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ules" sheetId="1" r:id="rId3"/>
    <sheet state="visible" name="Pokémon" sheetId="2" r:id="rId4"/>
    <sheet state="visible" name="Mario" sheetId="3" r:id="rId5"/>
    <sheet state="visible" name="Sonic" sheetId="4" r:id="rId6"/>
    <sheet state="visible" name="Zelda" sheetId="5" r:id="rId7"/>
    <sheet state="visible" name="HALSmash Bros." sheetId="6" r:id="rId8"/>
    <sheet state="visible" name="Square-Enix" sheetId="7" r:id="rId9"/>
    <sheet state="visible" name="Video Games" sheetId="8" r:id="rId10"/>
    <sheet state="visible" name="Composer Equipment" sheetId="9" r:id="rId11"/>
    <sheet state="visible" name="Server Equipment" sheetId="10" r:id="rId12"/>
    <sheet state="visible" name="Template (DONT EDIT)" sheetId="11" r:id="rId13"/>
  </sheets>
  <definedNames/>
  <calcPr/>
</workbook>
</file>

<file path=xl/comments1.xml><?xml version="1.0" encoding="utf-8"?>
<comments xmlns:r="http://schemas.openxmlformats.org/officeDocument/2006/relationships" xmlns="http://schemas.openxmlformats.org/spreadsheetml/2006/main">
  <authors>
    <author/>
  </authors>
  <commentList>
    <comment authorId="0" ref="B60">
      <text>
        <t xml:space="preserve">In some cases, the whole name of a title cannot be fit in a cell. In that case, shortening the name of a company/author, product, patch or directory is allowed as long as you add a note with the full name.</t>
      </text>
    </comment>
    <comment authorId="0" ref="B61">
      <text>
        <t xml:space="preserve">In the event of multiple official names, the first officially localized one is preferred, but exceptions are allowed within reason.</t>
      </text>
    </comment>
    <comment authorId="0" ref="B62">
      <text>
        <t xml:space="preserve">Every unique sound should have an entry: this is preferred even in the event of a reused or updated sample from an earlier game (or if a earlier game's entire sample lexicon is reused from a later title), new sounds added to a remix of an older track, or old samples that have been reused for a new track. Omitting entries in cases in which the reuse is blatant and intentional (be it direct ports of old tracks or a remix using some of its original samples) is okay if adding those entries results in bloat. The first game of any console or game generation must list all sounds regardless. Preferably, link the game to the original samples in a cell underneath the game's name if reused samples MUST be omitted (see Pokemon FRLG in the Pokemon Tab for an example)</t>
      </text>
    </comment>
    <comment authorId="0" ref="B65">
      <text>
        <t xml:space="preserve">The bulk of the discussion of disputed finds should ideally take place on social media such as Discord or twitter. Attempting to consolidate *all* discussion to the comment thread would just result in email notification spam.</t>
      </text>
    </comment>
    <comment authorId="0" ref="B76">
      <text>
        <t xml:space="preserve">Alternatively, if you see listings here with light gray 3 they are also acceptable as well. Some listings transferred from an older Video Games section still have this color for text in the Product column, so it is okay if this color also appears for text here.</t>
      </text>
    </comment>
    <comment authorId="0" ref="E77">
      <text>
        <t xml:space="preserve">If a finding is used in a number of songs that will likely go outside of the Examples column, add a -Used throughout the soundtrack- or similar [in Italics]. 
It's prefered to use wording like this so that future editors are not turned away from adding some of the song examples. To do this, add a note ontop of the Examples cell. Hover over the Examples cell here to find out more.</t>
      </text>
    </comment>
    <comment authorId="0" ref="F77">
      <text>
        <t xml:space="preserve">On a note above an italic -Used throughout the soundtrack- or similar, list songs just like you would normally. This safehaven will give you much more space for listing a large amount of songs.
Song 1, Song 2, Song 3...</t>
      </text>
    </comment>
    <comment authorId="0" ref="E79">
      <text>
        <t xml:space="preserve">Every patch on a Roland SOUND Canvas/EDIROL STUDIO Canvas unit has its own unique preset and variation number. Regardless of which number the unit displays first, please sort patches from these devices by preset number and NOT its variation number to avoid confusion.</t>
      </text>
    </comment>
    <comment authorId="0" ref="D81">
      <text>
        <t xml:space="preserve">Add sample(s) used from patch as a note like this, if helpful!
Example:
JZ90 BA A 03
JZ90EGT A 01
JZ90EGT A 03
JZ90MTR A 02</t>
      </text>
    </comment>
    <comment authorId="0" ref="C82">
      <text>
        <t xml:space="preserve">A "TS" followed by a time number here stands for "Timestamp". Useful for pinpointing specific moments that are sampled from a track, especially if the track is made from considerably long sample(s).
Using a Sample number is sometimes useful for tracks that have many samples that would be better represented by the number that it plays in the track instead of a timestamp.</t>
      </text>
    </comment>
    <comment authorId="0" ref="C83">
      <text>
        <t xml:space="preserve">Note 2:
If the Sample name isn't available, move the TS to the Program column and expand it to Timestamp X:XX.</t>
      </text>
    </comment>
    <comment authorId="0" ref="C84">
      <text>
        <t xml:space="preserve">CD#-Track#-Sample#</t>
      </text>
    </comment>
    <comment authorId="0" ref="D88">
      <text>
        <t xml:space="preserve">If over 50% of the game's samples come from earlier place(s), use a "All other instruments come from Blank" hyperlink to the original source.</t>
      </text>
    </comment>
    <comment authorId="0" ref="E88">
      <text>
        <t xml:space="preserve">Copy and paste the example cell above to where you want to place it. Then, right click a cell where you want it to lead to and click "Get link to this range". Hover over the newly placed link again and click the pencil for "Edit Link" and paste in the copied link. 
For optional optimization, you only need the part starting from "#gid=".</t>
      </text>
    </comment>
    <comment authorId="0" ref="D89">
      <text>
        <t xml:space="preserve">If a smaller amount of samples are reused from earlier place(s), list the patch the same and specify where this sample is reused from. 
If it happens to specfiically be a modified version of this reused sample or needs more information, place a note mentioning it!</t>
      </text>
    </comment>
    <comment authorId="0" ref="D91">
      <text>
        <t xml:space="preserve">Yellow Star - All musical sounds for a game are listed
Orange Star - All musical sounds + song examples for a game are listed
Green Star - All musical sources are found (Must also be used with yellow star)
Pink Star - All musical AND sound effect sounds are listed (Sound effects can be listed and linked to from another sheet)
Blue Star - All musical AND sound effect sources are found (Rare, but certainly possible)</t>
      </text>
    </comment>
    <comment authorId="0" ref="E91">
      <text>
        <t xml:space="preserve">Select the WHOLE Game Title Area bar just above by clicking on it anywhere except for the text. Then, copy this over your game title!
After that, you can then rename it to the relevant game title and remove stars if needed to the amount the game should have.</t>
      </text>
    </comment>
  </commentList>
</comments>
</file>

<file path=xl/comments10.xml><?xml version="1.0" encoding="utf-8"?>
<comments xmlns:r="http://schemas.openxmlformats.org/officeDocument/2006/relationships" xmlns="http://schemas.openxmlformats.org/spreadsheetml/2006/main">
  <authors>
    <author/>
  </authors>
  <commentList>
    <comment authorId="0" ref="A23">
      <text>
        <t xml:space="preserve">YouTube: https://www.youtube.com/channel/UCKZcb0guBONocl20JLW0vgQ</t>
      </text>
    </comment>
    <comment authorId="0" ref="C23">
      <text>
        <t xml:space="preserve">SCSI
AES/EBU
4MB RAM
SCSI2SD with the S1000/S1100 factory library</t>
      </text>
    </comment>
    <comment authorId="0" ref="C25">
      <text>
        <t xml:space="preserve">SCSI
raSCSI</t>
      </text>
    </comment>
    <comment authorId="0" ref="A27">
      <text>
        <t xml:space="preserve">YouTube: https://www.youtube.com/channel/UCKZcb0guBONocl20JLW0vgQ</t>
      </text>
    </comment>
    <comment authorId="0" ref="C27">
      <text>
        <t xml:space="preserve">256MB Sample RAM
128 Voices
EB20 EFX
USB
16 Analog Outputs</t>
      </text>
    </comment>
    <comment authorId="0" ref="A33">
      <text>
        <t xml:space="preserve">YouTube: https://www.youtube.com/channel/UCKZcb0guBONocl20JLW0vgQ</t>
      </text>
    </comment>
    <comment authorId="0" ref="C33">
      <text>
        <t xml:space="preserve">32MB Sample RAM
SCSI2SD with EIII / EIIIX factory library, but not all discs are on SD cards at the moment</t>
      </text>
    </comment>
    <comment authorId="0" ref="C35">
      <text>
        <t xml:space="preserve">128MB Sample RAM
128 Voices</t>
      </text>
    </comment>
    <comment authorId="0" ref="A36">
      <text>
        <t xml:space="preserve">YouTube: https://www.youtube.com/channel/UCKZcb0guBONocl20JLW0vgQ</t>
      </text>
    </comment>
    <comment authorId="0" ref="C36">
      <text>
        <t xml:space="preserve">128MB Sample RAM
128 Voices</t>
      </text>
    </comment>
    <comment authorId="0" ref="A38">
      <text>
        <t xml:space="preserve">YouTube: https://www.youtube.com/channel/UCKZcb0guBONocl20JLW0vgQ</t>
      </text>
    </comment>
    <comment authorId="0" ref="A40">
      <text>
        <t xml:space="preserve">YouTube: https://www.youtube.com/channel/UCKZcb0guBONocl20JLW0vgQ</t>
      </text>
    </comment>
    <comment authorId="0" ref="A42">
      <text>
        <t xml:space="preserve">YouTube: https://www.youtube.com/channel/UCKZcb0guBONocl20JLW0vgQ</t>
      </text>
    </comment>
    <comment authorId="0" ref="A44">
      <text>
        <t xml:space="preserve">YouTube: https://www.youtube.com/channel/UCKZcb0guBONocl20JLW0vgQ</t>
      </text>
    </comment>
    <comment authorId="0" ref="C44">
      <text>
        <t xml:space="preserve">ROM Expansion:
Xtreme Lead-1 (XLEAD)</t>
      </text>
    </comment>
    <comment authorId="0" ref="A46">
      <text>
        <t xml:space="preserve">YouTube: https://www.youtube.com/channel/UCKZcb0guBONocl20JLW0vgQ</t>
      </text>
    </comment>
    <comment authorId="0" ref="C46">
      <text>
        <t xml:space="preserve">ROM Expansions:
Composer ROM
Techno Synth Construction Yard (V1, updated presets in USER bank)
Beat Garden
Xtreme Lead-1 (XROM1)</t>
      </text>
    </comment>
    <comment authorId="0" ref="A47">
      <text>
        <t xml:space="preserve">YouTube: https://www.youtube.com/channel/UCKZcb0guBONocl20JLW0vgQ</t>
      </text>
    </comment>
    <comment authorId="0" ref="C47">
      <text>
        <t xml:space="preserve">ROM Expansions:
Orchestral Sessions Vol. 1
Orchestral Sessions Vol. 2</t>
      </text>
    </comment>
    <comment authorId="0" ref="A49">
      <text>
        <t xml:space="preserve">YouTube: https://www.youtube.com/channel/UCKZcb0guBONocl20JLW0vgQ</t>
      </text>
    </comment>
    <comment authorId="0" ref="A62">
      <text>
        <t xml:space="preserve">YouTube: https://www.youtube.com/channel/UCKZcb0guBONocl20JLW0vgQ</t>
      </text>
    </comment>
    <comment authorId="0" ref="A70">
      <text>
        <t xml:space="preserve">YouTube: https://www.youtube.com/channel/UCKZcb0guBONocl20JLW0vgQ</t>
      </text>
    </comment>
    <comment authorId="0" ref="C70">
      <text>
        <t xml:space="preserve">Expansion Cards:
XSC-802 Orchestral
XSC-804 Dance
XSC-806 Ethnic</t>
      </text>
    </comment>
    <comment authorId="0" ref="A72">
      <text>
        <t xml:space="preserve">YouTube: https://www.youtube.com/channel/UCKZcb0guBONocl20JLW0vgQ</t>
      </text>
    </comment>
    <comment authorId="0" ref="A74">
      <text>
        <t xml:space="preserve">YouTube: https://www.youtube.com/channel/UCKZcb0guBONocl20JLW0vgQ</t>
      </text>
    </comment>
    <comment authorId="0" ref="A76">
      <text>
        <t xml:space="preserve">YouTube: https://www.youtube.com/channel/UCKZcb0guBONocl20JLW0vgQ</t>
      </text>
    </comment>
    <comment authorId="0" ref="C76">
      <text>
        <t xml:space="preserve">Expansion Cards:
MSC-01 / MPC-01
TODO: document remaining cards</t>
      </text>
    </comment>
    <comment authorId="0" ref="A78">
      <text>
        <t xml:space="preserve">YouTube: https://www.youtube.com/channel/UCKZcb0guBONocl20JLW0vgQ</t>
      </text>
    </comment>
    <comment authorId="0" ref="C78">
      <text>
        <t xml:space="preserve">Expansion Cards:
RPC-07 / MSC-07: Synth 2
RPC-016 / MSC-016: Environmental
TODO: document remaining cards</t>
      </text>
    </comment>
    <comment authorId="0" ref="A80">
      <text>
        <t xml:space="preserve">YouTube: https://www.youtube.com/channel/UCKZcb0guBONocl20JLW0vgQ</t>
      </text>
    </comment>
    <comment authorId="0" ref="C82">
      <text>
        <t xml:space="preserve">Expansion Boards:
SOLO-TRI</t>
      </text>
    </comment>
    <comment authorId="0" ref="A84">
      <text>
        <t xml:space="preserve">YouTube: https://www.youtube.com/channel/UCKZcb0guBONocl20JLW0vgQ</t>
      </text>
    </comment>
    <comment authorId="0" ref="A86">
      <text>
        <t xml:space="preserve">YouTube: https://www.youtube.com/channel/UCKZcb0guBONocl20JLW0vgQ</t>
      </text>
    </comment>
    <comment authorId="0" ref="A87">
      <text>
        <t xml:space="preserve">YouTube: https://www.youtube.com/channel/UCKZcb0guBONocl20JLW0vgQ</t>
      </text>
    </comment>
    <comment authorId="0" ref="A89">
      <text>
        <t xml:space="preserve">YouTube: https://www.youtube.com/channel/UCKZcb0guBONocl20JLW0vgQ</t>
      </text>
    </comment>
    <comment authorId="0" ref="B95">
      <text>
        <t xml:space="preserve">The K2000S is closer to the K2000 V3 with the SMP-K expansion than it is to the barebones K2000.</t>
      </text>
    </comment>
    <comment authorId="0" ref="A97">
      <text>
        <t xml:space="preserve">YouTube: https://www.youtube.com/channel/UCKZcb0guBONocl20JLW0vgQ</t>
      </text>
    </comment>
    <comment authorId="0" ref="C97">
      <text>
        <t xml:space="preserve">Expansion ROMs:
Piano
Contemporary
Orchestral
128MB Sample RAM</t>
      </text>
    </comment>
    <comment authorId="0" ref="A103">
      <text>
        <t xml:space="preserve">YouTube: https://www.youtube.com/channel/UCKZcb0guBONocl20JLW0vgQ</t>
      </text>
    </comment>
    <comment authorId="0" ref="A112">
      <text>
        <t xml:space="preserve">YouTube: https://www.youtube.com/channel/UCKZcb0guBONocl20JLW0vgQ</t>
      </text>
    </comment>
    <comment authorId="0" ref="C114">
      <text>
        <t xml:space="preserve">Expansion Board:
SR-JV80 ROMulator</t>
      </text>
    </comment>
    <comment authorId="0" ref="A115">
      <text>
        <t xml:space="preserve">YouTube: https://www.youtube.com/channel/UCKZcb0guBONocl20JLW0vgQ</t>
      </text>
    </comment>
    <comment authorId="0" ref="C115">
      <text>
        <t xml:space="preserve">Expansion Board:
SR-JV80-04 Vintage Synth</t>
      </text>
    </comment>
    <comment authorId="0" ref="C117">
      <text>
        <t xml:space="preserve">Expansion Boards:
SR-JV ROMulator
(Can also demo JV-80 patches as the JV-90 has all of the JV-80's original preset A and B bank.)</t>
      </text>
    </comment>
    <comment authorId="0" ref="A119">
      <text>
        <t xml:space="preserve">YouTube: https://www.youtube.com/channel/UCKZcb0guBONocl20JLW0vgQ</t>
      </text>
    </comment>
    <comment authorId="0" ref="C119">
      <text>
        <t xml:space="preserve">Expansion Boards:
SR-JV80-02 Orchestral
SR-JV80-05 World
SR-JV80-11 Techno
SR-JV80-99 Experience</t>
      </text>
    </comment>
    <comment authorId="0" ref="C121">
      <text>
        <t xml:space="preserve">Expansion Boards:
SR-JV80 ROMulator</t>
      </text>
    </comment>
    <comment authorId="0" ref="A130">
      <text>
        <t xml:space="preserve">YouTube: https://www.youtube.com/channel/UCKZcb0guBONocl20JLW0vgQ</t>
      </text>
    </comment>
    <comment authorId="0" ref="C130">
      <text>
        <t xml:space="preserve">Expansion Cards:
SN-R8-01 Contemporary Percussion
SN-R8-02 Jazz Brush
SN-R8-03 Sound Effects
SN-R8-07 Mallet
SN-R8-09 Power Drums U.S.A.
</t>
      </text>
    </comment>
    <comment authorId="0" ref="A132">
      <text>
        <t xml:space="preserve">YouTube: https://www.youtube.com/channel/UCKZcb0guBONocl20JLW0vgQ</t>
      </text>
    </comment>
    <comment authorId="0" ref="C132">
      <text>
        <t xml:space="preserve">USB floppy emulator with all disks from CD-5 CD-ROMs, RSB library, L library, …
Roughly 1200 floppies in total</t>
      </text>
    </comment>
    <comment authorId="0" ref="C134">
      <text>
        <t xml:space="preserve">32MB Sample RAM
RaSCSI loaded with every CD I've been able to find, just ask me if I have a certain CD.</t>
      </text>
    </comment>
    <comment authorId="0" ref="A135">
      <text>
        <t xml:space="preserve">YouTube: https://www.youtube.com/channel/UCKZcb0guBONocl20JLW0vgQ</t>
      </text>
    </comment>
    <comment authorId="0" ref="C135">
      <text>
        <t xml:space="preserve">26MB Sample RAM</t>
      </text>
    </comment>
    <comment authorId="0" ref="A137">
      <text>
        <t xml:space="preserve">Twitter: https://twitter.com/lebrickster
YouTube: https://www.youtube.com/channel/UCdJnVvZwukFbTn56fRMBHEw</t>
      </text>
    </comment>
    <comment authorId="0" ref="A138">
      <text>
        <t xml:space="preserve">TODO: If I recall correctly, there are more SC-88Pro models. Add them to this collum, once found.</t>
      </text>
    </comment>
    <comment authorId="0" ref="A139">
      <text>
        <t xml:space="preserve">YouTube: https://www.youtube.com/channel/UCCsdJ9cURZBZ-Xupn9pG44A
Twitter:
https://twitter.com/mudstepmusic</t>
      </text>
    </comment>
    <comment authorId="0" ref="A140">
      <text>
        <t xml:space="preserve">YouTube: https://www.youtube.com/channel/UCKZcb0guBONocl20JLW0vgQ</t>
      </text>
    </comment>
    <comment authorId="0" ref="A143">
      <text>
        <t xml:space="preserve">YouTube: https://www.youtube.com/channel/UCCsdJ9cURZBZ-Xupn9pG44A
Twitter:
https://twitter.com/mudstepmusic</t>
      </text>
    </comment>
    <comment authorId="0" ref="A145">
      <text>
        <t xml:space="preserve">YouTube: https://www.youtube.com/channel/UCKZcb0guBONocl20JLW0vgQ</t>
      </text>
    </comment>
    <comment authorId="0" ref="A148">
      <text>
        <t xml:space="preserve">YouTube: https://www.youtube.com/channel/UCKZcb0guBONocl20JLW0vgQ</t>
      </text>
    </comment>
    <comment authorId="0" ref="C148">
      <text>
        <t xml:space="preserve">Expansion Cards:
SN-U110-06 Orchestral Winds
SN-U110-12 Sax &amp; Trombone
SN-U110-15 Super Brass
TODO: Update list when unknown determines the rest of the expansions he has.</t>
      </text>
    </comment>
    <comment authorId="0" ref="A150">
      <text>
        <t xml:space="preserve">YouTube: https://www.youtube.com/channel/UCKZcb0guBONocl20JLW0vgQ</t>
      </text>
    </comment>
    <comment authorId="0" ref="C150">
      <text>
        <t xml:space="preserve">128MB Sample RAM
Expansion Board:
SRX-06 Complete Orchestra</t>
      </text>
    </comment>
    <comment authorId="0" ref="A156">
      <text>
        <t xml:space="preserve">YouTube: https://www.youtube.com/channel/UCKZcb0guBONocl20JLW0vgQ</t>
      </text>
    </comment>
    <comment authorId="0" ref="C168">
      <text>
        <t xml:space="preserve">Manually upgraded to MU1000EX specification</t>
      </text>
    </comment>
    <comment authorId="0" ref="A172">
      <text>
        <t xml:space="preserve">YouTube: https://www.youtube.com/channel/UCKZcb0guBONocl20JLW0vgQ</t>
      </text>
    </comment>
    <comment authorId="0" ref="A174">
      <text>
        <t xml:space="preserve">YouTube: https://www.youtube.com/channel/UCKZcb0guBONocl20JLW0vgQ</t>
      </text>
    </comment>
    <comment authorId="0" ref="A176">
      <text>
        <t xml:space="preserve">YouTube: https://www.youtube.com/channel/UCly76ShJqKGFI0PhtDxPqRA</t>
      </text>
    </comment>
    <comment authorId="0" ref="A178">
      <text>
        <t xml:space="preserve">YouTube: https://www.youtube.com/channel/UCKZcb0guBONocl20JLW0vgQ</t>
      </text>
    </comment>
  </commentList>
</comments>
</file>

<file path=xl/comments2.xml><?xml version="1.0" encoding="utf-8"?>
<comments xmlns:r="http://schemas.openxmlformats.org/officeDocument/2006/relationships" xmlns="http://schemas.openxmlformats.org/spreadsheetml/2006/main">
  <authors>
    <author/>
  </authors>
  <commentList>
    <comment authorId="0" ref="E26">
      <text>
        <t xml:space="preserve">This is a normal sample of the Amen break, but it's possible the composers got it from Jungle Frenzy since they like to use the Creative Essentials series and have used this library in later games.</t>
      </text>
    </comment>
    <comment authorId="0" ref="E28">
      <text>
        <t xml:space="preserve">program 56 in the golem battle, program 90 in abandoned ship &amp; aqua/magma battle</t>
      </text>
    </comment>
    <comment authorId="0" ref="F28">
      <text>
        <t xml:space="preserve">Not actually used in Battle! (Team Aqua/Magma), just in its soundbank</t>
      </text>
    </comment>
    <comment authorId="0" ref="C33">
      <text>
        <t xml:space="preserve">The same patch is in the SC-88 Map</t>
      </text>
    </comment>
    <comment authorId="0" ref="C34">
      <text>
        <t xml:space="preserve">The same patch is in the SC-88 Map</t>
      </text>
    </comment>
    <comment authorId="0" ref="C35">
      <text>
        <t xml:space="preserve">The same patch is in the SC-55 Map</t>
      </text>
    </comment>
    <comment authorId="0" ref="C40">
      <text>
        <t xml:space="preserve">The same patch is in the SC-88 Map</t>
      </text>
    </comment>
    <comment authorId="0" ref="C41">
      <text>
        <t xml:space="preserve">The same patch is in the SC-88 Map</t>
      </text>
    </comment>
    <comment authorId="0" ref="E41">
      <text>
        <t xml:space="preserve">The sample is a C2 note shifted up to D#2 (see the notes on the Tuba)</t>
      </text>
    </comment>
    <comment authorId="0" ref="C43">
      <text>
        <t xml:space="preserve">The same patch is in the SC-88 Map</t>
      </text>
    </comment>
    <comment authorId="0" ref="E43">
      <text>
        <t xml:space="preserve">The sample is a C3 note shifted up to D#3 (see the notes on the Tuba)</t>
      </text>
    </comment>
    <comment authorId="0" ref="C44">
      <text>
        <t xml:space="preserve">The same patch is in the SC-88 Map</t>
      </text>
    </comment>
    <comment authorId="0" ref="C45">
      <text>
        <t xml:space="preserve">The same patch is in the SC-88 Map</t>
      </text>
    </comment>
    <comment authorId="0" ref="C46">
      <text>
        <t xml:space="preserve">The same patch is in the SC-88 Map</t>
      </text>
    </comment>
    <comment authorId="0" ref="C49">
      <text>
        <t xml:space="preserve">The same patch is in the SC-88 Map</t>
      </text>
    </comment>
    <comment authorId="0" ref="E49">
      <text>
        <t xml:space="preserve">Note: The original pitches for the tuba are (assuming Middle C of C4) C2 and C3--these are pitch-shifted up to D#2 and D#3 in-game. In terms of samplerates, they were pitched up from 11025 to 13379.</t>
      </text>
    </comment>
    <comment authorId="0" ref="C50">
      <text>
        <t xml:space="preserve">The same patch is in the SC-88 Map</t>
      </text>
    </comment>
    <comment authorId="0" ref="E52">
      <text>
        <t xml:space="preserve">This sample is unused in this game, however, it is reused in later games and used in game songs like FireRed and LeafGreen's "Pokémon Mansion"</t>
      </text>
    </comment>
    <comment authorId="0" ref="C53">
      <text>
        <t xml:space="preserve">The same patch is in the SC-55 Map</t>
      </text>
    </comment>
    <comment authorId="0" ref="C54">
      <text>
        <t xml:space="preserve">The same patch is in the SC-88 Map</t>
      </text>
    </comment>
    <comment authorId="0" ref="E55">
      <text>
        <t xml:space="preserve">Acoustic snare is raised 1 semitone</t>
      </text>
    </comment>
    <comment authorId="0" ref="E57">
      <text>
        <t xml:space="preserve">These are included in all of the Native Map Standard kits</t>
      </text>
    </comment>
    <comment authorId="0" ref="B64">
      <text>
        <t xml:space="preserve">from Best Service Classical Choir and Hallelujah</t>
      </text>
    </comment>
    <comment authorId="0" ref="B65">
      <text>
        <t xml:space="preserve">from Best Service Dance Mega Drums 2</t>
      </text>
    </comment>
    <comment authorId="0" ref="B66">
      <text>
        <t xml:space="preserve">from EastWest Ultimate Piano</t>
      </text>
    </comment>
    <comment authorId="0" ref="E69">
      <text>
        <t xml:space="preserve">Same source, samples at two different octaves. </t>
      </text>
    </comment>
    <comment authorId="0" ref="B77">
      <text>
        <t xml:space="preserve">Somebody should check if this is actually a match with the Dance Synths version. If yes, then it's probably that.</t>
      </text>
    </comment>
    <comment authorId="0" ref="B82">
      <text>
        <t xml:space="preserve">from Best Service Dance Mega Drums 2</t>
      </text>
    </comment>
    <comment authorId="0" ref="E89">
      <text>
        <t xml:space="preserve">Might be something different due to the low note sample, but the high note sample matches up perfectly with the in-game sample. The low note is most likely just stretched out like the FRLG Rimshot Snare.</t>
      </text>
    </comment>
    <comment authorId="0" ref="E102">
      <text>
        <t xml:space="preserve">Matches Opelucid Black Vocoder
</t>
      </text>
    </comment>
    <comment authorId="0" ref="F102">
      <text>
        <t xml:space="preserve">There are 2 samples: one female and one male; only the female one is used</t>
      </text>
    </comment>
    <comment authorId="0" ref="B104">
      <text>
        <t xml:space="preserve">from Best Service Advanced Orchestra</t>
      </text>
    </comment>
    <comment authorId="0" ref="B105">
      <text>
        <t xml:space="preserve">from Best Service Classical Choir and Hallelujah</t>
      </text>
    </comment>
    <comment authorId="0" ref="E105">
      <text>
        <t xml:space="preserve">Sampled lower Cs and high C for 75-76-77 (male-male-female choir)</t>
      </text>
    </comment>
    <comment authorId="0" ref="B106">
      <text>
        <t xml:space="preserve">from Best Service Dance Mega Drums 2</t>
      </text>
    </comment>
    <comment authorId="0" ref="B110">
      <text>
        <t xml:space="preserve">from Best Service Advanced Orchestra Extended</t>
      </text>
    </comment>
    <comment authorId="0" ref="B113">
      <text>
        <t xml:space="preserve">from Best Service Cult Sampler</t>
      </text>
    </comment>
    <comment authorId="0" ref="E113">
      <text>
        <t xml:space="preserve">Sampled from the AKAI S-1000 Factory Library</t>
      </text>
    </comment>
    <comment authorId="0" ref="E115">
      <text>
        <t xml:space="preserve">Sampled from the EMU E-III Factory Library</t>
      </text>
    </comment>
    <comment authorId="0" ref="E116">
      <text>
        <t xml:space="preserve">Sampled from the EMU Procussion</t>
      </text>
    </comment>
    <comment authorId="0" ref="B119">
      <text>
        <t xml:space="preserve">from EastWest Quantum Leap Guitar &amp; Bass</t>
      </text>
    </comment>
    <comment authorId="0" ref="B124">
      <text>
        <t xml:space="preserve">from EastWest Ultimate Piano</t>
      </text>
    </comment>
    <comment authorId="0" ref="B125">
      <text>
        <t xml:space="preserve">from EastWest Quantum Leap Brass</t>
      </text>
    </comment>
    <comment authorId="0" ref="E125">
      <text>
        <t xml:space="preserve">From EastWest/Quantum Leap Brass</t>
      </text>
    </comment>
    <comment authorId="0" ref="D126">
      <text>
        <t xml:space="preserve">Also in SRX Keyboards as 
Wave:
209:B3 Perc 1 A</t>
      </text>
    </comment>
    <comment authorId="0" ref="D131">
      <text>
        <t xml:space="preserve">Also in SRX Keyboards as
Wave:
119:Clav 6 f A</t>
      </text>
    </comment>
    <comment authorId="0" ref="D133">
      <text>
        <t xml:space="preserve">Also in SRX Keyboards as
Wave:
80:Vibraphone A
Also in Edirol - Club 50 as
Instrument:
MLT_xVibe 1a | MLT_xVibe 1b</t>
      </text>
    </comment>
    <comment authorId="0" ref="E139">
      <text>
        <t xml:space="preserve">Lowest note 127 velocity, other two around 110</t>
      </text>
    </comment>
    <comment authorId="0" ref="E140">
      <text>
        <t xml:space="preserve">Has beginning cut off</t>
      </text>
    </comment>
    <comment authorId="0" ref="D141">
      <text>
        <t xml:space="preserve">Also in SRX Dance Trax as
Preset:
PR-A:086 Thick Bass</t>
      </text>
    </comment>
    <comment authorId="0" ref="D142">
      <text>
        <t xml:space="preserve">Also in SRX Orchestra as
Wave:
57:VlSolo Vib B</t>
      </text>
    </comment>
    <comment authorId="0" ref="D145">
      <text>
        <t xml:space="preserve">Also in SRX Strings as
Wave:
7/8:F.Str mp + L/R</t>
      </text>
    </comment>
    <comment authorId="0" ref="D149">
      <text>
        <t xml:space="preserve">Also in SRX Studio as 
Preset:
PR-A: 039 Alto Sax Vel
Wave:
139:AltoSax2 p A</t>
      </text>
    </comment>
    <comment authorId="0" ref="D150">
      <text>
        <t xml:space="preserve">Also in JV-1080/XV-5080 as 
Wave:
284:Jazz Flute A</t>
      </text>
    </comment>
    <comment authorId="0" ref="E152">
      <text>
        <t xml:space="preserve">Has beginning cut off</t>
      </text>
    </comment>
    <comment authorId="0" ref="D154">
      <text>
        <t xml:space="preserve">Also in SRX World as 
Preset:
006 Sweet Nylon
Wave:
108:Nylon Guitar 3 A</t>
      </text>
    </comment>
    <comment authorId="0" ref="E154">
      <text>
        <t xml:space="preserve">Could also be Contemporary Set 025 003 Hard Gut Gt--waveforms are nearly identical</t>
      </text>
    </comment>
    <comment authorId="0" ref="D155">
      <text>
        <t xml:space="preserve">Also in SRX Keyboards as
Wave:
191:B3 14 FL A</t>
      </text>
    </comment>
    <comment authorId="0" ref="E155">
      <text>
        <t xml:space="preserve">should be 8Hz
</t>
      </text>
    </comment>
    <comment authorId="0" ref="E158">
      <text>
        <t xml:space="preserve">Raw Sample available in Roland 
L-CD701 - Rhythm Section as SNR_Snares 1 - SNR_RASPY_0P
Also on the Roland Sound Canvas VA - 017 POWER</t>
      </text>
    </comment>
    <comment authorId="0" ref="F158">
      <text>
        <t xml:space="preserve">Opening, Route 203 (Day &amp; Night), Route 209 (Day &amp; Night), Route 210 (Day &amp; Night), Route 225 (Day &amp; Night), Route 228 (Day &amp; Night), Ending</t>
      </text>
    </comment>
    <comment authorId="0" ref="E163">
      <text>
        <t xml:space="preserve">Also on the Triton as "Trinity Piano", under EXB-PCM-01 Pianos/Classic Keyboards -&gt; 022 Trinity Grand</t>
      </text>
    </comment>
    <comment authorId="0" ref="D168">
      <text>
        <t xml:space="preserve">On the TG77, this patch is called "WN:Clarino"
Exists in many other Yamaha synths, as well as Steinberg HALion.</t>
      </text>
    </comment>
    <comment authorId="0" ref="E177">
      <text>
        <t xml:space="preserve">Sample used is available in the Zero-G - Bass Separates Free Demo
https://www.producerloops.com/Zero-G-Bass-Separates-Download.html</t>
      </text>
    </comment>
    <comment authorId="0" ref="E179">
      <text>
        <t xml:space="preserve">Highly compressed and clipped</t>
      </text>
    </comment>
    <comment authorId="0" ref="E189">
      <text>
        <t xml:space="preserve">Also in SRX Orchestra as Wave
300:Orch Hit Maj</t>
      </text>
    </comment>
    <comment authorId="0" ref="E190">
      <text>
        <t xml:space="preserve">Also in SRX Orchestra as Wave
301:Orch Hit Min</t>
      </text>
    </comment>
    <comment authorId="0" ref="E192">
      <text>
        <t xml:space="preserve">Ingame Sample: https://cdn.discordapp.com/attachments/275425161715515402/815727108491968522/Sample_40.wav
There's like 30 or so Dragon Drums. Listening by ear is not enough. Spectral Analysis is needed.</t>
      </text>
    </comment>
    <comment authorId="0" ref="B200">
      <text>
        <t xml:space="preserve">from Best Service Advanced Orchestra</t>
      </text>
    </comment>
    <comment authorId="0" ref="B201">
      <text>
        <t xml:space="preserve">from Best Service Classical Choir and Hallelujah</t>
      </text>
    </comment>
    <comment authorId="0" ref="B202">
      <text>
        <t xml:space="preserve">from Best Service Dance Mega Drums 2</t>
      </text>
    </comment>
    <comment authorId="0" ref="B206">
      <text>
        <t xml:space="preserve">from Best Service Cult Sampler</t>
      </text>
    </comment>
    <comment authorId="0" ref="B209">
      <text>
        <t xml:space="preserve">from EastWest Quantum Leap Guitar &amp; Bass</t>
      </text>
    </comment>
    <comment authorId="0" ref="E209">
      <text>
        <t xml:space="preserve">Reused from DP's data, but missing the highest split</t>
      </text>
    </comment>
    <comment authorId="0" ref="B210">
      <text>
        <t xml:space="preserve">from EastWest Ultimate Piano</t>
      </text>
    </comment>
    <comment authorId="0" ref="E210">
      <text>
        <t xml:space="preserve">Same source as the DP piano, but all notes have been newly resampled, even ones that are the same pitch as ones from DP</t>
      </text>
    </comment>
    <comment authorId="0" ref="B211">
      <text>
        <t xml:space="preserve">from EastWest Quantum Leap Brass</t>
      </text>
    </comment>
    <comment authorId="0" ref="E226">
      <text>
        <t xml:space="preserve">Also appears in MOTU - MachFive</t>
      </text>
    </comment>
    <comment authorId="0" ref="E227">
      <text>
        <t xml:space="preserve">Also appears in MOTU - MachFive</t>
      </text>
    </comment>
    <comment authorId="0" ref="E246">
      <text>
        <t xml:space="preserve">Used for all 3 piano sounds
Program 0 - around 100 velocity 
Program 1 - max velocity 
Program 2 - around 100 velocity, octaved</t>
      </text>
    </comment>
    <comment authorId="0" ref="E255">
      <text>
        <t xml:space="preserve">Different in PlugSound Box, but exists in PlugSound Avid as "Martin Soft" at full velocity</t>
      </text>
    </comment>
    <comment authorId="0" ref="B284">
      <text>
        <t xml:space="preserve">from Best Service Advanced Orchestra</t>
      </text>
    </comment>
    <comment authorId="0" ref="F284">
      <text>
        <t xml:space="preserve">This source is used in so many instances, that every example cannot fit in this one column. Please check the "Detailed" Pokemon Sound Sources sheet linked above to see every instance of this sample.</t>
      </text>
    </comment>
    <comment authorId="0" ref="B285">
      <text>
        <t xml:space="preserve">from Best Service Classical Choir and Hallelujah</t>
      </text>
    </comment>
    <comment authorId="0" ref="F285">
      <text>
        <t xml:space="preserve">This source is used in so many instances, that every example cannot fit in this one column. Please check the "Detailed" Pokemon Sound Sources sheet linked above to see every instance of this sample.</t>
      </text>
    </comment>
    <comment authorId="0" ref="B286">
      <text>
        <t xml:space="preserve">from Best Service Dance Mega Drums 2</t>
      </text>
    </comment>
    <comment authorId="0" ref="F286">
      <text>
        <t xml:space="preserve">This source is used in so many instances, that every example cannot fit in this one column. Please check the "Detailed" Pokemon Sound Sources sheet linked above to see every instance of this sample.</t>
      </text>
    </comment>
    <comment authorId="0" ref="F287">
      <text>
        <t xml:space="preserve">This source is used in so many instances, that every example cannot fit in this one column. Please check the "Detailed" Pokemon Sound Sources sheet linked above to see every instance of this sample.</t>
      </text>
    </comment>
    <comment authorId="0" ref="F288">
      <text>
        <t xml:space="preserve">This source is used in so many instances, that every example cannot fit in this one column. Please check the "Detailed" Pokemon Sound Sources sheet linked above to see every instance of this sample.</t>
      </text>
    </comment>
    <comment authorId="0" ref="F294">
      <text>
        <t xml:space="preserve">This source is used in so many instances, that every example cannot fit in this one column. Please check the "Detailed" Pokemon Sound Sources sheet linked above to see every instance of this sample.</t>
      </text>
    </comment>
    <comment authorId="0" ref="F295">
      <text>
        <t xml:space="preserve">This source is used in so many instances, that every example cannot fit in this one column. Please check the "Detailed" Pokemon Sound Sources sheet linked above to see every instance of this sample.</t>
      </text>
    </comment>
    <comment authorId="0" ref="B296">
      <text>
        <t xml:space="preserve">from Best Service XX-Large Bass</t>
      </text>
    </comment>
    <comment authorId="0" ref="B297">
      <text>
        <t xml:space="preserve">from Ueberschall Disco De Luxe, distributed by Best Service</t>
      </text>
    </comment>
    <comment authorId="0" ref="B299">
      <text>
        <t xml:space="preserve">from Best Service Cult Sampler</t>
      </text>
    </comment>
    <comment authorId="0" ref="F299">
      <text>
        <t xml:space="preserve">This source is used in so many instances, that every example cannot fit in this one column. Please check the "Detailed" Pokemon Sound Sources sheet linked above to see every instance of this sample.</t>
      </text>
    </comment>
    <comment authorId="0" ref="B301">
      <text>
        <t xml:space="preserve">Also in Best Service Sound Spectral</t>
      </text>
    </comment>
    <comment authorId="0" ref="B306">
      <text>
        <t xml:space="preserve">from EastWest Quantum Leap Guitar &amp; Bass</t>
      </text>
    </comment>
    <comment authorId="0" ref="D306">
      <text>
        <t xml:space="preserve">Also known as "Marshall Stack Sustain" in the original library.</t>
      </text>
    </comment>
    <comment authorId="0" ref="B307">
      <text>
        <t xml:space="preserve">Could be EastWest PS19 Pop Brass or EastWest Goliath instead.</t>
      </text>
    </comment>
    <comment authorId="0" ref="F307">
      <text>
        <t xml:space="preserve">This source is used in so many instances, that every example cannot fit in this one column. Please check the "Detailed" Pokemon Sound Sources sheet linked above to see every instance of this sample.</t>
      </text>
    </comment>
    <comment authorId="0" ref="B308">
      <text>
        <t xml:space="preserve">Could be EastWest PS19 Pop Brass or EastWest Goliath instead.</t>
      </text>
    </comment>
    <comment authorId="0" ref="E317">
      <text>
        <t xml:space="preserve">Acoustic Bass Drum, Bass Drum 1, Shaker, Triangle, Clap, Castanet</t>
      </text>
    </comment>
    <comment authorId="0" ref="F317">
      <text>
        <t xml:space="preserve">This source is used in so many instances, that every example cannot fit in this one column. Please check the "Detailed" Pokemon Sound Sources sheet linked above to see every instance of this sample.</t>
      </text>
    </comment>
    <comment authorId="0" ref="E318">
      <text>
        <t xml:space="preserve">Bass Drum 1, Acoustic Snare, Clap</t>
      </text>
    </comment>
    <comment authorId="0" ref="F318">
      <text>
        <t xml:space="preserve">This source is used in so many instances, that every example cannot fit in this one column. Please check the "Detailed" Pokemon Sound Sources sheet linked above to see every instance of this sample.</t>
      </text>
    </comment>
    <comment authorId="0" ref="E331">
      <text>
        <t xml:space="preserve">The lattermost theme uses the original sample and bank assignment from Diamond and Pearl. The former three use two new samples at 100 percent velocity instead of the 85 percent velocity from Diamond and Pearl.</t>
      </text>
    </comment>
    <comment authorId="0" ref="E337">
      <text>
        <t xml:space="preserve">Kick, Snare, Crash, Ride, Open HiHat, Closed HiHat, Splash Cymbal</t>
      </text>
    </comment>
    <comment authorId="0" ref="D339">
      <text>
        <t xml:space="preserve">Although the name of this patch is incredibly similar to the patch "String Orchestra", this is a completely different patch with a completely different sound.</t>
      </text>
    </comment>
    <comment authorId="0" ref="E340">
      <text>
        <t xml:space="preserve">If a track has a string ensemble and isn't one of the examples for "Orchestra Strings", it's most likely using this patch.</t>
      </text>
    </comment>
    <comment authorId="0" ref="F340">
      <text>
        <t xml:space="preserve">This source is used in so many instances, that every example cannot fit in this one column. Please check the "Detailed" Pokemon Sound Sources sheet linked above to see every instance of this sample.</t>
      </text>
    </comment>
    <comment authorId="0" ref="F341">
      <text>
        <t xml:space="preserve">This source is used in so many instances, that every example cannot fit in this one column. Please check the "Detailed" Pokemon Sound Sources sheet linked above to see every instance of this sample.</t>
      </text>
    </comment>
    <comment authorId="0" ref="F342">
      <text>
        <t xml:space="preserve">This source is used in so many instances, that every example cannot fit in this one column. Please check the "Detailed" Pokemon Sound Sources sheet linked above to see every instance of this sample.</t>
      </text>
    </comment>
    <comment authorId="0" ref="E351">
      <text>
        <t xml:space="preserve">Chinese Cymbal, Shaker, Closed HiHat, Open HiHat, Long Guiro, Short Guiro, Side Stick, Rimshot, Splash Cymbal, Cowbell, Open Triangle, Mute Triangle, Long Whistle</t>
      </text>
    </comment>
    <comment authorId="0" ref="F351">
      <text>
        <t xml:space="preserve">This source is used in so many instances, that every example cannot fit in this one column. Please check the "Detailed" Pokemon Sound Sources sheet linked above to see every instance of this sample.</t>
      </text>
    </comment>
    <comment authorId="0" ref="F352">
      <text>
        <t xml:space="preserve">This source is used in so many instances, that every example cannot fit in this one column. Please check the "Detailed" Pokemon Sound Sources sheet linked above to see every instance of this sample.</t>
      </text>
    </comment>
    <comment authorId="0" ref="F353">
      <text>
        <t xml:space="preserve">This source is used in so many instances, that every example cannot fit in this one column. Please check the "Detailed" Pokemon Sound Sources sheet linked above to see every instance of this sample.</t>
      </text>
    </comment>
    <comment authorId="0" ref="F354">
      <text>
        <t xml:space="preserve">This source is used in so many instances, that every example cannot fit in this one column. Please check the "Detailed" Pokemon Sound Sources sheet linked above to see every instance of this sample.</t>
      </text>
    </comment>
    <comment authorId="0" ref="F357">
      <text>
        <t xml:space="preserve">This source is used in so many instances, that every example cannot fit in this one column. Please check the "Detailed" Pokemon Sound Sources sheet linked above to see every instance of this sample.</t>
      </text>
    </comment>
    <comment authorId="0" ref="F358">
      <text>
        <t xml:space="preserve">This source is used in so many instances, that every example cannot fit in this one column. Please check the "Detailed" Pokemon Sound Sources sheet linked above to see every instance of this sample.</t>
      </text>
    </comment>
    <comment authorId="0" ref="F359">
      <text>
        <t xml:space="preserve">This source is used in so many instances, that every example cannot fit in this one column. Please check the "Detailed" Pokemon Sound Sources sheet linked above to see every instance of this sample.</t>
      </text>
    </comment>
    <comment authorId="0" ref="F361">
      <text>
        <t xml:space="preserve">This source is used in so many instances, that every example cannot fit in this one column. Please check the "Detailed" Pokemon Sound Sources sheet linked above to see every instance of this sample.</t>
      </text>
    </comment>
    <comment authorId="0" ref="F362">
      <text>
        <t xml:space="preserve">This source is used in so many instances, that every example cannot fit in this one column. Please check the "Detailed" Pokemon Sound Sources sheet linked above to see every instance of this sample.</t>
      </text>
    </comment>
    <comment authorId="0" ref="F363">
      <text>
        <t xml:space="preserve">This source is used in so many instances, that every example cannot fit in this one column. Please check the "Detailed" Pokemon Sound Sources sheet linked above to see every instance of this sample.</t>
      </text>
    </comment>
    <comment authorId="0" ref="F365">
      <text>
        <t xml:space="preserve">This source is used in so many instances, that every example cannot fit in this one column. Please check the "Detailed" Pokemon Sound Sources sheet linked above to see every instance of this sample.</t>
      </text>
    </comment>
    <comment authorId="0" ref="E382">
      <text>
        <t xml:space="preserve">Opelucid has a longer sample with a stronger attacking sound.</t>
      </text>
    </comment>
    <comment authorId="0" ref="F382">
      <text>
        <t xml:space="preserve">This source is used in so many instances, that every example cannot fit in this one column. Please check the "Detailed" Pokemon Sound Sources sheet linked above to see every instance of this sample.</t>
      </text>
    </comment>
    <comment authorId="0" ref="F383">
      <text>
        <t xml:space="preserve">This source is used in so many instances, that every example cannot fit in this one column. Please check the "Detailed" Pokemon Sound Sources sheet linked above to see every instance of this sample.</t>
      </text>
    </comment>
    <comment authorId="0" ref="B385">
      <text>
        <t xml:space="preserve">Could be Ueberschall RetroFit03 AntiGravity Maneuvers instead.</t>
      </text>
    </comment>
    <comment authorId="0" ref="D385">
      <text>
        <t xml:space="preserve">LOOP04--03, LOOP04--04</t>
      </text>
    </comment>
    <comment authorId="0" ref="B386">
      <text>
        <t xml:space="preserve">Could be Best Service PS28 Vocal House instead.
For versions with tracks instead of samples: Overlaying samples from Tracks 19, 36, 40, 90</t>
      </text>
    </comment>
    <comment authorId="0" ref="B387">
      <text>
        <t xml:space="preserve">Could be Best Service PS28 Vocal House instead.
For versions with tracks instead of samples: Overlaying samples from Tracks 19, 36, 40, 90</t>
      </text>
    </comment>
    <comment authorId="0" ref="B388">
      <text>
        <t xml:space="preserve">Could be Best Service PS28 Vocal House instead.
For versions with tracks instead of samples: Overlaying samples from Tracks 19, 36, 40, 90</t>
      </text>
    </comment>
    <comment authorId="0" ref="B389">
      <text>
        <t xml:space="preserve">Could be Best Service PS28 Vocal House instead.
For versions with tracks instead of samples: Overlaying samples from Tracks 19, 36, 40, 90</t>
      </text>
    </comment>
    <comment authorId="0" ref="F390">
      <text>
        <t xml:space="preserve">This source is used in so many instances, that every example cannot fit in this one column. Please check the "Detailed" Pokemon Sound Sources sheet linked above to see every instance of this sample.</t>
      </text>
    </comment>
    <comment authorId="0" ref="F391">
      <text>
        <t xml:space="preserve">also in Musical: "A Sweet Soirée" but there isn't enough space in the line</t>
      </text>
    </comment>
    <comment authorId="0" ref="F393">
      <text>
        <t xml:space="preserve">This source is used in so many instances, that every example cannot fit in this one column. Please check the "Detailed" Pokemon Sound Sources sheet linked above to see every instance of this sample.</t>
      </text>
    </comment>
    <comment authorId="0" ref="F395">
      <text>
        <t xml:space="preserve">This source is used in so many instances, that every example cannot fit in this one column. Please check the "Detailed" Pokemon Sound Sources sheet linked above to see every instance of this sample.</t>
      </text>
    </comment>
    <comment authorId="0" ref="F396">
      <text>
        <t xml:space="preserve">This source is used in so many instances, that every example cannot fit in this one column. Please check the "Detailed" Pokemon Sound Sources sheet linked above to see every instance of this sample.</t>
      </text>
    </comment>
    <comment authorId="0" ref="F397">
      <text>
        <t xml:space="preserve">This source is used in so many instances, that every example cannot fit in this one column. Please check the "Detailed" Pokemon Sound Sources sheet linked above to see every instance of this sample.</t>
      </text>
    </comment>
    <comment authorId="0" ref="F401">
      <text>
        <t xml:space="preserve">This source is used in so many instances, that every example cannot fit in this one column. Please check the "Detailed" Pokemon Sound Sources sheet linked above to see every instance of this sample.</t>
      </text>
    </comment>
    <comment authorId="0" ref="F402">
      <text>
        <t xml:space="preserve">This source is used in so many instances, that every example cannot fit in this one column. Please check the "Detailed" Pokemon Sound Sources sheet linked above to see every instance of this sample.</t>
      </text>
    </comment>
    <comment authorId="0" ref="F403">
      <text>
        <t xml:space="preserve">This source is used in so many instances, that every example cannot fit in this one column. Please check the "Detailed" Pokemon Sound Sources sheet linked above to see every instance of this sample.</t>
      </text>
    </comment>
    <comment authorId="0" ref="E406">
      <text>
        <t xml:space="preserve">Kick, Snare, Open HiHat, Closed HiHat</t>
      </text>
    </comment>
    <comment authorId="0" ref="F407">
      <text>
        <t xml:space="preserve">This source is used in so many instances, that every example cannot fit in this one column. Please check the "Detailed" Pokemon Sound Sources sheet linked above to see every instance of this sample.</t>
      </text>
    </comment>
    <comment authorId="0" ref="F408">
      <text>
        <t xml:space="preserve">This source is used in so many instances, that every example cannot fit in this one column. Please check the "Detailed" Pokemon Sound Sources sheet linked above to see every instance of this sample.</t>
      </text>
    </comment>
    <comment authorId="0" ref="F410">
      <text>
        <t xml:space="preserve">This source is used in so many instances, that every example cannot fit in this one column. Please check the "Detailed" Pokemon Sound Sources sheet linked above to see every instance of this sample.</t>
      </text>
    </comment>
    <comment authorId="0" ref="E413">
      <text>
        <t xml:space="preserve">Kicks, Snares, Open HiHat, Closed HiHat, Crash Cymbal,</t>
      </text>
    </comment>
    <comment authorId="0" ref="F413">
      <text>
        <t xml:space="preserve">This source is used in so many instances, that every example cannot fit in this one column. Please check the "Detailed" Pokemon Sound Sources sheet linked above to see every instance of this sample.</t>
      </text>
    </comment>
    <comment authorId="0" ref="F414">
      <text>
        <t xml:space="preserve">This source is used in so many instances, that every example cannot fit in this one column. Please check the "Detailed" Pokemon Sound Sources sheet linked above to see every instance of this sample.</t>
      </text>
    </comment>
    <comment authorId="0" ref="F415">
      <text>
        <t xml:space="preserve">This source is used in so many instances, that every example cannot fit in this one column. Please check the "Detailed" Pokemon Sound Sources sheet linked above to see every instance of this sample.</t>
      </text>
    </comment>
    <comment authorId="0" ref="B420">
      <text>
        <t xml:space="preserve">Could be Zero-G PS07 Future Beats 1 instead.</t>
      </text>
    </comment>
    <comment authorId="0" ref="C420">
      <text>
        <t xml:space="preserve">CD Version: Track 28</t>
      </text>
    </comment>
    <comment authorId="0" ref="B421">
      <text>
        <t xml:space="preserve">Could be Zero-G PS07 Future Beats 1 instead.</t>
      </text>
    </comment>
    <comment authorId="0" ref="B422">
      <text>
        <t xml:space="preserve">Could be Zero-G PS07 Future Beats 1 instead.</t>
      </text>
    </comment>
    <comment authorId="0" ref="C422">
      <text>
        <t xml:space="preserve">CD Version: Track 19 - 0:00</t>
      </text>
    </comment>
    <comment authorId="0" ref="F425">
      <text>
        <t xml:space="preserve">This source is used in so many instances, that every example cannot fit in this one column. Please check the "Detailed" Pokemon Sound Sources sheet linked above to see every instance of this sample.</t>
      </text>
    </comment>
    <comment authorId="0" ref="B433">
      <text>
        <t xml:space="preserve">Could be Zero-G PS09 Future Beats 2 instead.</t>
      </text>
    </comment>
    <comment authorId="0" ref="D433">
      <text>
        <t xml:space="preserve">Appears in Altered States as RAY 
(FX 2 -&gt; Synthi -&gt; Oscillations -&gt; RAY). Loops once in Altered States version.</t>
      </text>
    </comment>
    <comment authorId="0" ref="B434">
      <text>
        <t xml:space="preserve">Could be Zero-G PS09 Future Beats 2 instead.</t>
      </text>
    </comment>
    <comment authorId="0" ref="D434">
      <text>
        <t xml:space="preserve">Appears in Altered States as LEFT HAND (Percussion -&gt; FX -&gt; Shorter FX Percussion -&gt; LEFT HAND)</t>
      </text>
    </comment>
    <comment authorId="0" ref="D436">
      <text>
        <t xml:space="preserve">Tutti Hit Major (Hi-Vol)-01</t>
      </text>
    </comment>
    <comment authorId="0" ref="D437">
      <text>
        <t xml:space="preserve">Tutti Hit Major (Hi-Vol)-03</t>
      </text>
    </comment>
    <comment authorId="0" ref="D438">
      <text>
        <t xml:space="preserve">Tutti Hit Minor (Hi-Vol)-01</t>
      </text>
    </comment>
    <comment authorId="0" ref="D439">
      <text>
        <t xml:space="preserve">Tutti Hit Minor (Hi-Vol)-02</t>
      </text>
    </comment>
    <comment authorId="0" ref="D440">
      <text>
        <t xml:space="preserve">Tutti Hit Minor (Hi-Vol)-03</t>
      </text>
    </comment>
    <comment authorId="0" ref="D441">
      <text>
        <t xml:space="preserve">Tutti Hit Minor (Hi-Vol)-04</t>
      </text>
    </comment>
    <comment authorId="0" ref="B442">
      <text>
        <t xml:space="preserve">ProSamples Version of "Technotrance"
CDDA version lacks certain samples he used, website version is unlikely</t>
      </text>
    </comment>
    <comment authorId="0" ref="B449">
      <text>
        <t xml:space="preserve">Could be Zero-G PS21 Drum and Bass 2 instead.</t>
      </text>
    </comment>
    <comment authorId="0" ref="B462">
      <text>
        <t xml:space="preserve">Todo: Replace with Complete Classical Collection directories. This could appear in other sources as well.</t>
      </text>
    </comment>
    <comment authorId="0" ref="B464">
      <text>
        <t xml:space="preserve">Actual origin seems to be Best Service Black Box, please confirm.
Also in Red Box as "spirits hour"</t>
      </text>
    </comment>
    <comment authorId="0" ref="B465">
      <text>
        <t xml:space="preserve">Actual origin seems to be Best Service Black Box, please confirm.
Also in Red Box as "spirits hour"</t>
      </text>
    </comment>
    <comment authorId="0" ref="B466">
      <text>
        <t xml:space="preserve">Actual origin seems to be Best Service Black Box, please confirm.</t>
      </text>
    </comment>
    <comment authorId="0" ref="E468">
      <text>
        <t xml:space="preserve">This also exists in Guitar and Bass as "Hendrix Power Chords".</t>
      </text>
    </comment>
    <comment authorId="0" ref="E469">
      <text>
        <t xml:space="preserve">This is based off a preset in EW Guitar and Bass called "Pink Distortion Sustain". However, the raw samples of it differ from the ones used in this game.</t>
      </text>
    </comment>
    <comment authorId="0" ref="E512">
      <text>
        <t xml:space="preserve">To do: find the actual source. This requires compression and it's likely stolen by another CD, as a lot of sounds on this library were.
</t>
      </text>
    </comment>
    <comment authorId="0" ref="E542">
      <text>
        <t xml:space="preserve">For Shadow Triad:
Use Waves Metaflanger... Seems like Sato used either "Queenguitar" or "Up and Down Phaser" and modified the rate</t>
      </text>
    </comment>
    <comment authorId="0" ref="F542">
      <text>
        <t xml:space="preserve">Both themes require a flanger, which you can add in the "FX" tab in Stylus RMX.</t>
      </text>
    </comment>
    <comment authorId="0" ref="E554">
      <text>
        <t xml:space="preserve">- EQ (boost around the 600-1K range)
- add reverb
- saturation
- compression (idk how exactly, i just did what felt right)</t>
      </text>
    </comment>
    <comment authorId="0" ref="D556">
      <text>
        <t xml:space="preserve">Preset appears to be exclusive to AD1.</t>
      </text>
    </comment>
    <comment authorId="0" ref="E557">
      <text>
        <t xml:space="preserve">Two new recordings of this preset previously used in DP surface in this game, one sounding a bit different and one on an octave higher. The original DP sample and bank assignment, however, is actually used in some tracks.
For those interested in trivia, the original DP sample actually does exist in the soundbank for Decisive N Battle, but it goes completely unused in that theme.</t>
      </text>
    </comment>
    <comment authorId="0" ref="B559">
      <text>
        <t xml:space="preserve">Could be Zero-G PS09 Future Beats 2 instead.</t>
      </text>
    </comment>
    <comment authorId="0" ref="D559">
      <text>
        <t xml:space="preserve">Appears in Altered States as RAY 
(FX 2 -&gt; Synthi -&gt; Oscillations -&gt; RAY). Loops once in Altered States version.</t>
      </text>
    </comment>
    <comment authorId="0" ref="E568">
      <text>
        <t xml:space="preserve">when the logo breaks, in the background
listen closely, trust me it's there
</t>
      </text>
    </comment>
    <comment authorId="0" ref="B579">
      <text>
        <t xml:space="preserve">Could be Best Service PS11 Classic Orchestra or Best Service Peter Siedlaczek's Complete Classical Collection instead.</t>
      </text>
    </comment>
    <comment authorId="0" ref="F616">
      <text>
        <t xml:space="preserve">not 100% certain about Dendemille, if someone can verify that'd be great.</t>
      </text>
    </comment>
    <comment authorId="0" ref="E656">
      <text>
        <t xml:space="preserve">Unsure
</t>
      </text>
    </comment>
    <comment authorId="0" ref="E807">
      <text>
        <t xml:space="preserve">Could be used instead of KFL's Oboe in Aquacorde Town</t>
      </text>
    </comment>
    <comment authorId="0" ref="F820">
      <text>
        <t xml:space="preserve">On a note above an italic -Used throughout the soundtrack- or similar, list songs just like you would normally. This safehaven will give you much more space for listing a large amount of songs.
Song 1, Song 2, Song 3...</t>
      </text>
    </comment>
    <comment authorId="0" ref="E822">
      <text>
        <t xml:space="preserve">Time Editor
Tempo: 149 bpm
Snap Mode: 1/64
Factor: 2
Move bottom slider to the right two instances.</t>
      </text>
    </comment>
    <comment authorId="0" ref="B837">
      <text>
        <t xml:space="preserve">Could be Zero-G PS07 Future Beats 1 instead.</t>
      </text>
    </comment>
    <comment authorId="0" ref="B838">
      <text>
        <t xml:space="preserve">Could be Zero-G PS25 Pop and Funk Brass instead.</t>
      </text>
    </comment>
    <comment authorId="0" ref="B839">
      <text>
        <t xml:space="preserve">Could be Zero-G PS25 Pop and Funk Brass instead.</t>
      </text>
    </comment>
    <comment authorId="0" ref="B840">
      <text>
        <t xml:space="preserve">Could be Zero-G PS25 Pop and Funk Brass instead.</t>
      </text>
    </comment>
    <comment authorId="0" ref="B841">
      <text>
        <t xml:space="preserve">Could be Zero-G PS25 Pop and Funk Brass instead.</t>
      </text>
    </comment>
    <comment authorId="0" ref="B842">
      <text>
        <t xml:space="preserve">Could be Zero-G PS21 Drum and Bass 2 instead.</t>
      </text>
    </comment>
    <comment authorId="0" ref="B844">
      <text>
        <t xml:space="preserve">Could be Zero-G PS10 House instead.</t>
      </text>
    </comment>
    <comment authorId="0" ref="E844">
      <text>
        <t xml:space="preserve">also in Zero-G Guitar Odyssey as "Rythm 126 2bar Bbm7+9-Eb79"</t>
      </text>
    </comment>
    <comment authorId="0" ref="B845">
      <text>
        <t xml:space="preserve">Could be Zero-G PS10 House instead.</t>
      </text>
    </comment>
    <comment authorId="0" ref="B846">
      <text>
        <t xml:space="preserve">Could be Zero-G PS10 House instead.</t>
      </text>
    </comment>
    <comment authorId="0" ref="E847">
      <text>
        <t xml:space="preserve">20_21_03 in the Creative Essentials version</t>
      </text>
    </comment>
    <comment authorId="0" ref="E859">
      <text>
        <t xml:space="preserve">A similar sound appears in Zero-G Ambient, Masterbits Total Zone (as MBFXMOON) and possibly other libraries. It's not known which library this comes from.</t>
      </text>
    </comment>
    <comment authorId="0" ref="B869">
      <text>
        <t xml:space="preserve">these ideally should all be double checked</t>
      </text>
    </comment>
    <comment authorId="0" ref="E871">
      <text>
        <t xml:space="preserve">this sounds a bit like the compact trumpet, in tone and in panorama.</t>
      </text>
    </comment>
    <comment authorId="0" ref="E906">
      <text>
        <t xml:space="preserve">for Route 101, can be heard by isolation</t>
      </text>
    </comment>
    <comment authorId="0" ref="F908">
      <text>
        <t xml:space="preserve">On a note above an italic -Used throughout the soundtrack- or similar, list songs just like you would normally. This safehaven will give you much more space for listing a large amount of songs.
Song 1, Song 2, Song 3...</t>
      </text>
    </comment>
    <comment authorId="0" ref="F990">
      <text>
        <t xml:space="preserve">On a note above an italic -Used throughout the soundtrack- or similar, list songs just like you would normally. This safehaven will give you much more space for listing a large amount of songs.
Song 1, Song 2, Song 3...</t>
      </text>
    </comment>
    <comment authorId="0" ref="F996">
      <text>
        <t xml:space="preserve">Trainers' eyes Meet (Poké Fan)	
Super Secret Base</t>
      </text>
    </comment>
    <comment authorId="0" ref="D1003">
      <text>
        <t xml:space="preserve">HALion Sonic SE - [GM 083] Lead 3 (Calliope)</t>
      </text>
    </comment>
    <comment authorId="0" ref="F1003">
      <text>
        <t xml:space="preserve">Regi Battle using this square is currently disputed.</t>
      </text>
    </comment>
    <comment authorId="0" ref="D1004">
      <text>
        <t xml:space="preserve">HALion Sonic SE - [GM 034] Electric Bass (Finger)</t>
      </text>
    </comment>
    <comment authorId="0" ref="D1005">
      <text>
        <t xml:space="preserve">HALion Sonic SE - [GM 074] Flute</t>
      </text>
    </comment>
    <comment authorId="0" ref="D1006">
      <text>
        <t xml:space="preserve">HALion Sonic SE - [GM 120] Reverse Cymbal</t>
      </text>
    </comment>
    <comment authorId="0" ref="D1007">
      <text>
        <t xml:space="preserve">HALion Sonic SE - [GM 002] Bright Acoustic Piano</t>
      </text>
    </comment>
    <comment authorId="0" ref="D1008">
      <text>
        <t xml:space="preserve">HALion Sonic SE - [GM 082] Lead 2 (Sawtooth)"</t>
      </text>
    </comment>
    <comment authorId="0" ref="D1009">
      <text>
        <t xml:space="preserve">HALion Sonic SE's Artist Set - Velo Slap Bass</t>
      </text>
    </comment>
    <comment authorId="0" ref="D1010">
      <text>
        <t xml:space="preserve">HALion Sonic SE - [GM 081] Lead 1 (Square)</t>
      </text>
    </comment>
    <comment authorId="0" ref="F1010">
      <text>
        <t xml:space="preserve">Regi Battle using this square is currently disputed.</t>
      </text>
    </comment>
    <comment authorId="0" ref="D1011">
      <text>
        <t xml:space="preserve">HALion Sonic SE - [GM 039] Synth Bass 1</t>
      </text>
    </comment>
    <comment authorId="0" ref="D1012">
      <text>
        <t xml:space="preserve">HALion Sonic SE - [GM 048] Timpani</t>
      </text>
    </comment>
    <comment authorId="0" ref="D1013">
      <text>
        <t xml:space="preserve">HALion Sonic SE - [GM 057] Trumpet</t>
      </text>
    </comment>
    <comment authorId="0" ref="D1014">
      <text>
        <t xml:space="preserve">HALion Sonic SE - [GM 059] Tuba</t>
      </text>
    </comment>
    <comment authorId="0" ref="E1048">
      <text>
        <t xml:space="preserve">Layered with "Horn Ensemble - a8" in Aqua/Magma Grunt</t>
      </text>
    </comment>
    <comment authorId="0" ref="E1054">
      <text>
        <t xml:space="preserve">Often panned to the right in battle themes, and combined with HALion Sonic SE's GM Timpani on some themes.</t>
      </text>
    </comment>
    <comment authorId="0" ref="E1057">
      <text>
        <t xml:space="preserve">SFZ, Staccato, Sustain, and Detache Expressions are all used throughout these examples</t>
      </text>
    </comment>
    <comment authorId="0" ref="E1059">
      <text>
        <t xml:space="preserve">Layered with "Horn Ensemble - a4" in Aqua/Magma Grunt</t>
      </text>
    </comment>
    <comment authorId="0" ref="F1060">
      <text>
        <t xml:space="preserve">Battle Resort, Battle! (Regirock / Regice / Registeel)</t>
      </text>
    </comment>
    <comment authorId="0" ref="E1062">
      <text>
        <t xml:space="preserve">Sourced from Zero-G - Rhythm Guitar &amp; FX "Electric 110-A 5"</t>
      </text>
    </comment>
    <comment authorId="0" ref="B1064">
      <text>
        <t xml:space="preserve">Could be Zero-G PS10 House instead.</t>
      </text>
    </comment>
    <comment authorId="0" ref="E1068">
      <text>
        <t xml:space="preserve">However, it could be something else</t>
      </text>
    </comment>
    <comment authorId="0" ref="B1069">
      <text>
        <t xml:space="preserve">likely Scarbee</t>
      </text>
    </comment>
    <comment authorId="0" ref="E1080">
      <text>
        <t xml:space="preserve">Kuroda didn't have either Blackbird or Zeus until 2015/2016</t>
      </text>
    </comment>
    <comment authorId="0" ref="E1081">
      <text>
        <t xml:space="preserve">http://www.hideakikuroda.net/#/content2</t>
      </text>
    </comment>
    <comment authorId="0" ref="E1094">
      <text>
        <t xml:space="preserve">very subtle but layered with the strings at 0:52</t>
      </text>
    </comment>
    <comment authorId="0" ref="F1096">
      <text>
        <t xml:space="preserve">There are two different tuber encounter themes, one male and one female</t>
      </text>
    </comment>
    <comment authorId="0" ref="F1102">
      <text>
        <t xml:space="preserve">Battle Resort, Battle! (Regirock / Regice / Registeel)</t>
      </text>
    </comment>
    <comment authorId="0" ref="E1106">
      <text>
        <t xml:space="preserve">To-do: Look further into any of Tomoaki Oga's tracks, as many more seem to use these strings.</t>
      </text>
    </comment>
    <comment authorId="0" ref="B1125">
      <text>
        <t xml:space="preserve">Also in Best Service Studio Box Mark III
Cinema + Game -&gt; FX - movement -&gt; "move_object_long_up_down"</t>
      </text>
    </comment>
    <comment authorId="0" ref="E1175">
      <text>
        <t xml:space="preserve">Battle! (Island Kahuna) uses D2, F2, and B2.
Battle! (Aether Foundation) uses B1, C2, D3, C4, and C5.
Battle! (Lusamine) uses C2, G#2, A2, D3, F#4, and G#4.
To the Altar... uses D5.
Lusamine's Madness uses F5.
Battle! (Tapu) uses C2.</t>
      </text>
    </comment>
    <comment authorId="0" ref="C1181">
      <text>
        <t xml:space="preserve">01 Rhythmic Suites -&gt; Single Loops -&gt; LP Mangled Pop Elements 01</t>
      </text>
    </comment>
    <comment authorId="0" ref="E1187">
      <text>
        <t xml:space="preserve">For Battle! (Ultra Beast), use mod wheel, octaves</t>
      </text>
    </comment>
    <comment authorId="0" ref="E1201">
      <text>
        <t xml:space="preserve">Chasing Accents A - 16th feel</t>
      </text>
    </comment>
    <comment authorId="0" ref="E1202">
      <text>
        <t xml:space="preserve">Also exists in Kontakt Factory Library as Snare Drums. Bass drum might be used in some tracks.</t>
      </text>
    </comment>
    <comment authorId="0" ref="E1203">
      <text>
        <t xml:space="preserve">Also exists in Kontakt Factory Library as Timpani Hits.</t>
      </text>
    </comment>
    <comment authorId="0" ref="F1233">
      <text>
        <t xml:space="preserve">Blue’s Theme, Welcome Back, The End</t>
      </text>
    </comment>
    <comment authorId="0" ref="E1351">
      <text>
        <t xml:space="preserve">Apparel Shop uses D#0
</t>
      </text>
    </comment>
    <comment authorId="0" ref="E1382">
      <text>
        <t xml:space="preserve">Layered with KORG MonoPoly Square Lead for low notes</t>
      </text>
    </comment>
    <comment authorId="0" ref="E1384">
      <text>
        <t xml:space="preserve">lowered 5 semitones</t>
      </text>
    </comment>
    <comment authorId="0" ref="E1394">
      <text>
        <t xml:space="preserve">use 909 cymbal only</t>
      </text>
    </comment>
    <comment authorId="0" ref="D1401">
      <text>
        <t xml:space="preserve">If you use PlugSound Box this will instead be called "Big Brass".</t>
      </text>
    </comment>
    <comment authorId="0" ref="B1413">
      <text>
        <t xml:space="preserve">Also in UVI PlugSound Pro.</t>
      </text>
    </comment>
    <comment authorId="0" ref="E1428">
      <text>
        <t xml:space="preserve">FX articulation + C4 note for Trial Start.
It's pre-amped but requires an external effect to sound completely correct.</t>
      </text>
    </comment>
    <comment authorId="0" ref="C1445">
      <text>
        <t xml:space="preserve">CD Version: Track 10 - 0:45  </t>
      </text>
    </comment>
    <comment authorId="0" ref="B1461">
      <text>
        <t xml:space="preserve">Could be Zero-G PS39 Hip Hop 2 instead.</t>
      </text>
    </comment>
    <comment authorId="0" ref="B1462">
      <text>
        <t xml:space="preserve">Could be Zero-G PS39 Hip Hop 2 instead.</t>
      </text>
    </comment>
    <comment authorId="0" ref="B1463">
      <text>
        <t xml:space="preserve">Could be Zero-G PS39 Hip Hop 2 instead.</t>
      </text>
    </comment>
    <comment authorId="0" ref="B1464">
      <text>
        <t xml:space="preserve">Could be Zero-G PS25 Pop and Funk Brass instead.</t>
      </text>
    </comment>
    <comment authorId="0" ref="B1465">
      <text>
        <t xml:space="preserve">Could be Zero-G PS25 Pop and Funk Brass instead.</t>
      </text>
    </comment>
    <comment authorId="0" ref="B1466">
      <text>
        <t xml:space="preserve">Could be Zero-G PS24 Breakbeat instead.</t>
      </text>
    </comment>
    <comment authorId="0" ref="B1467">
      <text>
        <t xml:space="preserve">Could be Zero-G PS24 Breakbeat instead.</t>
      </text>
    </comment>
    <comment authorId="0" ref="B1468">
      <text>
        <t xml:space="preserve">Could be Zero-G PS24 Breakbeat instead.</t>
      </text>
    </comment>
    <comment authorId="0" ref="D1477">
      <text>
        <t xml:space="preserve">Comment by GBP: Ehhh still on the fence</t>
      </text>
    </comment>
    <comment authorId="0" ref="E1477">
      <text>
        <t xml:space="preserve">potentially this?
https://www.vilabsaudio.com/Ravenscroft-By-VI-Labs</t>
      </text>
    </comment>
    <comment authorId="0" ref="E1486">
      <text>
        <t xml:space="preserve">plugsound bee gar is not used but this sounded close to what masuda used in his draft. it could be layered with monopoly softer acid</t>
      </text>
    </comment>
    <comment authorId="0" ref="E1489">
      <text>
        <t xml:space="preserve">also in hop's theme, cooking curry theme and ultra necrozma battle. could be from plugsound medium organs</t>
      </text>
    </comment>
    <comment authorId="0" ref="B1519">
      <text>
        <t xml:space="preserve">from Best Service Advanced Orchestra</t>
      </text>
    </comment>
    <comment authorId="0" ref="E1519">
      <text>
        <t xml:space="preserve">Note: This is just one of maybe three or four different timpanis present in this track.</t>
      </text>
    </comment>
    <comment authorId="0" ref="B1522">
      <text>
        <t xml:space="preserve">Likely different source
</t>
      </text>
    </comment>
    <comment authorId="0" ref="E1536">
      <text>
        <t xml:space="preserve">Might also be used in Battle! (Ultra Necrozma).</t>
      </text>
    </comment>
    <comment authorId="0" ref="E1546">
      <text>
        <t xml:space="preserve">Title Screen uses F4.
Ultra Crater uses C4.
Battle! (Ghetsis) uses D#2 and F3).</t>
      </text>
    </comment>
    <comment authorId="0" ref="C1550">
      <text>
        <t xml:space="preserve">01 Rhythmic Suites -&gt; Single Loops -&gt; LP Mangled Pop Elements 01</t>
      </text>
    </comment>
    <comment authorId="0" ref="C1551">
      <text>
        <t xml:space="preserve">3 Stings and Transitions</t>
      </text>
    </comment>
    <comment authorId="0" ref="E1560">
      <text>
        <t xml:space="preserve">Chasing Accents A - 16th feel</t>
      </text>
    </comment>
    <comment authorId="0" ref="E1607">
      <text>
        <t xml:space="preserve">NOTE: Not using Omnisphere's reverse feature. Adachi did this manually by exporting the audio.
</t>
      </text>
    </comment>
    <comment authorId="0" ref="E1612">
      <text>
        <t xml:space="preserve">layered reverse element, maybe a piano of sorts?
</t>
      </text>
    </comment>
    <comment authorId="0" ref="E1664">
      <text>
        <t xml:space="preserve">Also in USB Soundscan 04 
and Mayhem of Loops (Guitar Loops -&gt; Electric Funk -&gt; "120-Funky-D#-2"</t>
      </text>
    </comment>
    <comment authorId="0" ref="E1665">
      <text>
        <t xml:space="preserve">Also in USB Soundscan 04 
and Mayhem of Loops (Guitar Loops -&gt; Electric Wah -&gt; "120-Twah-A-6"</t>
      </text>
    </comment>
    <comment authorId="0" ref="E1675">
      <text>
        <t xml:space="preserve">Effect required for correct sound</t>
      </text>
    </comment>
    <comment authorId="0" ref="E1690">
      <text>
        <t xml:space="preserve">The intro of Battle! (Ultra Recon Squad) was reversed.</t>
      </text>
    </comment>
    <comment authorId="0" ref="B1696">
      <text>
        <t xml:space="preserve">Could be Zero-G PS39 Hip Hop 2 instead.</t>
      </text>
    </comment>
    <comment authorId="0" ref="E1714">
      <text>
        <t xml:space="preserve">not from orchestral flavors; isn't major or minor</t>
      </text>
    </comment>
    <comment authorId="0" ref="E1725">
      <text>
        <t xml:space="preserve">also used in Final Battle! (Marnie)</t>
      </text>
    </comment>
    <comment authorId="0" ref="B1779">
      <text>
        <t xml:space="preserve">from Best Service Advanced Orchestra</t>
      </text>
    </comment>
    <comment authorId="0" ref="C1817">
      <text>
        <t xml:space="preserve">01 Rhythmic Suites -&gt; Single Loops -&gt; LP Mangled Pop Elements 01</t>
      </text>
    </comment>
    <comment authorId="0" ref="E1832">
      <text>
        <t xml:space="preserve">copy the e-piano melodies from slumbering weald and battle! (mysterious being) and use in battle! (zacian / zamazenta)</t>
      </text>
    </comment>
    <comment authorId="0" ref="E1847">
      <text>
        <t xml:space="preserve">The Groove is used right at the start, though she turned "Snare 2" off completely. Various elements like the Kick and the Snare are used later on.
</t>
      </text>
    </comment>
    <comment authorId="0" ref="E1866">
      <text>
        <t xml:space="preserve">This is probably not the pitchbending timpani roll.</t>
      </text>
    </comment>
    <comment authorId="0" ref="E1867">
      <text>
        <t xml:space="preserve">The "ss" sound of the sample is cut off, and it has delay in the track</t>
      </text>
    </comment>
    <comment authorId="0" ref="B1945">
      <text>
        <t xml:space="preserve">(Kontakt Version)</t>
      </text>
    </comment>
    <comment authorId="0" ref="B2004">
      <text>
        <t xml:space="preserve">There is a slim chance Adachi used the Elastik 2 Demo Soundbank instead, as no other sounds from Studio Works seem to be used</t>
      </text>
    </comment>
    <comment authorId="0" ref="E2055">
      <text>
        <t xml:space="preserve">For "Battle! (Gym Leader)", Adachi brought up the "porta" knob to around 60ms</t>
      </text>
    </comment>
    <comment authorId="0" ref="E2071">
      <text>
        <t xml:space="preserve">this was suggested as being layered with the other FM8 patch more certainly used in the track seeing as both were used in B2/W2, however it sounds more like something from halion was used here instead</t>
      </text>
    </comment>
    <comment authorId="0" ref="E2073">
      <text>
        <t xml:space="preserve">Alternatively, Vir2 Acou6tics, but RealGuitar seems more likely</t>
      </text>
    </comment>
    <comment authorId="0" ref="E2077">
      <text>
        <t xml:space="preserve">Ichinose retweeted / mentioned this synth of his twitter specifically
Alternatively, Magical8bitplug</t>
      </text>
    </comment>
    <comment authorId="0" ref="E2080">
      <text>
        <t xml:space="preserve">Could be the Stylus Congas sound menu as well</t>
      </text>
    </comment>
    <comment authorId="0" ref="F2084">
      <text>
        <t xml:space="preserve">On a note above an italic -Used throughout the soundtrack- or similar, list songs just like you would normally. This safehaven will give you much more space for listing a large amount of songs.
Song 1, Song 2, Song 3...</t>
      </text>
    </comment>
    <comment authorId="0" ref="E2097">
      <text>
        <t xml:space="preserve">also used in Battle Agency</t>
      </text>
    </comment>
    <comment authorId="0" ref="E2117">
      <text>
        <t xml:space="preserve">For "Battle! (Gym Leader)", Adachi brought up the "porta" knob to around 60ms</t>
      </text>
    </comment>
    <comment authorId="0" ref="E2120">
      <text>
        <t xml:space="preserve">Sourced from Zero-G - Datafile 3</t>
      </text>
    </comment>
    <comment authorId="0" ref="E2121">
      <text>
        <t xml:space="preserve">Sourced from Zero-G - Datafile 3</t>
      </text>
    </comment>
    <comment authorId="0" ref="E2126">
      <text>
        <t xml:space="preserve">both of these need secondary verification, ideally with a demo containing a full recreation</t>
      </text>
    </comment>
    <comment authorId="0" ref="C2216">
      <text>
        <t xml:space="preserve">01 Rhythmic Suites -&gt; Single Loops -&gt; LP Mangled Pop Elements 01</t>
      </text>
    </comment>
    <comment authorId="0" ref="E2218">
      <text>
        <t xml:space="preserve">Intro + Main part use it without modification</t>
      </text>
    </comment>
    <comment authorId="0" ref="E2257">
      <text>
        <t xml:space="preserve">This patch sounds identical, but because it's so simple and easy to create, it could be from somewhere else</t>
      </text>
    </comment>
    <comment authorId="0" ref="B2261">
      <text>
        <t xml:space="preserve">from Best Service Advanced Orchestra</t>
      </text>
    </comment>
    <comment authorId="0" ref="E2310">
      <text>
        <t xml:space="preserve">This snare sample exists in the power kit of the SC-88pro as well. It could also be SC-VA, although we have no confirmation that Ichinose owns it.</t>
      </text>
    </comment>
    <comment authorId="0" ref="E2318">
      <text>
        <t xml:space="preserve">This trumpet sample exists in the SC-55 Map of SC-VA as well. However, we have no confirmation that Ichinose owns it. Also, the " isn't a typo, it's how the patch is listed.</t>
      </text>
    </comment>
    <comment authorId="0" ref="B2335">
      <text>
        <t xml:space="preserve">from Best Service Advanced Orchestra</t>
      </text>
    </comment>
    <comment authorId="0" ref="F2337">
      <text>
        <t xml:space="preserve">https://youtu.be/iTZeVNwAmkk?t=1138</t>
      </text>
    </comment>
    <comment authorId="0" ref="F2370">
      <text>
        <t xml:space="preserve">On a note above an italic -Used throughout the soundtrack- or similar, list songs just like you would normally. This safehaven will give you much more space for listing a large amount of songs.
Song 1, Song 2, Song 3...</t>
      </text>
    </comment>
    <comment authorId="0" ref="F2372">
      <text>
        <t xml:space="preserve">On a note above an italic -Used throughout the soundtrack- or similar, list songs just like you would normally. This safehaven will give you much more space for listing a large amount of songs.
Song 1, Song 2, Song 3...</t>
      </text>
    </comment>
    <comment authorId="0" ref="D2454">
      <text>
        <t xml:space="preserve">GBP never bothered to give us a patch name, but he used Little Piggie Squealer. Now demo to your heart's content to find out if this was just him bullshitting or not.</t>
      </text>
    </comment>
    <comment authorId="0" ref="B2455">
      <text>
        <t xml:space="preserve">Could be Zero-G PS07 Future Beats 1 instead.</t>
      </text>
    </comment>
    <comment authorId="0" ref="B2456">
      <text>
        <t xml:space="preserve">Could be Zero-G PS07 Future Beats 1 instead.</t>
      </text>
    </comment>
    <comment authorId="0" ref="B2457">
      <text>
        <t xml:space="preserve">Could be Zero-G PS07 Future Beats 1 instead.</t>
      </text>
    </comment>
    <comment authorId="0" ref="B2458">
      <text>
        <t xml:space="preserve">Could be Zero-G PS07 Future Beats 1 instead.</t>
      </text>
    </comment>
    <comment authorId="0" ref="B2459">
      <text>
        <t xml:space="preserve">Could be Zero-G PS07 Future Beats 1 instead.</t>
      </text>
    </comment>
    <comment authorId="0" ref="B2460">
      <text>
        <t xml:space="preserve">Could be Zero-G PS07 Future Beats 1 instead.</t>
      </text>
    </comment>
    <comment authorId="0" ref="B2461">
      <text>
        <t xml:space="preserve">Could be Zero-G PS07 Future Beats 1 instead.</t>
      </text>
    </comment>
    <comment authorId="0" ref="B2462">
      <text>
        <t xml:space="preserve">Could be Zero-G PS06 Experimental Grooves &amp; FX instead.</t>
      </text>
    </comment>
    <comment authorId="0" ref="D2462">
      <text>
        <t xml:space="preserve">FX -&gt; Altered States -&gt; Feedback -&gt; Tannoy Feedback 2</t>
      </text>
    </comment>
    <comment authorId="0" ref="B2463">
      <text>
        <t xml:space="preserve">Could be Zero-G PS06 Experimental Grooves &amp; FX instead.</t>
      </text>
    </comment>
    <comment authorId="0" ref="D2463">
      <text>
        <t xml:space="preserve">FX -&gt; Altered States -&gt; Bits and Bobs -&gt; ZIPPY in Altered States</t>
      </text>
    </comment>
    <comment authorId="0" ref="B2464">
      <text>
        <t xml:space="preserve">Could be Zero-G PS06 Experimental Grooves &amp; FX instead.</t>
      </text>
    </comment>
    <comment authorId="0" ref="D2464">
      <text>
        <t xml:space="preserve">Percussion -&gt; FX -&gt; FX Percussion 1 -&gt; Rusty Swing in Altered States</t>
      </text>
    </comment>
    <comment authorId="0" ref="B2465">
      <text>
        <t xml:space="preserve">Could be Zero-G PS09 Future Beats 2 instead.</t>
      </text>
    </comment>
    <comment authorId="0" ref="D2465">
      <text>
        <t xml:space="preserve">FX 2 -&gt; Voices -&gt; Screams &amp; Shouts -&gt; YUUUR in Altered States</t>
      </text>
    </comment>
    <comment authorId="0" ref="B2466">
      <text>
        <t xml:space="preserve">Could be Zero-G PS09 Future Beats 2 instead.</t>
      </text>
    </comment>
    <comment authorId="0" ref="D2466">
      <text>
        <t xml:space="preserve">-Same part also appears on the RAY (normal speed), RAY-RELEASE, RAY-SLOW (sped up) patches
FX 2 -&gt; Synthi -&gt; Oscillations -&gt; RAY, RAY DROP, RAY RELEAS, and RAY SLOW in Altered States
</t>
      </text>
    </comment>
    <comment authorId="0" ref="B2467">
      <text>
        <t xml:space="preserve">Could be Zero-G PS09 Future Beats 2 instead.</t>
      </text>
    </comment>
    <comment authorId="0" ref="D2467">
      <text>
        <t xml:space="preserve">FX 2 -&gt; Voices -&gt; Miscellaneous -&gt; INHALE in Altered States</t>
      </text>
    </comment>
    <comment authorId="0" ref="B2468">
      <text>
        <t xml:space="preserve">Could be Zero-G PS09 Future Beats 2 instead.</t>
      </text>
    </comment>
    <comment authorId="0" ref="D2468">
      <text>
        <t xml:space="preserve">FX 2 -&gt; Voices -&gt; Screams &amp; Shouts -&gt; SCREAMERS</t>
      </text>
    </comment>
    <comment authorId="0" ref="B2469">
      <text>
        <t xml:space="preserve">Could be Zero-G PS09 Future Beats 2 instead.</t>
      </text>
    </comment>
    <comment authorId="0" ref="D2469">
      <text>
        <t xml:space="preserve">FX -&gt; Altered States -&gt; Sc-fi -&gt; HAUNTING in Altered States</t>
      </text>
    </comment>
    <comment authorId="0" ref="B2470">
      <text>
        <t xml:space="preserve">Could be Zero-G PS09 Future Beats 2 instead.</t>
      </text>
    </comment>
    <comment authorId="0" ref="D2470">
      <text>
        <t xml:space="preserve">FX 2 -&gt; Voices -&gt; Warped -&gt; MOUTHER TONGUE</t>
      </text>
    </comment>
    <comment authorId="0" ref="B2471">
      <text>
        <t xml:space="preserve">Could be Zero-G PS09 Future Beats 2 instead.</t>
      </text>
    </comment>
    <comment authorId="0" ref="B2472">
      <text>
        <t xml:space="preserve">Could be Zero-G PS09 Future Beats 2 instead.</t>
      </text>
    </comment>
    <comment authorId="0" ref="D2472">
      <text>
        <t xml:space="preserve">Percussion -&gt; Bells &amp; Metal -&gt; Metal and Bells -&gt; FROST in Altered States</t>
      </text>
    </comment>
    <comment authorId="0" ref="B2473">
      <text>
        <t xml:space="preserve">Could be Zero-G PS09 Future Beats 2 instead.</t>
      </text>
    </comment>
    <comment authorId="0" ref="D2473">
      <text>
        <t xml:space="preserve">Percussion -&gt; FX -&gt; Vocal Percussion -&gt; SNUFF in Altered States</t>
      </text>
    </comment>
    <comment authorId="0" ref="B2474">
      <text>
        <t xml:space="preserve">Could be Zero-G PS09 Future Beats 2 instead.</t>
      </text>
    </comment>
    <comment authorId="0" ref="D2475">
      <text>
        <t xml:space="preserve">Percussion -&gt; Bells &amp; Metal -&gt; Bowed and Chimes -&gt; LULLABY in Altered States</t>
      </text>
    </comment>
    <comment authorId="0" ref="B2478">
      <text>
        <t xml:space="preserve">ProSamples Version of "Technotrance"
CDDA version lacks certain samples used by Ichinose.</t>
      </text>
    </comment>
    <comment authorId="0" ref="E2485">
      <text>
        <t xml:space="preserve">Also appears in Sound Ideas Hanna-Barbera Sound FX Library and  Universal Studios Sound Effects Library</t>
      </text>
    </comment>
    <comment authorId="0" ref="E2493">
      <text>
        <t xml:space="preserve">As heard here
https://youtu.be/XDmsmbiD4FQ?t=2180</t>
      </text>
    </comment>
    <comment authorId="0" ref="D2502">
      <text>
        <t xml:space="preserve">Cuica, Clave, Open HiHat</t>
      </text>
    </comment>
    <comment authorId="0" ref="D2504">
      <text>
        <t xml:space="preserve">BA2:PE2</t>
      </text>
    </comment>
    <comment authorId="0" ref="D2505">
      <text>
        <t xml:space="preserve">TRUMPET SUS F F5 LP</t>
      </text>
    </comment>
    <comment authorId="0" ref="D2508">
      <text>
        <t xml:space="preserve">Tite Room Rim Snare (edited to have a shorter decay)</t>
      </text>
    </comment>
    <comment authorId="0" ref="D2509">
      <text>
        <t xml:space="preserve">METAL SINGLE NOTE A1 LP
METAL SINGLE NOTE D2 LP</t>
      </text>
    </comment>
    <comment authorId="0" ref="D2510">
      <text>
        <t xml:space="preserve">B3 Organ C5</t>
      </text>
    </comment>
    <comment authorId="0" ref="D2511">
      <text>
        <t xml:space="preserve">C2
D#3
F#4
E5</t>
      </text>
    </comment>
    <comment authorId="0" ref="D2516">
      <text>
        <t xml:space="preserve">B1 - Gated Snare
A2 - Open HiHat</t>
      </text>
    </comment>
    <comment authorId="0" ref="D2517">
      <text>
        <t xml:space="preserve">G2, C3, A#3, D4, A4, G#5, G6
St. Strings on the JV-1080 has the same waveforms.</t>
      </text>
    </comment>
    <comment authorId="0" ref="D2520">
      <text>
        <t xml:space="preserve">Appears in the Star Fox 64 source code with the letter "w", suggesting that Hajime Wakai originally sampled it.</t>
      </text>
    </comment>
    <comment authorId="0" ref="D2528">
      <text>
        <t xml:space="preserve">Appears in the Star Fox 64 source code with the letter "w", suggesting that Hajime Wakai originally sampled it.</t>
      </text>
    </comment>
    <comment authorId="0" ref="D2531">
      <text>
        <t xml:space="preserve">Appears as an exclusive sample in the Star Fox 64 source code with the letter "n", suggesting that Kenta Nagata originally sampled it.</t>
      </text>
    </comment>
    <comment authorId="0" ref="D2533">
      <text>
        <t xml:space="preserve">Presumably sampled at C1 C2 G3
</t>
      </text>
    </comment>
    <comment authorId="0" ref="D2539">
      <text>
        <t xml:space="preserve">Castanet, Tambourine, Snare roll
</t>
      </text>
    </comment>
    <comment authorId="0" ref="D2540">
      <text>
        <t xml:space="preserve">Bass Drum, Snare, Cymbal</t>
      </text>
    </comment>
    <comment authorId="0" ref="D2541">
      <text>
        <t xml:space="preserve">G1 - Kotsuzumi
D#1 - Chime</t>
      </text>
    </comment>
    <comment authorId="0" ref="E2542">
      <text>
        <t xml:space="preserve">Also appears in SOUND Canvas SC-88 Pro.</t>
      </text>
    </comment>
    <comment authorId="0" ref="D2543">
      <text>
        <t xml:space="preserve">-JP DEEPFE 2</t>
      </text>
    </comment>
    <comment authorId="0" ref="D2544">
      <text>
        <t xml:space="preserve">Shows up in the SFX bank for sleep</t>
      </text>
    </comment>
    <comment authorId="0" ref="D2546">
      <text>
        <t xml:space="preserve">p36koBD.w.21c4</t>
      </text>
    </comment>
    <comment authorId="0" ref="E2563">
      <text>
        <t xml:space="preserve">Also appears in SOUND Canvas SC-88 Pro.</t>
      </text>
    </comment>
    <comment authorId="0" ref="B2578">
      <text>
        <t xml:space="preserve">JV of some kind</t>
      </text>
    </comment>
    <comment authorId="0" ref="B2582">
      <text>
        <t xml:space="preserve">This is not confirmed.</t>
      </text>
    </comment>
    <comment authorId="0" ref="E2632">
      <text>
        <t xml:space="preserve">seems like a custom loop with 092-Star Posse b. doesn't isolate properly as regular</t>
      </text>
    </comment>
    <comment authorId="0" ref="C2722">
      <text>
        <t xml:space="preserve">Advanced Orchestra -&gt; 07 A0 Notation -&gt; Full Instruments N</t>
      </text>
    </comment>
    <comment authorId="0" ref="C2769">
      <text>
        <t xml:space="preserve">Advanced Orchestra -&gt; 02 AO Woodwinds -&gt; Woodwind Solo -&gt; 03 Flute</t>
      </text>
    </comment>
    <comment authorId="0" ref="C2770">
      <text>
        <t xml:space="preserve">Advanced Orchestra -&gt; 02 AO Woodwinds -&gt; Woodwind Solo -&gt; 05 Oboe Solo</t>
      </text>
    </comment>
    <comment authorId="0" ref="C2771">
      <text>
        <t xml:space="preserve">Advanced Orchestra -&gt; 02 AO Woodwinds -&gt; Woodwind Solo -&gt; 07 Clarinet</t>
      </text>
    </comment>
    <comment authorId="0" ref="C2772">
      <text>
        <t xml:space="preserve">Advanced Orchestra -&gt; 02 AO Woodwinds -&gt; Woodwind Solo -&gt; 08 Bassoon</t>
      </text>
    </comment>
    <comment authorId="0" ref="C2866">
      <text>
        <t xml:space="preserve">25Drumsamples</t>
      </text>
    </comment>
    <comment authorId="0" ref="B2927">
      <text>
        <t xml:space="preserve">Full name is E-MU Classic Series Vol. 2: More Emulator Standards</t>
      </text>
    </comment>
    <comment authorId="0" ref="B2928">
      <text>
        <t xml:space="preserve">Full name is E-MU Classic Series Vol. 3: Orchestral</t>
      </text>
    </comment>
    <comment authorId="0" ref="D2930">
      <text>
        <t xml:space="preserve">Samples are cut off</t>
      </text>
    </comment>
    <comment authorId="0" ref="B2932">
      <text>
        <t xml:space="preserve">Full name is EMU Classic Series Vol. 11: Elements of Sound 2MB</t>
      </text>
    </comment>
    <comment authorId="0" ref="D2933">
      <text>
        <t xml:space="preserve">Samples are cut off</t>
      </text>
    </comment>
    <comment authorId="0" ref="B2934">
      <text>
        <t xml:space="preserve">Full name is E-MU Classic Series Vol. 12: ESI-32 150MB Production SoundSet</t>
      </text>
    </comment>
    <comment authorId="0" ref="D2935">
      <text>
        <t xml:space="preserve">pitched up by 2 semitones</t>
      </text>
    </comment>
    <comment authorId="0" ref="D2937">
      <text>
        <t xml:space="preserve">Might be the original library instead, as Iiyoshi confirmed he did not use Kompakt.</t>
      </text>
    </comment>
    <comment authorId="0" ref="B2945">
      <text>
        <t xml:space="preserve">Gigastudio edition, ran in EXS24</t>
      </text>
    </comment>
    <comment authorId="0" ref="E2952">
      <text>
        <t xml:space="preserve">The higher root key sample matches Roland JV-1080, but the other one is unknown</t>
      </text>
    </comment>
    <comment authorId="0" ref="B2959">
      <text>
        <t xml:space="preserve">from Keisuke Ito</t>
      </text>
    </comment>
    <comment authorId="0" ref="C2959">
      <text>
        <t xml:space="preserve">TO-DO: Change paths and patch names</t>
      </text>
    </comment>
    <comment authorId="0" ref="D2960">
      <text>
        <t xml:space="preserve">3rd articulation - p</t>
      </text>
    </comment>
    <comment authorId="0" ref="B2961">
      <text>
        <t xml:space="preserve">from Keisuke Ito</t>
      </text>
    </comment>
    <comment authorId="0" ref="B2962">
      <text>
        <t xml:space="preserve">Full name is E-MU Classic Series Vol. 3: Orchestral</t>
      </text>
    </comment>
    <comment authorId="0" ref="B2963">
      <text>
        <t xml:space="preserve">Full name is E-MU Classic Series Vol. 3: Orchestral</t>
      </text>
    </comment>
    <comment authorId="0" ref="B2964">
      <text>
        <t xml:space="preserve">Full name is E-MU Classic Series Vol. 3: Orchestral</t>
      </text>
    </comment>
    <comment authorId="0" ref="B2965">
      <text>
        <t xml:space="preserve">Full name is E-MU Classic Series Vol. 7: E-MU Classics</t>
      </text>
    </comment>
    <comment authorId="0" ref="B2969">
      <text>
        <t xml:space="preserve">Probably sampled from EWQL Goliath or Guitar and Bass instead.</t>
      </text>
    </comment>
    <comment authorId="0" ref="E2980">
      <text>
        <t xml:space="preserve">Also appears in UVI PlugSound Pro</t>
      </text>
    </comment>
    <comment authorId="0" ref="B2981">
      <text>
        <t xml:space="preserve">Gigastudio edition, ran in EXS24</t>
      </text>
    </comment>
    <comment authorId="0" ref="B2982">
      <text>
        <t xml:space="preserve">Gigastudio edition, ran in EXS24</t>
      </text>
    </comment>
    <comment authorId="0" ref="B2983">
      <text>
        <t xml:space="preserve">Gigastudio edition, ran in EXS24</t>
      </text>
    </comment>
    <comment authorId="0" ref="B2986">
      <text>
        <t xml:space="preserve">From an earlier Logic version instead
Confirmed by Arata Iiyoshi</t>
      </text>
    </comment>
    <comment authorId="0" ref="E2989">
      <text>
        <t xml:space="preserve">Appears in Logic ES1 as Old School Bass, but deconfirmed by Arata Iiyoshi. Probably also appears in Aiba's Theme from AI Somnium Files.</t>
      </text>
    </comment>
    <comment authorId="0" ref="E2991">
      <text>
        <t xml:space="preserve">Might be Octave Strings from Steinberg Embracer.
TO-DO: Compare</t>
      </text>
    </comment>
    <comment authorId="0" ref="E2997">
      <text>
        <t xml:space="preserve">Also appears in Xenogears (opening cutscene, Tower of Babel)</t>
      </text>
    </comment>
    <comment authorId="0" ref="E3013">
      <text>
        <t xml:space="preserve">Hold down notes for "repeating" effect</t>
      </text>
    </comment>
    <comment authorId="0" ref="E3015">
      <text>
        <t xml:space="preserve">Custom arp patterns</t>
      </text>
    </comment>
    <comment authorId="0" ref="E3031">
      <text>
        <t xml:space="preserve">A similar flute appears in FM8 (Tech Flute), however, it requires extensive modification to sound right. This Massive patch does not. </t>
      </text>
    </comment>
    <comment authorId="0" ref="B3060">
      <text>
        <t xml:space="preserve">Confirmed by composer Yasuhiro Kawagoe that he used this via DMs</t>
      </text>
    </comment>
    <comment authorId="0" ref="B3065">
      <text>
        <t xml:space="preserve">Any Logic Pro findings are probably just VSL.
TO-DO: check if VSL has these presets</t>
      </text>
    </comment>
    <comment authorId="0" ref="D3067">
      <text>
        <t xml:space="preserve">Might be Samplemodelling stuff instead?</t>
      </text>
    </comment>
    <comment authorId="0" ref="D3122">
      <text>
        <t xml:space="preserve">disputed</t>
      </text>
    </comment>
    <comment authorId="0" ref="D3128">
      <text>
        <t xml:space="preserve">The whole middle part with the voice has its volume lowered to the point of being inaudible. The timing of the "snap" sound effect (named as such in the files) and the latter part lining up perfectly is too much to be a coincidence.</t>
      </text>
    </comment>
    <comment authorId="0" ref="B3156">
      <text>
        <t xml:space="preserve">Confirmed by composer Yasuhiro Kawagoe that he used this via DMs</t>
      </text>
    </comment>
    <comment authorId="0" ref="E3220">
      <text>
        <t xml:space="preserve">All the other 00 drum kit elements except snap and hi-hats
[GM 134] Rock Kit in HALion
</t>
      </text>
    </comment>
    <comment authorId="0" ref="E3221">
      <text>
        <t xml:space="preserve">Hip Hop Kit 3 in HALion</t>
      </text>
    </comment>
    <comment authorId="0" ref="E3222">
      <text>
        <t xml:space="preserve">Dance Kicks in HALion</t>
      </text>
    </comment>
    <comment authorId="0" ref="E3223">
      <text>
        <t xml:space="preserve">[GM 011] Music Box in HALion</t>
      </text>
    </comment>
    <comment authorId="0" ref="E3224">
      <text>
        <t xml:space="preserve">[GM 029] Muted Guitar in HALion, same preset was sampled for both Muted Guitar and Muted Guitar Bass in Colosseum, with them being sampled at C3 and C1 respectively.</t>
      </text>
    </comment>
    <comment authorId="0" ref="E3225">
      <text>
        <t xml:space="preserve">[GM 049] String Ensemble 1 in HALion</t>
      </text>
    </comment>
    <comment authorId="0" ref="E3226">
      <text>
        <t xml:space="preserve">[GM 063] Synth Brass 1 in HALion</t>
      </text>
    </comment>
    <comment authorId="0" ref="E3227">
      <text>
        <t xml:space="preserve">[GM 067] Tenor Sax in HALion (they must have sampled the higher notes because the low notes don't sound as similar)</t>
      </text>
    </comment>
    <comment authorId="0" ref="E3228">
      <text>
        <t xml:space="preserve">[GM 081] Lead 1 (Square) in HALion, Colosseum only sampled C5 so notes far from C5 sound less similar but that is only because of the distortion of pitch shifting one sample instead of having multiple samples.</t>
      </text>
    </comment>
    <comment authorId="0" ref="E3229">
      <text>
        <t xml:space="preserve">Hard Grand Piano in HALion</t>
      </text>
    </comment>
    <comment authorId="0" ref="E3230">
      <text>
        <t xml:space="preserve">Wood and Bells in HALion has a similar sound, but not exact.</t>
      </text>
    </comment>
    <comment authorId="0" ref="E3231">
      <text>
        <t xml:space="preserve">Prog Rock Organ in HALion (need to remove effects, not positive on this, but it sounds very similar.)</t>
      </text>
    </comment>
    <comment authorId="0" ref="E3232">
      <text>
        <t xml:space="preserve">Folk Steel String in HALion</t>
      </text>
    </comment>
    <comment authorId="0" ref="E3233">
      <text>
        <t xml:space="preserve">Low velocity, both overdriven guitar and muted guitar
Heavy Metal Mutes in HALion at low velocity</t>
      </text>
    </comment>
    <comment authorId="0" ref="E3236">
      <text>
        <t xml:space="preserve">Bright Slap Bass in HALion (down an octave, the high pitched effect used in The Under is G4) Sounds most accurate if you turn the "brightness" all the way up
</t>
      </text>
    </comment>
    <comment authorId="0" ref="E3238">
      <text>
        <t xml:space="preserve">High Brass Section in HALion (Not positive, they just sound very similar)</t>
      </text>
    </comment>
    <comment authorId="0" ref="E3240">
      <text>
        <t xml:space="preserve">If this is the "Synth Strings" from the soundfont then I think Poly Synth &amp; Strings might be the HALion equivalent, but I'm not positive. Sounds very close.</t>
      </text>
    </comment>
    <comment authorId="0" ref="E3242">
      <text>
        <t xml:space="preserve">Borrowed from Masterbits, also exists in some old Roland sample CDs (most likely source used)
</t>
      </text>
    </comment>
    <comment authorId="0" ref="B3349">
      <text>
        <t xml:space="preserve">Full name: Contaminated: Ambient/Dub Loops for Groovemaker
All samples from this song kit appear on the IK Multimedia SampleTank XL patch Loop -&gt; Ambient-Dub 3 135 bpm</t>
      </text>
    </comment>
    <comment authorId="0" ref="F3365">
      <text>
        <t xml:space="preserve">On a note above an italic -Used throughout the soundtrack- or similar, list songs just like you would normally. This safehaven will give you much more space for listing a large amount of songs.
Song 1, Song 2, Song 3...</t>
      </text>
    </comment>
    <comment authorId="0" ref="F3390">
      <text>
        <t xml:space="preserve">On a note above an italic -Used throughout the soundtrack- or similar, list songs just like you would normally. This safehaven will give you much more space for listing a large amount of songs.
Song 1, Song 2, Song 3...</t>
      </text>
    </comment>
    <comment authorId="0" ref="F3462">
      <text>
        <t xml:space="preserve">On a note above an italic -Used throughout the soundtrack- or similar, list songs just like you would normally. This safehaven will give you much more space for listing a large amount of songs.
Song 1, Song 2, Song 3...</t>
      </text>
    </comment>
    <comment authorId="0" ref="B3471">
      <text>
        <t xml:space="preserve">Sounds from here could be from Hypersonic 2 instead</t>
      </text>
    </comment>
  </commentList>
</comments>
</file>

<file path=xl/comments3.xml><?xml version="1.0" encoding="utf-8"?>
<comments xmlns:r="http://schemas.openxmlformats.org/officeDocument/2006/relationships" xmlns="http://schemas.openxmlformats.org/spreadsheetml/2006/main">
  <authors>
    <author/>
  </authors>
  <commentList>
    <comment authorId="0" ref="E22">
      <text>
        <t xml:space="preserve">Also appears on Roland MT-32 and Roland L-CD1.</t>
      </text>
    </comment>
    <comment authorId="0" ref="E30">
      <text>
        <t xml:space="preserve">Waveform will sound different, depending on the note played at. At lower notes, it will sound more like a bass, while at higher notes, it sounds more like a sine-y/rhodes-like piano.
To get a sound like the Super Mario World piano, refer to the audio demo, where mid high notes are used. Note B5 and above sound different.
Speculated to have been sampled between E5 and A#5</t>
      </text>
    </comment>
    <comment authorId="0" ref="E31">
      <text>
        <t xml:space="preserve">Originally found as a recorder, it seems the sound is actually a waveform on the Kawai K1.</t>
      </text>
    </comment>
    <comment authorId="0" ref="E32">
      <text>
        <t xml:space="preserve">Not a patch at all, but a waveform.
Image of the SMW sample: https://cdn.discordapp.com/attachments/808054275837263885/893689974174658600/unknown.png
Image of the Kawai K1 brass waveform: https://cdn.discordapp.com/attachments/808054275837263885/893690066801668166/unknown.png</t>
      </text>
    </comment>
    <comment authorId="0" ref="E33">
      <text>
        <t xml:space="preserve">On the D-50 VST, put LOWER 2 Coarse note as D2, also mute UPPER 2, now, we don't know the exact root note that was sampled from the game, which means we can get different "click" results on every note, but if you make a really short loop at the beginning, you will get the SMW sound: https://cdn.discordapp.com/attachments/863234138119471104/863234733063274516/sn_g_hits_21.wav</t>
      </text>
    </comment>
    <comment authorId="0" ref="E34">
      <text>
        <t xml:space="preserve">Looped. Just Partial Upper 2 is enabled, ASDR edited. Disable reverb and chorus.</t>
      </text>
    </comment>
    <comment authorId="0" ref="E37">
      <text>
        <t xml:space="preserve">From the Roland PN-D50-02 Expansion.</t>
      </text>
    </comment>
    <comment authorId="0" ref="E38">
      <text>
        <t xml:space="preserve">Also appears in Roland D-70.</t>
      </text>
    </comment>
    <comment authorId="0" ref="E39">
      <text>
        <t xml:space="preserve">Also appears in Roland SN-U110-02 Latin &amp; F.X. Percussions, Roland Sound Canvas and Roland Super JV JV-1080.</t>
      </text>
    </comment>
    <comment authorId="0" ref="E43">
      <text>
        <t xml:space="preserve">Also appears in Roland Sound Canvas and Roland SN-U110-10 Rock Drums.</t>
      </text>
    </comment>
    <comment authorId="0" ref="E44">
      <text>
        <t xml:space="preserve">Graphs for Audio Demo: https://cdn.discordapp.com/attachments/863234138119471104/863235894496591923/smw_hi_hat_graph_1.png
https://cdn.discordapp.com/attachments/863234138119471104/863235901462282250/smw_hi_hat_graph_2.png</t>
      </text>
    </comment>
    <comment authorId="0" ref="E45">
      <text>
        <t xml:space="preserve">Also appears in Roland Sound Canvas.</t>
      </text>
    </comment>
    <comment authorId="0" ref="B47">
      <text>
        <t xml:space="preserve">Could be Emulator II or Emax</t>
      </text>
    </comment>
    <comment authorId="0" ref="E47">
      <text>
        <t xml:space="preserve">Ingame Sample: https://cdn.discordapp.com/attachments/863234138119471104/863238871818567680/Sample_18.aiff
GBA Sample: https://cdn.discordapp.com/attachments/863234138119471104/863238875119747092/sn_g_hits.wav
Graph comparing ingame sound, and E-MU sound: https://cdn.discordapp.com/attachments/863234138119471104/863239052333678612/unknown.png
Could be EII</t>
      </text>
    </comment>
    <comment authorId="0" ref="E48">
      <text>
        <t xml:space="preserve">Ingame Sample: https://cdn.discordapp.com/attachments/863234138119471104/863236541899079725/smw_guitar_snes.aiff
Ingame Sample Looped: https://cdn.discordapp.com/attachments/863234138119471104/863236670592778240/snes_heavyguitar_looped_11.wav
GBA Sample: https://cdn.discordapp.com/attachments/863234138119471104/863237506673147924/sn_g_heavyguitar1.wav
GBA Sample Looped: https://cdn.discordapp.com/attachments/863234138119471104/863237897037676544/heavyguitar_looped_11.wav
Might possibly be heavilly edited from Universe of Sound Vol. 2.
Audio Demo: https://cdn.discordapp.com/attachments/863234138119471104/863238026582818846/Untitled_project_-_2021-Jan-31_142.wav
Graph: https://cdn.discordapp.com/attachments/863234138119471104/863238180416913428/unknown.png
Waveform: https://cdn.discordapp.com/attachments/863234138119471104/863238317382696990/unknown.png
Another Audio Demo, however, gives some doubt as to if this is the right sample: https://cdn.discordapp.com/attachments/863234138119471104/863238404401397780/Untitled_project_-_2021-Jan-31_161.wav
Could also be EII</t>
      </text>
    </comment>
    <comment authorId="0" ref="E49">
      <text>
        <t xml:space="preserve">Ingame Sample: https://cdn.discordapp.com/attachments/863234138119471104/863240014401634304/Sample_8.aiff
Ingame Sample Looped: https://cdn.discordapp.com/attachments/863234138119471104/863240023415455744/snes_clarinet_looped_11.wav
GBA Sample: https://cdn.discordapp.com/attachments/863234138119471104/863240019391807518/sn_g_clarinet.wav
GBA Sample Looped: https://cdn.discordapp.com/attachments/863234138119471104/863240017412751420/clarinet_looped_1.wav</t>
      </text>
    </comment>
    <comment authorId="0" ref="E50">
      <text>
        <t xml:space="preserve">GBA Sample: https://cdn.discordapp.com/attachments/863234138119471104/863240462323417128/sn_g_cannon.wav
SNES Sample: https://cdn.discordapp.com/attachments/863234138119471104/863240467968819200/13_SMW_Thunder1.wav
SNES Sample at Speculated Original Rate: https://cdn.discordapp.com/attachments/863234138119471104/863240464840785970/thunder_8k1.wav</t>
      </text>
    </comment>
    <comment authorId="0" ref="E53">
      <text>
        <t xml:space="preserve">Also found on RSB-5504_07</t>
      </text>
    </comment>
    <comment authorId="0" ref="E55">
      <text>
        <t xml:space="preserve">Sample: https://cdn.discordapp.com/attachments/863234138119471104/863240803598073856/Trombone.wav</t>
      </text>
    </comment>
    <comment authorId="0" ref="D60">
      <text>
        <t xml:space="preserve">Also appears in Pronus Brass Vol. 4, Prosonus Sound Library S1000 Vol. 1. and Roland L-CD702 Orchestral Family Vol. 2 
- BRS:R&amp;R Horns -&gt; BRS:R&amp;R Horns -&gt; BRS:R&amp;R Hrnz 2aS (BRS:Brs4D#4RR). </t>
      </text>
    </comment>
    <comment authorId="0" ref="D62">
      <text>
        <t xml:space="preserve">PAUL REGGAE LOP E1</t>
      </text>
    </comment>
    <comment authorId="0" ref="C64">
      <text>
        <t xml:space="preserve">Keyboards -&gt; Percussive Keyboards -&gt; Percussive Synth</t>
      </text>
    </comment>
    <comment authorId="0" ref="D65">
      <text>
        <t xml:space="preserve">Also appears in Best Service Gigapack CD 2 -&gt; PIA:GRAND 2 -&gt; PIA:Grand 4	-&gt; PIA:Grand  4st	(PIA:GrS  7) and Prosonus Sound Library S1000 Vol. 1</t>
      </text>
    </comment>
    <comment authorId="0" ref="D66">
      <text>
        <t xml:space="preserve">A similar piano appears on the AKAI S3000 SL3059 PIANOS library as PIANO CLEAR (CL-PIANO-G3).</t>
      </text>
    </comment>
    <comment authorId="0" ref="D67">
      <text>
        <t xml:space="preserve">Hat 15 Tip Closed 3 1
HAT 15 TIP LNG OP 3</t>
      </text>
    </comment>
    <comment authorId="0" ref="D68">
      <text>
        <t xml:space="preserve">PEARL TOM DRY HI</t>
      </text>
    </comment>
    <comment authorId="0" ref="D69">
      <text>
        <t xml:space="preserve">Pop Shaker Stereo</t>
      </text>
    </comment>
    <comment authorId="0" ref="D70">
      <text>
        <t xml:space="preserve">Ride Med 22 Bell Rock 1</t>
      </text>
    </comment>
    <comment authorId="0" ref="D72">
      <text>
        <t xml:space="preserve">Some samples from this patch also appear in Big Fish Audio Megaton Bomb - CD1 -&gt; Track 43 - Tabla.</t>
      </text>
    </comment>
    <comment authorId="0" ref="D75">
      <text>
        <t xml:space="preserve">Sleighbell 1</t>
      </text>
    </comment>
    <comment authorId="0" ref="D76">
      <text>
        <t xml:space="preserve">Tri Single Stroke 1
Tri Single Stroke STAC 1
(First sample needs to be pitched up by more than one octave. About 18060 cents, or 18 semitones + 60 cents.)</t>
      </text>
    </comment>
    <comment authorId="0" ref="F78">
      <text>
        <t xml:space="preserve">Inside the Castle Walls
File Select
Peach's Message
Opening
Koopa's Message
Powerful Mario
Koopa's Road
Staff Roll</t>
      </text>
    </comment>
    <comment authorId="0" ref="D81">
      <text>
        <t xml:space="preserve">Tama SN GBRLTR LNG AMB
Sped and pitched up by 30% in game.
Dry snare on CD 1 (Percussion Unpitched -&gt; Drums and Percussion -&gt; TAMA SN GBRLTR DRY) but CD 2 directory seems to sound more accurate.</t>
      </text>
    </comment>
    <comment authorId="0" ref="D82">
      <text>
        <t xml:space="preserve">Tite Room Hydra Kick 4
Present in other banks within CD 2.</t>
      </text>
    </comment>
    <comment authorId="0" ref="B85">
      <text>
        <t xml:space="preserve">Full name: Synclavier Percussion+ Disc 2: World &amp; Orchestral.</t>
      </text>
    </comment>
    <comment authorId="0" ref="D85">
      <text>
        <t xml:space="preserve">TMP A# M F</t>
      </text>
    </comment>
    <comment authorId="0" ref="D86">
      <text>
        <t xml:space="preserve">If you're checking the VST, silence the first two channels and change the fourth's fine to 4.</t>
      </text>
    </comment>
    <comment authorId="0" ref="B87">
      <text>
        <t xml:space="preserve">Seeing as Kondo has no other confirmed Wavestation A/D usage, there are three working theories as to where this preset could come from instead...
Theory 1:
The preset is in Nagata's theoretical Wavestation. This isn't the first time Kondo has borrowed his peers' hardware. The first instance of which being his usage of Oka's Ensoniq in Super Mario Bros. 3.
Theory 2:
The preset is in a Wavestation SR that Kondo could've used before his 1up.com interview. The unit is small enough to go un-noticed by photographers and may not have been pictured in the SM64 OST booklet because of that.
Theory 3:
The preset could have been sampled in the lost Best Service Ultra Gigapack.
</t>
      </text>
    </comment>
    <comment authorId="0" ref="E91">
      <text>
        <t xml:space="preserve">Also appears in Zero-G Datafile 2 Track 46 (0:23).</t>
      </text>
    </comment>
    <comment authorId="0" ref="E92">
      <text>
        <t xml:space="preserve">Also appears in Best Service Advanced Media Trax Modern Composer and Best Service Complete Classical Collection.</t>
      </text>
    </comment>
    <comment authorId="0" ref="E93">
      <text>
        <t xml:space="preserve">Also appears in Best Service Advanced Media Trax Modern Composer and Best Service Complete Classical Collection.</t>
      </text>
    </comment>
    <comment authorId="0" ref="B94">
      <text>
        <t xml:space="preserve">Could be another source instead. There might be a library that's the same format as the Sonic Images library (AKAI or SampleCell) being used here.</t>
      </text>
    </comment>
    <comment authorId="0" ref="B96">
      <text>
        <t xml:space="preserve">To-do: Find and replace paths with SampleCell version. AKAI version could also be used, but SampleCell seems just as likely.</t>
      </text>
    </comment>
    <comment authorId="0" ref="D96">
      <text>
        <t xml:space="preserve">Appears as an exclusive sample in the Star Fox 64 source code with the name "TromBns.k.32.as3".</t>
      </text>
    </comment>
    <comment authorId="0" ref="D102">
      <text>
        <t xml:space="preserve">This sample was the subject of much debate as to what it was. If it was from the JD-990, or the Morpheus. In the end, we have decided that the JD-990 is the source of the E. Piano sound for many reasons. The Morpheus has no known usage in any of Kondo's games, while the JD-990 is used in the game, and has sounds from it in the N64 Sound SDK. In addition, when comparing the sound of the Morpheus to the JD-990 and ingame sample, the Morpheus has a somewhat sawtoothy and dense pluck sound layered underneath the hard ep wave, which ingame and the JD-990 lack. A demo showing this off (order is Morpheus, then dry Crystal Rhodes with effects applied, then the SM64 sample): https://cdn.discordapp.com/attachments/808054275837263885/846095546028654664/morpheus-jd990-game-comparison.wav
Unless Kondo did editing to the Morpheus patch to disable this (he isn't known for really changing presets much), its very unlikely for it to be the Morpheus sound. Unless something new comes up, we are certain it is the JD-990 patch. If someone from Render96 says its something else, without substansial evidence backing their claim, they're lying.</t>
      </text>
    </comment>
    <comment authorId="0" ref="D105">
      <text>
        <t xml:space="preserve">Has an external chorus/rotary organ effect.</t>
      </text>
    </comment>
    <comment authorId="0" ref="D106">
      <text>
        <t xml:space="preserve">Has an external chorus/rotary organ effect.</t>
      </text>
    </comment>
    <comment authorId="0" ref="D108">
      <text>
        <t xml:space="preserve">Appears as an exclusive sample in the Star Fox 64 source code with the letter "n", suggesting that Kenta Nagata originally sampled it.</t>
      </text>
    </comment>
    <comment authorId="0" ref="E110">
      <text>
        <t xml:space="preserve">Also appears in AKAI S1000, AKAI CD-ROM Sound Library Vol. 2, and Invision Lightware Vol. 1.</t>
      </text>
    </comment>
    <comment authorId="0" ref="E114">
      <text>
        <t xml:space="preserve">Raised by 12 semitones.</t>
      </text>
    </comment>
    <comment authorId="0" ref="B116">
      <text>
        <t xml:space="preserve">To-do: Find and replace paths with SampleCell version. </t>
      </text>
    </comment>
    <comment authorId="0" ref="B119">
      <text>
        <t xml:space="preserve">To-do: Find and replace paths with SampleCell version.</t>
      </text>
    </comment>
    <comment authorId="0" ref="G121">
      <text>
        <t xml:space="preserve">In-game (High) sample: https://cdn.discordapp.com/attachments/661848856685707266/826103135868026950/tambura_1.wav</t>
      </text>
    </comment>
    <comment authorId="0" ref="E123">
      <text>
        <t xml:space="preserve">Found under Bank 15, with the sound being Instr_00_Smp_00.wav.
Bank 15 in SF2 format: https://cdn.discordapp.com/attachments/808054275837263885/846526227334168606/Bank_15.sf2
Instr_00_Smp_00.wav: https://cdn.discordapp.com/attachments/808054275837263885/846526198301327383/Instr_00_Smp_00.wav
Could be from the Proteus/3's Titse Drum. Needs further analysis.</t>
      </text>
    </comment>
    <comment authorId="0" ref="E124">
      <text>
        <t xml:space="preserve">Found under Bank 0D, with the two sounds being Instr_0C_Smp_00.wav and Instr_0C_Smp_00_Prev.wav.
Bank 0D in SF2 format: https://cdn.discordapp.com/attachments/808054275837263885/846524045620805652/Bank_0D.sf2
Instr_0C_Smp_00.wav: https://cdn.discordapp.com/attachments/808054275837263885/846523350180036628/Instr_0C_Smp_00.wav
Instr_0C_Smp_00_Prev.wav: https://cdn.discordapp.com/attachments/808054275837263885/846523353840746526/Instr_0C_Smp_00_Prev.wav
Was suspected to be a Sound Ideas Sampler Library sound, but no one has found a match.</t>
      </text>
    </comment>
    <comment authorId="0" ref="F126">
      <text>
        <t xml:space="preserve">2nd Jump, Ground Pound, Bumping Into Wall</t>
      </text>
    </comment>
    <comment authorId="0" ref="F127">
      <text>
        <t xml:space="preserve">1st Jump</t>
      </text>
    </comment>
    <comment authorId="0" ref="F128">
      <text>
        <t xml:space="preserve">1st Jump</t>
      </text>
    </comment>
    <comment authorId="0" ref="E129">
      <text>
        <t xml:space="preserve">Also appears in Best Service Blue Box.</t>
      </text>
    </comment>
    <comment authorId="0" ref="F129">
      <text>
        <t xml:space="preserve">1st Jump</t>
      </text>
    </comment>
    <comment authorId="0" ref="F130">
      <text>
        <t xml:space="preserve">Hurt</t>
      </text>
    </comment>
    <comment authorId="0" ref="F131">
      <text>
        <t xml:space="preserve">Land</t>
      </text>
    </comment>
    <comment authorId="0" ref="E132">
      <text>
        <t xml:space="preserve">Also appears in Best Service Blue Box.</t>
      </text>
    </comment>
    <comment authorId="0" ref="F132">
      <text>
        <t xml:space="preserve">Triple Jump</t>
      </text>
    </comment>
    <comment authorId="0" ref="F133">
      <text>
        <t xml:space="preserve">Being on ledge</t>
      </text>
    </comment>
    <comment authorId="0" ref="C135">
      <text>
        <t xml:space="preserve">Full directory is Percussion Unpitched -&gt; Drums &amp; Percussion -&gt; Exotic Percussion</t>
      </text>
    </comment>
    <comment authorId="0" ref="E137">
      <text>
        <t xml:space="preserve">Piano used for the E3 1996 build of the game. Can be heard here: https://youtu.be/CsYUHLPXBsE?t=725
Demo of the ingame sample being used on the segment from the video: https://cdn.discordapp.com/attachments/334910359578214401/831872070115655712/dire_e3_piano.wav
Spectral Graph for the demo found under the Demo collumn (G): https://cdn.discordapp.com/attachments/334910359578214401/831873375738658856/unknown.png</t>
      </text>
    </comment>
    <comment authorId="0" ref="E138">
      <text>
        <t xml:space="preserve">2nd and 3rd grunts.</t>
      </text>
    </comment>
    <comment authorId="0" ref="F138">
      <text>
        <t xml:space="preserve">Pickup Object, Climb Ledge</t>
      </text>
    </comment>
    <comment authorId="0" ref="F139">
      <text>
        <t xml:space="preserve">Burnt, Fall From High Height</t>
      </text>
    </comment>
    <comment authorId="0" ref="B141">
      <text>
        <t xml:space="preserve">Might be from Gigapack (SampleCell ver.) instead</t>
      </text>
    </comment>
    <comment authorId="0" ref="D142">
      <text>
        <t xml:space="preserve">F 1 TRBLOF</t>
      </text>
    </comment>
    <comment authorId="0" ref="D144">
      <text>
        <t xml:space="preserve">A 2 TRPLOF</t>
      </text>
    </comment>
    <comment authorId="0" ref="D147">
      <text>
        <t xml:space="preserve">DMa:BD606  1  HT
DMa:HH606  4  HT
DMa:HH606  1  HT
DMa:SD606  3  HT</t>
      </text>
    </comment>
    <comment authorId="0" ref="D148">
      <text>
        <t xml:space="preserve">From Classical Choir</t>
      </text>
    </comment>
    <comment authorId="0" ref="D149">
      <text>
        <t xml:space="preserve">Interestingly, 229 sounds very close to this patch by itself, but doesn't quite match up when the patch's sample is pitched up +12 semitones without further modification.
This might mean the second multisample exists in Ultra Gigapack. If that's the case, then the XX-Large The Killer synth bass probably also comes from there as it's grouped next to these samples.</t>
      </text>
    </comment>
    <comment authorId="0" ref="D150">
      <text>
        <t xml:space="preserve">ORG:EM3or
ORG:EM4or</t>
      </text>
    </comment>
    <comment authorId="0" ref="D151">
      <text>
        <t xml:space="preserve">ORG:OF11</t>
      </text>
    </comment>
    <comment authorId="0" ref="D152">
      <text>
        <t xml:space="preserve">GUI:Pull G4#Akus
GUI:Pull D5#Akus</t>
      </text>
    </comment>
    <comment authorId="0" ref="D153">
      <text>
        <t xml:space="preserve">GUI:E-FenLong D2</t>
      </text>
    </comment>
    <comment authorId="0" ref="D154">
      <text>
        <t xml:space="preserve">GUI:SM1 D4</t>
      </text>
    </comment>
    <comment authorId="0" ref="D155">
      <text>
        <t xml:space="preserve">PIA:Rhodes s 3
PIA:Rhodes s 5
PIA:Rhodes s 7
PIA:Rhodes s 9</t>
      </text>
    </comment>
    <comment authorId="0" ref="D156">
      <text>
        <t xml:space="preserve">HAL:Duh Fem AF
HAL:Duh Fem AL
From Hallelujah</t>
      </text>
    </comment>
    <comment authorId="0" ref="D157">
      <text>
        <t xml:space="preserve">HAL:Male Duh AJ
HAL:Male Duh AE
From Hallelujah</t>
      </text>
    </comment>
    <comment authorId="0" ref="D158">
      <text>
        <t xml:space="preserve">Also appears in Best Service Hallelujah.</t>
      </text>
    </comment>
    <comment authorId="0" ref="B159">
      <text>
        <t xml:space="preserve">Could be also featured on Ultra Gigapack (SampleCell ver.) and taken from there instead.</t>
      </text>
    </comment>
    <comment authorId="0" ref="B160">
      <text>
        <t xml:space="preserve">To do: Find and replace paths with the SampleCell version of this library. AKAI version could also be used, but SampleCell seems just as likely.</t>
      </text>
    </comment>
    <comment authorId="0" ref="D160">
      <text>
        <t xml:space="preserve">MINIQPLK-C2
MINIQPLK-F#2</t>
      </text>
    </comment>
    <comment authorId="0" ref="D162">
      <text>
        <t xml:space="preserve">FAA SM2</t>
      </text>
    </comment>
    <comment authorId="0" ref="D163">
      <text>
        <t xml:space="preserve">ILLILI H01</t>
      </text>
    </comment>
    <comment authorId="0" ref="D164">
      <text>
        <t xml:space="preserve">PUNIU H01</t>
      </text>
    </comment>
    <comment authorId="0" ref="D165">
      <text>
        <t xml:space="preserve">TOERE H03, TOERE H08</t>
      </text>
    </comment>
    <comment authorId="0" ref="D166">
      <text>
        <t xml:space="preserve">ULIULI H06
The beginning was cut.</t>
      </text>
    </comment>
    <comment authorId="0" ref="D167">
      <text>
        <t xml:space="preserve">Upright Bass A 3
UPRIGHT BASS C 4</t>
      </text>
    </comment>
    <comment authorId="0" ref="D168">
      <text>
        <t xml:space="preserve">335 Single Sus D4 LP
335 Single Sus E3 LP</t>
      </text>
    </comment>
    <comment authorId="0" ref="D171">
      <text>
        <t xml:space="preserve">PAUL SINGLE MUTE A1
PAUL SINGLE MUTE D#2</t>
      </text>
    </comment>
    <comment authorId="0" ref="D172">
      <text>
        <t xml:space="preserve">Glock Hard Mallet G4</t>
      </text>
    </comment>
    <comment authorId="0" ref="D173">
      <text>
        <t xml:space="preserve">CELLO SEC SUS f A#2 LP
CELLO SEC SUS f F2 LP
CELLO SEC SUS f G#3 LP</t>
      </text>
    </comment>
    <comment authorId="0" ref="D174">
      <text>
        <t xml:space="preserve">STRING ORCH PIZZ A#2
STRING ORCH PIZZ D2
STRING ORCH PIZZ D3
STRING ORCH PIZZ F#2</t>
      </text>
    </comment>
    <comment authorId="0" ref="D175">
      <text>
        <t xml:space="preserve">Bassoon sus forte C3
Bassoon sus forte F3
Bassoon sus forte G2</t>
      </text>
    </comment>
    <comment authorId="0" ref="D176">
      <text>
        <t xml:space="preserve">FLUTE STAC f D#5
FLUTE STAC f G#5</t>
      </text>
    </comment>
    <comment authorId="0" ref="B178">
      <text>
        <t xml:space="preserve">Full name is Bob Clearmountain Percussion and Bass Guitar.
To-do: Find and replace paths with Drums + Percussion Special Edition</t>
      </text>
    </comment>
    <comment authorId="0" ref="D178">
      <text>
        <t xml:space="preserve">QUICA9#1 (or RQ stereo version)
QUICA9#2 (or RQ stereo version)
Samples were tempo-sped up.</t>
      </text>
    </comment>
    <comment authorId="0" ref="D179">
      <text>
        <t xml:space="preserve">AGO.34#3
AGO.34#4</t>
      </text>
    </comment>
    <comment authorId="0" ref="D180">
      <text>
        <t xml:space="preserve">VIB.44#2LQ
Left channel was sampled.</t>
      </text>
    </comment>
    <comment authorId="0" ref="D182">
      <text>
        <t xml:space="preserve">Middle notes.</t>
      </text>
    </comment>
    <comment authorId="0" ref="B183">
      <text>
        <t xml:space="preserve">Full name: Synclavier Percussion+ Disc 2: World &amp; Orchestral.</t>
      </text>
    </comment>
    <comment authorId="0" ref="D185">
      <text>
        <t xml:space="preserve">BARI C2
BARI C3
BARI D#2
BARI D#3
BARI G#3
BARI G#2</t>
      </text>
    </comment>
    <comment authorId="0" ref="D186">
      <text>
        <t xml:space="preserve">E. HARP C3
E. HARP C4
E. HARP F2
E. HARP F3
E. HARP G4</t>
      </text>
    </comment>
    <comment authorId="0" ref="D187">
      <text>
        <t xml:space="preserve">B2 C.G.1
C4 C.G.1
E2 C.G.1
F#3 C.G.1
F#4 C.G.1</t>
      </text>
    </comment>
    <comment authorId="0" ref="D188">
      <text>
        <t xml:space="preserve">CLARNT C3
CLARNT E2
CLARNT F#2
CLARNT G#2</t>
      </text>
    </comment>
    <comment authorId="0" ref="D191">
      <text>
        <t xml:space="preserve">F#2
Left channel is sampled.</t>
      </text>
    </comment>
    <comment authorId="0" ref="D195">
      <text>
        <t xml:space="preserve">F4, F#4</t>
      </text>
    </comment>
    <comment authorId="0" ref="D200">
      <text>
        <t xml:space="preserve">Notes C4, D4, G4, and B4 play a single chord which is sampled from a certain point.
To-do: Check velocity. Might be 70.</t>
      </text>
    </comment>
    <comment authorId="0" ref="D201">
      <text>
        <t xml:space="preserve">SNARE.....S9</t>
      </text>
    </comment>
    <comment authorId="0" ref="D202">
      <text>
        <t xml:space="preserve">STEELDR #4
Also appears in Best Service Advanced Media Trax Modern Composer and Best Service Complete Classical Collection.
Some middle notes seem to be sampled from a Proteus/3 instead, strangely.</t>
      </text>
    </comment>
    <comment authorId="0" ref="B203">
      <text>
        <t xml:space="preserve">Could be another source instead. There might be a library that's the same format as the Sonic Images library (AKAI or SampleCell) being used here.</t>
      </text>
    </comment>
    <comment authorId="0" ref="B204">
      <text>
        <t xml:space="preserve">To-do: Find and replace paths with SampleCell version. AKAI version could also be used, but SampleCell seems just as likely.</t>
      </text>
    </comment>
    <comment authorId="0" ref="B205">
      <text>
        <t xml:space="preserve">Very likely to be the SampleCell version instead, as a few of the samples don't match the AKAI version in Twilight Princess.</t>
      </text>
    </comment>
    <comment authorId="0" ref="D207">
      <text>
        <t xml:space="preserve">Also appears in Roland JV-1080.</t>
      </text>
    </comment>
    <comment authorId="0" ref="E210">
      <text>
        <t xml:space="preserve">Might be from the XV-5080 instead, as it's grouped alongside other samples that come from there.</t>
      </text>
    </comment>
    <comment authorId="0" ref="E211">
      <text>
        <t xml:space="preserve">Almost all of the SC-88 patches are actually listed alphabetically in the game's sound banks if you rip them with JaiSeqX. However, there is another set of Roland sounds right before them that may be from a different Roland product, and this patch is among them.</t>
      </text>
    </comment>
    <comment authorId="0" ref="E223">
      <text>
        <t xml:space="preserve">Almost all of the SC-88 patches are actually listed alphabetically in the game's sound banks if you rip them with JaiSeqX. However, there is another set of Roland sounds right before them that may be from a different Roland product, and two versions of this patch appear in both sets of sounds.</t>
      </text>
    </comment>
    <comment authorId="0" ref="E226">
      <text>
        <t xml:space="preserve">Almost all of the SC-88 patches are actually listed alphabetically in the game's sound banks if you rip them with JaiSeqX. However, there is another set of Roland sounds right before them that may be from a different Roland product, and this patch is among them.</t>
      </text>
    </comment>
    <comment authorId="0" ref="E235">
      <text>
        <t xml:space="preserve">Might be from an XV-5080 instead, as it's grouped alongside other samples that come from there.</t>
      </text>
    </comment>
    <comment authorId="0" ref="E239">
      <text>
        <t xml:space="preserve">There is also a sample of F#4 (297) with no chorus.</t>
      </text>
    </comment>
    <comment authorId="0" ref="D246">
      <text>
        <t xml:space="preserve">Also appears in Roland JV-1080.</t>
      </text>
    </comment>
    <comment authorId="0" ref="B247">
      <text>
        <t xml:space="preserve">To-do: Find and replace paths with SampleCell version.</t>
      </text>
    </comment>
    <comment authorId="0" ref="D247">
      <text>
        <t xml:space="preserve">-JPA1M D.3</t>
      </text>
    </comment>
    <comment authorId="0" ref="B248">
      <text>
        <t xml:space="preserve">To-do: Find and replace paths with SampleCell version.</t>
      </text>
    </comment>
    <comment authorId="0" ref="C248">
      <text>
        <t xml:space="preserve">DISC 1 -&gt; LATIN -&gt; BTS:Timbale Bash -&gt; 120:Timbale Bash</t>
      </text>
    </comment>
    <comment authorId="0" ref="D248">
      <text>
        <t xml:space="preserve">Cut up into two samples.</t>
      </text>
    </comment>
    <comment authorId="0" ref="D249">
      <text>
        <t xml:space="preserve">PRC:-Udu 1 L
PRC:-Udu 2 L
The beginning of sample PRC:-Udu 2 L was cut.</t>
      </text>
    </comment>
    <comment authorId="0" ref="C252">
      <text>
        <t xml:space="preserve">DISC 1 -&gt; PRC:SB Jaw Harps -&gt; PRC:SB Jaw Harps</t>
      </text>
    </comment>
    <comment authorId="0" ref="D252">
      <text>
        <t xml:space="preserve">PRC:-Bash Jaw5-L</t>
      </text>
    </comment>
    <comment authorId="0" ref="C254">
      <text>
        <t xml:space="preserve">DISC 1 -&gt; PRC:SBTalk Drums -&gt; PRC:SBTalk Drums</t>
      </text>
    </comment>
    <comment authorId="0" ref="B261">
      <text>
        <t xml:space="preserve">"The samples aren't from patches in the library; they're actually sampled directly from the first demo song of it, which is why you can hear background noise on some of them."
-G-Boy
This demo song also appears in Symphony of Voices, which could very well be the place if any that Koji Kondo took this as he is known to have used that library on The Legend of Zelda: Wind Waker.</t>
      </text>
    </comment>
    <comment authorId="0" ref="E264">
      <text>
        <t xml:space="preserve">233</t>
      </text>
    </comment>
    <comment authorId="0" ref="E265">
      <text>
        <t xml:space="preserve">234</t>
      </text>
    </comment>
    <comment authorId="0" ref="E266">
      <text>
        <t xml:space="preserve">﻿TIMPANI, LONG GLISS UP, PERCUSSION, MUSIC, DRUMS
235</t>
      </text>
    </comment>
    <comment authorId="0" ref="E268">
      <text>
        <t xml:space="preserve">239</t>
      </text>
    </comment>
    <comment authorId="0" ref="E269">
      <text>
        <t xml:space="preserve">40</t>
      </text>
    </comment>
    <comment authorId="0" ref="E270">
      <text>
        <t xml:space="preserve">39</t>
      </text>
    </comment>
    <comment authorId="0" ref="E271">
      <text>
        <t xml:space="preserve">237</t>
      </text>
    </comment>
    <comment authorId="0" ref="E272">
      <text>
        <t xml:space="preserve">238</t>
      </text>
    </comment>
    <comment authorId="0" ref="E273">
      <text>
        <t xml:space="preserve">240</t>
      </text>
    </comment>
    <comment authorId="0" ref="E278">
      <text>
        <t xml:space="preserve">It's listed alongside other KORG TRITON patches, and the base sounds are definitely TRITON, but no drumkits match in the VST.</t>
      </text>
    </comment>
    <comment authorId="0" ref="E279">
      <text>
        <t xml:space="preserve">Not 100% confirmed.</t>
      </text>
    </comment>
    <comment authorId="0" ref="B280">
      <text>
        <t xml:space="preserve">To-do: Check XV-5080.</t>
      </text>
    </comment>
    <comment authorId="0" ref="B281">
      <text>
        <t xml:space="preserve">To-do: Check JD-990.</t>
      </text>
    </comment>
    <comment authorId="0" ref="E281">
      <text>
        <t xml:space="preserve">SC-88's Accordion Fr sounds close, but lack some effects the actual samples have. Plus, it's not listed alongside other XV-5080 or SC-88 samples.</t>
      </text>
    </comment>
    <comment authorId="0" ref="B282">
      <text>
        <t xml:space="preserve">Could be Yamaha EX5. More research needed. The S80 or MU2000EX is also worth checking.</t>
      </text>
    </comment>
    <comment authorId="0" ref="B283">
      <text>
        <t xml:space="preserve">Also appears in The Legend of Zelda: The Wind Waker. The S80 or MU2000EX is worth checking.</t>
      </text>
    </comment>
    <comment authorId="0" ref="B284">
      <text>
        <t xml:space="preserve">Could be Yamaha EX5. More research needed. The S80 or MU2000EX is also worth checking.</t>
      </text>
    </comment>
    <comment authorId="0" ref="E284">
      <text>
        <t xml:space="preserve">"Also appears in Yamaha Motif Rack XS and Steinberg HALionOne."
-G-Boy</t>
      </text>
    </comment>
    <comment authorId="0" ref="E290">
      <text>
        <t xml:space="preserve">Also appears in Mario Kart Double Dash and Mario Kart DS</t>
      </text>
    </comment>
    <comment authorId="0" ref="B313">
      <text>
        <t xml:space="preserve">Might be from Gigapack (SampleCell ver.) instead</t>
      </text>
    </comment>
    <comment authorId="0" ref="D316">
      <text>
        <t xml:space="preserve">6 Stg Steel Gtr D2 LP</t>
      </text>
    </comment>
    <comment authorId="0" ref="D318">
      <text>
        <t xml:space="preserve">In Underground and End Credits, this sample is mixed with JP FUNK-6 A from Bass Legends</t>
      </text>
    </comment>
    <comment authorId="0" ref="C319">
      <text>
        <t xml:space="preserve">Full directory is Keyboards -&gt; Percussive Keyboards -&gt; Percussive Synth</t>
      </text>
    </comment>
    <comment authorId="0" ref="D320">
      <text>
        <t xml:space="preserve">Tubular Soft Mal p F#4</t>
      </text>
    </comment>
    <comment authorId="0" ref="D322">
      <text>
        <t xml:space="preserve">TAMA SN C FBR MDO AMB</t>
      </text>
    </comment>
    <comment authorId="0" ref="D327">
      <text>
        <t xml:space="preserve">Tite Room Hydra Kick 4
Present in other banks within CD 2.</t>
      </text>
    </comment>
    <comment authorId="0" ref="B328">
      <text>
        <t xml:space="preserve">Full name is Bob Clearmountain Percussion and Bass Guitar.</t>
      </text>
    </comment>
    <comment authorId="0" ref="B334">
      <text>
        <t xml:space="preserve">Full name: Synclavier Percussion+ Disc 1: Essential Percussion.</t>
      </text>
    </comment>
    <comment authorId="0" ref="B335">
      <text>
        <t xml:space="preserve">Full name: Synclavier Percussion+ Disc 2: World &amp; Orchestral.</t>
      </text>
    </comment>
    <comment authorId="0" ref="D341">
      <text>
        <t xml:space="preserve">F#4A GLOCK</t>
      </text>
    </comment>
    <comment authorId="0" ref="D342">
      <text>
        <t xml:space="preserve">If you're checking the VST, silence the first two channels and change the fourth's fine to 4.</t>
      </text>
    </comment>
    <comment authorId="0" ref="D343">
      <text>
        <t xml:space="preserve">F#1 - Orchestral Snare (Pitch up +2)</t>
      </text>
    </comment>
    <comment authorId="0" ref="D352">
      <text>
        <t xml:space="preserve">Also appears in KORG - EXB-PCM05 Vintage Archives.</t>
      </text>
    </comment>
    <comment authorId="0" ref="D356">
      <text>
        <t xml:space="preserve">Also appears in UVI PlugSound Pro</t>
      </text>
    </comment>
    <comment authorId="0" ref="E363">
      <text>
        <t xml:space="preserve">Also appears in Best Service Advanced Media Trax Modern Composer and Best Service Complete Classical Collection.</t>
      </text>
    </comment>
    <comment authorId="0" ref="B364">
      <text>
        <t xml:space="preserve">Could be another source instead. There might be a library that's the same format as the Sonic Images library (AKAI or SampleCell) being used here.</t>
      </text>
    </comment>
    <comment authorId="0" ref="D366">
      <text>
        <t xml:space="preserve">Also appears in Roland JV-1080.</t>
      </text>
    </comment>
    <comment authorId="0" ref="D368">
      <text>
        <t xml:space="preserve">Also appears in Roland JV-1080.</t>
      </text>
    </comment>
    <comment authorId="0" ref="D369">
      <text>
        <t xml:space="preserve">Also appears in Roland JV-1080 and Roland SOUND Canvas SC-8850.</t>
      </text>
    </comment>
    <comment authorId="0" ref="D370">
      <text>
        <t xml:space="preserve">A very similar sample (named 040jdRubberBs) exists in the source code of Star Fox 64, though it's unused in the final game.</t>
      </text>
    </comment>
    <comment authorId="0" ref="D372">
      <text>
        <t xml:space="preserve">Also appears in Roland XV-5080.</t>
      </text>
    </comment>
    <comment authorId="0" ref="D373">
      <text>
        <t xml:space="preserve">Also appears in Roland XV-5080 and Roland SOUND Canvas SC-55.</t>
      </text>
    </comment>
    <comment authorId="0" ref="D374">
      <text>
        <t xml:space="preserve">Also appears in Roland XV-5080.</t>
      </text>
    </comment>
    <comment authorId="0" ref="D378">
      <text>
        <t xml:space="preserve">Also exists in Roland XV-5080.</t>
      </text>
    </comment>
    <comment authorId="0" ref="E382">
      <text>
        <t xml:space="preserve">Full name: METAL XYLOPHONE, SHORT GLISS
UP, MUSIC, PERCUSSION</t>
      </text>
    </comment>
    <comment authorId="0" ref="E384">
      <text>
        <t xml:space="preserve">Mixed with B3 Organ Mello from SampleCell Factory Library.</t>
      </text>
    </comment>
    <comment authorId="0" ref="B386">
      <text>
        <t xml:space="preserve">To-do: Find and replace paths with SampleCell version.</t>
      </text>
    </comment>
    <comment authorId="0" ref="E388">
      <text>
        <t xml:space="preserve">Also Appears in Mario Kart DS</t>
      </text>
    </comment>
    <comment authorId="0" ref="E390">
      <text>
        <t xml:space="preserve">Also used for the sound effect of Lakitu appearing in the NSMB series.</t>
      </text>
    </comment>
    <comment authorId="0" ref="E392">
      <text>
        <t xml:space="preserve">The synth tom matches "DMa_Tom808 1.2" if you lower the original sample's sample rate to 44100 Hz. Not all of the drums have been found.</t>
      </text>
    </comment>
    <comment authorId="0" ref="B394">
      <text>
        <t xml:space="preserve">Could be Emulator II or Emax</t>
      </text>
    </comment>
    <comment authorId="0" ref="E395">
      <text>
        <t xml:space="preserve">Also exists in KORG M1 and its VST. It's the higher sample in the castle theme.</t>
      </text>
    </comment>
    <comment authorId="0" ref="E402">
      <text>
        <t xml:space="preserve">G-Boy's sheet lists it as "KICK&amp;SNARE", but doesn't specify which samples exactly</t>
      </text>
    </comment>
    <comment authorId="0" ref="E403">
      <text>
        <t xml:space="preserve">Also appears in Animal Crossing.</t>
      </text>
    </comment>
    <comment authorId="0" ref="E404">
      <text>
        <t xml:space="preserve">Also exists in Animal Crossing, Yoshi Touch &amp; Go, and Mario Kart Wii's Coconut Mall.</t>
      </text>
    </comment>
    <comment authorId="0" ref="E444">
      <text>
        <t xml:space="preserve">May have been used in Bowser's Stronghold Appears as well.
To-do: Someone with an actual Fantom X check.</t>
      </text>
    </comment>
    <comment authorId="0" ref="E495">
      <text>
        <t xml:space="preserve">Full name: KEN'S BASS, DRUM AND CYMBAL CRASH, MUSIC, PERCUSSION</t>
      </text>
    </comment>
    <comment authorId="0" ref="D502">
      <text>
        <t xml:space="preserve">To check: "SYN:WS PercLayer" supposedly used in Freezeflame Galaxy (Fire)</t>
      </text>
    </comment>
    <comment authorId="0" ref="E550">
      <text>
        <t xml:space="preserve">Full name: METAL XYLOPHONE, SHORT GLISS
UP, MUSIC, PERCUSSION</t>
      </text>
    </comment>
    <comment authorId="0" ref="E555">
      <text>
        <t xml:space="preserve">Todo: Find Gigapack directory.</t>
      </text>
    </comment>
    <comment authorId="0" ref="E556">
      <text>
        <t xml:space="preserve">Accordion 1, Accrdion 2, Accordion 3, Accordion Bandoneon, or Accordion Mussete.</t>
      </text>
    </comment>
    <comment authorId="0" ref="E557">
      <text>
        <t xml:space="preserve">Snare also appears in USB Plugsound Box and UVI Plugsound Pro. Seems likely to come from one of Machfive's kits, as it's Universal sounds section shares many waveforms with Plugsound.</t>
      </text>
    </comment>
    <comment authorId="0" ref="E559">
      <text>
        <t xml:space="preserve">Also appears and originates from Spectrasonics Burning Grooves as 100-Snare Piccolo d.</t>
      </text>
    </comment>
    <comment authorId="0" ref="B562">
      <text>
        <t xml:space="preserve">Also might exist in the full version of Gigapack.</t>
      </text>
    </comment>
    <comment authorId="0" ref="C568">
      <text>
        <t xml:space="preserve">Woodwinds -&gt; Solo Woodwinds -&gt; Solo Flutes -&gt; Solo Flute</t>
      </text>
    </comment>
    <comment authorId="0" ref="E617">
      <text>
        <t xml:space="preserve">Also appears and originates from Spectrasonics Burning Grooves as 100-Snare Piccolo d.</t>
      </text>
    </comment>
    <comment authorId="0" ref="B631">
      <text>
        <t xml:space="preserve">Likely just SC-8850</t>
      </text>
    </comment>
    <comment authorId="0" ref="E634">
      <text>
        <t xml:space="preserve">Might be from Vienna Symphonic Library Special Edition Vol. 1 instead.</t>
      </text>
    </comment>
    <comment authorId="0" ref="D647">
      <text>
        <t xml:space="preserve">Also appears in KORG - EXB-PCM05 Vintage Archives.</t>
      </text>
    </comment>
    <comment authorId="0" ref="E671">
      <text>
        <t xml:space="preserve">Might also be used in Athletic.</t>
      </text>
    </comment>
    <comment authorId="0" ref="E678">
      <text>
        <t xml:space="preserve">Custom loop</t>
      </text>
    </comment>
    <comment authorId="0" ref="D682">
      <text>
        <t xml:space="preserve">Might be Egyptian Saz a instead, according to G-Boy.</t>
      </text>
    </comment>
    <comment authorId="0" ref="D683">
      <text>
        <t xml:space="preserve">Might be Electric Sitar b instead, according to G-Boy.</t>
      </text>
    </comment>
    <comment authorId="0" ref="D690">
      <text>
        <t xml:space="preserve">Might be 70-Eden No Kick instead, according to G-Boy.</t>
      </text>
    </comment>
    <comment authorId="0" ref="B692">
      <text>
        <t xml:space="preserve">To-do: Find and replace paths with SampleCell version.</t>
      </text>
    </comment>
    <comment authorId="0" ref="E692">
      <text>
        <t xml:space="preserve">PRC:-Udu 1 L is lowered 2 semitones, and the beginning of sample PRC:-Udu 2 L was cut.</t>
      </text>
    </comment>
    <comment authorId="0" ref="E696">
      <text>
        <t xml:space="preserve">Also appears in Logic Pro (Orchestral -&gt; Percussion -&gt; Orchestral Kit / G2)</t>
      </text>
    </comment>
    <comment authorId="0" ref="E697">
      <text>
        <t xml:space="preserve">Also appears in Logic Pro.</t>
      </text>
    </comment>
    <comment authorId="0" ref="E703">
      <text>
        <t xml:space="preserve">Todo: Find proper directory</t>
      </text>
    </comment>
    <comment authorId="0" ref="B707">
      <text>
        <t xml:space="preserve">Likely just Fantom X or SC-8850</t>
      </text>
    </comment>
    <comment authorId="0" ref="B708">
      <text>
        <t xml:space="preserve">Likely just Fantom X or SC-8850</t>
      </text>
    </comment>
    <comment authorId="0" ref="A725">
      <text>
        <t xml:space="preserve">- The live guitar in Sprawling Savanna is a clean single coil electric guitar, Stratocaster-type.</t>
      </text>
    </comment>
    <comment authorId="0" ref="E729">
      <text>
        <t xml:space="preserve">Modified, base kit is Indian &amp; Middle Eastern Kit</t>
      </text>
    </comment>
    <comment authorId="0" ref="E730">
      <text>
        <t xml:space="preserve">Some drums are from somewhere else.</t>
      </text>
    </comment>
    <comment authorId="0" ref="E731">
      <text>
        <t xml:space="preserve">Portamento was added, ADSR modified.</t>
      </text>
    </comment>
    <comment authorId="0" ref="E737">
      <text>
        <t xml:space="preserve">Portamento was added.</t>
      </text>
    </comment>
    <comment authorId="0" ref="E764">
      <text>
        <t xml:space="preserve">Could be a patch from the GM set instead.</t>
      </text>
    </comment>
    <comment authorId="0" ref="B766">
      <text>
        <t xml:space="preserve">Same waveform is used in JV-1080.</t>
      </text>
    </comment>
    <comment authorId="0" ref="B767">
      <text>
        <t xml:space="preserve">To-do: Find and replace paths with SampleCell version.</t>
      </text>
    </comment>
    <comment authorId="0" ref="E770">
      <text>
        <t xml:space="preserve">Used as an "attack" sound for Pan Flute from the Roland XV-5080.</t>
      </text>
    </comment>
    <comment authorId="0" ref="E775">
      <text>
        <t xml:space="preserve">Either from Gigapack:
CD 1 -&gt; SD:SD Real Mono -&gt; SD:SD Real Mono -&gt; SD:SD Real mo 2
CD 1 -&gt; HH:HH REAL  mo -&gt; HH:HH  Real  mo -&gt; HH:HH Real 1m
Or a drumset from the SOUND Canvas SC-8850.</t>
      </text>
    </comment>
    <comment authorId="0" ref="C779">
      <text>
        <t xml:space="preserve">EXS24</t>
      </text>
    </comment>
    <comment authorId="0" ref="C780">
      <text>
        <t xml:space="preserve">EXS24</t>
      </text>
    </comment>
    <comment authorId="0" ref="C781">
      <text>
        <t xml:space="preserve">EXS24</t>
      </text>
    </comment>
    <comment authorId="0" ref="C782">
      <text>
        <t xml:space="preserve">EXS24</t>
      </text>
    </comment>
    <comment authorId="0" ref="E783">
      <text>
        <t xml:space="preserve">For Ruined Dragon Battle, the gong sounds like it, but maybe it's live?</t>
      </text>
    </comment>
    <comment authorId="0" ref="C791">
      <text>
        <t xml:space="preserve">Advanced Orchestra -&gt; 06 A0 Single Instruments</t>
      </text>
    </comment>
    <comment authorId="0" ref="C792">
      <text>
        <t xml:space="preserve">Advanced Orchestra -&gt; 06 A0 Single Instruments</t>
      </text>
    </comment>
    <comment authorId="0" ref="B793">
      <text>
        <t xml:space="preserve">Might be from Gigapack (SampleCell ver.) instead</t>
      </text>
    </comment>
    <comment authorId="0" ref="C808">
      <text>
        <t xml:space="preserve">Guitars -&gt; Heavy Guitars -&gt; Carvin Bridge -&gt; Lead -&gt; KS and MOD </t>
      </text>
    </comment>
    <comment authorId="0" ref="C809">
      <text>
        <t xml:space="preserve">Guitars -&gt; Heavy Guitars -&gt;  -&gt; Lead -&gt; Gisbon Les Paul 7 String -&gt; KS and MOD </t>
      </text>
    </comment>
    <comment authorId="0" ref="C817">
      <text>
        <t xml:space="preserve">02 Percussive Kits -&gt; 02 Ethnic Drums -&gt; PERC Ethnic Drums Singles</t>
      </text>
    </comment>
    <comment authorId="0" ref="D821">
      <text>
        <t xml:space="preserve">Pokestir: "All the percussion in this song was played live https://youtu.be/MLM8G_zjJcY
4:04 , same drums etc.:"</t>
      </text>
    </comment>
    <comment authorId="0" ref="E824">
      <text>
        <t xml:space="preserve">Could be something else. There's a kick also used in Airship (Super Mario Bros. 3) - Edit from Super Mario Maker that isn't here.</t>
      </text>
    </comment>
    <comment authorId="0" ref="D838">
      <text>
        <t xml:space="preserve">Ben: "Linndrum Kit has this weird thing where the echo of the last note you played plays when you hit the next note."</t>
      </text>
    </comment>
    <comment authorId="0" ref="E842">
      <text>
        <t xml:space="preserve">The pitchbend range could be increased, as some notes glide normally while some notes glide longer.</t>
      </text>
    </comment>
    <comment authorId="0" ref="E865">
      <text>
        <t xml:space="preserve">Might also be used in Run, Jump, Throw! 1.</t>
      </text>
    </comment>
    <comment authorId="0" ref="E905">
      <text>
        <t xml:space="preserve">Alternatively, this could also be Roland Fantom X's Rhythm Sets as they have similar conga sounds.</t>
      </text>
    </comment>
    <comment authorId="0" ref="D908">
      <text>
        <t xml:space="preserve">Ben: "Could be something else, I'll just be skeptical until I hear more proof of HALion Sonic in Shiho Fujii's tracks."</t>
      </text>
    </comment>
    <comment authorId="0" ref="D911">
      <text>
        <t xml:space="preserve">Also appears in HALion Sonic SE as GM Content -&gt; [GM 115] Steel Drums.</t>
      </text>
    </comment>
    <comment authorId="0" ref="E915">
      <text>
        <t xml:space="preserve">Could be from Yellow Tools Pure Guitar or Logic Pro instead.</t>
      </text>
    </comment>
    <comment authorId="0" ref="E917">
      <text>
        <t xml:space="preserve">Ben: "Not confirmed, but I could see this being used for one of the basses in Broodals Battle, as well as the slap bass in RoboBrood Battle."</t>
      </text>
    </comment>
    <comment authorId="0" ref="F921">
      <text>
        <t xml:space="preserve">Get name of this track</t>
      </text>
    </comment>
    <comment authorId="0" ref="E944">
      <text>
        <t xml:space="preserve">Also appears in Roland Sound Canvas and Roland SN-U110-10 Rock Drums.</t>
      </text>
    </comment>
    <comment authorId="0" ref="E945">
      <text>
        <t xml:space="preserve">Appears as "So Yummy Brass" in UVI Digital Synsations</t>
      </text>
    </comment>
    <comment authorId="0" ref="E946">
      <text>
        <t xml:space="preserve">Appears as "Happy Whistle" in UVI Digital Synsations</t>
      </text>
    </comment>
    <comment authorId="0" ref="E948">
      <text>
        <t xml:space="preserve">Not R-8. To do: check AKAI S1000 libraries or TG77 (maybe a TG77 card?)</t>
      </text>
    </comment>
    <comment authorId="0" ref="E953">
      <text>
        <t xml:space="preserve">Unsure what this could be, resembles a clap at higher pitches, a gunshot/crash sound effect at lower pitches.</t>
      </text>
    </comment>
    <comment authorId="0" ref="E955">
      <text>
        <t xml:space="preserve">Waveform too short to tell exactly what this sample was originally.</t>
      </text>
    </comment>
    <comment authorId="0" ref="E956">
      <text>
        <t xml:space="preserve">Not confirmed, but the same waveform reappears in EarthBound (see hospital theme)</t>
      </text>
    </comment>
    <comment authorId="0" ref="D961">
      <text>
        <t xml:space="preserve">Tabla Na 2</t>
      </text>
    </comment>
    <comment authorId="0" ref="D962">
      <text>
        <t xml:space="preserve">Tri Single Stroke 1</t>
      </text>
    </comment>
    <comment authorId="0" ref="D963">
      <text>
        <t xml:space="preserve">STRING ORCH SUS f D3
STRING ORCH SUS f F#4</t>
      </text>
    </comment>
    <comment authorId="0" ref="F963">
      <text>
        <t xml:space="preserve">Toad's Turnpike</t>
      </text>
    </comment>
    <comment authorId="0" ref="B966">
      <text>
        <t xml:space="preserve">Could be the Wavestation SR or Best Service Ultra Gigapack instead.
To-do: Acquire a copy of Ultra Gigapack</t>
      </text>
    </comment>
    <comment authorId="0" ref="E967">
      <text>
        <t xml:space="preserve">Sample needs comparison with a JD-990, but it definitely matches the JV-1080 patch with this name.</t>
      </text>
    </comment>
    <comment authorId="0" ref="E969">
      <text>
        <t xml:space="preserve">Also appears in the N64DD SDK</t>
      </text>
    </comment>
    <comment authorId="0" ref="D970">
      <text>
        <t xml:space="preserve">C4, B5</t>
      </text>
    </comment>
    <comment authorId="0" ref="D971">
      <text>
        <t xml:space="preserve">C5 &amp; C6 played together</t>
      </text>
    </comment>
    <comment authorId="0" ref="E987">
      <text>
        <t xml:space="preserve">Might also be used in Setup and Kart Select</t>
      </text>
    </comment>
    <comment authorId="0" ref="E991">
      <text>
        <t xml:space="preserve">Used for all drums in MK64's Main drumset / Hi Hats / Bongos except 
tom in the main drumset.</t>
      </text>
    </comment>
    <comment authorId="0" ref="E1025">
      <text>
        <t xml:space="preserve">Bowser's Castle uses this patch with the Overdrive EFX applied</t>
      </text>
    </comment>
    <comment authorId="0" ref="B1042">
      <text>
        <t xml:space="preserve">Might be from Ultra Gigapack (SampleCell ver.) instead</t>
      </text>
    </comment>
    <comment authorId="0" ref="D1043">
      <text>
        <t xml:space="preserve">CHO:ES5%
Sourced from Best Service - Classical Choir</t>
      </text>
    </comment>
    <comment authorId="0" ref="B1066">
      <text>
        <t xml:space="preserve">Full name: Synclavier Percussion+ Disc 1: Essential Percussion.</t>
      </text>
    </comment>
    <comment authorId="0" ref="D1067">
      <text>
        <t xml:space="preserve">Also appears in Prosonus Sampler Sampler. One of the sound banks in this game has several steel drum samples that appear in this Synclavier library but not in Sampler Sampler (though they might be unused).</t>
      </text>
    </comment>
    <comment authorId="0" ref="E1077">
      <text>
        <t xml:space="preserve">55</t>
      </text>
    </comment>
    <comment authorId="0" ref="D1080">
      <text>
        <t xml:space="preserve">-JP ROCK D 3</t>
      </text>
    </comment>
    <comment authorId="0" ref="E1085">
      <text>
        <t xml:space="preserve">Also appears in Super Mario Sunshine (Samples 242, 243, 244) and Mario Kart DS.</t>
      </text>
    </comment>
    <comment authorId="0" ref="E1086">
      <text>
        <t xml:space="preserve">Also appears in Mario Kart DS.</t>
      </text>
    </comment>
    <comment authorId="0" ref="E1088">
      <text>
        <t xml:space="preserve">E Chord is Pitched down to B (ingame Sample)</t>
      </text>
    </comment>
    <comment authorId="0" ref="B1089">
      <text>
        <t xml:space="preserve">Might be from Ultra Gigapack (SampleCell ver.) instead</t>
      </text>
    </comment>
    <comment authorId="0" ref="E1090">
      <text>
        <t xml:space="preserve">Sourced from Best Service - Classical Choir</t>
      </text>
    </comment>
    <comment authorId="0" ref="D1098">
      <text>
        <t xml:space="preserve">STRING ORCH SUS f D3
STRING ORCH SUS f F#4</t>
      </text>
    </comment>
    <comment authorId="0" ref="D1099">
      <text>
        <t xml:space="preserve">Synth Lyle's [Hi]</t>
      </text>
    </comment>
    <comment authorId="0" ref="D1100">
      <text>
        <t xml:space="preserve">T3FLSA#4</t>
      </text>
    </comment>
    <comment authorId="0" ref="D1102">
      <text>
        <t xml:space="preserve">Also appears in Korg M1. Also in the N64DD SDK, but in a different pitch.</t>
      </text>
    </comment>
    <comment authorId="0" ref="B1112">
      <text>
        <t xml:space="preserve">Full name: Synclavier Percussion+ Disc 1: Essential Percussion.</t>
      </text>
    </comment>
    <comment authorId="0" ref="D1112">
      <text>
        <t xml:space="preserve">Also appears in Prosonus Sampler Sampler.</t>
      </text>
    </comment>
    <comment authorId="0" ref="B1113">
      <text>
        <t xml:space="preserve">Full name: Synclavier Percussion+ Disc 2: World &amp; Orchestral.</t>
      </text>
    </comment>
    <comment authorId="0" ref="D1116">
      <text>
        <t xml:space="preserve">Also appears in Roland JV-1080 and Roland SOUND Canvas SC-8850.</t>
      </text>
    </comment>
    <comment authorId="0" ref="B1117">
      <text>
        <t xml:space="preserve">Might come from the Sound Canvas 8850 Instead</t>
      </text>
    </comment>
    <comment authorId="0" ref="D1117">
      <text>
        <t xml:space="preserve">Also appears in Roland Sound Canvas and Roland SN-U110-10 Rock Drums.
The version of this sample present in this game is shortened and pitched down</t>
      </text>
    </comment>
    <comment authorId="0" ref="B1118">
      <text>
        <t xml:space="preserve">Might come from the Sound Canvas 8850 Instead</t>
      </text>
    </comment>
    <comment authorId="0" ref="D1118">
      <text>
        <t xml:space="preserve">Also appears in Roland Sound Canvas.</t>
      </text>
    </comment>
    <comment authorId="0" ref="D1121">
      <text>
        <t xml:space="preserve">Timbale, Splash Cymbal, Shaker, Samba Whistle (2)</t>
      </text>
    </comment>
    <comment authorId="0" ref="F1121">
      <text>
        <t xml:space="preserve">- Start Your Engines! (Timbale and Spash Cymbal)
- Delfino Square (Shaker)
- Luigi's Mansion (Shaker)
- SNES Donut Plains (Whistle)
- N64 Moo Moo Farm (Timbale, Splash Cymbal)
- N64 Choco Mountain (All 3 sounds)</t>
      </text>
    </comment>
    <comment authorId="0" ref="D1122">
      <text>
        <t xml:space="preserve">Shaker (From Mario Kart 64)</t>
      </text>
    </comment>
    <comment authorId="0" ref="B1126">
      <text>
        <t xml:space="preserve">Might come from the JV-1080 Instead
</t>
      </text>
    </comment>
    <comment authorId="0" ref="D1126">
      <text>
        <t xml:space="preserve">Also appears in Roland JD-990.</t>
      </text>
    </comment>
    <comment authorId="0" ref="E1136">
      <text>
        <t xml:space="preserve">Samples chopped from Kaki sequence/loop/riff</t>
      </text>
    </comment>
    <comment authorId="0" ref="E1137">
      <text>
        <t xml:space="preserve">The two samples might be mixed togheter or layered with something else,  or alternatively the attack portion was amplified as the other snare used in this game (from Zero-G) had the same treatment(hear the ingame sample for reference): https://cdn.discordapp.com/attachments/375574404111007744/880782588455833610/Sample_1-3.wav
Demo Sample: 
https://cdn.discordapp.com/attachments/375574404111007744/884737129920479272/Sample_20-2.wav</t>
      </text>
    </comment>
    <comment authorId="0" ref="E1138">
      <text>
        <t xml:space="preserve">Also appears in New Super Mario Bros DS.</t>
      </text>
    </comment>
    <comment authorId="0" ref="B1140">
      <text>
        <t xml:space="preserve">Also appears on ProSamples 48 Disco Fever and Ueberschall Jam Box</t>
      </text>
    </comment>
    <comment authorId="0" ref="B1141">
      <text>
        <t xml:space="preserve">Also appears on ProSamples 48 Disco Fever and Ueberschall Jam Box</t>
      </text>
    </comment>
    <comment authorId="0" ref="B1142">
      <text>
        <t xml:space="preserve">Also appears on ProSamples 48 Disco Fever and Ueberschall Jam Box</t>
      </text>
    </comment>
    <comment authorId="0" ref="B1143">
      <text>
        <t xml:space="preserve">Also appears on ProSamples 48 Disco Fever and Ueberschall Jam Box</t>
      </text>
    </comment>
    <comment authorId="0" ref="F1143">
      <text>
        <t xml:space="preserve">- Title Screen
- Waluigi Pinball
- Airship Fortress</t>
      </text>
    </comment>
    <comment authorId="0" ref="C1144">
      <text>
        <t xml:space="preserve">30-47 DRUMS - HE30-37.BASSDRUM -&gt; HE36.BD-HARD1</t>
      </text>
    </comment>
    <comment authorId="0" ref="E1144">
      <text>
        <t xml:space="preserve">Graph: https://cdn.discordapp.com/attachments/334910359578214401/816713322254041118/unknown.png</t>
      </text>
    </comment>
    <comment authorId="0" ref="F1144">
      <text>
        <t xml:space="preserve">Title Screen
Figure 8 Circuit
Waluigi Pinball
Shroom Ridge
Bowser Castle
Rainbow Road
</t>
      </text>
    </comment>
    <comment authorId="0" ref="C1145">
      <text>
        <t xml:space="preserve">52-66 SOUNDS - HE52-55.SOUND-KEYS -&gt; HE52.SOUND-RHODES</t>
      </text>
    </comment>
    <comment authorId="0" ref="C1146">
      <text>
        <t xml:space="preserve">52-66 SOUNDS - HE52-55.SOUND-KEYS -&gt; HE52.SOUND-RHODES</t>
      </text>
    </comment>
    <comment authorId="0" ref="C1147">
      <text>
        <t xml:space="preserve">52.66 SOUNDS - HE65-67.SOUND-GUITAR -&gt; HE65.SOUND-GUITAR1</t>
      </text>
    </comment>
    <comment authorId="0" ref="C1148">
      <text>
        <t xml:space="preserve">52.66 SOUNDS - HE65-67.SOUND-GUITAR -&gt; HE65.SOUND-GUITAR2</t>
      </text>
    </comment>
    <comment authorId="0" ref="E1152">
      <text>
        <t xml:space="preserve">Appears as "So Yummy Brass" in UVI Digital Synsations</t>
      </text>
    </comment>
    <comment authorId="0" ref="F1153">
      <text>
        <t xml:space="preserve">- Title Screen
- Start Your Engines!
- Figure 8 Circuit
- Waluigi Pinball
- Shroom Ridge
- Bowser Castle
- GBA Bowser Castle
- Battle Theme
</t>
      </text>
    </comment>
    <comment authorId="0" ref="B1155">
      <text>
        <t xml:space="preserve">likely 01R/W</t>
      </text>
    </comment>
    <comment authorId="0" ref="E1155">
      <text>
        <t xml:space="preserve">Sample from the game and demo:
https://cdn.discordapp.com/attachments/869666556194459708/893581923484581928/Sample_13-3.wav
https://cdn.discordapp.com/attachments/869666556194459708/893582055458344990/MKDS_E_guitar_Victory_Lap_Demo.wav</t>
      </text>
    </comment>
    <comment authorId="0" ref="B1156">
      <text>
        <t xml:space="preserve">Products checked so far (with no match):
JD-990 
JV-1080 
XV-5080 
SC-8850 
SRX Keyboards (VST)
SRX Dance (VST)
might be sr-jv80/srx board as it's speculated that nintendo had atleast one of those, or it could also be Supernova as Kondo is known to have one</t>
      </text>
    </comment>
    <comment authorId="0" ref="E1156">
      <text>
        <t xml:space="preserve">Sample from the game + waveform:
https://cdn.discordapp.com/attachments/375574404111007744/883858493453512704/Sample_18-1.wav
https://cdn.discordapp.com/attachments/375574404111007744/883858512902512670/Sample_18-1.jpg</t>
      </text>
    </comment>
    <comment authorId="0" ref="E1157">
      <text>
        <t xml:space="preserve">Sample from the game:
https://cdn.discordapp.com/attachments/375574404111007744/886678590320701480/Synth1.wav</t>
      </text>
    </comment>
    <comment authorId="0" ref="B1158">
      <text>
        <t xml:space="preserve">almost certainly 01R/W</t>
      </text>
    </comment>
    <comment authorId="0" ref="E1158">
      <text>
        <t xml:space="preserve">The Hard Flute patch found in KORG M1 Legacy is close. Might be 01R/W.
(Definitely not TRITON, the VST has been checked with no match)
Sample From the game:
https://cdn.discordapp.com/attachments/375574404111007744/881324086658236416/Sample_22.wav</t>
      </text>
    </comment>
    <comment authorId="0" ref="E1159">
      <text>
        <t xml:space="preserve">Sample from the game + Waveform:
https://cdn.discordapp.com/attachments/375574404111007744/883857869508849664/Sample_30-1.wav
https://cdn.discordapp.com/attachments/375574404111007744/883858150816645140/sample_30-1.jpg</t>
      </text>
    </comment>
    <comment authorId="0" ref="E1160">
      <text>
        <t xml:space="preserve">Sample from the game + Waveform:
https://cdn.discordapp.com/attachments/375574404111007744/885292737878974504/Sample_2-3.wav
https://cdn.discordapp.com/attachments/375574404111007744/885292731931426816/sample_2-3.PNG</t>
      </text>
    </comment>
    <comment authorId="0" ref="E1161">
      <text>
        <t xml:space="preserve">Possibly sampled from a tabla riffs or loop
Samples from the game:
https://cdn.discordapp.com/attachments/375574404111007744/888504040508506192/Sample_11-2.wav
https://cdn.discordapp.com/attachments/375574404111007744/888504041611612190/Sample_7-1.wav
https://cdn.discordapp.com/attachments/375574404111007744/888504043075432579/Sample_8-2.wav</t>
      </text>
    </comment>
    <comment authorId="0" ref="E1162">
      <text>
        <t xml:space="preserve">Also appears in Mario Kart Double Dash, possibly from a sampling library
Sample From the game:
https://cdn.discordapp.com/attachments/375574404111007744/884784466848018442/Sample_69.wav</t>
      </text>
    </comment>
    <comment authorId="0" ref="E1163">
      <text>
        <t xml:space="preserve">The Korg 01R/W is known to have some square waves in it. to do: look into it
Sample From the game + waveform
https://cdn.discordapp.com/attachments/375574404111007744/885290090681729034/Sample_1-4.wav
https://cdn.discordapp.com/attachments/375574404111007744/885290464608157696/sample_1-4.PNG
</t>
      </text>
    </comment>
    <comment authorId="0" ref="E1164">
      <text>
        <t xml:space="preserve">Waveform too short to tell exactly what this sample was originally.
Sample From the game + waveform
https://cdn.discordapp.com/attachments/375574404111007744/885291374214250546/Sample_3-1.wav
https://cdn.discordapp.com/attachments/375574404111007744/885291621283950592/sample_3-2.PNG</t>
      </text>
    </comment>
    <comment authorId="0" ref="E1165">
      <text>
        <t xml:space="preserve">Sample From the game + waveform
https://cdn.discordapp.com/attachments/375574404111007744/885294258771341342/Sample_24-1.wav
https://cdn.discordapp.com/attachments/375574404111007744/885294065208418354/sample_24-1.PNG</t>
      </text>
    </comment>
    <comment authorId="0" ref="E1166">
      <text>
        <t xml:space="preserve">Also appears in Super Mario Sunshine (Samples 242, 243, 244) and in Mario Kart Double Dash
Samples from the game:
https://cdn.discordapp.com/attachments/375574404111007744/885920353623375933/Sample_4-2.wav
https://cdn.discordapp.com/attachments/375574404111007744/885920560138309662/Sample_5-1.wav
</t>
      </text>
    </comment>
    <comment authorId="0" ref="B1167">
      <text>
        <t xml:space="preserve">Almost certainly a Proteus/2 XR, if not then it may be sampled from Totaka's Proteus 2000, as he and Nagata worked together on previous games</t>
      </text>
    </comment>
    <comment authorId="0" ref="E1167">
      <text>
        <t xml:space="preserve">Demo ver. includes full sample.
The official Proteus sf2 has samples with a waveform that's very close but not quite right
Samples from the game (DEMO VERSIONS):
https://cdn.discordapp.com/attachments/375574404111007744/876562740485947432/Beta_trombone_lower.wav
https://cdn.discordapp.com/attachments/375574404111007744/876562740276264980/beta_trombone_higher.wav</t>
      </text>
    </comment>
    <comment authorId="0" ref="F1170">
      <text>
        <t xml:space="preserve">Course Intro 1
Course Intro 2
GCN Luigi Circuit
GCN Baby Park
GCN Mushroom Bridge 
Goal (5th to 8th place)
</t>
      </text>
    </comment>
    <comment authorId="0" ref="B1174">
      <text>
        <t xml:space="preserve">Also appears on ProSamples 48 Disco Fever and Ueberschall Jam Box</t>
      </text>
    </comment>
    <comment authorId="0" ref="E1174">
      <text>
        <t xml:space="preserve">Has a sample from the loop sampled that doesn't appear in the final game.</t>
      </text>
    </comment>
    <comment authorId="0" ref="E1175">
      <text>
        <t xml:space="preserve">Has a sample from the loop sampled that doesn't appear in the final game.</t>
      </text>
    </comment>
    <comment authorId="0" ref="D1181">
      <text>
        <t xml:space="preserve">Might be something else instead.</t>
      </text>
    </comment>
    <comment authorId="0" ref="D1201">
      <text>
        <t xml:space="preserve">Also appears in KORG - EXB-PCM05 Vintage Archives.</t>
      </text>
    </comment>
    <comment authorId="0" ref="B1208">
      <text>
        <t xml:space="preserve">Full name: Synclavier Percussion+ Disc 1: Essential Percussion.</t>
      </text>
    </comment>
    <comment authorId="0" ref="D1208">
      <text>
        <t xml:space="preserve">Also appears in Prosonus Sampler Sampler. One of Mario Kart: Double Dash's sound banks has steel drum samples that appear in this Synclavier library but not in Sampler Sampler, though they might be unused.</t>
      </text>
    </comment>
    <comment authorId="0" ref="D1209">
      <text>
        <t xml:space="preserve">AN4 Hrd</t>
      </text>
    </comment>
    <comment authorId="0" ref="D1226">
      <text>
        <t xml:space="preserve">"Could be the "Sitar on C" patch instead." -G-Boy</t>
      </text>
    </comment>
    <comment authorId="0" ref="D1233">
      <text>
        <t xml:space="preserve">Could be another Fantom patch instead.</t>
      </text>
    </comment>
    <comment authorId="0" ref="B1245">
      <text>
        <t xml:space="preserve">The Roland or SampleCell version was used instead.</t>
      </text>
    </comment>
    <comment authorId="0" ref="B1247">
      <text>
        <t xml:space="preserve">To do: Find and replace paths with SampleCell version</t>
      </text>
    </comment>
    <comment authorId="0" ref="C1248">
      <text>
        <t xml:space="preserve">Full path: 30-47 DRUMS -&gt; HE30-37.BASSDRUM -&gt; HE32.BD-GARAGE1</t>
      </text>
    </comment>
    <comment authorId="0" ref="C1249">
      <text>
        <t xml:space="preserve">Full path: 30-47 DRUMS -&gt; HE30-37.BASSDRUM -&gt; HE32.BD-GARAGE1</t>
      </text>
    </comment>
    <comment authorId="0" ref="C1250">
      <text>
        <t xml:space="preserve">Full path: 30-47 DRUMS -&gt; HE38-41.SNARE+CLAP -&gt; HE40.SNARE3</t>
      </text>
    </comment>
    <comment authorId="0" ref="C1254">
      <text>
        <t xml:space="preserve">Full path: 52-66 SOUNDS -&gt; HE56-58.SOUND-SYNTH -&gt; HE56.SOUND-CHORD</t>
      </text>
    </comment>
    <comment authorId="0" ref="C1255">
      <text>
        <t xml:space="preserve">Full path: 52-66 SOUNDS -&gt; HE65-67.SOUND-GUITAR -&gt; HE65.SOUND-GUITAR1</t>
      </text>
    </comment>
    <comment authorId="0" ref="C1256">
      <text>
        <t xml:space="preserve">Full path: 52-66 SOUNDS -&gt; HE65-67.SOUND-GUITAR -&gt; HE65.SOUND-GUITAR1</t>
      </text>
    </comment>
    <comment authorId="0" ref="C1257">
      <text>
        <t xml:space="preserve">Full path: 52-66 SOUNDS -&gt; HE65-67.SOUND-GUITAR -&gt; HE65.SOUND-GUITAR1</t>
      </text>
    </comment>
    <comment authorId="0" ref="E1276">
      <text>
        <t xml:space="preserve">Also appears in DK Mountain from Mario Kart: Double Dash.</t>
      </text>
    </comment>
    <comment authorId="0" ref="E1277">
      <text>
        <t xml:space="preserve">Also appears in Animal Crossing, Yoshi Touch &amp; Go, and New Super Mario Bros. To-do: Check either a Yamaha or an undocumented synth-based sample library.</t>
      </text>
    </comment>
    <comment authorId="0" ref="E1278">
      <text>
        <t xml:space="preserve">Also appears in Animal Crossing.</t>
      </text>
    </comment>
    <comment authorId="0" ref="E1292">
      <text>
        <t xml:space="preserve">Alternatively, this could also be Roland Fantom X's Rhythm Sets as they have similar conga sounds.</t>
      </text>
    </comment>
    <comment authorId="0" ref="E1296">
      <text>
        <t xml:space="preserve">To test: Might be Bisonette Studio Bass -&gt; Studio Funk?</t>
      </text>
    </comment>
    <comment authorId="0" ref="F1297">
      <text>
        <t xml:space="preserve">Highly doubt there's anything live in this soundtrack, and no matter how polarising the music may be, it's still hugely incomplete</t>
      </text>
    </comment>
    <comment authorId="0" ref="C1302">
      <text>
        <t xml:space="preserve">Drums &amp; Percussion</t>
      </text>
    </comment>
    <comment authorId="0" ref="E1322">
      <text>
        <t xml:space="preserve">The mentioned track uses either this drumkit or Nu Technica.</t>
      </text>
    </comment>
    <comment authorId="0" ref="B1334">
      <text>
        <t xml:space="preserve">To do: Find and replace paths with SampleCell version</t>
      </text>
    </comment>
    <comment authorId="0" ref="E1343">
      <text>
        <t xml:space="preserve">A similar sound appears as Synth Mono -&gt; Fair and Square Lead 1 in Omnisphere 2, but 2 came out in 2015 (1 year after this game) which leads it to being more likely from 1 instead.</t>
      </text>
    </comment>
    <comment authorId="0" ref="E1345">
      <text>
        <t xml:space="preserve">The producers of the library themselves confirmed this in an advertisement.
https://www.youtube.com/watch?v=tiq-lq7gNxk</t>
      </text>
    </comment>
    <comment authorId="0" ref="D1379">
      <text>
        <t xml:space="preserve">Could also be TimbleHi, which is just this sample tuned differently.</t>
      </text>
    </comment>
    <comment authorId="0" ref="E1383">
      <text>
        <t xml:space="preserve">Also in Kurzweil Power Tools</t>
      </text>
    </comment>
    <comment authorId="0" ref="E1384">
      <text>
        <t xml:space="preserve">Also in Kurzweil Power Tools</t>
      </text>
    </comment>
    <comment authorId="0" ref="D1393">
      <text>
        <t xml:space="preserve">C#2 Snare Roll</t>
      </text>
    </comment>
    <comment authorId="0" ref="D1394">
      <text>
        <t xml:space="preserve">C#6 Piccolo Snare</t>
      </text>
    </comment>
    <comment authorId="0" ref="C1398">
      <text>
        <t xml:space="preserve">Get Directory</t>
      </text>
    </comment>
    <comment authorId="0" ref="E1398">
      <text>
        <t xml:space="preserve">Also in AKAI Sound Library Vol. 1 XL Partition A -&gt; 3022 MALLETS -&gt; MARIMBA</t>
      </text>
    </comment>
    <comment authorId="0" ref="E1399">
      <text>
        <t xml:space="preserve">The one that's not the SOUND Canvas orchestral snare roll.</t>
      </text>
    </comment>
    <comment authorId="0" ref="B1400">
      <text>
        <t xml:space="preserve">SR-JV80-01 or 2?</t>
      </text>
    </comment>
    <comment authorId="0" ref="E1400">
      <text>
        <t xml:space="preserve">Appears in Roland SV-SP70-01</t>
      </text>
    </comment>
    <comment authorId="0" ref="E1402">
      <text>
        <t xml:space="preserve">The sample was manually given an echo.</t>
      </text>
    </comment>
    <comment authorId="0" ref="E1404">
      <text>
        <t xml:space="preserve">Pitched down in the track itself, although the sample in the game's files is in the original pitch.</t>
      </text>
    </comment>
    <comment authorId="0" ref="E1436">
      <text>
        <t xml:space="preserve">Sample name: SYBS248A
The Microsoft GS Wavetable Synth sound file (gm.dls) was included on the Gamecube/Wii SDK, implying it was also included on the GBA SDK as there are many GBA games that seem to use its sounds. In this case, this sound is most likely a leftover from before the sounds were sampled on the SOUND Canvas.</t>
      </text>
    </comment>
    <comment authorId="0" ref="B1467">
      <text>
        <t xml:space="preserve">ProSamples vol.30 World Instruments (which is based on this library) does not have certain drums or flute phrases.</t>
      </text>
    </comment>
    <comment authorId="0" ref="E1468">
      <text>
        <t xml:space="preserve">Layered with custom tremolo notes of Proteus 2000's Log Hit..</t>
      </text>
    </comment>
    <comment authorId="0" ref="B1479">
      <text>
        <t xml:space="preserve">ProSamples vol.11 Classic Orchestra, based off Peter Siedlaczek's Advanced Orchestra.</t>
      </text>
    </comment>
    <comment authorId="0" ref="B1490">
      <text>
        <t xml:space="preserve">Based off Peter Siedlaczek's Classical Choirs.</t>
      </text>
    </comment>
    <comment authorId="0" ref="B1491">
      <text>
        <t xml:space="preserve">Based off Best Service Xsamples 5, 10, and 11.</t>
      </text>
    </comment>
    <comment authorId="0" ref="B1492">
      <text>
        <t xml:space="preserve">Based off Best Service Xsample 1/2/3/9.</t>
      </text>
    </comment>
    <comment authorId="0" ref="E1496">
      <text>
        <t xml:space="preserve">Might also be used in Grodus Battle.</t>
      </text>
    </comment>
    <comment authorId="0" ref="E1498">
      <text>
        <t xml:space="preserve">For Danger!, add tremolo and shorten the release.</t>
      </text>
    </comment>
    <comment authorId="0" ref="E1507">
      <text>
        <t xml:space="preserve">For Escape the Falling Ceiling, it's given a downwards glide. It's the sound played on the left channel throughout.</t>
      </text>
    </comment>
    <comment authorId="0" ref="B1529">
      <text>
        <t xml:space="preserve">Full name is XXLarge Club Edition 4 - Garage/Freestyle/2Step</t>
      </text>
    </comment>
    <comment authorId="0" ref="E1569">
      <text>
        <t xml:space="preserve">Poshley Heights seems to have slightly more release.</t>
      </text>
    </comment>
    <comment authorId="0" ref="E1570">
      <text>
        <t xml:space="preserve">Rogueport Sewers has portamento.</t>
      </text>
    </comment>
    <comment authorId="0" ref="E1575">
      <text>
        <t xml:space="preserve">Might be something else, but the base sound is pretty similar.</t>
      </text>
    </comment>
    <comment authorId="0" ref="E1589">
      <text>
        <t xml:space="preserve">For Theme of Ms. Mowz and It's a Trap, acidize it to 142 and 100 bpm, respectively.</t>
      </text>
    </comment>
    <comment authorId="0" ref="B1591">
      <text>
        <t xml:space="preserve">The AKAI version specifically is used.</t>
      </text>
    </comment>
    <comment authorId="0" ref="E1593">
      <text>
        <t xml:space="preserve">The patch has more samples in the Giga and Kontakt versions, but the tracks used have less samples which matches the AKAI version.</t>
      </text>
    </comment>
    <comment authorId="0" ref="E1594">
      <text>
        <t xml:space="preserve">The patch has more samples in the Giga and Kontakt versions, but the tracks used have less samples which matches the AKAI version.</t>
      </text>
    </comment>
    <comment authorId="0" ref="E1595">
      <text>
        <t xml:space="preserve">This particular loop doesn't seem to be naturally acidized, even though Drum50 is.</t>
      </text>
    </comment>
    <comment authorId="0" ref="D1599">
      <text>
        <t xml:space="preserve">drums01, drums03, guitar02, guitar04, synth01, synth03, synth04</t>
      </text>
    </comment>
    <comment authorId="0" ref="E1611">
      <text>
        <t xml:space="preserve">Could also be RA10-1.5.</t>
      </text>
    </comment>
    <comment authorId="0" ref="E1613">
      <text>
        <t xml:space="preserve">Cut up as a kit. It's possible this was pre-cut up in another library.</t>
      </text>
    </comment>
    <comment authorId="0" ref="B1614">
      <text>
        <t xml:space="preserve">ProSamples vol.20 Orchestral Brass, based off EastWest Quantum Leap Brass.</t>
      </text>
    </comment>
    <comment authorId="0" ref="B1615">
      <text>
        <t xml:space="preserve">ProSamples vol.31 Rare Ethnic Instruments, based off EastWest Rare Instruments.</t>
      </text>
    </comment>
    <comment authorId="0" ref="B1617">
      <text>
        <t xml:space="preserve">ProSamples vol.32 Ethnic Adventures, based off EastWest Percussive Adventures.</t>
      </text>
    </comment>
    <comment authorId="0" ref="F1621">
      <text>
        <t xml:space="preserve">Might also be used in It's a Trap!</t>
      </text>
    </comment>
    <comment authorId="0" ref="E1630">
      <text>
        <t xml:space="preserve">This patch only existed in Emagic versions of Logic Pro.</t>
      </text>
    </comment>
    <comment authorId="0" ref="E1634">
      <text>
        <t xml:space="preserve">This patch only existed in Emagic versions of Logic Pro.</t>
      </text>
    </comment>
    <comment authorId="0" ref="E1637">
      <text>
        <t xml:space="preserve">This patch only existed in Emagic versions of Logic Pro.</t>
      </text>
    </comment>
    <comment authorId="0" ref="E1639">
      <text>
        <t xml:space="preserve">Played as a chord. Doesn't exist in Logic Platinum 5. To-do: look through Emagic Logic 6 for MacOS.</t>
      </text>
    </comment>
    <comment authorId="0" ref="E1642">
      <text>
        <t xml:space="preserve">Does not appear in later versions of Logic Pro. Likely based on a combination of DX PIANO A and DX PIANO B from Wizoo Powered DX, as the older versions of Emagic had some Wizoo-based sounds in it.</t>
      </text>
    </comment>
    <comment authorId="0" ref="E1644">
      <text>
        <t xml:space="preserve">Does not appear in later versions of Logic Pro.</t>
      </text>
    </comment>
    <comment authorId="0" ref="E1645">
      <text>
        <t xml:space="preserve">Might also be used in Hooktail Castle and Super Bowser Bros. World 3.</t>
      </text>
    </comment>
    <comment authorId="0" ref="E1651">
      <text>
        <t xml:space="preserve">To-do: A demo on YouTube has a similar wah effect to the one used in Grodus' Lair, Train Ride, Deep into the Shadows, The Sky Falls into Shadows, and Shadow Peach Battle. Look into what patch those tracks could be using.</t>
      </text>
    </comment>
    <comment authorId="0" ref="E1679">
      <text>
        <t xml:space="preserve">C-2 to B1 for Bowser's Theme, C2 to B2 for Magnus Battle.</t>
      </text>
    </comment>
    <comment authorId="0" ref="E1682">
      <text>
        <t xml:space="preserve">The chord in this seems to be different. Either it's edited, or this might be from another E-MU keyboard.</t>
      </text>
    </comment>
    <comment authorId="0" ref="E1691">
      <text>
        <t xml:space="preserve">To-do: See if there is an alternate version without the FX.</t>
      </text>
    </comment>
    <comment authorId="0" ref="B1695">
      <text>
        <t xml:space="preserve">Sounds might have been cut up and put into a kit, though it's unknown if it was all in one kit or separate.</t>
      </text>
    </comment>
    <comment authorId="0" ref="E1695">
      <text>
        <t xml:space="preserve">For Smorg Battle, some instances are normal pitch and others are 5 semitones higher, alongside some filter effects that are also used for some unidentified dnb-based drum kit.</t>
      </text>
    </comment>
    <comment authorId="0" ref="E1696">
      <text>
        <t xml:space="preserve">The hits at the end of each waveform are used. Some instances have the second three semitones lower, and the third two semitones lower.</t>
      </text>
    </comment>
    <comment authorId="0" ref="E1699">
      <text>
        <t xml:space="preserve">There's another similar, but different unidentified clock sound in Rogueport Sewers, Super Fun Quirk Quiz, and Detective Pennington, and possibly another similar sound in Smorg Battle.</t>
      </text>
    </comment>
    <comment authorId="0" ref="E1702">
      <text>
        <t xml:space="preserve">Raised 30 semitones.</t>
      </text>
    </comment>
    <comment authorId="0" ref="B1711">
      <text>
        <t xml:space="preserve">Sounds might have been cut up and put into a kit, though it's unknown if it was all in one kit or separate.</t>
      </text>
    </comment>
    <comment authorId="0" ref="B1714">
      <text>
        <t xml:space="preserve">Fully called Lon Bender's Wacky World of Robots, Widgets, and Gizmos</t>
      </text>
    </comment>
    <comment authorId="0" ref="F1742">
      <text>
        <t xml:space="preserve">Might also be used in Main Theme, although that could be another Absynth organ.</t>
      </text>
    </comment>
    <comment authorId="0" ref="E1743">
      <text>
        <t xml:space="preserve">Not 100% confirmed.</t>
      </text>
    </comment>
    <comment authorId="0" ref="E1748">
      <text>
        <t xml:space="preserve">Also exists in Roland XV-5080. It's likely these might be from the ORCHESTRA kit instead.</t>
      </text>
    </comment>
    <comment authorId="0" ref="E1749">
      <text>
        <t xml:space="preserve">Also exists in Roland XV-5080. Might also be used in Shadow Queen Awakens.</t>
      </text>
    </comment>
    <comment authorId="0" ref="E1752">
      <text>
        <t xml:space="preserve">Also exists in Roland XV-5080.</t>
      </text>
    </comment>
    <comment authorId="0" ref="D1758">
      <text>
        <t xml:space="preserve">Lowered 5 semitones for Pit of 100 Trials. Don't sync BPM for Tower of Riddles, even then it seems slightly slowed down.</t>
      </text>
    </comment>
    <comment authorId="0" ref="D1759">
      <text>
        <t xml:space="preserve">Lowered 5 semitones.</t>
      </text>
    </comment>
    <comment authorId="0" ref="B1802">
      <text>
        <t xml:space="preserve">from Ueberschall Disco De Luxe. Although the library is from Ueberschall, the ProSamples version was handled by Best Service.</t>
      </text>
    </comment>
    <comment authorId="0" ref="E1811">
      <text>
        <t xml:space="preserve">Lowered 7 semitones for Cortez's Theme and 4 for Cortez Battle.</t>
      </text>
    </comment>
    <comment authorId="0" ref="B1814">
      <text>
        <t xml:space="preserve">Path taken from the GIGA version of VI Symphonic Cube. To-do: Find this old version.</t>
      </text>
    </comment>
    <comment authorId="0" ref="E1814">
      <text>
        <t xml:space="preserve">There's another string patch in this track, to-do: look through VSL libraries more thoroughly.</t>
      </text>
    </comment>
    <comment authorId="0" ref="E1819">
      <text>
        <t xml:space="preserve">Seems to be edited to sync to the track.</t>
      </text>
    </comment>
    <comment authorId="0" ref="E1820">
      <text>
        <t xml:space="preserve">If you're playing this in Logic Pro</t>
      </text>
    </comment>
    <comment authorId="0" ref="E1824">
      <text>
        <t xml:space="preserve">Raise mod wheel speed rate slightly and it sounds exactly like it.</t>
      </text>
    </comment>
    <comment authorId="0" ref="E1828">
      <text>
        <t xml:space="preserve">It's really quietly mixed in, although the base sound is similar it's unclear whether or not it has the echo in the patch.</t>
      </text>
    </comment>
    <comment authorId="0" ref="B1843">
      <text>
        <t xml:space="preserve">If you're playing a sound from this library, remove the cutoff to get it to match.</t>
      </text>
    </comment>
    <comment authorId="0" ref="E1851">
      <text>
        <t xml:space="preserve">For Goodnight, add portamento. For Boggly Woods, add echo, raise attack, and slightly shorten release. For Smorg Battle, have it glide down and shorten the release.</t>
      </text>
    </comment>
    <comment authorId="0" ref="B1856">
      <text>
        <t xml:space="preserve">Based off Yellow Tools Pure Drums.</t>
      </text>
    </comment>
    <comment authorId="0" ref="B1858">
      <text>
        <t xml:space="preserve">Based off Zero-G Total Drum &amp; Bass.</t>
      </text>
    </comment>
    <comment authorId="0" ref="B1860">
      <text>
        <t xml:space="preserve">Based off Zero-G Twisted City.</t>
      </text>
    </comment>
    <comment authorId="0" ref="B1867">
      <text>
        <t xml:space="preserve">Based off Zero-G Planet of the Breaks.</t>
      </text>
    </comment>
    <comment authorId="0" ref="B1868">
      <text>
        <t xml:space="preserve">Based off Zero-G Ambient.</t>
      </text>
    </comment>
    <comment authorId="0" ref="E1873">
      <text>
        <t xml:space="preserve">The original Zero-G Ambient version has a different, less seamless loop point than the ProSamples version.</t>
      </text>
    </comment>
    <comment authorId="0" ref="E1885">
      <text>
        <t xml:space="preserve">This sample wasn't in Zero-G Ambient, but appears in ProSamples vol. 36 - Chillout.</t>
      </text>
    </comment>
    <comment authorId="0" ref="B1901">
      <text>
        <t xml:space="preserve">Based off Zero-G Trance Construction Kits.</t>
      </text>
    </comment>
    <comment authorId="0" ref="B1914">
      <text>
        <t xml:space="preserve">Based off Zero-G Return to the Planet of the Breaks.</t>
      </text>
    </comment>
    <comment authorId="0" ref="E1915">
      <text>
        <t xml:space="preserve">Possibly used in short notes for the snare. Could be something else.</t>
      </text>
    </comment>
    <comment authorId="0" ref="E1917">
      <text>
        <t xml:space="preserve">Cut up as a kit.</t>
      </text>
    </comment>
    <comment authorId="0" ref="E1921">
      <text>
        <t xml:space="preserve">As both tracks use samples from Animation Collection for percussion, it's presumed that it could either be from there or Premiere Edition 1.</t>
      </text>
    </comment>
    <comment authorId="0" ref="E1923">
      <text>
        <t xml:space="preserve">Yuka Tsujiyoko owns this according to this page:
http://web.archive.org/web/20020821180147/http://interviews.rocketbaby.net/interviews_tsujiyoko_yuka_1.html</t>
      </text>
    </comment>
    <comment authorId="0" ref="E1924">
      <text>
        <t xml:space="preserve">WayHipKit note A1 has one of the sounds played at the left, but not the other?</t>
      </text>
    </comment>
    <comment authorId="0" ref="B1925">
      <text>
        <t xml:space="preserve">Path taken from the GIGA version of VI Symphonic Cube. To-do: Find this old version.</t>
      </text>
    </comment>
    <comment authorId="0" ref="E1926">
      <text>
        <t xml:space="preserve">A few sounds in those tracks sound like they come from CUBE, but haven't been found.</t>
      </text>
    </comment>
    <comment authorId="0" ref="E1927">
      <text>
        <t xml:space="preserve">May have actually been sampled from a real NES, though several sound effects in this game are heavily modified versions of sound effects from Super Mario Bros. 1/3/World (which may have been taken from the Super Mario World OST).</t>
      </text>
    </comment>
    <comment authorId="0" ref="E1928">
      <text>
        <t xml:space="preserve">Unclear if it's live or not. This would be the only fathomably live thing in the game if that were the case, though.</t>
      </text>
    </comment>
    <comment authorId="0" ref="E1932">
      <text>
        <t xml:space="preserve">Music box, piano, harmonica, clavinet, portamento piano</t>
      </text>
    </comment>
    <comment authorId="0" ref="E1934">
      <text>
        <t xml:space="preserve">The Motif-Rack ES has some similar sounds, but it's not known if it has anything else for TTYD.</t>
      </text>
    </comment>
    <comment authorId="0" ref="E1936">
      <text>
        <t xml:space="preserve">The missing synth fx in Professor Frankly could be a loop, but it' likely that the other tracks are using an undocumented VST or a missing VirSyn CUBE/TERA bank.</t>
      </text>
    </comment>
    <comment authorId="0" ref="E1937">
      <text>
        <t xml:space="preserve">These sounds could all be from an undocumented sample library. The synth FX for Grodus Battle also appears in Pendulum - Granite and as a sound effect in Super Paper Mario and Sonic Unleashed.
The only lead is that both Sonic Unleashed and the Paper Mario series use sounds from Best Service Black Box, but the missing sound doesn't seem to appear in Studio Box Mark III. It could just be a coincidence, though.</t>
      </text>
    </comment>
    <comment authorId="0" ref="E1939">
      <text>
        <t xml:space="preserve">The missing synth fx in Professor Frankly could be a loop, but it' likely that the other tracks are using an undocumented VST or a missing VirSyn CUBE/TERA bank.</t>
      </text>
    </comment>
    <comment authorId="0" ref="E1973">
      <text>
        <t xml:space="preserve">The midi data perfectly matches the drum set "IndiaDrmKit" from ROLAND CLOUD SRX WORLD. 
Could be from SR-JV80-05 World, but according to G-Boy this might be from SR-JV80-14 World Collection Asia instead.</t>
      </text>
    </comment>
    <comment authorId="0" ref="E1980">
      <text>
        <t xml:space="preserve">Strangely, versions of it in Logic Pro 7 (which is the latest possible version used) and earlier have this patch as polyphonic.</t>
      </text>
    </comment>
    <comment authorId="0" ref="E1994">
      <text>
        <t xml:space="preserve">Might also be used in It's Showtime. Not 100% sure.</t>
      </text>
    </comment>
    <comment authorId="0" ref="E2018">
      <text>
        <t xml:space="preserve">in later versions of Logic Pro, this patch is called Airy Lead.</t>
      </text>
    </comment>
    <comment authorId="0" ref="E2019">
      <text>
        <t xml:space="preserve">Soft Light might have lessened the attack and release.</t>
      </text>
    </comment>
    <comment authorId="0" ref="D2027">
      <text>
        <t xml:space="preserve">In later versions of Logic Pro, this patch is called Pure Synth Elements.</t>
      </text>
    </comment>
    <comment authorId="0" ref="E2028">
      <text>
        <t xml:space="preserve">Doesn't seem to exist in Logic Pro 7? There's a different Break-Beat Kit in there.</t>
      </text>
    </comment>
    <comment authorId="0" ref="E2029">
      <text>
        <t xml:space="preserve">Logic Pro 7 seems to have a different Industrial Kit? To-do: look into later versions of Logic Pro 7</t>
      </text>
    </comment>
    <comment authorId="0" ref="E2030">
      <text>
        <t xml:space="preserve">Later versions of Logic Pro seem to have a different UK House Kit.</t>
      </text>
    </comment>
    <comment authorId="0" ref="B2031">
      <text>
        <t xml:space="preserve">ProSamples vol.11 Classic Orchestra, based off Peter Siedlaczek's Advanced Orchestra. Names are taken from original version. To-do: Find ProSamples version and replace names.
EDIT: They might be from Upgrade '97, as the ProSamples library didn't seem to acknowledge percussion.
To-do: Move these all into Advanced Orchestra Extended Edition and throughly look through it. That library seems to be used a LOT in this game.</t>
      </text>
    </comment>
    <comment authorId="0" ref="D2041">
      <text>
        <t xml:space="preserve">name taken from the Complete Classic Collection</t>
      </text>
    </comment>
    <comment authorId="0" ref="E2041">
      <text>
        <t xml:space="preserve">orchestral percussion, such as castanets and tambourines, were introduced into the AO library specifically through this upgrade. They do not appear to be included in the Pro Samples release. They were also included in Extended Edition and Complete Classical Collection.</t>
      </text>
    </comment>
    <comment authorId="0" ref="B2042">
      <text>
        <t xml:space="preserve">Neither ProSamples version (ProSamples vol. 11 - Classic Orchestra and ProSamples vol. 51 - Classic Orchestra 2) acknowledge some of the percussion used in this game.</t>
      </text>
    </comment>
    <comment authorId="0" ref="E2045">
      <text>
        <t xml:space="preserve">For Merlee's Mansion, the lowest sample manually had its low map point extended.</t>
      </text>
    </comment>
    <comment authorId="0" ref="E2047">
      <text>
        <t xml:space="preserve">The lowest sample manually had its low map point extended.</t>
      </text>
    </comment>
    <comment authorId="0" ref="B2049">
      <text>
        <t xml:space="preserve">based off Best Service Voice Spectral II</t>
      </text>
    </comment>
    <comment authorId="0" ref="E2049">
      <text>
        <t xml:space="preserve">Manually given fast pitch LFO.</t>
      </text>
    </comment>
    <comment authorId="0" ref="B2050">
      <text>
        <t xml:space="preserve">ProSamples vol.30 World Instruments, based off Best Service Ethno World. Names taken from original version. Might actually be the original version, as there is a ProSamples disc out there online that doesn't have drums or flute phrases.</t>
      </text>
    </comment>
    <comment authorId="0" ref="E2050">
      <text>
        <t xml:space="preserve">To-do: Double check if any of these actually use FLUTE PHRS 2 instead. This was what the flutes were called before Ethno World 5.</t>
      </text>
    </comment>
    <comment authorId="0" ref="B2056">
      <text>
        <t xml:space="preserve">Full name is XXLarge Club Edition 4 - Garage/Freestyle/2Step</t>
      </text>
    </comment>
    <comment authorId="0" ref="B2071">
      <text>
        <t xml:space="preserve">ProSamples vol.31 Rare Ethnic Instruments, based off EastWest Rare Instruments.</t>
      </text>
    </comment>
    <comment authorId="0" ref="E2071">
      <text>
        <t xml:space="preserve">Also exists in EastWest Quantum Leap RA.</t>
      </text>
    </comment>
    <comment authorId="0" ref="B2083">
      <text>
        <t xml:space="preserve">To-do: Throughly look through this library.</t>
      </text>
    </comment>
    <comment authorId="0" ref="E2087">
      <text>
        <t xml:space="preserve">high pitched (F#5)</t>
      </text>
    </comment>
    <comment authorId="0" ref="B2093">
      <text>
        <t xml:space="preserve">To-do: Thoroughly look through this library, as more sounds seem to be used in other tracks, mainly drums.</t>
      </text>
    </comment>
    <comment authorId="0" ref="B2099">
      <text>
        <t xml:space="preserve">Based off Ueberschall Techno Identity. Although the library is from Ueberschall, the ProSamples version was handled by Best Service.</t>
      </text>
    </comment>
    <comment authorId="0" ref="E2108">
      <text>
        <t xml:space="preserve">Also appears in UVI PlugSound Pro</t>
      </text>
    </comment>
    <comment authorId="0" ref="E2109">
      <text>
        <t xml:space="preserve">Also appears in UVI PlugSound Pro</t>
      </text>
    </comment>
    <comment authorId="0" ref="B2110">
      <text>
        <t xml:space="preserve">Based off Yellow Tools Pure Drums.</t>
      </text>
    </comment>
    <comment authorId="0" ref="B2113">
      <text>
        <t xml:space="preserve">Based off Zero-G Total Drum &amp; Bass.</t>
      </text>
    </comment>
    <comment authorId="0" ref="B2114">
      <text>
        <t xml:space="preserve">Based off Zero-G Ambient.</t>
      </text>
    </comment>
    <comment authorId="0" ref="B2119">
      <text>
        <t xml:space="preserve">Based off Zero-G Technotrance.</t>
      </text>
    </comment>
    <comment authorId="0" ref="B2127">
      <text>
        <t xml:space="preserve">Based off Zero-G Return to the Planet of the Breaks.</t>
      </text>
    </comment>
    <comment authorId="0" ref="E2128">
      <text>
        <t xml:space="preserve">Bass EQ'd out.</t>
      </text>
    </comment>
    <comment authorId="0" ref="D2131">
      <text>
        <t xml:space="preserve">there's an effect that sounds like either Wooden Beans or Metal World</t>
      </text>
    </comment>
    <comment authorId="0" ref="E2146">
      <text>
        <t xml:space="preserve">Lead is sampled from a C6 note, BG instrument is normal</t>
      </text>
    </comment>
    <comment authorId="0" ref="B2157">
      <text>
        <t xml:space="preserve">Some instances of SC-8850 could be from the JV-2080 instead.</t>
      </text>
    </comment>
    <comment authorId="0" ref="E2176">
      <text>
        <t xml:space="preserve">The loop is played in half the track's BPM, which is 144.</t>
      </text>
    </comment>
    <comment authorId="0" ref="E2192">
      <text>
        <t xml:space="preserve">adjust phaser mix / eq, turn off delay and something else but i'm not sure
</t>
      </text>
    </comment>
    <comment authorId="0" ref="F2200">
      <text>
        <t xml:space="preserve">Bowser Jr. Battle, Event Battle, The Tension, Megasparkle Goomba Battle, Tower Power Pokey Battle, Gooper Blooper Appears, Gooper Blooper Battle Boogie (phase 4), Mizzter Blizzard Battle, Petey Piranha Battle</t>
      </text>
    </comment>
    <comment authorId="0" ref="F2201">
      <text>
        <t xml:space="preserve">Sticker Battle (Low HP), Bowser Jr. Battle, Pay or Fray, Event Battle, Goomba Fortress, Tower Power Pokey Battle, Gooper Blooper Battle Boogie, Jungly Jungle, Wild Chomp on the Loose</t>
      </text>
    </comment>
    <comment authorId="0" ref="E2204">
      <text>
        <t xml:space="preserve">Might be another EXS24 patch, but the base sample is the same.</t>
      </text>
    </comment>
    <comment authorId="0" ref="E2212">
      <text>
        <t xml:space="preserve">Appears to be edited to loop seamlessly.</t>
      </text>
    </comment>
    <comment authorId="0" ref="E2224">
      <text>
        <t xml:space="preserve">In recent versions of Ethno World, you may have to unpitch the cuicas. To-do: See if Ethno World 2 matches the pitches.</t>
      </text>
    </comment>
    <comment authorId="0" ref="E2225">
      <text>
        <t xml:space="preserve">Might've been from one of the earlier Best Service Box libraries, or some other Best Service library entirely. If so, check which version it's from.
It's played in a lower pitch in Woods of Poison.</t>
      </text>
    </comment>
    <comment authorId="0" ref="F2233">
      <text>
        <t xml:space="preserve">The Sticker Fest, Our Hero, Mario!, Detective Mario, Don't Call Me Flunky!, Blue Skies, White Clouds, The Tension, A Thousand Miles Away, Dry Dry Oasis, Sticker Museum, Jungly Jungle</t>
      </text>
    </comment>
    <comment authorId="0" ref="F2234">
      <text>
        <t xml:space="preserve">Paper Mario Sticker Star, The Sticker Fest, Our Hero, Mario!, The Sticker Fest a Mess, Detective Mario, Blue Skies, White Clouds, Unstoppable Fury</t>
      </text>
    </comment>
    <comment authorId="0" ref="B2243">
      <text>
        <t xml:space="preserve">Full name is Rocky and Bullwinkle and Friends FX Library.</t>
      </text>
    </comment>
    <comment authorId="0" ref="E2248">
      <text>
        <t xml:space="preserve">The snare in this track sounds like Jazz Kit note F3 under a high pass.</t>
      </text>
    </comment>
    <comment authorId="0" ref="E2254">
      <text>
        <t xml:space="preserve">I don't think it's Chris Hein, but I'm also not sure if it's live or not, since some articulations sound the exact same.</t>
      </text>
    </comment>
    <comment authorId="0" ref="E2257">
      <text>
        <t xml:space="preserve">The sound effect for picking up a thing (which was also used for Mr. L's pose in Super Paper Mario) is actually part of the track at the beginning.
It's apparently a stock sound effect, since it has appeared in other unrelated games, but it's unknown where it comes from.</t>
      </text>
    </comment>
    <comment authorId="0" ref="E2282">
      <text>
        <t xml:space="preserve">Both a normal and a reverse version are played. The reverse has flanger added. There is a variation of this loop meant for 6/4, which some of the track is in, but the saw synth is in 4/4 at some parts, so it's most likely using this.</t>
      </text>
    </comment>
    <comment authorId="0" ref="E2372">
      <text>
        <t xml:space="preserve">The cutoff was raised, filter ADSR was modified, and release was shortened. Might be something else, but the modwheel sounds identical.</t>
      </text>
    </comment>
    <comment authorId="0" ref="E2378">
      <text>
        <t xml:space="preserve">Reportedly doesn't appear in modern versions of Logic Pro?</t>
      </text>
    </comment>
    <comment authorId="0" ref="E2385">
      <text>
        <t xml:space="preserve">Might've been from one of the earlier Best Service Box libraries, or some other Best Service library entirely. If so, check which version it's from.</t>
      </text>
    </comment>
    <comment authorId="0" ref="B2386">
      <text>
        <t xml:space="preserve">While they could still have the ProSamples library around, as Classic Orchestra and Disco Fever have been used, it's likely they used a recent version of Ethno World, as Uilleann Pipes KEY did not exist until Ethno World 3.</t>
      </text>
    </comment>
    <comment authorId="0" ref="C2397">
      <text>
        <t xml:space="preserve">02 Percussive Kits -&gt; 02 Ethnic Drums -&gt; PERC Ethnic Drums Singles</t>
      </text>
    </comment>
    <comment authorId="0" ref="B2429">
      <text>
        <t xml:space="preserve">There is a ProSamples version (PS48 Dance Fever), but Paper Mario: The Origami King uses some loops in "Thrills at Night" that don't exist in there.</t>
      </text>
    </comment>
    <comment authorId="0" ref="E2429">
      <text>
        <t xml:space="preserve">Directory was taken from the ProSamples version. To-do: check original version.</t>
      </text>
    </comment>
    <comment authorId="0" ref="E2430">
      <text>
        <t xml:space="preserve">Directory was taken from the ProSamples version. To-do: check original version.</t>
      </text>
    </comment>
    <comment authorId="0" ref="E2434">
      <text>
        <t xml:space="preserve">Also appears in Yellow Tools Independence.</t>
      </text>
    </comment>
    <comment authorId="0" ref="E2446">
      <text>
        <t xml:space="preserve">Might also be used in Climbing DX.</t>
      </text>
    </comment>
    <comment authorId="0" ref="E2494">
      <text>
        <t xml:space="preserve">Might be layered with another hit.</t>
      </text>
    </comment>
    <comment authorId="0" ref="E2510">
      <text>
        <t xml:space="preserve">Plays at key C# for Diamond Island - Hall of Trials and A# for the other tracks.</t>
      </text>
    </comment>
    <comment authorId="0" ref="E2511">
      <text>
        <t xml:space="preserve">In recent versions of Ethno World, you may have to unpitch the cuicas. To-do: See if Ethno World 2 matches the pitches.</t>
      </text>
    </comment>
    <comment authorId="0" ref="E2522">
      <text>
        <t xml:space="preserve">Sumo Bro Enters uses G3 and G#3 played together along with some other Damage elements.
Hotfoot Crater uses D2 and E3.</t>
      </text>
    </comment>
    <comment authorId="0" ref="B2565">
      <text>
        <t xml:space="preserve">The version used was possibly the Ueberschall VST, as a guitar loop used in the mentioned track is pitched differently in the third measure.</t>
      </text>
    </comment>
    <comment authorId="0" ref="E2565">
      <text>
        <t xml:space="preserve">Directory was taken from the ProSamples version.</t>
      </text>
    </comment>
    <comment authorId="0" ref="E2574">
      <text>
        <t xml:space="preserve">Very likely used as Toontrack Electronic EZX is confirmed for Shroom City.</t>
      </text>
    </comment>
    <comment authorId="0" ref="F2580">
      <text>
        <t xml:space="preserve">The Elastic Entertainer, Battle with King Olly</t>
      </text>
    </comment>
    <comment authorId="0" ref="F2586">
      <text>
        <t xml:space="preserve">The Missile Maestro, Disco Devil, Paper Mistake Buzzy Beetle, Boss Fight, The Dual-Bladed Duelist</t>
      </text>
    </comment>
    <comment authorId="0" ref="F2587">
      <text>
        <t xml:space="preserve">Disco Devil, Boss Fight, The Fanged Fastener</t>
      </text>
    </comment>
    <comment authorId="0" ref="D2601">
      <text>
        <t xml:space="preserve">Also appears in E-MU Proteus/2.</t>
      </text>
    </comment>
    <comment authorId="0" ref="E2619">
      <text>
        <t xml:space="preserve">"The waveforms are spread out across several of the demos of SR-JV80-10 on Synth Mania, but none of the kits have all of them, so it probably is a patch that isn't recorded on that site." -G-Boy</t>
      </text>
    </comment>
    <comment authorId="0" ref="B2626">
      <text>
        <t xml:space="preserve">Might be taken from SR-JV80-10 Bass &amp; Drums instead, as it's said to contain waveforms from Burning Grooves, Liquid Grooves, and possibly other Spectrasonics percussion.</t>
      </text>
    </comment>
    <comment authorId="0" ref="E2627">
      <text>
        <t xml:space="preserve">Appears in the first demo.</t>
      </text>
    </comment>
    <comment authorId="0" ref="E2631">
      <text>
        <t xml:space="preserve">The higher cuica sounds like the one in E-MU Classic Series Vol. 1, but the lower cuica hasn't been found in there.</t>
      </text>
    </comment>
    <comment authorId="0" ref="D2636">
      <text>
        <t xml:space="preserve">Graph: https://media.discordapp.net/attachments/334910359578214401/822126282057711626/unknown.png?width=705&amp;height=336</t>
      </text>
    </comment>
    <comment authorId="0" ref="E2644">
      <text>
        <t xml:space="preserve">Pitched up 19 or 24 semitones depending on whether the high or low woodblock was sampled. Some reverb baked in.
Used in-game as a castanet.</t>
      </text>
    </comment>
    <comment authorId="0" ref="E2645">
      <text>
        <t xml:space="preserve">Could be used.</t>
      </text>
    </comment>
    <comment authorId="0" ref="E2658">
      <text>
        <t xml:space="preserve">Also appears on KORG Triton as PROG A007 BX-3 Velo Switch</t>
      </text>
    </comment>
    <comment authorId="0" ref="C2834">
      <text>
        <t xml:space="preserve">Dr Rex Instrument Loops -&gt; Various Hip Hop Loops</t>
      </text>
    </comment>
    <comment authorId="0" ref="E2834">
      <text>
        <t xml:space="preserve">Could be from one of the LA Riot libraries instead, since the loop was produced by Chronic Music.</t>
      </text>
    </comment>
    <comment authorId="0" ref="E2872">
      <text>
        <t xml:space="preserve">Same patches used in the arrangement of Flying Battery in the PC port of Sonic 3 &amp; Knuckles.</t>
      </text>
    </comment>
    <comment authorId="0" ref="C2885">
      <text>
        <t xml:space="preserve">BEATLOOPS -&gt; braz step too 135 bpm -&gt; braz step too-single</t>
      </text>
    </comment>
    <comment authorId="0" ref="E2889">
      <text>
        <t xml:space="preserve">Might be edited or also sampled in a different way on another source SEGA used.</t>
      </text>
    </comment>
    <comment authorId="0" ref="B2894">
      <text>
        <t xml:space="preserve">M1 Legacy Collection, Trinity/TR-Rack or TRITON are likely since these were all used at SEGA.</t>
      </text>
    </comment>
    <comment authorId="0" ref="B2914">
      <text>
        <t xml:space="preserve">Played for the lead guitar. Effected through a Mesa Boogie amp.</t>
      </text>
    </comment>
    <comment authorId="0" ref="A2930">
      <text>
        <t xml:space="preserve">Full title is: "Super Donkey Kong Game Music CD Jungle Fantasy".</t>
      </text>
    </comment>
    <comment authorId="0" ref="B2940">
      <text>
        <t xml:space="preserve">Full name is Bob Clearmountain Percussion and Bass Guitar.</t>
      </text>
    </comment>
    <comment authorId="0" ref="E2945">
      <text>
        <t xml:space="preserve">64 Steel Pad on the CDR-4</t>
      </text>
    </comment>
    <comment authorId="0" ref="E2948">
      <text>
        <t xml:space="preserve">Also appears in EastWest &amp; Masterbits - Peter Siedlaczek's Orchestra</t>
      </text>
    </comment>
    <comment authorId="0" ref="B2950">
      <text>
        <t xml:space="preserve">L-CDP-09 Keyboards of the 60's &amp; 70's Vol. 1</t>
      </text>
    </comment>
    <comment authorId="0" ref="E2990">
      <text>
        <t xml:space="preserve">Also appears in SR-JV80-02 Orchestral</t>
      </text>
    </comment>
    <comment authorId="0" ref="E3016">
      <text>
        <t xml:space="preserve">The kick sample is layered with an unknown electronic kick.</t>
      </text>
    </comment>
    <comment authorId="0" ref="D3023">
      <text>
        <t xml:space="preserve">Layered with an unknown percussion/tambourine loop.</t>
      </text>
    </comment>
    <comment authorId="0" ref="E3060">
      <text>
        <t xml:space="preserve">To confirm, from G-Boy's sheet</t>
      </text>
    </comment>
    <comment authorId="0" ref="E3065">
      <text>
        <t xml:space="preserve">Many of the effects were turned off, except for the "Tremolo" effect. In some songs the "Chorus/Delay" effect is also left on.</t>
      </text>
    </comment>
    <comment authorId="0" ref="E3078">
      <text>
        <t xml:space="preserve">Could be the Stylus Congas sound menu as well</t>
      </text>
    </comment>
    <comment authorId="0" ref="E3087">
      <text>
        <t xml:space="preserve">Could be something else entirely instead. The articulations seem to match up, but not every one is at the same speed, and the patch's tone has to be modified to be like the trumpet in the song.</t>
      </text>
    </comment>
    <comment authorId="0" ref="E3091">
      <text>
        <t xml:space="preserve">"Most of #TropicalFreeze was @8dio
 and #nativeinstruments #komplete"</t>
      </text>
    </comment>
    <comment authorId="0" ref="B3094">
      <text>
        <t xml:space="preserve">Evil Razor, Razor Chill, or Rotten Razor</t>
      </text>
    </comment>
    <comment authorId="0" ref="E3094">
      <text>
        <t xml:space="preserve">"Lots of Native Instruments Razor Synth parches from @pluginguru"</t>
      </text>
    </comment>
    <comment authorId="0" ref="B3106">
      <text>
        <t xml:space="preserve">Also in AKAI CD-ROM Sound Library Vol. 2</t>
      </text>
    </comment>
    <comment authorId="0" ref="B3107">
      <text>
        <t xml:space="preserve">Could also be the MARIMBA patch from AKAI S1000 -&gt; WS#1 J.ROCK</t>
      </text>
    </comment>
    <comment authorId="0" ref="G3107">
      <text>
        <t xml:space="preserve">NOTE: While the demo is named Marimba, the actual patch name is Xylophone.</t>
      </text>
    </comment>
    <comment authorId="0" ref="E3108">
      <text>
        <t xml:space="preserve">The unofficial K1v VST's version of this patch is not accurate and needs editing to be 1:1 with the game sample</t>
      </text>
    </comment>
    <comment authorId="0" ref="E3109">
      <text>
        <t xml:space="preserve">Originally found as a recorder, it seems the sound is actually a waveform on the Kawai K1.</t>
      </text>
    </comment>
    <comment authorId="0" ref="E3110">
      <text>
        <t xml:space="preserve">Korg sample at C4: https://cdn.discordapp.com/attachments/808055203530014810/808744442218938399/AlansRun_127_C4.wav
Graph: https://cdn.discordapp.com/attachments/808055203530014810/808743294359437353/Distortion_Guitar.wav.png
</t>
      </text>
    </comment>
    <comment authorId="0" ref="E3111">
      <text>
        <t xml:space="preserve">Korg sound here: https://cdn.discordapp.com/attachments/375574404111007744/809129396526121020/DanceKit_127_G2.wav
Graph: https://cdn.discordapp.com/attachments/375574404111007744/809129741243908136/unknown.png</t>
      </text>
    </comment>
    <comment authorId="0" ref="E3117">
      <text>
        <t xml:space="preserve">On the D-50 VST, put LOWER 2 Coarse note as D2, also mute UPPER 2, now, we don't know the exact root note that was sampled from the game, which means we can get different "click" results on every note, but if you make a really short loop at the beginning, you will get the SMW sound:
https://cdn.discordapp.com/attachments/334910359578214401/805121845966929960/sn_g_hits_2.wav</t>
      </text>
    </comment>
    <comment authorId="0" ref="B3119">
      <text>
        <t xml:space="preserve">Also appears in Roland Sound Canvas.</t>
      </text>
    </comment>
    <comment authorId="0" ref="B3120">
      <text>
        <t xml:space="preserve">Also appears in Korg DSS-1.</t>
      </text>
    </comment>
    <comment authorId="0" ref="B3121">
      <text>
        <t xml:space="preserve">Also appears in InVision Lightware for Emulator II and E-MU EIII Classic Library.</t>
      </text>
    </comment>
    <comment authorId="0" ref="B3122">
      <text>
        <t xml:space="preserve">Also appears in Roland Sound Library RSB-506.</t>
      </text>
    </comment>
    <comment authorId="0" ref="G3123">
      <text>
        <t xml:space="preserve">Kick sample:
https://cdn.discordapp.com/attachments/375574404111007744/809156178704990258/I09_MONDO_K.wav</t>
      </text>
    </comment>
    <comment authorId="0" ref="E3128">
      <text>
        <t xml:space="preserve">To confirm, from G-Boy's sheet</t>
      </text>
    </comment>
    <comment authorId="0" ref="E3129">
      <text>
        <t xml:space="preserve">Graph: https://cdn.discordapp.com/attachments/808055203530014810/809137112196710462/Baby_Cry.wav.png</t>
      </text>
    </comment>
    <comment authorId="0" ref="E3132">
      <text>
        <t xml:space="preserve">Graph:
https://cdn.discordapp.com/attachments/808054275837263885/812363558242615296/unknown.png</t>
      </text>
    </comment>
    <comment authorId="0" ref="G3132">
      <text>
        <t xml:space="preserve">Original Keynote:
https://cdn.discordapp.com/attachments/808054275837263885/812362880212009070/ROM3_15_E.Organ_B3.wav</t>
      </text>
    </comment>
    <comment authorId="0" ref="B3135">
      <text>
        <t xml:space="preserve">Could be from the SY77 / TG77 instead.</t>
      </text>
    </comment>
    <comment authorId="0" ref="D3137">
      <text>
        <t xml:space="preserve">Tabla Na 2</t>
      </text>
    </comment>
    <comment authorId="0" ref="D3146">
      <text>
        <t xml:space="preserve">A2 VIBE, D3 VIBE, C#4 VIBE</t>
      </text>
    </comment>
    <comment authorId="0" ref="D3147">
      <text>
        <t xml:space="preserve">Also appears in Roland JV-1080.</t>
      </text>
    </comment>
    <comment authorId="0" ref="D3155">
      <text>
        <t xml:space="preserve">6 STG STEEL GTR A3 LP
6 Stg Steel Gtr D2 LP
6 STG STEEL GTR E3 LP</t>
      </text>
    </comment>
    <comment authorId="0" ref="D3156">
      <text>
        <t xml:space="preserve">Nylon Gtr Sus D2</t>
      </text>
    </comment>
    <comment authorId="0" ref="D3157">
      <text>
        <t xml:space="preserve">Tine Piano C4</t>
      </text>
    </comment>
    <comment authorId="0" ref="D3158">
      <text>
        <t xml:space="preserve">Snare Singl Strok 1</t>
      </text>
    </comment>
    <comment authorId="0" ref="B3160">
      <text>
        <t xml:space="preserve">Full name: Synclavier Percussion+ Disc 2: World &amp; Orchestral.</t>
      </text>
    </comment>
    <comment authorId="0" ref="D3165">
      <text>
        <t xml:space="preserve">Also appears in Roland JV-1080 and Roland SOUND Canvas SC-8850.</t>
      </text>
    </comment>
    <comment authorId="0" ref="B3169">
      <text>
        <t xml:space="preserve">To do: Find and replace paths with SampleCell version</t>
      </text>
    </comment>
    <comment authorId="0" ref="E3171">
      <text>
        <t xml:space="preserve">One hit also appears in Luigi's Mansion.</t>
      </text>
    </comment>
    <comment authorId="0" ref="D3190">
      <text>
        <t xml:space="preserve">Also exists in HALionOne, but with the samples differently mapped.</t>
      </text>
    </comment>
    <comment authorId="0" ref="E3192">
      <text>
        <t xml:space="preserve">Appears as Partition G -&gt; STEEL FINGER -&gt; STEEL FN 32A and Partition G -&gt; STEEL FINGER - STEEL FN 32B in Yellow Tools Pure Guitars. Most likely from Logic instead, as Minobe confirmed using it in an interview.</t>
      </text>
    </comment>
    <comment authorId="0" ref="E3194">
      <text>
        <t xml:space="preserve">Appears as Small Percussion -&gt; Iraqi Talking Drum, but has different mapping.</t>
      </text>
    </comment>
    <comment authorId="0" ref="B3246">
      <text>
        <t xml:space="preserve">Most of the guitars in this game are live, so Ample Sound may not be used.</t>
      </text>
    </comment>
    <comment authorId="0" ref="E3281">
      <text>
        <t xml:space="preserve">Also appears in Proteus/1.</t>
      </text>
    </comment>
    <comment authorId="0" ref="E3282">
      <text>
        <t xml:space="preserve">Also appears in Proteus/1.</t>
      </text>
    </comment>
    <comment authorId="0" ref="E3283">
      <text>
        <t xml:space="preserve">High Floor Tom, HiTumba Opn Slap</t>
      </text>
    </comment>
    <comment authorId="0" ref="B3284">
      <text>
        <t xml:space="preserve">Paths taken from Kurzweil release
To-do: Find and replace paths with original CDDA releases</t>
      </text>
    </comment>
    <comment authorId="0" ref="E3284">
      <text>
        <t xml:space="preserve">Sourced from Sound Ideas - Series 1000, which might have been used instead.</t>
      </text>
    </comment>
    <comment authorId="0" ref="E3286">
      <text>
        <t xml:space="preserve">Sourced from Sound Ideas - Series 1000, which might have been used instead.</t>
      </text>
    </comment>
    <comment authorId="0" ref="E3293">
      <text>
        <t xml:space="preserve">v_man_PushIt
v_man_PushIt_1
v_man_Pushit_2</t>
      </text>
    </comment>
    <comment authorId="0" ref="E3296">
      <text>
        <t xml:space="preserve">S50_BABY AAH
Sourced from Elektra Records - Authentic Sound Effects Vol. 8</t>
      </text>
    </comment>
    <comment authorId="0" ref="E3297">
      <text>
        <t xml:space="preserve">STRIKING 1 TIME</t>
      </text>
    </comment>
    <comment authorId="0" ref="B3298">
      <text>
        <t xml:space="preserve">Could be taken from a newer library.</t>
      </text>
    </comment>
    <comment authorId="0" ref="E3298">
      <text>
        <t xml:space="preserve">Cackle!</t>
      </text>
    </comment>
    <comment authorId="0" ref="E3315">
      <text>
        <t xml:space="preserve">C5 Sampled</t>
      </text>
    </comment>
    <comment authorId="0" ref="E3324">
      <text>
        <t xml:space="preserve">w_d_CongaSlide
w_d_HighBongo_C3
w_d_LowBongo_Cs3
w_d_Open_HighBongo_Ds3</t>
      </text>
    </comment>
    <comment authorId="0" ref="E3346">
      <text>
        <t xml:space="preserve">Also appears in Roland - SR-JV80-12 Hip Hop Collection and Spectrasonics - Vocal Planet</t>
      </text>
    </comment>
    <comment authorId="0" ref="E3348">
      <text>
        <t xml:space="preserve">THROAT GARBLE, SHORT</t>
      </text>
    </comment>
    <comment authorId="0" ref="E3349">
      <text>
        <t xml:space="preserve">HUH?!', HUMAN</t>
      </text>
    </comment>
    <comment authorId="0" ref="E3350">
      <text>
        <t xml:space="preserve">OLD CLOCK TICKING</t>
      </text>
    </comment>
    <comment authorId="0" ref="E3351">
      <text>
        <t xml:space="preserve">SINGLE BARK, ANIMAL, KENNEL</t>
      </text>
    </comment>
    <comment authorId="0" ref="E3352">
      <text>
        <t xml:space="preserve">SINGLE BARK, ANIMAL, KENNEL</t>
      </text>
    </comment>
    <comment authorId="0" ref="E3353">
      <text>
        <t xml:space="preserve">FEMALE CHILD: LAUGHING, HUMAN</t>
      </text>
    </comment>
    <comment authorId="0" ref="E3354">
      <text>
        <t xml:space="preserve">w_v_Whisper_01
w_v_Whisper_02
w_v_Whisper_03
w_v_Whisper_04
w_v_Whisper_05
w_v_Whisper_06
w_v_Whisper_07
w_v_Whisper_08
w_v_Whisper_09
w_v_Whisper_10</t>
      </text>
    </comment>
    <comment authorId="0" ref="E3355">
      <text>
        <t xml:space="preserve">"Yeah yeah yeah!"
Female -&gt; Helen Binding -&gt; Yeah-C</t>
      </text>
    </comment>
    <comment authorId="0" ref="E3356">
      <text>
        <t xml:space="preserve">"Your time is over!"
Female -&gt; Helen Binding -&gt; Your Time-E</t>
      </text>
    </comment>
    <comment authorId="0" ref="E3357">
      <text>
        <t xml:space="preserve">"I've had enough!"
Female -&gt; Helen Binding -&gt; Had Enough-E</t>
      </text>
    </comment>
    <comment authorId="0" ref="E3358">
      <text>
        <t xml:space="preserve">Female -&gt; Helen Binding -&gt; Here I Come 1-E</t>
      </text>
    </comment>
    <comment authorId="0" ref="E3359">
      <text>
        <t xml:space="preserve">"Look out here I come!"
Female -&gt; Helen Binding -&gt; Look Out-E</t>
      </text>
    </comment>
    <comment authorId="0" ref="E3360">
      <text>
        <t xml:space="preserve">Male -&gt; Nathan Prime -&gt; Wo Yeah-C#</t>
      </text>
    </comment>
    <comment authorId="0" ref="E3362">
      <text>
        <t xml:space="preserve">Also appears in Proteus/1</t>
      </text>
    </comment>
    <comment authorId="0" ref="E3363">
      <text>
        <t xml:space="preserve">May be used, as "KAWAI (KC20W)" is written several times in the MKS4AGB file from the iQue source code of the game. 
-G-Boy</t>
      </text>
    </comment>
    <comment authorId="0" ref="B3381">
      <text>
        <t xml:space="preserve">Paths taken from Kurzweil release
To-do: Find and replace paths with original CDDA releases</t>
      </text>
    </comment>
    <comment authorId="0" ref="E3381">
      <text>
        <t xml:space="preserve">Sourced from Hollywood Edge - The Premiere Edition 1, which might have been used instead.</t>
      </text>
    </comment>
    <comment authorId="0" ref="E3382">
      <text>
        <t xml:space="preserve">Female -&gt; Helen Binding -&gt; Here I Come 2-E</t>
      </text>
    </comment>
    <comment authorId="0" ref="E3383">
      <text>
        <t xml:space="preserve">Male -&gt; Nathan Prime -&gt; Precious Beautiful-D</t>
      </text>
    </comment>
    <comment authorId="0" ref="E3384">
      <text>
        <t xml:space="preserve">Male -&gt; Nathan Prime -&gt; Oh So Beautiful-D</t>
      </text>
    </comment>
    <comment authorId="0" ref="E3386">
      <text>
        <t xml:space="preserve">"But you are the true"</t>
      </text>
    </comment>
    <comment authorId="0" ref="B3411">
      <text>
        <t xml:space="preserve">Need to fully confirm.</t>
      </text>
    </comment>
    <comment authorId="0" ref="E3411">
      <text>
        <t xml:space="preserve">Appears in SF's demo samples</t>
      </text>
    </comment>
    <comment authorId="0" ref="D3412">
      <text>
        <t xml:space="preserve">Custom loop</t>
      </text>
    </comment>
    <comment authorId="0" ref="E3491">
      <text>
        <t xml:space="preserve">Sampled from KORG TRINITY/TR-Rack</t>
      </text>
    </comment>
    <comment authorId="0" ref="B3493">
      <text>
        <t xml:space="preserve">Based off Zero-G Phantom Horns.</t>
      </text>
    </comment>
    <comment authorId="0" ref="B3494">
      <text>
        <t xml:space="preserve">Based off Zero-G Return to Planet of The Breaks</t>
      </text>
    </comment>
    <comment authorId="0" ref="B3585">
      <text>
        <t xml:space="preserve">To-do: look into Sound Ideas titles</t>
      </text>
    </comment>
    <comment authorId="0" ref="C3600">
      <text>
        <t xml:space="preserve">Apple Loops for Soundtrack Pro -&gt; SoundIdeas -&gt; Motions &amp; Transitions</t>
      </text>
    </comment>
    <comment authorId="0" ref="E3600">
      <text>
        <t xml:space="preserve">Sourced from Sound Ideas - Hollywood Series 4000</t>
      </text>
    </comment>
    <comment authorId="0" ref="C3601">
      <text>
        <t xml:space="preserve">Apple Loops for Soundtrack Pro -&gt; SoundIdeas -&gt; Motions &amp; Transitions</t>
      </text>
    </comment>
    <comment authorId="0" ref="E3601">
      <text>
        <t xml:space="preserve">Sourced from Sound Ideas - Hollywood Series 4000</t>
      </text>
    </comment>
    <comment authorId="0" ref="E3604">
      <text>
        <t xml:space="preserve">Sourced from Sound Ideas - Hollywood Series 4000</t>
      </text>
    </comment>
    <comment authorId="0" ref="E3606">
      <text>
        <t xml:space="preserve">In the drumkit, remove the ADSR. This may be a custom kit entirely.</t>
      </text>
    </comment>
    <comment authorId="0" ref="E3607">
      <text>
        <t xml:space="preserve">Raised 7 semitones.</t>
      </text>
    </comment>
    <comment authorId="0" ref="E3608">
      <text>
        <t xml:space="preserve">Raised half a semitone</t>
      </text>
    </comment>
    <comment authorId="0" ref="E3632">
      <text>
        <t xml:space="preserve">Also appears in ProSamples Vol. 55 Retro Sampler.</t>
      </text>
    </comment>
    <comment authorId="0" ref="B3633">
      <text>
        <t xml:space="preserve">Appears on RSB-5504   05     INDUSTRIAL STRENGTH TECHNO PERCUSSION. Might also be from L-CD1.</t>
      </text>
    </comment>
    <comment authorId="0" ref="E3640">
      <text>
        <t xml:space="preserve">All reused samples at noticeably lower sample rates, some with baked-in ADSR and bad loop points. It's speculated the composer didn't have access to the raw SMW samples and decided to record from the game (some reused SFX are also sampled).</t>
      </text>
    </comment>
    <comment authorId="0" ref="B3654">
      <text>
        <t xml:space="preserve">E-MU Sound Library Vol. 02: More Emulator Standards</t>
      </text>
    </comment>
    <comment authorId="0" ref="D3654">
      <text>
        <t xml:space="preserve">Also appears on E-MU Proteus/3 and E-MU Sound Library Vol. 07: E-MU Classics.</t>
      </text>
    </comment>
    <comment authorId="0" ref="E3660">
      <text>
        <t xml:space="preserve">Maybe sampled from E3. Sound is here: https://cdn.discordapp.com/attachments/334910359578214401/797701233481089044/E3CONGA.WAV</t>
      </text>
    </comment>
    <comment authorId="0" ref="D3669">
      <text>
        <t xml:space="preserve">Cym Crash Long F</t>
      </text>
    </comment>
    <comment authorId="0" ref="D3672">
      <text>
        <t xml:space="preserve">Also appears on Roland XV-5080.</t>
      </text>
    </comment>
    <comment authorId="0" ref="D3681">
      <text>
        <t xml:space="preserve">Second half of loop was sampled.</t>
      </text>
    </comment>
    <comment authorId="0" ref="B3688">
      <text>
        <t xml:space="preserve">Needs to be confirmed.</t>
      </text>
    </comment>
    <comment authorId="0" ref="D3689">
      <text>
        <t xml:space="preserve">DMa:Tom HR16B  2</t>
      </text>
    </comment>
    <comment authorId="0" ref="D3690">
      <text>
        <t xml:space="preserve">DMa:HR16B     11
DMa:HR16B     12
(Seinfeld-Style Vocal Pops)</t>
      </text>
    </comment>
    <comment authorId="0" ref="D3691">
      <text>
        <t xml:space="preserve">DMa:SP-12 1    4
DMa:SP-12 1    44</t>
      </text>
    </comment>
    <comment authorId="0" ref="D3692">
      <text>
        <t xml:space="preserve">PER:be 2</t>
      </text>
    </comment>
    <comment authorId="0" ref="D3693">
      <text>
        <t xml:space="preserve"> HH:hh105</t>
      </text>
    </comment>
    <comment authorId="0" ref="D3694">
      <text>
        <t xml:space="preserve">SYN:PPG Organ  4</t>
      </text>
    </comment>
    <comment authorId="0" ref="E3699">
      <text>
        <t xml:space="preserve">Appears as a played phrase, instead of an individual instrument sample.</t>
      </text>
    </comment>
    <comment authorId="0" ref="D3701">
      <text>
        <t xml:space="preserve">SYN:JX P Sound3</t>
      </text>
    </comment>
    <comment authorId="0" ref="D3703">
      <text>
        <t xml:space="preserve">PIA:Grnd 13.G6
PIA:Grnd 13.C#3
PIA:Grnd 13.D5
PIA:Grnd 13.D#4
PIA:Grnd 13.A3</t>
      </text>
    </comment>
    <comment authorId="0" ref="E3703">
      <text>
        <t xml:space="preserve">The 5th sample has a echo/ping-pong delay effect.</t>
      </text>
    </comment>
    <comment authorId="0" ref="D3704">
      <text>
        <t xml:space="preserve">STR:Harp1.11
STR:Harp1.8
STR:Harp1.16
STR:Harp1.6
STR:Harp1.14
From Masterbits Climax-Collection Vol. 2 Classic</t>
      </text>
    </comment>
    <comment authorId="0" ref="E3704">
      <text>
        <t xml:space="preserve">Also appears in 
WS3 -&gt; 109, 110, 111, 112, 113</t>
      </text>
    </comment>
    <comment authorId="0" ref="D3705">
      <text>
        <t xml:space="preserve">GUI:Drt 2  E2, GUI:Drt 2  B2
Also appears in InVision Lightware 1 Stratus.</t>
      </text>
    </comment>
    <comment authorId="0" ref="D3706">
      <text>
        <t xml:space="preserve">GUI:Cr A#3 VCF</t>
      </text>
    </comment>
    <comment authorId="0" ref="D3707">
      <text>
        <t xml:space="preserve">PIA:Elec.G#2, G3, C4, D#3, D#5</t>
      </text>
    </comment>
    <comment authorId="0" ref="D3708">
      <text>
        <t xml:space="preserve">HAL:CHRD 5
While the base sample itself is played normally, the track plays it in much higher notes than the actual patch allows, so you'll have to edit it manually.</t>
      </text>
    </comment>
    <comment authorId="0" ref="D3710">
      <text>
        <t xml:space="preserve">FX :A245
FX :A247
FX :A248
(Clap, Woodblock &amp; Tom Blip)
Also in Dance Mega Drums - Partition E -&gt; Perc FX -&gt; (Various)</t>
      </text>
    </comment>
    <comment authorId="0" ref="D3711">
      <text>
        <t xml:space="preserve">FX :DRM    Ana15
(Cowbell)
Also in Dance Mega Drums - Partition E -&gt; Perc FX -&gt; (Various)</t>
      </text>
    </comment>
    <comment authorId="0" ref="D3713">
      <text>
        <t xml:space="preserve">This sound is part of the sample, missing the click at the end. Probably from Best Service Ultra Gigapack for SampleCell instead, since it doesn't seem to be on regular Gigapack.
-Miles</t>
      </text>
    </comment>
    <comment authorId="0" ref="B3714">
      <text>
        <t xml:space="preserve">Could be also featured on Ultra Gigapack (SampleCell ver.) and taken from there instead.</t>
      </text>
    </comment>
    <comment authorId="0" ref="D3715">
      <text>
        <t xml:space="preserve">Lg Brs Ens Sus f C#4 LP</t>
      </text>
    </comment>
    <comment authorId="0" ref="D3716">
      <text>
        <t xml:space="preserve">Lg Brs Ens Sht f A#2
Sample is reversed.</t>
      </text>
    </comment>
    <comment authorId="0" ref="D3717">
      <text>
        <t xml:space="preserve">R+R Horn Sus C3 LP
Also appears in Pronus Brass Vol. 4, Prosonus Sound Library S1000 Vol. 1. and Roland L-CD702 Orchestral Family Vol. 2 
- BRS:R&amp;R Horns -&gt; BRS:R&amp;R Horns -&gt; BRS:R&amp;R Hrnz 2aS (BRS:Brs4D#4RR). </t>
      </text>
    </comment>
    <comment authorId="0" ref="D3718">
      <text>
        <t xml:space="preserve">Glock Hard Mallet C4</t>
      </text>
    </comment>
    <comment authorId="0" ref="D3719">
      <text>
        <t xml:space="preserve">MARIMBA HARD A5</t>
      </text>
    </comment>
    <comment authorId="0" ref="D3720">
      <text>
        <t xml:space="preserve">B Drum Sngle Sft Mal f</t>
      </text>
    </comment>
    <comment authorId="0" ref="D3722">
      <text>
        <t xml:space="preserve">Cym Crash Long F</t>
      </text>
    </comment>
    <comment authorId="0" ref="D3723">
      <text>
        <t xml:space="preserve">FX Pipebell</t>
      </text>
    </comment>
    <comment authorId="0" ref="D3724">
      <text>
        <t xml:space="preserve">STRING ORCH MARC C2</t>
      </text>
    </comment>
    <comment authorId="0" ref="D3725">
      <text>
        <t xml:space="preserve">STRING ORCH PIZZ A#2
STRING ORCH PIZZ A#3</t>
      </text>
    </comment>
    <comment authorId="0" ref="D3726">
      <text>
        <t xml:space="preserve">STRING ORCH SUS f C2 LP
STRING ORCH SUS p C2 LP</t>
      </text>
    </comment>
    <comment authorId="0" ref="D3727">
      <text>
        <t xml:space="preserve">Also appears on Sound FX -&gt; R2-D2</t>
      </text>
    </comment>
    <comment authorId="0" ref="B3728">
      <text>
        <t xml:space="preserve">To do: Find and replace paths with Audio version.</t>
      </text>
    </comment>
    <comment authorId="0" ref="D3728">
      <text>
        <t xml:space="preserve">92.2 LOOP
The open hi-hat part is cut out.</t>
      </text>
    </comment>
    <comment authorId="0" ref="D3729">
      <text>
        <t xml:space="preserve">111.2 SNR</t>
      </text>
    </comment>
    <comment authorId="0" ref="E3733">
      <text>
        <t xml:space="preserve">The second sample's attack was cut.</t>
      </text>
    </comment>
    <comment authorId="0" ref="E3734">
      <text>
        <t xml:space="preserve">Also appears in WS0 -&gt; 66
(as a played phrase), used as the mini-game fail jingle. There also exists an unused version of this jingle using the individual instrument samples.</t>
      </text>
    </comment>
    <comment authorId="0" ref="E3735">
      <text>
        <t xml:space="preserve">14 also appears in the N64DD SDK.</t>
      </text>
    </comment>
    <comment authorId="0" ref="D3736">
      <text>
        <t xml:space="preserve">F#4A GLOCK</t>
      </text>
    </comment>
    <comment authorId="0" ref="D3737">
      <text>
        <t xml:space="preserve">If you're checking the VST, silence the first two channels and change the fourth's fine to 4.</t>
      </text>
    </comment>
    <comment authorId="0" ref="D3739">
      <text>
        <t xml:space="preserve">Appears in the Star Fox 64 source code with the letter "w", suggesting that Hajime Wakai originally sampled it. Also appears on KORG M1EX.</t>
      </text>
    </comment>
    <comment authorId="0" ref="D3740">
      <text>
        <t xml:space="preserve">Also appears on Roland XV-5080.</t>
      </text>
    </comment>
    <comment authorId="0" ref="D3741">
      <text>
        <t xml:space="preserve">Also appears on Roland XV-5080.</t>
      </text>
    </comment>
    <comment authorId="0" ref="D3742">
      <text>
        <t xml:space="preserve">Also appears in Roland JV-1080.</t>
      </text>
    </comment>
    <comment authorId="0" ref="E3743">
      <text>
        <t xml:space="preserve">WS2 -&gt; 58
WS3 -&gt; 108</t>
      </text>
    </comment>
    <comment authorId="0" ref="E3744">
      <text>
        <t xml:space="preserve">WS2 -&gt; 402</t>
      </text>
    </comment>
    <comment authorId="0" ref="D3747">
      <text>
        <t xml:space="preserve">-JPA1M D.3</t>
      </text>
    </comment>
    <comment authorId="0" ref="B3748">
      <text>
        <t xml:space="preserve">The Roland or SampleCell version was used instead.</t>
      </text>
    </comment>
    <comment authorId="0" ref="E3750">
      <text>
        <t xml:space="preserve">The middle part of the tuning was looped.</t>
      </text>
    </comment>
    <comment authorId="0" ref="E3752">
      <text>
        <t xml:space="preserve">The "welcome" part of the vocal is looped.</t>
      </text>
    </comment>
    <comment authorId="0" ref="B3753">
      <text>
        <t xml:space="preserve">To do: Find and replace paths with SampleCell version.</t>
      </text>
    </comment>
    <comment authorId="0" ref="D3753">
      <text>
        <t xml:space="preserve">B1, C2, C#2</t>
      </text>
    </comment>
    <comment authorId="0" ref="D3754">
      <text>
        <t xml:space="preserve">Also appears on BANK A -&gt; 10 Wood Piano with a shorter release.</t>
      </text>
    </comment>
    <comment authorId="0" ref="E3754">
      <text>
        <t xml:space="preserve">Also appears in WS1 -&gt; 1
(as a played phrase), used as the title in the beta.</t>
      </text>
    </comment>
    <comment authorId="0" ref="B3757">
      <text>
        <t xml:space="preserve">The harpischord patch on Roland SOUND Canvas SC-88 doesn't quite match. The JV-1080 VST does appear to have the waveforms used (84 HarpsiWave A for the high note and 85 HarpsiWave B tor the other 2 notes), but the JD-990 doesn't seem to have any harpischord waveforms. 
SR-JV80-02 Orchestral has these waveforms with the correct mapping, but the samples are tuned differently.</t>
      </text>
    </comment>
    <comment authorId="0" ref="E3757">
      <text>
        <t xml:space="preserve">Also appears in WS3 -&gt; 45</t>
      </text>
    </comment>
    <comment authorId="0" ref="E3763">
      <text>
        <t xml:space="preserve">The samples that come before it are a Harp from Gigapack, a Harpsichord from the N64DD SDK and a Hi-hat from Gigapack, meaning the sample is likely named something that starts with the letter H-Z.</t>
      </text>
    </comment>
    <comment authorId="0" ref="E3772">
      <text>
        <t xml:space="preserve">406 also appears in Animal Crossing.</t>
      </text>
    </comment>
    <comment authorId="0" ref="E3776">
      <text>
        <t xml:space="preserve">Once thought to be Partition B -&gt; LD DIVA -&gt; DIVA from Wizoo Powered Nord, but the actual sample used is basic waveform with the vibrato being modwheel effects where vibrato is baked into the Powered Nord samples.</t>
      </text>
    </comment>
    <comment authorId="0" ref="C3778">
      <text>
        <t xml:space="preserve">Full name: Human Voices &amp; Sounds, Mexican Megaphone By</t>
      </text>
    </comment>
    <comment authorId="0" ref="B3781">
      <text>
        <t xml:space="preserve">Could be a later model or a keyboard model</t>
      </text>
    </comment>
    <comment authorId="0" ref="D3796">
      <text>
        <t xml:space="preserve">179_COOK, 167_COOK, 184_COOK,
175_COOK, 181_COOK
</t>
      </text>
    </comment>
    <comment authorId="0" ref="E3809">
      <text>
        <t xml:space="preserve">"Now I'm telling you this my guys.."
"Whine at night now lemme rub a double N.."</t>
      </text>
    </comment>
    <comment authorId="0" ref="E3810">
      <text>
        <t xml:space="preserve">"So dance, while I put you in a trance"
"Let's party. Put the boogie in your body!"
"I say hey, hey, hey! Whatch gotta to say whatcha got to say"
"Yes girl. Be my lady, come on girl I wanna rock ya baby" 
</t>
      </text>
    </comment>
    <comment authorId="0" ref="E3811">
      <text>
        <t xml:space="preserve">MOVE IT UP "Move it up!"
GET ON THE.. "Get on the floor"
TAKE ME TO.. "Take me to the top"
LETS HAVE... "Let's have a party"
...A PARTY "A party"
FEEL MY..... "Feel my desire!"</t>
      </text>
    </comment>
    <comment authorId="0" ref="D3814">
      <text>
        <t xml:space="preserve">Also appears on KORG 01/W. Could be from a later KORG instead.</t>
      </text>
    </comment>
    <comment authorId="0" ref="B3815">
      <text>
        <t xml:space="preserve">To do: Find and replace paths with SampleCell version</t>
      </text>
    </comment>
    <comment authorId="0" ref="E3832">
      <text>
        <t xml:space="preserve">Possibly from some Roland product judging by the sound and waveform</t>
      </text>
    </comment>
    <comment authorId="0" ref="E3838">
      <text>
        <t xml:space="preserve">If this patch is used, it defintely needs to be edited to sound like the sound in the track. The patch out of the box has a much different sound.</t>
      </text>
    </comment>
    <comment authorId="0" ref="B3843">
      <text>
        <t xml:space="preserve">Might be from Gigapack (SampleCell ver.) instead</t>
      </text>
    </comment>
    <comment authorId="0" ref="B3876">
      <text>
        <t xml:space="preserve">Todo: Check MOTIF-RACK XS for this sound.</t>
      </text>
    </comment>
    <comment authorId="0" ref="E3876">
      <text>
        <t xml:space="preserve">Might be something else, but MOTIF-RACK XS is still a possibility.</t>
      </text>
    </comment>
    <comment authorId="0" ref="B3877">
      <text>
        <t xml:space="preserve">Todo: Check MOTIF-RACK XS for this sound.</t>
      </text>
    </comment>
    <comment authorId="0" ref="B3878">
      <text>
        <t xml:space="preserve">Todo: Check MOTIF-RACK XS for this sound.</t>
      </text>
    </comment>
    <comment authorId="0" ref="D3914">
      <text>
        <t xml:space="preserve">Also appears in Roland JV-1080.</t>
      </text>
    </comment>
    <comment authorId="0" ref="E3943">
      <text>
        <t xml:space="preserve">Possibly also appears in Yamaha MOTIF.</t>
      </text>
    </comment>
    <comment authorId="0" ref="D3950">
      <text>
        <t xml:space="preserve">To-do: find which loop</t>
      </text>
    </comment>
    <comment authorId="0" ref="E3958">
      <text>
        <t xml:space="preserve">Open hi-hat, woodblock, timbale instruments</t>
      </text>
    </comment>
    <comment authorId="0" ref="E3966">
      <text>
        <t xml:space="preserve">From Symphony of Voices</t>
      </text>
    </comment>
    <comment authorId="0" ref="E3970">
      <text>
        <t xml:space="preserve">To confirm, from G-Boy's sheet</t>
      </text>
    </comment>
    <comment authorId="0" ref="E3978">
      <text>
        <t xml:space="preserve">To confirm, from G-Boy's sheet</t>
      </text>
    </comment>
    <comment authorId="0" ref="E3979">
      <text>
        <t xml:space="preserve">To confirm, from G-Boy's sheet</t>
      </text>
    </comment>
    <comment authorId="0" ref="E3980">
      <text>
        <t xml:space="preserve">To confirm, from G-Boy's sheet</t>
      </text>
    </comment>
    <comment authorId="0" ref="E3992">
      <text>
        <t xml:space="preserve">To confirm, from G-Boy's sheet</t>
      </text>
    </comment>
    <comment authorId="0" ref="E4003">
      <text>
        <t xml:space="preserve">Modify cutoff, turn off delay.</t>
      </text>
    </comment>
  </commentList>
</comments>
</file>

<file path=xl/comments4.xml><?xml version="1.0" encoding="utf-8"?>
<comments xmlns:r="http://schemas.openxmlformats.org/officeDocument/2006/relationships" xmlns="http://schemas.openxmlformats.org/spreadsheetml/2006/main">
  <authors>
    <author/>
  </authors>
  <commentList>
    <comment authorId="0" ref="B16">
      <text>
        <t xml:space="preserve">The SEGA Choir is known to have first aired in a commerical from 1983, as shown in the demo link to the right in the "Demos" column. Originally recorded to advertise SEGA's products, it has now been featured in a large amount of games by them!</t>
      </text>
    </comment>
    <comment authorId="0" ref="B17">
      <text>
        <t xml:space="preserve">Also appears on Roland L-CD1. There's no evidence that either were owned by Sonic Team or Nakamura.</t>
      </text>
    </comment>
    <comment authorId="0" ref="E18">
      <text>
        <t xml:space="preserve">In prototype versions, this snare could be heard at normal pitch. In the final game, this sample is pitched up  around 945 cents.</t>
      </text>
    </comment>
    <comment authorId="0" ref="B29">
      <text>
        <t xml:space="preserve">A processed sample of Electric Light Orchestra - So Fine (3:52)</t>
      </text>
    </comment>
    <comment authorId="0" ref="E29">
      <text>
        <t xml:space="preserve">This sound was a common sample used in the 90s, so it's likely to appear somewhere on the gear and sample CDs the Sonic CD composers used. Appears on the Roland W-30 keyboard and Best Service Gigapack (Though Gigapack came out after Sonic CD's Japan release.)</t>
      </text>
    </comment>
    <comment authorId="0" ref="B31">
      <text>
        <t xml:space="preserve">Also in AKAI CD-ROM Sound Library Vol. 2</t>
      </text>
    </comment>
    <comment authorId="0" ref="E36">
      <text>
        <t xml:space="preserve">THE Conga</t>
      </text>
    </comment>
    <comment authorId="0" ref="E47">
      <text>
        <t xml:space="preserve">+3 semitones</t>
      </text>
    </comment>
    <comment authorId="0" ref="B48">
      <text>
        <t xml:space="preserve">Could be sampled from Crypton Drumbase 5000 instead.</t>
      </text>
    </comment>
    <comment authorId="0" ref="E48">
      <text>
        <t xml:space="preserve">Shorten decay.</t>
      </text>
    </comment>
    <comment authorId="0" ref="B49">
      <text>
        <t xml:space="preserve">Also appears in Proteus/2, but without the chorus that can be heard in the in-game sample.</t>
      </text>
    </comment>
    <comment authorId="0" ref="E61">
      <text>
        <t xml:space="preserve">To confirm for Tidal Tempest Present, could be another patch instead. Quartz Quadrant Past possibly combined with something else</t>
      </text>
    </comment>
    <comment authorId="0" ref="E62">
      <text>
        <t xml:space="preserve">(pitched down, sped up)</t>
      </text>
    </comment>
    <comment authorId="0" ref="D70">
      <text>
        <t xml:space="preserve">Could also be WAVESTATION -&gt; RAM6 -&gt; 31 Fenda Rhodez or a Sine Wave</t>
      </text>
    </comment>
    <comment authorId="0" ref="E71">
      <text>
        <t xml:space="preserve">In SSZ Past a new sample is used layered with the JD-800 patch Throaty Clav.</t>
      </text>
    </comment>
    <comment authorId="0" ref="D72">
      <text>
        <t xml:space="preserve">To-Do: Find matching 01/W preset</t>
      </text>
    </comment>
    <comment authorId="0" ref="B73">
      <text>
        <t xml:space="preserve">The original M1 presets aren't included on the M1EX's factory patches, but you can use the MPC-00P preset card to load the M1's patches onto the M1EX.</t>
      </text>
    </comment>
    <comment authorId="0" ref="E73">
      <text>
        <t xml:space="preserve">There's no M1 piano waveform in any of the multi-sound lists online of the 01R/W and its expansion boards. There is a preset called "Piano 16'" in the expansion "XSC-1S Best of M&amp;T", but it doesn't have an asterisk in the patch list, which means that it only uses waveforms from the 01R/W's internal bank (as it's stated that the asterisk indicates that a program uses the XPC-01 PCM card). So it's not the actual M1 piano. Also, the piano used in the official demo song of the expansion bears no similarity to the M1 patch, and instead uses the same waveforms as the 01R/W's internal "16' Piano" patch.
-G-Boy</t>
      </text>
    </comment>
    <comment authorId="0" ref="E79">
      <text>
        <t xml:space="preserve">"One or more of the waveforms used by this patch doesn't seem to appear in the multi-sound lists of either the 01R/W or its expansions, meaning that a Wavestation probably was used (which Teruhiko Nakagawa said he owned in an interview)."
-G-Boy</t>
      </text>
    </comment>
    <comment authorId="0" ref="E81">
      <text>
        <t xml:space="preserve">F#5/G5, waveform present in multiple kits
-Nuclear</t>
      </text>
    </comment>
    <comment authorId="0" ref="E82">
      <text>
        <t xml:space="preserve">This version of the kalimba waveform doesn't appear on the 01/W.
- Nuclear</t>
      </text>
    </comment>
    <comment authorId="0" ref="C83">
      <text>
        <t xml:space="preserve">CD 1 -&gt; Track 02 - DISCO + OLD SCHOOL -&gt; TS 0:36</t>
      </text>
    </comment>
    <comment authorId="0" ref="C84">
      <text>
        <t xml:space="preserve">CD 1 -&gt; Track 03 - HIPHOP + OLD SCHOOL -&gt; TS 0:23</t>
      </text>
    </comment>
    <comment authorId="0" ref="E84">
      <text>
        <t xml:space="preserve">Same sample also appears in Zero-G Datafile Vol. 3 Track 11 (0:09)</t>
      </text>
    </comment>
    <comment authorId="0" ref="E92">
      <text>
        <t xml:space="preserve">Could have also been a real R-8, though if it was then it was likely an R-8mkII, as it had TR-808 and TR-909 samples as well.</t>
      </text>
    </comment>
    <comment authorId="0" ref="E93">
      <text>
        <t xml:space="preserve">Another sampling of this also appears in Beats, Breaks &amp; Scratches Vol. 3.</t>
      </text>
    </comment>
    <comment authorId="0" ref="E94">
      <text>
        <t xml:space="preserve">Stretched and slowed down-
Same sample also appears in Zero-G Datafile Vol. 2 Track 59 (0:28)</t>
      </text>
    </comment>
    <comment authorId="0" ref="E97">
      <text>
        <t xml:space="preserve">Another sampling of this also appears in Beats, Breaks &amp; Scratches Vol. 3.</t>
      </text>
    </comment>
    <comment authorId="0" ref="E98">
      <text>
        <t xml:space="preserve">Same sample also appears in Zero-G Technotrance Instruments -&gt; Rave Synths -&gt; Shudder-C#</t>
      </text>
    </comment>
    <comment authorId="0" ref="E102">
      <text>
        <t xml:space="preserve">Another sampling also appears in Beats, Breaks &amp; Scratches Vol. 1</t>
      </text>
    </comment>
    <comment authorId="0" ref="E108">
      <text>
        <t xml:space="preserve">Sampled from Hollywood Edge - The Premiere Edition 1.</t>
      </text>
    </comment>
    <comment authorId="0" ref="D110">
      <text>
        <t xml:space="preserve">Previously thought to be the D-70's "A28 Calliopead" but further comparisons showed that it's not the case.</t>
      </text>
    </comment>
    <comment authorId="0" ref="D113">
      <text>
        <t xml:space="preserve">Also appears in Roland L-CD1.</t>
      </text>
    </comment>
    <comment authorId="0" ref="F113">
      <text>
        <t xml:space="preserve">Palmtree Panic ALL, Quartz Quadrant Past, Stardust Speedway Past, Stardust Speedway Present, Stardust Speedway Bad Future, Metallic Madness Past, Wacky Workbench Bad Future, Collision Chaos Bad Future, Little Planet</t>
      </text>
    </comment>
    <comment authorId="0" ref="D129">
      <text>
        <t xml:space="preserve">Needs better confirmation.</t>
      </text>
    </comment>
    <comment authorId="0" ref="E138">
      <text>
        <t xml:space="preserve">Another sampling of this also appears on Zero-G Datafile 1.</t>
      </text>
    </comment>
    <comment authorId="0" ref="E146">
      <text>
        <t xml:space="preserve">A higher quality sampling of this also appears in Beats, Breaks &amp; Scratches Vol. 3.</t>
      </text>
    </comment>
    <comment authorId="0" ref="E148">
      <text>
        <t xml:space="preserve">Same sample also appears in 
Track 37 of Beats, Breaks &amp; Scratches Vol. 3</t>
      </text>
    </comment>
    <comment authorId="0" ref="E152">
      <text>
        <t xml:space="preserve">Same sample also appears in 
Track 38 of Beats, Breaks &amp; Scratches Vol. 3 (sampled from Network Sound Effects or Series 1000)</t>
      </text>
    </comment>
    <comment authorId="0" ref="E161">
      <text>
        <t xml:space="preserve">Same sample also appears in Zero-G Datafile Vol. 1 Track 04 (0:14)</t>
      </text>
    </comment>
    <comment authorId="0" ref="E163">
      <text>
        <t xml:space="preserve">Same sample also appears in Zero-G Datafile Vol. 1 Track 44 (0:12)</t>
      </text>
    </comment>
    <comment authorId="0" ref="E171">
      <text>
        <t xml:space="preserve">Sampled from Sound Ideas - Series 1000.</t>
      </text>
    </comment>
    <comment authorId="0" ref="E172">
      <text>
        <t xml:space="preserve">Sampled from Sound Ideas - Series 1000.</t>
      </text>
    </comment>
    <comment authorId="0" ref="E173">
      <text>
        <t xml:space="preserve">Sampled from Sound Ideas - Series 1000.</t>
      </text>
    </comment>
    <comment authorId="0" ref="E176">
      <text>
        <t xml:space="preserve">The bass was found in a soundfont collection under 'Vox Dude !' however the actual Vox Dude preset on the 01/w doesn't sound the same.</t>
      </text>
    </comment>
    <comment authorId="0" ref="E179">
      <text>
        <t xml:space="preserve">Not 100% confirmed. Seems to have heavy EQ and high pass filter applied to it.</t>
      </text>
    </comment>
    <comment authorId="0" ref="E180">
      <text>
        <t xml:space="preserve">A strikingly similar bass can be found in the M1 VST as "K01 66 Sub Bass"</t>
      </text>
    </comment>
    <comment authorId="0" ref="E181">
      <text>
        <t xml:space="preserve">This sample appears (in a slightly different pitch to the song) on CD 2 -&gt; Track 05 on The X-Static Goldmine and Datafile 2 Track 55. A filtered version also appears on Datafile 2 Track 91. It also appears on Simon Harris Breaks, Beats, Effects and Scratches.
Todo: Find out if the filtered version from Datafile 2 Track 91 is used.
</t>
      </text>
    </comment>
    <comment authorId="0" ref="E189">
      <text>
        <t xml:space="preserve">Turns out that they had an 01/Wpro at the time, this could either be M1, WAVESTATION or 01/Wpro.
</t>
      </text>
    </comment>
    <comment authorId="0" ref="E198">
      <text>
        <t xml:space="preserve">Also appears in Zero-G Cuckooland Ambience and Zero-G Altered States.</t>
      </text>
    </comment>
    <comment authorId="0" ref="B201">
      <text>
        <t xml:space="preserve">Could be the Ensoniq EPS instead.</t>
      </text>
    </comment>
    <comment authorId="0" ref="E201">
      <text>
        <t xml:space="preserve">You can find a preset similar to this one in UVI Digital Synsations under Guitar Sine</t>
      </text>
    </comment>
    <comment authorId="0" ref="B202">
      <text>
        <t xml:space="preserve">Could be the Ensoniq EPS instead.</t>
      </text>
    </comment>
    <comment authorId="0" ref="E202">
      <text>
        <t xml:space="preserve">You can find a preset in UVI Digital Synsations that's close to this one under "Ever East" but it's only similar and not as close.</t>
      </text>
    </comment>
    <comment authorId="0" ref="E206">
      <text>
        <t xml:space="preserve">The same drum loop was used on Hulk Hogan - Beach Patrol. Likely comes from a synth, drum machine, or loop pack.</t>
      </text>
    </comment>
    <comment authorId="0" ref="B208">
      <text>
        <t xml:space="preserve">Needs to be confirmed. Also appears in the song Save Space Michael the Office Chief! from Space Channel 5: Part 2.</t>
      </text>
    </comment>
    <comment authorId="0" ref="D216">
      <text>
        <t xml:space="preserve">Also appears on KORG M1EX.</t>
      </text>
    </comment>
    <comment authorId="0" ref="E217">
      <text>
        <t xml:space="preserve">Sampled from Peter Piper by Run-DMC
Another sampling also appears in Sonic Foundry - Euro Techno - Ground Loops.</t>
      </text>
    </comment>
    <comment authorId="0" ref="E219">
      <text>
        <t xml:space="preserve">Statement from Brad Buxer: Anything percussion based would've been from either his custom Emulator library (which was made up of random samples of Michael's songs that he'd used on the tour and some other random things) or the MPC libraries.
A similar sound was found in Eastwest's Dance Industrial - Track 75 (Sample 2), but not enough research has been done into whether it is the right sound or not.</t>
      </text>
    </comment>
    <comment authorId="0" ref="E237">
      <text>
        <t xml:space="preserve">One of the whistles appears in Best Service - Advanced Media Trax CD 3 (Modern Composer), although this library came out too late to have been used. 
This same whistle is also used in one of Jacque's tracks for LittleBigPlanet 2.</t>
      </text>
    </comment>
    <comment authorId="0" ref="B240">
      <text>
        <t xml:space="preserve">E-MU Sound Library Vol. 01: Emulator Standards</t>
      </text>
    </comment>
    <comment authorId="0" ref="E240">
      <text>
        <t xml:space="preserve">Sampled at note G4. Could maybe be a different patch on the same bank, since the ingame sample has vibrato, which the Soft Trumpet patch lacks.
Graph for the Audio Demo: https://cdn.discordapp.com/attachments/334910359578214401/851313477913935882/unknown.png</t>
      </text>
    </comment>
    <comment authorId="0" ref="E241">
      <text>
        <t xml:space="preserve">Two Notes are sampled. One at C3, the other, F3.
First comparison is for the C3 note: https://cdn.discordapp.com/attachments/334910359578214401/851305433800507452/sjam_flute_1_comp.wav
Second Comparison is the F3 Note: https://cdn.discordapp.com/attachments/334910359578214401/851303187038076928/sjam_flute_2_comp.wav</t>
      </text>
    </comment>
    <comment authorId="0" ref="E242">
      <text>
        <t xml:space="preserve">Audio Comparisons: https://cdn.discordapp.com/attachments/334910359578214401/869012894564642836/piano_sample_1.wav
https://cdn.discordapp.com/attachments/334910359578214401/869012903263617024/piano_sample_2.wav</t>
      </text>
    </comment>
    <comment authorId="0" ref="E246">
      <text>
        <t xml:space="preserve">Only on a Real SC-55. The SC-88 onwards changes the strings sample for the SC-55 map, so it no longer matches.
Also needs EQ to sound similar to the ingame sample.
Spectral Graph: https://cdn.discordapp.com/attachments/546059181875003424/870135630322090094/unknown.png</t>
      </text>
    </comment>
    <comment authorId="0" ref="E254">
      <text>
        <t xml:space="preserve">https://youtu.be/ByrQPxmLASA?t=1780 - </t>
      </text>
    </comment>
    <comment authorId="0" ref="F259">
      <text>
        <t xml:space="preserve">https://cdn.discordapp.com/attachments/299398989072302080/343885433329156096/CoYfYJxXgAAKYDl.jpg</t>
      </text>
    </comment>
    <comment authorId="0" ref="E260">
      <text>
        <t xml:space="preserve">Could also be Zero-G Total Snare Drums TSD-RS-049.wav</t>
      </text>
    </comment>
    <comment authorId="0" ref="E287">
      <text>
        <t xml:space="preserve">Could also be Mono/Poly</t>
      </text>
    </comment>
    <comment authorId="0" ref="E299">
      <text>
        <t xml:space="preserve">To do: see if this was used in MSZ2, OOZ1 and Blue Spheres.</t>
      </text>
    </comment>
    <comment authorId="0" ref="D311">
      <text>
        <t xml:space="preserve">Bass Instruments - Studio Funk - Sustains</t>
      </text>
    </comment>
    <comment authorId="0" ref="E327">
      <text>
        <t xml:space="preserve">Also appears in AMG Megabass Remix!</t>
      </text>
    </comment>
    <comment authorId="0" ref="E329">
      <text>
        <t xml:space="preserve">Most likely from Drums Overkill instead, it has AKAI XR-10 samples.
^ Could be a possibility although a picture of a different project file shows Tee using this same snare from 202 Drum Machines.</t>
      </text>
    </comment>
    <comment authorId="0" ref="E331">
      <text>
        <t xml:space="preserve">To Do: Find out if this is the E. Piano used in Stardust Speedway Act 1.
1 - 6 Woodoo sounds a bit like it.</t>
      </text>
    </comment>
    <comment authorId="0" ref="E358">
      <text>
        <t xml:space="preserve">Sourced from Best Service - Voice Spectral
Directory in Voice Spectral: Track 24 - Electronics -&gt; Sample 5 / (synvox) "Drück nochmal.."</t>
      </text>
    </comment>
    <comment authorId="0" ref="D361">
      <text>
        <t xml:space="preserve">Set to mono, modwheel at 50%</t>
      </text>
    </comment>
    <comment authorId="0" ref="B363">
      <text>
        <t xml:space="preserve">Might come from E-MU Proteus Plus Orchestral or Proteus MPS instead.</t>
      </text>
    </comment>
    <comment authorId="0" ref="B365">
      <text>
        <t xml:space="preserve">Might come from E-MU Proteus Plus Orchestral or Proteus MPS instead.</t>
      </text>
    </comment>
    <comment authorId="0" ref="E396">
      <text>
        <t xml:space="preserve">Another sampling also appears in Best Service Gigapack 2 (CD 2 -&gt; VOX:ELECTRO VOX! -&gt; VOX:Electro Vox -&gt; VOX:Countdown)</t>
      </text>
    </comment>
    <comment authorId="0" ref="E428">
      <text>
        <t xml:space="preserve">A similar base-sample appears in Zero-G Jungle Warfare with the name Funky 162 (https://drive.google.com/file/d/1jYe4BE7cz7fOpLyECRk5sgkLubsdYyDf/view?usp=sharing). 
There's not much evidence this specific library is used by this composer in other works or by others at SEGA though, and considering this is a common break sample that appears in other sample packs, it could definitely be from somewhere else as well.</t>
      </text>
    </comment>
    <comment authorId="0" ref="B430">
      <text>
        <t xml:space="preserve">CD-ROM Sound Library Vol. 4 - Rhythm Loop Collection</t>
      </text>
    </comment>
    <comment authorId="0" ref="E432">
      <text>
        <t xml:space="preserve">Also appears in the Kurzweil version of Best Service - Gigapack
Directory in Gigapack (Kurzweil): CD 2 -&gt; DL 130 2 -&gt; 130:130/02 Loops / 130_L225</t>
      </text>
    </comment>
    <comment authorId="0" ref="E435">
      <text>
        <t xml:space="preserve">Sourced from Best-Service - XX-Large Extreme
Directory in XX-Large Extreme (AKAI): Partition I -&gt; Synths B -&gt; SYNTH 48</t>
      </text>
    </comment>
    <comment authorId="0" ref="E436">
      <text>
        <t xml:space="preserve">Sourced from Best Service - Classical Choir</t>
      </text>
    </comment>
    <comment authorId="0" ref="E437">
      <text>
        <t xml:space="preserve">Sourced from Best Service - Classical Choir
Directory in Classical Choir (AKAI): Partition C -&gt; WHISTLE -&gt; WHISTLE-GLIS</t>
      </text>
    </comment>
    <comment authorId="0" ref="E438">
      <text>
        <t xml:space="preserve">Sourced from Best Service - Orchestral Colours
Directory in Orchestral Colours (Kontakt): Samples -&gt; HARP ARPEGG -&gt; 59.3 HARP</t>
      </text>
    </comment>
    <comment authorId="0" ref="E439">
      <text>
        <t xml:space="preserve">Sourced from Best Service - Bizarre Planet
A higher quality version of this appears in Gigapack (Roland): CD 2 -&gt; ATM:ATMOSPH. 3 -&gt; ATM:Atmosp. 35 / ATM:ATM 35, though it seems like this lower quality version is used in-game.</t>
      </text>
    </comment>
    <comment authorId="0" ref="B440">
      <text>
        <t xml:space="preserve">Todo: Replace directories with Sound Cube. Jun Senoue used the Dance Instruments part of the library for multiple themes in the game. In other games like Rush Adventure and Billy Hatcher, Ohtani uses Voice Spectral samples alongside other Sound Cube volume samples, so it would make sense his samples also come from the SC version.</t>
      </text>
    </comment>
    <comment authorId="0" ref="E487">
      <text>
        <t xml:space="preserve">Appears on the A040 !{Mega-Mix}! Kit</t>
      </text>
    </comment>
    <comment authorId="0" ref="E522">
      <text>
        <t xml:space="preserve">A similar break to one of the breaks used appears in AMG 160dB - The Drum &amp; Bass Interface on Track 05 (1:02) and as also as a non-processed version in Zero-G Jungle Warfare 3 -&gt; Drum Loops Angel Rolla 16.5. 
It's not confirmed whether either of these sources are used for this song, and it's likely that this break and the other ones used in the song appear in other sample libraries as well.</t>
      </text>
    </comment>
    <comment authorId="0" ref="B526">
      <text>
        <t xml:space="preserve">Possibly ProSamples 07 Future Beats 1 instead.</t>
      </text>
    </comment>
    <comment authorId="0" ref="B530">
      <text>
        <t xml:space="preserve">Possibly ProSamples 06 Experimental Grooves &amp; FX instead.</t>
      </text>
    </comment>
    <comment authorId="0" ref="C550">
      <text>
        <t xml:space="preserve">CONSTRUCTIONKITS -&gt; 11-15big in brazil -&gt; 14Singleinstruments</t>
      </text>
    </comment>
    <comment authorId="0" ref="C551">
      <text>
        <t xml:space="preserve">CONSTRUCTIONKITS -&gt; 31-35salsa club -&gt; 32drums</t>
      </text>
    </comment>
    <comment authorId="0" ref="E553">
      <text>
        <t xml:space="preserve">Chopped and pitched up 100 cents.</t>
      </text>
    </comment>
    <comment authorId="0" ref="E554">
      <text>
        <t xml:space="preserve">Sped up.</t>
      </text>
    </comment>
    <comment authorId="0" ref="B555">
      <text>
        <t xml:space="preserve">Possibly ProSamples 07 Future Beats 1 instead.</t>
      </text>
    </comment>
    <comment authorId="0" ref="B560">
      <text>
        <t xml:space="preserve">Possibly ProSamples 06 Experimental Grooves &amp; FX instead.</t>
      </text>
    </comment>
    <comment authorId="0" ref="D560">
      <text>
        <t xml:space="preserve">Appears in Altered States as "Here Comes the Ghost" (Loops -&gt; Time Machine Loops -&gt; 108 BPM)</t>
      </text>
    </comment>
    <comment authorId="0" ref="B561">
      <text>
        <t xml:space="preserve">Possibly ProSamples 09 Future Beats 2 instead.</t>
      </text>
    </comment>
    <comment authorId="0" ref="D561">
      <text>
        <t xml:space="preserve">Appears in Altered States as "Tool Shed". (Loops 2 -&gt; Time Machine Loops 2 -&gt; 148 BPM)
Version in Altered States is missing the beginning portion used in the game.</t>
      </text>
    </comment>
    <comment authorId="0" ref="D562">
      <text>
        <t xml:space="preserve">Appears in Altered States as "Intriguing Metal". (Loops 2 -&gt; Time Machine Loops 2 -&gt; 155 BPM -&gt; Intriguing Metal)
Version in Altered States is missing all of the parts used in the game.
</t>
      </text>
    </comment>
    <comment authorId="0" ref="D563">
      <text>
        <t xml:space="preserve">Slap Head -&gt; Slap Head 12</t>
      </text>
    </comment>
    <comment authorId="0" ref="E564">
      <text>
        <t xml:space="preserve">Sourced from Zero-G - Twisted City
DL path: Drum Loops -&gt; 160 BPM</t>
      </text>
    </comment>
    <comment authorId="0" ref="E565">
      <text>
        <t xml:space="preserve">Sourced from Zero-G - 
That Jungle Flavour Vol. II
DL path: Drum Loops -&gt; 160 BPM</t>
      </text>
    </comment>
    <comment authorId="0" ref="E566">
      <text>
        <t xml:space="preserve">Sourced from Zero-G - Twisted City
DL path: Drum Loops -&gt; 160 BPM</t>
      </text>
    </comment>
    <comment authorId="0" ref="E567">
      <text>
        <t xml:space="preserve">Sourced from Zero-G - Jungle Warfare 2
DL path: Drum Loops -&gt; 165 BPM</t>
      </text>
    </comment>
    <comment authorId="0" ref="D581">
      <text>
        <t xml:space="preserve">drums01, drums06, guitar01, synth01, synth02, synth03, synth04, synth05</t>
      </text>
    </comment>
    <comment authorId="0" ref="B609">
      <text>
        <t xml:space="preserve">TODO: find original eLAB library</t>
      </text>
    </comment>
    <comment authorId="0" ref="C609">
      <text>
        <t xml:space="preserve">Music Loops -&gt; Variable Tempo (rex2) -&gt; Uptempo Loops</t>
      </text>
    </comment>
    <comment authorId="0" ref="B616">
      <text>
        <t xml:space="preserve">Very likely one of the Gigastudio versions loaded in EXS24, as Minobe uses Logic and has been known to use Giga instruments in their works before.</t>
      </text>
    </comment>
    <comment authorId="0" ref="E617">
      <text>
        <t xml:space="preserve">Seems to appears in Total Drum &amp; Bass's ProSamples version, which means Total Drum &amp; Bass is the most likely source here. (PS21 directory: Disc 2 -&gt; PS-21 WAV Drum &amp; Bass 2 -&gt; WAV Drum Loops -&gt; 160BPM -&gt; 21-49drm160)</t>
      </text>
    </comment>
    <comment authorId="0" ref="E622">
      <text>
        <t xml:space="preserve">This sample is more clear in the Sonic Generations version of this track.
Another slowed down sampling appears in AMG Norman Cook Skip to My Loops. A similar one to the Norman Cook one also appears in Big Fish Audio Megaton Bomb 4 - Big Beat Track 31 - Drum Loops 120 X 8 (0:27).</t>
      </text>
    </comment>
    <comment authorId="0" ref="B640">
      <text>
        <t xml:space="preserve">Likely taken from the Total Rex collection.</t>
      </text>
    </comment>
    <comment authorId="0" ref="B642">
      <text>
        <t xml:space="preserve">Likely taken from the Total Rex collection.</t>
      </text>
    </comment>
    <comment authorId="0" ref="B648">
      <text>
        <t xml:space="preserve">Likely taken from the Total Rex collection.</t>
      </text>
    </comment>
    <comment authorId="0" ref="B653">
      <text>
        <t xml:space="preserve">Likely taken from the Total Rex collection.</t>
      </text>
    </comment>
    <comment authorId="0" ref="B654">
      <text>
        <t xml:space="preserve">Likely taken from the Total Rex collection.</t>
      </text>
    </comment>
    <comment authorId="0" ref="C654">
      <text>
        <t xml:space="preserve">Instruments -&gt; Construction Kits -&gt; 172-Latin-Flavor</t>
      </text>
    </comment>
    <comment authorId="0" ref="C655">
      <text>
        <t xml:space="preserve">Instruments -&gt; Construction Kits -&gt; 172-In to the night</t>
      </text>
    </comment>
    <comment authorId="0" ref="B663">
      <text>
        <t xml:space="preserve">Likely taken from the physical versions (as used in Sonic Heroes) or the Total Rex collection.</t>
      </text>
    </comment>
    <comment authorId="0" ref="D667">
      <text>
        <t xml:space="preserve">Also appears in in Cuckooland Asylum and Altered States
(Atmospheres -&gt; FX -&gt; Instruments 
-&gt; Wind and Brass)</t>
      </text>
    </comment>
    <comment authorId="0" ref="B668">
      <text>
        <t xml:space="preserve">Likely taken from the Total Rex collection.</t>
      </text>
    </comment>
    <comment authorId="0" ref="B669">
      <text>
        <t xml:space="preserve">Likely taken from the Total Rex collection.</t>
      </text>
    </comment>
    <comment authorId="0" ref="E673">
      <text>
        <t xml:space="preserve">Found in the library. Todo: Grab directory</t>
      </text>
    </comment>
    <comment authorId="0" ref="E702">
      <text>
        <t xml:space="preserve">The first part was cut off.</t>
      </text>
    </comment>
    <comment authorId="0" ref="D711">
      <text>
        <t xml:space="preserve">Could be another piano patch using the same sample set.</t>
      </text>
    </comment>
    <comment authorId="0" ref="D713">
      <text>
        <t xml:space="preserve">Could be another choir patch using the same sample set, although it's probably not K01 23 MassiveChoir because of its long release setting.</t>
      </text>
    </comment>
    <comment authorId="0" ref="D720">
      <text>
        <t xml:space="preserve">Also appears in UVI Plugsound Pro (05-General MIDI -&gt; 06-Strings &amp; Orchestra -&gt; 46-Pizzicato)</t>
      </text>
    </comment>
    <comment authorId="0" ref="E735">
      <text>
        <t xml:space="preserve">Also appears in MOTU Ethno Instrument.</t>
      </text>
    </comment>
    <comment authorId="0" ref="B736">
      <text>
        <t xml:space="preserve">Likely taken from the Total Rex collection.</t>
      </text>
    </comment>
    <comment authorId="0" ref="D739">
      <text>
        <t xml:space="preserve">Appears in Zero-G Altered States as "Harsh Reg1-100" (Loops -&gt; Beat Machine Loops -&gt; 100 BPM )</t>
      </text>
    </comment>
    <comment authorId="0" ref="D740">
      <text>
        <t xml:space="preserve">From Zero-G Ethnic 2
Track 71 -&gt; Sample 3: Solo flute  3
Track 71 -&gt; Sample 5: Solo flute  5
Reappears in Zero-G World Pack (Ethnic Vol 2 -&gt; Solo Flute -&gt; Solo Flute-F 1 and Solo Flute-F 3 respectively)</t>
      </text>
    </comment>
    <comment authorId="0" ref="B742">
      <text>
        <t xml:space="preserve">Likely taken from the Total Rex collection.</t>
      </text>
    </comment>
    <comment authorId="0" ref="B743">
      <text>
        <t xml:space="preserve">Likely taken from the Total Rex collection.</t>
      </text>
    </comment>
    <comment authorId="0" ref="E743">
      <text>
        <t xml:space="preserve">Sample of James Brown - Soul Pride</t>
      </text>
    </comment>
    <comment authorId="0" ref="B744">
      <text>
        <t xml:space="preserve">Likely taken from the Total Rex collection.</t>
      </text>
    </comment>
    <comment authorId="0" ref="E750">
      <text>
        <t xml:space="preserve">Sounds similar to the one in Native Instruments Pro-53, but might be something else.</t>
      </text>
    </comment>
    <comment authorId="0" ref="E757">
      <text>
        <t xml:space="preserve">There's a Combi called "Mallet Piano" and that has the correct pad underneath but a kalimba instead of a vibraphone, so I think Senoue swapped the kalimba with a vibraphone but for now I'm leaving it with a blank patch name.
- Nuclear</t>
      </text>
    </comment>
    <comment authorId="0" ref="E764">
      <text>
        <t xml:space="preserve">Found in WiiWare's soundbank</t>
      </text>
    </comment>
    <comment authorId="0" ref="E766">
      <text>
        <t xml:space="preserve">Arp off for Wii version, disable double octave patches for Title Screen and Boss</t>
      </text>
    </comment>
    <comment authorId="0" ref="E780">
      <text>
        <t xml:space="preserve">Lower the velocity to get the shorter, less pronounced sound.</t>
      </text>
    </comment>
    <comment authorId="0" ref="E790">
      <text>
        <t xml:space="preserve">Has effects, set up in Triton VST: https://imgur.com/a/H9nQMuR</t>
      </text>
    </comment>
    <comment authorId="0" ref="E792">
      <text>
        <t xml:space="preserve">Also appears in Ueberschall House Essentials and AMG Now!... That's What I Call Sampling!. It's in mono in those libraries, though, and since this sample is in stereo in one of the songs from Sonic Colours (which was done by Mariko), it was probably sampled from the actual song. 
-G-Boy</t>
      </text>
    </comment>
    <comment authorId="0" ref="E836">
      <text>
        <t xml:space="preserve">Layered with Track 10</t>
      </text>
    </comment>
    <comment authorId="0" ref="E837">
      <text>
        <t xml:space="preserve">Layered with Track 03</t>
      </text>
    </comment>
    <comment authorId="0" ref="D841">
      <text>
        <t xml:space="preserve">The attack wheel is modified in Game Land 1 to around 026044.</t>
      </text>
    </comment>
    <comment authorId="0" ref="E847">
      <text>
        <t xml:space="preserve">https://twitter.com/Ohtanitter/status/973204766183469057</t>
      </text>
    </comment>
    <comment authorId="0" ref="E851">
      <text>
        <t xml:space="preserve">Not 100% confirmed.</t>
      </text>
    </comment>
    <comment authorId="0" ref="E854">
      <text>
        <t xml:space="preserve">It seemingly is made up of a brass band and backing drums (1:44). Likely is sampled from a song by Kenichi Tokoi or a sample library he used.</t>
      </text>
    </comment>
    <comment authorId="0" ref="E855">
      <text>
        <t xml:space="preserve">Other than patches from Magical 8bit Plug, there is drumkits and other synths used as well in these tracks.
Todo: Find where these come from.</t>
      </text>
    </comment>
    <comment authorId="0" ref="E863">
      <text>
        <t xml:space="preserve">Directory in XX-Large Extreme (AKAI): Partition I -&gt; Synths B -&gt; SYNTH 48</t>
      </text>
    </comment>
    <comment authorId="0" ref="C883">
      <text>
        <t xml:space="preserve">CONSTRUCTIONKITS -&gt; 31-35salsa club -&gt; 32drums</t>
      </text>
    </comment>
    <comment authorId="0" ref="E883">
      <text>
        <t xml:space="preserve">The second half of this loop was looped.</t>
      </text>
    </comment>
    <comment authorId="0" ref="E884">
      <text>
        <t xml:space="preserve">Reappear in Zero-G World Pack (Ethnic Vol 2 -&gt; Drum -&gt; Drum Ensemble 139 3) </t>
      </text>
    </comment>
    <comment authorId="0" ref="F893">
      <text>
        <t xml:space="preserve">Sky Fortress Act 2, Sky Fortress Act 3</t>
      </text>
    </comment>
    <comment authorId="0" ref="E924">
      <text>
        <t xml:space="preserve">Set phaser rate to 32%, set phaser mix to 80%</t>
      </text>
    </comment>
    <comment authorId="0" ref="E928">
      <text>
        <t xml:space="preserve">Lower the velocity to get the shorter, less pronounced sound.</t>
      </text>
    </comment>
    <comment authorId="0" ref="F928">
      <text>
        <t xml:space="preserve">every single song that uses the genesis kit</t>
      </text>
    </comment>
    <comment authorId="0" ref="D944">
      <text>
        <t xml:space="preserve">TR-Jaco Fretless - Full Range * or TR-Jaco Fretless - Full Range ^ *
In Spectrasonics Trilogy, the patch is Electric Bass - Fretless -  Jaco Fretless - Jaco Fretless Full Range B
</t>
      </text>
    </comment>
    <comment authorId="0" ref="B949">
      <text>
        <t xml:space="preserve">Likely taken from the Total Rex collection.</t>
      </text>
    </comment>
    <comment authorId="0" ref="B963">
      <text>
        <t xml:space="preserve">M1 Legacy Collection, Trinity/TR-Rack or TRITON are likely since these were all used at SEGA.</t>
      </text>
    </comment>
    <comment authorId="0" ref="E967">
      <text>
        <t xml:space="preserve">The loops in the Zero-G Middle Eastern Sounds "Derbouka" folder have a similar sound, but none of them seem to completely match with the ones in the songs. "Derbouka Andalusi 119" is the closest one to the one in Zone 1, but I've compared and there is some differences in them. It's likely these Derboukas are taken from another Zero-G library or similar instead. -Miles</t>
      </text>
    </comment>
    <comment authorId="0" ref="E969">
      <text>
        <t xml:space="preserve">This track has live credits for the piano and accordion, though this instrument isn't credited.</t>
      </text>
    </comment>
    <comment authorId="0" ref="E970">
      <text>
        <t xml:space="preserve">This track has live credits for the piano and accordion, though this instrument isn't credited.</t>
      </text>
    </comment>
    <comment authorId="0" ref="E971">
      <text>
        <t xml:space="preserve">This track has live credits for the piano and accordion, though this instrument isn't credited.</t>
      </text>
    </comment>
    <comment authorId="0" ref="E972">
      <text>
        <t xml:space="preserve">Owl Lights has live credits for the piano and accordion, though percussion isn't credited.</t>
      </text>
    </comment>
    <comment authorId="0" ref="F1005">
      <text>
        <t xml:space="preserve">=SA1=
Intro
Title
Casino Paradise Zone Act 1
Ice Mountain Zone Act 2
Knuckles Boss 1
=SA2=
Leaf Forest Act 1
=SA3=
Ocean Base Act 2</t>
      </text>
    </comment>
    <comment authorId="0" ref="F1006">
      <text>
        <t xml:space="preserve">=SA1=
Intro
Title
Casino Paradise Zone Act 1
Ice Mountain Zone Act 2
Knuckles Boss 1
=SA2=
Leaf Forest Act 1
=SA3=
Ocean Base Act 2</t>
      </text>
    </comment>
    <comment authorId="0" ref="F1012">
      <text>
        <t xml:space="preserve">=SA1=
Casino Paradise Zone (All Acts)
=SA2=
Music Plant (All Acts)</t>
      </text>
    </comment>
    <comment authorId="0" ref="F1013">
      <text>
        <t xml:space="preserve">=SA1=
Intro
Title
Character Select
Zone Select
Neo Green Hill Zone Act 1
Casino Paradise Zone Act 1
=SA2=
Ice Paradise (All Acts)
=Battle=
Main Menu
Emerald Beach
=SA3=
Route 99 (Act 1)</t>
      </text>
    </comment>
    <comment authorId="0" ref="F1014">
      <text>
        <t xml:space="preserve">=SA1=
Tiny Chao Garden
Chao Mini-Game
=SA2=
Ice Paradise (Both Acts)
Leaf Forest (Beta)</t>
      </text>
    </comment>
    <comment authorId="0" ref="E1024">
      <text>
        <t xml:space="preserve">Reappears in Zero-G Funky Elements - LOOPS112-113 -&gt; STREAT FU112</t>
      </text>
    </comment>
    <comment authorId="0" ref="B1027">
      <text>
        <t xml:space="preserve">Most likely a variation from a sample CD.</t>
      </text>
    </comment>
    <comment authorId="0" ref="E1039">
      <text>
        <t xml:space="preserve">Could be from the SC-88Pro</t>
      </text>
    </comment>
    <comment authorId="0" ref="B1041">
      <text>
        <t xml:space="preserve">E-MU Sound Library Vol. 01: Emulator Standards</t>
      </text>
    </comment>
    <comment authorId="0" ref="D1041">
      <text>
        <t xml:space="preserve">Found as a sample within the ROM; To-do: find where used
Also appears in Morpheus, which is the demo linked in the next column.</t>
      </text>
    </comment>
    <comment authorId="0" ref="E1049">
      <text>
        <t xml:space="preserve">Sourced from the unreleased stems.</t>
      </text>
    </comment>
    <comment authorId="0" ref="E1050">
      <text>
        <t xml:space="preserve">Sourced from the unreleased stems.</t>
      </text>
    </comment>
    <comment authorId="0" ref="E1052">
      <text>
        <t xml:space="preserve">Sourced from eLAB - Synthasia One</t>
      </text>
    </comment>
    <comment authorId="0" ref="E1053">
      <text>
        <t xml:space="preserve">Sourced from eLAB - Synthasia One</t>
      </text>
    </comment>
    <comment authorId="0" ref="C1057">
      <text>
        <t xml:space="preserve">TCTools_additional_sounds -&gt; DbTools_Drum_and_Bass_library -&gt; 05_R8_Drums -&gt; R8_hh</t>
      </text>
    </comment>
    <comment authorId="0" ref="C1058">
      <text>
        <t xml:space="preserve">TCTools_additional_sounds -&gt; DbTools_Drum_and_Bass_library -&gt; 05_R8_Drums -&gt; R8_hh</t>
      </text>
    </comment>
    <comment authorId="0" ref="F1061">
      <text>
        <t xml:space="preserve">=Battle=
=SA3=
Route 99 (All Acts)
Final Boss</t>
      </text>
    </comment>
    <comment authorId="0" ref="E1067">
      <text>
        <t xml:space="preserve">Also used in Sonic Advance 3.</t>
      </text>
    </comment>
    <comment authorId="0" ref="F1069">
      <text>
        <t xml:space="preserve">=Battle=
Club Rouge
=SA3=
Character Select
Sunset Hills - Act 1</t>
      </text>
    </comment>
    <comment authorId="0" ref="E1072">
      <text>
        <t xml:space="preserve">Sourced from Best Service - XX-Large Extreme</t>
      </text>
    </comment>
    <comment authorId="0" ref="E1073">
      <text>
        <t xml:space="preserve">Sourced from Best Service - XX-Large Extreme</t>
      </text>
    </comment>
    <comment authorId="0" ref="E1074">
      <text>
        <t xml:space="preserve">Sourced from Best Service - XX-Large Extreme</t>
      </text>
    </comment>
    <comment authorId="0" ref="D1075">
      <text>
        <t xml:space="preserve">Sleigh Bell</t>
      </text>
    </comment>
    <comment authorId="0" ref="E1082">
      <text>
        <t xml:space="preserve">Hideaki Kobayashi composed these tracks and also owns an FS1R. Some samples in Twinkle Snow are basic FM presets which signals that some of the instruments come from the FS1R.</t>
      </text>
    </comment>
    <comment authorId="0" ref="B1083">
      <text>
        <t xml:space="preserve">To-do: Check Logic, Yamaha A4000, and the first versions of Vienna Symphonic Library released in 2002 and 2003. The FS1R could also be used for this organ.</t>
      </text>
    </comment>
    <comment authorId="0" ref="B1084">
      <text>
        <t xml:space="preserve">To-do: Check Logic, Yamaha A4000, and the first versions of Vienna Symphonic Library released in 2002 and 2003.</t>
      </text>
    </comment>
    <comment authorId="0" ref="B1091">
      <text>
        <t xml:space="preserve">Get Up! Go Insane! (Fatboy's Really Lost It)</t>
      </text>
    </comment>
    <comment authorId="0" ref="B1096">
      <text>
        <t xml:space="preserve">Bonus track in Japanese release of "You've Come A Long Way, Baby"</t>
      </text>
    </comment>
    <comment authorId="0" ref="E1097">
      <text>
        <t xml:space="preserve">Sourced from Zero-G - The Funky Element (Track 19 -&gt; TS 0:03)</t>
      </text>
    </comment>
    <comment authorId="0" ref="E1108">
      <text>
        <t xml:space="preserve">Not 100% confirmed. Todo: look more into this sample.</t>
      </text>
    </comment>
    <comment authorId="0" ref="E1123">
      <text>
        <t xml:space="preserve">Also appears in AMG Loop Soup!</t>
      </text>
    </comment>
    <comment authorId="0" ref="E1128">
      <text>
        <t xml:space="preserve">Could come from Sounds Good New World Order Journey #2 instead. The loops here don't seem to match the in-game samples, though the variation that matches the closest in the original Sounds Good library sounds like it's been modified.</t>
      </text>
    </comment>
    <comment authorId="0" ref="C1137">
      <text>
        <t xml:space="preserve">Track number taken from Roland Sampling Showcase. May be different on the actual CD.</t>
      </text>
    </comment>
    <comment authorId="0" ref="E1140">
      <text>
        <t xml:space="preserve">Also appears in:
AMG Megabass REMIX! - Track 09 - House Loops -&gt; TS 0:55 - Funky Summer - 118 BPM
AMG Coldcut Kleptomania!
AMG Loop Soup!</t>
      </text>
    </comment>
    <comment authorId="0" ref="B1143">
      <text>
        <t xml:space="preserve">Full name: Data Becker Monster Pack - 12,000 WAV Files.</t>
      </text>
    </comment>
    <comment authorId="0" ref="B1150">
      <text>
        <t xml:space="preserve">Full name is 101 Digital Sound Effects: Hilarious Comical Effects</t>
      </text>
    </comment>
    <comment authorId="0" ref="E1151">
      <text>
        <t xml:space="preserve">Appears in Masterbits Add Lips Sound Solutions - VOC_PERC -&gt; T37_01</t>
      </text>
    </comment>
    <comment authorId="0" ref="E1152">
      <text>
        <t xml:space="preserve">Appears in Masterbits Add Lips Sound Solutions.</t>
      </text>
    </comment>
    <comment authorId="0" ref="D1168">
      <text>
        <t xml:space="preserve">Third sample is layered with another sound (Possibly Stylus RMX as well.)</t>
      </text>
    </comment>
    <comment authorId="0" ref="D1182">
      <text>
        <t xml:space="preserve">The Ordinary Zone, Kick The Eggman: C3
A3
A#3
After The Fight: A5</t>
      </text>
    </comment>
    <comment authorId="0" ref="D1183">
      <text>
        <t xml:space="preserve">After The Fight: D4
F#3/C#5</t>
      </text>
    </comment>
    <comment authorId="0" ref="D1184">
      <text>
        <t xml:space="preserve">D#6
F6
A6</t>
      </text>
    </comment>
    <comment authorId="0" ref="D1185">
      <text>
        <t xml:space="preserve">Extra Zone Intro #1:
C#5
B3
B4
D5
Blaze Pinch!: G5</t>
      </text>
    </comment>
    <comment authorId="0" ref="D1186">
      <text>
        <t xml:space="preserve">E6, A#6</t>
      </text>
    </comment>
    <comment authorId="0" ref="D1188">
      <text>
        <t xml:space="preserve">Instruments -&gt; Synth-Basses -&gt; Bass Lust 120 -&gt; 06bss120_BB bass lust_f</t>
      </text>
    </comment>
    <comment authorId="0" ref="D1189">
      <text>
        <t xml:space="preserve">Instruments -&gt; Synth-Basses -&gt; Bass Lust 120</t>
      </text>
    </comment>
    <comment authorId="0" ref="D1190">
      <text>
        <t xml:space="preserve">Instruments -&gt; Guitars -&gt; RocknRoll Highschool 110 -&gt; 05gte110_BB rocknroll highschool_E</t>
      </text>
    </comment>
    <comment authorId="0" ref="D1191">
      <text>
        <t xml:space="preserve">Instruments -&gt; Guitars -&gt; RocknRoll Highschool 110 -&gt; 13gte110_BB rocknroll highschool_E</t>
      </text>
    </comment>
    <comment authorId="0" ref="D1192">
      <text>
        <t xml:space="preserve">Elastik path (Instruments -&gt; Piano -&gt; Molto Fortissimo 110 -&gt; 01pna110_BB molto fortissimo_a#)</t>
      </text>
    </comment>
    <comment authorId="0" ref="D1193">
      <text>
        <t xml:space="preserve">Elastik path (Instruments -&gt; Piano -&gt; Molto Fortissimo 110 -&gt; 04pna110_BB molto fortissimo_d)</t>
      </text>
    </comment>
    <comment authorId="0" ref="D1194">
      <text>
        <t xml:space="preserve">Drums -&gt; Single-Drums -&gt; Cymbals 120 -&gt; 01crs120_BB cymbals_s_</t>
      </text>
    </comment>
    <comment authorId="0" ref="D1195">
      <text>
        <t xml:space="preserve">Drums -&gt; Single-Drums -&gt; Cymbals 120 -&gt; 05crs120_BB cymbals_s_</t>
      </text>
    </comment>
    <comment authorId="0" ref="D1206">
      <text>
        <t xml:space="preserve">In the in-game version, the sample is equalized to remove the acoustic bass.</t>
      </text>
    </comment>
    <comment authorId="0" ref="E1208">
      <text>
        <t xml:space="preserve">Also appears on the PR-F -&gt; 014 Vox Menu patch of Roland SRX Platinum Trax.</t>
      </text>
    </comment>
    <comment authorId="0" ref="E1211">
      <text>
        <t xml:space="preserve">Also appears in UVI - Mayhem of Loops</t>
      </text>
    </comment>
    <comment authorId="0" ref="E1213">
      <text>
        <t xml:space="preserve">Sampled from Merrie Melodies short Tree for Two.</t>
      </text>
    </comment>
    <comment authorId="0" ref="D1217">
      <text>
        <t xml:space="preserve">KALIMBA 1
Reappears in Zero-G World Pack (Ethnic Vol 1 -&gt; African -&gt; African-096-A#)</t>
      </text>
    </comment>
    <comment authorId="0" ref="D1218">
      <text>
        <t xml:space="preserve">MOUTH HARP 2
Reappears in Zero-G World Pack (Ethnic Vol 1 -&gt; African -&gt; African 136-E 2)</t>
      </text>
    </comment>
    <comment authorId="0" ref="D1219">
      <text>
        <t xml:space="preserve">Blues -&gt; Blues 064-BPM
Blues 064 01-E
Blues 064 02-E</t>
      </text>
    </comment>
    <comment authorId="0" ref="D1220">
      <text>
        <t xml:space="preserve">Blues -&gt; Blues 116-BPM
Blues 116 01-E
Blues 116 02-E</t>
      </text>
    </comment>
    <comment authorId="0" ref="D1221">
      <text>
        <t xml:space="preserve">Electric 120 -&gt; Electric 120-B 1
(original manual lists the key as A instead of B)
-Also appears in Zero-G Total Funk</t>
      </text>
    </comment>
    <comment authorId="0" ref="D1222">
      <text>
        <t xml:space="preserve">Electric 120 -&gt; Electric 120-E 3
-Also appears in Zero-G Total Funk</t>
      </text>
    </comment>
    <comment authorId="0" ref="D1223">
      <text>
        <t xml:space="preserve">Electric 132 -&gt; Electric 132-G 1</t>
      </text>
    </comment>
    <comment authorId="0" ref="D1224">
      <text>
        <t xml:space="preserve">Electric 132 -&gt; Electric 132-C 1</t>
      </text>
    </comment>
    <comment authorId="0" ref="D1225">
      <text>
        <t xml:space="preserve">Electric 132 -&gt; Electric 132 1</t>
      </text>
    </comment>
    <comment authorId="0" ref="D1226">
      <text>
        <t xml:space="preserve">Electric 132 -&gt; Electric 132-A 2</t>
      </text>
    </comment>
    <comment authorId="0" ref="D1227">
      <text>
        <t xml:space="preserve">Acoustic 076 -&gt; Acoustic 076-A 1</t>
      </text>
    </comment>
    <comment authorId="0" ref="D1228">
      <text>
        <t xml:space="preserve">Acoustic 076 -&gt; Acoustic 076-A 2</t>
      </text>
    </comment>
    <comment authorId="0" ref="E1249">
      <text>
        <t xml:space="preserve">Also appears in Ueberschall House Essentials and AMG Now!... That's What I Call Sampling!. It's in mono in those libraries, though, and since this sample is in stereo in one of the songs from Sonic Colours (which was done by Mariko), it was probably sampled from the actual song. 
-G-Boy</t>
      </text>
    </comment>
    <comment authorId="0" ref="D1255">
      <text>
        <t xml:space="preserve">KDRK16CRS1</t>
      </text>
    </comment>
    <comment authorId="0" ref="D1259">
      <text>
        <t xml:space="preserve">043_COLD / Beat 52</t>
      </text>
    </comment>
    <comment authorId="0" ref="D1260">
      <text>
        <t xml:space="preserve">048_COLD / Sequense 1</t>
      </text>
    </comment>
    <comment authorId="0" ref="D1261">
      <text>
        <t xml:space="preserve">315_COLD / Reed 15</t>
      </text>
    </comment>
    <comment authorId="0" ref="D1262">
      <text>
        <t xml:space="preserve">Cut 920</t>
      </text>
    </comment>
    <comment authorId="0" ref="D1263">
      <text>
        <t xml:space="preserve">93_BPM / 736_COOK</t>
      </text>
    </comment>
    <comment authorId="0" ref="D1264">
      <text>
        <t xml:space="preserve">120_BPM / 603_COOK</t>
      </text>
    </comment>
    <comment authorId="0" ref="D1265">
      <text>
        <t xml:space="preserve">126__BPM / 633_COOK</t>
      </text>
    </comment>
    <comment authorId="0" ref="D1266">
      <text>
        <t xml:space="preserve">FLUTE / 292_COOK</t>
      </text>
    </comment>
    <comment authorId="0" ref="E1266">
      <text>
        <t xml:space="preserve">Tuned without changing the tempo.</t>
      </text>
    </comment>
    <comment authorId="0" ref="D1267">
      <text>
        <t xml:space="preserve">VOX / 339_COOK</t>
      </text>
    </comment>
    <comment authorId="0" ref="D1268">
      <text>
        <t xml:space="preserve">VOX / 331_COOK</t>
      </text>
    </comment>
    <comment authorId="0" ref="D1269">
      <text>
        <t xml:space="preserve">VOX / 390_COOK</t>
      </text>
    </comment>
    <comment authorId="0" ref="D1270">
      <text>
        <t xml:space="preserve">VOX / 397_COOK</t>
      </text>
    </comment>
    <comment authorId="0" ref="D1271">
      <text>
        <t xml:space="preserve">VOX / 416_COOK</t>
      </text>
    </comment>
    <comment authorId="0" ref="D1272">
      <text>
        <t xml:space="preserve">VOX / 423_COOK</t>
      </text>
    </comment>
    <comment authorId="0" ref="D1294">
      <text>
        <t xml:space="preserve">E4, F4</t>
      </text>
    </comment>
    <comment authorId="0" ref="D1297">
      <text>
        <t xml:space="preserve">MIX -&gt; Rotary -&gt; Modulation -&gt; Tremolo -&gt; Speed: 5.72 hz</t>
      </text>
    </comment>
    <comment authorId="0" ref="D1298">
      <text>
        <t xml:space="preserve">Needs further confirmation.</t>
      </text>
    </comment>
    <comment authorId="0" ref="D1300">
      <text>
        <t xml:space="preserve">MIX -&gt; Chorus -&gt; Empty</t>
      </text>
    </comment>
    <comment authorId="0" ref="E1305">
      <text>
        <t xml:space="preserve">Also in Data Becker Monster Pack.</t>
      </text>
    </comment>
    <comment authorId="0" ref="E1310">
      <text>
        <t xml:space="preserve">Played in a Gmin 7th chord (without the Bb note) and a low F note.</t>
      </text>
    </comment>
    <comment authorId="0" ref="E1312">
      <text>
        <t xml:space="preserve">"Could be another Roland instead depending on what Seirou Okamoto had." -G-Boy</t>
      </text>
    </comment>
    <comment authorId="0" ref="D1320">
      <text>
        <t xml:space="preserve">TB PUMP JUMP</t>
      </text>
    </comment>
    <comment authorId="0" ref="D1321">
      <text>
        <t xml:space="preserve">AYEYAYA 2
HEHLELEY01</t>
      </text>
    </comment>
    <comment authorId="0" ref="D1324">
      <text>
        <t xml:space="preserve">Played in a short note.</t>
      </text>
    </comment>
    <comment authorId="0" ref="B1325">
      <text>
        <t xml:space="preserve">"May also appear in Steinberg HALion 3 and be sampled from there instead." -G-Boy</t>
      </text>
    </comment>
    <comment authorId="0" ref="C1332">
      <text>
        <t xml:space="preserve">CONSTRUCTIONKITS -&gt; 36-40club loco -&gt; 37Drums</t>
      </text>
    </comment>
    <comment authorId="0" ref="C1333">
      <text>
        <t xml:space="preserve">CONSTRUCTIONKITS -&gt; 36-40club loco -&gt; 37Drums</t>
      </text>
    </comment>
    <comment authorId="0" ref="C1334">
      <text>
        <t xml:space="preserve">CONSTRUCTIONKITS -&gt; 36-40club loco -&gt; 40Drumsamples</t>
      </text>
    </comment>
    <comment authorId="0" ref="D1334">
      <text>
        <t xml:space="preserve">Clap-#554
Hi2-#564
Hi2-#565
Sdr-#567
Tambo-#568</t>
      </text>
    </comment>
    <comment authorId="0" ref="E1336">
      <text>
        <t xml:space="preserve">Also appears in MOTU - Ethno Instrument.</t>
      </text>
    </comment>
    <comment authorId="0" ref="B1337">
      <text>
        <t xml:space="preserve">Likely taken from the Total Rex collection in this case.</t>
      </text>
    </comment>
    <comment authorId="0" ref="B1338">
      <text>
        <t xml:space="preserve">Likely taken from the Total Rex collection in this case.</t>
      </text>
    </comment>
    <comment authorId="0" ref="B1341">
      <text>
        <t xml:space="preserve">Likely taken from the Total Rex collection.</t>
      </text>
    </comment>
    <comment authorId="0" ref="B1343">
      <text>
        <t xml:space="preserve">Likely taken from the Total Rex collection in this case.</t>
      </text>
    </comment>
    <comment authorId="0" ref="D1343">
      <text>
        <t xml:space="preserve">Electric 100 -&gt; Electric 100-G 1</t>
      </text>
    </comment>
    <comment authorId="0" ref="E1344">
      <text>
        <t xml:space="preserve">Previously listed as: Polestar Magnetics The X-Static Goldmine -&gt;	CD 2 -&gt; Track 22 -&gt; 2-22 Chord 2: 0:15, but since Technotrance has the Haunted Ship hit as well as this one, I'm assuming it's actually Technotrance 
- Nuclear</t>
      </text>
    </comment>
    <comment authorId="0" ref="D1346">
      <text>
        <t xml:space="preserve">"There's several different loops in this section that sound just like this one except for different notes, so it's hard to be completely sure which one was used."
-G-Boy</t>
      </text>
    </comment>
    <comment authorId="0" ref="B1347">
      <text>
        <t xml:space="preserve">Likely taken from the Total Rex collection.</t>
      </text>
    </comment>
    <comment authorId="0" ref="D1354">
      <text>
        <t xml:space="preserve">Microphones: Close</t>
      </text>
    </comment>
    <comment authorId="0" ref="D1355">
      <text>
        <t xml:space="preserve">Microphones: Close</t>
      </text>
    </comment>
    <comment authorId="0" ref="D1370">
      <text>
        <t xml:space="preserve">Drums -&gt; Single-Drums -&gt; Cymbals 120 -&gt; 01crs120_BB cymbals_s_</t>
      </text>
    </comment>
    <comment authorId="0" ref="B1371">
      <text>
        <t xml:space="preserve">Might be ProSamples 50 Real Guitars instead.</t>
      </text>
    </comment>
    <comment authorId="0" ref="B1373">
      <text>
        <t xml:space="preserve">Might be ProSamples 40 Breakbeat 2 instead.</t>
      </text>
    </comment>
    <comment authorId="0" ref="B1378">
      <text>
        <t xml:space="preserve">Might come from E-MU Proteus Plus Orchestral or Proteus MPS.</t>
      </text>
    </comment>
    <comment authorId="0" ref="E1378">
      <text>
        <t xml:space="preserve">Appears in E-MU Formula 4000 Protozoa (Proteus1PresetsX - Stereo Piano).</t>
      </text>
    </comment>
    <comment authorId="0" ref="D1399">
      <text>
        <t xml:space="preserve">Also appears on KORG M1EX.</t>
      </text>
    </comment>
    <comment authorId="0" ref="E1417">
      <text>
        <t xml:space="preserve">Appears in TotalKit and DanceKit</t>
      </text>
    </comment>
    <comment authorId="0" ref="F1421">
      <text>
        <t xml:space="preserve">Have a Happy Day, Take a Nap, Speed of Sound, Seascape, New Moon, Take Off, Crystal Nightmare, Child's Song, Steel Heart, Oriental Legend, Surging Power, Destructive Power, Just Another Day</t>
      </text>
    </comment>
    <comment authorId="0" ref="D1432">
      <text>
        <t xml:space="preserve">Also appears on KORG M1EX.</t>
      </text>
    </comment>
    <comment authorId="0" ref="E1443">
      <text>
        <t xml:space="preserve">Also appears in Hit Music Production - Megabass REMIX!</t>
      </text>
    </comment>
    <comment authorId="0" ref="C1444">
      <text>
        <t xml:space="preserve">CD 1 -&gt; Track 02 - DISCO + OLD SCHOOL -&gt; TS 0:36</t>
      </text>
    </comment>
    <comment authorId="0" ref="E1447">
      <text>
        <t xml:space="preserve">Also in RSB-506 -&gt; P6 Stab Brass 1</t>
      </text>
    </comment>
    <comment authorId="0" ref="E1449">
      <text>
        <t xml:space="preserve">Crash cymbal and snare both come from here.</t>
      </text>
    </comment>
    <comment authorId="0" ref="D1466">
      <text>
        <t xml:space="preserve">Reappears in Ethnic 1 &amp; 2
AKAI (Partition G -&gt; EASTERNFLUTE -&gt; FLUTE 1 / EASTFLUTE1) and Zero-G World Pack (Ethnic Vol 2 -&gt; Solo Flute -&gt; Solo Flute-A#)</t>
      </text>
    </comment>
    <comment authorId="0" ref="D1467">
      <text>
        <t xml:space="preserve">Reappears in Ethnic 1 &amp; 2
AKAI (Partition G -&gt; EASTERNFLUTE -&gt; FLUTE 4 / EASTFLUTE4) and Zero-G World Pack (Ethnic Vol 2 -&gt; Solo Flute -&gt; Solo Flute-F 2 </t>
      </text>
    </comment>
    <comment authorId="0" ref="C1500">
      <text>
        <t xml:space="preserve">08-Soundscan™ Loops &amp; co -&gt; Soundscan™ vol.21-40</t>
      </text>
    </comment>
    <comment authorId="0" ref="E1503">
      <text>
        <t xml:space="preserve">Reappear in Zero-G World Pack (Ethnic Vol 2 -&gt; Drum -&gt; Drum Ensemble 142, Drum Ensemble 139 3) </t>
      </text>
    </comment>
    <comment authorId="0" ref="E1504">
      <text>
        <t xml:space="preserve">Reappears in Zero-G World Pack (Ethnic Vol 2 -&gt; Vocals -&gt; Female Vocal Choir-C 2)</t>
      </text>
    </comment>
    <comment authorId="0" ref="B1519">
      <text>
        <t xml:space="preserve">Likely taken from the Total Rex collection.</t>
      </text>
    </comment>
    <comment authorId="0" ref="B1520">
      <text>
        <t xml:space="preserve">Possibly ProSamples 06 Experimental Grooves &amp; FX instead.</t>
      </text>
    </comment>
    <comment authorId="0" ref="D1520">
      <text>
        <t xml:space="preserve">Appears in Altered States as "Here Comes the Ghost" (Loops -&gt; Time Machine Loops -&gt; 108 BPM)</t>
      </text>
    </comment>
    <comment authorId="0" ref="B1521">
      <text>
        <t xml:space="preserve">Likely taken from the Total Rex collection.</t>
      </text>
    </comment>
    <comment authorId="0" ref="B1524">
      <text>
        <t xml:space="preserve">Likely taken from the Total Rex collection.</t>
      </text>
    </comment>
    <comment authorId="0" ref="B1545">
      <text>
        <t xml:space="preserve">Likely taken from the Total Rex collection.</t>
      </text>
    </comment>
    <comment authorId="0" ref="B1546">
      <text>
        <t xml:space="preserve">Likely taken from the Total Rex collection.</t>
      </text>
    </comment>
    <comment authorId="0" ref="B1547">
      <text>
        <t xml:space="preserve">Possibly ProSamples 09 Future Beats 2 instead.</t>
      </text>
    </comment>
    <comment authorId="0" ref="D1547">
      <text>
        <t xml:space="preserve">Appears in Altered States as "Intriguing Metal". (Loops 2 -&gt; Time Machine Loops 2 -&gt; 155 BPM -&gt; Intriguing Metal)
Version in Altered States is missing all of the parts used in the game.
</t>
      </text>
    </comment>
    <comment authorId="0" ref="B1548">
      <text>
        <t xml:space="preserve">Likely taken from the Total Rex collection (Jungle Frenzy section or Total Drum &amp; Bass section)</t>
      </text>
    </comment>
    <comment authorId="0" ref="E1550">
      <text>
        <t xml:space="preserve">Sourced from Zero-G - Jungle Frenzy</t>
      </text>
    </comment>
    <comment authorId="0" ref="D1555">
      <text>
        <t xml:space="preserve">drumroll, drums01, guitar01, guitar02, guitar03, snare02</t>
      </text>
    </comment>
    <comment authorId="0" ref="D1556">
      <text>
        <t xml:space="preserve">drums02, drums03, guitar, synth05</t>
      </text>
    </comment>
    <comment authorId="0" ref="E1578">
      <text>
        <t xml:space="preserve">Also in ACID DJ 2.0</t>
      </text>
    </comment>
    <comment authorId="0" ref="E1579">
      <text>
        <t xml:space="preserve">Also in ACID DJ 2.0</t>
      </text>
    </comment>
    <comment authorId="0" ref="E1580">
      <text>
        <t xml:space="preserve">Also appears in Zero-G Total Drum &amp; Bass (Drum Loops -&gt; 160 BPM -&gt; Raipur)</t>
      </text>
    </comment>
    <comment authorId="0" ref="B1598">
      <text>
        <t xml:space="preserve">Likely taken from the Total Rex collection.</t>
      </text>
    </comment>
    <comment authorId="0" ref="B1600">
      <text>
        <t xml:space="preserve">Might be from the Best Service Sound Cube series instead.</t>
      </text>
    </comment>
    <comment authorId="0" ref="E1600">
      <text>
        <t xml:space="preserve">Also reappears in Best Service Drums Overkill</t>
      </text>
    </comment>
    <comment authorId="0" ref="E1601">
      <text>
        <t xml:space="preserve">This theme is a remix of Patience from Shinobi (PS2). Interestingly, a different instrument was used in the original, so that means Richard Jacques brought out his JV-1080 for this song. -Miles</t>
      </text>
    </comment>
    <comment authorId="0" ref="B1608">
      <text>
        <t xml:space="preserve">Possibly ProSamples 06 Experimental Grooves &amp; FX instead.</t>
      </text>
    </comment>
    <comment authorId="0" ref="E1617">
      <text>
        <t xml:space="preserve">According to Ohtani, he plays these drums in Native Instruments Battery 4 sampler, although he states they are "(Not a preset tone)". In the same interview this is from, he is seen using Pro Tools.</t>
      </text>
    </comment>
  </commentList>
</comments>
</file>

<file path=xl/comments5.xml><?xml version="1.0" encoding="utf-8"?>
<comments xmlns:r="http://schemas.openxmlformats.org/officeDocument/2006/relationships" xmlns="http://schemas.openxmlformats.org/spreadsheetml/2006/main">
  <authors>
    <author/>
  </authors>
  <commentList>
    <comment authorId="0" ref="B14">
      <text>
        <t xml:space="preserve">Also in AKAI CD-ROM Sound Library Vol. 2</t>
      </text>
    </comment>
    <comment authorId="0" ref="E14">
      <text>
        <t xml:space="preserve">Spectral Graph for the audio demo: https://cdn.discordapp.com/attachments/808054955339939921/821767476173471790/unknown.png</t>
      </text>
    </comment>
    <comment authorId="0" ref="E15">
      <text>
        <t xml:space="preserve">Graph for audio demo: https://cdn.discordapp.com/attachments/808054955339939921/821776266806034537/unknown.png
Second Demo: https://cdn.discordapp.com/attachments/808054955339939921/821776897889271848/gpno-freq-compare.wav
Graph for the second demo: https://cdn.discordapp.com/attachments/808054955339939921/821776910773256242/unknown.png
</t>
      </text>
    </comment>
    <comment authorId="0" ref="E16">
      <text>
        <t xml:space="preserve">Graph for audio demo: https://cdn.discordapp.com/attachments/808054955339939921/821768934758809620/unknown.png
First sound is proteus, second is ingame</t>
      </text>
    </comment>
    <comment authorId="0" ref="E17">
      <text>
        <t xml:space="preserve">Waveform: https://cdn.discordapp.com/attachments/808055203530014810/809144349131538462/unknown.png</t>
      </text>
    </comment>
    <comment authorId="0" ref="E18">
      <text>
        <t xml:space="preserve">Sourced from E-MU Systems Emulator II. Also appears in Sound Ideas Sampler Library
Graph for audio demo: https://cdn.discordapp.com/attachments/808054955339939921/821772017808179230/unknown.png</t>
      </text>
    </comment>
    <comment authorId="0" ref="E19">
      <text>
        <t xml:space="preserve">Spectral Graph of the audio comparison: https://cdn.discordapp.com/attachments/808054955339939921/821766546107138078/unknown.png</t>
      </text>
    </comment>
    <comment authorId="0" ref="E22">
      <text>
        <t xml:space="preserve">Full name: OPEN HIT - LOWER TOP HEAD TENSION, Version #2</t>
      </text>
    </comment>
    <comment authorId="0" ref="E24">
      <text>
        <t xml:space="preserve">Also appears in AKAI S1000 and AKAI CD-ROM Library Vol. 2 in lower quality:
SL1084 HARP #1	-&gt; HARP SUSTAIN	-&gt; HARP C4</t>
      </text>
    </comment>
    <comment authorId="0" ref="G24">
      <text>
        <t xml:space="preserve">Order: in-game, AKAI S1000, SI Sampler Library</t>
      </text>
    </comment>
    <comment authorId="0" ref="E25">
      <text>
        <t xml:space="preserve">Trimmed down to first fraction of a second.
Also appears in Series 2000.</t>
      </text>
    </comment>
    <comment authorId="0" ref="E27">
      <text>
        <t xml:space="preserve">Audio demo: https://cdn.discordapp.com/attachments/808054955339939921/825921524011368448/brass_instrument.wav</t>
      </text>
    </comment>
    <comment authorId="0" ref="E29">
      <text>
        <t xml:space="preserve">To confirm, from G-Boy's sheet</t>
      </text>
    </comment>
    <comment authorId="0" ref="F29">
      <text>
        <t xml:space="preserve">﻿Medium Boss Battle, Kokiri Forest, Mini Game, Boss Battle with a Dinosaur/Feared Dragon, Ganondorf Battle</t>
      </text>
    </comment>
    <comment authorId="0" ref="D30">
      <text>
        <t xml:space="preserve">PER:Cow18</t>
      </text>
    </comment>
    <comment authorId="0" ref="D33">
      <text>
        <t xml:space="preserve">Sourced from Masterbits - Climax-Collection Vol. 2 - Classic</t>
      </text>
    </comment>
    <comment authorId="0" ref="F34">
      <text>
        <t xml:space="preserve">Zelda's Theme</t>
      </text>
    </comment>
    <comment authorId="0" ref="D37">
      <text>
        <t xml:space="preserve">A non-inverted and higher quality version appears in Digidesign SampleCell II CD-ROM Library #1.</t>
      </text>
    </comment>
    <comment authorId="0" ref="D38">
      <text>
        <t xml:space="preserve">From Hallelujah</t>
      </text>
    </comment>
    <comment authorId="0" ref="B39">
      <text>
        <t xml:space="preserve">May be the SampleCell version of either this library or Gigapack (named Ultra Gigapack) instead.</t>
      </text>
    </comment>
    <comment authorId="0" ref="F45">
      <text>
        <t xml:space="preserve">Hyrule Field, Gerudo Valley</t>
      </text>
    </comment>
    <comment authorId="0" ref="F47">
      <text>
        <t xml:space="preserve">Hyrule Field, Game Over</t>
      </text>
    </comment>
    <comment authorId="0" ref="B56">
      <text>
        <t xml:space="preserve">Full name: Synclavier Percussion+ Disc 2: World &amp; Orchestral.</t>
      </text>
    </comment>
    <comment authorId="0" ref="D56">
      <text>
        <t xml:space="preserve">GONG MF</t>
      </text>
    </comment>
    <comment authorId="0" ref="D58">
      <text>
        <t xml:space="preserve">If you're checking the VST, silence the first two channels and change the fourth's fine to 4.</t>
      </text>
    </comment>
    <comment authorId="0" ref="D59">
      <text>
        <t xml:space="preserve">Appears in the Star Fox 64 source code with the letter "w", suggesting that Hajime Wakai originally sampled it.</t>
      </text>
    </comment>
    <comment authorId="0" ref="E60">
      <text>
        <t xml:space="preserve">To confirm, from G-Boy's sheet</t>
      </text>
    </comment>
    <comment authorId="0" ref="E61">
      <text>
        <t xml:space="preserve">To confirm, from G-Boy's sheet</t>
      </text>
    </comment>
    <comment authorId="0" ref="D63">
      <text>
        <t xml:space="preserve">Also appears on KORG M1EX.</t>
      </text>
    </comment>
    <comment authorId="0" ref="F63">
      <text>
        <t xml:space="preserve">Hyrule Field, Medium Boss Battle, Boss Battle, Boss Clear, Ganondorf Battle, Item Catch, Enter, Ganondorf, Staff Roll</t>
      </text>
    </comment>
    <comment authorId="0" ref="D65">
      <text>
        <t xml:space="preserve">Also appears in Korg M1 Legacy Collection (PrcEthnicKit).</t>
      </text>
    </comment>
    <comment authorId="0" ref="D66">
      <text>
        <t xml:space="preserve">Also appears in Korg M1 Legacy Collection, the Korg Wavestation VST, and Track 31 of AMG JJ Jeczalik's Art Of Sampling.</t>
      </text>
    </comment>
    <comment authorId="0" ref="B67">
      <text>
        <t xml:space="preserve">Could be another source instead. There might be a library that's the same format as the Sonic Images library (AKAI or SampleCell) being used here.</t>
      </text>
    </comment>
    <comment authorId="0" ref="C68">
      <text>
        <t xml:space="preserve">Voice -&gt; Voice Samples -&gt; Breaths_moans_screams</t>
      </text>
    </comment>
    <comment authorId="0" ref="D69">
      <text>
        <t xml:space="preserve">Also appears in Roland JV-1080.</t>
      </text>
    </comment>
    <comment authorId="0" ref="E74">
      <text>
        <t xml:space="preserve">Also appears in AKAI S1000, AKAI CD-ROM Sound Library Vol. 2, and Invision Lightware Vol. 1.</t>
      </text>
    </comment>
    <comment authorId="0" ref="D81">
      <text>
        <t xml:space="preserve">-JPA1F E 2</t>
      </text>
    </comment>
    <comment authorId="0" ref="B82">
      <text>
        <t xml:space="preserve">The Roland or SampleCell version was used instead.</t>
      </text>
    </comment>
    <comment authorId="0" ref="B85">
      <text>
        <t xml:space="preserve">"The exact sample appears in the CDDA release of Zero-G Ambient 1. However, the library samples multiple Korg presets, so it might not be the actual source, and it doesn't seem to have any other samples used by Nintendo (at least in their unedited form)." 
-G-Boy</t>
      </text>
    </comment>
    <comment authorId="0" ref="D86">
      <text>
        <t xml:space="preserve">Reappears in Zero-G World/Pro Pack (Bonus Loops from ProPack -&gt; Ethnic Flavours -&gt; African -&gt; African 04 104-1)</t>
      </text>
    </comment>
    <comment authorId="0" ref="D87">
      <text>
        <t xml:space="preserve">Reappears in Zero-G World Pack (Ethnic Vol 1 -&gt; African -&gt; African 099-B 1)</t>
      </text>
    </comment>
    <comment authorId="0" ref="E90">
      <text>
        <t xml:space="preserve">A version with a fadeout appears in the Dance Kit and MrProducer patches on the base 01R/W.</t>
      </text>
    </comment>
    <comment authorId="0" ref="E98">
      <text>
        <t xml:space="preserve">Sourced from Masterbits - Climax-Collection Vol. 2 - Classic</t>
      </text>
    </comment>
    <comment authorId="0" ref="C105">
      <text>
        <t xml:space="preserve">Voice -&gt; Voice Samples -&gt; Breaths_moans_screams</t>
      </text>
    </comment>
    <comment authorId="0" ref="C106">
      <text>
        <t xml:space="preserve">Voice -&gt; Voice Samples -&gt; Breaths_moans_screams</t>
      </text>
    </comment>
    <comment authorId="0" ref="B110">
      <text>
        <t xml:space="preserve">The Roland or SampleCell version was used instead.</t>
      </text>
    </comment>
    <comment authorId="0" ref="D119">
      <text>
        <t xml:space="preserve">Reappears in World / Pro Pack (Bonus Loops from ProPack -&gt; Ethnic Flavours -&gt; African -&gt; African 13 111-A  )</t>
      </text>
    </comment>
    <comment authorId="0" ref="F153">
      <text>
        <t xml:space="preserve">Departure, Ganondorf on Forsaken Fortress, Hero of Wind, The Tower of the Gods Appears, Ganondorf Before the Battle, Ganondorf Battle, Epilogue</t>
      </text>
    </comment>
    <comment authorId="0" ref="D162">
      <text>
        <t xml:space="preserve">The second multisample doesn't actually exist in this version of Gigapack (Roland). It can be found in the Kurzweil version of Gigapack's patch with the same name; it's likely that both samples exist and were taken Ultra Gigapack.</t>
      </text>
    </comment>
    <comment authorId="0" ref="D164">
      <text>
        <t xml:space="preserve">SYN:tres  2.1
Sampled from the Nylon Atmosphere patch on the Roland D-50.</t>
      </text>
    </comment>
    <comment authorId="0" ref="D165">
      <text>
        <t xml:space="preserve">STR:Harp1.8
STR:Harp1.6
STR:Harp1.10
STR:Harp1.14</t>
      </text>
    </comment>
    <comment authorId="0" ref="F165">
      <text>
        <t xml:space="preserve">﻿Menu Select, Tetra is Discovered, Zelda's Awakening, Princess Zelda's Theme, Fairy Spring, The Fairy Queen, Medli's Awakening, Sage Laruto</t>
      </text>
    </comment>
    <comment authorId="0" ref="D166">
      <text>
        <t xml:space="preserve">This patch seems to have originally been sampled from an E-MU Proteus/2. There's evidence of the Proteus/2 XR being present at Nintendo's sound studio, but the original version of the patch isn't as similar to the in-game samples, as it doesn't have the reverb that was added in the Gigapack.</t>
      </text>
    </comment>
    <comment authorId="0" ref="D168">
      <text>
        <t xml:space="preserve">From Hallelujah</t>
      </text>
    </comment>
    <comment authorId="0" ref="D169">
      <text>
        <t xml:space="preserve">From Hallelujah. Distortion was added in the second track.</t>
      </text>
    </comment>
    <comment authorId="0" ref="B170">
      <text>
        <t xml:space="preserve">May be the SampleCell version of either this library or Gigapack (named Ultra Gigapack) instead.</t>
      </text>
    </comment>
    <comment authorId="0" ref="B188">
      <text>
        <t xml:space="preserve">Full name: Synclavier Percussion+ Disc 1: Essential Percussion.</t>
      </text>
    </comment>
    <comment authorId="0" ref="B191">
      <text>
        <t xml:space="preserve">Full name: Synclavier Percussion+ Disc 2: World &amp; Orchestral. </t>
      </text>
    </comment>
    <comment authorId="0" ref="E202">
      <text>
        <t xml:space="preserve">To confirm, from G-Boy's sheet </t>
      </text>
    </comment>
    <comment authorId="0" ref="B209">
      <text>
        <t xml:space="preserve">Very likely to be the SampleCell version instead, as a few of the samples don't match the AKAI version in Twilight Princess.</t>
      </text>
    </comment>
    <comment authorId="0" ref="F224">
      <text>
        <t xml:space="preserve">The Tower of Forsaken Fortress, A Big Bird Attacks, Forsaken Fortress Invasion 1, Battle, Jalhalla, Puppet Ganon (Insect Mode)
</t>
      </text>
    </comment>
    <comment authorId="0" ref="D247">
      <text>
        <t xml:space="preserve">A heavy reverb effect was applied.</t>
      </text>
    </comment>
    <comment authorId="0" ref="D248">
      <text>
        <t xml:space="preserve">A heavy reverb effect was applied.</t>
      </text>
    </comment>
    <comment authorId="0" ref="D249">
      <text>
        <t xml:space="preserve">A heavy reverb effect was applied.</t>
      </text>
    </comment>
    <comment authorId="0" ref="E250">
      <text>
        <t xml:space="preserve">59 -&gt; 1</t>
      </text>
    </comment>
    <comment authorId="0" ref="E251">
      <text>
        <t xml:space="preserve">59 -&gt; 0</t>
      </text>
    </comment>
    <comment authorId="0" ref="E252">
      <text>
        <t xml:space="preserve">26 -&gt; 0, From Super Mario 64</t>
      </text>
    </comment>
    <comment authorId="0" ref="B266">
      <text>
        <t xml:space="preserve">The Roland or SampleCell version was used instead.</t>
      </text>
    </comment>
    <comment authorId="0" ref="B279">
      <text>
        <t xml:space="preserve">"The exact sample appears in the CDDA release of Zero-G Ambient 1. However, the library samples multiple Korg presets, so it might not be the actual source, and it doesn't seem to have any other samples used by Nintendo (at least in their unedited form)." 
-G-Boy</t>
      </text>
    </comment>
    <comment authorId="0" ref="C280">
      <text>
        <t xml:space="preserve">Track 19 - Uilleann Pipes Multisample</t>
      </text>
    </comment>
    <comment authorId="0" ref="C281">
      <text>
        <t xml:space="preserve">Track 19 - Uilleann Pipes Multisample</t>
      </text>
    </comment>
    <comment authorId="0" ref="E292">
      <text>
        <t xml:space="preserve">"Also used in Super Mario Sunshine. The Yamaha S90 has a similar patch."
-G-Boy</t>
      </text>
    </comment>
    <comment authorId="0" ref="C307">
      <text>
        <t xml:space="preserve">Woodwinds -&gt; Solo Woodwinds -&gt; Solo Bassoons -&gt; Solo Bassoon</t>
      </text>
    </comment>
    <comment authorId="0" ref="C308">
      <text>
        <t xml:space="preserve">Woodwinds -&gt; Solo Woodwinds -&gt; Solo Flutes -&gt; Solo Flute</t>
      </text>
    </comment>
    <comment authorId="0" ref="B312">
      <text>
        <t xml:space="preserve">could be MachFive instead</t>
      </text>
    </comment>
    <comment authorId="0" ref="B313">
      <text>
        <t xml:space="preserve">could be MachFive instead</t>
      </text>
    </comment>
    <comment authorId="0" ref="E314">
      <text>
        <t xml:space="preserve">"The range was manually extended."
-G-Boy</t>
      </text>
    </comment>
    <comment authorId="0" ref="B321">
      <text>
        <t xml:space="preserve">could be KORG EXB-PCM01 Pianos/Classic Keyboards</t>
      </text>
    </comment>
    <comment authorId="0" ref="B335">
      <text>
        <t xml:space="preserve">could be a later Sound Canvas model</t>
      </text>
    </comment>
    <comment authorId="0" ref="D338">
      <text>
        <t xml:space="preserve">sampled from a chord</t>
      </text>
    </comment>
    <comment authorId="0" ref="A345">
      <text>
        <t xml:space="preserve">Full name: Traditional Swiss Musical Instruments</t>
      </text>
    </comment>
    <comment authorId="0" ref="B345">
      <text>
        <t xml:space="preserve">Full name: Membranophones: Big Bass Drum - Bourbaki-Marsch (Trad.)</t>
      </text>
    </comment>
    <comment authorId="0" ref="E352">
      <text>
        <t xml:space="preserve">From Hallelujah</t>
      </text>
    </comment>
    <comment authorId="0" ref="E353">
      <text>
        <t xml:space="preserve">From Hallelujah</t>
      </text>
    </comment>
    <comment authorId="0" ref="D355">
      <text>
        <t xml:space="preserve">"ADSR was possibly edited." -G-Boy</t>
      </text>
    </comment>
    <comment authorId="0" ref="C357">
      <text>
        <t xml:space="preserve">Full directory is Keyboards -&gt; Percussive Keyboards -&gt; Percussive Synth</t>
      </text>
    </comment>
    <comment authorId="0" ref="F367">
      <text>
        <t xml:space="preserve">Howling Duet #1 (Song of Healing), Howling Duet #2 (Requiem of Spirit) Howling Duet #3 (Prelude of Light), Howling Duet #4, Howling Duet #5, Howling Duet #6 (Main Theme)</t>
      </text>
    </comment>
    <comment authorId="0" ref="D417">
      <text>
        <t xml:space="preserve">Cut and reversed.</t>
      </text>
    </comment>
    <comment authorId="0" ref="B427">
      <text>
        <t xml:space="preserve">The Roland or SampleCell version was used instead.</t>
      </text>
    </comment>
    <comment authorId="0" ref="F439">
      <text>
        <t xml:space="preserve">???</t>
      </text>
    </comment>
    <comment authorId="0" ref="B445">
      <text>
        <t xml:space="preserve">Full name: Synclavier Percussion+ Disc 1: Essential Percussion.</t>
      </text>
    </comment>
    <comment authorId="0" ref="B446">
      <text>
        <t xml:space="preserve">Full name: Synclavier Percussion+ Disc 2: World &amp; Orchestral. </t>
      </text>
    </comment>
    <comment authorId="0" ref="E447">
      <text>
        <t xml:space="preserve">"As far as I know, there's no evidence of anyone at Nintendo owning an NS5R. As both the Triton and Triton Le don't have a patch that sounds like this, the only Korg product confirmed to be used at Nintendo that it could be from is the 01R/W."</t>
      </text>
    </comment>
    <comment authorId="0" ref="E448">
      <text>
        <t xml:space="preserve">"Appears in Kurzweil Classic Synth, where it's stated to be from the M1, T3 or 01/W. It definitely doesn't appear in the first two."
"Also appears in Korg NS5R."
-G-Boy</t>
      </text>
    </comment>
    <comment authorId="0" ref="B449">
      <text>
        <t xml:space="preserve">Very likely to be the SampleCell version instead, as a few of the samples don't match the AKAI version in this game.</t>
      </text>
    </comment>
    <comment authorId="0" ref="E452">
      <text>
        <t xml:space="preserve">"Some waveforms of this piano appear in Roland SR-JV80-09 Session, but they definitely don't appear in the internal programs of the SC-8850 or JD-990. They're probably not in the XV-5080 either since they aren't present in the waveforms of the JV-1080 VST." -G-Boy</t>
      </text>
    </comment>
    <comment authorId="0" ref="B456">
      <text>
        <t xml:space="preserve">Definitely an MU module. The base waveform appears in both the MU90R and the S-YXG50 VST. In the sound bank, this is grouped between M.TANBUR and Music Box, along with the pan flute (followed by MX12 CHOIR and several loops from the New World Order Journey libraries).</t>
      </text>
    </comment>
    <comment authorId="0" ref="B457">
      <text>
        <t xml:space="preserve">A very similar pan flute seems to appear in the Yamaha TG100. Also, this is sorted right next to the accordion, which definitely comes from an MU module.
Pan flute appears in HALion.</t>
      </text>
    </comment>
    <comment authorId="0" ref="B460">
      <text>
        <t xml:space="preserve">Full name: Synclavier Percussion+ Disc 2: World &amp; Orchestral. </t>
      </text>
    </comment>
    <comment authorId="0" ref="E479">
      <text>
        <t xml:space="preserve">In-game Castanet sample has added distortion for a sharper sound</t>
      </text>
    </comment>
    <comment authorId="0" ref="E483">
      <text>
        <t xml:space="preserve">ILO2-DMBK_BS_OPN_04
</t>
      </text>
    </comment>
    <comment authorId="0" ref="D508">
      <text>
        <t xml:space="preserve">VOI:MellotrChoD4
Also exists within First Call Vintage Keyboards at a different pitch.</t>
      </text>
    </comment>
    <comment authorId="0" ref="B511">
      <text>
        <t xml:space="preserve">Full name: Synclavier Percussion+ Disc 1: Essential Percussion.</t>
      </text>
    </comment>
    <comment authorId="0" ref="C511">
      <text>
        <t xml:space="preserve">Replace with SampleCell directory</t>
      </text>
    </comment>
    <comment authorId="0" ref="B512">
      <text>
        <t xml:space="preserve">Full name: Synclavier Percussion+ Disc 2: World &amp; Orchestral. </t>
      </text>
    </comment>
    <comment authorId="0" ref="B513">
      <text>
        <t xml:space="preserve">Full name: Synclavier Percussion+ Disc 2: World &amp; Orchestral. </t>
      </text>
    </comment>
    <comment authorId="0" ref="B514">
      <text>
        <t xml:space="preserve">Full name: Synclavier Percussion+ Disc 2: World &amp; Orchestral. </t>
      </text>
    </comment>
    <comment authorId="0" ref="B517">
      <text>
        <t xml:space="preserve">Very likely to be the SampleCell version instead, as a few of the samples don't match the AKAI version in Twilight Princess.</t>
      </text>
    </comment>
    <comment authorId="0" ref="C550">
      <text>
        <t xml:space="preserve">Track 69 - Ceilidh Snare Hits &amp; Rolls</t>
      </text>
    </comment>
    <comment authorId="0" ref="C551">
      <text>
        <t xml:space="preserve">Track 69 - Ceilidh Snare Hits &amp; Rolls</t>
      </text>
    </comment>
    <comment authorId="0" ref="E559">
      <text>
        <t xml:space="preserve">maybe Steamed Sawz?</t>
      </text>
    </comment>
    <comment authorId="0" ref="E564">
      <text>
        <t xml:space="preserve">The low sample also appears in Ace Attorney Investigations 2, and the middle sample also appears in the sequenced sound bank of Animal Crossing New Leaf.</t>
      </text>
    </comment>
    <comment authorId="0" ref="E565">
      <text>
        <t xml:space="preserve">This might actually be something done in the DAW with the Sitar and baked to a single sample</t>
      </text>
    </comment>
    <comment authorId="0" ref="E568">
      <text>
        <t xml:space="preserve">Riff is edited from this apple loop, oud is also a playable multi-sampled instrument.
</t>
      </text>
    </comment>
    <comment authorId="0" ref="C577">
      <text>
        <t xml:space="preserve">Orchestral Sections -&gt; String Sections -&gt; Full Strings</t>
      </text>
    </comment>
    <comment authorId="0" ref="C578">
      <text>
        <t xml:space="preserve">Orchestral Sections -&gt; String Sections -&gt; Full Strings</t>
      </text>
    </comment>
    <comment authorId="0" ref="B651">
      <text>
        <t xml:space="preserve">MOTU MachFive 2 has a VSL section that shares several patches with Kontakt, so this might be from there instead.</t>
      </text>
    </comment>
    <comment authorId="0" ref="B652">
      <text>
        <t xml:space="preserve">MOTU MachFive 2 has a VSL section that shares several patches with Kontakt, so this might be from there instead.</t>
      </text>
    </comment>
    <comment authorId="0" ref="B653">
      <text>
        <t xml:space="preserve">MOTU MachFive 2 has a VSL section that shares several patches with Kontakt, so this might be from there instead.</t>
      </text>
    </comment>
    <comment authorId="0" ref="E667">
      <text>
        <t xml:space="preserve">seems to be the same one used in songs in Genshin Impact (2020)</t>
      </text>
    </comment>
    <comment authorId="0" ref="E723">
      <text>
        <t xml:space="preserve">Waveforms appear in M1 Legacy Collection</t>
      </text>
    </comment>
    <comment authorId="0" ref="B728">
      <text>
        <t xml:space="preserve">D-70 or S-550</t>
      </text>
    </comment>
    <comment authorId="0" ref="B750">
      <text>
        <t xml:space="preserve">Sound and Drama was released on June 22, 1994, meaning the 1080 and subsequent Roland models were likely not used. 
To do: examine other works by Yoshiyuki Ito for clues as to which module(s) were used.</t>
      </text>
    </comment>
    <comment authorId="0" ref="E752">
      <text>
        <t xml:space="preserve">No comparison but it definitely sounds Roland.</t>
      </text>
    </comment>
    <comment authorId="0" ref="B758">
      <text>
        <t xml:space="preserve">based off Best Service Voice Spectral II</t>
      </text>
    </comment>
  </commentList>
</comments>
</file>

<file path=xl/comments6.xml><?xml version="1.0" encoding="utf-8"?>
<comments xmlns:r="http://schemas.openxmlformats.org/officeDocument/2006/relationships" xmlns="http://schemas.openxmlformats.org/spreadsheetml/2006/main">
  <authors>
    <author/>
  </authors>
  <commentList>
    <comment authorId="0" ref="E19">
      <text>
        <t xml:space="preserve">Decay increased significantly</t>
      </text>
    </comment>
    <comment authorId="0" ref="E24">
      <text>
        <t xml:space="preserve">According to Akiyoshi and Taishow, the instruments were taken from Roland devices such as the TR-909, SH-101, and Juno-106.
http://vgmpf.com/Wiki/index.php?title=Kirby%27s_Avalanche_(SNES)</t>
      </text>
    </comment>
    <comment authorId="0" ref="E25">
      <text>
        <t xml:space="preserve">According to Akiyoshi and Taishow, the instruments were taken from Roland devices such as the TR-909, SH-101, and Juno-106.
http://vgmpf.com/Wiki/index.php?title=Kirby%27s_Avalanche_(SNES)</t>
      </text>
    </comment>
    <comment authorId="0" ref="E26">
      <text>
        <t xml:space="preserve">According to Akiyoshi and Taishow, the instruments were taken from Roland devices such as the TR-909, SH-101, and Juno-106.
http://vgmpf.com/Wiki/index.php?title=Kirby%27s_Avalanche_(SNES)</t>
      </text>
    </comment>
    <comment authorId="0" ref="B28">
      <text>
        <t xml:space="preserve">https://www.nintendo.com/super-nes-classic/interview-kirby/</t>
      </text>
    </comment>
    <comment authorId="0" ref="B29">
      <text>
        <t xml:space="preserve">https://www.rittor-music.co.jp/pickup/detail/13749/ Heavily implied in this interview</t>
      </text>
    </comment>
    <comment authorId="0" ref="C32">
      <text>
        <t xml:space="preserve">Impacts &amp; Crashes-Fights, Punches Kicks Hits Bones</t>
      </text>
    </comment>
    <comment authorId="0" ref="D32">
      <text>
        <t xml:space="preserve">Mostly used at lower pitches.</t>
      </text>
    </comment>
    <comment authorId="0" ref="D34">
      <text>
        <t xml:space="preserve">Also in KORG M1</t>
      </text>
    </comment>
    <comment authorId="0" ref="D49">
      <text>
        <t xml:space="preserve">Also in JV/XV as 448:Syn Vox 1</t>
      </text>
    </comment>
    <comment authorId="0" ref="D50">
      <text>
        <t xml:space="preserve">Also in L-CDP-06</t>
      </text>
    </comment>
    <comment authorId="0" ref="D53">
      <text>
        <t xml:space="preserve">Todo: Properly confirm</t>
      </text>
    </comment>
    <comment authorId="0" ref="D54">
      <text>
        <t xml:space="preserve">Todo: Properly confirm</t>
      </text>
    </comment>
    <comment authorId="0" ref="B55">
      <text>
        <t xml:space="preserve">Check V50 for similar</t>
      </text>
    </comment>
    <comment authorId="0" ref="D59">
      <text>
        <t xml:space="preserve">This one was sampled as a "chord", many different notes playing at the same time.</t>
      </text>
    </comment>
    <comment authorId="0" ref="E67">
      <text>
        <t xml:space="preserve">Sounds similar to Orchestra -&gt; Harp from SampleTank 2 XL.</t>
      </text>
    </comment>
    <comment authorId="0" ref="B70">
      <text>
        <t xml:space="preserve">https://www.rittor-music.co.jp/pickup/detail/13749/ Heavily implied in this interview</t>
      </text>
    </comment>
    <comment authorId="0" ref="D79">
      <text>
        <t xml:space="preserve">Also appears on JV-1080 VST -&gt; 521 Klack Wave. Not present on hardware JV-1080.</t>
      </text>
    </comment>
    <comment authorId="0" ref="B99">
      <text>
        <t xml:space="preserve">Could be Prosonus - Percussion 1 or Percussion 2: Orchestral Percussion instead.</t>
      </text>
    </comment>
    <comment authorId="0" ref="C100">
      <text>
        <t xml:space="preserve">Impacts &amp; Crashes-Fights, Punches Kicks Hits Bones</t>
      </text>
    </comment>
    <comment authorId="0" ref="D113">
      <text>
        <t xml:space="preserve">Layered on top of a single cycle waveform</t>
      </text>
    </comment>
    <comment authorId="0" ref="D116">
      <text>
        <t xml:space="preserve">This one was sampled as a "chord", many different notes playing at the same time.</t>
      </text>
    </comment>
    <comment authorId="0" ref="D124">
      <text>
        <t xml:space="preserve">Also in JD-990 so probably ripped from there, but it's named differently so I don't know which exact sample it is</t>
      </text>
    </comment>
    <comment authorId="0" ref="B126">
      <text>
        <t xml:space="preserve">Most likely from JD-990, JV-1080, or another commonly used Roland module such as the U-series at HAL instead.</t>
      </text>
    </comment>
    <comment authorId="0" ref="E126">
      <text>
        <t xml:space="preserve">Sampled with reverb</t>
      </text>
    </comment>
    <comment authorId="0" ref="B127">
      <text>
        <t xml:space="preserve">Most likely from JD-990, JV-1080, or another commonly used Roland module such as the U-series at HAL instead.</t>
      </text>
    </comment>
    <comment authorId="0" ref="D131">
      <text>
        <t xml:space="preserve">Reverb Snare</t>
      </text>
    </comment>
    <comment authorId="0" ref="E142">
      <text>
        <t xml:space="preserve">Used at a higher pitch (+7 semitones)</t>
      </text>
    </comment>
    <comment authorId="0" ref="E144">
      <text>
        <t xml:space="preserve">Full name: CASE 680: START, IDLE, SHUT OFF, TRACTOR,
CONSTRUCTION</t>
      </text>
    </comment>
    <comment authorId="0" ref="E145">
      <text>
        <t xml:space="preserve">Full name: 20MM: SINGLE SHOT ROCKET LAUNCHERS &amp; RPGS</t>
      </text>
    </comment>
    <comment authorId="0" ref="D146">
      <text>
        <t xml:space="preserve">07sde120_saxoclone_s_2</t>
      </text>
    </comment>
    <comment authorId="0" ref="D156">
      <text>
        <t xml:space="preserve">Probably was made in-house using the JD-990 piano listed above, but it's still worth to put in here as it hasn't been 100% recreated.</t>
      </text>
    </comment>
    <comment authorId="0" ref="D161">
      <text>
        <t xml:space="preserve">Could be a clarinet, sax, oboe, melodica or other similar instrument.</t>
      </text>
    </comment>
    <comment authorId="0" ref="E168">
      <text>
        <t xml:space="preserve">Various chords sampled and spliced together.</t>
      </text>
    </comment>
    <comment authorId="0" ref="B169">
      <text>
        <t xml:space="preserve">Vocals confirmed by Sakai via Twitter: "The choir sound you hear is the sound of My voice that I recorded overdubbed."</t>
      </text>
    </comment>
    <comment authorId="0" ref="B177">
      <text>
        <t xml:space="preserve">Could be Prosonus - Percussion 1 or Percussion 2: Orchestral Percussion instead.</t>
      </text>
    </comment>
    <comment authorId="0" ref="B179">
      <text>
        <t xml:space="preserve">Name taken from PLAY version. The GigaStudio version was likely the version used instead.</t>
      </text>
    </comment>
    <comment authorId="0" ref="B182">
      <text>
        <t xml:space="preserve">Seemingly appears on TS-10, CDR-4, MR-61, and possibly other Ensoniqs. Todo: look into more sounds by them to see if they're used in Mother 3 or in soundtracks by Shogo Sakai.</t>
      </text>
    </comment>
    <comment authorId="0" ref="D193">
      <text>
        <t xml:space="preserve">Could come from a different Roland.</t>
      </text>
    </comment>
    <comment authorId="0" ref="D204">
      <text>
        <t xml:space="preserve">Could come from a different Roland.</t>
      </text>
    </comment>
    <comment authorId="0" ref="D207">
      <text>
        <t xml:space="preserve">Could come from a different Roland.</t>
      </text>
    </comment>
    <comment authorId="0" ref="D209">
      <text>
        <t xml:space="preserve">Could be from the Roland SN-U110-11 Sound Effects expansion instead.</t>
      </text>
    </comment>
    <comment authorId="0" ref="B222">
      <text>
        <t xml:space="preserve">Some of these units also go by the name E-MU Proteus Orchestra.</t>
      </text>
    </comment>
    <comment authorId="0" ref="E255">
      <text>
        <t xml:space="preserve">Appears in an unknown e-Lab library.</t>
      </text>
    </comment>
    <comment authorId="0" ref="E259">
      <text>
        <t xml:space="preserve">Confirmed in KEY's Iwata Asks.</t>
      </text>
    </comment>
    <comment authorId="0" ref="E262">
      <text>
        <t xml:space="preserve">Confirmed in KEY's Iwata Asks.</t>
      </text>
    </comment>
    <comment authorId="0" ref="E263">
      <text>
        <t xml:space="preserve">Sourced from Zero-G - Afrolatin Slam</t>
      </text>
    </comment>
    <comment authorId="0" ref="E264">
      <text>
        <t xml:space="preserve">Sourced from Zero-G - Pure Tabla</t>
      </text>
    </comment>
    <comment authorId="0" ref="D293">
      <text>
        <t xml:space="preserve">To do: confirm patch name. Appears in KFL VSL Brass.</t>
      </text>
    </comment>
    <comment authorId="0" ref="E304">
      <text>
        <t xml:space="preserve">From the unreleased stems.</t>
      </text>
    </comment>
    <comment authorId="0" ref="B308">
      <text>
        <t xml:space="preserve">Seemingly appears on TS-10, CDR-4, and possibly other Ensoniqs. Todo: look into more sounds by them to see if they're used in Mother 3 or in soundtracks by Shogo Sakai.</t>
      </text>
    </comment>
    <comment authorId="0" ref="B324">
      <text>
        <t xml:space="preserve">Name taken from AKAI version. The GigaStudio version was likely the version used instead.</t>
      </text>
    </comment>
    <comment authorId="0" ref="B325">
      <text>
        <t xml:space="preserve">Name taken from PLAY version. The GigaStudio version was likely the version used instead.</t>
      </text>
    </comment>
    <comment authorId="0" ref="E337">
      <text>
        <t xml:space="preserve">Sourced from the steel drum heard on many classic Roland products.</t>
      </text>
    </comment>
    <comment authorId="0" ref="D350">
      <text>
        <t xml:space="preserve">Either Combi Key or Combi KS</t>
      </text>
    </comment>
    <comment authorId="0" ref="D354">
      <text>
        <t xml:space="preserve">Either Combi Key or Combi KS</t>
      </text>
    </comment>
    <comment authorId="0" ref="D356">
      <text>
        <t xml:space="preserve">Either Combi Key or Combi KS</t>
      </text>
    </comment>
    <comment authorId="0" ref="D357">
      <text>
        <t xml:space="preserve">Either Combi Key or Combi KS</t>
      </text>
    </comment>
    <comment authorId="0" ref="D371">
      <text>
        <t xml:space="preserve">Reverb Snare</t>
      </text>
    </comment>
    <comment authorId="0" ref="B373">
      <text>
        <t xml:space="preserve">Could be L-CD1's STEREO EFFECTS VOL. 1 too.</t>
      </text>
    </comment>
    <comment authorId="0" ref="D382">
      <text>
        <t xml:space="preserve">07sde120_saxoclone_s_2</t>
      </text>
    </comment>
    <comment authorId="0" ref="E391">
      <text>
        <t xml:space="preserve">Maybe? Sounds similar to the KFL one, but that one's timbre doesn't match.</t>
      </text>
    </comment>
    <comment authorId="0" ref="E393">
      <text>
        <t xml:space="preserve">To-do: Check Yamaha S80, Roland JV-1080/expansions, IK Multimedia stuff, Native Instruments FM8, and Absynth</t>
      </text>
    </comment>
    <comment authorId="0" ref="E398">
      <text>
        <t xml:space="preserve">To-do: Check Yamaha S80, IK Multimedia stuff, Native Instruments FM8, and Absynth</t>
      </text>
    </comment>
    <comment authorId="0" ref="E409">
      <text>
        <t xml:space="preserve">To do: proper Giga directory</t>
      </text>
    </comment>
    <comment authorId="0" ref="E419">
      <text>
        <t xml:space="preserve">Snare is used in Fatal Blooms in Moonlight, Last-Minute Hero, The World to Win, The Adventure Begins/Original Short Ver.
Gong is used in Mysterious Trap</t>
      </text>
    </comment>
    <comment authorId="0" ref="B420">
      <text>
        <t xml:space="preserve">Name taken from AKAI version. The GigaStudio version was likely the version used instead.</t>
      </text>
    </comment>
    <comment authorId="0" ref="D439">
      <text>
        <t xml:space="preserve">Either Combi Key or Combi KS</t>
      </text>
    </comment>
    <comment authorId="0" ref="D440">
      <text>
        <t xml:space="preserve">Either Combi Key or Combi KS</t>
      </text>
    </comment>
    <comment authorId="0" ref="E455">
      <text>
        <t xml:space="preserve">Maybe? Sounds similar to the KFL one, but that one's timbre doesn't match.</t>
      </text>
    </comment>
    <comment authorId="0" ref="E459">
      <text>
        <t xml:space="preserve">Also used in Mid-Boss (Halcandra) from Kirby's Return to Dream Land.</t>
      </text>
    </comment>
    <comment authorId="0" ref="E460">
      <text>
        <t xml:space="preserve">To-do: Check Yamaha S80, IK Multimedia stuff, Native Instruments FM8, and Absynth</t>
      </text>
    </comment>
    <comment authorId="0" ref="C464">
      <text>
        <t xml:space="preserve">Legacy -&gt; Logic -&gt; 04 Drums &amp; Percussion</t>
      </text>
    </comment>
    <comment authorId="0" ref="C465">
      <text>
        <t xml:space="preserve">Legacy -&gt; Logic -&gt; 04 Drums &amp; Percussion</t>
      </text>
    </comment>
    <comment authorId="0" ref="C466">
      <text>
        <t xml:space="preserve">Legacy - Logic</t>
      </text>
    </comment>
    <comment authorId="0" ref="C467">
      <text>
        <t xml:space="preserve">Legacy - Logic</t>
      </text>
    </comment>
    <comment authorId="0" ref="C468">
      <text>
        <t xml:space="preserve">Legacy - Logic</t>
      </text>
    </comment>
    <comment authorId="0" ref="C469">
      <text>
        <t xml:space="preserve">Legacy - Logic</t>
      </text>
    </comment>
    <comment authorId="0" ref="C470">
      <text>
        <t xml:space="preserve">Legacy - Logic</t>
      </text>
    </comment>
    <comment authorId="0" ref="C471">
      <text>
        <t xml:space="preserve">Legacy</t>
      </text>
    </comment>
    <comment authorId="0" ref="C472">
      <text>
        <t xml:space="preserve">Legacy</t>
      </text>
    </comment>
    <comment authorId="0" ref="C473">
      <text>
        <t xml:space="preserve">Legacy</t>
      </text>
    </comment>
    <comment authorId="0" ref="C474">
      <text>
        <t xml:space="preserve">Legacy</t>
      </text>
    </comment>
    <comment authorId="0" ref="C475">
      <text>
        <t xml:space="preserve">Legacy -&gt; Logic</t>
      </text>
    </comment>
    <comment authorId="0" ref="C476">
      <text>
        <t xml:space="preserve">Legacy -&gt; Logic</t>
      </text>
    </comment>
    <comment authorId="0" ref="C477">
      <text>
        <t xml:space="preserve">Legacy -&gt; Logic</t>
      </text>
    </comment>
    <comment authorId="0" ref="C478">
      <text>
        <t xml:space="preserve">Legacy</t>
      </text>
    </comment>
    <comment authorId="0" ref="C479">
      <text>
        <t xml:space="preserve">Legacy -&gt; Logic</t>
      </text>
    </comment>
    <comment authorId="0" ref="C480">
      <text>
        <t xml:space="preserve">Legacy</t>
      </text>
    </comment>
    <comment authorId="0" ref="C481">
      <text>
        <t xml:space="preserve">Legacy</t>
      </text>
    </comment>
    <comment authorId="0" ref="C482">
      <text>
        <t xml:space="preserve">Legacy</t>
      </text>
    </comment>
    <comment authorId="0" ref="E492">
      <text>
        <t xml:space="preserve">Probably reused from Triple Deluxe.
Source:
https://web.archive.org/web/20170730215556/https://miiverse.nintendo.net/posts/AYMHAAACAAADVHiNpHZ1SQ</t>
      </text>
    </comment>
    <comment authorId="0" ref="B495">
      <text>
        <t xml:space="preserve">Name taken from PLAY version. The GigaStudio version was likely the version used instead.</t>
      </text>
    </comment>
    <comment authorId="0" ref="D500">
      <text>
        <t xml:space="preserve">Notes seem more brought out?</t>
      </text>
    </comment>
    <comment authorId="0" ref="B504">
      <text>
        <t xml:space="preserve">Could be from SampleTank KORG edition instead.</t>
      </text>
    </comment>
    <comment authorId="0" ref="D505">
      <text>
        <t xml:space="preserve">Could be another piano patch using the same sample set.</t>
      </text>
    </comment>
    <comment authorId="0" ref="E515">
      <text>
        <t xml:space="preserve">Seems to use different cabs per song
Could be ST2.5XL instead.</t>
      </text>
    </comment>
    <comment authorId="0" ref="D521">
      <text>
        <t xml:space="preserve">Either Combi Key or Combi KS</t>
      </text>
    </comment>
    <comment authorId="0" ref="E532">
      <text>
        <t xml:space="preserve">To-do: find and look into this library.</t>
      </text>
    </comment>
    <comment authorId="0" ref="D536">
      <text>
        <t xml:space="preserve">To Do: document proper directory (Giga version?)</t>
      </text>
    </comment>
    <comment authorId="0" ref="D562">
      <text>
        <t xml:space="preserve">To Do: document proper directory (Giga version?)</t>
      </text>
    </comment>
    <comment authorId="0" ref="E566">
      <text>
        <t xml:space="preserve">Filtered in Sacrificial Ritual</t>
      </text>
    </comment>
    <comment authorId="0" ref="D585">
      <text>
        <t xml:space="preserve">Cymbal may be from elsewhere</t>
      </text>
    </comment>
    <comment authorId="0" ref="D596">
      <text>
        <t xml:space="preserve">Could also be Sound Canvas.</t>
      </text>
    </comment>
    <comment authorId="0" ref="D608">
      <text>
        <t xml:space="preserve">could also be Snare Combi KS</t>
      </text>
    </comment>
    <comment authorId="0" ref="D609">
      <text>
        <t xml:space="preserve">could also be Tam Tam Combi KS</t>
      </text>
    </comment>
    <comment authorId="0" ref="E632">
      <text>
        <t xml:space="preserve">To-do: find path directory and patch name for Upgrade '97.</t>
      </text>
    </comment>
    <comment authorId="0" ref="D633">
      <text>
        <t xml:space="preserve">To Do: document proper directory (Giga version?)</t>
      </text>
    </comment>
    <comment authorId="0" ref="D669">
      <text>
        <t xml:space="preserve">TAMA SN C FBR MDO AMB</t>
      </text>
    </comment>
    <comment authorId="0" ref="D672">
      <text>
        <t xml:space="preserve">G#4 - Cymbal
B4 - Cymbal
A4 - Cymbal</t>
      </text>
    </comment>
    <comment authorId="0" ref="D674">
      <text>
        <t xml:space="preserve">D2 - Tom
F2 - Closed Hi-Hat
A3 - Open Hi-Hat</t>
      </text>
    </comment>
    <comment authorId="0" ref="D676">
      <text>
        <t xml:space="preserve">A2 - Bongo
G#3 - Bongo
F#1 - Orchestral Snare (Pitch up +2)</t>
      </text>
    </comment>
    <comment authorId="0" ref="E691">
      <text>
        <t xml:space="preserve">"None of the JV-2080 or JD-990 factory patches sound like the pan flute without editing." -G-Boy
Could be from the Roland U-220/expansions.</t>
      </text>
    </comment>
    <comment authorId="0" ref="E692">
      <text>
        <t xml:space="preserve">Most likely from JV-1080, JD-990 or the U-220 series and it's expansions.</t>
      </text>
    </comment>
    <comment authorId="0" ref="E693">
      <text>
        <t xml:space="preserve">From the N64DD SDK</t>
      </text>
    </comment>
    <comment authorId="0" ref="E701">
      <text>
        <t xml:space="preserve">Seems to be tuned.</t>
      </text>
    </comment>
    <comment authorId="0" ref="E705">
      <text>
        <t xml:space="preserve">To confirm (from G-Boy's sheet)</t>
      </text>
    </comment>
    <comment authorId="0" ref="B713">
      <text>
        <t xml:space="preserve">Could be Prosonus - Percussion 1 or Percussion 2: Orchestral Percussion instead.</t>
      </text>
    </comment>
    <comment authorId="0" ref="E723">
      <text>
        <t xml:space="preserve">Also in Nemesys Conexant GM500 Kit</t>
      </text>
    </comment>
    <comment authorId="0" ref="E730">
      <text>
        <t xml:space="preserve">Comment by crissxcr0ss: "Provide a demo for this please."</t>
      </text>
    </comment>
    <comment authorId="0" ref="E734">
      <text>
        <t xml:space="preserve">"Super Mario Bros. 3" and "Dr. Mario" use 000 009 Celesta for sfx</t>
      </text>
    </comment>
    <comment authorId="0" ref="D804">
      <text>
        <t xml:space="preserve">Could be VSL</t>
      </text>
    </comment>
    <comment authorId="0" ref="D805">
      <text>
        <t xml:space="preserve">Could be VSL for Final Destination</t>
      </text>
    </comment>
    <comment authorId="0" ref="D806">
      <text>
        <t xml:space="preserve">Could be VSL</t>
      </text>
    </comment>
    <comment authorId="0" ref="E810">
      <text>
        <t xml:space="preserve">Sourced from Sound Ideas - Wild World of Animals</t>
      </text>
    </comment>
    <comment authorId="0" ref="E811">
      <text>
        <t xml:space="preserve">Sourced from Hollywood Edge - Cartoon Trax</t>
      </text>
    </comment>
    <comment authorId="0" ref="E812">
      <text>
        <t xml:space="preserve">Sourced from Sound Ideas - The General Series 6000</t>
      </text>
    </comment>
    <comment authorId="0" ref="E820">
      <text>
        <t xml:space="preserve">Also appears in Goliath
 -Keyboard Mallet Instr -&gt; Music Box
</t>
      </text>
    </comment>
    <comment authorId="0" ref="E836">
      <text>
        <t xml:space="preserve">To do: Demo</t>
      </text>
    </comment>
    <comment authorId="0" ref="D842">
      <text>
        <t xml:space="preserve">Disputed</t>
      </text>
    </comment>
    <comment authorId="0" ref="E848">
      <text>
        <t xml:space="preserve">Shouldn't matter since it simply loads the same patch with a different reverb impulse.</t>
      </text>
    </comment>
    <comment authorId="0" ref="E890">
      <text>
        <t xml:space="preserve">Also appears in Hollywood Edge Cartoon Trax</t>
      </text>
    </comment>
    <comment authorId="0" ref="E900">
      <text>
        <t xml:space="preserve">Possibly from a non MOTIF Yamaha instead.</t>
      </text>
    </comment>
    <comment authorId="0" ref="D903">
      <text>
        <t xml:space="preserve">From Drum &amp; Bass Flash Trackz
(Partition C -&gt; #20 170 BPM -&gt; ? / </t>
      </text>
    </comment>
    <comment authorId="0" ref="D904">
      <text>
        <t xml:space="preserve">From Drum &amp; Bass Flash Trackz (Partition C -&gt; #21 160 BPM -&gt; ? / P A D21 01)</t>
      </text>
    </comment>
    <comment authorId="0" ref="D905">
      <text>
        <t xml:space="preserve">From Drum &amp; Bass Flash Trackz (Partition C -&gt; #21 160 BPM -&gt; ? / P A D21 02)</t>
      </text>
    </comment>
    <comment authorId="0" ref="E917">
      <text>
        <t xml:space="preserve">Comment by crissxcr0ss: "Probably comes from HALionOne or CS80 that's at HAL Labs."</t>
      </text>
    </comment>
    <comment authorId="0" ref="D920">
      <text>
        <t xml:space="preserve">27_06_01</t>
      </text>
    </comment>
    <comment authorId="0" ref="D921">
      <text>
        <t xml:space="preserve">27_06_03</t>
      </text>
    </comment>
    <comment authorId="0" ref="D922">
      <text>
        <t xml:space="preserve">27_06_05</t>
      </text>
    </comment>
    <comment authorId="0" ref="D923">
      <text>
        <t xml:space="preserve">27_06_07</t>
      </text>
    </comment>
    <comment authorId="0" ref="E926">
      <text>
        <t xml:space="preserve">I think? Gotta check</t>
      </text>
    </comment>
    <comment authorId="0" ref="E934">
      <text>
        <t xml:space="preserve">Could be from an expansion board. </t>
      </text>
    </comment>
    <comment authorId="0" ref="E937">
      <text>
        <t xml:space="preserve">Possibly DFHSuperior or New York Vol. 1</t>
      </text>
    </comment>
    <comment authorId="0" ref="E938">
      <text>
        <t xml:space="preserve">To-Do: Check if Pop/Rock EZX was the default kit of EZDrummer 1
Hihat seems to be 14'' Sabian HHX Groove pitched up slightly</t>
      </text>
    </comment>
    <comment authorId="0" ref="E939">
      <text>
        <t xml:space="preserve">Chances of being New York are higher because of the release date and the fact that it has presets</t>
      </text>
    </comment>
    <comment authorId="0" ref="F941">
      <text>
        <t xml:space="preserve">For Menu 2: "As you pointed out, the drum sound source is a Yamaha motif."</t>
      </text>
    </comment>
    <comment authorId="0" ref="B947">
      <text>
        <t xml:space="preserve">Probably SC8850</t>
      </text>
    </comment>
    <comment authorId="0" ref="E986">
      <text>
        <t xml:space="preserve">Might be from Vienna Symphonic Library instead</t>
      </text>
    </comment>
    <comment authorId="0" ref="E997">
      <text>
        <t xml:space="preserve">To confirm, from G-Boy's sheet</t>
      </text>
    </comment>
    <comment authorId="0" ref="E1067">
      <text>
        <t xml:space="preserve">Preset: Shreddage Presets -&gt; Power Metal</t>
      </text>
    </comment>
    <comment authorId="0" ref="E1075">
      <text>
        <t xml:space="preserve">Preset: Shreddage Presets -&gt; Heavy Chugg</t>
      </text>
    </comment>
    <comment authorId="0" ref="B1077">
      <text>
        <t xml:space="preserve">Could be KORG TRITON instead. Ohtani confirmed he doesn't own a TRINITY anymore in a tweet from 2017.</t>
      </text>
    </comment>
    <comment authorId="0" ref="A1090">
      <text>
        <t xml:space="preserve">Actual Company is Audiomodeling, but in the past they sold their stuff with Samplemodeling's in a bundle</t>
      </text>
    </comment>
    <comment authorId="0" ref="B1117">
      <text>
        <t xml:space="preserve">Kontakt Version</t>
      </text>
    </comment>
    <comment authorId="0" ref="E1129">
      <text>
        <t xml:space="preserve">https://twitter.com/grantkirkhope/status/1141074400168407040</t>
      </text>
    </comment>
    <comment authorId="0" ref="E1172">
      <text>
        <t xml:space="preserve">Menu sounds like custom</t>
      </text>
    </comment>
    <comment authorId="0" ref="E1175">
      <text>
        <t xml:space="preserve">Some of the cuicas used are also in Monkeying Round and Round from Yoshi's Woolly World. They exist in a library called Best Service Festa Latina, which is no longer supported. To-do: Look into later Best Service libraries.</t>
      </text>
    </comment>
    <comment authorId="0" ref="E1181">
      <text>
        <t xml:space="preserve">https://twitter.com/MotoisakurabaM/status/1021951671776108545</t>
      </text>
    </comment>
    <comment authorId="0" ref="E1182">
      <text>
        <t xml:space="preserve">https://twitter.com/MotoisakurabaM/status/1021951671776108545</t>
      </text>
    </comment>
    <comment authorId="0" ref="E1199">
      <text>
        <t xml:space="preserve">https://youtu.be/iMy8Ah4eQ8g?t=1805
The presentation version of the song is a beta version, where the lead guitar has unrealistic vibrato</t>
      </text>
    </comment>
    <comment authorId="0" ref="B1238">
      <text>
        <t xml:space="preserve">Stereo release.</t>
      </text>
    </comment>
    <comment authorId="0" ref="B1239">
      <text>
        <t xml:space="preserve">Reprise version, stereo release.</t>
      </text>
    </comment>
    <comment authorId="0" ref="B1240">
      <text>
        <t xml:space="preserve">Full name is Bob Clearmountain Percussion and Bass Guitar.</t>
      </text>
    </comment>
    <comment authorId="0" ref="E1254">
      <text>
        <t xml:space="preserve">Cut off at the start.
For whatever reason, there's 2 identical samples with different sample rates.</t>
      </text>
    </comment>
    <comment authorId="0" ref="E1257">
      <text>
        <t xml:space="preserve">Cut it to around the second half of the sample, then add the first "big zap" a few milliseconds into the sample. This might be from another library.</t>
      </text>
    </comment>
    <comment authorId="0" ref="E1269">
      <text>
        <t xml:space="preserve">Likely a live recording by M.D. Seeger. This sample sounds very similar to the opening rock guitar they are credited for, and the GBA version replaces the original M. D. Seeger sound with a new, extended version of the PMB guitar, pointing to a different take of the same session.
However, there's no official evidence they recorded this guitar for the time being.</t>
      </text>
    </comment>
    <comment authorId="0" ref="B1272">
      <text>
        <t xml:space="preserve">Might be from Big Fish Audio - Prosonus The Orchestral Collection or an individiual Prosonus CD instead.</t>
      </text>
    </comment>
    <comment authorId="0" ref="E1278">
      <text>
        <t xml:space="preserve">Beginning was cut off</t>
      </text>
    </comment>
    <comment authorId="0" ref="E1295">
      <text>
        <t xml:space="preserve">Sampled in inversions of major and minor chords, both up and down strums</t>
      </text>
    </comment>
    <comment authorId="0" ref="B1296">
      <text>
        <t xml:space="preserve">Seemingly appears on TS-10, CDR-4, MR-61, and possibly other Ensoniqs. Todo: look into more sounds by them to see if they're used in Mother 3 or in soundtracks by Shogo Sakai.</t>
      </text>
    </comment>
    <comment authorId="0" ref="B1308">
      <text>
        <t xml:space="preserve">Could come from KORG Legacy Collection's Wavestation VST instead considering how KLC was used in future HAL games.</t>
      </text>
    </comment>
    <comment authorId="0" ref="E1308">
      <text>
        <t xml:space="preserve">Can be found in PERFORMANCES -&gt; ROM11 within the VST.</t>
      </text>
    </comment>
    <comment authorId="0" ref="E1325">
      <text>
        <t xml:space="preserve">Patch 060 - 50% velocity
Patch 061 - 85% velocity</t>
      </text>
    </comment>
    <comment authorId="0" ref="E1333">
      <text>
        <t xml:space="preserve">Sampled as a Cm chord with G doubled an octave down</t>
      </text>
    </comment>
    <comment authorId="0" ref="E1350">
      <text>
        <t xml:space="preserve">EXTERIOR: LARGE CHURCH BELL: SINGLE TOLL</t>
      </text>
    </comment>
    <comment authorId="0" ref="E1361">
      <text>
        <t xml:space="preserve">Confirmed in a HAL blog written by Sakai.</t>
      </text>
    </comment>
    <comment authorId="0" ref="E1362">
      <text>
        <t xml:space="preserve">Everything, Sakai confirmed he doesn't have any third party plugins lmfao</t>
      </text>
    </comment>
    <comment authorId="0" ref="A1376">
      <text>
        <t xml:space="preserve">Album credits. To do: document performers and instruments (stage medley sax section?)</t>
      </text>
    </comment>
    <comment authorId="0" ref="E1380">
      <text>
        <t xml:space="preserve">Heavy reverb in track, could also be the GM shakuhachi</t>
      </text>
    </comment>
    <comment authorId="0" ref="A1395">
      <text>
        <t xml:space="preserve">Album credits. To do: document performers and instruments (stage medley sax section?)</t>
      </text>
    </comment>
    <comment authorId="0" ref="A1413">
      <text>
        <t xml:space="preserve">Album credits. To do: document performers and instruments (stage medley sax section?)</t>
      </text>
    </comment>
    <comment authorId="0" ref="B1415">
      <text>
        <t xml:space="preserve">Source: Photo of Ando's studio space
https://www.hallab.co.jp/wp-content/themes/hal/images/blog/uploads/keyboardmagazine0609.jpg</t>
      </text>
    </comment>
    <comment authorId="0" ref="B1416">
      <text>
        <t xml:space="preserve">Source: Photo of Ando's studio space
https://www.hallab.co.jp/wp-content/themes/hal/images/blog/uploads/keyboardmagazine0609.jpg
To do: find specific model</t>
      </text>
    </comment>
    <comment authorId="0" ref="E1432">
      <text>
        <t xml:space="preserve">Characterized by a sharp, percussive attack.</t>
      </text>
    </comment>
    <comment authorId="0" ref="A1457">
      <text>
        <t xml:space="preserve">This section will include Kirby's Dream Collection in addition to its soundtrack album, since it's a spinoff that doesn't fit in with the rest of the installments, but does feature official arrangements that are stylistically consistent with the bonus tracks on the album. May move if not redundant.</t>
      </text>
    </comment>
    <comment authorId="0" ref="E1482">
      <text>
        <t xml:space="preserve">Note: not the same stem as the Air Ride and Mass Attack Sky Sands vocals, although it’s a cover of the song</t>
      </text>
    </comment>
    <comment authorId="0" ref="D1483">
      <text>
        <t xml:space="preserve">Or default kit. Definitely Logic.</t>
      </text>
    </comment>
    <comment authorId="0" ref="B1527">
      <text>
        <t xml:space="preserve">Source: Photo of Ando's studio space
https://www.hallab.co.jp/wp-content/themes/hal/images/blog/uploads/keyboardmagazine0609.jpg</t>
      </text>
    </comment>
    <comment authorId="0" ref="B1528">
      <text>
        <t xml:space="preserve">Source: Photo of Ando's studio space
https://www.hallab.co.jp/wp-content/themes/hal/images/blog/uploads/keyboardmagazine0609.jpg</t>
      </text>
    </comment>
    <comment authorId="0" ref="E1531">
      <text>
        <t xml:space="preserve">"...field-recorded...in Vienna in December."
(Source: Kirby Café 2 liner notes.)
https://twitter.com/shogo_sakai/status/1068131173862379520?s=21
This tweet from Sakai (11/29/18) includes a video of him outside the cathedral, and the bells are unmistakable. This may not be the exact date the sample was recorded, as Sakai has been to Vienna on a few occasions, but the date lines up for the most part.</t>
      </text>
    </comment>
  </commentList>
</comments>
</file>

<file path=xl/comments7.xml><?xml version="1.0" encoding="utf-8"?>
<comments xmlns:r="http://schemas.openxmlformats.org/officeDocument/2006/relationships" xmlns="http://schemas.openxmlformats.org/spreadsheetml/2006/main">
  <authors>
    <author/>
  </authors>
  <commentList>
    <comment authorId="0" ref="E59">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60">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61">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62">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63">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D64">
      <text>
        <t xml:space="preserve">EQ required, might be something different.</t>
      </text>
    </comment>
    <comment authorId="0" ref="E64">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65">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66">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67">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68">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69">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0">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1">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2">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3">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4">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5">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6">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7">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8">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79">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80">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81">
      <text>
        <t xml:space="preserve">Full credit goes to Mathew Valente (tssf) for the findings from his videos / streams.
https://www.youtube.com/channel/UCKqNek98rqpapwTTGxjTGjQ
If tssf is reading this:
Honest apologies about the lack of communication for the consent. If you wish, we can remove these findings.</t>
      </text>
    </comment>
    <comment authorId="0" ref="E84">
      <text>
        <t xml:space="preserve">Appears on the Roland U-220</t>
      </text>
    </comment>
    <comment authorId="0" ref="E115">
      <text>
        <t xml:space="preserve">Appears on both the SC-88 and L-CD1.</t>
      </text>
    </comment>
    <comment authorId="0" ref="E116">
      <text>
        <t xml:space="preserve">Both the SC-88 and Master Performance Series share the same bagpipe waveforms.</t>
      </text>
    </comment>
    <comment authorId="0" ref="E117">
      <text>
        <t xml:space="preserve">Potentially appears in the Fairlight CMI III.</t>
      </text>
    </comment>
    <comment authorId="0" ref="E178">
      <text>
        <t xml:space="preserve">Similar piccolo appears in multiple Roland hardware modules, but only the expansion perfectly matches the samples</t>
      </text>
    </comment>
    <comment authorId="0" ref="E184">
      <text>
        <t xml:space="preserve">Appears in Edirol's Hyper Canvas as E. Piano 2v</t>
      </text>
    </comment>
    <comment authorId="0" ref="E185">
      <text>
        <t xml:space="preserve">Also appears in Xenogears (Invasion)</t>
      </text>
    </comment>
    <comment authorId="0" ref="E207">
      <text>
        <t xml:space="preserve">Also appears in Zero-G Total House
(Drum Loops 125 1 -&gt; Ambuscade)
with the tuning down.</t>
      </text>
    </comment>
    <comment authorId="0" ref="E208">
      <text>
        <t xml:space="preserve">Also appears in Zero-G Total House
(Drum Loops 130 -&gt; Electro Convulsion)</t>
      </text>
    </comment>
    <comment authorId="0" ref="E213">
      <text>
        <t xml:space="preserve">Sounds similar to PRS Lead Guitar b in Omnisphere.</t>
      </text>
    </comment>
    <comment authorId="0" ref="B220">
      <text>
        <t xml:space="preserve">Directories taken from Miroslav Philharmonik. Todo: Replace with original Miroslav Vitous CD directories.</t>
      </text>
    </comment>
    <comment authorId="0" ref="B237">
      <text>
        <t xml:space="preserve">or a TRITON-Rack?</t>
      </text>
    </comment>
    <comment authorId="0" ref="E253">
      <text>
        <t xml:space="preserve">Slice. Note at F#3 is removed. Rest of the slice after F#3 pushed back a note to fix the gap.</t>
      </text>
    </comment>
    <comment authorId="0" ref="D354">
      <text>
        <t xml:space="preserve">Also appears in JJ Jeczalik's Art of Sampling.</t>
      </text>
    </comment>
    <comment authorId="0" ref="B355">
      <text>
        <t xml:space="preserve">The original M1 presets aren't included on the M1R-EX's factory patches, but you can use the MPC-00P preset card to load the M1's patches onto the M1EX.</t>
      </text>
    </comment>
    <comment authorId="0" ref="D355">
      <text>
        <t xml:space="preserve">Also appears in Korg 01/W.</t>
      </text>
    </comment>
    <comment authorId="0" ref="D356">
      <text>
        <t xml:space="preserve">Also appears in Korg 01/W.</t>
      </text>
    </comment>
    <comment authorId="0" ref="D357">
      <text>
        <t xml:space="preserve">Also appears in Korg 01/W.</t>
      </text>
    </comment>
    <comment authorId="0" ref="D359">
      <text>
        <t xml:space="preserve">Also appears in Korg 01/W.</t>
      </text>
    </comment>
    <comment authorId="0" ref="E410">
      <text>
        <t xml:space="preserve">Shadow Forest uses "LAMENT 05" and Orphan of Flame uses "LAMENT 07"</t>
      </text>
    </comment>
    <comment authorId="0" ref="E419">
      <text>
        <t xml:space="preserve">"PRS Lead Guitar" patches in Omnisphere basically match the guitar in these tracks.</t>
      </text>
    </comment>
    <comment authorId="0" ref="E430">
      <text>
        <t xml:space="preserve">need to check up on Hamauzu's equipment</t>
      </text>
    </comment>
    <comment authorId="0" ref="B434">
      <text>
        <t xml:space="preserve">Probably comes from a synth in the Roland JV line.</t>
      </text>
    </comment>
    <comment authorId="0" ref="E434">
      <text>
        <t xml:space="preserve">jingle bell, guiro, violin, choir aahs, celesta, timpani</t>
      </text>
    </comment>
    <comment authorId="0" ref="E465">
      <text>
        <t xml:space="preserve">Also appears in Syntec - Wall of Sounds Vol. 4</t>
      </text>
    </comment>
    <comment authorId="0" ref="E471">
      <text>
        <t xml:space="preserve">The same music box that was used in Chrono Trigger / Chrono Cross / Xenogears, but sampled as single notes</t>
      </text>
    </comment>
    <comment authorId="0" ref="B515">
      <text>
        <t xml:space="preserve">Might be ProSamples 25 Pop &amp; Funk Brass instead.</t>
      </text>
    </comment>
    <comment authorId="0" ref="B543">
      <text>
        <t xml:space="preserve">Might be ProSamples 07 Future Beats 1 instead.</t>
      </text>
    </comment>
    <comment authorId="0" ref="E548">
      <text>
        <t xml:space="preserve">Since L'Impeto Oscuro is a remix of this track it's possible that it was made from the same project file as Dark Impetus</t>
      </text>
    </comment>
    <comment authorId="0" ref="D551">
      <text>
        <t xml:space="preserve">Either a or b, I'm not completely sure</t>
      </text>
    </comment>
    <comment authorId="0" ref="E575">
      <text>
        <t xml:space="preserve">Mixing sounds different from the Combo loop</t>
      </text>
    </comment>
    <comment authorId="0" ref="B579">
      <text>
        <t xml:space="preserve">Might be ProSamples 07 Future Beats 1 instead.</t>
      </text>
    </comment>
    <comment authorId="0" ref="B581">
      <text>
        <t xml:space="preserve">Might be ProSamples 25 Pop &amp; Funk Brass instead.</t>
      </text>
    </comment>
    <comment authorId="0" ref="D619">
      <text>
        <t xml:space="preserve">either this or the other SuperSaw preset, forget which one</t>
      </text>
    </comment>
    <comment authorId="0" ref="F627">
      <text>
        <t xml:space="preserve">Yoko Shimomura</t>
      </text>
    </comment>
    <comment authorId="0" ref="F628">
      <text>
        <t xml:space="preserve">Yoko probably too but like, Ishimoto's are so obvious</t>
      </text>
    </comment>
    <comment authorId="0" ref="E659">
      <text>
        <t xml:space="preserve">Sample found in another Impulse Tracker file named "REALIZE.S3M".
The composer very likely got the sample from there.</t>
      </text>
    </comment>
    <comment authorId="0" ref="E660">
      <text>
        <t xml:space="preserve">Most likely either using:
Combinations -&gt; Virtual Journey
Programs -&gt; Bank D -&gt; D062 Virtual Traveler</t>
      </text>
    </comment>
    <comment authorId="0" ref="E696">
      <text>
        <t xml:space="preserve">Most of the instruments come from this synth.
Confirmed by Yuzo Koshiro himself: 
https://twitter.com/yuzokoshiro/status/1419326922635419652?s=20</t>
      </text>
    </comment>
    <comment authorId="0" ref="E698">
      <text>
        <t xml:space="preserve">Sampler that was used, not the actual sample source. Most probably a Roland L-CD1 library.</t>
      </text>
    </comment>
    <comment authorId="0" ref="E755">
      <text>
        <t xml:space="preserve">Sound found in the SC-88 Pro, as Bright Strings.</t>
      </text>
    </comment>
    <comment authorId="0" ref="B758">
      <text>
        <t xml:space="preserve">2-18 in the same OST</t>
      </text>
    </comment>
    <comment authorId="0" ref="B774">
      <text>
        <t xml:space="preserve">Full name is Bob Clearmountain Percussion and Bass Guitar.</t>
      </text>
    </comment>
    <comment authorId="0" ref="B786">
      <text>
        <t xml:space="preserve">Classical Instruments</t>
      </text>
    </comment>
    <comment authorId="0" ref="E788">
      <text>
        <t xml:space="preserve">https://twitter.com/rpgfancom/status/1353386022667739136?s=20
Confirmed by Frank Klepacki to be from a sample library of some sort. He used the same sample (with the exact filter) in a C&amp;C track.
Sample: https://drive.google.com/file/d/1yNtgjfqxRbFY4g9LuBAsYpPcAyuW93-9/view?usp=sharing</t>
      </text>
    </comment>
    <comment authorId="0" ref="E789">
      <text>
        <t xml:space="preserve">Might be Warm Piano.
Samples: https://drive.google.com/file/d/1WvIP-k4ClVdjnaZDCVgclt_17nae60FQ/view?usp=sharing</t>
      </text>
    </comment>
    <comment authorId="0" ref="E790">
      <text>
        <t xml:space="preserve">https://www.youtube.com/watch?v=OvQ9ly3lCmg&amp;t=5m32s
At least 4 different samples from the same module in this track.</t>
      </text>
    </comment>
    <comment authorId="0" ref="E792">
      <text>
        <t xml:space="preserve">Samples: https://drive.google.com/file/d/1JNZGh9nMwrfA9NBBNd5Et89wu2U2t8Ou/view?usp=sharing</t>
      </text>
    </comment>
    <comment authorId="0" ref="E794">
      <text>
        <t xml:space="preserve">Sounds incredibly close to Stack Pad in the Roland SC-88Pro (or above), but Yasunori Mitsuda never used a Sound Canvas module, ever.
Might be from a JV80 expansion.
Sample: https://drive.google.com/file/d/1omCqut1VWk5eYLaTmDCcPkn5b_kZdtqd/view?usp=sharing</t>
      </text>
    </comment>
    <comment authorId="0" ref="E796">
      <text>
        <t xml:space="preserve">Also appears in Pokemon Mystery Dungeon: Explorers of Time / Darkness / Sky (Steam Cave)
Samples: https://drive.google.com/file/d/1t5Nl0h3aWUaXdSIFjj0oRHdgiAQootT5/view?usp=sharing</t>
      </text>
    </comment>
    <comment authorId="0" ref="E797">
      <text>
        <t xml:space="preserve">Samples: https://drive.google.com/file/d/1ekb4P3rLg7srrBbR0S_yEdiVdARGZhHc/view?usp=sharing</t>
      </text>
    </comment>
    <comment authorId="0" ref="E798">
      <text>
        <t xml:space="preserve">Sample: https://drive.google.com/file/d/1Ayq0z18r4cFuN9MY-R8m-afGvIGVXSI9/view?usp=sharing</t>
      </text>
    </comment>
    <comment authorId="0" ref="E799">
      <text>
        <t xml:space="preserve">Sample: https://drive.google.com/file/d/1oi9O7wKv36BIRk_Qpt6Bn1yTU2KU93i8/view?usp=sharing</t>
      </text>
    </comment>
    <comment authorId="0" ref="E800">
      <text>
        <t xml:space="preserve">Also appears in Final Fantasy IX (Vivi's Theme)</t>
      </text>
    </comment>
    <comment authorId="0" ref="E818">
      <text>
        <t xml:space="preserve">Present in more than one drumkit</t>
      </text>
    </comment>
    <comment authorId="0" ref="E819">
      <text>
        <t xml:space="preserve">Present in more than one drumkit</t>
      </text>
    </comment>
    <comment authorId="0" ref="E848">
      <text>
        <t xml:space="preserve">Plays D4, A4 and D5 notes one by one in a single sample</t>
      </text>
    </comment>
    <comment authorId="0" ref="E872">
      <text>
        <t xml:space="preserve">Appears in SRX World as PR-B 109 Squeeze Box, but SRX cards were only released from 2000 onward </t>
      </text>
    </comment>
    <comment authorId="0" ref="B877">
      <text>
        <t xml:space="preserve">This sound probably comes from an earlier Roland synth since sources claim that the XV-5080 was released in September 2000 (which was after the release of Vagrant Story)
EDIT (Hexagon12): Might be a JV-2080 with expansion boards</t>
      </text>
    </comment>
    <comment authorId="0" ref="B878">
      <text>
        <t xml:space="preserve">This sound probably comes from an earlier Roland synth since sources claim that the XV-5080 was released in September 2000 (which was after the release of Vagrant Story)
EDIT (Hexagon12): Might be a JV-2080 with expansion boards</t>
      </text>
    </comment>
    <comment authorId="0" ref="B879">
      <text>
        <t xml:space="preserve">This sound probably comes from an earlier Roland synth since sources claim that the XV-5080 was released in September 2000 (which was after the release of Vagrant Story)
EDIT (Hexagon12): Might be a JV-2080 with expansion boards</t>
      </text>
    </comment>
    <comment authorId="0" ref="E881">
      <text>
        <t xml:space="preserve">Noted in the OST CD credits </t>
      </text>
    </comment>
    <comment authorId="0" ref="B900">
      <text>
        <t xml:space="preserve">Need to fully confirm.</t>
      </text>
    </comment>
    <comment authorId="0" ref="B901">
      <text>
        <t xml:space="preserve">Need to fully confirm.</t>
      </text>
    </comment>
    <comment authorId="0" ref="E901">
      <text>
        <t xml:space="preserve">Appears in SF's demo samples</t>
      </text>
    </comment>
    <comment authorId="0" ref="B902">
      <text>
        <t xml:space="preserve">Need to fully confirm.</t>
      </text>
    </comment>
    <comment authorId="0" ref="E902">
      <text>
        <t xml:space="preserve">Appears in SF's demo samples</t>
      </text>
    </comment>
    <comment authorId="0" ref="D941">
      <text>
        <t xml:space="preserve">Could be from the source Soundscan library instead.</t>
      </text>
    </comment>
    <comment authorId="0" ref="B943">
      <text>
        <t xml:space="preserve">Might be ProSamples 25 Pop &amp; Funk Brass instead.</t>
      </text>
    </comment>
    <comment authorId="0" ref="B945">
      <text>
        <t xml:space="preserve">Might be ProSamples 23 Trip Hop instead.</t>
      </text>
    </comment>
    <comment authorId="0" ref="D951">
      <text>
        <t xml:space="preserve">Could be from the source Soundscan library instead.</t>
      </text>
    </comment>
    <comment authorId="0" ref="B953">
      <text>
        <t xml:space="preserve">Sample and path names from the ProSamples version. Might be 22 Hip Hop instead.</t>
      </text>
    </comment>
    <comment authorId="0" ref="B954">
      <text>
        <t xml:space="preserve">Might be ProSamples 39 Hip Hop 2 instead.</t>
      </text>
    </comment>
    <comment authorId="0" ref="B955">
      <text>
        <t xml:space="preserve">Might be ProSamples 21 Drum &amp; Bass 2 instead.</t>
      </text>
    </comment>
    <comment authorId="0" ref="E958">
      <text>
        <t xml:space="preserve">Could be sampled in a sample library loop</t>
      </text>
    </comment>
    <comment authorId="0" ref="B965">
      <text>
        <t xml:space="preserve">Need to fully confirm.</t>
      </text>
    </comment>
    <comment authorId="0" ref="E965">
      <text>
        <t xml:space="preserve">Appears in SF's demo samples</t>
      </text>
    </comment>
    <comment authorId="0" ref="B966">
      <text>
        <t xml:space="preserve">Need to fully confirm.</t>
      </text>
    </comment>
    <comment authorId="0" ref="E966">
      <text>
        <t xml:space="preserve">Appears in SF's demo samples</t>
      </text>
    </comment>
    <comment authorId="0" ref="B977">
      <text>
        <t xml:space="preserve">Might be ProSamples 21 Drum &amp; Bass 2 instead.</t>
      </text>
    </comment>
    <comment authorId="0" ref="E977">
      <text>
        <t xml:space="preserve">Sourced from Zero-G - Jungle Warfare 2</t>
      </text>
    </comment>
    <comment authorId="0" ref="B979">
      <text>
        <t xml:space="preserve">Might be Guitar Odyssey instead.</t>
      </text>
    </comment>
    <comment authorId="0" ref="B980">
      <text>
        <t xml:space="preserve">Might be ProSamples 10 House instead.</t>
      </text>
    </comment>
    <comment authorId="0" ref="B981">
      <text>
        <t xml:space="preserve">Might be ProSamples 23 Trip Hop instead.</t>
      </text>
    </comment>
    <comment authorId="0" ref="B986">
      <text>
        <t xml:space="preserve">Might be ProSamples 25 Pop &amp; Funk Brass instead.</t>
      </text>
    </comment>
    <comment authorId="0" ref="C1009">
      <text>
        <t xml:space="preserve">  1_60s demosongs -&gt; spacedance_B 145 demosong D</t>
      </text>
    </comment>
    <comment authorId="0" ref="C1037">
      <text>
        <t xml:space="preserve">... -&gt; a little bit louder now 098 d#</t>
      </text>
    </comment>
    <comment authorId="0" ref="C1038">
      <text>
        <t xml:space="preserve">... -&gt; a little bit louder now 098 d#</t>
      </text>
    </comment>
    <comment authorId="0" ref="C1039">
      <text>
        <t xml:space="preserve">... -&gt; a little bit louder now 098 d#</t>
      </text>
    </comment>
    <comment authorId="0" ref="C1040">
      <text>
        <t xml:space="preserve">... -&gt; a little bit louder now 098 d#</t>
      </text>
    </comment>
    <comment authorId="0" ref="C1041">
      <text>
        <t xml:space="preserve">... -&gt; a little bit louder now 098 d#</t>
      </text>
    </comment>
    <comment authorId="0" ref="C1042">
      <text>
        <t xml:space="preserve">... -&gt; back in da dayz 095 e</t>
      </text>
    </comment>
    <comment authorId="0" ref="C1043">
      <text>
        <t xml:space="preserve">... -&gt; back it up 095 c</t>
      </text>
    </comment>
    <comment authorId="0" ref="C1044">
      <text>
        <t xml:space="preserve">... -&gt; back it up 095 c</t>
      </text>
    </comment>
    <comment authorId="0" ref="C1045">
      <text>
        <t xml:space="preserve">... -&gt; bring it on 095 e</t>
      </text>
    </comment>
    <comment authorId="0" ref="C1046">
      <text>
        <t xml:space="preserve">... -&gt; bring it on 095 e</t>
      </text>
    </comment>
    <comment authorId="0" ref="C1047">
      <text>
        <t xml:space="preserve">... -&gt; bring it on 095 e</t>
      </text>
    </comment>
    <comment authorId="0" ref="C1048">
      <text>
        <t xml:space="preserve">... -&gt; bring it on 095 e</t>
      </text>
    </comment>
    <comment authorId="0" ref="C1049">
      <text>
        <t xml:space="preserve">... -&gt; headbanging 080 c</t>
      </text>
    </comment>
    <comment authorId="0" ref="C1050">
      <text>
        <t xml:space="preserve">... -&gt; nicca please 087 d</t>
      </text>
    </comment>
    <comment authorId="0" ref="C1051">
      <text>
        <t xml:space="preserve">... -&gt; notorious 090 e</t>
      </text>
    </comment>
    <comment authorId="0" ref="C1052">
      <text>
        <t xml:space="preserve">... -&gt; put yo hands 096 e</t>
      </text>
    </comment>
    <comment authorId="0" ref="B1055">
      <text>
        <t xml:space="preserve">Instrument Series 27 - Funky Acoustic Guitar</t>
      </text>
    </comment>
    <comment authorId="0" ref="D1080">
      <text>
        <t xml:space="preserve">Could be from the source Soundscan library instead.</t>
      </text>
    </comment>
    <comment authorId="0" ref="B1083">
      <text>
        <t xml:space="preserve">Might be ProSamples 25 Pop &amp; Funk Brass instead.</t>
      </text>
    </comment>
    <comment authorId="0" ref="B1098">
      <text>
        <t xml:space="preserve">Might be ProSamples 25 Pop &amp; Funk Brass instead.</t>
      </text>
    </comment>
    <comment authorId="0" ref="F1127">
      <text>
        <t xml:space="preserve">Ordinary People, Little Sweet Cafe, Ancient Dolphin, Raven, Swivel, Don't Hunt The Fairy, Harvest November, Few Paths Forbidden, Female Turbulence, Powell, Splash Hop, Secret Of Mana, Rolling Cradle, Black Soup</t>
      </text>
    </comment>
  </commentList>
</comments>
</file>

<file path=xl/comments8.xml><?xml version="1.0" encoding="utf-8"?>
<comments xmlns:r="http://schemas.openxmlformats.org/officeDocument/2006/relationships" xmlns="http://schemas.openxmlformats.org/spreadsheetml/2006/main">
  <authors>
    <author/>
  </authors>
  <commentList>
    <comment authorId="0" ref="B29">
      <text>
        <t xml:space="preserve">I'm Chief Kamanawanalea (We're The Royal Macadamia Nuts)</t>
      </text>
    </comment>
    <comment authorId="0" ref="E32">
      <text>
        <t xml:space="preserve">Sourced from Vinyl Attack</t>
      </text>
    </comment>
    <comment authorId="0" ref="D33">
      <text>
        <t xml:space="preserve">Partition G -&gt; 96 OCTAFUNK -&gt; AL OCTAFUNK (B3)</t>
      </text>
    </comment>
    <comment authorId="0" ref="E36">
      <text>
        <t xml:space="preserve">Appears in SF's demo samples</t>
      </text>
    </comment>
    <comment authorId="0" ref="B42">
      <text>
        <t xml:space="preserve">Todo: Find and replace directories with Roland version, as it doesn't seem likely that Tommy used an AKAI, Kurzweil or SampleCell sampler. CD audio format is missing the Drippings sample.</t>
      </text>
    </comment>
    <comment authorId="0" ref="B54">
      <text>
        <t xml:space="preserve">Most likely one of the synths in the JV line.</t>
      </text>
    </comment>
    <comment authorId="0" ref="B95">
      <text>
        <t xml:space="preserve">Todo: Replace directories with AKAI version.</t>
      </text>
    </comment>
    <comment authorId="0" ref="E102">
      <text>
        <t xml:space="preserve">Could be from another thing that samples it, such as the Proteus 2000 which has this sound.</t>
      </text>
    </comment>
    <comment authorId="0" ref="B117">
      <text>
        <t xml:space="preserve">To-do: Find and replace paths with GIGA format.</t>
      </text>
    </comment>
    <comment authorId="0" ref="E127">
      <text>
        <t xml:space="preserve">Sourced from The General Series 6000 Extension</t>
      </text>
    </comment>
    <comment authorId="0" ref="E128">
      <text>
        <t xml:space="preserve">Sourced from The General Series 6000</t>
      </text>
    </comment>
    <comment authorId="0" ref="E137">
      <text>
        <t xml:space="preserve">Also appears in Data Becker Monster Pack.</t>
      </text>
    </comment>
    <comment authorId="0" ref="E139">
      <text>
        <t xml:space="preserve">A1-WILD
D1-WILD
F1-WILD (album mix only)</t>
      </text>
    </comment>
    <comment authorId="0" ref="F139">
      <text>
        <t xml:space="preserve">Songs by Todd Masten</t>
      </text>
    </comment>
    <comment authorId="0" ref="F140">
      <text>
        <t xml:space="preserve">Songs by Todd Masten</t>
      </text>
    </comment>
    <comment authorId="0" ref="F141">
      <text>
        <t xml:space="preserve">Songs by Todd Masten</t>
      </text>
    </comment>
    <comment authorId="0" ref="E142">
      <text>
        <t xml:space="preserve">LowTumbaAtkSlide
Hi TumbaAtkSlide (sped up 2 st)</t>
      </text>
    </comment>
    <comment authorId="0" ref="F142">
      <text>
        <t xml:space="preserve">Songs by Todd Masten</t>
      </text>
    </comment>
    <comment authorId="0" ref="F143">
      <text>
        <t xml:space="preserve">Songs by Todd Masten</t>
      </text>
    </comment>
    <comment authorId="0" ref="B144">
      <text>
        <t xml:space="preserve">Soundfont conversion was used, loaded into Kontakt.</t>
      </text>
    </comment>
    <comment authorId="0" ref="F144">
      <text>
        <t xml:space="preserve">Songs by Ashif Hakik</t>
      </text>
    </comment>
    <comment authorId="0" ref="F145">
      <text>
        <t xml:space="preserve">Songs by Ashif Hakik</t>
      </text>
    </comment>
    <comment authorId="0" ref="F146">
      <text>
        <t xml:space="preserve">Songs by Ashif Hakik</t>
      </text>
    </comment>
    <comment authorId="0" ref="F147">
      <text>
        <t xml:space="preserve">Songs by Ashif Hakik</t>
      </text>
    </comment>
    <comment authorId="0" ref="E148">
      <text>
        <t xml:space="preserve">Quick 12 st upward pitch bend on note start (using Kontakt envelope)</t>
      </text>
    </comment>
    <comment authorId="0" ref="F148">
      <text>
        <t xml:space="preserve">Songs by Ashif Hakik</t>
      </text>
    </comment>
    <comment authorId="0" ref="F149">
      <text>
        <t xml:space="preserve">Songs by Ashif Hakik</t>
      </text>
    </comment>
    <comment authorId="0" ref="F150">
      <text>
        <t xml:space="preserve">Songs by Ashif Hakik</t>
      </text>
    </comment>
    <comment authorId="0" ref="F151">
      <text>
        <t xml:space="preserve">Songs by Ashif Hakik</t>
      </text>
    </comment>
    <comment authorId="0" ref="F152">
      <text>
        <t xml:space="preserve">Songs by Ashif Hakik</t>
      </text>
    </comment>
    <comment authorId="0" ref="B153">
      <text>
        <t xml:space="preserve">Soundfont conversion was used, loaded into Kontakt.</t>
      </text>
    </comment>
    <comment authorId="0" ref="F153">
      <text>
        <t xml:space="preserve">Songs by Ashif Hakik</t>
      </text>
    </comment>
    <comment authorId="0" ref="F154">
      <text>
        <t xml:space="preserve">Songs by Ashif Hakik</t>
      </text>
    </comment>
    <comment authorId="0" ref="F155">
      <text>
        <t xml:space="preserve">Songs by Ashif Hakik</t>
      </text>
    </comment>
    <comment authorId="0" ref="F156">
      <text>
        <t xml:space="preserve">Songs by Ashif Hakik</t>
      </text>
    </comment>
    <comment authorId="0" ref="F157">
      <text>
        <t xml:space="preserve">Songs by Ashif Hakik</t>
      </text>
    </comment>
    <comment authorId="0" ref="B158">
      <text>
        <t xml:space="preserve">Soundfont conversion was used, loaded into Kontakt.</t>
      </text>
    </comment>
    <comment authorId="0" ref="F158">
      <text>
        <t xml:space="preserve">Songs by Ashif Hakik</t>
      </text>
    </comment>
    <comment authorId="0" ref="F159">
      <text>
        <t xml:space="preserve">Songs by Ashif Hakik</t>
      </text>
    </comment>
    <comment authorId="0" ref="F160">
      <text>
        <t xml:space="preserve">Songs by Ashif Hakik</t>
      </text>
    </comment>
    <comment authorId="0" ref="F161">
      <text>
        <t xml:space="preserve">Songs by Ashif Hakik</t>
      </text>
    </comment>
    <comment authorId="0" ref="E162">
      <text>
        <t xml:space="preserve">Jews Harp A
Jews Harp B
Jews Harp D</t>
      </text>
    </comment>
    <comment authorId="0" ref="F162">
      <text>
        <t xml:space="preserve">Songs by Ashif Hakik</t>
      </text>
    </comment>
    <comment authorId="0" ref="F163">
      <text>
        <t xml:space="preserve">Songs by Ashif Hakik</t>
      </text>
    </comment>
    <comment authorId="0" ref="F164">
      <text>
        <t xml:space="preserve">Songs by Ashif Hakik</t>
      </text>
    </comment>
    <comment authorId="0" ref="F165">
      <text>
        <t xml:space="preserve">Songs by Ashif Hakik</t>
      </text>
    </comment>
    <comment authorId="0" ref="F166">
      <text>
        <t xml:space="preserve">Songs by Ashif Hakik</t>
      </text>
    </comment>
    <comment authorId="0" ref="F167">
      <text>
        <t xml:space="preserve">Songs by Ashif Hakik</t>
      </text>
    </comment>
    <comment authorId="0" ref="B168">
      <text>
        <t xml:space="preserve">Creative Essentials Vol. 21: Ethnic Flavours</t>
      </text>
    </comment>
    <comment authorId="0" ref="F168">
      <text>
        <t xml:space="preserve">Songs by Todd Masten</t>
      </text>
    </comment>
    <comment authorId="0" ref="F169">
      <text>
        <t xml:space="preserve">Songs by Todd Masten</t>
      </text>
    </comment>
    <comment authorId="0" ref="E170">
      <text>
        <t xml:space="preserve">Hard attack, high register. Pitched down a few cents</t>
      </text>
    </comment>
    <comment authorId="0" ref="F170">
      <text>
        <t xml:space="preserve">Songs by Todd Masten</t>
      </text>
    </comment>
    <comment authorId="0" ref="D178">
      <text>
        <t xml:space="preserve">drums01, drums02, synth02, synth03, synth05</t>
      </text>
    </comment>
    <comment authorId="0" ref="F180">
      <text>
        <t xml:space="preserve">Nuclear Power Plant (Action), Muir Island/Interior HAARP Facility (Action), Beast X-Mansion/Exterior HAARP Facility (Action)</t>
      </text>
    </comment>
    <comment authorId="0" ref="D184">
      <text>
        <t xml:space="preserve">guitar chord loop02, guitar FX01, synth01, synth02</t>
      </text>
    </comment>
    <comment authorId="0" ref="E191">
      <text>
        <t xml:space="preserve">Samples from the song in order: -WOSA GRP, -BAWH-NAHH, -SEE-SAHH, -VOO-GAHH, -VOOH-MAHH, -THOO-LAHH</t>
      </text>
    </comment>
    <comment authorId="0" ref="E197">
      <text>
        <t xml:space="preserve">The shakuhachi sample appears in Best Service Gigapack, Best Service Advanced Media Trax - Modern Composer, Sounds Good EuroTech, Zero-G Datafile 2 and some Ensoniq synths, originally sampled from the Emulator II Shakahachi sample. Todo: Find what source the composer used.</t>
      </text>
    </comment>
    <comment authorId="0" ref="D288">
      <text>
        <t xml:space="preserve">04rho110_BB roads to nowhere_C</t>
      </text>
    </comment>
    <comment authorId="0" ref="D289">
      <text>
        <t xml:space="preserve">05rho110_BB roads to nowhere_D</t>
      </text>
    </comment>
    <comment authorId="0" ref="E317">
      <text>
        <t xml:space="preserve">TS 0:08 for Dynamtite Egoist, and TS 0:15 for Sasia</t>
      </text>
    </comment>
    <comment authorId="0" ref="E382">
      <text>
        <t xml:space="preserve">Also appears in AMG Loop Soup!</t>
      </text>
    </comment>
    <comment authorId="0" ref="B394">
      <text>
        <t xml:space="preserve">May be the SampleCell version of Gigapack (named Ultra Gigapack) instead.</t>
      </text>
    </comment>
    <comment authorId="0" ref="B397">
      <text>
        <t xml:space="preserve">Names taken from Roland version. To-do: Find SampleCell version and revise names.</t>
      </text>
    </comment>
    <comment authorId="0" ref="D397">
      <text>
        <t xml:space="preserve">110:5334</t>
      </text>
    </comment>
    <comment authorId="0" ref="D398">
      <text>
        <t xml:space="preserve">120:0208
Also appears in:
Datafile 1 (Track 01 Sample 2)
XX-Large 1500 Classic Drumloops (Partition H -&gt; 3 -&gt; LOOP 120-5 -&gt; L 120 118) 
XX-Large The Killer (Partition F -&gt; LOOPS 140 1 -&gt; 140.026)</t>
      </text>
    </comment>
    <comment authorId="0" ref="D399">
      <text>
        <t xml:space="preserve">VOX:VOX 158
(Sourced From Voice Spectral)</t>
      </text>
    </comment>
    <comment authorId="0" ref="B400">
      <text>
        <t xml:space="preserve">May be the SampleCell version of Gigapack (named Ultra Gigapack) instead.</t>
      </text>
    </comment>
    <comment authorId="0" ref="D401">
      <text>
        <t xml:space="preserve">SOLO VLN PIZZ A2</t>
      </text>
    </comment>
    <comment authorId="0" ref="D402">
      <text>
        <t xml:space="preserve">VIOLIN SEC PONT TREM B3</t>
      </text>
    </comment>
    <comment authorId="0" ref="D403">
      <text>
        <t xml:space="preserve">Picked Bass G2 IFF</t>
      </text>
    </comment>
    <comment authorId="0" ref="D404">
      <text>
        <t xml:space="preserve">UPRIGHT BASS A 2</t>
      </text>
    </comment>
    <comment authorId="0" ref="D405">
      <text>
        <t xml:space="preserve">Lg Brs Ens Sht f D#3 1 -
Pirates 3, Fortress Boss, Out of This World 2
Lg Brs Ens Sus f F2 LP -
Fortress 2, Fortress Boss, Out of This World 2, Final Boss</t>
      </text>
    </comment>
    <comment authorId="0" ref="D406">
      <text>
        <t xml:space="preserve">﻿R+R HORN LONG SWL C5
</t>
      </text>
    </comment>
    <comment authorId="0" ref="F406">
      <text>
        <t xml:space="preserve">Main Menu, Atlantis Boss, Carnival ALL, Carnival Boss, Pirates 2 &amp; 3, Pirates Boss, Prehistoric 2, The Conclusion, Bonus</t>
      </text>
    </comment>
    <comment authorId="0" ref="D407">
      <text>
        <t xml:space="preserve">R+R Horn Sus C3 LP 1</t>
      </text>
    </comment>
    <comment authorId="0" ref="D408">
      <text>
        <t xml:space="preserve">METAL EXT PYRO B1
METAL TRIAD POWER C2 LP
Other sounds from the full patch are used on the PC/PS1 version.</t>
      </text>
    </comment>
    <comment authorId="0" ref="D409">
      <text>
        <t xml:space="preserve">Yam C5 A0 f LP 1
Yam C5 D#3 f LP 1
Yam C5 G#3 f LP 1</t>
      </text>
    </comment>
    <comment authorId="0" ref="C410">
      <text>
        <t xml:space="preserve">Percussion Unpitched -&gt; Drums &amp; Percussion</t>
      </text>
    </comment>
    <comment authorId="0" ref="D410">
      <text>
        <t xml:space="preserve">N+C Picc Sn FX1</t>
      </text>
    </comment>
    <comment authorId="0" ref="C411">
      <text>
        <t xml:space="preserve">Percussion Unpitched -&gt; Drums &amp; Percussion</t>
      </text>
    </comment>
    <comment authorId="0" ref="D411">
      <text>
        <t xml:space="preserve">Rap 808 Closed HiHat
Rap 808 Kick Drum
Rap 808 Open HiHat
Rap 808 Snare
Rap FingerSnap
Rap Pahh Snare 3</t>
      </text>
    </comment>
    <comment authorId="0" ref="C412">
      <text>
        <t xml:space="preserve">Percussion Unpitched -&gt; Drums &amp; Percussion</t>
      </text>
    </comment>
    <comment authorId="0" ref="D412">
      <text>
        <t xml:space="preserve">RIDE HARD 22 MID ROCK</t>
      </text>
    </comment>
    <comment authorId="0" ref="C413">
      <text>
        <t xml:space="preserve">Percussion Unpitched -&gt; Orchestral Percussion</t>
      </text>
    </comment>
    <comment authorId="0" ref="D413">
      <text>
        <t xml:space="preserve">Gong Large f</t>
      </text>
    </comment>
    <comment authorId="0" ref="D414">
      <text>
        <t xml:space="preserve">CELLO SEC SUS f A#2 LP</t>
      </text>
    </comment>
    <comment authorId="0" ref="D415">
      <text>
        <t xml:space="preserve">STRING ORCH PIZZ A#4</t>
      </text>
    </comment>
    <comment authorId="0" ref="D418">
      <text>
        <t xml:space="preserve">Sampled from Korg Wavestation PERFORMANCES -&gt; ROM-&gt; 08 Sandman.</t>
      </text>
    </comment>
    <comment authorId="0" ref="D419">
      <text>
        <t xml:space="preserve">or 908 Solo Flute</t>
      </text>
    </comment>
    <comment authorId="0" ref="D423">
      <text>
        <t xml:space="preserve">Also appears on Roland JV-1080 (GM Bank).</t>
      </text>
    </comment>
    <comment authorId="0" ref="D424">
      <text>
        <t xml:space="preserve">Also appears on Roland JV-1080 (GM Bank).</t>
      </text>
    </comment>
    <comment authorId="0" ref="D427">
      <text>
        <t xml:space="preserve">Also appears on Roland SR-JV80-08 Keyboards of the '60s &amp; '70s.
Originally from Northstar - New Gold Vol. 1</t>
      </text>
    </comment>
    <comment authorId="0" ref="D429">
      <text>
        <t xml:space="preserve">Also appears on Roland JV-1080 (GM Bank).</t>
      </text>
    </comment>
    <comment authorId="0" ref="D430">
      <text>
        <t xml:space="preserve">C#2 - Snare Roll
Also appears on Roland SR-JV80-02 Orchestral.</t>
      </text>
    </comment>
    <comment authorId="0" ref="D431">
      <text>
        <t xml:space="preserve">G3 Kotsuzumi</t>
      </text>
    </comment>
    <comment authorId="0" ref="D432">
      <text>
        <t xml:space="preserve">2nd loop, "Yoo" vocal</t>
      </text>
    </comment>
    <comment authorId="0" ref="B434">
      <text>
        <t xml:space="preserve">Names taken from Roland version. To-do: Find SampleCell version and revise names. 
The Kurzweil version definitely wasn't used as two Gigapack samples are grouped between these Liquid Grooves samples, and the Kurzweil version of Gigapack doesn't have all the samples used. The AKAI-EMU or audio version probably wasn't used either because Gigapack solely had a Kurzweil, Roland, and SampleCell release.</t>
      </text>
    </comment>
    <comment authorId="0" ref="D437">
      <text>
        <t xml:space="preserve">The first measure and the last measure were sampled.</t>
      </text>
    </comment>
    <comment authorId="0" ref="D440">
      <text>
        <t xml:space="preserve">This sample is seemingly unused in the final game. However, it is used in the Windows &amp; Playstation version of the soundtrack in Atlantis 3.</t>
      </text>
    </comment>
    <comment authorId="0" ref="E447">
      <text>
        <t xml:space="preserve">1D is used in Overworld 4.</t>
      </text>
    </comment>
    <comment authorId="0" ref="E448">
      <text>
        <t xml:space="preserve">Two of the three notes used for the harpsichord appear in the N64 SDK. One note is exclusive to this game.</t>
      </text>
    </comment>
    <comment authorId="0" ref="E449">
      <text>
        <t xml:space="preserve">Lyrics seem to based on a chant originating from the Wizard of Oz (1939)
https://youtu.be/Jtie6r27JeU?t=30</t>
      </text>
    </comment>
    <comment authorId="0" ref="E454">
      <text>
        <t xml:space="preserve">47 is used in Prehistoric 3</t>
      </text>
    </comment>
    <comment authorId="0" ref="E458">
      <text>
        <t xml:space="preserve">62 is used in The Conclusion</t>
      </text>
    </comment>
    <comment authorId="0" ref="E460">
      <text>
        <t xml:space="preserve">There are similar samples to this trumpet in SampleCell I CD-ROM Library #2 and SampleCell II CD-ROM Library #1, although none of them seem to fully match.</t>
      </text>
    </comment>
    <comment authorId="0" ref="E464">
      <text>
        <t xml:space="preserve">Also heard in Courage the Cowardly Dog, in the opening to the castle and the opening to the truck driving scene in the episode "The Sandman Sleeps".</t>
      </text>
    </comment>
    <comment authorId="0" ref="E468">
      <text>
        <t xml:space="preserve">Also appears in Best Service Gigapack CD 1 -&gt; 95: 95 A-D LOOP -&gt; 95: 95 C/D Loop -&gt; 95: 95 D Loops (95:4304)</t>
      </text>
    </comment>
    <comment authorId="0" ref="E481">
      <text>
        <t xml:space="preserve">Can be heard by speeding up and reversing the track.</t>
      </text>
    </comment>
    <comment authorId="0" ref="B485">
      <text>
        <t xml:space="preserve">Todo: Replace directories with CDDA audio version. Brimble more than likely had the CDDA version, since his only sampler was an AKAI S950, which was incompatible with S1000+ libraries.</t>
      </text>
    </comment>
    <comment authorId="0" ref="B487">
      <text>
        <t xml:space="preserve">Loops from ACID also released in Essential Sounds I by Sony Creative Software.</t>
      </text>
    </comment>
    <comment authorId="0" ref="D488">
      <text>
        <t xml:space="preserve">Loops -&gt; Distortion &amp; Fuzz -&gt; Rock DistFlange 104 4bar A-B-D-E</t>
      </text>
    </comment>
    <comment authorId="0" ref="D489">
      <text>
        <t xml:space="preserve">Loops -&gt; Distortion &amp; Fuzz -&gt; Rock DistFlange2 104 4bar A-B-D-E</t>
      </text>
    </comment>
    <comment authorId="0" ref="E492">
      <text>
        <t xml:space="preserve">Appears as XP-X - 055 New Jack 136 on SR-JV80-06 Dance, which is what this module is based on.</t>
      </text>
    </comment>
    <comment authorId="0" ref="B494">
      <text>
        <t xml:space="preserve">Loops from ACID also released in Essential Sounds I by Sony Creative Software.</t>
      </text>
    </comment>
    <comment authorId="0" ref="B506">
      <text>
        <t xml:space="preserve">Path names taken from Sonic Foundry re-release.
To-do: Find and replace paths with original Sounds Good version.</t>
      </text>
    </comment>
    <comment authorId="0" ref="D512">
      <text>
        <t xml:space="preserve">30_07_01</t>
      </text>
    </comment>
    <comment authorId="0" ref="D513">
      <text>
        <t xml:space="preserve">30_17_01</t>
      </text>
    </comment>
    <comment authorId="0" ref="D517">
      <text>
        <t xml:space="preserve">Beat 41</t>
      </text>
    </comment>
    <comment authorId="0" ref="D518">
      <text>
        <t xml:space="preserve">046_COLD / Beat 42</t>
      </text>
    </comment>
    <comment authorId="0" ref="D519">
      <text>
        <t xml:space="preserve">048_COLD / Sequense 1</t>
      </text>
    </comment>
    <comment authorId="0" ref="D520">
      <text>
        <t xml:space="preserve">059_COLD / Sequense 2</t>
      </text>
    </comment>
    <comment authorId="0" ref="D525">
      <text>
        <t xml:space="preserve">439_COLD / Voice 34</t>
      </text>
    </comment>
    <comment authorId="0" ref="E542">
      <text>
        <t xml:space="preserve">Can be heard isolated at 1:07 in the song. Appears in Sounds Good EuroTech, but layered with another break not heard in the song.</t>
      </text>
    </comment>
    <comment authorId="0" ref="B555">
      <text>
        <t xml:space="preserve">Could be from SR-JV80-02 Orchestral.</t>
      </text>
    </comment>
    <comment authorId="0" ref="D559">
      <text>
        <t xml:space="preserve">CD 1 -&gt; Track 04 (1:09)</t>
      </text>
    </comment>
    <comment authorId="0" ref="D560">
      <text>
        <t xml:space="preserve">CONTINUITY77
CD 2 -&gt; Track 01 (0:34)</t>
      </text>
    </comment>
    <comment authorId="0" ref="D564">
      <text>
        <t xml:space="preserve">MONSTEROUS98
CD 2 -&gt; Track 19 (1:23)</t>
      </text>
    </comment>
    <comment authorId="0" ref="D565">
      <text>
        <t xml:space="preserve">JZ90CONGA 01, JZ90CONGA 03</t>
      </text>
    </comment>
    <comment authorId="0" ref="D566">
      <text>
        <t xml:space="preserve">JZ90 BA C 01
JZ90 RH C 02
JZ90EGT C 02
JZ90MTR C 01
JZ90SAX C 04</t>
      </text>
    </comment>
    <comment authorId="0" ref="D567">
      <text>
        <t xml:space="preserve">JZ90MTR#D 01</t>
      </text>
    </comment>
    <comment authorId="0" ref="D568">
      <text>
        <t xml:space="preserve">JZ90MTR F 01</t>
      </text>
    </comment>
    <comment authorId="0" ref="D569">
      <text>
        <t xml:space="preserve">JZ90 BA A 03
JZ90EGT A 01
JZ90EGT A 03
JZ90MTR A 02</t>
      </text>
    </comment>
    <comment authorId="0" ref="D570">
      <text>
        <t xml:space="preserve">JZ90 RH#A 01 [&amp; 02], JZ90MTR#A 01
JZ90 RH#A 01 and JZ90 RH#A 02
are used in both songs
JZ90MTR#A 01 is used exclusively in Level 4 / 11</t>
      </text>
    </comment>
    <comment authorId="0" ref="D571">
      <text>
        <t xml:space="preserve">90 BREAK 1</t>
      </text>
    </comment>
    <comment authorId="0" ref="D572">
      <text>
        <t xml:space="preserve">147RD PC 1 [&amp; 02]</t>
      </text>
    </comment>
    <comment authorId="0" ref="D573">
      <text>
        <t xml:space="preserve">SOUL1F -G</t>
      </text>
    </comment>
    <comment authorId="0" ref="D574">
      <text>
        <t xml:space="preserve">SOUL 2 BB</t>
      </text>
    </comment>
    <comment authorId="0" ref="D575">
      <text>
        <t xml:space="preserve">CHARMG100 .2
CHARMG100BLU
CHARMG100B.1
CHARMG130BLU
FHARMC100 CT</t>
      </text>
    </comment>
    <comment authorId="0" ref="B576">
      <text>
        <t xml:space="preserve">Most of the samples from this library are the specific looped versions found in the sets included in Advanced Media Trax (which also includes samples used in this game not found in this library). However, the AKAI and audio sections of that library exclude these particular samples. 
The composer uses sounds that appear in this library on a stock album that released before Advanced Media Trax, so it's possible that the unfound AKAI version of this library has all of the samples the composer used.</t>
      </text>
    </comment>
    <comment authorId="0" ref="D580">
      <text>
        <t xml:space="preserve">0:15, 0:17, 0:19, 0:21, 0:23, 0:25, 0:30</t>
      </text>
    </comment>
    <comment authorId="0" ref="D582">
      <text>
        <t xml:space="preserve">03GUITAR-X-L</t>
      </text>
    </comment>
    <comment authorId="0" ref="D583">
      <text>
        <t xml:space="preserve">30REALBASS-L</t>
      </text>
    </comment>
    <comment authorId="0" ref="D584">
      <text>
        <t xml:space="preserve">04FLUTE L.-L, 05FLUTE L.-L, 07FLUTE L.-L, 08FLUTE L.-L, 09FLUTE L.-L</t>
      </text>
    </comment>
    <comment authorId="0" ref="D585">
      <text>
        <t xml:space="preserve">01EFFECTS</t>
      </text>
    </comment>
    <comment authorId="0" ref="E590">
      <text>
        <t xml:space="preserve">Some of this appears in a drum beat from AMG Now CD-ROM -&gt; Partition G -&gt; B.2.B. VOL 2 -&gt; THE HOOD 93
Unknown if this is the right sound (only part of it can clearly be heard in the song), and doesn't seem to be in Loop Soup AKAI. Todo: Check audio version more thoroughly to see if it has this.</t>
      </text>
    </comment>
    <comment authorId="0" ref="D592">
      <text>
        <t xml:space="preserve">guitar, synth01, synthFX</t>
      </text>
    </comment>
    <comment authorId="0" ref="D593">
      <text>
        <t xml:space="preserve">drumroll, drums01, drums02, guitar, synth01, synth03, synth04, synth05</t>
      </text>
    </comment>
    <comment authorId="0" ref="E599">
      <text>
        <t xml:space="preserve">Raised 4 semitones</t>
      </text>
    </comment>
    <comment authorId="0" ref="B601">
      <text>
        <t xml:space="preserve">Directories taken from Stylus RMX S.A.G.E. Xpander (released after this game). Todo: Replace directories with CDDA version.</t>
      </text>
    </comment>
    <comment authorId="0" ref="E606">
      <text>
        <t xml:space="preserve">Thought to be PROG -&gt; Bank A -&gt; A63 Tin Flute from KORG 01R/W, but doesn't seem to match when demoed on real hardware.</t>
      </text>
    </comment>
    <comment authorId="0" ref="E614">
      <text>
        <t xml:space="preserve">Full name: TIMBER-WOLVES: HOWLING, ANIMAL, WOLF</t>
      </text>
    </comment>
    <comment authorId="0" ref="C618">
      <text>
        <t xml:space="preserve">06-65 CONSTRUCTION KITS -&gt; 61-65 discjockeys 130 A -&gt; 64 licks+samples</t>
      </text>
    </comment>
    <comment authorId="0" ref="C619">
      <text>
        <t xml:space="preserve">06-65 CONSTRUCTION KITS -&gt; 61-65 discjockeys 130 A -&gt; 64 licks+samples</t>
      </text>
    </comment>
    <comment authorId="0" ref="C620">
      <text>
        <t xml:space="preserve">66-84 EXTRA MATERIAL -&gt; 66-70 DRUM LOOPS -&gt; 68 classic</t>
      </text>
    </comment>
    <comment authorId="0" ref="C621">
      <text>
        <t xml:space="preserve">66-84 EXTRA MATERIAL -&gt; 66-70 DRUM LOOPS -&gt; 68 classic</t>
      </text>
    </comment>
    <comment authorId="0" ref="C622">
      <text>
        <t xml:space="preserve">66-84 EXTRA MATERIAL -&gt; 66-70 DRUM LOOPS -&gt; 70 add on</t>
      </text>
    </comment>
    <comment authorId="0" ref="C623">
      <text>
        <t xml:space="preserve">66-84 EXTRA MATERIAL -&gt; 66-70 DRUM LOOPS -&gt; 70 add on</t>
      </text>
    </comment>
    <comment authorId="0" ref="C624">
      <text>
        <t xml:space="preserve">66-84 EXTRA MATERIAL -&gt; 66-70 DRUM LOOPS -&gt; 70 add on</t>
      </text>
    </comment>
    <comment authorId="0" ref="C625">
      <text>
        <t xml:space="preserve">66-84 EXTRA MATERIAL -&gt; 71-79 INSTRUMENT LOOPS + LICKS -&gt; 73 guitar I</t>
      </text>
    </comment>
    <comment authorId="0" ref="E625">
      <text>
        <t xml:space="preserve">Also appears in Ueberschall - The Resource - Lost Tapes</t>
      </text>
    </comment>
    <comment authorId="0" ref="C626">
      <text>
        <t xml:space="preserve">66-84 EXTRA MATERIAL -&gt; 71-79 INSTRUMENT LOOPS + LICKS -&gt; 73 guitar I</t>
      </text>
    </comment>
    <comment authorId="0" ref="C627">
      <text>
        <t xml:space="preserve">66-84 EXTRA MATERIAL -&gt; 71-79 INSTRUMENT LOOPS + LICKS -&gt; 79 e-piano</t>
      </text>
    </comment>
    <comment authorId="0" ref="E627">
      <text>
        <t xml:space="preserve">Also appears in Ueberschall - The Resource - Lost Tapes</t>
      </text>
    </comment>
    <comment authorId="0" ref="C628">
      <text>
        <t xml:space="preserve">66-84 EXTRA MATERIAL -&gt; 71-79 INSTRUMENT LOOPS + LICKS -&gt; 79 e-piano</t>
      </text>
    </comment>
    <comment authorId="0" ref="E628">
      <text>
        <t xml:space="preserve">Also appears in Ueberschall - VLP 120 and The Resource</t>
      </text>
    </comment>
    <comment authorId="0" ref="C629">
      <text>
        <t xml:space="preserve">66-84 EXTRA MATERIAL -&gt; 80-84 DRUM SOUNDS + PROGRAMS -&gt; 80 bassdrums</t>
      </text>
    </comment>
    <comment authorId="0" ref="C630">
      <text>
        <t xml:space="preserve">66-84 EXTRA MATERIAL -&gt; 80-84 DRUM SOUNDS + PROGRAMS -&gt; 82 hihat</t>
      </text>
    </comment>
    <comment authorId="0" ref="C631">
      <text>
        <t xml:space="preserve">66-84 EXTRA MATERIAL -&gt; 80-84 DRUM SOUNDS + PROGRAMS -&gt; 84 cymbals</t>
      </text>
    </comment>
    <comment authorId="0" ref="C637">
      <text>
        <t xml:space="preserve">06-65 CONSTRUCTION KITS -&gt; 16-20 glamour 125 a -&gt; 17 drums</t>
      </text>
    </comment>
    <comment authorId="0" ref="C638">
      <text>
        <t xml:space="preserve">06-65 CONSTRUCTION KITS -&gt; 16-20 glamour 125 a -&gt; 19 licks+samples</t>
      </text>
    </comment>
    <comment authorId="0" ref="C639">
      <text>
        <t xml:space="preserve">06-65 CONSTRUCTION KITS -&gt; 16-20 glamour 125 a -&gt; 19 licks+samples</t>
      </text>
    </comment>
    <comment authorId="0" ref="C640">
      <text>
        <t xml:space="preserve">06-65 CONSTRUCTION KITS -&gt; 16-20 glamour 125 a -&gt; 19 licks+samples</t>
      </text>
    </comment>
    <comment authorId="0" ref="C641">
      <text>
        <t xml:space="preserve">06-65 CONSTRUCTION KITS -&gt; 16-20 glamour 125 a -&gt; 19 licks+samples</t>
      </text>
    </comment>
    <comment authorId="0" ref="C642">
      <text>
        <t xml:space="preserve">06-65 CONSTRUCTION KITS -&gt; 16-20 glamour 125 a -&gt; 19 licks+samples</t>
      </text>
    </comment>
    <comment authorId="0" ref="C643">
      <text>
        <t xml:space="preserve">06-65 CONSTRUCTION KITS -&gt; 31-35 beachclub 125 AebG -&gt; 34 licks+samples</t>
      </text>
    </comment>
    <comment authorId="0" ref="C644">
      <text>
        <t xml:space="preserve">06-65 CONSTRUCTION KITS -&gt; 31-35 beachclub 125 AebG -&gt; 34 licks+samples</t>
      </text>
    </comment>
    <comment authorId="0" ref="E695">
      <text>
        <t xml:space="preserve">Could be something else, since this library came out in 2005, too late for the game to have used it.</t>
      </text>
    </comment>
    <comment authorId="0" ref="B719">
      <text>
        <t xml:space="preserve">JV or JD series likely</t>
      </text>
    </comment>
    <comment authorId="0" ref="B720">
      <text>
        <t xml:space="preserve">JV or JD series likely</t>
      </text>
    </comment>
    <comment authorId="0" ref="B721">
      <text>
        <t xml:space="preserve">JV or JD series likely</t>
      </text>
    </comment>
    <comment authorId="0" ref="B722">
      <text>
        <t xml:space="preserve">JV or JD series likely</t>
      </text>
    </comment>
    <comment authorId="0" ref="B723">
      <text>
        <t xml:space="preserve">JV or JD series likely</t>
      </text>
    </comment>
    <comment authorId="0" ref="B724">
      <text>
        <t xml:space="preserve">JV or JD series likely</t>
      </text>
    </comment>
    <comment authorId="0" ref="B732">
      <text>
        <t xml:space="preserve">JV or JD series likely</t>
      </text>
    </comment>
    <comment authorId="0" ref="E734">
      <text>
        <t xml:space="preserve">also appears here: https://youtu.be/kYEg1zU4gE8?t=2</t>
      </text>
    </comment>
    <comment authorId="0" ref="E740">
      <text>
        <t xml:space="preserve">instruments often have EQ and reverb</t>
      </text>
    </comment>
    <comment authorId="0" ref="C748">
      <text>
        <t xml:space="preserve">Track 55 - adlib styled melodic lines - no words</t>
      </text>
    </comment>
    <comment authorId="0" ref="D750">
      <text>
        <t xml:space="preserve">0:27,
Uses more than just this timestamp</t>
      </text>
    </comment>
    <comment authorId="0" ref="E754">
      <text>
        <t xml:space="preserve">yes, this is not a joke. Koshiro confirmed this on a Twitter video.</t>
      </text>
    </comment>
    <comment authorId="0" ref="D784">
      <text>
        <t xml:space="preserve">Appears to have been edited in some way.</t>
      </text>
    </comment>
    <comment authorId="0" ref="D786">
      <text>
        <t xml:space="preserve">Not 100% confirmed. Might be something else instead.</t>
      </text>
    </comment>
    <comment authorId="0" ref="D789">
      <text>
        <t xml:space="preserve">Set the AR value in the C2 row to around 18.</t>
      </text>
    </comment>
    <comment authorId="0" ref="F839">
      <text>
        <t xml:space="preserve">Unofficial title, song not present on soundtrack release</t>
      </text>
    </comment>
    <comment authorId="0" ref="F840">
      <text>
        <t xml:space="preserve">unofficially known as "Moment of Crisis"</t>
      </text>
    </comment>
    <comment authorId="0" ref="E880">
      <text>
        <t xml:space="preserve">toms are Sonor Designer
may be a modified AD1 Startup Kit</t>
      </text>
    </comment>
    <comment authorId="0" ref="E908">
      <text>
        <t xml:space="preserve">Patches to check: BEF+HPF Pad, Atmo Sweep
</t>
      </text>
    </comment>
    <comment authorId="0" ref="E925">
      <text>
        <t xml:space="preserve">could also be a different loop
</t>
      </text>
    </comment>
    <comment authorId="0" ref="D945">
      <text>
        <t xml:space="preserve">there is DEFINTELY more</t>
      </text>
    </comment>
    <comment authorId="0" ref="F980">
      <text>
        <t xml:space="preserve">Hoo boy, this bass is used in:
Wake Up, Get Up, Get Out There, Escape, Life Will Change, Encounter, King, Queen and Slave (another version), King, Queen and Slave, Last Surprise, Talk, Victory, Tokyo Emergency, Confession/Secret (piano version), Layer Cake, Life Will Change (Instrumental Version), Beneath The Mask, Everyday Days, Tokyo Daylight, Butterfly Kiss, Mementos, My Homie, Wicked Plan, Sunset Bridge, Suspicion, Price, Life Goes On, Memories of a Summer Day, Going Through the Scorching Desert, The Days That My Mother Was There (another version), The Days That My Mother Was There, Alleycat, Alright, Break It Down (elp version), What's Going On!, Sweet, Is It Boring, Restlessness, The Whims of Fate, Unfamiliar Arrogance, Ark, Freedom And Security, Swear to my Bones, With the Stars and Us.
For real, that's all of them.</t>
      </text>
    </comment>
    <comment authorId="0" ref="C1001">
      <text>
        <t xml:space="preserve">CONSTRUCTIONKITS -&gt; 26-30braz on the floor -&gt; 29Singleinstruments</t>
      </text>
    </comment>
    <comment authorId="0" ref="F1014">
      <text>
        <t xml:space="preserve">Royal Days, Take Over, No More What Ifs (instrumental version), Ideal and the Real, Another Ideology, </t>
      </text>
    </comment>
    <comment authorId="0" ref="E1041">
      <text>
        <t xml:space="preserve">Sounds like "Dist TB-303", but afaik that originated on the XV-5080, from 2000, which would be 5 years after the logo FMV first circulated</t>
      </text>
    </comment>
    <comment authorId="0" ref="B1053">
      <text>
        <t xml:space="preserve">Full name: Classic Series: Vol 6 - World Percussion Ensembles</t>
      </text>
    </comment>
    <comment authorId="0" ref="E1053">
      <text>
        <t xml:space="preserve">BGM TS: 0:00 in Eddy Gordo (Arcade).
BGM TS: 0:36 in For Hidden Characters (Arcade).</t>
      </text>
    </comment>
    <comment authorId="0" ref="B1065">
      <text>
        <t xml:space="preserve">Either the synth (K2500) or the hardware module (K2500R).</t>
      </text>
    </comment>
    <comment authorId="0" ref="E1087">
      <text>
        <t xml:space="preserve">Confirmed by the composer in one of the upload comment sections: https://www.youtube.com/watch?v=GehTS3JQukA</t>
      </text>
    </comment>
    <comment authorId="0" ref="B1107">
      <text>
        <t xml:space="preserve">Names taken from WAV version.</t>
      </text>
    </comment>
    <comment authorId="0" ref="B1126">
      <text>
        <t xml:space="preserve">To-Do: Find if it's from 8850 or a XV</t>
      </text>
    </comment>
    <comment authorId="0" ref="E1127">
      <text>
        <t xml:space="preserve">also heard in Devil May Cry ~LOCK AND LOAD ORIGINAL~</t>
      </text>
    </comment>
    <comment authorId="0" ref="B1131">
      <text>
        <t xml:space="preserve">To-Do: Find if it's from 8850 or a XV</t>
      </text>
    </comment>
    <comment authorId="0" ref="B1143">
      <text>
        <t xml:space="preserve">To-Do: Find if it's from 8850 or a XV</t>
      </text>
    </comment>
    <comment authorId="0" ref="B1148">
      <text>
        <t xml:space="preserve">To-Do: Find if it's from 8850 or a XV</t>
      </text>
    </comment>
    <comment authorId="0" ref="E1159">
      <text>
        <t xml:space="preserve">Have to investigate, could be Hollywood Orchestra</t>
      </text>
    </comment>
    <comment authorId="0" ref="B1161">
      <text>
        <t xml:space="preserve">Todo: Research on Shinji Tamura's gear. Could be JV-2080 or XV-5080 instead.</t>
      </text>
    </comment>
    <comment authorId="0" ref="D1161">
      <text>
        <t xml:space="preserve">Correct if needed.
Might be another patch from a board, tweaked parts or mixed differently.</t>
      </text>
    </comment>
    <comment authorId="0" ref="E1164">
      <text>
        <t xml:space="preserve">Various parts on different songs</t>
      </text>
    </comment>
    <comment authorId="0" ref="E1175">
      <text>
        <t xml:space="preserve">https://twitter.com/ookubon/status/112445694182297601</t>
      </text>
    </comment>
    <comment authorId="0" ref="E1176">
      <text>
        <t xml:space="preserve">Composer says they don't remember but believe they used Sytrus
https://twitter.com/ookubon/status/405376076857110528</t>
      </text>
    </comment>
    <comment authorId="0" ref="B1190">
      <text>
        <t xml:space="preserve">ProSamples Vol. 47 - Breakbeat 3, based on Zero-G Return to the Planet of the Breaks</t>
      </text>
    </comment>
    <comment authorId="0" ref="F1190">
      <text>
        <t xml:space="preserve">Don't know the name in the OST</t>
      </text>
    </comment>
    <comment authorId="0" ref="B1195">
      <text>
        <t xml:space="preserve">Experimental Grooves &amp; FX. Based on Zero-G Cuckooland Asylum.</t>
      </text>
    </comment>
    <comment authorId="0" ref="D1200">
      <text>
        <t xml:space="preserve">Might be from another library because the drum loop is slightly edited at the end.</t>
      </text>
    </comment>
    <comment authorId="0" ref="D1201">
      <text>
        <t xml:space="preserve">Uses the bongos</t>
      </text>
    </comment>
    <comment authorId="0" ref="B1206">
      <text>
        <t xml:space="preserve">Based off EastWest Percussive Adventures.</t>
      </text>
    </comment>
    <comment authorId="0" ref="E1206">
      <text>
        <t xml:space="preserve">It's actually from Percussive Adventures but hey at least you can find it here</t>
      </text>
    </comment>
    <comment authorId="0" ref="B1216">
      <text>
        <t xml:space="preserve">Could be the Wavestation VST considering it was released around 3 years before Budokai Tenkaichi 3.
To-do: Look into Toshiyuki Kishi's equipment</t>
      </text>
    </comment>
    <comment authorId="0" ref="B1220">
      <text>
        <t xml:space="preserve">To-Do: Find if it's from 8850 or a XV</t>
      </text>
    </comment>
    <comment authorId="0" ref="E1226">
      <text>
        <t xml:space="preserve">Might be Goliath instead of Colossus. Same goes for later Naruto Ultimate Ninja games.</t>
      </text>
    </comment>
    <comment authorId="0" ref="F1231">
      <text>
        <t xml:space="preserve">Battle of Omega, Anthem of Lives, Accelerator, Dangerous Zone, Defiance, Nose To Tail (Demo Song), Pathos, Challenger, The Hero, Great Expectation, Strong Enemy, Yin Yang, Force of Justice</t>
      </text>
    </comment>
    <comment authorId="0" ref="F1232">
      <text>
        <t xml:space="preserve">Battle of Omega, Anthem of Lives, Accelerator, Dangerous Zone, Defiance, Gallant, Nose To Tail (Demo Song), Pathos, Challenger, Rivals, Soldier's Sorrow, The Hero, Speedster, Get Out, Weird Atmosphere, Critical Power, Great Expectation, Strong Enemy, Yin Yang, Ultra Energy, Force of Justice</t>
      </text>
    </comment>
    <comment authorId="0" ref="E1256">
      <text>
        <t xml:space="preserve">Also appears in Masterbits Add Lips Sound Solutions - VOC_PERC -&gt; T37_15</t>
      </text>
    </comment>
    <comment authorId="0" ref="D1264">
      <text>
        <t xml:space="preserve">﻿Martin Stanesby 5-01</t>
      </text>
    </comment>
    <comment authorId="0" ref="E1279">
      <text>
        <t xml:space="preserve">The Proteus/1 patch apparently has a freerunning oscillator affecting detune, and for that reason may be hard to match to the in-game sample.</t>
      </text>
    </comment>
    <comment authorId="0" ref="B1281">
      <text>
        <t xml:space="preserve">MCS-15s or MPC-15 Drums 2.
Also appears on KORG 01/W Total Kit.</t>
      </text>
    </comment>
    <comment authorId="0" ref="E1282">
      <text>
        <t xml:space="preserve">Also appears in Roland Sound Library RSB-502.</t>
      </text>
    </comment>
    <comment authorId="0" ref="E1283">
      <text>
        <t xml:space="preserve">Also appears in Roland Sound Library RSB-502.</t>
      </text>
    </comment>
    <comment authorId="0" ref="E1284">
      <text>
        <t xml:space="preserve">Also appears in Roland SN-U110-02 Latin &amp; F.X. Percussions as 02-034 ORCH HIT.</t>
      </text>
    </comment>
    <comment authorId="0" ref="E1289">
      <text>
        <t xml:space="preserve">Possibly the KORG M1 harpsichord patch. Todo: Provide an in-depth comparison with the in-game sample to see if it's the right source or not.</t>
      </text>
    </comment>
    <comment authorId="0" ref="E1290">
      <text>
        <t xml:space="preserve">Possibly a Roland S-50/L-CD1 sample.</t>
      </text>
    </comment>
    <comment authorId="0" ref="E1297">
      <text>
        <t xml:space="preserve">Kick, Synth Whip, Electric Snare Hit, Open Hi-Hat, Crash Cymbal, Acoustic Tom</t>
      </text>
    </comment>
    <comment authorId="0" ref="A1298">
      <text>
        <t xml:space="preserve">Also applies to the sequel Night Warriors</t>
      </text>
    </comment>
    <comment authorId="0" ref="E1301">
      <text>
        <t xml:space="preserve">Could have come from any number of sources, but in context this seems most likely</t>
      </text>
    </comment>
    <comment authorId="0" ref="E1308">
      <text>
        <t xml:space="preserve">Could have come from any number of sources, but in context this or the U-220 seem most likely</t>
      </text>
    </comment>
    <comment authorId="0" ref="E1310">
      <text>
        <t xml:space="preserve">Kosuzu/sleigh bells</t>
      </text>
    </comment>
    <comment authorId="0" ref="E1312">
      <text>
        <t xml:space="preserve">Taiko rimshot; Kotsuzumi (used in Bishamon Stage)</t>
      </text>
    </comment>
    <comment authorId="0" ref="B1322">
      <text>
        <t xml:space="preserve">Also included internally in U-220</t>
      </text>
    </comment>
    <comment authorId="0" ref="E1330">
      <text>
        <t xml:space="preserve">Could have come from any number of sources, but in context this or the U-220 seem most likely</t>
      </text>
    </comment>
    <comment authorId="0" ref="B1333">
      <text>
        <t xml:space="preserve">Also included internally in U-220</t>
      </text>
    </comment>
    <comment authorId="0" ref="B1339">
      <text>
        <t xml:space="preserve">Possibly might also appear on the 01/W.
To-do: Check if the 01/W's "149  Spectrum 3" multisound matches</t>
      </text>
    </comment>
    <comment authorId="0" ref="E1342">
      <text>
        <t xml:space="preserve">Could have come from any number of sources, but in context this or the U-220 seem most likely</t>
      </text>
    </comment>
    <comment authorId="0" ref="B1347">
      <text>
        <t xml:space="preserve">Also included internally in U-220</t>
      </text>
    </comment>
    <comment authorId="0" ref="B1348">
      <text>
        <t xml:space="preserve">Also included internally in U-220</t>
      </text>
    </comment>
    <comment authorId="0" ref="B1363">
      <text>
        <t xml:space="preserve">Also included internally in U-220</t>
      </text>
    </comment>
    <comment authorId="0" ref="E1368">
      <text>
        <t xml:space="preserve">Slap bass appears on KORG M1EX and KORG Wavestation, and most likely the Trinity/TR-Rack.
Todo: Compare samples and see which one is a closer match.</t>
      </text>
    </comment>
    <comment authorId="0" ref="B1373">
      <text>
        <t xml:space="preserve">Possibly might also appear on the 01/W.
To-do: Check if the 01/W's "149  Spectrum 3" multisound matches</t>
      </text>
    </comment>
    <comment authorId="0" ref="B1384">
      <text>
        <t xml:space="preserve">Also included internally in U-220</t>
      </text>
    </comment>
    <comment authorId="0" ref="B1385">
      <text>
        <t xml:space="preserve">Also included internally in U-220</t>
      </text>
    </comment>
    <comment authorId="0" ref="B1388">
      <text>
        <t xml:space="preserve">Could be an earlier Korg instead.</t>
      </text>
    </comment>
    <comment authorId="0" ref="E1395">
      <text>
        <t xml:space="preserve">Also appears in Best Service XX-Large Extreme (Partition D -&gt; 127 BPM 10 -&gt; 127 BPM as 127  80 A)</t>
      </text>
    </comment>
    <comment authorId="0" ref="E1450">
      <text>
        <t xml:space="preserve">Also appears in Zero-G - Total Funk</t>
      </text>
    </comment>
    <comment authorId="0" ref="E1452">
      <text>
        <t xml:space="preserve">Merged with "Diss" from Datafile 1.</t>
      </text>
    </comment>
    <comment authorId="0" ref="E1456">
      <text>
        <t xml:space="preserve">Merged with "Feel it" from Datafile 1.</t>
      </text>
    </comment>
    <comment authorId="0" ref="E1471">
      <text>
        <t xml:space="preserve">Track 09 or 11</t>
      </text>
    </comment>
    <comment authorId="0" ref="B1493">
      <text>
        <t xml:space="preserve">Todo: Replace REX path with CDDA</t>
      </text>
    </comment>
    <comment authorId="0" ref="F1495">
      <text>
        <t xml:space="preserve">Necro/Twelve ~Snowland~; Akuma ~Killing Moon~; Ibuki ~Twilight~; Gill ~Psych Out~</t>
      </text>
    </comment>
    <comment authorId="0" ref="E1496">
      <text>
        <t xml:space="preserve">The Meters - Here Comes The Meter Man</t>
      </text>
    </comment>
    <comment authorId="0" ref="E1497">
      <text>
        <t xml:space="preserve">James Brown - Cold Sweat</t>
      </text>
    </comment>
    <comment authorId="0" ref="E1500">
      <text>
        <t xml:space="preserve">Might be from a M1 itself, although this sound is known to be copied on other hardware synths and sample CDs.</t>
      </text>
    </comment>
    <comment authorId="0" ref="D1508">
      <text>
        <t xml:space="preserve">I wanna take you for a ride (F) (JD) 159 BPM</t>
      </text>
    </comment>
    <comment authorId="0" ref="D1509">
      <text>
        <t xml:space="preserve">Yeah - eh - eh! (sustained) (M) (Tee) 98 BPM</t>
      </text>
    </comment>
    <comment authorId="0" ref="D1534">
      <text>
        <t xml:space="preserve">Radio, Police - Police Radio Call Police Equipment,Radio &amp; Dispatch Communications.</t>
      </text>
    </comment>
    <comment authorId="0" ref="E1542">
      <text>
        <t xml:space="preserve">"8 point 8, 8 point 8 point 8"</t>
      </text>
    </comment>
    <comment authorId="0" ref="E1553">
      <text>
        <t xml:space="preserve">a very similar sounding synth line was found in Databecker Monster Pack CD3 - Hip-Hop</t>
      </text>
    </comment>
    <comment authorId="0" ref="E1560">
      <text>
        <t xml:space="preserve">Matches FM Slap from the SOUND Canvas SC-88 Pro, but also could be from a Yamaha product.</t>
      </text>
    </comment>
    <comment authorId="0" ref="E1578">
      <text>
        <t xml:space="preserve">Inspired by CD 2 -&gt; Track 65 from New World Order Journey #2</t>
      </text>
    </comment>
    <comment authorId="0" ref="B1594">
      <text>
        <t xml:space="preserve">Todo: Replace path with XtC/WAV.Xtension path</t>
      </text>
    </comment>
    <comment authorId="0" ref="D1594">
      <text>
        <t xml:space="preserve">appears in XtC Demo loops, ED12_Lop_170bpm</t>
      </text>
    </comment>
    <comment authorId="0" ref="B1614">
      <text>
        <t xml:space="preserve">Full name: Drumbasstic Drum &amp; Bass Loops for Groovemaker</t>
      </text>
    </comment>
    <comment authorId="0" ref="D1614">
      <text>
        <t xml:space="preserve">pad07, perc04</t>
      </text>
    </comment>
    <comment authorId="0" ref="D1615">
      <text>
        <t xml:space="preserve">fx05
pad01
pad08</t>
      </text>
    </comment>
    <comment authorId="0" ref="D1616">
      <text>
        <t xml:space="preserve">line03
line07
pad04
pad07
perc03</t>
      </text>
    </comment>
    <comment authorId="0" ref="B1650">
      <text>
        <t xml:space="preserve">TODO: find exact waveform used</t>
      </text>
    </comment>
    <comment authorId="0" ref="D1667">
      <text>
        <t xml:space="preserve">14_32_01</t>
      </text>
    </comment>
    <comment authorId="0" ref="E1670">
      <text>
        <t xml:space="preserve">also heard in Dragon Ball Z Budokai ~Warrior From An Unknown Land~</t>
      </text>
    </comment>
    <comment authorId="0" ref="D1672">
      <text>
        <t xml:space="preserve">A-04: SPECIAL EFX -&gt; WILD 1</t>
      </text>
    </comment>
    <comment authorId="0" ref="D1673">
      <text>
        <t xml:space="preserve">E-04: DOUBLES CUT -&gt; DBLE CUT 5M</t>
      </text>
    </comment>
    <comment authorId="0" ref="D1674">
      <text>
        <t xml:space="preserve">E-04: DOUBLES CUT -&gt; DBLE CUT 5M</t>
      </text>
    </comment>
    <comment authorId="0" ref="D1675">
      <text>
        <t xml:space="preserve">E-04: DOUBLES CUT -&gt; DBLE CUT 5M</t>
      </text>
    </comment>
    <comment authorId="0" ref="D1676">
      <text>
        <t xml:space="preserve">E-04: DOUBLES CUT -&gt; DBLE CUT 5M</t>
      </text>
    </comment>
    <comment authorId="0" ref="D1678">
      <text>
        <t xml:space="preserve">Also appears on SOUND Canvas SC-88 Pro.</t>
      </text>
    </comment>
    <comment authorId="0" ref="B1687">
      <text>
        <t xml:space="preserve">Most likely to be from a Roland product instead.</t>
      </text>
    </comment>
    <comment authorId="0" ref="D1697">
      <text>
        <t xml:space="preserve">line02
line05
loop03</t>
      </text>
    </comment>
    <comment authorId="0" ref="B1699">
      <text>
        <t xml:space="preserve">Full name: Drumbasstic Drum &amp; Bass Loops for Groovemaker</t>
      </text>
    </comment>
    <comment authorId="0" ref="E1725">
      <text>
        <t xml:space="preserve">Sourced from Zero-G - Jungle Warfare</t>
      </text>
    </comment>
    <comment authorId="0" ref="E1726">
      <text>
        <t xml:space="preserve">Sourced from Zero-G - Jungle Warfare</t>
      </text>
    </comment>
    <comment authorId="0" ref="B1732">
      <text>
        <t xml:space="preserve">Full name: Drumbasstic Drum &amp; Bass Loops for Groovemaker</t>
      </text>
    </comment>
    <comment authorId="0" ref="E1740">
      <text>
        <t xml:space="preserve">Sourced from Zero-G - Jungle Frenzy</t>
      </text>
    </comment>
    <comment authorId="0" ref="E1741">
      <text>
        <t xml:space="preserve">Sourced from Zero-G - Jungle Warfare 3</t>
      </text>
    </comment>
    <comment authorId="0" ref="E1755">
      <text>
        <t xml:space="preserve">Sourced from Zero-G - That Jungle Flavour</t>
      </text>
    </comment>
    <comment authorId="0" ref="E1756">
      <text>
        <t xml:space="preserve">Sourced from Zero-G - Jungle Frenzy</t>
      </text>
    </comment>
    <comment authorId="0" ref="E1757">
      <text>
        <t xml:space="preserve">Sourced from Zero-G - Jungle Frenzy</t>
      </text>
    </comment>
    <comment authorId="0" ref="E1758">
      <text>
        <t xml:space="preserve">Sourced from Zero-G - Jungle Warfare</t>
      </text>
    </comment>
    <comment authorId="0" ref="E1763">
      <text>
        <t xml:space="preserve">They were probably either using Prosamples Platinum 06 Drumkit From Hell 2 or the Drumkit From Hell 2 CD-ROM set with the Add-on pack mappings for Kontakt.</t>
      </text>
    </comment>
    <comment authorId="0" ref="D1773">
      <text>
        <t xml:space="preserve">CDDA Booklet lists names incorrectly, names fixed through AKAI version</t>
      </text>
    </comment>
    <comment authorId="0" ref="F1804">
      <text>
        <t xml:space="preserve">- Reminiscences ~ The DL-6 Incident
- Happy People
- Maya Fey ~ The Turnabout Sisters' Theme 2001
- Ema Skye ~ The Turnabout Sisters' Theme 2005</t>
      </text>
    </comment>
    <comment authorId="0" ref="F1849">
      <text>
        <t xml:space="preserve">- Dick Gumshoe ~ That's "Detective Gumshoe", Pal!
- Investigation ~ Core 2001
- Happy People
- Investigation ~ Opening 2001</t>
      </text>
    </comment>
    <comment authorId="0" ref="E1871">
      <text>
        <t xml:space="preserve">Additional EQ required.</t>
      </text>
    </comment>
    <comment authorId="0" ref="E1872">
      <text>
        <t xml:space="preserve">Around -70 cents.
Additional compression and EQ required.</t>
      </text>
    </comment>
    <comment authorId="0" ref="E1873">
      <text>
        <t xml:space="preserve">Additional compression and EQ required.</t>
      </text>
    </comment>
    <comment authorId="0" ref="E1875">
      <text>
        <t xml:space="preserve">Sourced from Zero-G - Jungle Warfare</t>
      </text>
    </comment>
    <comment authorId="0" ref="E1876">
      <text>
        <t xml:space="preserve">Sourced from Zero-G - Junk Percussion</t>
      </text>
    </comment>
    <comment authorId="0" ref="E1893">
      <text>
        <t xml:space="preserve">Sourced from PowerFX The Funk Master</t>
      </text>
    </comment>
    <comment authorId="0" ref="B1897">
      <text>
        <t xml:space="preserve">Ballistix Phatboy Beats &amp; Chemical Treats</t>
      </text>
    </comment>
    <comment authorId="0" ref="C1897">
      <text>
        <t xml:space="preserve">ChemicalTreats_and_MusicLoops -&gt; 060-073_135_Bpm</t>
      </text>
    </comment>
    <comment authorId="0" ref="E1902">
      <text>
        <t xml:space="preserve">Also in Nemesys Conexant GM500 Kit</t>
      </text>
    </comment>
    <comment authorId="0" ref="E1906">
      <text>
        <t xml:space="preserve">Autotuned</t>
      </text>
    </comment>
    <comment authorId="0" ref="E1940">
      <text>
        <t xml:space="preserve">One note of this piano sounds a lot like the Roland Fantom X So true... patch, but that sample also exists in the GBA version from 2002, so something different must have been used instead. Not 100% confirmed.
- G-Boy</t>
      </text>
    </comment>
    <comment authorId="0" ref="E1941">
      <text>
        <t xml:space="preserve">The waveforms of this piano appear in the Roland XV-5080 and ED Sound Canvas SC-8850, but I haven't found a patch that sounds exactly the same.
- G-Boy</t>
      </text>
    </comment>
    <comment authorId="0" ref="F1945">
      <text>
        <t xml:space="preserve">- Courtroom Lounge ~ A New Overture
- Investigation ~ Opening 2007, Eccentrics 2007
- Lamiroir ~ The Landscape Painter in Sound
- Apollo Justice: Ace Attorney - Ending</t>
      </text>
    </comment>
    <comment authorId="0" ref="E1948">
      <text>
        <t xml:space="preserve">Layered with AnalogStrings1&amp;2. Could be a different Korg preset entirely.
- G-Boy</t>
      </text>
    </comment>
    <comment authorId="0" ref="E1952">
      <text>
        <t xml:space="preserve">Layered with Flute in Reminiscence ~ Forgotten Legend and Reminiscence ~ A Fate Smeared by Tricks and Devices, and Nu Strat in the ending theme. Could be a different Korg preset entirely.
- G-Boy</t>
      </text>
    </comment>
    <comment authorId="0" ref="F1955">
      <text>
        <t xml:space="preserve">- Apollo Justice: Ace Attorney - Prologue
- The Truth Revealed 2007
- Ema Skye ~ The Scentific Detective
- Troupe Gramarye
- Apollo Justice: Ace Attorney - Ending</t>
      </text>
    </comment>
    <comment authorId="0" ref="E1958">
      <text>
        <t xml:space="preserve">Layered with AnalogStrings1&amp;2. Could be a different Korg preset entirely.
- G-Boy</t>
      </text>
    </comment>
    <comment authorId="0" ref="B1964">
      <text>
        <t xml:space="preserve">Could be from XV-5080 instead</t>
      </text>
    </comment>
    <comment authorId="0" ref="B1965">
      <text>
        <t xml:space="preserve">Could be from XV-5080 instead</t>
      </text>
    </comment>
    <comment authorId="0" ref="B1966">
      <text>
        <t xml:space="preserve">Could be from XV-5080 instead</t>
      </text>
    </comment>
    <comment authorId="0" ref="F1983">
      <text>
        <t xml:space="preserve">- Reminiscence ~ I Resent You
- Victor Kudo ~ How Heartrending, the Melody of this War Song!
- "The Stolen Turnabout"</t>
      </text>
    </comment>
    <comment authorId="0" ref="F1987">
      <text>
        <t xml:space="preserve">- The Truth Revealed 2004
- Investigation ~ Opening 2004
- Won a Case! ~ Unending Victory
- Trials and Tribulations - Ending</t>
      </text>
    </comment>
    <comment authorId="0" ref="B1999">
      <text>
        <t xml:space="preserve">Paths from AKAI version.
To-do: Find and correct paths with GIGA version.</t>
      </text>
    </comment>
    <comment authorId="0" ref="F2000">
      <text>
        <t xml:space="preserve">- Quercus Alba ~ An Enemy Who Exceeds the Law
- Investigations ~ Great Come-Back 2009
- Blue Badger March ~ Gatewater Land's Theme
- A Prosecutor's Mutter ~ Fated Reunion</t>
      </text>
    </comment>
    <comment authorId="0" ref="B2001">
      <text>
        <t xml:space="preserve">Path from GIGA version.</t>
      </text>
    </comment>
    <comment authorId="0" ref="F2006">
      <text>
        <t xml:space="preserve">- Enquiry ~ Getting to the Bottom of it
- Calisto Yew ~ Laughing at the Cool
- Investigations ~ Great Revival 2009</t>
      </text>
    </comment>
    <comment authorId="0" ref="F2020">
      <text>
        <t xml:space="preserve">- Enquiry ~ Getting to the Bottom of it
- Confrontation ~ Moderato 2009
- Confrontation ~ Allegro 2009
- Confrontation ~ Presto 2009</t>
      </text>
    </comment>
    <comment authorId="0" ref="F2024">
      <text>
        <t xml:space="preserve">- The Truth Revealed 2009
- Enquiry ~ Getting to the Bottom of it
- Yatagarasu ~ The Chivalrous Thief That Flutters in the Dark Night</t>
      </text>
    </comment>
    <comment authorId="0" ref="E2027">
      <text>
        <t xml:space="preserve">Not 100% confirmed. If not from here, it's probably from the Trinity Plus instead.
- G-Boy</t>
      </text>
    </comment>
    <comment authorId="0" ref="E2032">
      <text>
        <t xml:space="preserve">Not 100% confirmed. Might be from VSL Horizon Series Opus 1 Orchestra, Logic Pro, MOTU MachFive 2 or Tascam GigaStudio 3 Orchestra instead.
- G-Boy</t>
      </text>
    </comment>
    <comment authorId="0" ref="E2033">
      <text>
        <t xml:space="preserve">Might be from VSL Horizon Series Opus 1 Orchestra, Logic Pro, MOTU MachFive 2 or Tascam GigaStudio 3 Orchestra instead.
- G-Boy</t>
      </text>
    </comment>
    <comment authorId="0" ref="F2033">
      <text>
        <t xml:space="preserve">- Quercus Alba ~ An Enemy Who Exceeds the Law
- 2 Embassies ~ States of the Butterfly and the Flower
- Reminiscences ~ Separated States
- Investigations ~ Great Come-Back 2009</t>
      </text>
    </comment>
    <comment authorId="0" ref="E2037">
      <text>
        <t xml:space="preserve">Not 100% confirmed.
- G-Boy</t>
      </text>
    </comment>
    <comment authorId="0" ref="E2042">
      <text>
        <t xml:space="preserve">Could be something else, as it's only a detuned saw.
- G-Boy</t>
      </text>
    </comment>
    <comment authorId="0" ref="F2070">
      <text>
        <t xml:space="preserve">- Investigation ~ Contradiction at the Crime Scene</t>
      </text>
    </comment>
    <comment authorId="0" ref="F2076">
      <text>
        <t xml:space="preserve">- Noisy People
- Investigation ~ Opening 2009
- Jingle ~ A Short Rest
- "The Kidnapped Turnabout" ~ Overture to the Kidnapping</t>
      </text>
    </comment>
    <comment authorId="0" ref="F2087">
      <text>
        <t xml:space="preserve">- Kay Faraday ~ The Great Thief Who Steals the Truth
- Information Reproduction ~ The Chivalrous Thief's Trump Card</t>
      </text>
    </comment>
    <comment authorId="0" ref="E2091">
      <text>
        <t xml:space="preserve">Most likely from the original InVision AKAI releases rather than Sweetwater, since I doubt a Japanese composer would have had a version of the libraries possibly only sold in US.</t>
      </text>
    </comment>
    <comment authorId="0" ref="E2095">
      <text>
        <t xml:space="preserve">Can be heard in a demo on YouTube, but the exact patch isn't specified. This is the only piano patch Iwadare used for this game.
- G-Boy</t>
      </text>
    </comment>
    <comment authorId="0" ref="E2101">
      <text>
        <t xml:space="preserve">Could also appear in Omnisphere</t>
      </text>
    </comment>
    <comment authorId="0" ref="E2132">
      <text>
        <t xml:space="preserve">The saw wave's filter and the attack value was removed (unless it just sounds different out of the box because the soundfont version I have is inaccurate).
- G-Boy</t>
      </text>
    </comment>
    <comment authorId="0" ref="E2136">
      <text>
        <t xml:space="preserve">The cuicas from the GM kits in Steinberg HALion Sonic SE use the same samples but at a different pitch, so I assume they are from the Motif Rack since Iwadare had that module.
- G-Boy</t>
      </text>
    </comment>
    <comment authorId="0" ref="B2142">
      <text>
        <t xml:space="preserve">Ballistix Phatboy Beats &amp; Chemical Treats</t>
      </text>
    </comment>
    <comment authorId="0" ref="C2142">
      <text>
        <t xml:space="preserve">ChemicalTreats_and_MusicLoops -&gt; 060-073_135_Bpm</t>
      </text>
    </comment>
    <comment authorId="0" ref="D2224">
      <text>
        <t xml:space="preserve">drums01, drums02, guitar01, guitar02, synth01, synth02, synth03, synth04, synth05</t>
      </text>
    </comment>
    <comment authorId="0" ref="D2227">
      <text>
        <t xml:space="preserve">drums01, drums02, guitar, hihat, kick01, synth01, synth02, synth03, synth04, synthFX</t>
      </text>
    </comment>
    <comment authorId="0" ref="D2228">
      <text>
        <t xml:space="preserve">drums01, drums02, drums03, drums04, drums05, drums06, guitar01, guitar02, synth01, synth02, synth03
</t>
      </text>
    </comment>
    <comment authorId="0" ref="D2231">
      <text>
        <t xml:space="preserve">drums01, drums02, drums03, guitar, synth01, synth02, synth03, synth04, synth05</t>
      </text>
    </comment>
    <comment authorId="0" ref="D2234">
      <text>
        <t xml:space="preserve">Normal: crash cymbal, drums01, guitar01, synth01, synth03
Action layer adds: drums02, synth04, synth05, synth06</t>
      </text>
    </comment>
    <comment authorId="0" ref="D2240">
      <text>
        <t xml:space="preserve">drums01, guitar01, synth01</t>
      </text>
    </comment>
    <comment authorId="0" ref="D2242">
      <text>
        <t xml:space="preserve">drums01, synth01, synth02, synth03</t>
      </text>
    </comment>
    <comment authorId="0" ref="E2249">
      <text>
        <t xml:space="preserve">Also used in Stitch in Space from the Prototype OST.</t>
      </text>
    </comment>
    <comment authorId="0" ref="D2252">
      <text>
        <t xml:space="preserve">Also appears in Zero-G Cuckooland Ambience and Zero-G Altered States.</t>
      </text>
    </comment>
    <comment authorId="0" ref="B2254">
      <text>
        <t xml:space="preserve">Zero-Gravity Beats - Siggi Baldursson's Processed Drumkits</t>
      </text>
    </comment>
    <comment authorId="0" ref="E2319">
      <text>
        <t xml:space="preserve">Full name: SMALL BULB HORN: SINGLE, COMEDY, CARTOON</t>
      </text>
    </comment>
    <comment authorId="0" ref="E2322">
      <text>
        <t xml:space="preserve">Raised 2 semitones</t>
      </text>
    </comment>
    <comment authorId="0" ref="E2323">
      <text>
        <t xml:space="preserve">This piano's waveforms and effects appear on the patch in Steinberg HALion Sonic SE (GM), though it has differences in lower ranges.</t>
      </text>
    </comment>
    <comment authorId="0" ref="E2326">
      <text>
        <t xml:space="preserve">Also appears on the Yamaha S-YXG50 VST and Steinberg HALion Sonic SE (GM).</t>
      </text>
    </comment>
    <comment authorId="0" ref="E2328">
      <text>
        <t xml:space="preserve">Also appears on Steinberg HALion Sonic SE (Pro Set -&gt; Expressive Flute).</t>
      </text>
    </comment>
    <comment authorId="0" ref="E2329">
      <text>
        <t xml:space="preserve">Also appears on the Yamaha S-YXG50 VST and Steinberg HALion Sonic SE (GM). 
The marimba in HALion Sonic SE has a longer decay that can be adjusted with the "Amp Decay" setting to be closer to the PSR marimba.</t>
      </text>
    </comment>
    <comment authorId="0" ref="E2330">
      <text>
        <t xml:space="preserve">Also appears on the Yamaha S-YXG50 VST and Steinberg HALion Sonic SE (GM).</t>
      </text>
    </comment>
    <comment authorId="0" ref="E2331">
      <text>
        <t xml:space="preserve">Also appears on the Yamaha S-YXG50 VST (without the Chorus effect heard in the song). It also appears on Steinberg HALion Sonic SE, but layered with another bell.</t>
      </text>
    </comment>
    <comment authorId="0" ref="E2333">
      <text>
        <t xml:space="preserve">Also appears on the Yamaha S-YXG50 VST.</t>
      </text>
    </comment>
    <comment authorId="0" ref="E2343">
      <text>
        <t xml:space="preserve">Various loops are used throughout this OST, to document</t>
      </text>
    </comment>
    <comment authorId="0" ref="D2350">
      <text>
        <t xml:space="preserve">005 Intar Melody in SR-JV80-05 World</t>
      </text>
    </comment>
    <comment authorId="0" ref="D2352">
      <text>
        <t xml:space="preserve">077 Gong Menu in SR-JV80-05 World</t>
      </text>
    </comment>
    <comment authorId="0" ref="B2353">
      <text>
        <t xml:space="preserve">Could be JV-1080 instead.</t>
      </text>
    </comment>
    <comment authorId="0" ref="B2354">
      <text>
        <t xml:space="preserve">Could be JV-1080 instead.</t>
      </text>
    </comment>
    <comment authorId="0" ref="B2355">
      <text>
        <t xml:space="preserve">Could be JV-1080 instead.</t>
      </text>
    </comment>
    <comment authorId="0" ref="B2356">
      <text>
        <t xml:space="preserve">Could be JV-1080 instead.</t>
      </text>
    </comment>
    <comment authorId="0" ref="B2357">
      <text>
        <t xml:space="preserve">Could be JV-1080 instead.</t>
      </text>
    </comment>
    <comment authorId="0" ref="B2358">
      <text>
        <t xml:space="preserve">Could be JV-1080 instead.</t>
      </text>
    </comment>
    <comment authorId="0" ref="B2371">
      <text>
        <t xml:space="preserve">Could be JV-1080 instead.</t>
      </text>
    </comment>
    <comment authorId="0" ref="E2373">
      <text>
        <t xml:space="preserve">Another sampling of this break appears in Zero-G Datafile Vol. 2 Track 04 (0:19). This version could be sampled in a library.</t>
      </text>
    </comment>
    <comment authorId="0" ref="E2382">
      <text>
        <t xml:space="preserve">Sample of James Brown - Soul Pride</t>
      </text>
    </comment>
    <comment authorId="0" ref="B2405">
      <text>
        <t xml:space="preserve">To-do: Find and replace paths with the original release's directories.</t>
      </text>
    </comment>
    <comment authorId="0" ref="B2409">
      <text>
        <t xml:space="preserve">To-do: Find and replace paths with Audio version.</t>
      </text>
    </comment>
    <comment authorId="0" ref="B2412">
      <text>
        <t xml:space="preserve">Names taken from AKAI version.
To-do: Find and replace paths with AIFF version.</t>
      </text>
    </comment>
    <comment authorId="0" ref="B2419">
      <text>
        <t xml:space="preserve">Names taken from SDII version.</t>
      </text>
    </comment>
    <comment authorId="0" ref="B2426">
      <text>
        <t xml:space="preserve">Full Name: Keith Hillebrandt's Diffusion of Useful Noise
To-do: Find and replace paths with AIFF version.</t>
      </text>
    </comment>
    <comment authorId="0" ref="B2439">
      <text>
        <t xml:space="preserve">To-do: Find and replace paths with Audio version.</t>
      </text>
    </comment>
    <comment authorId="0" ref="B2453">
      <text>
        <t xml:space="preserve">To-do: Find and replace paths with Audio version.</t>
      </text>
    </comment>
    <comment authorId="0" ref="B2463">
      <text>
        <t xml:space="preserve">Likely from a sample library instead.</t>
      </text>
    </comment>
    <comment authorId="0" ref="B2464">
      <text>
        <t xml:space="preserve">Likely from a sample library instead.</t>
      </text>
    </comment>
    <comment authorId="0" ref="B2465">
      <text>
        <t xml:space="preserve">Likely from a sample library instead.</t>
      </text>
    </comment>
    <comment authorId="0" ref="E2466">
      <text>
        <t xml:space="preserve">Original Sample:
Dr. Lonnie Smith - Spinning Wheel</t>
      </text>
    </comment>
    <comment authorId="0" ref="E2467">
      <text>
        <t xml:space="preserve">Original sample:
Booker T. &amp; The M.G.'s - Sing A Simple Song</t>
      </text>
    </comment>
    <comment authorId="0" ref="E2468">
      <text>
        <t xml:space="preserve">Original sample:
Fuzzy Haskins ‎– The Fuzz &amp; Da Boog</t>
      </text>
    </comment>
    <comment authorId="0" ref="E2470">
      <text>
        <t xml:space="preserve">Original source is unknown, however this was also used in the "Second Coming" DBZ promo on Toonami; also shows up in Scarface Records - Classic Beats And Breaks, Volume 2 (Track 33)</t>
      </text>
    </comment>
    <comment authorId="0" ref="E2471">
      <text>
        <t xml:space="preserve">Original sample:
Shades Of Brown - The Soil I Tilled For You</t>
      </text>
    </comment>
    <comment authorId="0" ref="E2473">
      <text>
        <t xml:space="preserve">"The Turtles - I'm Chief Kamanawanalea" loop?</t>
      </text>
    </comment>
    <comment authorId="0" ref="E2474">
      <text>
        <t xml:space="preserve">Original Sample:
Kay Gees - I Believe In Music</t>
      </text>
    </comment>
    <comment authorId="0" ref="E2475">
      <text>
        <t xml:space="preserve">Original Sample:
Bill Withers - Use Me</t>
      </text>
    </comment>
    <comment authorId="0" ref="B2478">
      <text>
        <t xml:space="preserve">To-do: Find and replace paths with Audio version.</t>
      </text>
    </comment>
    <comment authorId="0" ref="B2484">
      <text>
        <t xml:space="preserve">To-do: Replace directories with X-Files of Tekno (Audio version). The XTc Files released the year after this game in 2000, so X-Files definitely would be used instead.</t>
      </text>
    </comment>
    <comment authorId="0" ref="E2492">
      <text>
        <t xml:space="preserve">No MFX - Quantum Singularity
No MFX &amp; No Chorus - Rock This</t>
      </text>
    </comment>
    <comment authorId="0" ref="B2493">
      <text>
        <t xml:space="preserve">To-do: Find and replace paths with Audio version.</t>
      </text>
    </comment>
    <comment authorId="0" ref="D2505">
      <text>
        <t xml:space="preserve">Reappears in Altered States as "Crunchy 2"</t>
      </text>
    </comment>
    <comment authorId="0" ref="B2560">
      <text>
        <t xml:space="preserve">E-MU Sound Library Vol. 02: More Emulator Standards</t>
      </text>
    </comment>
    <comment authorId="0" ref="D2560">
      <text>
        <t xml:space="preserve">Also appears on E-MU Proteus/3 and E-MU Sound Library Vol. 07: E-MU Classics.</t>
      </text>
    </comment>
    <comment authorId="0" ref="E2576">
      <text>
        <t xml:space="preserve">Chopped/edited</t>
      </text>
    </comment>
    <comment authorId="0" ref="B2593">
      <text>
        <t xml:space="preserve">E-MU Sound Library Vol. 03: Orchestral</t>
      </text>
    </comment>
    <comment authorId="0" ref="E2603">
      <text>
        <t xml:space="preserve">Also in Nemesys - Conexant GM500 Kit</t>
      </text>
    </comment>
    <comment authorId="0" ref="E2613">
      <text>
        <t xml:space="preserve">A sample of the layer (with a kick and snare layered on top of it) appears in AMG 160dB - The Drum  &amp; Bass Interface on Track 03 (0:00). It's likely that this drum layer appears isolated in another library.</t>
      </text>
    </comment>
    <comment authorId="0" ref="D2615">
      <text>
        <t xml:space="preserve">guitar01, guitar02</t>
      </text>
    </comment>
    <comment authorId="0" ref="B2637">
      <text>
        <t xml:space="preserve">The sample might be used from a different roland synth</t>
      </text>
    </comment>
    <comment authorId="0" ref="D2650">
      <text>
        <t xml:space="preserve">Notes used appear in:
001 Standard Set
009 Room Set
017 Power Set
025 Electric Set
033 Jazz Set
041 Brush Set
049 OrchestraSet</t>
      </text>
    </comment>
    <comment authorId="0" ref="F2657">
      <text>
        <t xml:space="preserve">OST - Crazy Dave (Intro Theme), Choose Your Seeds, Grasswalk, Watery Graves
In-game -</t>
      </text>
    </comment>
    <comment authorId="0" ref="E2664">
      <text>
        <t xml:space="preserve">The F#6 scratch is used in Zombies on Your Lawn, while the G#6 rewind scratch is used in Crazy Dave.</t>
      </text>
    </comment>
    <comment authorId="0" ref="E2673">
      <text>
        <t xml:space="preserve">Sourced from Spectrasonics - Hans Zimmer Guitars Vol. 1</t>
      </text>
    </comment>
    <comment authorId="0" ref="E2685">
      <text>
        <t xml:space="preserve">From Peter McConnell's email:
"...organ is Pro Tools Air DB-33 “tone Organ” plugin."
None of the factory presets seem to be close to the original sound, and Peter didn't specify a preset, so it's very likely a custom preset.</t>
      </text>
    </comment>
    <comment authorId="0" ref="E2709">
      <text>
        <t xml:space="preserve">Based off of "Parts -&gt; 004 Electric Pianos -&gt; Mark 1", though the effects here are much closer without need to modify much.</t>
      </text>
    </comment>
    <comment authorId="0" ref="B2716">
      <text>
        <t xml:space="preserve">Peter McConnell would have used Kontakt 5 to import AKAI/GIG libraries, at the time.
His usage of Advanced Orchestra dates back to 2004, so he only had the AKAI/GIG release. 
Also, Kontakt didn't cut its older format support until 2018 (Kontakt 6).</t>
      </text>
    </comment>
    <comment authorId="0" ref="E2721">
      <text>
        <t xml:space="preserve">Before Laura Shigihara (PvZ 1 composer) left PopCap, she helped compose the music for Ancient Egypt.
She did all songs except Demonstration Mini-Game, Game Over, and Reward.</t>
      </text>
    </comment>
    <comment authorId="0" ref="E2722">
      <text>
        <t xml:space="preserve">Combined with Harp 2 from EDIROL Orchestra (and TRITON Extreme's harp on high notes)
Before Laura Shigihara (PvZ 1 composer) left PopCap, she helped compose the music for Ancient Egypt.
She did all songs for that world except Demonstration Mini-Game, Game Over, and Reward.</t>
      </text>
    </comment>
    <comment authorId="0" ref="E2728">
      <text>
        <t xml:space="preserve">Combined with the harp from EastWest Goliath (And TRITON Extreme's harp on higher notes).
Before Laura Shigihara (PvZ 1 composer) left PopCap, she helped compose the music for Ancient Egypt.
She did all songs for that world except Demonstration Mini-Game, Game Over, and Reward.</t>
      </text>
    </comment>
    <comment authorId="0" ref="E2740">
      <text>
        <t xml:space="preserve">Before Laura Shigihara (PvZ 1 composer) left PopCap, she helped compose the music for Ancient Egypt.
She did all songs except Demonstration Mini-Game, Game Over, and Reward.</t>
      </text>
    </comment>
    <comment authorId="0" ref="E2741">
      <text>
        <t xml:space="preserve">Combined with Harp 2 from EDIROL Orchestra and Goliath's harp, mostly on high notes.
Before Laura Shigihara (PvZ 1 composer) left PopCap, she helped compose the music for Ancient Egypt.
She did all songs for that world except Demonstration Mini-Game, Game Over, and Reward.</t>
      </text>
    </comment>
    <comment authorId="0" ref="G2748">
      <text>
        <t xml:space="preserve">Demo is made with Plugsound's banjo, which MOTU reused for their products.</t>
      </text>
    </comment>
    <comment authorId="0" ref="D2758">
      <text>
        <t xml:space="preserve">Peter McConnell mentioned using this harpsichord patch on a custom Structure library he found online.
The patch was originally made by Avid forum user "erthquake", though was included in a popular sound collection on the Pro Tools Expert site.
He also follows the Pro Tools Expert twitter account, which makes even more sense.</t>
      </text>
    </comment>
    <comment authorId="0" ref="B2760">
      <text>
        <t xml:space="preserve">Originates from "Sonic Implants Amps &amp; Pickups 2".</t>
      </text>
    </comment>
    <comment authorId="0" ref="G2760">
      <text>
        <t xml:space="preserve">Demo created using the original "Amps &amp; Pickups 2" library, as the DVI VST doesn't work with modern computers. 
The sample mapping is slightly different than the VST release.</t>
      </text>
    </comment>
    <comment authorId="0" ref="E2764">
      <text>
        <t xml:space="preserve">Possibly Full Edition, or Dimension Brass I instead. Needs confirmation</t>
      </text>
    </comment>
    <comment authorId="0" ref="B2768">
      <text>
        <t xml:space="preserve">https://twitter.com/PeterNMcConnell/status/1275494084044414977
Possibly Mural Vol. 1 or Vol. 2.</t>
      </text>
    </comment>
    <comment authorId="0" ref="E2776">
      <text>
        <t xml:space="preserve">From Peter McConnell's email:
"...organ is Pro Tools Air DB-33 “tone Organ” plugin."
None of the factory presets seem to be close to the original sound, and Peter didn't specify a preset, so it's very likely a custom preset.</t>
      </text>
    </comment>
    <comment authorId="0" ref="F2777">
      <text>
        <t xml:space="preserve">Main Theme, Bad Juice, Crainy Yum, Dave's On His Way, Bug Zap, The Giga Gargantuar, The Scrarecrow, IceIce Yeti, Zombie Horde, The Zombies Are Coming, Ten Left, Loon Skirmish, D Boss Is Here, Time's Tickin', Only Partially Blown Up, One Bad Boss, Excessively Bossy,  Zombies On Parade, Thing Of It Is, Zombie Strut, Baron Von Bats</t>
      </text>
    </comment>
    <comment authorId="0" ref="F2783">
      <text>
        <t xml:space="preserve">In Bug Zap, it's played in octaves and stacked with the VSL trumpet.
To do: See if this is used anywhere else in the OST. It might be used in Main Theme too.</t>
      </text>
    </comment>
    <comment authorId="0" ref="D2787">
      <text>
        <t xml:space="preserve">Default waveform when Structure is loaded.</t>
      </text>
    </comment>
    <comment authorId="0" ref="E2794">
      <text>
        <t xml:space="preserve">Peter McConnell would have used Kontakt 5 to import GIG libraries, at the time.
His usage of Advanced Orchestra dates back to 2004, and used Gigastudio at the time.
Also, Kontakt didn't cut its older format support until 2018 (Kontakt 6).</t>
      </text>
    </comment>
    <comment authorId="0" ref="B2796">
      <text>
        <t xml:space="preserve">It's likely Peter McConnell used Colossus instead of Goliath, as he's used several Kompakt libraries in the past. 
If he had Kontakt 5, he very likely just loaded his Kompakt stuff into it.
Also, there's no evidence of him using PLAY, and he's used Symphonic Orchestra before it released into PLAY.</t>
      </text>
    </comment>
    <comment authorId="0" ref="E2801">
      <text>
        <t xml:space="preserve">Notes A#4 and A#3 in Lounge Lizard.</t>
      </text>
    </comment>
    <comment authorId="0" ref="F2810">
      <text>
        <t xml:space="preserve">Dave's On His Way, Treasure Yeti, Ten Left, The Zombies Are Coming, Excessively Bossy</t>
      </text>
    </comment>
    <comment authorId="0" ref="F2815">
      <text>
        <t xml:space="preserve">Main Theme, Bad Juice, Crainy Yum, Dave's On His Way, The Gargantuar, The Giga Gargantuar, Zombie Horde, The Zombies Are Coming, Ten Left, PVZ March, D Boss Is Here, Zombie Second Line, Only Partially Blown Up, One Bad Boss, Excessively Bossy,  Zombies On Parade, Zombie Strut, Baron Von Bats, A-Team</t>
      </text>
    </comment>
    <comment authorId="0" ref="D2817">
      <text>
        <t xml:space="preserve">Peter McConnell mentioned using this harpsichord patch on a custom Structure library he found online.
The patch was originally made by Avid forum user "erthquake", though was included in a popular sound collection on the Pro Tools Expert site.
He also follows the Pro Tools Expert twitter account, which makes even more sense.</t>
      </text>
    </comment>
    <comment authorId="0" ref="E2822">
      <text>
        <t xml:space="preserve">Peter McConnell confirmed he owns Ensemble Pro, which includes Epic Orchestra.
</t>
      </text>
    </comment>
    <comment authorId="0" ref="E2823">
      <text>
        <t xml:space="preserve">Possibly Full Edition, or Dimension Brass I instead. Needs confirmation</t>
      </text>
    </comment>
    <comment authorId="0" ref="E2824">
      <text>
        <t xml:space="preserve">Possibly Full Edition, or Dimension Brass I instead. Needs confirmation</t>
      </text>
    </comment>
    <comment authorId="0" ref="E2825">
      <text>
        <t xml:space="preserve">Possibly Full Edition, or Dimension Brass I instead. Needs confirmation</t>
      </text>
    </comment>
    <comment authorId="0" ref="F2829">
      <text>
        <t xml:space="preserve">A second unknown harpsichord in this theme accompanies the "Harpsichord Small" patch. (it's relatively hidden unless you use audio isolation)
One of the harpsichords in Structure Full is nearly identical to this. (besides some mapping differences) Though, it isn't present in Free (which Peter confirmed he used.)
The Pro Tools Expert pack Peter used does have some Structure Full patches ported over, so it's entirely possible to be one of those.</t>
      </text>
    </comment>
    <comment authorId="0" ref="E2832">
      <text>
        <t xml:space="preserve">From Peter McConnell's email:
"...organ is Pro Tools Air DB-33 “tone Organ” plugin."
None of the factory presets seem to be close to the original sound, and Peter didn't specify a preset, so it's very likely a custom preset.</t>
      </text>
    </comment>
    <comment authorId="0" ref="D2846">
      <text>
        <t xml:space="preserve">Peter McConnell mentioned using this harpsichord patch on a custom Structure library he found online.
The patch was originally made by Avid forum user "erthquake", though was included in a popular sound collection on the Pro Tools Expert site.
He also follows the Pro Tools Expert twitter account, which makes even more sense.</t>
      </text>
    </comment>
    <comment authorId="0" ref="B2848">
      <text>
        <t xml:space="preserve">https://twitter.com/PeterNMcConnell/status/1383861710319017991?s=20</t>
      </text>
    </comment>
    <comment authorId="0" ref="D2861">
      <text>
        <t xml:space="preserve">Peter McConnell mentioned using this harpsichord patch on a custom Structure library he found online.
The patch was originally made by Avid forum user "erthquake", though was included in a popular sound collection on the Pro Tools Expert site.
He also follows the Pro Tools Expert twitter account, which makes even more sense.</t>
      </text>
    </comment>
    <comment authorId="0" ref="E2875">
      <text>
        <t xml:space="preserve">Also featured in Best Service Gigapack</t>
      </text>
    </comment>
    <comment authorId="0" ref="E2876">
      <text>
        <t xml:space="preserve">The game holds a sample titled "CASIOBAS.ST".</t>
      </text>
    </comment>
    <comment authorId="0" ref="B2878">
      <text>
        <t xml:space="preserve">Might possibly be taken from some sample pack, but this is the cleanest source available.</t>
      </text>
    </comment>
    <comment authorId="0" ref="E2878">
      <text>
        <t xml:space="preserve">There's a sample in the game titled "sp12snare.st", which corresponds to the E-MU SP-12.</t>
      </text>
    </comment>
    <comment authorId="0" ref="D2879">
      <text>
        <t xml:space="preserve">Also included in "CDR-1 - EPS Library Archive" and "CDR-2 - EPS-16 Plus Library Archive"</t>
      </text>
    </comment>
    <comment authorId="0" ref="B2888">
      <text>
        <t xml:space="preserve">Might possibly be taken from another sample pack, but this is the cleanest source available.</t>
      </text>
    </comment>
    <comment authorId="0" ref="E2888">
      <text>
        <t xml:space="preserve">Graph comparison (1st is gamerip, 2nd is EII UoS Sonic Images, 3rd is S-50 UoS)
https://cdn.discordapp.com/attachments/334910359578214401/809992182370271232/uos.png</t>
      </text>
    </comment>
    <comment authorId="0" ref="B2889">
      <text>
        <t xml:space="preserve">
Might possibly be taken from some sample pack, but this is the cleanest source available.</t>
      </text>
    </comment>
    <comment authorId="0" ref="E2889">
      <text>
        <t xml:space="preserve">There is a sample in the game titled "d50marim", which corresponds to the Roland D-50.</t>
      </text>
    </comment>
    <comment authorId="0" ref="B2890">
      <text>
        <t xml:space="preserve">Might possibly be taken from some sample pack, but this is the cleanest source available.</t>
      </text>
    </comment>
    <comment authorId="0" ref="B2891">
      <text>
        <t xml:space="preserve">Might possibly be taken from some sample pack, but this is the cleanest source available.</t>
      </text>
    </comment>
    <comment authorId="0" ref="E2891">
      <text>
        <t xml:space="preserve">There's a sample in the game titled "U20-CALL.st", which corresponds to the Roland U-20.</t>
      </text>
    </comment>
    <comment authorId="0" ref="B2892">
      <text>
        <t xml:space="preserve">Might possibly be taken from some sample pack, but this is the cleanest source available.</t>
      </text>
    </comment>
    <comment authorId="0" ref="E2893">
      <text>
        <t xml:space="preserve">There's a sample in the game titled "RX5SD2.st", which corresponds to the Yamaha RX5.</t>
      </text>
    </comment>
    <comment authorId="0" ref="E2895">
      <text>
        <t xml:space="preserve">A sample in the game exists titled "HR16HH", which corresponds to the Alesis HR-16.
Might possibly be taken from some sample pack, but this is the cleanest source available.</t>
      </text>
    </comment>
    <comment authorId="0" ref="E2896">
      <text>
        <t xml:space="preserve">A sample in the game exists titled "HR16CRSH", which corresponds to the Alesis HR-16.
Might possibly be taken from some sample pack, but this is the cleanest source available.</t>
      </text>
    </comment>
    <comment authorId="0" ref="E2897">
      <text>
        <t xml:space="preserve">A sample in the game exists titled "HR16HH2", which corresponds to the Alesis HR-16.
Might possibly be taken from some sample pack, but this is the cleanest source available.</t>
      </text>
    </comment>
    <comment authorId="0" ref="E2898">
      <text>
        <t xml:space="preserve">A sample in the game exists titled "ALESISSR", which corresponds to an Alesis product of the SR-XX series.
Might possibly be taken from some sample pack, but this is the cleanest source available.</t>
      </text>
    </comment>
    <comment authorId="0" ref="D2900">
      <text>
        <t xml:space="preserve">Also included in "CDR-1 - EPS Library Archive" and "CDR-2 - EPS-16 Plus Library Archive"</t>
      </text>
    </comment>
    <comment authorId="0" ref="E2901">
      <text>
        <t xml:space="preserve">There is a sample in the game simply titled "ENSONIQ".</t>
      </text>
    </comment>
    <comment authorId="0" ref="E2902">
      <text>
        <t xml:space="preserve">A sample in the game exists titled "KORGDD1", which corresponds to the KORG DDD-1.
Might possibly be taken from some sample pack, but this is the cleanest source available.</t>
      </text>
    </comment>
    <comment authorId="0" ref="E2904">
      <text>
        <t xml:space="preserve">There is a sample in the game titled "TOTLKIT", which corresponds to the Korg 01/W's "A09 Total Kit". 
It's featured on the Trinity, however, and the composer is confirmed to have one, so this is the most likely.</t>
      </text>
    </comment>
    <comment authorId="0" ref="E2908">
      <text>
        <t xml:space="preserve">Might possibly be taken from some sample pack, but this is the cleanest source available.</t>
      </text>
    </comment>
    <comment authorId="0" ref="E2909">
      <text>
        <t xml:space="preserve">Might possibly be taken from some sample pack, but this is the cleanest source available.</t>
      </text>
    </comment>
    <comment authorId="0" ref="E2911">
      <text>
        <t xml:space="preserve">Might possibly be taken from some sample pack, but this is the cleanest source available.</t>
      </text>
    </comment>
    <comment authorId="0" ref="E2912">
      <text>
        <t xml:space="preserve">Might possibly be taken from some sample pack, but this is the cleanest source available.</t>
      </text>
    </comment>
    <comment authorId="0" ref="E2913">
      <text>
        <t xml:space="preserve">Might possibly be taken from some sample pack, but this is the cleanest source available.</t>
      </text>
    </comment>
    <comment authorId="0" ref="E2916">
      <text>
        <t xml:space="preserve">Might possibly be taken from some sample pack, but this is the cleanest source available.</t>
      </text>
    </comment>
    <comment authorId="0" ref="E2917">
      <text>
        <t xml:space="preserve">Might possibly be taken from some sample pack, but this is the cleanest source available.</t>
      </text>
    </comment>
    <comment authorId="0" ref="E2919">
      <text>
        <t xml:space="preserve">A higher quality sample of this break also appears in Best Service Sound Cube Vol. 1 -&gt; LOOP_130 -&gt; 130B_23
and Best Service Sound Cube Vol. 10 -&gt; 130_BPM -&gt; 130B_4</t>
      </text>
    </comment>
    <comment authorId="0" ref="E2922">
      <text>
        <t xml:space="preserve">AKA 'Graveyard Shift'
from BT Breakz from the NU Skool</t>
      </text>
    </comment>
    <comment authorId="0" ref="E2923">
      <text>
        <t xml:space="preserve">AKA 'Filth and Funk'
from BT Breakz from the NU Skool</t>
      </text>
    </comment>
    <comment authorId="0" ref="E2924">
      <text>
        <t xml:space="preserve">Conduit is pitched up, Level 15 is pitched down. Roughinery is intanct.</t>
      </text>
    </comment>
    <comment authorId="0" ref="E2932">
      <text>
        <t xml:space="preserve">Full name: CIRCUS ORGAN OR ORGAN GRINDER: PLAYS A TUNE, MUSIC</t>
      </text>
    </comment>
    <comment authorId="0" ref="B2990">
      <text>
        <t xml:space="preserve">Full name: ﻿Vortexual Amplitude - Vintage Analog Synths</t>
      </text>
    </comment>
    <comment authorId="0" ref="D2993">
      <text>
        <t xml:space="preserve">CRAZEDRM02</t>
      </text>
    </comment>
    <comment authorId="0" ref="D2994">
      <text>
        <t xml:space="preserve">CRAZEDRM38</t>
      </text>
    </comment>
    <comment authorId="0" ref="D2995">
      <text>
        <t xml:space="preserve">TYRE 1</t>
      </text>
    </comment>
    <comment authorId="0" ref="D3005">
      <text>
        <t xml:space="preserve">02drm110_BB big trip</t>
      </text>
    </comment>
    <comment authorId="0" ref="D3006">
      <text>
        <t xml:space="preserve">01drm130_BB electric pulse
02drm130_BB electric pulse
03drm130_BB electric pulse</t>
      </text>
    </comment>
    <comment authorId="0" ref="D3007">
      <text>
        <t xml:space="preserve">04drm115_BB kitchen of danger</t>
      </text>
    </comment>
    <comment authorId="0" ref="D3008">
      <text>
        <t xml:space="preserve">01bss120_BB bass lust_e
02bss120_BB bass lust_e</t>
      </text>
    </comment>
    <comment authorId="0" ref="D3009">
      <text>
        <t xml:space="preserve">08amb120_BB hot sauces_d#</t>
      </text>
    </comment>
    <comment authorId="0" ref="D3010">
      <text>
        <t xml:space="preserve">02amb100_BB loop this</t>
      </text>
    </comment>
    <comment authorId="0" ref="D3113">
      <text>
        <t xml:space="preserve">11_08_05</t>
      </text>
    </comment>
    <comment authorId="0" ref="B3121">
      <text>
        <t xml:space="preserve">Most likely from the Creative Essentials series.</t>
      </text>
    </comment>
    <comment authorId="0" ref="B3122">
      <text>
        <t xml:space="preserve">Most likely from the Creative Essentials series.</t>
      </text>
    </comment>
    <comment authorId="0" ref="C3131">
      <text>
        <t xml:space="preserve">Full program name is "YAMAHA R5+RX7</t>
      </text>
    </comment>
    <comment authorId="0" ref="F3145">
      <text>
        <t xml:space="preserve">Baroque Volcano (World 7 Map),
Scalling the Spirals &amp; Baroque Ruins,
Classikaos Strikes!,
Crossing the Crator &amp; Baroque Cavern,
Classikaos Returns!</t>
      </text>
    </comment>
    <comment authorId="0" ref="E3196">
      <text>
        <t xml:space="preserve">clock ticking is also used in 
Anistar City from Pokémon X/Y</t>
      </text>
    </comment>
    <comment authorId="0" ref="B3200">
      <text>
        <t xml:space="preserve">Also in Best Service Studio Box Mark III
Cinema + Game -&gt; layout bank - cosmic creatures -&gt; "space_calliope"</t>
      </text>
    </comment>
    <comment authorId="0" ref="E3242">
      <text>
        <t xml:space="preserve">What loop tho
yeah kinda doubt this one</t>
      </text>
    </comment>
    <comment authorId="0" ref="E3264">
      <text>
        <t xml:space="preserve">additional effects required for correct sound</t>
      </text>
    </comment>
    <comment authorId="0" ref="B3267">
      <text>
        <t xml:space="preserve">Could be Zero-G PS07 Future Beats 1 instead.</t>
      </text>
    </comment>
    <comment authorId="0" ref="C3268">
      <text>
        <t xml:space="preserve">CD Version: Track 22 - 0:15</t>
      </text>
    </comment>
    <comment authorId="0" ref="C3269">
      <text>
        <t xml:space="preserve">CD Version: Track 23 - 0:07</t>
      </text>
    </comment>
    <comment authorId="0" ref="B3378">
      <text>
        <t xml:space="preserve">Names taken from Zero-G World Pack.</t>
      </text>
    </comment>
    <comment authorId="0" ref="E3388">
      <text>
        <t xml:space="preserve">Destroyman = G#3 and D4</t>
      </text>
    </comment>
    <comment authorId="0" ref="E3434">
      <text>
        <t xml:space="preserve">It's not played at C like almost all of the Sound Canvas samples, so it's probably from a sample library.</t>
      </text>
    </comment>
    <comment authorId="0" ref="E3436">
      <text>
        <t xml:space="preserve">Possibly an element of the drumloop used in the mentioned track. It's distorted and parts of it are in lower pitches.</t>
      </text>
    </comment>
    <comment authorId="0" ref="E3438">
      <text>
        <t xml:space="preserve">Not necessarily directly (even if sound effects from that library have been used in this game), but it seems to make up an element of an unknown drumloop.</t>
      </text>
    </comment>
    <comment authorId="0" ref="B3440">
      <text>
        <t xml:space="preserve">Based off Best Service Xsample 1/2/3/9.</t>
      </text>
    </comment>
    <comment authorId="0" ref="B3441">
      <text>
        <t xml:space="preserve">Full name is XXLarge Club Edition 4 - Garage/Freestyle/2Step</t>
      </text>
    </comment>
    <comment authorId="0" ref="B3443">
      <text>
        <t xml:space="preserve">Based off Yellow Tools Pure Drums.</t>
      </text>
    </comment>
    <comment authorId="0" ref="B3444">
      <text>
        <t xml:space="preserve">Might be ProSamples 23 Trip Hop instead.</t>
      </text>
    </comment>
    <comment authorId="0" ref="E3451">
      <text>
        <t xml:space="preserve">Some instances could be PS13 Choirs.</t>
      </text>
    </comment>
    <comment authorId="0" ref="B3457">
      <text>
        <t xml:space="preserve">Based off Best Service Voice Spectral II</t>
      </text>
    </comment>
    <comment authorId="0" ref="B3458">
      <text>
        <t xml:space="preserve">Full name is XXLarge Club Edition 4 - Garage/Freestyle/2Step</t>
      </text>
    </comment>
    <comment authorId="0" ref="E3468">
      <text>
        <t xml:space="preserve">The sample using loop F1 actually mixes C#2 alongside it. C#2 also exists as a standalone sample in the soundbank.</t>
      </text>
    </comment>
    <comment authorId="0" ref="B3470">
      <text>
        <t xml:space="preserve">The AKAI version specifically is used.</t>
      </text>
    </comment>
    <comment authorId="0" ref="E3470">
      <text>
        <t xml:space="preserve">Rerelease version notes:
Listed for Koal's Theme, Peace in Our Time</t>
      </text>
    </comment>
    <comment authorId="0" ref="E3471">
      <text>
        <t xml:space="preserve">G4 doesn't seem to be sampled in non-AKAI versions?
Rerelease "Celtic Percussion" notes:
C1 F4/G4 B4 - Note B4 is shortened.</t>
      </text>
    </comment>
    <comment authorId="0" ref="E3472">
      <text>
        <t xml:space="preserve">The patch has more samples in the Giga and Kontakt versions, but the tracks used have less samples which matches the AKAI version.
Rerelease notes:
Listed for Courage!, Peace in Our Time, For the Sake of Omega Land</t>
      </text>
    </comment>
    <comment authorId="0" ref="E3473">
      <text>
        <t xml:space="preserve">Von Bolt's Theme uses a sample that was lowered 3 semitones.</t>
      </text>
    </comment>
    <comment authorId="0" ref="E3474">
      <text>
        <t xml:space="preserve">It's possible this was pre-cut up in another library.</t>
      </text>
    </comment>
    <comment authorId="0" ref="B3475">
      <text>
        <t xml:space="preserve">ProSamples vol.20 Orchestral Brass, based off EastWest Quantum Leap Brass.</t>
      </text>
    </comment>
    <comment authorId="0" ref="B3476">
      <text>
        <t xml:space="preserve">ProSamples vol.31 Rare Ethnic Instruments, based off EastWest Rare Instruments.</t>
      </text>
    </comment>
    <comment authorId="0" ref="E3479">
      <text>
        <t xml:space="preserve">Sourced from Zero-G - Pure Tabla</t>
      </text>
    </comment>
    <comment authorId="0" ref="E3480">
      <text>
        <t xml:space="preserve">Sourced from Zero-G - Afrolatin Slam</t>
      </text>
    </comment>
    <comment authorId="0" ref="D3490">
      <text>
        <t xml:space="preserve">Kindle's Theme might also be using a custom loop based on this raised 11 semitones. Although the track's BPM matches some berimbau loops from Raricussions, none of the loops match.</t>
      </text>
    </comment>
    <comment authorId="0" ref="B3491">
      <text>
        <t xml:space="preserve">Based off Yellow Tools Pure Drums.</t>
      </text>
    </comment>
    <comment authorId="0" ref="B3492">
      <text>
        <t xml:space="preserve">Based off Zero-G Total Drum &amp; Bass.</t>
      </text>
    </comment>
    <comment authorId="0" ref="E3493">
      <text>
        <t xml:space="preserve">Slowed down to match the BPM.</t>
      </text>
    </comment>
    <comment authorId="0" ref="B3494">
      <text>
        <t xml:space="preserve">Based off Zero-G Twisted City.</t>
      </text>
    </comment>
    <comment authorId="0" ref="E3494">
      <text>
        <t xml:space="preserve">One sample seems to be based on note D#1, lowered 3 semitones. This sample was likely manually pitched down, since that doesn't exist as its own note in the actual patch.</t>
      </text>
    </comment>
    <comment authorId="0" ref="E3496">
      <text>
        <t xml:space="preserve">In the game sample, an unknown synth sample plays after the strings stop.</t>
      </text>
    </comment>
    <comment authorId="0" ref="B3497">
      <text>
        <t xml:space="preserve">Based off Zero-G Return to the Planet of the Breaks.</t>
      </text>
    </comment>
    <comment authorId="0" ref="E3497">
      <text>
        <t xml:space="preserve">Cut up as a kit.</t>
      </text>
    </comment>
    <comment authorId="0" ref="B3510">
      <text>
        <t xml:space="preserve">Based off Peter Siedlaczek's Advanced Orchestra.</t>
      </text>
    </comment>
    <comment authorId="0" ref="E3510">
      <text>
        <t xml:space="preserve">Also exists in Peter Siedlaczek's Advanced Orchestra Extended Edition.</t>
      </text>
    </comment>
    <comment authorId="0" ref="B3511">
      <text>
        <t xml:space="preserve">Full name is XXLarge Club Edition 4 - Garage/Freestyle/2Step</t>
      </text>
    </comment>
    <comment authorId="0" ref="B3523">
      <text>
        <t xml:space="preserve">ProSamples vol.31 Rare Ethnic Instruments, based off EastWest Rare Instruments.</t>
      </text>
    </comment>
    <comment authorId="0" ref="B3530">
      <text>
        <t xml:space="preserve">Based off Ueberschall Techno Identity.</t>
      </text>
    </comment>
    <comment authorId="0" ref="B3534">
      <text>
        <t xml:space="preserve">Based off Yellow Tools Pure Drums.</t>
      </text>
    </comment>
    <comment authorId="0" ref="B3538">
      <text>
        <t xml:space="preserve">Based off Zero-G Twisted City.</t>
      </text>
    </comment>
    <comment authorId="0" ref="E3544">
      <text>
        <t xml:space="preserve">Also used in Thing: Mini Vacuum from Paper Mario: Sticker Star.</t>
      </text>
    </comment>
    <comment authorId="0" ref="E3546">
      <text>
        <t xml:space="preserve">Also used in Tag Power! and Black Hole Tag Power! from Dual Strike.</t>
      </text>
    </comment>
    <comment authorId="0" ref="D3601">
      <text>
        <t xml:space="preserve">Todo: Grab timestamp.</t>
      </text>
    </comment>
    <comment authorId="0" ref="B3623">
      <text>
        <t xml:space="preserve">Tommy uses the CD-ROM version of Distorted Reality 2 later on, so it's possible the Roland version was used instead.</t>
      </text>
    </comment>
    <comment authorId="0" ref="E3623">
      <text>
        <t xml:space="preserve">AKAI directory:
Partition G -&gt; SEA WHISTLE -&gt; SEA WHISTLE</t>
      </text>
    </comment>
    <comment authorId="0" ref="E3657">
      <text>
        <t xml:space="preserve">Also contained in the Emax and Emax II</t>
      </text>
    </comment>
    <comment authorId="0" ref="E3665">
      <text>
        <t xml:space="preserve">A chopped version of this sample is featured in AKAI CD-ROM Library Vol. 8. However, it came out too late to be used in Gradius III. Perhaps it's from the S900?</t>
      </text>
    </comment>
    <comment authorId="0" ref="E3666">
      <text>
        <t xml:space="preserve">Possible estimates are the M1R or DSS-1</t>
      </text>
    </comment>
    <comment authorId="0" ref="E3668">
      <text>
        <t xml:space="preserve">Audio demo: https://cdn.discordapp.com/attachments/334910359578214401/819312832486834206/better_demo.wav
Spectral demo: https://cdn.discordapp.com/attachments/334910359578214401/819313028537253908/Screenshot_2021-03-10_155717.png</t>
      </text>
    </comment>
    <comment authorId="0" ref="E3671">
      <text>
        <t xml:space="preserve">Contrary to popular belief, this orchestra hit sample does not come from the Fairlight CMI IIx.
Audio comparison between game sample and CMI IIx: https://cdn.discordapp.com/attachments/375574404111007744/818889510656933948/orch_hit_comp.wav
Spectral comparison between game sample and CMI IIx: https://cdn.discordapp.com/attachments/375574404111007744/818889565708222524/unknown.png
Audio comparison between XR10 (modified) and game sample: https://cdn.discordapp.com/attachments/334910359578214401/818945787731116152/comparison_2.wav
Spectral comparison between XR10 (modified) and game sample: https://cdn.discordapp.com/attachments/334910359578214401/818947222246785114/Screenshot_2021-03-09_154344.png</t>
      </text>
    </comment>
    <comment authorId="0" ref="E3672">
      <text>
        <t xml:space="preserve">Also appears in the TR-707, 808, and 909. Could be any, really. TR-626 is listed as it's the most recent before release.</t>
      </text>
    </comment>
    <comment authorId="0" ref="D3675">
      <text>
        <t xml:space="preserve">Sampled from a chord.</t>
      </text>
    </comment>
    <comment authorId="0" ref="D3678">
      <text>
        <t xml:space="preserve">Sampled from a chord.</t>
      </text>
    </comment>
    <comment authorId="0" ref="E3681">
      <text>
        <t xml:space="preserve">Contrary to popular belief, this orchestra hit sample does not come from the Fairlight CMI IIx.
Audio comparison between game sample and CMI IIx: https://cdn.discordapp.com/attachments/375574404111007744/818889510656933948/orch_hit_comp.wav
Spectral comparison between game sample and CMI IIx: https://cdn.discordapp.com/attachments/375574404111007744/818889565708222524/unknown.png
Audio comparison between XR10 (modified) and game sample: https://cdn.discordapp.com/attachments/334910359578214401/818945787731116152/comparison_2.wav
Spectral comparison between XR10 (modified) and game sample: https://cdn.discordapp.com/attachments/334910359578214401/818947222246785114/Screenshot_2021-03-09_154344.png</t>
      </text>
    </comment>
    <comment authorId="0" ref="B3682">
      <text>
        <t xml:space="preserve">The Fairlight samples used here could be from a sample CD instead.</t>
      </text>
    </comment>
    <comment authorId="0" ref="B3685">
      <text>
        <t xml:space="preserve">The Fairlight samples used here could be from a sample CD instead.</t>
      </text>
    </comment>
    <comment authorId="0" ref="E3704">
      <text>
        <t xml:space="preserve">This could come from a SC-55 running in MT-32 mode since its confirmed that Konami had a SC-55.</t>
      </text>
    </comment>
    <comment authorId="0" ref="E3709">
      <text>
        <t xml:space="preserve">Contrary to popular belief, this orchestra hit sample does not come from the Fairlight CMI IIx.
Audio comparison between game sample and CMI IIx: https://cdn.discordapp.com/attachments/375574404111007744/818889510656933948/orch_hit_comp.wav
Spectral comparison between game sample and CMI IIx: https://cdn.discordapp.com/attachments/375574404111007744/818889565708222524/unknown.png
Audio comparison between XR10 (modified) and game sample: https://cdn.discordapp.com/attachments/334910359578214401/818945787731116152/comparison_2.wav
Spectral comparison between XR10 (modified) and game sample: https://cdn.discordapp.com/attachments/334910359578214401/818947222246785114/Screenshot_2021-03-09_154344.png</t>
      </text>
    </comment>
    <comment authorId="0" ref="D3729">
      <text>
        <t xml:space="preserve">This could be "036 Funk Slap" instead.</t>
      </text>
    </comment>
    <comment authorId="0" ref="B3762">
      <text>
        <t xml:space="preserve">The Fairlight samples used here could be from a sample CD instead.</t>
      </text>
    </comment>
    <comment authorId="0" ref="E3766">
      <text>
        <t xml:space="preserve">Also appears in Best Service Gigapack CD 1 -&gt; 100:100 E-H LOOP -&gt; 100:100 E/F Loop -&gt; 100:100 E  Loops (100:8370)</t>
      </text>
    </comment>
    <comment authorId="0" ref="E3768">
      <text>
        <t xml:space="preserve">To do: Compare other synth basses</t>
      </text>
    </comment>
    <comment authorId="0" ref="E3769">
      <text>
        <t xml:space="preserve">To do: Compare in-game sample</t>
      </text>
    </comment>
    <comment authorId="0" ref="E3797">
      <text>
        <t xml:space="preserve">﻿To-Do: Get hardware name</t>
      </text>
    </comment>
    <comment authorId="0" ref="D3800">
      <text>
        <t xml:space="preserve">Reappears in Zero-G Ethnic 1 &amp; 2 AKAI (Partition F -&gt; MIDEASTBEAT2  RHYTHM 4 / MIDEAST4)</t>
      </text>
    </comment>
    <comment authorId="0" ref="B3812">
      <text>
        <t xml:space="preserve">Unspecified sample library from the XX-LARGE series.</t>
      </text>
    </comment>
    <comment authorId="0" ref="B3822">
      <text>
        <t xml:space="preserve">Mostly used by Hiroshi Tanabe.</t>
      </text>
    </comment>
    <comment authorId="0" ref="B3826">
      <text>
        <t xml:space="preserve">Probably used Best Service Classical Choir (AKAI) or Best Service Extended Classical Choir (GIGA) instead.</t>
      </text>
    </comment>
    <comment authorId="0" ref="D3831">
      <text>
        <t xml:space="preserve">"LOOPS -&gt; loop 24 0006" in the AIFF release floating around the internet</t>
      </text>
    </comment>
    <comment authorId="0" ref="D3832">
      <text>
        <t xml:space="preserve">"LOOPS -&gt; loop 29 0005" in the AIFF release floating around the internet</t>
      </text>
    </comment>
    <comment authorId="0" ref="B3834">
      <text>
        <t xml:space="preserve">Paths taken from Sonic Foundry re-release.</t>
      </text>
    </comment>
    <comment authorId="0" ref="B3844">
      <text>
        <t xml:space="preserve">Most likely one of the Best Service XX-LARGE libraries</t>
      </text>
    </comment>
    <comment authorId="0" ref="D3854">
      <text>
        <t xml:space="preserve">listed in the AIFF release around the internet as "atmoScapes 1 0003", need a proper official name if anyone has a CDDA or AKAI copy</t>
      </text>
    </comment>
    <comment authorId="0" ref="B3863">
      <text>
        <t xml:space="preserve">Paths taken from Sonic Foundry re-release.</t>
      </text>
    </comment>
    <comment authorId="0" ref="D3868">
      <text>
        <t xml:space="preserve">Drums -&gt; Drum-Loops I -&gt; Contrast Program 100 -&gt; 03drm100_BB contrast program</t>
      </text>
    </comment>
    <comment authorId="0" ref="B3880">
      <text>
        <t xml:space="preserve">Might be KORG EXB-PCM06/07 Orchestral Collection instead.</t>
      </text>
    </comment>
    <comment authorId="0" ref="E3923">
      <text>
        <t xml:space="preserve">Record noise and OSC2 turned off.</t>
      </text>
    </comment>
    <comment authorId="0" ref="E3976">
      <text>
        <t xml:space="preserve">Bank was only ever used as the voice for a robot called "HRP-4C" :
https://www.youtube.com/watch?v=LorTKDFIsxc</t>
      </text>
    </comment>
    <comment authorId="0" ref="D3984">
      <text>
        <t xml:space="preserve">Titel 32(02) "..What ur looking for"
Titel 32(04) "..Luv can save u?"
Titel 32(05) "Never choose..Stupid game"
Titel 32(06) "Everybody"
Titel 32(07) "Loves me but you"
Titel 32(08) "Cool bed"
Titel 32(09) "And a broken heart is all I get"
Titel 32(10) "My heart is on fire.."
Titel 32(11) "Love me my dear"
Titel 32(12) "But just don't touch"
Titel 32(12) "Tell it girls.. back in town"</t>
      </text>
    </comment>
    <comment authorId="0" ref="D4025">
      <text>
        <t xml:space="preserve">Play 32th triplet notes at 62.5BPM for effect, notes must be very short</t>
      </text>
    </comment>
    <comment authorId="0" ref="D4026">
      <text>
        <t xml:space="preserve">Play 32th triplet notes at 62.5BPM for effect, notes must be very short</t>
      </text>
    </comment>
    <comment authorId="0" ref="E4028">
      <text>
        <t xml:space="preserve">Plays during the opening monk chant</t>
      </text>
    </comment>
    <comment authorId="0" ref="E4029">
      <text>
        <t xml:space="preserve">Weird siney ambient effect</t>
      </text>
    </comment>
    <comment authorId="0" ref="E4030">
      <text>
        <t xml:space="preserve">The opening effect. On P2000 hardware, siren will not play, but will on VST.</t>
      </text>
    </comment>
    <comment authorId="0" ref="E4031">
      <text>
        <t xml:space="preserve">The very harsh noise at the end of the monk chant</t>
      </text>
    </comment>
    <comment authorId="0" ref="E4036">
      <text>
        <t xml:space="preserve">MIDI sequence is captured from patch default audition for Halo 2 - Heretic Hero. Vaguely close riff was probably seq'd/played in manually for UCON though</t>
      </text>
    </comment>
    <comment authorId="0" ref="E4037">
      <text>
        <t xml:space="preserve">Identified from Fleetwire with Proteus VX. Hardware BPM to be researched</t>
      </text>
    </comment>
    <comment authorId="0" ref="E4040">
      <text>
        <t xml:space="preserve">MIDI sequence is captured from patch default audition (Protozoa hardware ROM only, but instruments are available on Forumla 4000 Protozoa disc, also)</t>
      </text>
    </comment>
    <comment authorId="0" ref="E4043">
      <text>
        <t xml:space="preserve">Highest notes played match up near identically to this preset. Neo - just noticed you can very faintly aug/dim(?) too</t>
      </text>
    </comment>
    <comment authorId="0" ref="E4044">
      <text>
        <t xml:space="preserve">The square tone is velocity dependent - the harder you strike, the higher the pitch</t>
      </text>
    </comment>
    <comment authorId="0" ref="E4052">
      <text>
        <t xml:space="preserve">Very similar to St Choir on base XV-5080, but this matches perfectly.</t>
      </text>
    </comment>
    <comment authorId="0" ref="E4056">
      <text>
        <t xml:space="preserve">The scary sound that plays when the Zealot comes through the door in Silent Cartographer</t>
      </text>
    </comment>
    <comment authorId="0" ref="E4057">
      <text>
        <t xml:space="preserve">Alternatively, play at a &lt;100 velocity so the percussion isn't triggered. It's possible that it is there but you just can't hear it in the mix</t>
      </text>
    </comment>
    <comment authorId="0" ref="E4060">
      <text>
        <t xml:space="preserve">Patch is a sequence, play low and release note after first octave shift to get the sound.</t>
      </text>
    </comment>
    <comment authorId="0" ref="E4061">
      <text>
        <t xml:space="preserve">Plays during second part of Library Suite.</t>
      </text>
    </comment>
    <comment authorId="0" ref="E4062">
      <text>
        <t xml:space="preserve">Might be what that RenSFX ID was about</t>
      </text>
    </comment>
    <comment authorId="0" ref="E4063">
      <text>
        <t xml:space="preserve">Somewhere on the lower register</t>
      </text>
    </comment>
    <comment authorId="0" ref="E4065">
      <text>
        <t xml:space="preserve">Play a low D for the voicey bit, then play main melody on octave 2</t>
      </text>
    </comment>
    <comment authorId="0" ref="E4068">
      <text>
        <t xml:space="preserve">The soft pad that plays with the bass. Similar to a Proteus 2000 patch, but this one has panning automation that the Proteus patch lacks</t>
      </text>
    </comment>
    <comment authorId="0" ref="E4069">
      <text>
        <t xml:space="preserve">Choir that plays under the synvox and Marty's vocals</t>
      </text>
    </comment>
    <comment authorId="0" ref="D4073">
      <text>
        <t xml:space="preserve">PopDrumSet1/2 (Neo) + SN Roll and PiccoloSN added (Technomancer00). MIDI sequence confirmed by Fleetwire.</t>
      </text>
    </comment>
    <comment authorId="0" ref="D4074">
      <text>
        <t xml:space="preserve">PopDrumSet1/2 (Neo) + SN Roll and PiccoloSN added (Technomancer00). MIDI sequence confirmed by Fleetwire.</t>
      </text>
    </comment>
    <comment authorId="0" ref="E4079">
      <text>
        <t xml:space="preserve">"Hear Dis!" "Soun Bwoy!..." "Badabadabada ba ba... mi money jar!"</t>
      </text>
    </comment>
    <comment authorId="0" ref="E4080">
      <text>
        <t xml:space="preserve">"Tell 'em rude bwoy!" "Skiddo-watcha!" "Obeah!" "Ey" "Watcha mon"</t>
      </text>
    </comment>
    <comment authorId="0" ref="D4083">
      <text>
        <t xml:space="preserve">Also appears in Terminalhead - Underfire Vol. 2 (Track 18/Sample 4)</t>
      </text>
    </comment>
    <comment authorId="0" ref="B4087">
      <text>
        <t xml:space="preserve">Names taken from Roland version. To-do: Find SampleCell version and revise names.</t>
      </text>
    </comment>
    <comment authorId="0" ref="D4087">
      <text>
        <t xml:space="preserve">VOX:VOX 158
(Sourced From Voice Spectral)</t>
      </text>
    </comment>
    <comment authorId="0" ref="D4091">
      <text>
        <t xml:space="preserve">0:20, 0:34, 0:39, 1:27</t>
      </text>
    </comment>
    <comment authorId="0" ref="E4098">
      <text>
        <t xml:space="preserve">"Oh my god"
"OK"
"Play it loud"
"Radiowaves"</t>
      </text>
    </comment>
    <comment authorId="0" ref="B4100">
      <text>
        <t xml:space="preserve">To-do: Find and replace paths with audio version.</t>
      </text>
    </comment>
    <comment authorId="0" ref="D4104">
      <text>
        <t xml:space="preserve">bass01, drums01, guitarwahwah, guitar, synth03</t>
      </text>
    </comment>
    <comment authorId="0" ref="C4110">
      <text>
        <t xml:space="preserve">Music Loops -&gt; Variable Tempo (rex2) -&gt; Downtempo Loops</t>
      </text>
    </comment>
    <comment authorId="0" ref="E4110">
      <text>
        <t xml:space="preserve">Sourced from e-Lab - Abstract Hip Hop</t>
      </text>
    </comment>
    <comment authorId="0" ref="C4111">
      <text>
        <t xml:space="preserve">Music Loops -&gt; Variable Tempo (rex2) -&gt; Downtempo Loops</t>
      </text>
    </comment>
    <comment authorId="0" ref="C4112">
      <text>
        <t xml:space="preserve">Music Loops -&gt; Variable Tempo (rex2) -&gt; Uptempo Loops</t>
      </text>
    </comment>
    <comment authorId="0" ref="C4113">
      <text>
        <t xml:space="preserve">Music Loops -&gt; Variable Tempo (rex2) -&gt; Uptempo Loops</t>
      </text>
    </comment>
    <comment authorId="0" ref="C4114">
      <text>
        <t xml:space="preserve">Music Loops -&gt; Variable Tempo (rex2) -&gt; Uptempo Loops</t>
      </text>
    </comment>
    <comment authorId="0" ref="C4115">
      <text>
        <t xml:space="preserve">Music Loops -&gt; Variable Tempo (rex2) -&gt; Uptempo Loops</t>
      </text>
    </comment>
    <comment authorId="0" ref="C4116">
      <text>
        <t xml:space="preserve">Music Loops -&gt; Variable Tempo (rex2) -&gt; Uptempo Loops</t>
      </text>
    </comment>
    <comment authorId="0" ref="E4117">
      <text>
        <t xml:space="preserve">Sourced from e-Lab - Xtortion
(Original Sample: Best Service 
Voice Spectral - Track 14 (0:02)</t>
      </text>
    </comment>
    <comment authorId="0" ref="E4120">
      <text>
        <t xml:space="preserve">Sourced from AMG - Black II Black</t>
      </text>
    </comment>
    <comment authorId="0" ref="E4158">
      <text>
        <t xml:space="preserve">Also in ACID DJ 2.0</t>
      </text>
    </comment>
    <comment authorId="0" ref="E4159">
      <text>
        <t xml:space="preserve">Also in ACID DJ 2.0</t>
      </text>
    </comment>
    <comment authorId="0" ref="E4162">
      <text>
        <t xml:space="preserve">Faint in the song, can be heard at the end</t>
      </text>
    </comment>
    <comment authorId="0" ref="E4173">
      <text>
        <t xml:space="preserve">Pitched down -3, Added triplet (Swing rhythm)</t>
      </text>
    </comment>
    <comment authorId="0" ref="E4174">
      <text>
        <t xml:space="preserve">"Sweet Love", "Groovy", "Da da daaa"</t>
      </text>
    </comment>
    <comment authorId="0" ref="D4175">
      <text>
        <t xml:space="preserve">0:02, 0:08, 0:20, 0:24</t>
      </text>
    </comment>
    <comment authorId="0" ref="D4179">
      <text>
        <t xml:space="preserve">0:04, 0:07, 0:11, 0:16</t>
      </text>
    </comment>
    <comment authorId="0" ref="D4232">
      <text>
        <t xml:space="preserve">Might also appear and be sampled from The X-Static Goldmine.</t>
      </text>
    </comment>
    <comment authorId="0" ref="E4235">
      <text>
        <t xml:space="preserve">Although TRITON seems to be used in this OST, this piano is unique to the KORG TRINITY. The TRITON uses a very different set of waveforms for its pianos.</t>
      </text>
    </comment>
    <comment authorId="0" ref="B4236">
      <text>
        <t xml:space="preserve">Could be KORG TRITON-Rack instead.</t>
      </text>
    </comment>
    <comment authorId="0" ref="B4237">
      <text>
        <t xml:space="preserve">Could be KORG TRITON-Rack instead.</t>
      </text>
    </comment>
    <comment authorId="0" ref="B4238">
      <text>
        <t xml:space="preserve">Could be KORG TRITON-Rack instead.</t>
      </text>
    </comment>
    <comment authorId="0" ref="D4242">
      <text>
        <t xml:space="preserve">Could be JD-800's Acoustic Piano instead, or they both share the same piano sound.</t>
      </text>
    </comment>
    <comment authorId="0" ref="B4247">
      <text>
        <t xml:space="preserve">Probably SOUND Canvas SC-88 Pro instead. Teruhiko Nakagawa, who also works at WAVE MASTER like Mariko Nanba, said they used one.</t>
      </text>
    </comment>
    <comment authorId="0" ref="E4249">
      <text>
        <t xml:space="preserve">The ending measure is sampled</t>
      </text>
    </comment>
    <comment authorId="0" ref="E4250">
      <text>
        <t xml:space="preserve">The second half of the first measure is pitched up +2</t>
      </text>
    </comment>
    <comment authorId="0" ref="B4267">
      <text>
        <t xml:space="preserve">E-MU Sound Library Vol. 02: More Emulator Standards</t>
      </text>
    </comment>
    <comment authorId="0" ref="E4280">
      <text>
        <t xml:space="preserve">"The ambient introduction of the track is sampled from impostor syndrome. Specifically, it samples the echo from the diminished chord played 40 seconds into the track. Additionally, it samples the high piano notes and then combines them with the drone."
Credit: https://c418wiki.absolutelywhizzer.co.uk/index.php?title=Minecraft_-_Volume_Beta</t>
      </text>
    </comment>
    <comment authorId="0" ref="B4288">
      <text>
        <t xml:space="preserve">Could be Arturia Mellotron V instead.</t>
      </text>
    </comment>
    <comment authorId="0" ref="B4289">
      <text>
        <t xml:space="preserve">Could be Arturia Mellotron V instead.</t>
      </text>
    </comment>
    <comment authorId="0" ref="B4290">
      <text>
        <t xml:space="preserve">Could be Arturia Mellotron V instead.</t>
      </text>
    </comment>
    <comment authorId="0" ref="E4297">
      <text>
        <t xml:space="preserve">PsycheDelay on, Brightness ~90</t>
      </text>
    </comment>
    <comment authorId="0" ref="E4298">
      <text>
        <t xml:space="preserve">Harmonic -32, Brightness -99</t>
      </text>
    </comment>
    <comment authorId="0" ref="D4308">
      <text>
        <t xml:space="preserve">Lower F# is detuned between 50-40 cents</t>
      </text>
    </comment>
    <comment authorId="0" ref="D4310">
      <text>
        <t xml:space="preserve">Osc3 OFF, Noise Osc OFF</t>
      </text>
    </comment>
    <comment authorId="0" ref="E4317">
      <text>
        <t xml:space="preserve">"Moog City 2 is a recreation of Moog City from Minecraft Alpha. However this time I actually did use Moog synthesisers, along a lot of other synths that I acquired over the course of making this album."
-C418</t>
      </text>
    </comment>
    <comment authorId="0" ref="E4323">
      <text>
        <t xml:space="preserve">Apparently, free patch packs for FM8 were used according to someone who was at PAX when the composer was talking about their work on the game.</t>
      </text>
    </comment>
    <comment authorId="0" ref="B4341">
      <text>
        <t xml:space="preserve">Directories taken from S.A.G.E. Xpander. Todo: Find out which sampler (AKAI, E-MU, Roland, Kurzweil, SampleCell) was used and replace directories.
Replace with AKAI - Yasunori Mitsuda mostly used AKAI libraries</t>
      </text>
    </comment>
    <comment authorId="0" ref="E4346">
      <text>
        <t xml:space="preserve">First second cut off</t>
      </text>
    </comment>
    <comment authorId="0" ref="B4347">
      <text>
        <t xml:space="preserve">Change this to whichever format Yuki Kajiura was using back in the day. Current preset listing from Stylus RMX Xpanded, which released around 2008.</t>
      </text>
    </comment>
    <comment authorId="0" ref="D4544">
      <text>
        <t xml:space="preserve">World Pack directory: Celtic -&gt; Wooden Flute -&gt; Wooden Flute One-Shot 12-E</t>
      </text>
    </comment>
    <comment authorId="0" ref="D4545">
      <text>
        <t xml:space="preserve">World Pack directory: Celtic -&gt; Wooden Flute -&gt; Wooden Flute One-Shot 13-F#</t>
      </text>
    </comment>
    <comment authorId="0" ref="D4546">
      <text>
        <t xml:space="preserve">World Pack directory: Celtic -&gt; Wooden Flute -&gt; Wooden Flute One-Shot 14-G</t>
      </text>
    </comment>
    <comment authorId="0" ref="D4547">
      <text>
        <t xml:space="preserve">World Pack directory: Celtic -&gt; Wooden Flute -&gt; Wooden Flute One-Shot 16-A</t>
      </text>
    </comment>
    <comment authorId="0" ref="D4548">
      <text>
        <t xml:space="preserve">World Pack directory: Deepest India -&gt; Ishaq -&gt; ?</t>
      </text>
    </comment>
    <comment authorId="0" ref="D4549">
      <text>
        <t xml:space="preserve">World Pack directory: Deepest India -&gt; Ishaq -&gt; Ishaq 118-F</t>
      </text>
    </comment>
    <comment authorId="0" ref="D4550">
      <text>
        <t xml:space="preserve">World Pack directory: Deepest India -&gt; Ishaq -&gt; ?</t>
      </text>
    </comment>
    <comment authorId="0" ref="D4551">
      <text>
        <t xml:space="preserve">World Pack directory: Flamenco Sounds -&gt; Male Cantaor -&gt; Male Cantaor 19-C</t>
      </text>
    </comment>
    <comment authorId="0" ref="D4552">
      <text>
        <t xml:space="preserve">World Pack directory: Sounds of Polynesia -&gt; Vocals -&gt; Jump &amp; Fall-D</t>
      </text>
    </comment>
    <comment authorId="0" ref="B4590">
      <text>
        <t xml:space="preserve">Anything KFL is probably VSL or live</t>
      </text>
    </comment>
    <comment authorId="0" ref="E4667">
      <text>
        <t xml:space="preserve">Seems to appear on the Fairlight CMI, but orchestral hits from Fairlight are known to also appear on AKAI's sound libraries, which is likely what they were using at the time.</t>
      </text>
    </comment>
    <comment authorId="0" ref="E4671">
      <text>
        <t xml:space="preserve">The Proteus/1 patch apparently has a freerunning oscillator affecting detune, and for that reason may be hard to match to the in-game sample.</t>
      </text>
    </comment>
    <comment authorId="0" ref="E4677">
      <text>
        <t xml:space="preserve">S-50 equivalent not found.</t>
      </text>
    </comment>
    <comment authorId="0" ref="E4678">
      <text>
        <t xml:space="preserve">S-50 equivalent not found.
Spectral Graph: https://media.discordapp.net/attachments/808054275837263885/849720024159092756/unknown.png?width=705&amp;height=343</t>
      </text>
    </comment>
    <comment authorId="0" ref="E4679">
      <text>
        <t xml:space="preserve">S-50 equivalent not found.</t>
      </text>
    </comment>
    <comment authorId="0" ref="E4681">
      <text>
        <t xml:space="preserve">"Hats &amp; Rides" -&gt; "Hi-Hats" -&gt; "ACCENT" on the S-50 release of Universe of Sounds.</t>
      </text>
    </comment>
    <comment authorId="0" ref="E4682">
      <text>
        <t xml:space="preserve">"Orchestra FX &amp; Horns" -&gt; "Orch 2" -&gt; "LOW H 1" in the S-50 release of Universe of Sounds.</t>
      </text>
    </comment>
    <comment authorId="0" ref="E4683">
      <text>
        <t xml:space="preserve">"Orchestra Hits" -&gt; "Orch Hits 2" -&gt; "HIT G" in the S-50 release of Universe of Sounds.</t>
      </text>
    </comment>
    <comment authorId="0" ref="E4687">
      <text>
        <t xml:space="preserve">"Space Ship" -&gt; "Menu" -&gt; "ALLERT" in the S-50 release of Universe of Sounds.</t>
      </text>
    </comment>
    <comment authorId="0" ref="E4689">
      <text>
        <t xml:space="preserve">"Kemal Drums" -&gt; "Kemal 3" in the S-50 release of Universe of Sounds.</t>
      </text>
    </comment>
    <comment authorId="0" ref="E4690">
      <text>
        <t xml:space="preserve">No S-50 equivalent.</t>
      </text>
    </comment>
    <comment authorId="0" ref="E4691">
      <text>
        <t xml:space="preserve">"Digi Piano" in the S-50 release of Universe of Sounds.</t>
      </text>
    </comment>
    <comment authorId="0" ref="E4692">
      <text>
        <t xml:space="preserve">"Male Eees" in the S-50 release of Universe of Sounds.</t>
      </text>
    </comment>
    <comment authorId="0" ref="E4693">
      <text>
        <t xml:space="preserve">"Mixed Choir" in the S-50 release of Universe of Sounds.</t>
      </text>
    </comment>
    <comment authorId="0" ref="B4694">
      <text>
        <t xml:space="preserve">S-50 directory in use. To do: update paths when the correct sampler is identified.</t>
      </text>
    </comment>
    <comment authorId="0" ref="B4695">
      <text>
        <t xml:space="preserve">S-50 directory in use. To do: update paths when the correct sampler is identified.</t>
      </text>
    </comment>
    <comment authorId="0" ref="B4696">
      <text>
        <t xml:space="preserve">S-50 directory in use. To do: update paths when the correct sampler is identified.</t>
      </text>
    </comment>
    <comment authorId="0" ref="E4697">
      <text>
        <t xml:space="preserve">Spectral graph: https://media.discordapp.net/attachments/299398989072302080/838451370893377547/unknown.png?width=920&amp;height=469</t>
      </text>
    </comment>
    <comment authorId="0" ref="F4699">
      <text>
        <t xml:space="preserve">The Space Pirates Appear, Brinstar Red Soil Damp Ground Area</t>
      </text>
    </comment>
    <comment authorId="0" ref="F4700">
      <text>
        <t xml:space="preserve">Samus Appearance Fanfare</t>
      </text>
    </comment>
    <comment authorId="0" ref="D4716">
      <text>
        <t xml:space="preserve">GUI:Drt 2  F3
GUI:Drt 2  E2
GUI:Drt 2  c4</t>
      </text>
    </comment>
    <comment authorId="0" ref="E4716">
      <text>
        <t xml:space="preserve">﻿DistGtr02.t.32.e2
DistGtr03.t.32.f3
DistGtr02.t.32.c4</t>
      </text>
    </comment>
    <comment authorId="0" ref="E4717">
      <text>
        <t xml:space="preserve">Viola02.t.32.c4
Viola02.t.32.c5
Viola02.t.32.c6</t>
      </text>
    </comment>
    <comment authorId="0" ref="E4719">
      <text>
        <t xml:space="preserve">SlapBass01_1_Comp1.t.32.e2
SlapBass01_3.t.32.e2
SlapBass01_2_Comp1.t.32.e2</t>
      </text>
    </comment>
    <comment authorId="0" ref="D4720">
      <text>
        <t xml:space="preserve">Also appears in Roland XV-5080.</t>
      </text>
    </comment>
    <comment authorId="0" ref="E4720">
      <text>
        <t xml:space="preserve">PanPipe01.t.32.g5.aifc
PanPipe01.t.32.c6.aifc</t>
      </text>
    </comment>
    <comment authorId="0" ref="D4721">
      <text>
        <t xml:space="preserve">Also appears in Roland XV-5080.</t>
      </text>
    </comment>
    <comment authorId="0" ref="E4722">
      <text>
        <t xml:space="preserve">The raw waveform in the JD lacks the chorus that the in-game samples have. However, they're named "JD112" in the source code, proving this exact waveform was used, so the chorus was either on by default or Totaka added it himself. -G-Boy</t>
      </text>
    </comment>
    <comment authorId="0" ref="D4723">
      <text>
        <t xml:space="preserve">Also appears in Roland JV-1080.</t>
      </text>
    </comment>
    <comment authorId="0" ref="D4724">
      <text>
        <t xml:space="preserve">Also appears on Roland XV-5080.</t>
      </text>
    </comment>
    <comment authorId="0" ref="E4724">
      <text>
        <t xml:space="preserve">Also in the N64DD SDK at a different pitch.</t>
      </text>
    </comment>
    <comment authorId="0" ref="A4726">
      <text>
        <t xml:space="preserve">Notes Column = Source Audio Files
k = Koji Kondo
n = Kenta Nagata
t = Kazumi Totaka
w = Hajime Wakai
^ ^ ^ Above is information for this game's section, that you may find useful. ^ ^ ^</t>
      </text>
    </comment>
    <comment authorId="0" ref="D4727">
      <text>
        <t xml:space="preserve">CHO:A2%
CHO:C4%</t>
      </text>
    </comment>
    <comment authorId="0" ref="D4728">
      <text>
        <t xml:space="preserve">TRUMPET SUS F G4 LP</t>
      </text>
    </comment>
    <comment authorId="0" ref="C4729">
      <text>
        <t xml:space="preserve">Percussion Unpitched -&gt; Drums &amp; Percussion -&gt; Exotic Percussion</t>
      </text>
    </comment>
    <comment authorId="0" ref="D4730">
      <text>
        <t xml:space="preserve">Snare Singl Strok 1
Snare Sus Roll mp</t>
      </text>
    </comment>
    <comment authorId="0" ref="D4731">
      <text>
        <t xml:space="preserve">﻿STRING ORCH PIZZ A#4</t>
      </text>
    </comment>
    <comment authorId="0" ref="E4732">
      <text>
        <t xml:space="preserve">StringSus.n.32.c2
StringSusf.k.32.fs4
StringSusf.k.32.gs3</t>
      </text>
    </comment>
    <comment authorId="0" ref="B4735">
      <text>
        <t xml:space="preserve">Full name: Synclavier Percussion+ Disc 2: World &amp; Orchestral.</t>
      </text>
    </comment>
    <comment authorId="0" ref="D4738">
      <text>
        <t xml:space="preserve">Also appears on KORG M1EX.</t>
      </text>
    </comment>
    <comment authorId="0" ref="B4745">
      <text>
        <t xml:space="preserve">The Roland or SampleCell version was used instead. 
The Hollow Tube sample used in this game is labelled "MLTHollow" in the source code (Matching the Roland S-series patch name, MLT:Hollow).</t>
      </text>
    </comment>
    <comment authorId="0" ref="D4745">
      <text>
        <t xml:space="preserve">808 JUNGLE
JUNGLES A AH
CHORUS CHD</t>
      </text>
    </comment>
    <comment authorId="0" ref="E4745">
      <text>
        <t xml:space="preserve">HITChrsChd.k.32.c4
KIK808jungle.k.16.c4
SNRjunAAH.k.24.c4</t>
      </text>
    </comment>
    <comment authorId="0" ref="D4753">
      <text>
        <t xml:space="preserve">METAL SINGLE NOTE A1 LP</t>
      </text>
    </comment>
    <comment authorId="0" ref="E4754">
      <text>
        <t xml:space="preserve">k2FastStr.w.22.c2
k2FastStr.w.32.a6
﻿k2FastStr.w.32.c2
k2FastStr.w.32.cis5</t>
      </text>
    </comment>
    <comment authorId="0" ref="B4759">
      <text>
        <t xml:space="preserve">To-do: Find and replace paths with SampleCell version.</t>
      </text>
    </comment>
    <comment authorId="0" ref="B4760">
      <text>
        <t xml:space="preserve">The Roland or SampleCell version was used instead. 
The Hollow Tube sample used in this game is labelled "MLTHollow" in the source code (Matching the Roland S-series patch name, MLT:Hollow).</t>
      </text>
    </comment>
    <comment authorId="0" ref="D4760">
      <text>
        <t xml:space="preserve">CL HAT DIST</t>
      </text>
    </comment>
    <comment authorId="0" ref="E4770">
      <text>
        <t xml:space="preserve">Vocals also appear in DDR2ndMix - 20 November</t>
      </text>
    </comment>
    <comment authorId="0" ref="C4781">
      <text>
        <t xml:space="preserve">Voice -&gt; Narrative -&gt; Not So Famous Brand Quotes -&gt; english lessons</t>
      </text>
    </comment>
    <comment authorId="0" ref="C4782">
      <text>
        <t xml:space="preserve">Voice -&gt; Narrative -&gt; Not So Famous Brand Quotes -&gt; Jerry Buddy</t>
      </text>
    </comment>
    <comment authorId="0" ref="D4796">
      <text>
        <t xml:space="preserve">PER:be 2</t>
      </text>
    </comment>
    <comment authorId="0" ref="D4797">
      <text>
        <t xml:space="preserve">VOI:MellotrChoG4</t>
      </text>
    </comment>
    <comment authorId="0" ref="D4800">
      <text>
        <t xml:space="preserve">TRUMPET SUS F C5 LP
TRUMPET SUS F F5 LP</t>
      </text>
    </comment>
    <comment authorId="0" ref="D4801">
      <text>
        <t xml:space="preserve">6 STG STEEL GTR E3 LP
6 Stg Steel Gtr D2 LP</t>
      </text>
    </comment>
    <comment authorId="0" ref="D4802">
      <text>
        <t xml:space="preserve">NYLON GTR SUS A3
NYLON GTR SUS G2</t>
      </text>
    </comment>
    <comment authorId="0" ref="D4803">
      <text>
        <t xml:space="preserve">Sleighbell 1</t>
      </text>
    </comment>
    <comment authorId="0" ref="D4808">
      <text>
        <t xml:space="preserve">Also appears on Roland XV-5080.</t>
      </text>
    </comment>
    <comment authorId="0" ref="D4809">
      <text>
        <t xml:space="preserve">Also appears on Roland XV-5080.</t>
      </text>
    </comment>
    <comment authorId="0" ref="D4824">
      <text>
        <t xml:space="preserve">-JPA1M D.3</t>
      </text>
    </comment>
    <comment authorId="0" ref="B4868">
      <text>
        <t xml:space="preserve">There are many more patches from this module used, documented on the Pikmin spreadsheet linked in the Rules tab.</t>
      </text>
    </comment>
    <comment authorId="0" ref="B4869">
      <text>
        <t xml:space="preserve">There are many more patches from this module used, documented on the Pikmin spreadsheet linked in the Rules tab.</t>
      </text>
    </comment>
    <comment authorId="0" ref="B4872">
      <text>
        <t xml:space="preserve">"Exact origin unknown. The sound appears on the MU100 &amp; up, and maybe also QS300 and W7." -Waffles
Also appears on the Yamaha S-YXG50 VST.</t>
      </text>
    </comment>
    <comment authorId="0" ref="E4880">
      <text>
        <t xml:space="preserve">Sounds very close to the SC-88Pro guitars, but not a match.</t>
      </text>
    </comment>
    <comment authorId="0" ref="B4908">
      <text>
        <t xml:space="preserve">Could be a later model.</t>
      </text>
    </comment>
    <comment authorId="0" ref="D4929">
      <text>
        <t xml:space="preserve">Might be reused from the Sound Canvas version of this patch from the sample in Golden Sun instead.</t>
      </text>
    </comment>
    <comment authorId="0" ref="E4960">
      <text>
        <t xml:space="preserve">Also appears in SOUND Canvas SC-88 Pro.</t>
      </text>
    </comment>
    <comment authorId="0" ref="E4978">
      <text>
        <t xml:space="preserve">Used for the kick in Pear Spawn.</t>
      </text>
    </comment>
    <comment authorId="0" ref="B5017">
      <text>
        <t xml:space="preserve">Intelligent Dance Music - Twine Components</t>
      </text>
    </comment>
    <comment authorId="0" ref="D5034">
      <text>
        <t xml:space="preserve">Cym Crash Long F</t>
      </text>
    </comment>
    <comment authorId="0" ref="D5035">
      <text>
        <t xml:space="preserve">Tri Single Stroke 1</t>
      </text>
    </comment>
    <comment authorId="0" ref="D5036">
      <text>
        <t xml:space="preserve">FX Pipebell</t>
      </text>
    </comment>
    <comment authorId="0" ref="B5037">
      <text>
        <t xml:space="preserve">Full name is Bob Clearmountain Percussion and Bass Guitar.
To-do: Find and replace paths with SampleCell version.</t>
      </text>
    </comment>
    <comment authorId="0" ref="E5038">
      <text>
        <t xml:space="preserve">CAST.7#4
MAR.41#1
CLA.43#1C
T.DR13#1</t>
      </text>
    </comment>
    <comment authorId="0" ref="B5039">
      <text>
        <t xml:space="preserve">Full name: Synclavier Percussion+ Disc 2: World &amp; Orchestral.</t>
      </text>
    </comment>
    <comment authorId="0" ref="B5126">
      <text>
        <t xml:space="preserve">To do: Find and replace paths with Audio version.</t>
      </text>
    </comment>
    <comment authorId="0" ref="E5126">
      <text>
        <t xml:space="preserve">The open hi-hat part is cut out.</t>
      </text>
    </comment>
    <comment authorId="0" ref="E5129">
      <text>
        <t xml:space="preserve">WAV version path: Jungle Warfare 2 WAV -&gt; Instruments -&gt; Keys -&gt; Rhodes Chord LP 1</t>
      </text>
    </comment>
    <comment authorId="0" ref="B5153">
      <text>
        <t xml:space="preserve">Full name: Synclavier Percussion+ Disc 2: World &amp; Orchestral. </t>
      </text>
    </comment>
    <comment authorId="0" ref="E5161">
      <text>
        <t xml:space="preserve">Most likely Logic EVB3.</t>
      </text>
    </comment>
    <comment authorId="0" ref="E5166">
      <text>
        <t xml:space="preserve">Also appears in the AKAI version of Best Service - Hallelujah</t>
      </text>
    </comment>
    <comment authorId="0" ref="E5180">
      <text>
        <t xml:space="preserve">Found in the game files, assuming it to be Zero-G as another sample in the game can be found in Breakbeat Paradise which usually takes from Zero-G.</t>
      </text>
    </comment>
    <comment authorId="0" ref="E5184">
      <text>
        <t xml:space="preserve">Could be Fantom
Checked almost everything to no luck, not MOTU Machfive like previously thought.</t>
      </text>
    </comment>
    <comment authorId="0" ref="D5199">
      <text>
        <t xml:space="preserve">Might be Fantom X7 instead.</t>
      </text>
    </comment>
    <comment authorId="0" ref="E5217">
      <text>
        <t xml:space="preserve">This is the same patch that was used in Animal Crossing, which sampled from a real Casio Rapman, so it could be a reusing of the sample used.</t>
      </text>
    </comment>
    <comment authorId="0" ref="D5229">
      <text>
        <t xml:space="preserve">Stub 47</t>
      </text>
    </comment>
    <comment authorId="0" ref="D5230">
      <text>
        <t xml:space="preserve">Stub 36
-Also appears in Track 65 (0:03) of Zero-G Datafile Vol. 3-</t>
      </text>
    </comment>
    <comment authorId="0" ref="F5285">
      <text>
        <t xml:space="preserve">New Year Countdown (1 Hour)
New Year Countdown (30 Minutes)
New Year Countdown (5 Minutes)
Tortimer Island - Hide and Seek</t>
      </text>
    </comment>
    <comment authorId="0" ref="F5294">
      <text>
        <t xml:space="preserve">Police Station
New Year Countdown (10 Minutes)
Dedication Ceremony (Public Works Project Completion)</t>
      </text>
    </comment>
    <comment authorId="0" ref="F5300">
      <text>
        <t xml:space="preserve">T.I.Y. - Garden Section (Home Center)
Tortimer Island - Tour (Nighttime)
Tortimer Island - Tour (Nighttime) - Fast</t>
      </text>
    </comment>
    <comment authorId="0" ref="F5302">
      <text>
        <t xml:space="preserve">Island (Day)
Happy New Year!
New Year's Day (2 AM-6 AM)
New Year's Day
Post Office - Pelly
Dedication Ceremony (Public Works Project Completion)
Tortimer Island - Tour, Tortimer Island - Hide and Seek
Tortimer Island - Tour (Nighttime)</t>
      </text>
    </comment>
    <comment authorId="0" ref="E5303">
      <text>
        <t xml:space="preserve">Re-Tail's usage (for the triangle) might be by Totaka instead, meaning a Yamaha MOTIF-RACK was used here.</t>
      </text>
    </comment>
    <comment authorId="0" ref="D5313">
      <text>
        <t xml:space="preserve">VOI:MellotrChoD4
Also exists within First Call Vintage Keyboards at a different pitch.</t>
      </text>
    </comment>
    <comment authorId="0" ref="D5315">
      <text>
        <t xml:space="preserve">D5 A GLOCK</t>
      </text>
    </comment>
    <comment authorId="0" ref="E5316">
      <text>
        <t xml:space="preserve">WARC_6_84
WARC_6_85
WARC_6_86
WARC_6_87
WARC_6_88</t>
      </text>
    </comment>
    <comment authorId="0" ref="D5318">
      <text>
        <t xml:space="preserve">Also appears on Roland XV-5080.</t>
      </text>
    </comment>
    <comment authorId="0" ref="E5320">
      <text>
        <t xml:space="preserve">WARC_6b_0 [1]</t>
      </text>
    </comment>
    <comment authorId="0" ref="D5321">
      <text>
        <t xml:space="preserve">B1, C2, C#2</t>
      </text>
    </comment>
    <comment authorId="0" ref="E5321">
      <text>
        <t xml:space="preserve">From Luigi's Mansion.</t>
      </text>
    </comment>
    <comment authorId="0" ref="D5329">
      <text>
        <t xml:space="preserve">note exact one lol</t>
      </text>
    </comment>
    <comment authorId="0" ref="D5348">
      <text>
        <t xml:space="preserve">Might be from Kontakt Factory Library instead.</t>
      </text>
    </comment>
    <comment authorId="0" ref="D5349">
      <text>
        <t xml:space="preserve">Might be from Kontakt Factory Library instead.</t>
      </text>
    </comment>
    <comment authorId="0" ref="E5355">
      <text>
        <t xml:space="preserve">"I'm glad I'm not the only person that caught it in Mario Kart 8, but it's also used prominently in Nintendo Land for some of the Animal Crossing themes." -ssserani</t>
      </text>
    </comment>
    <comment authorId="0" ref="B5396">
      <text>
        <t xml:space="preserve">MOTU MachFive 2 has a VSL section that shares several patches with Kontakt, so this might be from there instead.</t>
      </text>
    </comment>
    <comment authorId="0" ref="D5404">
      <text>
        <t xml:space="preserve">Might be something else. The snare and hi-hats are pitched differently.</t>
      </text>
    </comment>
    <comment authorId="0" ref="B5413">
      <text>
        <t xml:space="preserve">Possibly ProSamples 38 Trance instead.</t>
      </text>
    </comment>
    <comment authorId="0" ref="E5416">
      <text>
        <t xml:space="preserve">Also used in the opening intro to LEGOLAND for PC.</t>
      </text>
    </comment>
    <comment authorId="0" ref="F5419">
      <text>
        <t xml:space="preserve">Into the Labyrinth, Dark Pit, Underworld Gatekeeper, Underworld Castle, Hades's Infernal Theme</t>
      </text>
    </comment>
    <comment authorId="0" ref="E5473">
      <text>
        <t xml:space="preserve">Also appears in Eastwest Goliath.</t>
      </text>
    </comment>
    <comment authorId="0" ref="D5478">
      <text>
        <t xml:space="preserve">R: 0.000 sec, FX - BPM Delay - No Effect</t>
      </text>
    </comment>
    <comment authorId="0" ref="D5480">
      <text>
        <t xml:space="preserve">Glide enabled [~0.04 seconds] with Legato</t>
      </text>
    </comment>
    <comment authorId="0" ref="B5507">
      <text>
        <t xml:space="preserve">Based on Houseworx!</t>
      </text>
    </comment>
    <comment authorId="0" ref="E5509">
      <text>
        <t xml:space="preserve">Both this and 28-rho02-125f# were also used in GMod Tower's "lobby 3 (hotter redux)"</t>
      </text>
    </comment>
    <comment authorId="0" ref="E5510">
      <text>
        <t xml:space="preserve">Low end is removed, looks something like this:
https://cdn.discordapp.com/attachments/429803887499935745/803984540988080128/unknown.png</t>
      </text>
    </comment>
    <comment authorId="0" ref="F5510">
      <text>
        <t xml:space="preserve">This track (https://donglekumquat.bandcamp.com/track/julia) is not directly part of the Tower Unite OST, but its samples are referenced in various tracks.</t>
      </text>
    </comment>
    <comment authorId="0" ref="F5512">
      <text>
        <t xml:space="preserve">not directly part of the Tower Unite OST, but its samples are referenced in various tracks</t>
      </text>
    </comment>
    <comment authorId="0" ref="E5514">
      <text>
        <t xml:space="preserve">don't delete yet
-tori
ok
-patty</t>
      </text>
    </comment>
    <comment authorId="0" ref="C5532">
      <text>
        <t xml:space="preserve">Brass -&gt; Classical Brass -&gt; Ensemble Brass -&gt; Trombones</t>
      </text>
    </comment>
    <comment authorId="0" ref="C5537">
      <text>
        <t xml:space="preserve">Woodwinds -&gt; Classical Woodwinds -&gt; Solo Woodwinds -&gt; Flute</t>
      </text>
    </comment>
    <comment authorId="0" ref="F5542">
      <text>
        <t xml:space="preserve">The Nobleboy's Theme
Stage (Peculia)
Stage (Castle View)
Stage (Elven Forest)
Stage (Karkaton Peak)
Stage (Eerie Road)
Stage (Galados Isle)
Delivery!</t>
      </text>
    </comment>
    <comment authorId="0" ref="F5549">
      <text>
        <t xml:space="preserve">Elven Retreat
Stage (Easin Hills)
Stage (Castle View)
Stage (Bigg Forest)
Stage (Dark Lord's Castle)
Stage (Ghontu Waste)
Stage (Elven Forest)
The Path to Victory</t>
      </text>
    </comment>
    <comment authorId="0" ref="F5583">
      <text>
        <t xml:space="preserve">The Nobleboy's Theme
Stage (Easin Hills)
Stage (Castle View)
Stage (Nightmare Tower)
Stage (Neksdor Desert)
Stage (Wetland Way)
Stage (Peculia)
Mmmmm!</t>
      </text>
    </comment>
    <comment authorId="0" ref="B5616">
      <text>
        <t xml:space="preserve">Probably from MOTU Universal Loops &amp; Instruments or Xtreme FX instead.</t>
      </text>
    </comment>
    <comment authorId="0" ref="B5617">
      <text>
        <t xml:space="preserve">Probably from MOTU Universal Loops &amp; Instruments or Xtreme FX instead.</t>
      </text>
    </comment>
    <comment authorId="0" ref="B5618">
      <text>
        <t xml:space="preserve">Probably from MOTU Universal Loops &amp; Instruments or Xtreme FX instead.</t>
      </text>
    </comment>
    <comment authorId="0" ref="B5619">
      <text>
        <t xml:space="preserve">Probably from MOTU Universal Loops &amp; Instruments or Xtreme FX instead.</t>
      </text>
    </comment>
    <comment authorId="0" ref="D5623">
      <text>
        <t xml:space="preserve">Also appears in Steinberg HALionOne.</t>
      </text>
    </comment>
    <comment authorId="0" ref="E5623">
      <text>
        <t xml:space="preserve">A wah effect was added to this patch in A Lively Inn (if it was used there and it's not another patch from this module instead).
-G-Boy</t>
      </text>
    </comment>
    <comment authorId="0" ref="F5623">
      <text>
        <t xml:space="preserve">A Lively Inn
Automated Mii Roles
The Great Sage's Theme
In That Holiday Mood
Bon Appétit!
Rock, Paper, Scissors!
Night-Time Inn</t>
      </text>
    </comment>
    <comment authorId="0" ref="D5624">
      <text>
        <t xml:space="preserve">Also appears in Steinberg HALionOne.</t>
      </text>
    </comment>
    <comment authorId="0" ref="D5638">
      <text>
        <t xml:space="preserve">Also appears in Yamaha MOTIF-RACK and Yamaha DGX-650.</t>
      </text>
    </comment>
    <comment authorId="0" ref="B5661">
      <text>
        <t xml:space="preserve">Possibly ProSamples 50 Real Guitars instead.</t>
      </text>
    </comment>
    <comment authorId="0" ref="B5662">
      <text>
        <t xml:space="preserve">Possibly ProSamples 10 House instead.</t>
      </text>
    </comment>
    <comment authorId="0" ref="B5663">
      <text>
        <t xml:space="preserve">Possibly ProSamples 38 Trance instead.</t>
      </text>
    </comment>
    <comment authorId="0" ref="E5665">
      <text>
        <t xml:space="preserve">Several guitars in PlugSound use the same waveforms, but none of them match completely, so I assume the MOTU library is used.
-G-Boy</t>
      </text>
    </comment>
    <comment authorId="0" ref="E5666">
      <text>
        <t xml:space="preserve">Several guitars in PlugSound use the same waveforms, but none of them match completely, so I assume the MOTU library is used.
-G-Boy</t>
      </text>
    </comment>
    <comment authorId="0" ref="E5670">
      <text>
        <t xml:space="preserve">Also appears in Steinberg HALion Sonic SE.</t>
      </text>
    </comment>
    <comment authorId="0" ref="E5671">
      <text>
        <t xml:space="preserve">A lot of violins in the Motif Rack XS sound similar, but I don't know the exact patch that is used.
-G-Boy</t>
      </text>
    </comment>
    <comment authorId="0" ref="E5672">
      <text>
        <t xml:space="preserve">Appears in a demo of the rack. Also appears in Steinberg HALion Sonic.</t>
      </text>
    </comment>
    <comment authorId="0" ref="E5724">
      <text>
        <t xml:space="preserve">Another sampling of this hit also appears in E-MU Systems Formula 4000 - Vol. 1 Hip-Hop Nation.</t>
      </text>
    </comment>
    <comment authorId="0" ref="C5734">
      <text>
        <t xml:space="preserve">Apple Loops -&gt; Corey Peterson -&gt; Percussion</t>
      </text>
    </comment>
    <comment authorId="0" ref="C5735">
      <text>
        <t xml:space="preserve">Apple Loops -&gt; Corey Peterson -&gt; Percussion</t>
      </text>
    </comment>
    <comment authorId="0" ref="E5745">
      <text>
        <t xml:space="preserve">Goliath also includes these samples, but the second sample isn't pitched the same, making it more likely the original release of QL Brass was used
</t>
      </text>
    </comment>
    <comment authorId="0" ref="A5795">
      <text>
        <t xml:space="preserve">Le Mystere Des Voix Bulgares</t>
      </text>
    </comment>
    <comment authorId="0" ref="E5806">
      <text>
        <t xml:space="preserve">Probably Yamaha MOTIF-RACK instead. This track seems to be by Totaka, who also did the original version of this theme present in New Leaf.</t>
      </text>
    </comment>
    <comment authorId="0" ref="E5817">
      <text>
        <t xml:space="preserve">Heard in the 9.23.2021 Nintendo Direct.</t>
      </text>
    </comment>
    <comment authorId="0" ref="B5829">
      <text>
        <t xml:space="preserve">U-20 expansion cards like the Strings or guitar boards</t>
      </text>
    </comment>
    <comment authorId="0" ref="E5832">
      <text>
        <t xml:space="preserve">A variation of this loop appears in EastWest Dance Industrial (1992), though it's a different variation of the loop. Another variation also appears in EastWest Technophobia (December 1993) and the Roland SR-JV80-06 Dance board (1995).
Edit: A very similar version of this loop appears in Norman Cook's Skip to my Loops, Track 17 (0:18). Todo: Compare with the in-game sample</t>
      </text>
    </comment>
    <comment authorId="0" ref="E5838">
      <text>
        <t xml:space="preserve">"Let's party. Put the boogie in 
your body!"</t>
      </text>
    </comment>
    <comment authorId="0" ref="B5847">
      <text>
        <t xml:space="preserve">Also known as Creative and Dub Drumloops</t>
      </text>
    </comment>
    <comment authorId="0" ref="E5859">
      <text>
        <t xml:space="preserve">Also in UVI Digital Synsations as "Grand One" in DS77</t>
      </text>
    </comment>
    <comment authorId="0" ref="E5862">
      <text>
        <t xml:space="preserve">Also in UVI Digital Synsations as "Ethnic Pluck" in DS77</t>
      </text>
    </comment>
    <comment authorId="0" ref="B5897">
      <text>
        <t xml:space="preserve">Full name: Drumbasstic Drum &amp; Bass Loops for Groovemaker</t>
      </text>
    </comment>
    <comment authorId="0" ref="E5905">
      <text>
        <t xml:space="preserve">Todo: Find song this is listed for.</t>
      </text>
    </comment>
    <comment authorId="0" ref="F5923">
      <text>
        <t xml:space="preserve">https://www.youtube.com/watch?v=f-vZoF1WtkA this song
</t>
      </text>
    </comment>
    <comment authorId="0" ref="F5924">
      <text>
        <t xml:space="preserve">https://www.youtube.com/watch?v=ospdIJElzkE this song
</t>
      </text>
    </comment>
    <comment authorId="0" ref="E5931">
      <text>
        <t xml:space="preserve">Heard in the 9.23.2021 Nintendo Direct.</t>
      </text>
    </comment>
    <comment authorId="0" ref="E5932">
      <text>
        <t xml:space="preserve">Heard in the 9.23.2021 Nintendo Direct.</t>
      </text>
    </comment>
    <comment authorId="0" ref="E5933">
      <text>
        <t xml:space="preserve">Heard in the 9.23.2021 Nintendo Direct.</t>
      </text>
    </comment>
    <comment authorId="0" ref="E5992">
      <text>
        <t xml:space="preserve">Also appears on E-MU Sound Library Vol. 7: E-MU Classics and Proteus/1.</t>
      </text>
    </comment>
    <comment authorId="0" ref="E6010">
      <text>
        <t xml:space="preserve">Used for both notes of the Flute. Previously it was stated the lower note was a Piccolo, when this was actually not the case.</t>
      </text>
    </comment>
    <comment authorId="0" ref="E6018">
      <text>
        <t xml:space="preserve">One of these sounds was changed, starting with the XV. You need the JV to get the proper version of one of the snares.</t>
      </text>
    </comment>
    <comment authorId="0" ref="E6020">
      <text>
        <t xml:space="preserve">Confirmed via e-mail that it is a sine wave from the JV-1080.</t>
      </text>
    </comment>
    <comment authorId="0" ref="E6034">
      <text>
        <t xml:space="preserve">Once thought to be a Fingered Bass.
Waveform comparison: https://cdn.discordapp.com/attachments/334910359578214401/876639223485186128/unknown.png</t>
      </text>
    </comment>
    <comment authorId="0" ref="E6052">
      <text>
        <t xml:space="preserve">Pitched down by 2 semitones</t>
      </text>
    </comment>
    <comment authorId="0" ref="D6054">
      <text>
        <t xml:space="preserve">BRS:TptDoitC#6
BRS:TptDoitG_5</t>
      </text>
    </comment>
    <comment authorId="0" ref="D6055">
      <text>
        <t xml:space="preserve">BRS:TptShksC#5
BRS:TptShksE_5
BRS:TptShksE_5
BRS:TptShksG_5</t>
      </text>
    </comment>
    <comment authorId="0" ref="D6056">
      <text>
        <t xml:space="preserve">Also appears on L-CDP12 Solo Brass</t>
      </text>
    </comment>
    <comment authorId="0" ref="D6057">
      <text>
        <t xml:space="preserve">BRS:SectSwlD#3</t>
      </text>
    </comment>
    <comment authorId="0" ref="D6058">
      <text>
        <t xml:space="preserve">BRS:Rip Up 1</t>
      </text>
    </comment>
    <comment authorId="0" ref="E6059">
      <text>
        <t xml:space="preserve">While the whistle waveform is inside Pop, it's unused patch wise. also appears in SRX Orchestra (for some odd reason)</t>
      </text>
    </comment>
    <comment authorId="0" ref="D6065">
      <text>
        <t xml:space="preserve">Turn off 1st + 3rd tone.</t>
      </text>
    </comment>
    <comment authorId="0" ref="B6066">
      <text>
        <t xml:space="preserve">Todo: Find and replace directories with Roland or audio version.</t>
      </text>
    </comment>
    <comment authorId="0" ref="B6083">
      <text>
        <t xml:space="preserve">Version used is either
-Edition Series Vol. 4 - Peter Siedlaczek's Orchestra - Plus Edition
-Sound Solutions 6 - On-Line Orchestra</t>
      </text>
    </comment>
    <comment authorId="0" ref="B6086">
      <text>
        <t xml:space="preserve">Version used is either
-Edition Series Vol. 4 - Peter Siedlaczek's Orchestra - Plus Edition
(CDDA)
-Sound Solutions 6 - On-Line Orchestra
(WAV)</t>
      </text>
    </comment>
    <comment authorId="0" ref="D6087">
      <text>
        <t xml:space="preserve">Timestamp 0:20</t>
      </text>
    </comment>
    <comment authorId="0" ref="B6095">
      <text>
        <t xml:space="preserve">Todo: Find and replace directories with Roland or audio version.</t>
      </text>
    </comment>
    <comment authorId="0" ref="D6100">
      <text>
        <t xml:space="preserve">113:LQT LoFi
113:LQT Shaker</t>
      </text>
    </comment>
    <comment authorId="0" ref="E6133">
      <text>
        <t xml:space="preserve">The sample "11 E2 4TH" is also featured in AMG Samplography, but it's more likely Mitsuyoshi took it from here instead.</t>
      </text>
    </comment>
    <comment authorId="0" ref="E6137">
      <text>
        <t xml:space="preserve">This brass sample appears on the Ensoniq CDR-4 under "BRASS BLAZE" however, the CDR-4 was released 1 year after Daytona USA
From what I've researched, the EPS-16+ and the ASR-10 both shared this "BRASS BLAZE" patch.
Also, it's possible that the first CDR volume released too close to the game's release, since there's reviews dating to October 1993.
Graph comparison between the gamerip and BRASS BLAZE:
https://media.discordapp.net/attachments/334910359578214401/807827843970105364/Screenshot_2021-02-06_231941.png?width=634&amp;height=672
P.S.: Waveform for BRASS BLAZE is also present in the Ensoniq VFX, which is shown in an image of the SEGA Studio from 1989/1990, so it's most likely from there.</t>
      </text>
    </comment>
    <comment authorId="0" ref="E6139">
      <text>
        <t xml:space="preserve">Graph comparison (1st is gamerip, 2nd is JD-990, 3rd is JV-80): https://cdn.discordapp.com/attachments/334910359578214401/809461943886676031/spek.png
Audio comparison: https://cdn.discordapp.com/attachments/334910359578214401/809461271472373780/Loop_comparisons.mp3
The JD-990 came out early 1993 judging by reviews, while Daytona USA came out near the end. 
The fantasia in the JD-800 is much too different than the in-game sample, and there's no other Roland synths that contain this exact fantasia (The JV-80's fantasia is audibly less close as well). 
The 990 also contains every currently known patch used by Mitsuyoshi at the time. Thus, it's safe to assume the 990 was used instead of the 800.</t>
      </text>
    </comment>
    <comment authorId="0" ref="E6153">
      <text>
        <t xml:space="preserve">To-do: Look into this.</t>
      </text>
    </comment>
    <comment authorId="0" ref="E6157">
      <text>
        <t xml:space="preserve">-Brass hit; also used in Ending 2 (Saturn ver.), and used pitched down in the Victory (Arcade/Saturn) and
Lose (Saturn ver. only) themes.
-"Get" and "Down!"; also used in the Lose theme and Jacky's theme.
-"Ugh" is also used in Jacky's theme
(Arcade ver. only)
-"Slam"</t>
      </text>
    </comment>
    <comment authorId="0" ref="B6210">
      <text>
        <t xml:space="preserve">Could be from a sample CD instead, same portion of song is also sampled in Sonic CD (JP) - Final Fever
-Nuclear</t>
      </text>
    </comment>
    <comment authorId="0" ref="D6234">
      <text>
        <t xml:space="preserve">To-do: provide timestamps.</t>
      </text>
    </comment>
    <comment authorId="0" ref="E6234">
      <text>
        <t xml:space="preserve">I doubt it came from a sample CD because it's so long</t>
      </text>
    </comment>
    <comment authorId="0" ref="E6251">
      <text>
        <t xml:space="preserve">Sampled from Sound Ideas Series 1000.</t>
      </text>
    </comment>
    <comment authorId="0" ref="B6254">
      <text>
        <t xml:space="preserve">Could have used either CDDA or AKAI.</t>
      </text>
    </comment>
    <comment authorId="0" ref="B6255">
      <text>
        <t xml:space="preserve">Could have used either CDDA or AKAI.</t>
      </text>
    </comment>
    <comment authorId="0" ref="E6256">
      <text>
        <t xml:space="preserve">Another sampling of this also appears in Polestar Magnetics XL-1 CD 1 -&gt; Track 67 (0:55) and Polestar Magnetics X-Static Goldmine CD 2 -&gt; 2-22 Chord 2</t>
      </text>
    </comment>
    <comment authorId="0" ref="E6257">
      <text>
        <t xml:space="preserve">Also appears in Polestar Magnetics XL-1 CD 1 -&gt; Track 68 (0:06)</t>
      </text>
    </comment>
    <comment authorId="0" ref="D6259">
      <text>
        <t xml:space="preserve">This, and many other samples, are missing from the WAV re-release of Technotrance. </t>
      </text>
    </comment>
    <comment authorId="0" ref="B6289">
      <text>
        <t xml:space="preserve">Presets could originate from either the 01/W or NS5R. For the time being, patch names are tentative and inaccurate.</t>
      </text>
    </comment>
    <comment authorId="0" ref="D6291">
      <text>
        <t xml:space="preserve">Also seen in the Roland JV-80 / JV-1000, "PR-A -&gt; 046: Pipe Organ 2"</t>
      </text>
    </comment>
    <comment authorId="0" ref="B6306">
      <text>
        <t xml:space="preserve">Todo: Look into CDDA version and revise listings.</t>
      </text>
    </comment>
    <comment authorId="0" ref="D6310">
      <text>
        <t xml:space="preserve">Although Kawauchi is presumably the owner of Steve Steven's Guitar, it's entirely possible that Tomita loaded the library into his Kurzweil K2500. Or, the sample could have just been shared.</t>
      </text>
    </comment>
    <comment authorId="0" ref="B6324">
      <text>
        <t xml:space="preserve">From the Orchestral ROM portion.</t>
      </text>
    </comment>
    <comment authorId="0" ref="B6325">
      <text>
        <t xml:space="preserve">From the Program Farm accessory disk, that comes with the K2VX.</t>
      </text>
    </comment>
    <comment authorId="0" ref="D6326">
      <text>
        <t xml:space="preserve">The in-game sample consists of three parts:
"Boom". "Boom-boom", and "Check it out like". Mashed together with extreme EQ and distortion.
"Check it out like" and "Boom-boom" are reversed.</t>
      </text>
    </comment>
    <comment authorId="0" ref="E6340">
      <text>
        <t xml:space="preserve">Short guiro, long guiro, shaker</t>
      </text>
    </comment>
    <comment authorId="0" ref="E6351">
      <text>
        <t xml:space="preserve">Used for "Say Yeah" pitched down a lot in A Prelude, E6, G7 in Ranking.</t>
      </text>
    </comment>
    <comment authorId="0" ref="E6353">
      <text>
        <t xml:space="preserve">Pitched down 45%</t>
      </text>
    </comment>
    <comment authorId="0" ref="E6357">
      <text>
        <t xml:space="preserve">Timestamp 0:01</t>
      </text>
    </comment>
    <comment authorId="0" ref="D6366">
      <text>
        <t xml:space="preserve">0:00, 0:01, 0:06, 0:08, 0:09, 0:11</t>
      </text>
    </comment>
    <comment authorId="0" ref="E6371">
      <text>
        <t xml:space="preserve">Still need to find more usage in Kawauchi tracks.</t>
      </text>
    </comment>
    <comment authorId="0" ref="E6376">
      <text>
        <t xml:space="preserve">Seeing as Kawauchi loved to spam JV-2080 + expansions, it's likely from there</t>
      </text>
    </comment>
    <comment authorId="0" ref="E6378">
      <text>
        <t xml:space="preserve">The original sample ripped from arcade version has this breath noise layered with a synth arp.
Very likely that Tomita programmed the arp himself and layered the breath sound over it. seeing as he modified some samples and synths he used.</t>
      </text>
    </comment>
    <comment authorId="0" ref="E6379">
      <text>
        <t xml:space="preserve">Layered with "SUNRISE 2 96" from AMG Gota Yashiki's Groove Activator.
It makes itself most obvious when it solos at 0:17 and 0:37.</t>
      </text>
    </comment>
    <comment authorId="0" ref="E6380">
      <text>
        <t xml:space="preserve">Layered with "RIDING 7 117" from AMG Gota Yashiki's Groove Activator.</t>
      </text>
    </comment>
    <comment authorId="0" ref="E6381">
      <text>
        <t xml:space="preserve">Possibly two drum loops layered together?</t>
      </text>
    </comment>
    <comment authorId="0" ref="E6383">
      <text>
        <t xml:space="preserve">Could just be a simple sine wave that Tomita programmed himself, as he seems to have programmed some of the game's synths.</t>
      </text>
    </comment>
    <comment authorId="0" ref="E6384">
      <text>
        <t xml:space="preserve">Possibly could be live played by Haruyoshi Tomita, but sounds fakeish at points (cutting out, lack of sample variation).
May be heavily modified with distortion/an amp, seeing as he liked to modify a lot of things he used.</t>
      </text>
    </comment>
    <comment authorId="0" ref="B6398">
      <text>
        <t xml:space="preserve">From the Program Farm accessory disk, that comes with the K2VX.</t>
      </text>
    </comment>
    <comment authorId="0" ref="D6404">
      <text>
        <t xml:space="preserve">Also appears in Underfire 2 in Track 18, Sample 4</t>
      </text>
    </comment>
    <comment authorId="0" ref="A6421">
      <text>
        <t xml:space="preserve">Ken Woodman &amp; His Piccadilly Brass</t>
      </text>
    </comment>
    <comment authorId="0" ref="E6430">
      <text>
        <t xml:space="preserve">Also on the KORG TRITON as B055 Gospel PercOrgan</t>
      </text>
    </comment>
    <comment authorId="0" ref="E6431">
      <text>
        <t xml:space="preserve">Also on the KORG TRITON as A055 Jazz Organ 1</t>
      </text>
    </comment>
    <comment authorId="0" ref="B6442">
      <text>
        <t xml:space="preserve">From the Program Farm accessory disk, that comes with the K2VX.</t>
      </text>
    </comment>
    <comment authorId="0" ref="E6450">
      <text>
        <t xml:space="preserve">Also appears in Zero-G Datafile 2 Track 08 (0:10)</t>
      </text>
    </comment>
    <comment authorId="0" ref="F6454">
      <text>
        <t xml:space="preserve">Replaced with an interpolation in the in-game track</t>
      </text>
    </comment>
    <comment authorId="0" ref="B6459">
      <text>
        <t xml:space="preserve">also serves as the basis for "That's Enough"</t>
      </text>
    </comment>
    <comment authorId="0" ref="E6461">
      <text>
        <t xml:space="preserve">more of the intro vocals are used in the album release</t>
      </text>
    </comment>
    <comment authorId="0" ref="B6465">
      <text>
        <t xml:space="preserve">Also appears on AMG Browser 1.0.</t>
      </text>
    </comment>
    <comment authorId="0" ref="B6466">
      <text>
        <t xml:space="preserve">Also appears on AMG Browser 1.0.</t>
      </text>
    </comment>
    <comment authorId="0" ref="E6472">
      <text>
        <t xml:space="preserve">Another sample of this appears in Loopism's Vol. 1.</t>
      </text>
    </comment>
    <comment authorId="0" ref="E6474">
      <text>
        <t xml:space="preserve">"The most important part of dance is music"
"But that was too soft"
"So now let us listen to the music, and identify the beats"</t>
      </text>
    </comment>
    <comment authorId="0" ref="E6476">
      <text>
        <t xml:space="preserve">ALARMING105 and RUBNROLL93 are used in Everybody Jump Around, and the latter loop is used is Moody's Shuffle.</t>
      </text>
    </comment>
    <comment authorId="0" ref="E6478">
      <text>
        <t xml:space="preserve">Another sampling of this appears in EastWest Dance Industrial 2 Partition F -&gt; VOLUME 017 -&gt; SAMPLES 115 (115.10LOOP)</t>
      </text>
    </comment>
    <comment authorId="0" ref="E6480">
      <text>
        <t xml:space="preserve">Seems to be edited. Could be another variation of this sample in Hallelujah samples included in other libraries.</t>
      </text>
    </comment>
    <comment authorId="0" ref="E6482">
      <text>
        <t xml:space="preserve">"Jump around, jump around, jump around now," 
"Jump up-jump-up to get down!"</t>
      </text>
    </comment>
    <comment authorId="0" ref="E6486">
      <text>
        <t xml:space="preserve">Also in Sound Cube Vol. 1 - Dance Instruments
AKAI path (Partition A -&gt; BRASS SECT 8 -&gt; BRASS SECT 8 -&gt; 16)</t>
      </text>
    </comment>
    <comment authorId="0" ref="E6487">
      <text>
        <t xml:space="preserve">AKAI path (Partition A -&gt; BRASS SECT 9 -&gt; BRASS SECT 9 -&gt; 26 A)</t>
      </text>
    </comment>
    <comment authorId="0" ref="E6491">
      <text>
        <t xml:space="preserve">Sourced from Best Service - Killer Horns</t>
      </text>
    </comment>
    <comment authorId="0" ref="E6492">
      <text>
        <t xml:space="preserve">Sourced from Best Service - Orchestral Colours</t>
      </text>
    </comment>
    <comment authorId="0" ref="E6493">
      <text>
        <t xml:space="preserve">Sourced from Best Service - Orchestral Colours</t>
      </text>
    </comment>
    <comment authorId="0" ref="E6495">
      <text>
        <t xml:space="preserve">Also appears in Best Service Hallelujah AKAI (Partition B -&gt; ADD.VOX-FX 1 -&gt; SHOUTS -&gt; CLASSIC)</t>
      </text>
    </comment>
    <comment authorId="0" ref="E6496">
      <text>
        <t xml:space="preserve">Sound Cube Vol. 3 - Voice Spectral directory: VOX_S_Z -&gt; VIVA</t>
      </text>
    </comment>
    <comment authorId="0" ref="E6497">
      <text>
        <t xml:space="preserve">Sound Cube Vol. 3 - Voice Spectral directory: VOX_A_C -&gt; COMEON10</t>
      </text>
    </comment>
    <comment authorId="0" ref="E6501">
      <text>
        <t xml:space="preserve">Sound Cube Vol. 3 - Voice Spectral directory: VOX_S_Z -&gt; WAUHAU</t>
      </text>
    </comment>
    <comment authorId="0" ref="E6505">
      <text>
        <t xml:space="preserve">might be from a different sample cd</t>
      </text>
    </comment>
    <comment authorId="0" ref="E6506">
      <text>
        <t xml:space="preserve">Sourced from e-Lab - X-Static Goldmine 4
Track 27 -  Dubby Trip Hop 084 BPM (14)#76A8
(0:09 (WAV), 0:08 (AIFF) / Sample 2)</t>
      </text>
    </comment>
    <comment authorId="0" ref="E6507">
      <text>
        <t xml:space="preserve">Sourced from e-Lab - Vinylistics 2</t>
      </text>
    </comment>
    <comment authorId="0" ref="E6508">
      <text>
        <t xml:space="preserve">Sourced from e-Lab - X-Files of Techno
FB03_construction_kit_137bpm -&gt; FB0303_male</t>
      </text>
    </comment>
    <comment authorId="0" ref="E6509">
      <text>
        <t xml:space="preserve">Sourced from e-Lab - X-Static Goldmine 2</t>
      </text>
    </comment>
    <comment authorId="0" ref="E6510">
      <text>
        <t xml:space="preserve">Sourced from e-Lab - X-Static Goldmine 2</t>
      </text>
    </comment>
    <comment authorId="0" ref="E6512">
      <text>
        <t xml:space="preserve">Another sampling of this with an echo appears in Zero-G Jungle Warfare (Instruments -&gt; Vox FX -&gt; Oh)</t>
      </text>
    </comment>
    <comment authorId="0" ref="E6517">
      <text>
        <t xml:space="preserve">PE-14 4 1</t>
      </text>
    </comment>
    <comment authorId="0" ref="E6518">
      <text>
        <t xml:space="preserve">PE-14 5 1</t>
      </text>
    </comment>
    <comment authorId="0" ref="D6520">
      <text>
        <t xml:space="preserve">Needs to be fully confirmed.</t>
      </text>
    </comment>
    <comment authorId="0" ref="E6523">
      <text>
        <t xml:space="preserve">Merged with "The funky rhythm comin' atcha" from Zero-G Dance Vocals</t>
      </text>
    </comment>
    <comment authorId="0" ref="E6525">
      <text>
        <t xml:space="preserve">Merged with "Let the bass go!" from Zero-G Datafile Vol. 2</t>
      </text>
    </comment>
    <comment authorId="0" ref="E6540">
      <text>
        <t xml:space="preserve">Sampled from Hollywood Edge - The Premiere Edition 1</t>
      </text>
    </comment>
    <comment authorId="0" ref="E6543">
      <text>
        <t xml:space="preserve">CHINA_M_6M "Oh bit-cone la"
CHINA_M_7M "Oh-so-a calla so-sa-a-g"
CHINA_M_8M "Oh-say-whatcha corny be-shon a-shon-a-chi yelled at"
CHINA_M_9M "Sa-ja-ha"
CHINA_M_20M "Woo-ohh!"
CHINA_M_30M "Sow-o-vor-la"</t>
      </text>
    </comment>
    <comment authorId="0" ref="E6550">
      <text>
        <t xml:space="preserve">Also appears in Zero-G Total Funk</t>
      </text>
    </comment>
    <comment authorId="0" ref="D6552">
      <text>
        <t xml:space="preserve">Conroy Ellis -&gt; Conroy Ellis 3-19</t>
      </text>
    </comment>
    <comment authorId="0" ref="E6552">
      <text>
        <t xml:space="preserve">Merged with "Yo, you'd better watch that" from Masterbits Rapsody</t>
      </text>
    </comment>
    <comment authorId="0" ref="E6556">
      <text>
        <t xml:space="preserve">Sampled from Emulator II
(Also appears in Best Service Gigapack 1 CD 2, Best Service Advanced Media Trax - Modern Composer, and Sounds Good EuroTech)</t>
      </text>
    </comment>
    <comment authorId="0" ref="E6557">
      <text>
        <t xml:space="preserve">Sampled from Universe of Sounds: Sonic Images</t>
      </text>
    </comment>
    <comment authorId="0" ref="E6562">
      <text>
        <t xml:space="preserve">Also appears in AMG Megabass Remix!</t>
      </text>
    </comment>
    <comment authorId="0" ref="E6570">
      <text>
        <t xml:space="preserve">Also appears in Zero-G Datafile 1</t>
      </text>
    </comment>
    <comment authorId="0" ref="E6573">
      <text>
        <t xml:space="preserve">Merged with "Slap" from Masterbits Rapsody</t>
      </text>
    </comment>
    <comment authorId="0" ref="D6593">
      <text>
        <t xml:space="preserve">Also appears in Total Drum &amp; Bass
(160 BPM -&gt; Raipur)</t>
      </text>
    </comment>
    <comment authorId="0" ref="D6594">
      <text>
        <t xml:space="preserve">Electric 132 -&gt; Electric 132 1</t>
      </text>
    </comment>
    <comment authorId="0" ref="D6595">
      <text>
        <t xml:space="preserve">Electric 132 -&gt; Electric 132 A-2</t>
      </text>
    </comment>
    <comment authorId="0" ref="D6596">
      <text>
        <t xml:space="preserve">Electric 132 -&gt; Electric 132 A-3</t>
      </text>
    </comment>
    <comment authorId="0" ref="D6597">
      <text>
        <t xml:space="preserve">Electric 132 -&gt; Electric 132 A-4</t>
      </text>
    </comment>
    <comment authorId="0" ref="E6600">
      <text>
        <t xml:space="preserve">There are multiple organ programs in the TRINITY with the same waveform but different effects added</t>
      </text>
    </comment>
    <comment authorId="0" ref="B6601">
      <text>
        <t xml:space="preserve">Appears on TRITON Le, which came out too late for this game. Could also be from a TRINITY expansion.</t>
      </text>
    </comment>
    <comment authorId="0" ref="B6610">
      <text>
        <t xml:space="preserve">Might be from the JV-series instead.</t>
      </text>
    </comment>
    <comment authorId="0" ref="B6617">
      <text>
        <t xml:space="preserve">Might be from the JV-series instead.</t>
      </text>
    </comment>
    <comment authorId="0" ref="F6619">
      <text>
        <t xml:space="preserve">Song also appears in Phantasy Star Online 2, All-Stars Racing, Rhythm Thief, ect)</t>
      </text>
    </comment>
    <comment authorId="0" ref="A6627">
      <text>
        <t xml:space="preserve">Could be an Ensoniq synth instead.</t>
      </text>
    </comment>
    <comment authorId="0" ref="B6632">
      <text>
        <t xml:space="preserve">Needs to be confirmed.</t>
      </text>
    </comment>
    <comment authorId="0" ref="B6638">
      <text>
        <t xml:space="preserve">Todo: Replace directories with CDDA for this particular usage, as the composer is Naofumi Hataya who definitely used the CDDA version on Sonic CD.</t>
      </text>
    </comment>
    <comment authorId="0" ref="E6651">
      <text>
        <t xml:space="preserve">https://app.box.com/s/52jde1kyai39a9vkuhz7</t>
      </text>
    </comment>
    <comment authorId="0" ref="E6657">
      <text>
        <t xml:space="preserve">Another sample of this also appears in Big Fish Audio Megaton Bomb 4 CD 1 Track 33 (0:38) </t>
      </text>
    </comment>
    <comment authorId="0" ref="E6661">
      <text>
        <t xml:space="preserve">Exclusive to CDDA</t>
      </text>
    </comment>
    <comment authorId="0" ref="E6681">
      <text>
        <t xml:space="preserve">Also appears in AMG Loop Soup!</t>
      </text>
    </comment>
    <comment authorId="0" ref="E6685">
      <text>
        <t xml:space="preserve">Also appears in AMG Loop Soup!</t>
      </text>
    </comment>
    <comment authorId="0" ref="C6689">
      <text>
        <t xml:space="preserve">Track number taken from Roland Sampling Showcase. May be different on the actual CD.</t>
      </text>
    </comment>
    <comment authorId="0" ref="E6689">
      <text>
        <t xml:space="preserve">Seems to be chopped up and octaved.</t>
      </text>
    </comment>
    <comment authorId="0" ref="E6690">
      <text>
        <t xml:space="preserve">"Now check out da wikkid inspiration vibe"
"Wikkid! Ha ha, say it again my bwoy selectah"</t>
      </text>
    </comment>
    <comment authorId="0" ref="E6691">
      <text>
        <t xml:space="preserve">"Listen my bwoy, we've got da style and fashion in da place. Breakin' it down to da hot, hot, hot, hot, hot, hot
SCENE! If you kno' what I mean"</t>
      </text>
    </comment>
    <comment authorId="0" ref="E6693">
      <text>
        <t xml:space="preserve">This organ lead might come from Barbara Dennerlein's B3 or another demo collection instead.</t>
      </text>
    </comment>
    <comment authorId="0" ref="E6702">
      <text>
        <t xml:space="preserve">Drums, "Burn the place hi-higher", "Like a cycle"</t>
      </text>
    </comment>
    <comment authorId="0" ref="B6715">
      <text>
        <t xml:space="preserve">To-do: Find and replace paths with audio version.</t>
      </text>
    </comment>
    <comment authorId="0" ref="E6722">
      <text>
        <t xml:space="preserve">PE-14 74 1</t>
      </text>
    </comment>
    <comment authorId="0" ref="E6724">
      <text>
        <t xml:space="preserve">Appears in Masterbits Add Lips Sound Solutions - VOC_PERC -&gt; T37_01</t>
      </text>
    </comment>
    <comment authorId="0" ref="E6725">
      <text>
        <t xml:space="preserve">"Wop bop-a-doo-wap uh-bom bam boom!"</t>
      </text>
    </comment>
    <comment authorId="0" ref="E6729">
      <text>
        <t xml:space="preserve">Merged with "What.. is.. love?" from Zero-G Datafile 2</t>
      </text>
    </comment>
    <comment authorId="0" ref="B6749">
      <text>
        <t xml:space="preserve">TODO: find original eLAB library</t>
      </text>
    </comment>
    <comment authorId="0" ref="E6750">
      <text>
        <t xml:space="preserve">While the filename claims its sourced from ACID DJ, it's actually from NY Dance
NY Dance
Keys&amp;Synths -&gt; 303 Synth -&gt; 303 Synth 01</t>
      </text>
    </comment>
    <comment authorId="0" ref="E6751">
      <text>
        <t xml:space="preserve">Euro Techno
Synths -&gt; Leads, Arps &amp; Sequences -&gt; Arp 02</t>
      </text>
    </comment>
    <comment authorId="0" ref="E6752">
      <text>
        <t xml:space="preserve">Euro Techno
Synths -&gt; Leads, Arps &amp; Sequences -&gt; Synth Lead 07</t>
      </text>
    </comment>
    <comment authorId="0" ref="E6753">
      <text>
        <t xml:space="preserve">ACID Techno 2.0
Synths -&gt; Acid Zone -&gt; Acid Zone 15</t>
      </text>
    </comment>
    <comment authorId="0" ref="E6754">
      <text>
        <t xml:space="preserve">ACID Techno 2.0
Synths -&gt; Atonal Sequence -&gt; Atonal Seq 14</t>
      </text>
    </comment>
    <comment authorId="0" ref="E6755">
      <text>
        <t xml:space="preserve">ACID Techno 2.0
Synths -&gt; FX -&gt; LFO 03</t>
      </text>
    </comment>
    <comment authorId="0" ref="E6756">
      <text>
        <t xml:space="preserve">ACID Techno 2.0
Beats -&gt; Techno Layers HiHat 05</t>
      </text>
    </comment>
    <comment authorId="0" ref="E6757">
      <text>
        <t xml:space="preserve">Futurist Drum 'N' Bass 
Drums&amp;Percussion -&gt; Beats -&gt; Beat 068</t>
      </text>
    </comment>
    <comment authorId="0" ref="E6758">
      <text>
        <t xml:space="preserve">Futurist Drum 'N' Bass
Keys -&gt; Pads -&gt; Cream Pad 02 (min7th)</t>
      </text>
    </comment>
    <comment authorId="0" ref="E6759">
      <text>
        <t xml:space="preserve">Futurist Drum 'N' Bass
Keys -&gt; Pads -&gt; Cream Pad 02 (maj7th)</t>
      </text>
    </comment>
    <comment authorId="0" ref="E6760">
      <text>
        <t xml:space="preserve">Intelligent Dance Music
Rhythms -&gt; Structured -&gt; Structured Rhythm 04</t>
      </text>
    </comment>
    <comment authorId="0" ref="E6765">
      <text>
        <t xml:space="preserve">In some copies of Sonic Foundry's demo samples, this sample is distorted by clipping.</t>
      </text>
    </comment>
    <comment authorId="0" ref="B6773">
      <text>
        <t xml:space="preserve">The Cubase VST24 demo was used, with the song titled "Tell Me Now.all"</t>
      </text>
    </comment>
    <comment authorId="0" ref="D6775">
      <text>
        <t xml:space="preserve">Drums -&gt; Drum-Loops I -&gt; Smack My Bitch 140 -&gt; 02drm140_BB smack my bitch</t>
      </text>
    </comment>
    <comment authorId="0" ref="D6776">
      <text>
        <t xml:space="preserve">Drums -&gt; Drum-Loops I -&gt; Smack My Bitch 140 -&gt; 05drm140_BB smack my bitch</t>
      </text>
    </comment>
    <comment authorId="0" ref="D6777">
      <text>
        <t xml:space="preserve">Drums -&gt; Drum-Loops I -&gt; Smack My Bitch 140 -&gt; 06drm140_BB smack my bitch</t>
      </text>
    </comment>
    <comment authorId="0" ref="D6778">
      <text>
        <t xml:space="preserve">Drums -&gt; Drum-Loops I -&gt; Radio Beat 110 -&gt; 02drm110_BB radio beat</t>
      </text>
    </comment>
    <comment authorId="0" ref="D6779">
      <text>
        <t xml:space="preserve">﻿Drums -&gt; Real-Drum Loops -&gt; Kick Fat Bottom 110 -&gt; 01drm110_BB kick fat bottom</t>
      </text>
    </comment>
    <comment authorId="0" ref="D6780">
      <text>
        <t xml:space="preserve">Drums -&gt; Real-Drum Loops -&gt; B Movie Drummer 140 -&gt; 02drm140_BB b movie drummer</t>
      </text>
    </comment>
    <comment authorId="0" ref="D6781">
      <text>
        <t xml:space="preserve">Drums -&gt; Drum-Loops II -&gt; Chemical Kit 140 -&gt; 03drm140_BB chemical kit</t>
      </text>
    </comment>
    <comment authorId="0" ref="D6782">
      <text>
        <t xml:space="preserve">Instruments -&gt; Real-Bass-Licks -&gt; Black Bear Stance 120 -&gt; 05bse120_BB black bear stance_g</t>
      </text>
    </comment>
    <comment authorId="0" ref="D6783">
      <text>
        <t xml:space="preserve">Instruments -&gt; Synth-Basses -&gt; Bass Lust 120 -&gt; 05bss120_BB bass lust_c</t>
      </text>
    </comment>
    <comment authorId="0" ref="D6784">
      <text>
        <t xml:space="preserve">Effects -&gt; Trippin FX-Loops -&gt; Electro Smog 120 -&gt; 04amb120_BB electro smog_D#</t>
      </text>
    </comment>
    <comment authorId="0" ref="D6785">
      <text>
        <t xml:space="preserve">Instruments -&gt; Guitars -&gt; x-Mans Return various -&gt; 01gte110_BB x mans return_G</t>
      </text>
    </comment>
    <comment authorId="0" ref="D6786">
      <text>
        <t xml:space="preserve">Instruments -&gt; Guitars -&gt; Pulp Guitars various -&gt; 03gte120_BB pulp guitars</t>
      </text>
    </comment>
    <comment authorId="0" ref="D6787">
      <text>
        <t xml:space="preserve">Instruments -&gt; Guitars -&gt; Pulp Guitars various -&gt; 04gte120_BB pulp guitars_D</t>
      </text>
    </comment>
    <comment authorId="0" ref="D6788">
      <text>
        <t xml:space="preserve">Instruments -&gt; Guitars -&gt; Pulp Guitars various -&gt; 07gte120_BB pulp guitars_A</t>
      </text>
    </comment>
    <comment authorId="0" ref="D6789">
      <text>
        <t xml:space="preserve">Instruments -&gt; Piano -&gt; 12inch Pianist 110 -&gt; 02pna110_BB 12inch pianist_f</t>
      </text>
    </comment>
    <comment authorId="0" ref="D6790">
      <text>
        <t xml:space="preserve">﻿Effects -&gt; Synth-Loops &amp; -Samples -&gt; Polyester various -&gt; 08syn120_BB polyester_b</t>
      </text>
    </comment>
    <comment authorId="0" ref="D6791">
      <text>
        <t xml:space="preserve">Effects -&gt; Synth-Loops &amp; -Samples -&gt; Mutantation Waves various -&gt; 05syn110_BB mutantation waves_b</t>
      </text>
    </comment>
    <comment authorId="0" ref="D6792">
      <text>
        <t xml:space="preserve">Effects -&gt; Synth-Loops &amp; -Samples -&gt; Analogue Madness various -&gt; 04sfx140_BB analogue madness_s_</t>
      </text>
    </comment>
    <comment authorId="0" ref="D6793">
      <text>
        <t xml:space="preserve">Effects -&gt; Synth-Loops &amp; -Samples -&gt; Analogue Madness various -&gt; 06sfx140_BB analogue madness_s_</t>
      </text>
    </comment>
    <comment authorId="0" ref="D6794">
      <text>
        <t xml:space="preserve">Drums -&gt; Single Drums -&gt; Cymbals 120 -&gt; 04crs120_BB cymbals_s_</t>
      </text>
    </comment>
    <comment authorId="0" ref="D6795">
      <text>
        <t xml:space="preserve">Effects -&gt; Vinyl &amp; Scratches -&gt; Scratch Da Vinyl 120 -&gt; 02scr120_BB scratch da vinyl_s_</t>
      </text>
    </comment>
    <comment authorId="0" ref="D6796">
      <text>
        <t xml:space="preserve">Effects -&gt; Vinyl &amp; Scratches -&gt; Scratch Da Vinyl 120 -&gt; 09scr120_BB scratch da vinyl_s_</t>
      </text>
    </comment>
    <comment authorId="0" ref="D6797">
      <text>
        <t xml:space="preserve">Effects -&gt; Vinyl &amp; Scratches -&gt; Scratch Da Vinyl 120 -&gt; 13scr120_BB scratch da vinyl_s_</t>
      </text>
    </comment>
    <comment authorId="0" ref="E6798">
      <text>
        <t xml:space="preserve">"Stop playing games..."
Also appears in UVI Mayhem of Loops.</t>
      </text>
    </comment>
    <comment authorId="0" ref="E6799">
      <text>
        <t xml:space="preserve">"Got that growing appetite..."
Also appears in UVI Mayhem of Loops.</t>
      </text>
    </comment>
    <comment authorId="0" ref="E6800">
      <text>
        <t xml:space="preserve">"You've been taking much too long..."
Also appears in UVI Mayhem of Loops.</t>
      </text>
    </comment>
    <comment authorId="0" ref="E6801">
      <text>
        <t xml:space="preserve">"You're really in the know"
Also appears in UVI Mayhem of Loops.</t>
      </text>
    </comment>
    <comment authorId="0" ref="E6802">
      <text>
        <t xml:space="preserve">"Ye-yeah-ye-yeaahh"
Also appears in UVI PlugSound Pro.</t>
      </text>
    </comment>
    <comment authorId="0" ref="E6809">
      <text>
        <t xml:space="preserve">Also appears in Zero-G Datafile 1 - Track 21 (0:18)</t>
      </text>
    </comment>
    <comment authorId="0" ref="E6814">
      <text>
        <t xml:space="preserve">Merged with "Free boy, free girl, especially free love" from The X-Static Goldmine</t>
      </text>
    </comment>
    <comment authorId="0" ref="D6822">
      <text>
        <t xml:space="preserve">14_17_05</t>
      </text>
    </comment>
    <comment authorId="0" ref="E6822">
      <text>
        <t xml:space="preserve">Also appears in Total Funk</t>
      </text>
    </comment>
    <comment authorId="0" ref="D6823">
      <text>
        <t xml:space="preserve">14_32_01</t>
      </text>
    </comment>
    <comment authorId="0" ref="D6824">
      <text>
        <t xml:space="preserve">Electric 120 -&gt; Electric 120-A# 1</t>
      </text>
    </comment>
    <comment authorId="0" ref="D6825">
      <text>
        <t xml:space="preserve">Electric 120 -&gt; Electric 120-B 1
(original manual lists the key as A instead of B)
-Also appears in Zero-G Total Funk</t>
      </text>
    </comment>
    <comment authorId="0" ref="D6826">
      <text>
        <t xml:space="preserve">Electric 120 -&gt; Electric 120-E 3
-Also appears in Zero-G Total Funk</t>
      </text>
    </comment>
    <comment authorId="0" ref="E6835">
      <text>
        <t xml:space="preserve">-FX Fill
-Brass riff (Appears in the unofficial Ultimate SEGA Hideki Sample Pack)</t>
      </text>
    </comment>
    <comment authorId="0" ref="E6836">
      <text>
        <t xml:space="preserve">-Drum Loops, Ending Cymbal
-"Good"/"Do-it" (Merged with Track 44 - More Tuners "Ooooo" from Skip to My Loops)
-Leading-in Guitar Lick</t>
      </text>
    </comment>
    <comment authorId="0" ref="F6847">
      <text>
        <t xml:space="preserve">Story Mode: Prologue ~Song 2~
Story Mode: Scene 1 ~Song 1~
Story Mode: Scene 2 ~Song 5~
Story Mode: Scene 3 ~Song 3~
Story Mode: Scene 4 ~Song 5~
Story Mode: Scene 5 ~Song 2~
Story Mode: Scene 5 ~Song 4~
Story Mode: Scene 5 ~Song 5~
Story Mode: Scene 6 ~Song 2~
Story Mode: Scene 7 ~Song 5~
Story Mode: Scene 8 ~Song 2~
Story Mode: Scene 10 ~Song 1~</t>
      </text>
    </comment>
    <comment authorId="0" ref="D6850">
      <text>
        <t xml:space="preserve">The composers likely took this from from an AMG or Zero-G CD.</t>
      </text>
    </comment>
    <comment authorId="0" ref="D6862">
      <text>
        <t xml:space="preserve">Instruments -&gt; Guitars -&gt; The Mad Axeman 120 -&gt; 03gtd120_BB the mad axeman_E</t>
      </text>
    </comment>
    <comment authorId="0" ref="E6864">
      <text>
        <t xml:space="preserve">Also appears in AMG Megabass Remix!</t>
      </text>
    </comment>
    <comment authorId="0" ref="B6868">
      <text>
        <t xml:space="preserve">could also be in Xtreme Lead-1</t>
      </text>
    </comment>
    <comment authorId="0" ref="E6871">
      <text>
        <t xml:space="preserve">Also appears in Track 12 - Hed Loops -&gt; Sample 5 Throp 1 - 125 BPM / 084_COLD  / Sequence 15 from AMG Coldcut Kleptomania. It's used in direct combination with other Perrey &amp; Kingsley samples, though, so it's possible that these both come from a sample CD that has samples from their songs.</t>
      </text>
    </comment>
    <comment authorId="0" ref="F6871">
      <text>
        <t xml:space="preserve">The Beginning of Adventure, Tumbling Xylophone, Rumbling Blues, Bony Dinosaur Dance, Volcanic Orchestra, Pinball-Like-Echo</t>
      </text>
    </comment>
    <comment authorId="0" ref="B6891">
      <text>
        <t xml:space="preserve">Could be sampled from somewhere else, since composers at SEGA don't seem to use any other samples from this library</t>
      </text>
    </comment>
    <comment authorId="0" ref="D6901">
      <text>
        <t xml:space="preserve">Organ Choir Male Vocals Sitar Bass, Bassline</t>
      </text>
    </comment>
    <comment authorId="0" ref="E6910">
      <text>
        <t xml:space="preserve">Also appears in MOTU Ethno Instrument.</t>
      </text>
    </comment>
    <comment authorId="0" ref="D6919">
      <text>
        <t xml:space="preserve">Also used in Sonic Rush. Might be sampled from Megaton Bomb 4 - Big Beat instead, as a different sample of this break that sounds closer appears there.</t>
      </text>
    </comment>
    <comment authorId="0" ref="C6924">
      <text>
        <t xml:space="preserve">Track number taken from Roland Sampling Showcase. May be different on the actual CD.</t>
      </text>
    </comment>
    <comment authorId="0" ref="E6924">
      <text>
        <t xml:space="preserve">Seems to be chopped up and octaved.</t>
      </text>
    </comment>
    <comment authorId="0" ref="B6942">
      <text>
        <t xml:space="preserve">might be taken from a demo cd or apple loop collection, as this seems to be the only sample used from it.</t>
      </text>
    </comment>
    <comment authorId="0" ref="E6945">
      <text>
        <t xml:space="preserve">This sample is seemingly sped up and glitched in most copies of Sonic Foundry's demo samples.</t>
      </text>
    </comment>
    <comment authorId="0" ref="D6947">
      <text>
        <t xml:space="preserve">Drums -&gt; Drum-Loops I -&gt; Big Trip 110 -&gt; 01drm110_BB big trip</t>
      </text>
    </comment>
    <comment authorId="0" ref="D6948">
      <text>
        <t xml:space="preserve">Instruments -&gt; Real-Bass-Licks -&gt; Shake Ya Booty 120 -&gt; 03bse120_BB shake ya booty_a</t>
      </text>
    </comment>
    <comment authorId="0" ref="D6949">
      <text>
        <t xml:space="preserve">Instruments -&gt; Synth-Basses -&gt; Bass Lust 120 -&gt; 01bss120120_BB bass lust_e</t>
      </text>
    </comment>
    <comment authorId="0" ref="D6950">
      <text>
        <t xml:space="preserve">Instruments -&gt; Vocal-Loops -&gt; Micky &amp; Friends -&gt; 11vfx120_BB micky n friends</t>
      </text>
    </comment>
    <comment authorId="0" ref="D6951">
      <text>
        <t xml:space="preserve">Instruments -&gt; Vocal-Loops -&gt; Sore Throat 120 -&gt; 02vfx120_BB sore throat</t>
      </text>
    </comment>
    <comment authorId="0" ref="D6952">
      <text>
        <t xml:space="preserve">Instruments -&gt; Vocal-Loops -&gt; Sore Throat 120 -&gt; 12vfx120_BB sore throat</t>
      </text>
    </comment>
    <comment authorId="0" ref="D6953">
      <text>
        <t xml:space="preserve">Instruments -&gt; Vocal-Loops -&gt; Sore Throat 120 -&gt; 21vfx120_BB sore throat</t>
      </text>
    </comment>
    <comment authorId="0" ref="D6954">
      <text>
        <t xml:space="preserve">Instruments -&gt; Vocal-Loops -&gt; Sore Throat 120 -&gt; 23vfx120_BB sore throat</t>
      </text>
    </comment>
    <comment authorId="0" ref="D6955">
      <text>
        <t xml:space="preserve">Instruments -&gt; Guitars -&gt; The Mad Axeman 120 -&gt; 01gtd120_BB the mad axeman</t>
      </text>
    </comment>
    <comment authorId="0" ref="D6956">
      <text>
        <t xml:space="preserve">Instruments -&gt; Guitars -&gt; RocknRoll Highschool 120 -&gt; 05gte110_BB rocknroll highschool_E</t>
      </text>
    </comment>
    <comment authorId="0" ref="D6957">
      <text>
        <t xml:space="preserve">Effects -&gt; Synth-Loops &amp; -Samples -&gt; Plastic Devastion 120 -&gt; 05sfx120_BB plastic devastion_c</t>
      </text>
    </comment>
    <comment authorId="0" ref="D6958">
      <text>
        <t xml:space="preserve">Drums -&gt; Single Drums -&gt; Cymbals 120 -&gt; 01crs120_BB cymbals_s_</t>
      </text>
    </comment>
    <comment authorId="0" ref="D6959">
      <text>
        <t xml:space="preserve">Drums -&gt; Single Drums -&gt; Cymbals 120 -&gt; 11crs120_BB cymbals_s_</t>
      </text>
    </comment>
    <comment authorId="0" ref="D6960">
      <text>
        <t xml:space="preserve">Effects -&gt; Vinyl &amp; Scratches -&gt; Scratch Da Vinyl 120 -&gt; 02scr120_BB scratch da vinyl_s_</t>
      </text>
    </comment>
    <comment authorId="0" ref="D6961">
      <text>
        <t xml:space="preserve">Effects -&gt; Vinyl &amp; Scratches -&gt; Scratch Da Vinyl 120 -&gt; 09scr120_BB scratch da vinyl_s_</t>
      </text>
    </comment>
    <comment authorId="0" ref="E6962">
      <text>
        <t xml:space="preserve">Also appears in MOTU - Ethno Instrument.</t>
      </text>
    </comment>
    <comment authorId="0" ref="E6963">
      <text>
        <t xml:space="preserve">"Baby, baby, baby, baby"</t>
      </text>
    </comment>
    <comment authorId="0" ref="E6964">
      <text>
        <t xml:space="preserve">"Come on, come on, come on"</t>
      </text>
    </comment>
    <comment authorId="0" ref="E6967">
      <text>
        <t xml:space="preserve">"Don't go away don't -goooo- don't goooo- don't go away</t>
      </text>
    </comment>
    <comment authorId="0" ref="E6968">
      <text>
        <t xml:space="preserve">"Oh I feel for you"</t>
      </text>
    </comment>
    <comment authorId="0" ref="E6969">
      <text>
        <t xml:space="preserve">"Oh you're my brother"</t>
      </text>
    </comment>
    <comment authorId="0" ref="E6972">
      <text>
        <t xml:space="preserve">"Eyeah-yeah yeah -
Eyeah-yeah yeah"</t>
      </text>
    </comment>
    <comment authorId="0" ref="C6973">
      <text>
        <t xml:space="preserve">02-54-70'S BREAK BEAT -&gt; 29-37-VINYLISTIC STYLE -&gt; 34-112 BPM VINYLISTIC</t>
      </text>
    </comment>
    <comment authorId="0" ref="D6974">
      <text>
        <t xml:space="preserve">Appears in Zero-G Altered States as "Scratch Thing 1-113" (Loops -&gt; Beat Machine Loops -&gt; 113 BPM)</t>
      </text>
    </comment>
    <comment authorId="0" ref="E6979">
      <text>
        <t xml:space="preserve">Another sampling also appears in Ueberschall Techno Identity.</t>
      </text>
    </comment>
    <comment authorId="0" ref="D6985">
      <text>
        <t xml:space="preserve">Electric 132 -&gt; Electric 132 1</t>
      </text>
    </comment>
    <comment authorId="0" ref="E7013">
      <text>
        <t xml:space="preserve">Reappears in Zero-G World Pack (Ethnic Vol 2 -&gt; Zither Arpeggio -&gt; Zither Arpeggio-B6)</t>
      </text>
    </comment>
    <comment authorId="0" ref="E7014">
      <text>
        <t xml:space="preserve">Reappears in Zero-G World Pack (Ethnic Vol 2 -&gt; Solo Flute -&gt; Solo Flute-A#)</t>
      </text>
    </comment>
    <comment authorId="0" ref="B7046">
      <text>
        <t xml:space="preserve">The KORG Mono/Poly Legacy VST was added as a new addition with the release of the KORG Analog Edition 2007 bundle in Janurary 2007, two months after the release of this game, so it's possible another VST was used.
-Miles</t>
      </text>
    </comment>
    <comment authorId="0" ref="B7092">
      <text>
        <t xml:space="preserve">Likely taken from the Total Rex collection (Jungle Frenzy section or Total Drum &amp; Bass section)</t>
      </text>
    </comment>
    <comment authorId="0" ref="E7130">
      <text>
        <t xml:space="preserve">"Your knife feels good"</t>
      </text>
    </comment>
    <comment authorId="0" ref="D7166">
      <text>
        <t xml:space="preserve">Seems to be shortened in some way. Could come from the actual library instead.</t>
      </text>
    </comment>
    <comment authorId="0" ref="B7171">
      <text>
        <t xml:space="preserve">Full name: Data Becker - Monster Pack 12,000 WAV Files</t>
      </text>
    </comment>
    <comment authorId="0" ref="E7173">
      <text>
        <t xml:space="preserve">Sourced from Masterbits World Zone 3 - Salsa Picante - Track 84
Also appears in Masterbits Add Lips Sound Solutions - 
WORLD_VO -&gt; LATIN -&gt; T63_10</t>
      </text>
    </comment>
    <comment authorId="0" ref="E7174">
      <text>
        <t xml:space="preserve">Sourced from Masterbits World Zone 3 - Salsa Picante - Track 84
Also appears in Masterbits Add Lips Sound Solutions - 
WORLD_VO -&gt; LATIN -&gt; T64_25</t>
      </text>
    </comment>
    <comment authorId="0" ref="E7175">
      <text>
        <t xml:space="preserve">Sourced from Masterbits World Zone 3 - Salsa Picante - Track 84
Also appears in Masterbits Add Lips Sound Solutions - 
WORLD_VO -&gt; LATIN -&gt; T64_13</t>
      </text>
    </comment>
    <comment authorId="0" ref="E7176">
      <text>
        <t xml:space="preserve">Sourced from Masterbits World Zone 3 - Salsa Picante - Track 84
Also appears in Masterbits Add Lips Sound Solutions - 
WORLD_VO -&gt; LATIN -&gt; T64_15</t>
      </text>
    </comment>
    <comment authorId="0" ref="B7186">
      <text>
        <t xml:space="preserve">Paul Black's Blues Guitar - Whiskey, Cigarettes &amp; Gumbo</t>
      </text>
    </comment>
    <comment authorId="0" ref="C7189">
      <text>
        <t xml:space="preserve">CONSTRUCTIONKITS -&gt; 06-10bossa by sunrise -&gt; 09Singleinstruments</t>
      </text>
    </comment>
    <comment authorId="0" ref="C7194">
      <text>
        <t xml:space="preserve">PERCLOOPS -&gt; RIO BY NIGHT -&gt; TAIKO MIX 125 bpm</t>
      </text>
    </comment>
    <comment authorId="0" ref="C7199">
      <text>
        <t xml:space="preserve">02-54-70'S BREAK BEAT -&gt; 11-19-SOUNDS STYLE -&gt; 17-119 BPM WITH SOUNDS</t>
      </text>
    </comment>
    <comment authorId="0" ref="C7200">
      <text>
        <t xml:space="preserve">02-54-70'S BREAK BEAT -&gt; 29-37-VINYLISTIC STYLE -&gt; 34-112 BPM VINYLISTIC</t>
      </text>
    </comment>
    <comment authorId="0" ref="D7201">
      <text>
        <t xml:space="preserve">﻿Vender Male Man Stadium Vender Not Yelling Peanuts Popcorn Ice Cold Drinks Human Voice Speaking Sound</t>
      </text>
    </comment>
    <comment authorId="0" ref="D7209">
      <text>
        <t xml:space="preserve">Electric 110 -&gt; Electric 110-B 2</t>
      </text>
    </comment>
    <comment authorId="0" ref="D7210">
      <text>
        <t xml:space="preserve">Electric 120 -&gt; Electric 120-B 1
(original manual lists the key as A instead of B)
-Also appears in Zero-G Total Funk</t>
      </text>
    </comment>
    <comment authorId="0" ref="D7211">
      <text>
        <t xml:space="preserve">Electric 120 -&gt; Electric 120-E 3
-Also appears in Zero-G Total Funk</t>
      </text>
    </comment>
    <comment authorId="0" ref="D7213">
      <text>
        <t xml:space="preserve">Drums -&gt; Single-Drums -&gt; Cymbals 120</t>
      </text>
    </comment>
    <comment authorId="0" ref="E7215">
      <text>
        <t xml:space="preserve">Also used in Funky Dealer from Jet Set Radio, and Kurohyō:
Ryū ga Gotoku Shinshō "DIGITALIZED", "SOLIDNESS".</t>
      </text>
    </comment>
    <comment authorId="0" ref="E7216">
      <text>
        <t xml:space="preserve">Also used in Let Mom Sleep from Jet Radio, and Sega Rally 2 - Groove Rally #1.</t>
      </text>
    </comment>
    <comment authorId="0" ref="E7219">
      <text>
        <t xml:space="preserve">Seems to almost match with Trey Max Top Secret Beats Vol. 3 - Track 01 (Timestamp 0:00 and throughout), but the one in the song is slightly tuned off from the one here and is missing the conga percussion layer.
One of the other guitars in the intro comes from Datafile 2.</t>
      </text>
    </comment>
    <comment authorId="0" ref="E7224">
      <text>
        <t xml:space="preserve">Also appears in Ueberschall House Essentials and AMG Now!... That's What I Call Sampling!. It's in mono in those libraries, though, and since this sample is in stereo in one of the songs from Sonic Colours (which was done by Mariko), it was probably sampled from the actual song. 
-G-Boy</t>
      </text>
    </comment>
    <comment authorId="0" ref="F7242">
      <text>
        <t xml:space="preserve">Louvre Museum Invasion, Borduoin VS Chevaliers, SHOW TIME, Escape from Teatro dell'Opera, Confrontation! Butler Rowan, Elisabeth's Manor, Escape from Teatro dell'Opera, Re-Invasion of the Louvre Museum, Infiltrating Elisabeth's Manor</t>
      </text>
    </comment>
    <comment authorId="0" ref="B7289">
      <text>
        <t xml:space="preserve">Possibly ProSamples 06 Experimental Grooves &amp; FX instead.</t>
      </text>
    </comment>
    <comment authorId="0" ref="E7298">
      <text>
        <t xml:space="preserve">Similar to 136-Hyper Edge</t>
      </text>
    </comment>
    <comment authorId="0" ref="B7302">
      <text>
        <t xml:space="preserve">Could be from Spectrasonics Omnisphere, Kontakt Factory Library, or refx Nexus</t>
      </text>
    </comment>
    <comment authorId="0" ref="D7306">
      <text>
        <t xml:space="preserve">Drums -&gt; Single-Drums -&gt; Cymbals 120 -&gt; 01crs120_BB cymbals_s_</t>
      </text>
    </comment>
    <comment authorId="0" ref="F7341">
      <text>
        <t xml:space="preserve">disc 2</t>
      </text>
    </comment>
    <comment authorId="0" ref="F7353">
      <text>
        <t xml:space="preserve">disc 2</t>
      </text>
    </comment>
    <comment authorId="0" ref="F7360">
      <text>
        <t xml:space="preserve">disc 2</t>
      </text>
    </comment>
    <comment authorId="0" ref="B7364">
      <text>
        <t xml:space="preserve">Most likely the Epic Orchestra library that comes with Vienna Ensemble Pro, which Kobayashi is confirmed to have.</t>
      </text>
    </comment>
    <comment authorId="0" ref="E7379">
      <text>
        <t xml:space="preserve">Multiple elements of this song sound like Spectrasonics stuff</t>
      </text>
    </comment>
    <comment authorId="0" ref="E7380">
      <text>
        <t xml:space="preserve">To do: Look into this</t>
      </text>
    </comment>
    <comment authorId="0" ref="E7381">
      <text>
        <t xml:space="preserve">There are a good amount of sources this vibraphone could be from that all sound fairly similar:
The MOTU Universal Loops &amp; Instruments / Plugsound Box and Pro vibraphone, or alternatively vibraphone included in Vienna Symphonic Library products (though it could be any product by them, not just Epic Orchestra that Kobayoshi has because this song is by Horita).</t>
      </text>
    </comment>
    <comment authorId="0" ref="E7401">
      <text>
        <t xml:space="preserve">This loop is also used in Advancing to the Sky Garden and Escaping the Courtyard Garden from the first game</t>
      </text>
    </comment>
    <comment authorId="0" ref="B7409">
      <text>
        <t xml:space="preserve">Omnisphere or Vocal Planet</t>
      </text>
    </comment>
    <comment authorId="0" ref="E7430">
      <text>
        <t xml:space="preserve">"There's a song in Yakuza 0 that uses the "Rock Baby" patch from FM8, but that song doesn't appear to have a name"</t>
      </text>
    </comment>
    <comment authorId="0" ref="B7480">
      <text>
        <t xml:space="preserve">The E-MU CDs were likely not used. Todo: Find out if these samples appear on E-MU hardware and revise notes.</t>
      </text>
    </comment>
    <comment authorId="0" ref="E7482">
      <text>
        <t xml:space="preserve">JEW'S HARP  _008
JEW'S HARP  _012</t>
      </text>
    </comment>
    <comment authorId="0" ref="B7489">
      <text>
        <t xml:space="preserve">Universe of Sounds: Master Studio Collection Vol. 1</t>
      </text>
    </comment>
    <comment authorId="0" ref="E7500">
      <text>
        <t xml:space="preserve">PRC:TambHit1
PRC:TambShk1</t>
      </text>
    </comment>
    <comment authorId="0" ref="E7504">
      <text>
        <t xml:space="preserve">BS :PenaBSsldn1
BS :PenaBSsldn4</t>
      </text>
    </comment>
    <comment authorId="0" ref="E7506">
      <text>
        <t xml:space="preserve">From Prosonus Brass Vol. 4</t>
      </text>
    </comment>
    <comment authorId="0" ref="E7507">
      <text>
        <t xml:space="preserve">From Prosonus Orchestral Brass</t>
      </text>
    </comment>
    <comment authorId="0" ref="E7508">
      <text>
        <t xml:space="preserve">From Prosonus Orchestral Brass</t>
      </text>
    </comment>
    <comment authorId="0" ref="B7510">
      <text>
        <t xml:space="preserve">L-CDP-09 Keyboards of the 60's &amp; 70's Vol. 1</t>
      </text>
    </comment>
    <comment authorId="0" ref="E7510">
      <text>
        <t xml:space="preserve">Detuned +0.5 st</t>
      </text>
    </comment>
    <comment authorId="0" ref="E7511">
      <text>
        <t xml:space="preserve">From Prosonus Vol. 1: Orchestral Strings</t>
      </text>
    </comment>
    <comment authorId="0" ref="B7513">
      <text>
        <t xml:space="preserve">Names taken from AKAI CD version. To-do: Find Roland S-7xx version and revise names.</t>
      </text>
    </comment>
    <comment authorId="0" ref="B7517">
      <text>
        <t xml:space="preserve">Names taken from AKAI CD version. To-do: Find Roland S-7xx version and revise names.</t>
      </text>
    </comment>
    <comment authorId="0" ref="E7529">
      <text>
        <t xml:space="preserve">Appears in the bootleg Roland L.A. Composer 1. Also appears in other libraries, but with subtle differences to the waveform compared to the in-game sample.</t>
      </text>
    </comment>
    <comment authorId="0" ref="E7536">
      <text>
        <t xml:space="preserve">pitched down by half semitone, added vibrato</t>
      </text>
    </comment>
    <comment authorId="0" ref="B7538">
      <text>
        <t xml:space="preserve">Names taken from AKAI CD version. To-do: Find Roland S-7xx version and revise names.</t>
      </text>
    </comment>
    <comment authorId="0" ref="B7541">
      <text>
        <t xml:space="preserve">Names taken from AKAI CD version. To-do: Find Roland S-7xx version and revise names.</t>
      </text>
    </comment>
    <comment authorId="0" ref="B7564">
      <text>
        <t xml:space="preserve">The E-MU CDs were likely not used. Todo: Find out if this sample appears on E-MU hardware and revise notes.</t>
      </text>
    </comment>
    <comment authorId="0" ref="B7566">
      <text>
        <t xml:space="preserve">Universe of Sounds: Master Studio Collection Vol. 2</t>
      </text>
    </comment>
    <comment authorId="0" ref="E7566">
      <text>
        <t xml:space="preserve">Space Perc 3(1)
Space Perc 4
Space Perc 5
Space Perc  6</t>
      </text>
    </comment>
    <comment authorId="0" ref="E7571">
      <text>
        <t xml:space="preserve">HAT:HatsOff Cl
HAT:Funz HH O1</t>
      </text>
    </comment>
    <comment authorId="0" ref="E7573">
      <text>
        <t xml:space="preserve">PRC:HiAgogolng
PRC:LoCowbell
PRC:HiCowbell
PRC:TunedCow3
PRC:TunedCow5</t>
      </text>
    </comment>
    <comment authorId="0" ref="E7579">
      <text>
        <t xml:space="preserve">BS :PenaBSsldn1
BS :PenaBSsldn4
BS :PenaBSsldn10</t>
      </text>
    </comment>
    <comment authorId="0" ref="E7580">
      <text>
        <t xml:space="preserve">From Prosonus Orchestral Brass</t>
      </text>
    </comment>
    <comment authorId="0" ref="E7581">
      <text>
        <t xml:space="preserve">From Prosonus Orchestral Brass</t>
      </text>
    </comment>
    <comment authorId="0" ref="E7582">
      <text>
        <t xml:space="preserve">From Prosonus Vol. 1: Orchestral Strings</t>
      </text>
    </comment>
    <comment authorId="0" ref="E7583">
      <text>
        <t xml:space="preserve">From Prosonus Vol. 1: Orchestral Strings</t>
      </text>
    </comment>
    <comment authorId="0" ref="E7584">
      <text>
        <t xml:space="preserve">From Prosonus Vol. 1: Orchestral Strings</t>
      </text>
    </comment>
    <comment authorId="0" ref="E7585">
      <text>
        <t xml:space="preserve">From Prosonus Vol. 1: Orchestral Strings</t>
      </text>
    </comment>
    <comment authorId="0" ref="B7586">
      <text>
        <t xml:space="preserve">Names taken from AKAI CD version. To-do: Find Roland S-7xx version and revise names.</t>
      </text>
    </comment>
    <comment authorId="0" ref="E7589">
      <text>
        <t xml:space="preserve">Tiny Tiger:
RAVE STOP
TERROR
CORE SYN
THIN BEEF
909 HCORE2
Piston It Away:
GARBAGE CLP
RESO DEATH
LOONY BOY
SUPER BEND 2</t>
      </text>
    </comment>
    <comment authorId="0" ref="F7617">
      <text>
        <t xml:space="preserve">Title Screen, Sunny Flight, Dr. Shemp, High Caves, Misty Bog, Tree Tops, Metalhead, Dream Weavers Home, Dark Passage, Haunted Towers, Icy Flight</t>
      </text>
    </comment>
    <comment authorId="0" ref="F7620">
      <text>
        <t xml:space="preserve">Sunny Flight, Dark Hollow, Town Square, Dry Canyon, Night Flight, Dr. Shemp, Alpine Ridge, High Caves, Wizard Peak, Beast Makers Home, Terrace Village, Misty Bog, Tree Tops, Wild Flight, Metalhead, Dream Weavers Home, Dark Passage, Icy Flight, Jaques, Twilight Harbor, Gnasty's Loot, End Credits</t>
      </text>
    </comment>
    <comment authorId="0" ref="F7626">
      <text>
        <t xml:space="preserve">Sunny Flight, Cliff Town, Night Flight, Dr. Shemp, Alpine Ridge, High Caves (PAL), Crystal Flight, Beast Makers Homeworld, Wild Flight, Dream Weavers Homeworld, Dark Passage, Lofty Castle, Gnorc Gnexus</t>
      </text>
    </comment>
    <comment authorId="0" ref="F7627">
      <text>
        <t xml:space="preserve">Dry Canyon, Town Square, Cliff Town, High Caves, Crystal Flight, Wizard Peak, Blowhard, Beast Makers Homeworld, Misty Bog, Tree Tops, Wild Flight, Dark Passage, Haunted Towers, Icy Flight, Jaques, Gnorc Gnexus, Twilight Harbor</t>
      </text>
    </comment>
    <comment authorId="0" ref="B7631">
      <text>
        <t xml:space="preserve">Todo: Replace directories with Kurzweil version. Some Kurzweil patch names can be seen in this interview: https://youtu.be/6Kc2gGycBXc
The Kurzweil version of Burning Grooves is just a Roland CD that comes with a Kurzweil readable floppy disk, which could be the case for other Spectrasonics libraries.</t>
      </text>
    </comment>
    <comment authorId="0" ref="B7645">
      <text>
        <t xml:space="preserve">Likely comes from UltimateSoundBank Mediterranean Instruments instead, as this Soundscan library came out after Spyro. Some of the SS libraries are compilations from earlier USB libraries.</t>
      </text>
    </comment>
    <comment authorId="0" ref="B7663">
      <text>
        <t xml:space="preserve">Names taken from AKAI CD version. To-do: Find Roland S-7xx version and revise names.</t>
      </text>
    </comment>
    <comment authorId="0" ref="E7669">
      <text>
        <t xml:space="preserve">FX :Space 77
FX :Space 88
FX :Space107
FX :Space133
FX :Space152
FX :Space157
FX :Space193</t>
      </text>
    </comment>
    <comment authorId="0" ref="B7670">
      <text>
        <t xml:space="preserve">Names taken from AKAI CD version. To-do: Find Roland S-7xx version and revise names.</t>
      </text>
    </comment>
    <comment authorId="0" ref="B7683">
      <text>
        <t xml:space="preserve">The E-MU CDs were likely not used. Todo: Find out if this sample appears on E-MU hardware and revise notes.</t>
      </text>
    </comment>
    <comment authorId="0" ref="E7684">
      <text>
        <t xml:space="preserve">PLK:BagLoop1*
PLK:A1 BagSaz*
PLK:D3 BagSaz*</t>
      </text>
    </comment>
    <comment authorId="0" ref="E7687">
      <text>
        <t xml:space="preserve">Two samples played at once:
BRS:SectSwlC_4
BRS:SectSwlD#3
From Prosonus Orchestral Brass</t>
      </text>
    </comment>
    <comment authorId="0" ref="E7688">
      <text>
        <t xml:space="preserve">From Prosonus Orchestral Brass</t>
      </text>
    </comment>
    <comment authorId="0" ref="B7691">
      <text>
        <t xml:space="preserve">Names taken from AKAI CD version. To-do: Find Roland S-7xx version and revise names.</t>
      </text>
    </comment>
    <comment authorId="0" ref="E7691">
      <text>
        <t xml:space="preserve">AMBFRDRS1C
AMBFRDRS1D
AMBFRDRS1F
AMBFRDRS1G
AMBFRDRS1I</t>
      </text>
    </comment>
    <comment authorId="0" ref="B7692">
      <text>
        <t xml:space="preserve">Names taken from AKAI CD version. To-do: Find Roland S-7xx version and revise names.</t>
      </text>
    </comment>
    <comment authorId="0" ref="E7700">
      <text>
        <t xml:space="preserve">Is similar to the sample "PRC:BBL H20Pan" from program "PRC:Pots 'n Pans" (PRC:BONUS Perc -&gt; PRC:BONUS Perc), however this patch was used instead because it has the sustain heard in the game.</t>
      </text>
    </comment>
    <comment authorId="0" ref="B7704">
      <text>
        <t xml:space="preserve">Names taken from AKAI CD version. To-do: Find Roland S-7xx version and revise names.</t>
      </text>
    </comment>
    <comment authorId="0" ref="E7719">
      <text>
        <t xml:space="preserve">Is similar to the sample "PRC:BBL H20Pan" from program "PRC:Pots 'n Pans" (PRC:BONUS Perc -&gt; PRC:BONUS Perc), however this patch was used instead because it has the sustain heard in the game.</t>
      </text>
    </comment>
    <comment authorId="0" ref="E7725">
      <text>
        <t xml:space="preserve">Also appears in Best Service Hallelujah.</t>
      </text>
    </comment>
    <comment authorId="0" ref="E7726">
      <text>
        <t xml:space="preserve">Also appears in Best Service Hallelujah.</t>
      </text>
    </comment>
    <comment authorId="0" ref="E7727">
      <text>
        <t xml:space="preserve">Also appears in Best Service Hallelujah.</t>
      </text>
    </comment>
    <comment authorId="0" ref="E7728">
      <text>
        <t xml:space="preserve">Also appears in Best Service Hallelujah.</t>
      </text>
    </comment>
    <comment authorId="0" ref="F7732">
      <text>
        <t xml:space="preserve">Gateway to Glimmer Forest, Ocean Speedway, Breeze Harbor, Harbor Trolley Trouble!, Robotica Farms, Metropolis</t>
      </text>
    </comment>
    <comment authorId="0" ref="F7734">
      <text>
        <t xml:space="preserve">Gateway to Glimmer Forest, Colossus, Sunny Beach, Clash with Crush!, Skelos Badlands, Crystal Glacier, Breeze Harbor, Harbor Trolley Trouble!, Zephyr, Magma Cone, Grab the Crystal Popcorn!, Gulp's Overlook, Robotica Farms, Metropolis, Ripto's Arena, Dragon Shores</t>
      </text>
    </comment>
    <comment authorId="0" ref="F7735">
      <text>
        <t xml:space="preserve">Idol Springs, Lets Play Hockey!, Sunny Beach, Clash with Crush!, Breeze Harbor, Harbor Trolley Trouble!, Scorch, Magma Cone, Grab the Crystal Popcorn!, Metro Speedway, Icy Speedway, Robotica Farms, Canyon Speedway, Ripto's Arena, Dragon Shores</t>
      </text>
    </comment>
    <comment authorId="0" ref="E7737">
      <text>
        <t xml:space="preserve">Also appears in Invision Lightware.</t>
      </text>
    </comment>
    <comment authorId="0" ref="F7787">
      <text>
        <t xml:space="preserve">Gateway to Glimmer Forest, Idol Springs, Colossus, Hurricos,  Save Them Again!!!, Crystal Glacier 2, Zephyr, Icy Speedway</t>
      </text>
    </comment>
    <comment authorId="0" ref="F7791">
      <text>
        <t xml:space="preserve">Hurricos, Aquaria Towers, Save the Cavemen!, Grab the Crystal Popcorn!, Gulp's Overlook, Mystic Marsh</t>
      </text>
    </comment>
    <comment authorId="0" ref="E7799">
      <text>
        <t xml:space="preserve">"K2500: Dyno E. Piano, Bell Players, Medicine Man, Ripper Bass, Kotobira, A no way, Gongers, Jungle Jam, CowGogiBell, Rock Kit, World Jam 1 &amp; 2,  and "Hybrid Drums" + "HotTamale" may also be from the K2500 (includes the expansion ROMs, like the Contemporary ROM)"</t>
      </text>
    </comment>
    <comment authorId="0" ref="D7816">
      <text>
        <t xml:space="preserve">DISTORTHH3, DISTORTHH4</t>
      </text>
    </comment>
    <comment authorId="0" ref="D7817">
      <text>
        <t xml:space="preserve">HATE TOMS</t>
      </text>
    </comment>
    <comment authorId="0" ref="D7818">
      <text>
        <t xml:space="preserve">130.4-1</t>
      </text>
    </comment>
    <comment authorId="0" ref="D7819">
      <text>
        <t xml:space="preserve">160-13, 160-6</t>
      </text>
    </comment>
    <comment authorId="0" ref="B7828">
      <text>
        <t xml:space="preserve">Could be sampled from the E-MU Protozoa or Proteus 2000 instead.</t>
      </text>
    </comment>
    <comment authorId="0" ref="D7829">
      <text>
        <t xml:space="preserve">fx02
fx06
line01
line04
loop02
loop07
pad07
</t>
      </text>
    </comment>
    <comment authorId="0" ref="D7830">
      <text>
        <t xml:space="preserve">fx06
line01
line05</t>
      </text>
    </comment>
    <comment authorId="0" ref="D7831">
      <text>
        <t xml:space="preserve">bd09
fx02
fx03
line04
loop02
loop09
pad09
perc03
perc08</t>
      </text>
    </comment>
    <comment authorId="0" ref="F7838">
      <text>
        <t xml:space="preserve">Sunny Villa, Cloud Spires, Seashell Shore, Mushroom Speedway, Charmed Ridge, Super Bonus Round</t>
      </text>
    </comment>
    <comment authorId="0" ref="F7840">
      <text>
        <t xml:space="preserve">Sunny Villa, Sheila's Alp, Cloud Spires, Mushroom Speedway, Charmed Ridge, Harbor Speedway Super Bonus Round</t>
      </text>
    </comment>
    <comment authorId="0" ref="D7842">
      <text>
        <t xml:space="preserve">Could be a kit from Spectrasonics Burning Grooves's Kit section instead, since Spectrasonics liscenced sounds from there to Roland for SR-JV80-10 Bass &amp; Drums.</t>
      </text>
    </comment>
    <comment authorId="0" ref="E7867">
      <text>
        <t xml:space="preserve">Bentley's Outpost uses loops 0, 4, 7, and 8, while Bamboo Terrace uses loop 6.</t>
      </text>
    </comment>
    <comment authorId="0" ref="E7871">
      <text>
        <t xml:space="preserve">Sunrise Spring uses loops 5 and 7, while Honey Speedway uses loop 9.</t>
      </text>
    </comment>
    <comment authorId="0" ref="E7875">
      <text>
        <t xml:space="preserve">Used quitely and pitched down in Super Bonus Round</t>
      </text>
    </comment>
    <comment authorId="0" ref="E7880">
      <text>
        <t xml:space="preserve">Didjeridu A, B &amp; C. This patch appears as "Down Under" in the Spyro Soundfont V1.2, which is taken from the E-MU Protozoa.</t>
      </text>
    </comment>
    <comment authorId="0" ref="E7883">
      <text>
        <t xml:space="preserve">Also appears in Zero-G Ambient.</t>
      </text>
    </comment>
    <comment authorId="0" ref="B7906">
      <text>
        <t xml:space="preserve">Names taken from Zero-G World Pack.</t>
      </text>
    </comment>
    <comment authorId="0" ref="E7915">
      <text>
        <t xml:space="preserve">From Prosonus Orchestral Brass</t>
      </text>
    </comment>
    <comment authorId="0" ref="B7918">
      <text>
        <t xml:space="preserve">Names taken from AKAI CD version. To-do: Find Roland S-7xx version and revise names.</t>
      </text>
    </comment>
    <comment authorId="0" ref="B7920">
      <text>
        <t xml:space="preserve">Names taken from AKAI CD version. To-do: Find Roland S-7xx version and revise names.</t>
      </text>
    </comment>
    <comment authorId="0" ref="B7921">
      <text>
        <t xml:space="preserve">Distorted Reality 2: Darkness &amp; Light
Names taken from AKAI CD version. To-do: Find Roland S-7xx version and revise names.</t>
      </text>
    </comment>
    <comment authorId="0" ref="E7921">
      <text>
        <t xml:space="preserve">SAND 046
SAND 066
SAND 069
SAND 078
SAND 103</t>
      </text>
    </comment>
    <comment authorId="0" ref="B7922">
      <text>
        <t xml:space="preserve">Names taken from AKAI CD version. To-do: Find Roland S-7xx version and revise names.</t>
      </text>
    </comment>
    <comment authorId="0" ref="B7926">
      <text>
        <t xml:space="preserve">Names taken from AKAI CD version. To-do: Find Roland S-7xx version and revise names.</t>
      </text>
    </comment>
    <comment authorId="0" ref="B7927">
      <text>
        <t xml:space="preserve">Names taken from AKAI CD version. To-do: Find Roland S-7xx version and revise names.</t>
      </text>
    </comment>
    <comment authorId="0" ref="E7929">
      <text>
        <t xml:space="preserve">Thought to be the Submarine patch from Plugsound, but it doesn't have the punch of the ping heard in the song. Could be a similar sound in another library.</t>
      </text>
    </comment>
    <comment authorId="0" ref="B7945">
      <text>
        <t xml:space="preserve">Todo: Find the Xclusive WAV. Xtension versions and revise directories.</t>
      </text>
    </comment>
    <comment authorId="0" ref="B7946">
      <text>
        <t xml:space="preserve">Todo: Find the Xclusive WAV. Xtension versions and revise directories.</t>
      </text>
    </comment>
    <comment authorId="0" ref="B7948">
      <text>
        <t xml:space="preserve">Names taken from GigaSampler CD version.</t>
      </text>
    </comment>
    <comment authorId="0" ref="E7953">
      <text>
        <t xml:space="preserve">From Prosonus Orchestral Brass</t>
      </text>
    </comment>
    <comment authorId="0" ref="B7955">
      <text>
        <t xml:space="preserve">Distorted Reality 2: Darkness &amp; Light
Names taken from AKAI CD version. To-do: Find Roland S-7xx version and revise names.</t>
      </text>
    </comment>
    <comment authorId="0" ref="B7958">
      <text>
        <t xml:space="preserve">Names taken from AKAI CD version. To-do: Find Roland S-7xx version and revise names.</t>
      </text>
    </comment>
    <comment authorId="0" ref="B7959">
      <text>
        <t xml:space="preserve">Steve Reid - The Definitive Percussion Sampler
Names taken from AKAI CD version. To-do: Find Roland S-7xx version and revise names.</t>
      </text>
    </comment>
    <comment authorId="0" ref="B7966">
      <text>
        <t xml:space="preserve">Todo: Find the Xclusive WAV. Xtension versions and revise directories.</t>
      </text>
    </comment>
    <comment authorId="0" ref="B7969">
      <text>
        <t xml:space="preserve">Also appears and orginates from Roland L-CDP-06 Brass Sections</t>
      </text>
    </comment>
    <comment authorId="0" ref="B7981">
      <text>
        <t xml:space="preserve">Todo: Find the Xclusive WAV. Xtension versions and revise directories.</t>
      </text>
    </comment>
    <comment authorId="0" ref="B7986">
      <text>
        <t xml:space="preserve">Todo: Find the Xclusive WAV. Xtension versions and revise directories.</t>
      </text>
    </comment>
    <comment authorId="0" ref="B7987">
      <text>
        <t xml:space="preserve">Todo: Find the Xclusive WAV. Xtension versions and revise directories.</t>
      </text>
    </comment>
    <comment authorId="0" ref="B7990">
      <text>
        <t xml:space="preserve">Todo: Find the Xclusive WAV. Xtension versions and revise directories.</t>
      </text>
    </comment>
    <comment authorId="0" ref="D8002">
      <text>
        <t xml:space="preserve">Appears in Altered States.
(Loops 2 -&gt; Time Machine Loops 2 -&gt; 133 BPM)
Version in Altered States only has a part of the sample.</t>
      </text>
    </comment>
    <comment authorId="0" ref="B8007">
      <text>
        <t xml:space="preserve">Distorted Reality 2: Darkness &amp; Light
Names taken from AKAI CD version. To-do: Find Roland S-7xx version and revise names.</t>
      </text>
    </comment>
    <comment authorId="0" ref="B8008">
      <text>
        <t xml:space="preserve">Names taken from AKAI CD version. To-do: Find Roland S-7xx version and revise names.</t>
      </text>
    </comment>
    <comment authorId="0" ref="E8019">
      <text>
        <t xml:space="preserve">On the Roland SRX-WORLD VST, mute TONE SWITCH 2.</t>
      </text>
    </comment>
    <comment authorId="0" ref="F8073">
      <text>
        <t xml:space="preserve">This song also appears in GT5 Prologue</t>
      </text>
    </comment>
    <comment authorId="0" ref="B8088">
      <text>
        <t xml:space="preserve">Might be ProSamples 33 Orchestral Loops instead.</t>
      </text>
    </comment>
    <comment authorId="0" ref="E8088">
      <text>
        <t xml:space="preserve">pitched down</t>
      </text>
    </comment>
    <comment authorId="0" ref="E8089">
      <text>
        <t xml:space="preserve">pitched up</t>
      </text>
    </comment>
    <comment authorId="0" ref="E8090">
      <text>
        <t xml:space="preserve">loops the first part of the sample</t>
      </text>
    </comment>
    <comment authorId="0" ref="D8101">
      <text>
        <t xml:space="preserve">These are bassdrums, so I have no real idea if they are the actual sample.</t>
      </text>
    </comment>
    <comment authorId="0" ref="D8104">
      <text>
        <t xml:space="preserve">Also found in Vengeance - Effects FX Vol.1 as "VFX1 Atmos 15"</t>
      </text>
    </comment>
    <comment authorId="0" ref="D8105">
      <text>
        <t xml:space="preserve">Also found in Vengeance - Effects FX Vol.1 as "VFX1 Uplifter 050"</t>
      </text>
    </comment>
    <comment authorId="0" ref="B8106">
      <text>
        <t xml:space="preserve">Might be ProSamples 49 FX Area instead.</t>
      </text>
    </comment>
    <comment authorId="0" ref="B8115">
      <text>
        <t xml:space="preserve">Could be Zero-G PS07 Future Beats 1 instead.</t>
      </text>
    </comment>
    <comment authorId="0" ref="D8131">
      <text>
        <t xml:space="preserve">may be layered with "hiaheya G#0"</t>
      </text>
    </comment>
    <comment authorId="0" ref="D8148">
      <text>
        <t xml:space="preserve">Due to the randomness of this preset, it is very unlikely to get an exact replication of how it sounds in the song.</t>
      </text>
    </comment>
    <comment authorId="0" ref="E8164">
      <text>
        <t xml:space="preserve">Plastic Tablas + Sand Element</t>
      </text>
    </comment>
    <comment authorId="0" ref="D8177">
      <text>
        <t xml:space="preserve">Also found in Vengeance - Effects FX Vol. 1 as "VFX1 Hits &amp; Impacts 40"</t>
      </text>
    </comment>
    <comment authorId="0" ref="E8187">
      <text>
        <t xml:space="preserve">Todo: find exact preset</t>
      </text>
    </comment>
    <comment authorId="0" ref="E8205">
      <text>
        <t xml:space="preserve">Due to the randomness of this preset, it is very unlikely to get an exact replication of how it sounds in the song.</t>
      </text>
    </comment>
    <comment authorId="0" ref="B8206">
      <text>
        <t xml:space="preserve">Might be ProSamples 49 FX Area instead.</t>
      </text>
    </comment>
    <comment authorId="0" ref="B8220">
      <text>
        <t xml:space="preserve">Full name: Deep Impact - Cinematic Atmospheres &amp; SFX</t>
      </text>
    </comment>
    <comment authorId="0" ref="C8246">
      <text>
        <t xml:space="preserve">Todo: provide directories</t>
      </text>
    </comment>
    <comment authorId="0" ref="E8248">
      <text>
        <t xml:space="preserve">Todo: find which variation the song is using</t>
      </text>
    </comment>
    <comment authorId="0" ref="B8291">
      <text>
        <t xml:space="preserve">Might be ProSamples 49 FX Area instead.</t>
      </text>
    </comment>
    <comment authorId="0" ref="B8295">
      <text>
        <t xml:space="preserve">Full name: Deep Impact - Cinematic Atmospheres &amp; SFX</t>
      </text>
    </comment>
    <comment authorId="0" ref="B8296">
      <text>
        <t xml:space="preserve">Could be Zero-G PS09 Future Beats 2 instead.</t>
      </text>
    </comment>
    <comment authorId="0" ref="D8311">
      <text>
        <t xml:space="preserve">He_is_all_that_remains_of_a_once_powerful_nation_take1_dry</t>
      </text>
    </comment>
    <comment authorId="0" ref="D8312">
      <text>
        <t xml:space="preserve">right_now_youre_on_the_threshold_of_an_amazing_adventure_take1_dry</t>
      </text>
    </comment>
    <comment authorId="0" ref="D8316">
      <text>
        <t xml:space="preserve">Remove layer a.</t>
      </text>
    </comment>
    <comment authorId="0" ref="D8317">
      <text>
        <t xml:space="preserve">Remove layer B, change layer A to Hohner Guitaret Finger.</t>
      </text>
    </comment>
    <comment authorId="0" ref="E8330">
      <text>
        <t xml:space="preserve">custom patch with sample "Music Box ^"</t>
      </text>
    </comment>
    <comment authorId="0" ref="E8368">
      <text>
        <t xml:space="preserve">Also appears in Best Service Gigapack 2 CD 2 -&gt; FX:Animals -&gt; FX:Animals -&gt; FX:Animals (FX:Dogs)</t>
      </text>
    </comment>
    <comment authorId="0" ref="E8369">
      <text>
        <t xml:space="preserve">Also appears in Best Service Gigapack 2 CD 2 -&gt; FX:Animals -&gt; FX:Animals -&gt; FX:Animals (FX:Rooster)</t>
      </text>
    </comment>
    <comment authorId="0" ref="B8371">
      <text>
        <t xml:space="preserve">To-do: Find and replace paths with CDDA version.</t>
      </text>
    </comment>
    <comment authorId="0" ref="E8374">
      <text>
        <t xml:space="preserve">Also appears in Best Service - Advanced Media Trax</t>
      </text>
    </comment>
    <comment authorId="0" ref="B8380">
      <text>
        <t xml:space="preserve">Names taken from AKAI version. 
To-do: Find and replace paths with CDDA version.</t>
      </text>
    </comment>
    <comment authorId="0" ref="E8380">
      <text>
        <t xml:space="preserve">Also appears in Best Service Housemaster.</t>
      </text>
    </comment>
    <comment authorId="0" ref="E8388">
      <text>
        <t xml:space="preserve">Full name: GENERIC BAD NEWS REPORT, RADIO, ANNOUNCER, TV, TELEVISION
"A 49 year old man went berserk last night opening fire with a 12-gage shotgun..."</t>
      </text>
    </comment>
    <comment authorId="0" ref="B8389">
      <text>
        <t xml:space="preserve">To-do: Find and replace paths with CDDA version.</t>
      </text>
    </comment>
    <comment authorId="0" ref="E8397">
      <text>
        <t xml:space="preserve">Sourced from Polestar Magnetics - The X-Static Goldmine - CD 2 -&gt; Track 63 (0:05)</t>
      </text>
    </comment>
    <comment authorId="0" ref="E8398">
      <text>
        <t xml:space="preserve">Sourced from Time &amp; Space - Paul Hardcastle The Wizard - Track 72 (0:05)</t>
      </text>
    </comment>
    <comment authorId="0" ref="E8400">
      <text>
        <t xml:space="preserve">Same sample also appears on Zero-G Datafile Vol. 1 Track 21 (0:18)</t>
      </text>
    </comment>
    <comment authorId="0" ref="E8421">
      <text>
        <t xml:space="preserve">Also appears in Roland - SV-SP70-01 Library Preview Disc - HIT:Hits -&gt; HIT:Hits -&gt; HIT:Hits (HIT:Disk Stab6)</t>
      </text>
    </comment>
    <comment authorId="0" ref="E8460">
      <text>
        <t xml:space="preserve">Appears in Reason Factory Bank, but since the composer used a VST (which at the time Reason didn't support), it's unlikely they used the original library rather than Reason.</t>
      </text>
    </comment>
    <comment authorId="0" ref="E8461">
      <text>
        <t xml:space="preserve">Appears in Reason Factory Bank, but since the composer used a VST (which at the time Reason didn't support), it's unlikely they used the original library rather than Reason.</t>
      </text>
    </comment>
    <comment authorId="0" ref="B8469">
      <text>
        <t xml:space="preserve">Might be another Roland instead.</t>
      </text>
    </comment>
    <comment authorId="0" ref="E8472">
      <text>
        <t xml:space="preserve">need to get example but it sounds like this</t>
      </text>
    </comment>
    <comment authorId="0" ref="E8493">
      <text>
        <t xml:space="preserve">Grant Kirkhope "I'm using the marimba that's in True Strike"
https://twitter.com/grantkirkhope/status/690680646092521472</t>
      </text>
    </comment>
    <comment authorId="0" ref="E8547">
      <text>
        <t xml:space="preserve">Another sampling also appears in Best Service Horny Club Sounds and Norman Cook Skip to my Loops - VOX -&gt; 402_COOK</t>
      </text>
    </comment>
    <comment authorId="0" ref="F8562">
      <text>
        <t xml:space="preserve">-A Soul as Scarlet as a Ground Cherry
-Lunate Elf 
-Shanghai Scarlet Teahouse ~ Chinese Tea
-Shanghai Alice of Meiji 17</t>
      </text>
    </comment>
    <comment authorId="0" ref="F8565">
      <text>
        <t xml:space="preserve">-Shanghai Scarlet Teahouse ~ Chinese Tea
-Voile, the Magic Library
-Locked Girl ~ The Girl's Secret Room
-The Maid and the Pocket Watch of Blood
-The Centennial Festival for Magical Girls
-U.N. Owen was Her?
</t>
      </text>
    </comment>
    <comment authorId="0" ref="F8574">
      <text>
        <t xml:space="preserve">-A Dream More Scarlet than Red
-Tomboyish Girl in Love
-Voile, the Magic Library
-Locked Girl ~ The Girl's Secret Room
-The Young Descendant of Tepes
-The Centennial Festival for Magical Girls
-An Eternity More Transient than Scarlet
-Scarlet Tower ~ Eastern Dream...</t>
      </text>
    </comment>
    <comment authorId="0" ref="F8575">
      <text>
        <t xml:space="preserve">-A Dream More Scarlet than Red -Voile, the Magic Library
-Locked Girl ~ The Girl's Secret Room
-The Maid and the Pocket Watch of Blood
-The Young Descendant of Tepes
-The Centennial Festival for Magical Girls
-An Eternity More Transient than Scarlet
-Scarlet Tower ~ Eastern Dream...</t>
      </text>
    </comment>
    <comment authorId="0" ref="F8583">
      <text>
        <t xml:space="preserve">-The Maid and the Pocket Watch of Blood 
-Lunar Clock ~ Luna Dial
-The Centennial Festival For Magical Girls
-U.N. Owen was Her?
-An Eternity More Transient than Scarlet</t>
      </text>
    </comment>
    <comment authorId="0" ref="F8584">
      <text>
        <t xml:space="preserve">-Tomboyish Girl in Love, 
-Septette for a Dead Princess, 
-An Eternity More Transient than Scarlet
-Scarlet Tower ~ Eastern Dream</t>
      </text>
    </comment>
    <comment authorId="0" ref="F8590">
      <text>
        <t xml:space="preserve">-Voile, the Magic Library, 
-The Maid and the Pocket Watch of Blood
-Lunar Clock ~ Luna Dial
-Septette for a Dead Princess</t>
      </text>
    </comment>
    <comment authorId="0" ref="F8591">
      <text>
        <t xml:space="preserve">-Lunate Elf
-Tomboyish Girl in Love
-Shanghai Alice of Meiji 17
-Locked Girl ~ The Girl's Secret Room
-The Young Descendant of Tepes
-The Centennial Festival for Magical Girls
-U.N. Owen was Her?
-An Eternity More Transient than Scarlet
-Scarlet Tower ~ Eastern Dream...</t>
      </text>
    </comment>
    <comment authorId="0" ref="F8593">
      <text>
        <t xml:space="preserve">-Tomboyish Girl in Love
-Shanghai Scarlet Teahouse ~ Chinese Tea
-Septette for a Dead Princess
-An Eternity More Transient than Scarlet
-Scarlet Tower ~ Eastern Dream...</t>
      </text>
    </comment>
    <comment authorId="0" ref="F8594">
      <text>
        <t xml:space="preserve">-A Dream More Scarlet than Red
- A Soul as Scarlet as a Ground Cherry
- Apparitions Stalk the Night
- Lunate Elf
-Tomboyish Girl in Love
-Shanghai Scarlet Teahouse ~ Chinese Tea
-Shanghai Alice of Meiji 17
-Voile, the Magic Library
-The Maid and the Pocket Watch of Blood
-The Young Descendant of Tepes
-The Centennial Festival for Magical Girls
-U.N. Owen was Her?
-Scarlet Tower ~ Eastern Dream</t>
      </text>
    </comment>
    <comment authorId="0" ref="F8597">
      <text>
        <t xml:space="preserve">-A Soul as Scarlet as a Ground Cherry
-Septette for a Dead Princess
-The Centennial Festival for Magical Girls
-U.N. Owen was Her?</t>
      </text>
    </comment>
    <comment authorId="0" ref="F8614">
      <text>
        <t xml:space="preserve">-A Dream More Scarlet than Red
-A Soul as Scarlet as a Ground Cherry 
-Voile, the Magic Library
-The Young Descendant of Tepes
-U.N. Owen was Her?
-An Eternity More Transient than Scarlet
-Scarlet Tower ~ Eastern Dream</t>
      </text>
    </comment>
    <comment authorId="0" ref="E8621">
      <text>
        <t xml:space="preserve">could be 058 SupportWoods
</t>
      </text>
    </comment>
    <comment authorId="0" ref="F8637">
      <text>
        <t xml:space="preserve">-Ghostly Dream ~ Snow or Cherry Petal
-Paradise ~ Deep Mountain
-The Doll Maker of Bucuresti
-Ultimate Truth
-Sakura, Sakura ~ Japanize Dream...</t>
      </text>
    </comment>
    <comment authorId="0" ref="F8638">
      <text>
        <t xml:space="preserve">-The Doll Maker of Bucuresti
-Spiritual Domination
-A Maiden's Illusionary Funeral ~ Necro-Fantasy
-Spiritual Domination ~ Who done it!</t>
      </text>
    </comment>
    <comment authorId="0" ref="F8647">
      <text>
        <t xml:space="preserve">-Ghostly Dream ~ Snow or Cherry Petal
-Diao Ye Zong (withered leaf)
-The Capital City of Flowers in the Sky
-Phantom Band ~ Phantom Ensemble
-Bloom Nobly, Ink-Black Cherry Blossom ~ Border of Life</t>
      </text>
    </comment>
    <comment authorId="0" ref="F8648">
      <text>
        <t xml:space="preserve">-Ghostly Dream ~ Snow or Cherry Petal
-Paradise ~ Deep Mountain
-Crystallized Silver
-Diao Ye Zong (withered leaf)
-The Doll Maker of Bucuresti
-Hiroari Shoots a Strange Bird ~ Till When?
-Ultimate Truth
-A Maiden's Illusionary Funeral ~ Necro-Fantasy
-Necrofantasia
-Dream of a Spring Breeze
-Sakura, Sakura ~ Japanize Dream...</t>
      </text>
    </comment>
    <comment authorId="0" ref="F8652">
      <text>
        <t xml:space="preserve">-The Fantastic Tales from Tono
-The Capital City of Flowers in the Sky
-Eastern Ghostly Dream ~ Ancient Temple
-Border of Life
-Sakura, Sakura ~ Japanize Dream...</t>
      </text>
    </comment>
    <comment authorId="0" ref="F8653">
      <text>
        <t xml:space="preserve">-Crystallized Silver
-The Doll Maker of Bucuresti
-Phantom Band ~ Phantom Ensemble
-Bloom Nobly, Ink-Black Cherry Blossom ~ Border of Life
-Border of Life
-Spiritual Domination
-A Maiden's Illusionary Funeral ~ Necro-Fantasy
-Spiritual Domination ~ Who done it!
</t>
      </text>
    </comment>
    <comment authorId="0" ref="F8654">
      <text>
        <t xml:space="preserve">-Phantom Band ~ Phantom Ensemble
-Bloom Nobly, Ink-Black Cherry Blossom ~ Border of Life
-Spiritual Domination
-A Maiden's Illusionary Funeral ~ Necro-Fantasy
-Spiritual Domination ~ Who done it!</t>
      </text>
    </comment>
    <comment authorId="0" ref="F8659">
      <text>
        <t xml:space="preserve">-Doll Judgement ~ The Girl Who Played with People's Shapes
-The Capital City of Flowers in the Sky
-Bloom Nobly, Ink-Black Cherry Blossom ~ Border of Life
-Spiritual Domination ~ Who done it!
-Necrofantasia
</t>
      </text>
    </comment>
    <comment authorId="0" ref="F8660">
      <text>
        <t xml:space="preserve">-Eastern Ghostly Dream ~ Ancient Temple
-Bloom Nobly, Ink-Black Cherry Blossom ~ Border of Life
-Necrofantasia</t>
      </text>
    </comment>
    <comment authorId="0" ref="F8661">
      <text>
        <t xml:space="preserve">-The Doll Maker of Bucuresti
-Doll Judgement ~ The Girl Who Played with People's Shapes
-The Capital City of Flowers in the Sky</t>
      </text>
    </comment>
    <comment authorId="0" ref="F8672">
      <text>
        <t xml:space="preserve">-The Fantastic Tales from Tono
-The Doll Maker of Bucuresti
-Doll Judgement ~ The Girl Who Played with People's Shapes</t>
      </text>
    </comment>
    <comment authorId="0" ref="F8673">
      <text>
        <t xml:space="preserve">-Ghostly Dream ~ Snow or Cherry Petal
-Diao Ye Zong (withered leaf)
-Phantom Band ~ Phantom Ensemble
-Eastern Ghostly Dream ~ Ancient Temple
-Ultimate Truth
-A Maiden's Illusionary Funeral ~ Necro-Fantasy
-Necrofantasia
-Dream of a Spring Breeze</t>
      </text>
    </comment>
    <comment authorId="0" ref="F8674">
      <text>
        <t xml:space="preserve">-Paradise ~ Deep Mountain
-The Fantastic Tales from Tono
-The Doll Maker of Bucuresti
-Doll Judgement ~ The Girl Who Played with People's Shapes
-Hiroari Shoots a Strange Bird ~ Till When?
-Bloom Nobly, Ink-Black Cherry Blossom ~ Border of Life
-Border of Life
-Spiritual Domination
-Sakura, Sakura ~ Japanize Dream...</t>
      </text>
    </comment>
    <comment authorId="0" ref="F8680">
      <text>
        <t xml:space="preserve">-The Capital City of Flowers in the Sky
-Eastern Ghostly Dream ~ Ancient Temple
-Bloom Nobly, Ink-Black Cherry Blossom ~ Border of Life
-Dream of a Spring Breeze
</t>
      </text>
    </comment>
    <comment authorId="0" ref="F8686">
      <text>
        <t xml:space="preserve">-Paradise ~ Deep Mountain
-Crystallized Silver
-The Fantastic Tales from Tono
-The Capital City of Flowers in the Sky
-Phantom Band ~ Phantom Ensemble
-Eastern Ghostly Dream ~ Ancient Temple
-Hiroari Shoots a Strange Bird ~ Till When?
-Bloom Nobly, Ink-Black Cherry Blossom ~ Border of Life
-Border of Life
-A Maiden's Illusionary Funeral ~ Necro-Fantasy</t>
      </text>
    </comment>
    <comment authorId="0" ref="F8690">
      <text>
        <t xml:space="preserve">-Ghostly Dream ~ Snow or Cherry Petal
-Paradise ~ Deep Mountain
-The Fantastic Tales from Tono
-The Doll Maker of Bucuresti
-Phantom Band ~ Phantom Ensemble
-Hiroari Shoots a Strange Bird ~ Till When?
-Ultimate Truth
-Bloom Nobly, Ink-Black Cherry Blossom ~ Border of Life
-Border of Life
-Spiritual Domination
-A Maiden's Illusionary Funeral ~ Necro-Fantasy
-Necrofantasia
-Sakura, Sakura ~ Japanize Dream...</t>
      </text>
    </comment>
    <comment authorId="0" ref="F8691">
      <text>
        <t xml:space="preserve">-The Capital City of Flowers in the Sky
-Eastern Ghostly Dream ~ Ancient Temple
-Bloom Nobly, Ink-Black Cherry Blossom ~ Border of Life
-Spiritual Domination ~ Who done it!</t>
      </text>
    </comment>
    <comment authorId="0" ref="E8694">
      <text>
        <t xml:space="preserve">Probably the same one used in Till When?</t>
      </text>
    </comment>
    <comment authorId="0" ref="D8723">
      <text>
        <t xml:space="preserve">Heavily processed</t>
      </text>
    </comment>
    <comment authorId="0" ref="F8726">
      <text>
        <t xml:space="preserve">-Nostalgic Blood of the East ~ Old World
-Extend Ash ~ Person of Hourai
-Eternal Dream ~ Mystical Maple
-Eastern Youkai Beauty</t>
      </text>
    </comment>
    <comment authorId="0" ref="F8732">
      <text>
        <t xml:space="preserve">-Wriggling Autumn Moon ~ Mooned Insect
-Love-Colored Master Spark
-Gensokyo Millennium ~ History of the Moon
</t>
      </text>
    </comment>
    <comment authorId="0" ref="F8737">
      <text>
        <t xml:space="preserve">-Eternal Night Vignette ~ Imperishable Night
-Deaf to All but the Song
-Nostalgic Blood of the East ~ Old World
-Love-Colored Master Spark
-Gensokyo Millennium ~ History of the Moon
-Flight of the Bamboo Cutter ~ Lunatic Princess
-Extend Ash ~ Person of Hourai
-Reach for the Moon, Immortal Smoke</t>
      </text>
    </comment>
    <comment authorId="0" ref="F8742">
      <text>
        <t xml:space="preserve">-Wriggling Autumn Moon ~ Mooned Insect
-Deaf to All but the Song
-Plain Asia
-Retribution for the Eternal Night ~ Imperishable Night
-Love-Colored Master Spark
-Cinderella Cage ~ Kagome-Kagome
-Lunatic Eyes ~ Invisible Full Moon
-Gensokyo Millennium ~ History of the Moon
-Flight of the Bamboo Cutter ~ Lunatic Princess
-Extend Ash ~ Person of Hourai
-Reach for the Moon, Immortal Smoke</t>
      </text>
    </comment>
    <comment authorId="0" ref="F8747">
      <text>
        <t xml:space="preserve">-Lunatic Eyes ~ Invisible Full Moon
-Flight of the Bamboo Cutter ~ Lunatic Princess
-Reach for the Moon, Immortal Smoke</t>
      </text>
    </comment>
    <comment authorId="0" ref="F8763">
      <text>
        <t xml:space="preserve">-Illusionary Night ~ Ghostly Eyes
-Deaf to All but the Song
-Love-Colored Master Spark
-Cinderella Cage ~ Kagome-Kagome
-Voyage 1969
-Voyage 1970
-Evening Primrose</t>
      </text>
    </comment>
    <comment authorId="0" ref="F8764">
      <text>
        <t xml:space="preserve">-Eternal Night Vignette ~ Imperishable Night, 
-Wriggling Autumn Moon ~ Mooned Insect
-Song of the Night Sparrow ~ Night Bird
-Nostalgic Blood of the East ~ Old World
-Plain Asia
-Lunatic Eyes ~ Invisible Full Moon
-Extend Ash ~ Person of Hourai
-Eternal Dream ~ Mystical Maple</t>
      </text>
    </comment>
    <comment authorId="0" ref="F8765">
      <text>
        <t xml:space="preserve">-Illusionary Night ~ Ghostly Eyes
-Retribution for the Eternal Night ~ Imperishable Night
-Maiden's Capriccio ~ Dream Battle
-Love-Colored Master Spark
-Gensokyo Millennium ~ History of the Moon
-Flight of the Bamboo Cutter ~ Lunatic Princess
-Reach for the Moon, Immortal Smoke
-Evening Primrose
-Eastern Youkai Beauty</t>
      </text>
    </comment>
    <comment authorId="0" ref="F8773">
      <text>
        <t xml:space="preserve">-Deaf to All but the Song
-Plain Asia
-Retribution for the Eternal Night ~ Imperishable Night
-Voyage 1969
-Gensokyo Millennium ~ History of the Moon
-Flight of the Bamboo Cutter ~ Lunatic Princess
-Extend Ash ~ Person of Hourai
-Reach for the Moon, Immortal Smoke
-Eternal Dream ~ Mystical Maple</t>
      </text>
    </comment>
    <comment authorId="0" ref="F8774">
      <text>
        <t xml:space="preserve">-Eternal Night Vignette ~ Imperishable Night
-Song of the Night Sparrow ~ Night Bird
-Lunatic Eyes ~ Invisible Full Moon
</t>
      </text>
    </comment>
    <comment authorId="0" ref="F8775">
      <text>
        <t xml:space="preserve">-Retribution for the Eternal Night ~ Imperishable Night
-Lunatic Eyes ~ Invisible Full Moon
-Gensokyo Millennium ~ History of the Moon
-Flight of the Bamboo Cutter ~ Lunatic Princess
-Reach for the Moon, Immortal Smoke</t>
      </text>
    </comment>
    <comment authorId="0" ref="F8776">
      <text>
        <t xml:space="preserve">-Wriggling Autumn Moon ~ Mooned Insect
-Song of the Night Sparrow ~ Night Bird
-Deaf to All but the Song
-Nostalgic Blood of the East ~ Old World
-Plain Asia</t>
      </text>
    </comment>
    <comment authorId="0" ref="F8777">
      <text>
        <t xml:space="preserve">-Maiden's Capriccio ~ Dream Battle
-Love-Colored Master Spark
-Voyage 1969
-Voyage 1970
-Extend Ash ~ Person of Hourai
-Evening Primrose
-Eternal Dream ~ Mystical Maple
-Eastern Youkai Beauty</t>
      </text>
    </comment>
    <comment authorId="0" ref="B8780">
      <text>
        <t xml:space="preserve">ZUN assigns strum pattern switching to either the mod wheel or MIDI CC, even doing so partway through a bar, and will sometimes play chords at full velocity, leaving VG to ring out a single sustained chord with no strum pattern. Because of this, it's incredibly difficult to list exactly which strum patterns he uses for sure in his songs.</t>
      </text>
    </comment>
    <comment authorId="0" ref="F8783">
      <text>
        <t xml:space="preserve">-Lunatic Eyes ~ Invisible Full Moon
-Flight of the Bamboo Cutter ~ Lunatic Princess
-Reach for the Moon, Immortal Smoke
-Eastern Youkai Beauty</t>
      </text>
    </comment>
    <comment authorId="0" ref="F8786">
      <text>
        <t xml:space="preserve">-Wriggling Autumn Moon ~ Mooned Insect
-Deaf to All but the Song
-Plain Asia
-Maiden's Capriccio ~ Dream Battle
-Love-Colored Master Spark
-Gensokyo Millennium ~ History of the Moon
-Flight of the Bamboo Cutter ~ Lunatic Princess
-Voyage 1970</t>
      </text>
    </comment>
    <comment authorId="0" ref="F8800">
      <text>
        <t xml:space="preserve">-Adventure of the Lovestruck Tomboy
-Deaf to All but the Song ~ Flower Mix
-Gensokyo, Past and Present ~ Flower Land</t>
      </text>
    </comment>
    <comment authorId="0" ref="F8807">
      <text>
        <t xml:space="preserve">-Deaf to All but the Song ~ Flower Mix
-The Mound Where the Flowers Reflect
-Mound of Shigan
-Flower of Soul ~ Another Dream...</t>
      </text>
    </comment>
    <comment authorId="0" ref="F8811">
      <text>
        <t xml:space="preserve">-Lunatic Eyes ~ Invisible Full Moon
-Phantom Band ~ Phantom Ensemble
-Deaf to All but the Song ~ Flower Mix
-Wind God Girl (Short Version)
-Poison Body ~ Forsaken Doll
-Gensokyo, Past and Present ~ Flower Land
-Higan Retour ~ Riverside View
-Eastern Judgement in the Sixtieth Year ~ Fate of Sixty Years</t>
      </text>
    </comment>
    <comment authorId="0" ref="F8819">
      <text>
        <t xml:space="preserve">-Spring Lane ~ Colorful Path
-Flowering Night
-Eastern Ghostly Dream ~ Ancient Temple
-Lunatic Eyes ~ Invisible Full Moon</t>
      </text>
    </comment>
    <comment authorId="0" ref="F8823">
      <text>
        <t xml:space="preserve">-Oriental Dark Flight
-Flowering Night
-Eastern Ghostly Dream ~ Ancient Temple
-Lunatic Eyes ~ Invisible Full Moon
-Deaf to All but the Song ~ Flower Mix
-White Flag of Usa Shrine
-Wind God Girl (Short Version)
-Gensokyo, Past and Present ~ Flower Land
-Higan Retour ~ Riverside View
-Mound of Shigan
-Flower of Soul ~ Another Dream...</t>
      </text>
    </comment>
    <comment authorId="0" ref="F8825">
      <text>
        <t xml:space="preserve">-Eastern Ghostly Dream ~ Ancient Temple
-Lunatic Eyes ~ Invisible Full Moon
-Phantom Band ~ Phantom Ensemble
-The Flowers Remain in Fantasy
</t>
      </text>
    </comment>
    <comment authorId="0" ref="F8828">
      <text>
        <t xml:space="preserve">-Oriental Dark Flight
-Deaf to All but the Song ~ Flower Mix
-White Flag of Usa Shrine
-Poison Body ~ Forsaken Doll
-Gensokyo, Past and Present ~ Flower Land
-Higan Retour ~ Riverside View
-Eastern Judgement in the Sixtieth Year ~ Fate of Sixty Years</t>
      </text>
    </comment>
    <comment authorId="0" ref="F8829">
      <text>
        <t xml:space="preserve">-Spring Lane ~ Colorful Path
-Flowering Night
-Phantom Band ~ Phantom Ensemble
-Poison Body ~ Forsaken Doll
-Mound of Shigan
-The Flowers Remain in Fantasy
-Flower of Soul ~ Another Dream...</t>
      </text>
    </comment>
    <comment authorId="0" ref="F8833">
      <text>
        <t xml:space="preserve">-Flower Reflecting Mound ~ Higan Retour,
-Spring Lane ~ Colorful Path
-Oriental Dark Flight
-Flowering Night
-Adventure of the Lovestruck Tomboy
-White Flag of Usa Shrine
-Wind God Girl (Short Version)
-Poison Body ~ Forsaken Doll
-Gensokyo, Past and Present ~ Flower Land
-Higan Retour ~ Riverside View
-Eastern Judgement in the Sixtieth Year ~ Fate of Sixty Years
-Mound of Shigan
-The Flowers Remain in Fantasy
-Flower of Soul ~ Another Dream...</t>
      </text>
    </comment>
    <comment authorId="0" ref="B8836">
      <text>
        <t xml:space="preserve">ZUN assigns strum pattern switching to either the mod wheel or MIDI CC, even doing so partway through a bar, and will sometimes play chords at full velocity, leaving VG to ring out a single sustained chord with no strum pattern. Because of this, it's incredibly difficult to list exactly which strum patterns he uses for sure in his songs.</t>
      </text>
    </comment>
    <comment authorId="0" ref="E8841">
      <text>
        <t xml:space="preserve">likely a layer of two organ sounds</t>
      </text>
    </comment>
    <comment authorId="0" ref="F8841">
      <text>
        <t xml:space="preserve">-White Flag of Usa Shrine
-Wind God Girl (Short Version)
-Poison Body ~ Forsaken Doll
-Gensokyo, Past and Present ~ Flower Land
-Eastern Judgement in the Sixtieth Year ~ Fate of Sixty Years</t>
      </text>
    </comment>
    <comment authorId="0" ref="F8849">
      <text>
        <t xml:space="preserve">-Wind Circulation ~ Wind Tour
-Tengu Is Watching ~ Black Eyes -Sleepless Night of the Eastern Country
-Retrospective Kyoto</t>
      </text>
    </comment>
    <comment authorId="0" ref="F8852">
      <text>
        <t xml:space="preserve">-Tengu's Notebook ~ Mysterious Note
-Wind Circulation ~ Wind Tour
-Tengu Is Watching ~ Black Eyes
-Sleepless Night of the Eastern Country
-Wind God Girl</t>
      </text>
    </comment>
    <comment authorId="0" ref="F8860">
      <text>
        <t xml:space="preserve">-Tengu's Notebook ~ Mysterious Note
-Wind Circulation ~ Wind Tour
-Tengu Is Watching ~ Black Eyes
-Sleepless Night of the Eastern Country
-Retrospective Kyoto</t>
      </text>
    </comment>
    <comment authorId="0" ref="F8862">
      <text>
        <t xml:space="preserve">-Tengu's Notebook ~ Mysterious Note
-Wind Circulation ~ Wind Tour
-Tengu Is Watching ~ Black Eyes
-Retrospective Kyoto
-Wind God Girl</t>
      </text>
    </comment>
    <comment authorId="0" ref="F8872">
      <text>
        <t xml:space="preserve">-Dark Side of Fate
-The Venerable Ancient Battlefield ~ Suwa Foughten Field
-The Gods Give Us Blessed Rain ~ Sylphid Dream</t>
      </text>
    </comment>
    <comment authorId="0" ref="F8879">
      <text>
        <t xml:space="preserve">-Sealed Gods, 
-A God That Misses People ~ Romantic Fall, 
-Because Princess Inada Is Scolding Me
-Dark Side of Fate
-The Gensokyo the Gods Loved
-Akutagawa Ryuunosuke's "Kappa" ~ Candid Friend
-Fall of Fall ~ Autumnal Waterfall
-Youkai Mountain ~ Mysterious Mountain
-The Primal Scene of Japan the Girl Saw
-Faith Is for the Transient People
-Cemetery of Onbashira ~ Grave of Being
-The Venerable Ancient Battlefield ~ Suwa Foughten Field
-Tomorrow Will Be Special, Yesterday Was Not
-Native Faith
-The Gods Give Us Blessed Rain ~ Sylphid Dream</t>
      </text>
    </comment>
    <comment authorId="0" ref="F8882">
      <text>
        <t xml:space="preserve">-A God That Misses People ~ Romantic Fall
-Because Princess Inada Is Scolding Me
-The Road of the Misfortune God ~ Dark Road
-The Gensokyo the Gods Loved
-Akutagawa Ryuunosuke's "Kappa" ~ Candid Friend
-Youkai Mountain ~ Mysterious Mountain
-The Primal Scene of Japan the Girl Saw
-Cemetery of Onbashira ~ Grave of Being
-The Venerable Ancient Battlefield ~ Suwa Foughten Field</t>
      </text>
    </comment>
    <comment authorId="0" ref="F8883">
      <text>
        <t xml:space="preserve">-The Gensokyo the Gods Loved
-Fall of Fall ~ Autumnal Waterfall
-Faith Is for the Transient People
-Tomorrow Will Be Special, Yesterday Was Not
-The Gods Give Us Blessed Rain ~ Sylphid Dream
</t>
      </text>
    </comment>
    <comment authorId="0" ref="F8890">
      <text>
        <t xml:space="preserve">-A God That Misses People ~ Romantic Fall
-Because Princess Inada Is Scolding Me
-Tomorrow Will Be Special, Yesterday Was Not
-Native Faith</t>
      </text>
    </comment>
    <comment authorId="0" ref="F8894">
      <text>
        <t xml:space="preserve">-Sealed Gods
-The Gensokyo the Gods Loved
-Youkai Mountain ~ Mysterious Mountain
-The Primal Scene of Japan the Girl Saw
-Tomorrow Will Be Special, Yesterday Was Not
-Shrine at the Foot of the Mountain
-The Gods Give Us Blessed Rain ~ Sylphid Dream</t>
      </text>
    </comment>
    <comment authorId="0" ref="F8895">
      <text>
        <t xml:space="preserve">-A God That Misses People ~ Romantic Fall
-Because Princess Inada Is Scolding Me
-The Road of the Misfortune God ~ Dark Road
-The Gensokyo the Gods Loved
-Akutagawa Ryuunosuke's "Kappa" ~ Candid Friend
-Fall of Fall ~ Autumnal Waterfall
-Youkai Mountain ~ Mysterious Mountain
-The Primal Scene of Japan the Girl Saw
-Faith Is for the Transient People
-Cemetery of Onbashira ~ Grave of Being
-The Venerable Ancient Battlefield ~ Suwa Foughten Field
-Tomorrow Will Be Special, Yesterday Was Not
-Native Faith</t>
      </text>
    </comment>
    <comment authorId="0" ref="F8896">
      <text>
        <t xml:space="preserve">-A God That Misses People ~ Romantic Fall
-Because Princess Inada Is Scolding Me
-The Road of the Misfortune God ~ Dark Road
-The Gensokyo the Gods Loved
-Akutagawa Ryuunosuke's "Kappa" ~ Candid Friend
-Fall of Fall ~ Autumnal Waterfall
-Youkai Mountain ~ Mysterious Mountain
-The Primal Scene of Japan the Girl Saw
-Faith Is for the Transient People
-Cemetery of Onbashira ~ Grave of Being
-The Venerable Ancient Battlefield ~ Suwa Foughten Field
-Tomorrow Will Be Special, Yesterday Was Not
-Native Faith</t>
      </text>
    </comment>
    <comment authorId="0" ref="F8897">
      <text>
        <t xml:space="preserve">-Sealed Gods
-A God That Misses People ~ Romantic Fall
-Because Princess Inada Is Scolding Me
-The Road of the Misfortune God ~ Dark Road
-Dark Side of Fate
-The Gensokyo the Gods Loved
-Akutagawa Ryuunosuke's "Kappa" ~ Candid Friend
-Fall of Fall ~ Autumnal Waterfall
-Youkai Mountain ~ Mysterious Mountain
-The Primal Scene of Japan the Girl Saw
-Faith Is for the Transient People
-Cemetery of Onbashira ~ Grave of Being
-The Venerable Ancient Battlefield ~ Suwa Foughten Field
-Tomorrow Will Be Special, Yesterday Was Not
-Native Faith
-Shrine at the Foot of the Mountain
-The Gods Give Us Blessed Rain ~ Sylphid Dream</t>
      </text>
    </comment>
    <comment authorId="0" ref="B8898">
      <text>
        <t xml:space="preserve">ZUN assigns strum pattern switching to either the mod wheel or MIDI CC, even doing so partway through a bar, and will sometimes play chords at full velocity, leaving VG to ring out a single sustained chord with no strum pattern. Because of this, it's incredibly difficult to list exactly which strum patterns he uses for sure in his songs.</t>
      </text>
    </comment>
    <comment authorId="0" ref="F8898">
      <text>
        <t xml:space="preserve">-The Road of the Misfortune God ~ Dark Road
-Fall of Fall ~ Autumnal Waterfall
-The Primal Scene of Japan the Girl Saw
-The Venerable Ancient Battlefield ~ Suwa Foughten Field</t>
      </text>
    </comment>
    <comment authorId="0" ref="F8900">
      <text>
        <t xml:space="preserve">-Sealed Gods
-Cemetery of Onbashira ~ Grave of Being
-The Venerable Ancient Battlefield ~ Suwa Foughten Field</t>
      </text>
    </comment>
    <comment authorId="0" ref="F8902">
      <text>
        <t xml:space="preserve">-Youkai Mountain ~ Mysterious Mountain
-Faith Is for the Transient People
-Cemetery of Onbashira ~ Grave of Being</t>
      </text>
    </comment>
    <comment authorId="0" ref="F8917">
      <text>
        <t xml:space="preserve">-Crimson in the Black Sea ~ Legendary Fish
-Catastrophe in Bhavaagra ~ Wonderful Heaven
-Bhavaagra As Seen Through a Child's Mind</t>
      </text>
    </comment>
    <comment authorId="0" ref="F8918">
      <text>
        <t xml:space="preserve">-Crimson in the Black Sea ~ Legendary Fish
-Catastrophe in Bhavaagra ~ Wonderful Heaven
-Bhavaagra As Seen Through a Child's Mind</t>
      </text>
    </comment>
    <comment authorId="0" ref="F8919">
      <text>
        <t xml:space="preserve">-Crimson in the Black Sea ~ Legendary Fish
-Catastrophe in Bhavaagra ~ Wonderful Heaven
-Bhavaagra As Seen Through a Child's Mind</t>
      </text>
    </comment>
    <comment authorId="0" ref="B8920">
      <text>
        <t xml:space="preserve">ZUN assigns strum pattern switching to either the mod wheel or MIDI CC, even doing so partway through a bar, and will sometimes play chords at full velocity, leaving VG to ring out a single sustained chord with no strum pattern. Because of this, it's incredibly difficult to list exactly which strum patterns he uses for sure in his songs.</t>
      </text>
    </comment>
    <comment authorId="0" ref="F8945">
      <text>
        <t xml:space="preserve">-Awakening of the Earth Spirits
-The Dark Blowhole
-The Sealed-Away Youkai ~ Lost Place
-Walking the Streets of a Former Hell
-A Flower-Studded Sake Dish on Mt. Ooe
-Heartfelt Fancy
-Lullaby of Deserted Hell
-Corpse Voyage ~ Be of good cheer!
-Hellfire Mantle
-Solar Sect of Mystic Wisdom ~ Nuclear Fusion
-Last Remote
-Hartmann's Youkai Girl
-Energy Daybreak ~ Future Dream...</t>
      </text>
    </comment>
    <comment authorId="0" ref="F8947">
      <text>
        <t xml:space="preserve">-The Sealed-Away Youkai ~ Lost Place
-Heartfelt Fancy
-Satori Maiden ~ 3rd Eye
-Hellfire Mantle
-Solar Sect of Mystic Wisdom ~ Nuclear Fusion</t>
      </text>
    </comment>
    <comment authorId="0" ref="F8948">
      <text>
        <t xml:space="preserve">-A Flower-Studded Sake Dish on Mt. Ooe
-Satori Maiden ~ 3rd Eye
-Lullaby of Deserted Hell
-Solar Sect of Mystic Wisdom ~ Nuclear Fusion
-Last Remote</t>
      </text>
    </comment>
    <comment authorId="0" ref="F8952">
      <text>
        <t xml:space="preserve">-Walking the Streets of a Former Hell
-A Flower-Studded Sake Dish on Mt. Ooe
-Heartfelt Fancy
-Lullaby of Deserted Hell
-Energy Daybreak ~ Future Dream...</t>
      </text>
    </comment>
    <comment authorId="0" ref="F8955">
      <text>
        <t xml:space="preserve">-Corpse Voyage ~ Be of good cheer!
-Solar Sect of Mystic Wisdom ~ Nuclear Fusion
-Last Remote
-Hartmann's Youkai Girl
-Energy Daybreak ~ Future Dream...</t>
      </text>
    </comment>
    <comment authorId="0" ref="F8956">
      <text>
        <t xml:space="preserve">-Corpse Voyage ~ Be of good cheer!
-Hellfire Mantle
-Solar Sect of Mystic Wisdom ~ Nuclear Fusion
-Last Remote</t>
      </text>
    </comment>
    <comment authorId="0" ref="F8963">
      <text>
        <t xml:space="preserve">-Awakening of the Earth Spirits 
-The Dark Blowhole 
-The Sealed-Away Youkai ~ Lost Place
-Green-Eyed Jealousy
-Solar Sect of Mystic Wisdom ~ Nuclear Fusion</t>
      </text>
    </comment>
    <comment authorId="0" ref="F8966">
      <text>
        <t xml:space="preserve">-Awakening of the Earth Spirits
-The Dark Blowhole
-The Sealed-Away Youkai ~ Lost Place
-Heartfelt Fancy
-Lullaby of Deserted Hell
-The Earth Spirits' Homecoming
</t>
      </text>
    </comment>
    <comment authorId="0" ref="F8969">
      <text>
        <t xml:space="preserve">-Awakening of the Earth Spirits, 
-The Dark Blowhole, 
-The Sealed-Away Youkai ~ Lost Place
-The Bridge People No Longer Cross
-A Flower-Studded Sake Dish on Mt. Ooe
-Heartfelt Fancy
-Satori Maiden ~ 3rd eye
-Lullaby of Deserted Hell
-Corpse Voyage ~ Be of good cheer!
-Hellfire Mantle
-Solar Sect of Mystic Wisdom ~ Nuclear Fusion
-Last Remote
-Hartmann's Youkai Girl
-Energy Daybreak ~ Future Dream</t>
      </text>
    </comment>
    <comment authorId="0" ref="F8970">
      <text>
        <t xml:space="preserve">-Awakening of the Earth Spirits, 
-The Dark Blowhole, 
-The Sealed-Away Youkai ~ Lost Place
-The Bridge People No Longer Cross
-Green-Eyed Jealousy
-A Flower-Studded Sake Dish on Mt. Ooe
-Heartfelt Fancy
-Satori Maiden ~ 3rd eye
-Lullaby of Deserted Hell
-Corpse Voyage ~ Be of good cheer!
-Hellfire Mantle
-Solar Sect of Mystic Wisdom ~ Nuclear Fusion
-Last Remote
-Hartmann's Youkai Girl</t>
      </text>
    </comment>
    <comment authorId="0" ref="F8972">
      <text>
        <t xml:space="preserve">-The Dark Blowhole
-Green-Eyed Jealousy
-Heartfelt Fancy
-Satori Maiden ~ 3rd eye
-Lullaby of Deserted Hell
-Corpse Voyage ~ Be of good cheer!
-Hellfire Mantle
-Solar Sect of Mystic Wisdom ~ Nuclear Fusion
-Last Remote
-Hartmann's Youkai Girl
-The Earth Spirits' Homecoming
-Energy Daybreak ~ Future Dream...</t>
      </text>
    </comment>
    <comment authorId="0" ref="B8977">
      <text>
        <t xml:space="preserve">ZUN assigns strum pattern switching to either the mod wheel or MIDI CC, even doing so partway through a bar, and will sometimes play chords at full velocity, leaving VG to ring out a single sustained chord with no strum pattern. Because of this, it's incredibly difficult to list exactly which strum patterns he uses for sure in his songs.</t>
      </text>
    </comment>
    <comment authorId="0" ref="F8983">
      <text>
        <t xml:space="preserve">-The Sealed-Away Youkai ~ Lost Place
-A Flower-Studded Sake Dish on Mt. Ooe
-Satori Maiden ~ 3rd eye
-Corpse Voyage ~ Be of good cheer!</t>
      </text>
    </comment>
    <comment authorId="0" ref="F8984">
      <text>
        <t xml:space="preserve">-The Sealed-Away Youkai ~ Lost Place
-The Bridge People No Longer Cross
-Green-Eyed Jealousy
-Solar Sect of Mystic Wisdom ~ Nuclear Fusion</t>
      </text>
    </comment>
    <comment authorId="0" ref="F9005">
      <text>
        <t xml:space="preserve">-At the End of Spring
-The Sealed Cloud Route
-Beware the Umbrella Left There Forever
-The Traditional Old Man and the Stylish Girl
-Interdimensional Voyage of a Ghostly Passenger Ship
-Rural Makai City Esoteria
-Fires of Hokkai
-Emotional Skyscraper ~ Cosmic Mind</t>
      </text>
    </comment>
    <comment authorId="0" ref="F9009">
      <text>
        <t xml:space="preserve">-Interdimensional Voyage of a Ghostly Passenger Ship
-Captain Murasa
-Rural Makai City Esoteria
-The Tiger-Patterned Bishamonten
-Fires of Hokkai
-Emotional Skyscraper ~ Cosmic Mind
-UFO Romance in the Night Sky
-Heian Alien</t>
      </text>
    </comment>
    <comment authorId="0" ref="F9014">
      <text>
        <t xml:space="preserve">-At the End of Spring
-The Sealed Cloud Route
-Beware the Umbrella Left There Forever
-The Traditional Old Man and the Stylish Girl
-Rural Makai City Esoteria
</t>
      </text>
    </comment>
    <comment authorId="0" ref="F9020">
      <text>
        <t xml:space="preserve">-A Shadow in the Blue Sky
-At the End of Spring
-A Tiny, Tiny, Clever Commander
-The Sealed Cloud Route
-Beware the Umbrella Left There Forever
-Sky Ruin
-The Traditional Old Man and the Stylish Girl
-Fires of Hokkai
-Emotional Skyscraper ~ Cosmic Mind
-Returning Home from the Sky ~ Sky Dream</t>
      </text>
    </comment>
    <comment authorId="0" ref="F9021">
      <text>
        <t xml:space="preserve">-At the End of Spring, Captain Murasa
-The Tiger-Patterned Bishamonten
-Emotional Skyscraper ~ Cosmic Mind
-Heian Alien</t>
      </text>
    </comment>
    <comment authorId="0" ref="F9026">
      <text>
        <t xml:space="preserve">-Interdimensional Voyage of a Ghostly Passenger Ship
-Captain Murasa
-The Tiger-Patterned Bishamonten
-Emotional Skyscraper ~ Cosmic Mind
-UFO Romance in the Night Sky</t>
      </text>
    </comment>
    <comment authorId="0" ref="F9028">
      <text>
        <t xml:space="preserve">-At the End of Spring
-A Tiny, Tiny, Clever Commander
-The Sealed Cloud Route 
-Beware the Umbrella Left There Forever
-Sky Ruin
-The Traditional Old Man and the Stylish Girl
-Rural Makai City Esoteria
-Emotional Skyscraper ~ Cosmic Mind
-UFO Romance in the Night Sky</t>
      </text>
    </comment>
    <comment authorId="0" ref="F9029">
      <text>
        <t xml:space="preserve">-A Shadow in the Blue Sky
-At the End of Spring
-A Tiny, Tiny, Clever Commander 
-The Sealed Cloud Route 
-Beware the Umbrella Left There Forever
-Sky Ruin
-The Traditional Old Man and the Stylish Girl
-Captain Murasa
-Rural Makai City Esoteria
-The Tiger-Patterned Bishamonten
-Emotional Skyscraper ~ Cosmic Mind
-Returning Home from the Sky ~ Sky Dream</t>
      </text>
    </comment>
    <comment authorId="0" ref="F9033">
      <text>
        <t xml:space="preserve">-At the End of Spring
-A Tiny, Tiny, Clever Commander 
-The Sealed Cloud Route
-Beware the Umbrella Left There Forever
-Sky Ruin
-The Traditional Old Man and the Stylish Girl
-Rural Makai City Esoteria
-Emotional Skyscraper ~ Cosmic Mind
-Returning Home from the Sky ~ Sky Dream</t>
      </text>
    </comment>
    <comment authorId="0" ref="F9039">
      <text>
        <t xml:space="preserve">-Interdimensional Voyage of a Ghostly Passenger Ship
-UFO Romance in the Night Sky
-Heian Alien
-Youkai Temple</t>
      </text>
    </comment>
    <comment authorId="0" ref="B9041">
      <text>
        <t xml:space="preserve">ZUN assigns strum pattern switching to either the mod wheel or MIDI CC, even doing so partway through a bar, and will sometimes play chords at full velocity, leaving VG to ring out a single sustained chord with no strum pattern. Because of this, it's incredibly difficult to list exactly which strum patterns he uses for sure in his songs.</t>
      </text>
    </comment>
    <comment authorId="0" ref="D9045">
      <text>
        <t xml:space="preserve">A Shadow in the Blue Sky: Busy 2
</t>
      </text>
    </comment>
    <comment authorId="0" ref="D9046">
      <text>
        <t xml:space="preserve">A Shadow in the Blue Sky: Teenie Strum</t>
      </text>
    </comment>
    <comment authorId="0" ref="D9086">
      <text>
        <t xml:space="preserve">Probably something else
</t>
      </text>
    </comment>
    <comment authorId="0" ref="F9087">
      <text>
        <t xml:space="preserve">-Newshound
-Youkai Modern Colony
-Bell of Avici ~ Infinite Nightmare
-Youkai Mountain ~ Mysterious Mountain</t>
      </text>
    </comment>
    <comment authorId="0" ref="B9099">
      <text>
        <t xml:space="preserve">ZUN assigns strum pattern switching to either the mod wheel or MIDI CC, even doing so partway through a bar, and will sometimes play chords at full velocity, leaving VG to ring out a single sustained chord with no strum pattern. Because of this, it's incredibly difficult to list exactly which strum patterns he uses for sure in his songs.</t>
      </text>
    </comment>
    <comment authorId="0" ref="F9118">
      <text>
        <t xml:space="preserve">-An Ice Fairy in Spring
-Year-Round Absorbed Curiosity
-A Midnight Fairy Dance
-Great Fairy Wars ~ Fairy Wars
-Magus Night
-An Ice Fairy in Spring - Still -</t>
      </text>
    </comment>
    <comment authorId="0" ref="F9121">
      <text>
        <t xml:space="preserve">-The Refrain of the Lovely Great War
-Staking Your Life on a Prank
-Year-Round Absorbed Curiosity
-Loose Rain
</t>
      </text>
    </comment>
    <comment authorId="0" ref="F9146">
      <text>
        <t xml:space="preserve">-Staking Your Life on a Prank
-Year-Round Absorbed Curiosity
-A Midnight Fairy Dance
-Loose Rain
-Magus Night</t>
      </text>
    </comment>
    <comment authorId="0" ref="F9156">
      <text>
        <t xml:space="preserve">-An Ice Fairy in Spring
-Year-Round Absorbed Curiosity
-A Midnight Fairy Dance
-Great Fairy Wars ~ Fairy Wars
-Magus Night
-An Ice Fairy in Spring - Still -</t>
      </text>
    </comment>
    <comment authorId="0" ref="E9163">
      <text>
        <t xml:space="preserve">Could either be Super Quartet or Trilian</t>
      </text>
    </comment>
    <comment authorId="0" ref="F9176">
      <text>
        <t xml:space="preserve">-Spirit of Avarice
-Night Sakura of Dead Spirits
-Welcome to Youkai Temple
-Youkai Girl at the Gate
-Rigid Paradise
-Desire Drive
-The Hall of Dreams' Great Mausoleum
-Omiwa Legend
-Starry Sky of Small Desires
-A New Wind at the Shrine
-Desire Dream</t>
      </text>
    </comment>
    <comment authorId="0" ref="F9181">
      <text>
        <t xml:space="preserve">-Welcome to Youkai Temple
-Youkai Girl at the Gate
-Let's Live in a Lovely Cemetery
-Old Yuanxian
-Futatsuiwa from Sado</t>
      </text>
    </comment>
    <comment authorId="0" ref="F9190">
      <text>
        <t xml:space="preserve">-Night Sakura of Dead Spirits
-The Hall of Dreams' Great Mausoleum
-Omiwa Legend
-Starry Sky of Small Desires
-Shoutoku Legend ~ True Administrator
-Youkai Back Shrine Road
-Futatsuiwa from Sado</t>
      </text>
    </comment>
    <comment authorId="0" ref="F9224">
      <text>
        <t xml:space="preserve">-Welcome to Youkai Temple
-Youkai Girl at the Gate
-Let's Live in a Lovely Cemetery
-Rigid Paradise
-Old Yuanxian
-Starry Sky of Small Desires
-Shoutoku Legend ~ True Administrator</t>
      </text>
    </comment>
    <comment authorId="0" ref="F9238">
      <text>
        <t xml:space="preserve">-Night Sakura of Dead Spirits
-Ghost Lead
-Welcome to Youkai Temple
-Youkai Girl at the Gate
-Let's Live in a Lovely Cemetery
-Desire Drive
-Old Yuanxian</t>
      </text>
    </comment>
    <comment authorId="0" ref="E9245">
      <text>
        <t xml:space="preserve">High priority</t>
      </text>
    </comment>
    <comment authorId="0" ref="F9278">
      <text>
        <t xml:space="preserve">-Mist Lake
-Mermaid from the Uncharted Land
-Magical Storm
-The Shining Needle Castle Sinking in the Air
-Reverse Ideology
-The Exaggerated Castle Keep
-Inchlings of the Shining Needle ~ Little Princess
-Primordial Beat ~ Pristine Beat</t>
      </text>
    </comment>
    <comment authorId="0" ref="F9279">
      <text>
        <t xml:space="preserve">-Mysterious Purification Rod
-Humans and Youkai Traversing the Canal
-Bamboo Forest of the Full Moon
-Inchlings of the Shining Needle ~ Little Princess
-Magical Power of the Mallet
-Mysterious, Mysterious Tools</t>
      </text>
    </comment>
    <comment authorId="0" ref="F9281">
      <text>
        <t xml:space="preserve">-Mist Lake
-Humans and Youkai Traversing the Canal
-Bamboo Forest of the Full Moon
-Lonesome Werewolf
-Illusionary Joururi
-The Shining Needle Castle Sinking in the Air
-Reverse Ideology
-Inchlings of the Shining Needle ~ Little Princess
-Thunderclouds of Magical Power
-Primordial Beat ~ Pristine Beat
-Mysterious, Mysterious Tools</t>
      </text>
    </comment>
    <comment authorId="0" ref="F9287">
      <text>
        <t xml:space="preserve">-Inchlings of the Shining Needle ~ Little Princess
-Thunderclouds of Magical Power
-Primordial Beat ~ Pristine Beat</t>
      </text>
    </comment>
    <comment authorId="0" ref="F9318">
      <text>
        <t xml:space="preserve">-Mysterious Purification Rod
-Mermaid from the Uncharted Land
-The Shining Needle Castle Sinking in the Air
-Thunderclouds of Magical Power
-Magical Power of the Mallet
-Mysterious, Mysterious Tools</t>
      </text>
    </comment>
    <comment authorId="0" ref="F9329">
      <text>
        <t xml:space="preserve">-Mysterious Purification Rod
-Mist Lake
-The Shining Needle Castle Sinking in the Air
-Magical Power of the Mallet
-Mysterious, Mysterious Tools</t>
      </text>
    </comment>
    <comment authorId="0" ref="F9331">
      <text>
        <t xml:space="preserve">-Mermaid from the Uncharted Land
-Bamboo Forest of the Full Moon
-Lonesome Werewolf
-Reverse Ideology
-The Exaggerated Castle Keep
-Inchlings of the Shining Needle ~ Little Princess
-Thunderclouds of Magical Power
-Primordial Beat ~ Pristine Beat</t>
      </text>
    </comment>
    <comment authorId="0" ref="F9336">
      <text>
        <t xml:space="preserve">-Mermaid from the Uncharted Land
-Lonesome Werewolf
-Magical Storm
-Illusionary Joururi
-The Shining Needle Castle Sinking in the Air
-Reverse Ideology
-The Exaggerated Castle Keep
-Inchlings of the Shining Needle ~ Little Princess
-Thunderclouds of Magical Power
-Magical Power of the Mallet
-Mysterious, Mysterious Tools</t>
      </text>
    </comment>
    <comment authorId="0" ref="F9338">
      <text>
        <t xml:space="preserve">-Mermaid from the Uncharted Land
-Dullahan Under the Willows
-Bamboo Forest of the Full Moon
-Illusionary Joururi
-The Exaggerated Castle Keep
-Inchlings of the Shining Needle ~ Little Princess</t>
      </text>
    </comment>
    <comment authorId="0" ref="F9347">
      <text>
        <t xml:space="preserve">-Raise the Signal Fire of Cheating
-Cheat Against the Impossible Danmaku
-Eternal Transient Reign
-Mermaid from the Uncharted Land
-Reverse Ideology</t>
      </text>
    </comment>
    <comment authorId="0" ref="F9372">
      <text>
        <t xml:space="preserve">-Raise the Signal Fire of Cheating
-Cheat Against the Impossible Danmaku
-Midnight Spell Card
-Romantic Escape Flight
-Mermaid from the Uncharted Land
</t>
      </text>
    </comment>
    <comment authorId="0" ref="F9379">
      <text>
        <t xml:space="preserve">-Cheat Against the Impossible Danmaku
-Midnight Spell Card
-Romantic Escape Flight
-Mermaid from the Uncharted Land
-Reverse Ideology
-Youkai Mountain ~ Mysterious Mountain</t>
      </text>
    </comment>
    <comment authorId="0" ref="F9381">
      <text>
        <t xml:space="preserve">-Raise the Signal Fire of Cheating
-Cheat Against the Impossible Danmaku
-Midnight Spell Card
-Romantic Escape Flight
-Eternal Transient Reign
</t>
      </text>
    </comment>
    <comment authorId="0" ref="F9390">
      <text>
        <t xml:space="preserve">-Battlefield of the Flower Threshold
-Last Occultism ~ Esotericist of the Present World
-Unknown X ~ Occulty Madness</t>
      </text>
    </comment>
    <comment authorId="0" ref="F9413">
      <text>
        <t xml:space="preserve">-September Pumpkin
-The Mysterious Shrine Maiden Flying Through Space
-Reversed Wheel of Fortune
-Faraway Voyage of 380,000 Kilometers</t>
      </text>
    </comment>
    <comment authorId="0" ref="F9416">
      <text>
        <t xml:space="preserve">-The Space Shrine Maiden Appears
-Unforgettable, the Nostalgic Greenery
-The Lake Reflects the Cleansed Moonlight
-The Mysterious Shrine Maiden Flying Through Space
-Eternal Spring Dream
-The Frozen Eternal Capital
-Reversed Wheel of Fortune
-Faraway Voyage of 380,000 Kilometers
-Pierrot of the Star-Spangled Banner
-The Sea that Reflects One's Home Planet
-Pure Furies ~ Whereabouts of the Heart
-A World of Nightmates Never Seen Before
-Pandemonic Planet
-The Moon as Seen from the Shrine
-The Space Shrine Maiden Returns Home</t>
      </text>
    </comment>
    <comment authorId="0" ref="F9418">
      <text>
        <t xml:space="preserve">-Unforgettable, the Nostalgic Greenery
-The Rabbit Has Landed
-The Lake Reflects the Cleansed Moonlight
-September Pumpkin
-Eternal Spring Dream
-The Frozen Eternal Capital
-Reversed Wheel of Fortune
-Faraway Voyage of 380,000 Kilometers
-Pierrot of the Star-Spangled Banner
-Pure Furies ~ Whereabouts of the Heart
-A World of Nightmares Never Seen Before
-Pandemonic Planet</t>
      </text>
    </comment>
    <comment authorId="0" ref="F9423">
      <text>
        <t xml:space="preserve">-The Space Shrine Maiden Appears
-Unforgettable, the Nostalgic Greenery
-The Lake Reflects the Cleansed Moonlight
-The Mysterious Shrine Maiden Flying Through Space
-Pierrot of the Star-Spangled Banner
-The Sea that Reflects One's Home Planet
-A World of Nightmares Never Seen Before
-Pandemonic Planet
-The Space Shrine Maiden Returns Home</t>
      </text>
    </comment>
    <comment authorId="0" ref="F9438">
      <text>
        <t xml:space="preserve">-Faraway Voyage of 380,000 Kilometers
-Pierrot of the Star-Spangled Banner
-The Sea that Reflects One's Home Planet
-Pure Furies ~ Whereabouts of the Heart</t>
      </text>
    </comment>
    <comment authorId="0" ref="C9439">
      <text>
        <t xml:space="preserve">expansion</t>
      </text>
    </comment>
    <comment authorId="0" ref="F9440">
      <text>
        <t xml:space="preserve">-The Space Shrine Maiden Appears
-Unforgettable, the Nostalgic Greenery
-The Rabbit Has Landed
-The Lake Reflects the Cleansed Moonlight
-September Pumpkin
-The Mysterious Shrine Maiden Flying Through Space
-Eternal Spring Dream
-The Space Shrine Maiden Returns Home</t>
      </text>
    </comment>
    <comment authorId="0" ref="F9446">
      <text>
        <t xml:space="preserve">-September Pumpkin
-The Frozen Eternal Capital
-Reversed Wheel of Fortune
-Faraway Voyage of 380,000 Kilometers
-Pierrot of the Star-Spangled Banner
-The Sea that Reflects One's Home Planet
-Pure Furies ~ Whereabouts of the Heart
-The Moon as Seen from the Shrine</t>
      </text>
    </comment>
    <comment authorId="0" ref="F9447">
      <text>
        <t xml:space="preserve">-Faraway Voyage of 380,000 Kilometers
-Pure Furies ~ Whereabouts of the Heart
-A World of Nightmares Never Seen Before
-Pandemonic Planet</t>
      </text>
    </comment>
    <comment authorId="0" ref="F9450">
      <text>
        <t xml:space="preserve">-September Pumpkin
-The Mysterious Shrine Maiden Flying Through Space
-The Frozen Eternal Capital
-Pierrot of the Star-Spangled Banner
-A World of Nightmares Never Seen Before
-Pandemonic Planet</t>
      </text>
    </comment>
    <comment authorId="0" ref="F9451">
      <text>
        <t xml:space="preserve">-Unforgettable, the Nostalgic Greenery
-The Rabbit Has Landed
-The Lake Reflects the Cleansed Moonlight
-September Pumpkin</t>
      </text>
    </comment>
    <comment authorId="0" ref="F9454">
      <text>
        <t xml:space="preserve">-The Space Shrine Maiden Appears
-The Mysterious Shrine Maiden Flying Through Space
-Eternal Spring Dream
-Pandemonic Planet
-The Space Shrine Maiden Returns Home
</t>
      </text>
    </comment>
    <comment authorId="0" ref="E9457">
      <text>
        <t xml:space="preserve">likely an acoustic kit from Groove Agent SE 4 or Groove Agent ONE</t>
      </text>
    </comment>
    <comment authorId="0" ref="E9459">
      <text>
        <t xml:space="preserve">very likely just a heavily edited Poly Pops, or Poly Pops layered with something else</t>
      </text>
    </comment>
    <comment authorId="0" ref="F9467">
      <text>
        <t xml:space="preserve">-Yorimashi Between Dreams and Reality ~ Necro-Fantasia
-Tonight Stars an Easygoing Egoist (Live ver.) ~ Egoistic Flowers.</t>
      </text>
    </comment>
    <comment authorId="0" ref="F9471">
      <text>
        <t xml:space="preserve">-Yorimashi Between Dreams and Reality ~ Necro-Fantasia
-Tonight Stars an Easygoing Egoist (Live ver.) ~ Egoistic Flowers.</t>
      </text>
    </comment>
    <comment authorId="0" ref="F9478">
      <text>
        <t xml:space="preserve">-The Sky Where Cherry Blossoms Flutter Down
-The Colorless Wind on Youkai Mountain
-Swim in a Cherry Blossom-Colored Sea
-Illusionary White Traveler
-The Magic Straw-Hat Jizo
-Does the Forbidden Door Lead to This World, or the World Beyond?</t>
      </text>
    </comment>
    <comment authorId="0" ref="F9480">
      <text>
        <t xml:space="preserve">-A Pair of Divine Beasts
-Illusionary White Traveler
-Does the Forbidden Door Lead to This World, or the World Beyond?
-Crazy Backup Dancers
-The Concealed Four Seasons
-White Traveler</t>
      </text>
    </comment>
    <comment authorId="0" ref="F9481">
      <text>
        <t xml:space="preserve">-A Star of Hope Rises in the Blue Sky
-A Midsummer Fairy's Dream
-A Pair of Divine Beasts
-Illusionary White Traveler
-The Magic Straw-Hat Jizo
-Does the Forbidden Door Lead to This World, or the World Beyond?
-Crazy Backup Dancers
-The Concealed Four Seasons
-No More Going Through Doors
-Secret God Matara ~ Hidden Star in All Seasons. </t>
      </text>
    </comment>
    <comment authorId="0" ref="F9485">
      <text>
        <t xml:space="preserve">-Deep-Mountain Encounter
-A Pair of Divine Beasts
-Illusionary White Traveler
-The Magic Straw-Hat Jizo
-Does the Forbidden Door Lead to This World, or the World Beyond?
-Crazy Backup Dancers
-Into Backdoor
-No More Going Through Doors
-Secret God Matara ~ Hidden Star in All Seasons. </t>
      </text>
    </comment>
    <comment authorId="0" ref="F9501">
      <text>
        <t xml:space="preserve">-Does the Forbidden Door Lead to This World, or the World Beyond?
-The Concealed Four Seasons
-No More Going Through Doors
-Unnatural Nature</t>
      </text>
    </comment>
    <comment authorId="0" ref="F9504">
      <text>
        <t xml:space="preserve">-A Midsummer Fairy's Dream
-The Colorless Wind on Youkai Mountain
-Deep-Mountain Encounter
-Swim in a Cherry Blossom-Colored Sea
-A Pair of Divine Beasts
-Illusionary White Traveler
-The Magic Straw-Hat Jizo
-Does the Forbidden Door Lead to This World, or the World Beyond?
-Crazy Backup Dancers
-Into Backdoor
-The Concealed Four Seasons
-No More Going Through Doors
-Secret God Matara ~ Hidden Star in All Seasons. 
-Unnatural Nature
-White Traveler</t>
      </text>
    </comment>
    <comment authorId="0" ref="F9508">
      <text>
        <t xml:space="preserve">-The Sky Where Cherry Blossoms Flutter Down
-Swim in a Cherry Blossom-Colored Sea
-The Magic Straw-Hat Jizo
-Does the Forbidden Door Lead to This World, or the World Beyond?
-Secret God Matara ~ Hidden Star in All Seasons. </t>
      </text>
    </comment>
    <comment authorId="0" ref="F9526">
      <text>
        <t xml:space="preserve">-The Sky Where Cherry Blossoms Flutter Down
-A Star of Hope Rises in the Blue Sky
-Swim in a Cherry Blossom-Colored Sea
-A Pair of Divine Beasts
-Illusionary White Traveler
-Does the Forbidden Door Lead to This World, or the World Beyond?
-Into Backdoor
-The Concealed Four Seasons
-No More Going Through Doors
-Secret God Matara ~ Hidden Star in All Seasons. 
-Unnatural Nature
-White Traveler</t>
      </text>
    </comment>
    <comment authorId="0" ref="F9527">
      <text>
        <t xml:space="preserve">-The Magic Straw-Hat Jizo
-Does the Forbidden Door Lead to This World, or the World Beyond?
-The Concealed Four Seasons</t>
      </text>
    </comment>
    <comment authorId="0" ref="F9528">
      <text>
        <t xml:space="preserve">-A Star of Hope Rises in the Blue Sky
-A Midsummer Fairy's Dream, 
-The Colorless Wind on Youkai Mountain
-Swim in a Cherry Blossom-Colored Sea
-A Pair of Divine Beasts
-Illusionary White Traveler
-Crazy Backup Dancers
-Secret God Matara ~ Hidden Star in All Seasons. 
-White Traveler</t>
      </text>
    </comment>
    <comment authorId="0" ref="C9561">
      <text>
        <t xml:space="preserve">expansion</t>
      </text>
    </comment>
    <comment authorId="0" ref="F9572">
      <text>
        <t xml:space="preserve">-Lucid Dreamer
-Lunatic Dreamer
-Nightmare Diary
-"Old Adam" Bar
-Eternal Spring Dream
-The Concealed Four Seasons</t>
      </text>
    </comment>
    <comment authorId="0" ref="F9586">
      <text>
        <t xml:space="preserve">-Everlasting Red Spider Lily
-Seraphic Chicken
-Beast Metropolis
-Entrust this World to Idols ~ Idolatrize World</t>
      </text>
    </comment>
    <comment authorId="0" ref="F9611">
      <text>
        <t xml:space="preserve">-The Lamentations Known Only by Jizo
-Lost River
-Beast Metropolis
-Electric Heritage
-Entrust this World to Idols ~ Idolatrize World
-Returning Home from the Underground</t>
      </text>
    </comment>
    <comment authorId="0" ref="F9621">
      <text>
        <t xml:space="preserve">-Silent Beast Spirits
-The Lamentations Known Only by Jizo
-Jelly Stone
-Lost River
-The Stone Baby and the Submerged Bovine
-Everlasting Red Spider Lily
-Seraphic Chicken
-Unlocated Hell
-Tortoise Dragon ~ Fortune and Misfortune
-Beast Metropolis
-Joutoujin of Ceramics
-Electric Heritage
-Entrust this World to Idols ~ Idolatrize World
-The Shining Law of the Strong Eating the Weak
-Prince Shoutoku's Pegasus ~ Dark Pegasus
-The Animals' Rest
-Returning Home from the Underground</t>
      </text>
    </comment>
    <comment authorId="0" ref="F9635">
      <text>
        <t xml:space="preserve">-Unlocated Hell
-Beast Metropolis
-Joutoujin of Ceramics
-Electric Heritage
-Entrust this World to Idols ~ Idolatrize World
-The Shining Law of the Strong Eating the Weak
-Prince Shoutoku's Pegasus ~ Dark Pegasus
-The Animals' Rest
-Returning Home from the Underground</t>
      </text>
    </comment>
    <comment authorId="0" ref="F9639">
      <text>
        <t xml:space="preserve">-The Lamentations Known Only by Jizo
-Lost River
-The Stone Baby and the Submerged Bovine
-Seraphic Chicken</t>
      </text>
    </comment>
    <comment authorId="0" ref="F9641">
      <text>
        <t xml:space="preserve">-Joutoujin of Ceramics
-The Shining Law of the Strong Eating the Weak
-Prince Shoutoku's Pegasus ~ Dark Pegasus
-Returning Home from the Underground</t>
      </text>
    </comment>
    <comment authorId="0" ref="F9642">
      <text>
        <t xml:space="preserve">-Jelly Stone
-Lost River
-Seraphic Chicken
-Unlocated Hell
-Joutoujin of Ceramics
-Entrust this World to Idols ~ Idolatrize World
-Prince Shoutoku's Pegasus ~ Dark Pegasus
-Returning Home from the Underground</t>
      </text>
    </comment>
    <comment authorId="0" ref="F9647">
      <text>
        <t xml:space="preserve">-The Cliff Hidden in Deep Green
-Banditry Technology
-The Perpetual Snow of Komakusa Blossoms
-Smoking Dragon
-The Obsolescent Industrial Remains
-Ore from the Age of the Gods
-The Long-Awaited Oumagatoki 
-Starry Mountain of Tenma
-Where Is That Bustling Marketplace Now ~ Immemorial Marketeers
-The Princess Who Slays Dragon Kings </t>
      </text>
    </comment>
    <comment authorId="0" ref="F9650">
      <text>
        <t xml:space="preserve">-Kitten of Great Fortune
-The Perpetual Snow of Komakusa Blossoms
-The Obsolescent Industrial Remains
-The Long-Awaited Oumagatoki</t>
      </text>
    </comment>
    <comment authorId="0" ref="F9667">
      <text>
        <t xml:space="preserve">-A Rainbow Spanning Gensokyo
-A Shower of Strange Occurrences
-Banditry Technology
-Smoking Dragon
-The Obsolsecent Industrial Remains
-Lunar Rainbow
-Where Is That Bustling Marketplace Now ~ Immemorial Marketeers
-The Princess Who Slays Dragon Kings
-The Sunday After the Storm </t>
      </text>
    </comment>
    <comment authorId="0" ref="F9673">
      <text>
        <t xml:space="preserve">-A Shower of Strange Occurrences
-Kitten of Great Fortune
-The Cliff Hidden in Deep Green
-Banditry Technology
-The Perpetual Snow of Komakusa Blossoms
-Smoking Dragon
-Ore from the Age of the Gods
-The Long-Awaited Oumagatoki
-Starry Mountain of Tenma
-Lunar Rainbow
-The Great Fantastic Underground Railway Network
-The Sunday After the Storm </t>
      </text>
    </comment>
    <comment authorId="0" ref="F9683">
      <text>
        <t xml:space="preserve">-Starry Mountain of Tenma
-Lunar Rainbow
-Where Is That Bustling Marketplace Now ~ Immemorial Marketeers
-The Great Fantastic Underground Railway Network
-The Princess Who Slays Dragon Kings </t>
      </text>
    </comment>
    <comment authorId="0" ref="F9691">
      <text>
        <t xml:space="preserve">-A Rainbow Spanning Gensokyo 
-A Shower of Strange Occurrences
-Kitten of Great Fortune
-The Cliff Hidden in Deep Green
-The Perpetual Snow of Komakusa Blossoms
-Smoking Dragon
-Ore from the Age of the Gods
-The Long-Awaited Oumagatoki 
-Starry Mountain of Tenma
-Lunar Rainbow
-Where Is That Bustling Marketplace Now ~ Immemorial Marketeers</t>
      </text>
    </comment>
    <comment authorId="0" ref="F9693">
      <text>
        <t xml:space="preserve">-Kitten of Great Fortune
-The Cliff Hidden in Deep Green
-Banditry Technology
-The Perpetual Snow of Komakusa Blossoms
-Ore from the Age of the Gods</t>
      </text>
    </comment>
    <comment authorId="0" ref="F9694">
      <text>
        <t xml:space="preserve">-Starry Mountain of Tenma
-Lunar Rainbow
-Where Is That Bustling Marketplace Now ~ Immemorial Marketeers
-The Great Fantastic Underground Railway Network
-The Princess Who Slays Dragon Kings
-A Rainbow-Colored World </t>
      </text>
    </comment>
    <comment authorId="0" ref="F9699">
      <text>
        <t xml:space="preserve">-Kitten of Great Fortune
-Banditry Technology
-Smoking Dragon
-Ore from the Age of the Gods
-The Long-Awaited Oumagatoki
-Starry Mountain of Tenma
-Where Is That Bustling Marketplace Now ~ Immemorial Marketeers
-The Great Fantastic Underground Railway Network
-A Rainbow-Colored World </t>
      </text>
    </comment>
    <comment authorId="0" ref="D9713">
      <text>
        <t xml:space="preserve">Also in the original version of Waterflame's Jumper, "jump stomp loop".</t>
      </text>
    </comment>
    <comment authorId="0" ref="E9724">
      <text>
        <t xml:space="preserve">The higher notes match but the lower notes are different, so it's possible it comes from somewhere else -Miles</t>
      </text>
    </comment>
    <comment authorId="0" ref="E9735">
      <text>
        <t xml:space="preserve">(Originates from Symphony of Voices) </t>
      </text>
    </comment>
    <comment authorId="0" ref="E9748">
      <text>
        <t xml:space="preserve">60schr2, 60schr3
Acou-1-Acou-8
Ga-2-Ga-32, Ga-med
Hx-1-Hx-5
Jazzv21, Jazzv31, Jazzv41</t>
      </text>
    </comment>
    <comment authorId="0" ref="F9756">
      <text>
        <t xml:space="preserve">Cutscene, Jelly Fields &amp; Downtown Bikini Bottom, Big Wheel &amp; Tunnel Of Love, Sub-Shark, The Flying Dutchman, possibly hidden in others</t>
      </text>
    </comment>
    <comment authorId="0" ref="E9760">
      <text>
        <t xml:space="preserve">Bd1, Bd2, Bd3
Bell
Block
Ca1, Ca2
Caba1, Caba2
Cong2, Cong3, Cong5
Cowbell
Crash
Ride
Tamb
Tri2</t>
      </text>
    </comment>
    <comment authorId="0" ref="F9760">
      <text>
        <t xml:space="preserve">Inside The Whale, Parasitic Worm, The Flying Dutchman, Industrial Fields &amp; Oil Rig, Iron Dogfish</t>
      </text>
    </comment>
    <comment authorId="0" ref="D9767">
      <text>
        <t xml:space="preserve">Also appears on the Yamaha S-YXG50 VST.</t>
      </text>
    </comment>
    <comment authorId="0" ref="D9768">
      <text>
        <t xml:space="preserve">Also appears on the Yamaha S-YXG50 VST.</t>
      </text>
    </comment>
    <comment authorId="0" ref="D9769">
      <text>
        <t xml:space="preserve">Also appears on the Yamaha S-YXG50 VST.</t>
      </text>
    </comment>
    <comment authorId="0" ref="E9771">
      <text>
        <t xml:space="preserve">One of the Accordion patches (But not the ones that appear in the SW1000XG native Bank 0). Also appears in Steinberg HALionOne.</t>
      </text>
    </comment>
    <comment authorId="0" ref="E9772">
      <text>
        <t xml:space="preserve">One of the Accordion patches (But not the ones that appear in the SW1000XG native Bank 0).</t>
      </text>
    </comment>
    <comment authorId="0" ref="E9782">
      <text>
        <t xml:space="preserve">808bd, 808bell, 808hat, 808sn
Clap
Latin6, Latin18
Shaker1, Shaker2, Shaker 3
Tom
Tomxbig
Tomxlp1, Tomxlp2, Tomxlp3
Xhatop, Xhatpl
Xsnare2, Xsnare5</t>
      </text>
    </comment>
    <comment authorId="0" ref="D9791">
      <text>
        <t xml:space="preserve">line06
loop09
perc02</t>
      </text>
    </comment>
    <comment authorId="0" ref="B9800">
      <text>
        <t xml:space="preserve">Names taken from WAV disc.</t>
      </text>
    </comment>
    <comment authorId="0" ref="B9807">
      <text>
        <t xml:space="preserve">Also appears and originates from 
L-CDP-04 Orchestral Winds</t>
      </text>
    </comment>
    <comment authorId="0" ref="E9810">
      <text>
        <t xml:space="preserve">Sourced from AMG - Megabass REMIX!</t>
      </text>
    </comment>
    <comment authorId="0" ref="E9812">
      <text>
        <t xml:space="preserve">Can be heard isolated in the underscore cue song Chuck It!</t>
      </text>
    </comment>
    <comment authorId="0" ref="E9824">
      <text>
        <t xml:space="preserve">starts at 0:16</t>
      </text>
    </comment>
    <comment authorId="0" ref="E9831">
      <text>
        <t xml:space="preserve">Also used in the main game song Flying Dutchman's Graveyard</t>
      </text>
    </comment>
    <comment authorId="0" ref="B9874">
      <text>
        <t xml:space="preserve">Also appears and originates from 
L-CDP-04 Orchestral Winds</t>
      </text>
    </comment>
    <comment authorId="0" ref="B9875">
      <text>
        <t xml:space="preserve">Also appears and originates from 
L-CDP-07 Super Sax</t>
      </text>
    </comment>
    <comment authorId="0" ref="B9876">
      <text>
        <t xml:space="preserve">Also appears and originates from 
L-CDP-06 Brass Sections</t>
      </text>
    </comment>
    <comment authorId="0" ref="B9877">
      <text>
        <t xml:space="preserve">Also appears and originates from 
L-CDP-06 Brass Sections</t>
      </text>
    </comment>
    <comment authorId="0" ref="B9878">
      <text>
        <t xml:space="preserve">Also appears and originates from 
L-CDP-06 Brass Sections</t>
      </text>
    </comment>
    <comment authorId="0" ref="B9879">
      <text>
        <t xml:space="preserve">Also appears and originates from 
L-CDP-03 Orchestral Percussion</t>
      </text>
    </comment>
    <comment authorId="0" ref="F9886">
      <text>
        <t xml:space="preserve">No Cheese!, Bubble Blowing Baby Hunt, Now That We're Men, Ambush, Combat Arena, Name's Dennis, Dennis Strikes Back!</t>
      </text>
    </comment>
    <comment authorId="0" ref="E9887">
      <text>
        <t xml:space="preserve">Appears in the JV-1080/2080 GM Bank (078 Shakuhachi), as well as in one of the other PR banks. Todo: Find out if this appears in the XV-5080's PR-H GM2 bank. If not, add directory for the other PR bank.</t>
      </text>
    </comment>
    <comment authorId="0" ref="F9888">
      <text>
        <t xml:space="preserve">Main Menu, Now That We're Men, 
-Shell City, Dead Ahead- Slide, No Cheese!
</t>
      </text>
    </comment>
    <comment authorId="0" ref="B9908">
      <text>
        <t xml:space="preserve">Could be from Zero-G Nostalgia instead.</t>
      </text>
    </comment>
    <comment authorId="0" ref="D9939">
      <text>
        <t xml:space="preserve">Probably "Default Kit"</t>
      </text>
    </comment>
    <comment authorId="0" ref="C9944">
      <text>
        <t xml:space="preserve">CONSTRUCTIONKITS -&gt; 06-10bossa by sunrise -&gt; ?</t>
      </text>
    </comment>
    <comment authorId="0" ref="C9945">
      <text>
        <t xml:space="preserve">CONSTRUCTIONKITS -&gt; 26-30braz on the floor -&gt; ?</t>
      </text>
    </comment>
    <comment authorId="0" ref="C9946">
      <text>
        <t xml:space="preserve">CONSTRUCTIONKITS -&gt; 36-40club loco -&gt; ?</t>
      </text>
    </comment>
    <comment authorId="0" ref="E9995">
      <text>
        <t xml:space="preserve">AKAI Path (Partition A -&gt; BRASS SECT 7 -&gt; BRASS SECT 7 -&gt; 7)</t>
      </text>
    </comment>
    <comment authorId="0" ref="E9996">
      <text>
        <t xml:space="preserve">AKAI Path (Partition B -&gt; BRASS SECT 9 -&gt; BRASS SECT 7 -&gt; 25 A)</t>
      </text>
    </comment>
    <comment authorId="0" ref="D10003">
      <text>
        <t xml:space="preserve">Presumably the Roland S-550 version</t>
      </text>
    </comment>
    <comment authorId="0" ref="E10014">
      <text>
        <t xml:space="preserve">CHARACTER TAKE OFF AND RUN OVER SECOND
CHARACTER, CRASH</t>
      </text>
    </comment>
    <comment authorId="0" ref="E10016">
      <text>
        <t xml:space="preserve">Also appears in Roland W-30</t>
      </text>
    </comment>
    <comment authorId="0" ref="B10019">
      <text>
        <t xml:space="preserve">One of the Factory library discs, presumably</t>
      </text>
    </comment>
    <comment authorId="0" ref="B10053">
      <text>
        <t xml:space="preserve">Todo: Find and replace directories with Roland or audio version.</t>
      </text>
    </comment>
    <comment authorId="0" ref="B10054">
      <text>
        <t xml:space="preserve">Todo: Find and replace directories with Roland or audio version.</t>
      </text>
    </comment>
    <comment authorId="0" ref="B10060">
      <text>
        <t xml:space="preserve">Todo: Find and replace directories with Roland or audio version.</t>
      </text>
    </comment>
    <comment authorId="0" ref="D10062">
      <text>
        <t xml:space="preserve">Appears in Altered States as "Here Comes the Ghost" (Loops -&gt; Time Machine Loops -&gt; 108 BPM)</t>
      </text>
    </comment>
    <comment authorId="0" ref="B10076">
      <text>
        <t xml:space="preserve">Full name: Steve Reid - The Definitive Percussion Sampler</t>
      </text>
    </comment>
    <comment authorId="0" ref="E10090">
      <text>
        <t xml:space="preserve">128TECLP 7 likely is used as well at 1:47, might be layered with something</t>
      </text>
    </comment>
    <comment authorId="0" ref="E10094">
      <text>
        <t xml:space="preserve">From Norman Cook - Skip to my Loops Track 9 (0:20).
Could also appear in E-Lab Vinylistics.</t>
      </text>
    </comment>
    <comment authorId="0" ref="E10100">
      <text>
        <t xml:space="preserve">Audio directory:
CD 1 -&gt; Track 12 -&gt; Sample 1 (Didgeridoo Looper)</t>
      </text>
    </comment>
    <comment authorId="0" ref="B10125">
      <text>
        <t xml:space="preserve">Could be Roland SR-JV80-13 Vocal Collection instead.</t>
      </text>
    </comment>
    <comment authorId="0" ref="D10126">
      <text>
        <t xml:space="preserve">01drm140_BB smack my bitch
02drm140_BB smack my bitch
03drm140_BB smack my bitch
04drm140_BB smack my bitch
05drm140_BB smack my bitch</t>
      </text>
    </comment>
    <comment authorId="0" ref="B10170">
      <text>
        <t xml:space="preserve">Names taken from AKAI CD version. To-do: Find CDDA version and add timestamps.
In the meantime, see booklet at:
https://www.discogs.com/Perry-Geyer-Greg-Hawkes-TeknoIndustrial/release/10856433</t>
      </text>
    </comment>
    <comment authorId="0" ref="D10170">
      <text>
        <t xml:space="preserve">CDDA booklet lists as "Assembly Loop"</t>
      </text>
    </comment>
    <comment authorId="0" ref="D10171">
      <text>
        <t xml:space="preserve">CDDA booklet lists as "B.B.C. Loop"</t>
      </text>
    </comment>
    <comment authorId="0" ref="D10172">
      <text>
        <t xml:space="preserve">CDDA booklet lists as "B.B.C. Loop"</t>
      </text>
    </comment>
    <comment authorId="0" ref="D10174">
      <text>
        <t xml:space="preserve">Metal | Hits Hard Strike || Metal, Hit, High-Low, Ca-Boom</t>
      </text>
    </comment>
    <comment authorId="0" ref="B10184">
      <text>
        <t xml:space="preserve">Names taken from AKAI CD version.</t>
      </text>
    </comment>
    <comment authorId="0" ref="D10184">
      <text>
        <t xml:space="preserve">JUNGLE GHOST
JUNGLE A AC
JUNGLE A AD</t>
      </text>
    </comment>
    <comment authorId="0" ref="D10186">
      <text>
        <t xml:space="preserve">Appears in Altered States as "METAL HIT 3".
(Percussion -&gt; Bells &amp; Metal -&gt; Metal and Bells)
</t>
      </text>
    </comment>
    <comment authorId="0" ref="D10187">
      <text>
        <t xml:space="preserve">Appears in Altered States as "METAL HIT 4".
(Percussion -&gt; Bells &amp; Metal -&gt; Metal and Bells)</t>
      </text>
    </comment>
    <comment authorId="0" ref="D10188">
      <text>
        <t xml:space="preserve">Appears in Altered States as "Deep Guts-84".
(Loops -&gt; Beat Machine Loops -&gt; 084 BPM)</t>
      </text>
    </comment>
    <comment authorId="0" ref="D10189">
      <text>
        <t xml:space="preserve">Appears in Altered States as "Head Nodder 1-101" &amp; "Head Nodder 2-101".
(Loops -&gt; Beat Machine Loops -&gt; 101 BPM)</t>
      </text>
    </comment>
    <comment authorId="0" ref="D10190">
      <text>
        <t xml:space="preserve">Appears in Altered States as "Powder Puff 3-117".
(Loops -&gt; Beat Machine Loops -&gt; 117 BPM)</t>
      </text>
    </comment>
    <comment authorId="0" ref="D10191">
      <text>
        <t xml:space="preserve">Appears in Altered States as "RAZOR".
(Loops -&gt; Time Machine Loops -&gt; 119 BPM)</t>
      </text>
    </comment>
    <comment authorId="0" ref="D10192">
      <text>
        <t xml:space="preserve">Appears in Altered States as "POT CITY".
(Atmospheres -&gt; Aqueous)</t>
      </text>
    </comment>
    <comment authorId="0" ref="D10193">
      <text>
        <t xml:space="preserve">Appears in Altered States as "PERC FX-10".
(Percussion -&gt; FX -&gt; Unhinged Perc FX 1)</t>
      </text>
    </comment>
    <comment authorId="0" ref="B10194">
      <text>
        <t xml:space="preserve">Creative Essentials Vol. 7: Dream Zone</t>
      </text>
    </comment>
    <comment authorId="0" ref="D10194">
      <text>
        <t xml:space="preserve">Appears in Altered States.
(Pads -&gt; Ambient)</t>
      </text>
    </comment>
    <comment authorId="0" ref="D10195">
      <text>
        <t xml:space="preserve">Appears in Altered States.
(FX -&gt; Altered States -&gt; Machinery)</t>
      </text>
    </comment>
    <comment authorId="0" ref="D10197">
      <text>
        <t xml:space="preserve">Appears in Altered States as "Deep Sea Atmos".
(Atmospheres -&gt; Aqueous)</t>
      </text>
    </comment>
    <comment authorId="0" ref="D10198">
      <text>
        <t xml:space="preserve">Appears in Altered States as "Ominous Sea Cave".
(Atmospheres -&gt; Aqueous)</t>
      </text>
    </comment>
    <comment authorId="0" ref="D10199">
      <text>
        <t xml:space="preserve">Appears in Altered States.
(Atmospheres -&gt; Aqueous)</t>
      </text>
    </comment>
    <comment authorId="0" ref="B10200">
      <text>
        <t xml:space="preserve">Creative Essentials Vol. 5: Electric Dreamz</t>
      </text>
    </comment>
    <comment authorId="0" ref="D10200">
      <text>
        <t xml:space="preserve">"Trans Machine 1-E2" in WAV version</t>
      </text>
    </comment>
    <comment authorId="0" ref="D10201">
      <text>
        <t xml:space="preserve">"Slow Blow 1-D2" in WAV version</t>
      </text>
    </comment>
    <comment authorId="0" ref="D10202">
      <text>
        <t xml:space="preserve">"Slow Blow 2-A2" in WAV version</t>
      </text>
    </comment>
    <comment authorId="0" ref="D10203">
      <text>
        <t xml:space="preserve">"Slow Blow 3-F3" in WAV version</t>
      </text>
    </comment>
    <comment authorId="0" ref="D10204">
      <text>
        <t xml:space="preserve">"Slow Blow 4-B2" in WAV version</t>
      </text>
    </comment>
    <comment authorId="0" ref="D10205">
      <text>
        <t xml:space="preserve">"Strange Guitar 02-D#2" in WAV version</t>
      </text>
    </comment>
    <comment authorId="0" ref="D10206">
      <text>
        <t xml:space="preserve">"Strange Guitar 03" in WAV version</t>
      </text>
    </comment>
    <comment authorId="0" ref="D10207">
      <text>
        <t xml:space="preserve">"Real Synth 04-C#2" in WAV version</t>
      </text>
    </comment>
    <comment authorId="0" ref="D10208">
      <text>
        <t xml:space="preserve">"Real Synth 06-E2" in WAV version</t>
      </text>
    </comment>
    <comment authorId="0" ref="D10209">
      <text>
        <t xml:space="preserve">"Real Synth 08" in WAV version</t>
      </text>
    </comment>
    <comment authorId="0" ref="B10213">
      <text>
        <t xml:space="preserve">Creative Essentials Vol. 6: Trance Formation
</t>
      </text>
    </comment>
    <comment authorId="0" ref="D10213">
      <text>
        <t xml:space="preserve">06_19_03</t>
      </text>
    </comment>
    <comment authorId="0" ref="D10214">
      <text>
        <t xml:space="preserve">06_25_01</t>
      </text>
    </comment>
    <comment authorId="0" ref="D10215">
      <text>
        <t xml:space="preserve">06_30_03</t>
      </text>
    </comment>
    <comment authorId="0" ref="D10216">
      <text>
        <t xml:space="preserve">06_31_01</t>
      </text>
    </comment>
    <comment authorId="0" ref="D10217">
      <text>
        <t xml:space="preserve">06_31_02</t>
      </text>
    </comment>
    <comment authorId="0" ref="D10218">
      <text>
        <t xml:space="preserve">06_36_04</t>
      </text>
    </comment>
    <comment authorId="0" ref="E10221">
      <text>
        <t xml:space="preserve">Needs to be confirmed.</t>
      </text>
    </comment>
    <comment authorId="0" ref="B10224">
      <text>
        <t xml:space="preserve">Names taken from AKAI CD version.</t>
      </text>
    </comment>
    <comment authorId="0" ref="B10229">
      <text>
        <t xml:space="preserve">Names taken from AKAI CD version.
From Drum 'n' Bass Construction Kits.</t>
      </text>
    </comment>
    <comment authorId="0" ref="B10232">
      <text>
        <t xml:space="preserve">Names taken from AKAI CD version. To-do: Find CDDA version and add timestamps.
In the meantime, see booklet at:
https://www.discogs.com/Perry-Geyer-Greg-Hawkes-TeknoIndustrial/release/10856433</t>
      </text>
    </comment>
    <comment authorId="0" ref="D10232">
      <text>
        <t xml:space="preserve">CDDA booklet lists as "Drive By Loop"</t>
      </text>
    </comment>
    <comment authorId="0" ref="D10233">
      <text>
        <t xml:space="preserve">CDDA booklet lists as "Drive By Loop"</t>
      </text>
    </comment>
    <comment authorId="0" ref="D10234">
      <text>
        <t xml:space="preserve">CDDA booklet lists as "Drive By Loop"</t>
      </text>
    </comment>
    <comment authorId="0" ref="D10235">
      <text>
        <t xml:space="preserve">CDDA booklet lists as "Drive By Loop"</t>
      </text>
    </comment>
    <comment authorId="0" ref="D10236">
      <text>
        <t xml:space="preserve">CDDA booklet lists as "Rattlesnake Loop"</t>
      </text>
    </comment>
    <comment authorId="0" ref="D10237">
      <text>
        <t xml:space="preserve">CDDA booklet lists as "Rattlesnake Loop"</t>
      </text>
    </comment>
    <comment authorId="0" ref="D10238">
      <text>
        <t xml:space="preserve">Sword Whooshes, Light; Single Sword Light Whoosh With Clank And
High Pitched Ring Out. - Swish</t>
      </text>
    </comment>
    <comment authorId="0" ref="D10239">
      <text>
        <t xml:space="preserve">Bell Tower; Single Low-pitched Bell Toll Close With Long Ring-off. Classic Clock Tower Chime.</t>
      </text>
    </comment>
    <comment authorId="0" ref="D10240">
      <text>
        <t xml:space="preserve">Eerie, Multi-pitched, Reverberant Metallic Moans.</t>
      </text>
    </comment>
    <comment authorId="0" ref="D10245">
      <text>
        <t xml:space="preserve">Appears in Altered States as "SUCKER".
(Atmospheres -&gt; Space)</t>
      </text>
    </comment>
    <comment authorId="0" ref="B10247">
      <text>
        <t xml:space="preserve">Creative Essentials Vol. 32: Cuckooland Ambience</t>
      </text>
    </comment>
    <comment authorId="0" ref="D10247">
      <text>
        <t xml:space="preserve">Appears in Altered States.
(Atmospheres -&gt; Fantasy)</t>
      </text>
    </comment>
    <comment authorId="0" ref="D10248">
      <text>
        <t xml:space="preserve">Appears in Altered States.
(Pads -&gt; Bells and Ethnic)</t>
      </text>
    </comment>
    <comment authorId="0" ref="D10249">
      <text>
        <t xml:space="preserve">Appears in Altered States.
(Atmospheres -&gt; Ethnic)</t>
      </text>
    </comment>
    <comment authorId="0" ref="D10250">
      <text>
        <t xml:space="preserve">Appears in Altered States.
(FX 2 -&gt; Synthi -&gt; Synth FX)</t>
      </text>
    </comment>
    <comment authorId="0" ref="D10251">
      <text>
        <t xml:space="preserve">Appears in Altered States as "Oven Insects".
(Atmospheres -&gt; Horror)</t>
      </text>
    </comment>
    <comment authorId="0" ref="D10252">
      <text>
        <t xml:space="preserve">Appears in Altered States as "Dungeon Trampoline".
(Atmospheres -&gt; Horror)</t>
      </text>
    </comment>
    <comment authorId="0" ref="D10253">
      <text>
        <t xml:space="preserve">Appears in Altered States.
(Pads -&gt; Synthetic)</t>
      </text>
    </comment>
    <comment authorId="0" ref="D10254">
      <text>
        <t xml:space="preserve">Appears in Altered States as "Sea Mowing".
(FX -&gt; Altered States -&gt; Machinery)</t>
      </text>
    </comment>
    <comment authorId="0" ref="D10255">
      <text>
        <t xml:space="preserve">Appears in Altered States.
(Atmospheres -&gt; Mechanics)
Version in Altered States is missing the portion used in the game.</t>
      </text>
    </comment>
    <comment authorId="0" ref="D10256">
      <text>
        <t xml:space="preserve">Appears in Altered States.
(Atmospheres -&gt; Ethnic)</t>
      </text>
    </comment>
    <comment authorId="0" ref="D10257">
      <text>
        <t xml:space="preserve">Appears in Altered States.
(Pads -&gt; Ambient)</t>
      </text>
    </comment>
    <comment authorId="0" ref="D10258">
      <text>
        <t xml:space="preserve">Appears in Altered States as "Wooly-113".
(Loops -&gt; Beat Machine Loops -&gt; 113 BPM)
Version in Altered States is missing a portion used in the game.</t>
      </text>
    </comment>
    <comment authorId="0" ref="D10259">
      <text>
        <t xml:space="preserve">Version used in the game does not appear in Altered States.</t>
      </text>
    </comment>
    <comment authorId="0" ref="D10260">
      <text>
        <t xml:space="preserve">Appears in Altered States.
(FX -&gt; Altered States -&gt; Feedback)</t>
      </text>
    </comment>
    <comment authorId="0" ref="D10261">
      <text>
        <t xml:space="preserve">Appears in Altered States as "Guitar Hero Lick 2".
(FX -&gt; Instruments -&gt; Guitar and Bass)</t>
      </text>
    </comment>
    <comment authorId="0" ref="D10262">
      <text>
        <t xml:space="preserve">Appears in Altered States.
(FX -&gt; Altered States -&gt; Industrial)</t>
      </text>
    </comment>
    <comment authorId="0" ref="D10263">
      <text>
        <t xml:space="preserve">Appears in Altered States.
(FX -&gt; Altered States -&gt; Surreal)</t>
      </text>
    </comment>
    <comment authorId="0" ref="D10264">
      <text>
        <t xml:space="preserve">Appears in Altered States as "Leaving the Gas On".
(FX -&gt; Altered States -&gt; Industrial)</t>
      </text>
    </comment>
    <comment authorId="0" ref="D10265">
      <text>
        <t xml:space="preserve">Appears in Altered States as "Winter Bus Shelter".
(Atmospheres -&gt; Fantasy)</t>
      </text>
    </comment>
    <comment authorId="0" ref="D10266">
      <text>
        <t xml:space="preserve">Appears in Altered States.
(FX 2 -&gt; Synthi -&gt; Synth FX)</t>
      </text>
    </comment>
    <comment authorId="0" ref="D10267">
      <text>
        <t xml:space="preserve">Appears in Altered States as "Big and Fat".
(Pads -&gt; Synthetic)</t>
      </text>
    </comment>
    <comment authorId="0" ref="D10268">
      <text>
        <t xml:space="preserve">Appears in Altered States as "Big and Fat".
(Pads -&gt; Synthetic)</t>
      </text>
    </comment>
    <comment authorId="0" ref="D10269">
      <text>
        <t xml:space="preserve">Appears in Altered States as "Distorted Trumpets".
(FX -&gt; Instruments -&gt; Wind and Brass)</t>
      </text>
    </comment>
    <comment authorId="0" ref="D10270">
      <text>
        <t xml:space="preserve">Appears in Altered States.
(FX 2 -&gt; Voices -&gt; Warped)</t>
      </text>
    </comment>
    <comment authorId="0" ref="D10271">
      <text>
        <t xml:space="preserve">Appears in Altered States.
(Atmospheres -&gt; Horror)</t>
      </text>
    </comment>
    <comment authorId="0" ref="D10272">
      <text>
        <t xml:space="preserve">Appears in Altered States as "Is That the Door".
(Atmospheres -&gt; Fantasy)</t>
      </text>
    </comment>
    <comment authorId="0" ref="D10273">
      <text>
        <t xml:space="preserve">Appears in Altered States as "Overwhelming Feeling".
(Atmospheres -&gt; Horror)</t>
      </text>
    </comment>
    <comment authorId="0" ref="D10274">
      <text>
        <t xml:space="preserve">Appears in Altered States as "One Too Many at the Fete".
(Atmospheres -&gt; Fantasy)</t>
      </text>
    </comment>
    <comment authorId="0" ref="D10275">
      <text>
        <t xml:space="preserve">Appears in Altered States as "One Too Many at the Fete".
(Atmospheres -&gt; Fantasy)</t>
      </text>
    </comment>
    <comment authorId="0" ref="D10276">
      <text>
        <t xml:space="preserve">Appears in Altered States as "One Too Many at the Fete".
(Atmospheres -&gt; Fantasy)</t>
      </text>
    </comment>
    <comment authorId="0" ref="D10277">
      <text>
        <t xml:space="preserve">Appears in Altered States.
(Atmospheres -&gt; Horror)</t>
      </text>
    </comment>
    <comment authorId="0" ref="D10278">
      <text>
        <t xml:space="preserve">Appears in Altered States.
(FX 2 -&gt; Voices -&gt; Warped)</t>
      </text>
    </comment>
    <comment authorId="0" ref="D10279">
      <text>
        <t xml:space="preserve">Appears in Altered States.
(Atmospheres -&gt; Fantasy)</t>
      </text>
    </comment>
    <comment authorId="0" ref="D10280">
      <text>
        <t xml:space="preserve">Appears in Altered States.
(FX -&gt; Altered States -&gt; Surreal)</t>
      </text>
    </comment>
    <comment authorId="0" ref="B10281">
      <text>
        <t xml:space="preserve">Creative Essentials Vol. 30: Orchestral Flavours, from Masterbits Peter Siedlaczek's Orchestra.</t>
      </text>
    </comment>
    <comment authorId="0" ref="D10281">
      <text>
        <t xml:space="preserve">30_06_01</t>
      </text>
    </comment>
    <comment authorId="0" ref="D10282">
      <text>
        <t xml:space="preserve">30_06_02</t>
      </text>
    </comment>
    <comment authorId="0" ref="B10284">
      <text>
        <t xml:space="preserve">Possibly ProSamples 38 Trance instead.</t>
      </text>
    </comment>
    <comment authorId="0" ref="D10322">
      <text>
        <t xml:space="preserve">Version used in the game does not appear in Altered States.</t>
      </text>
    </comment>
    <comment authorId="0" ref="D10323">
      <text>
        <t xml:space="preserve">Appears in Altered States as "Calcium Sulphate Kit-120".
(Loops -&gt; Beat Machine Loops -&gt; 120 BPM)</t>
      </text>
    </comment>
    <comment authorId="0" ref="D10324">
      <text>
        <t xml:space="preserve">Appears in Altered States as "Guitar Hero Lick 2".
(FX -&gt; Instruments -&gt; Guitar and Bass)</t>
      </text>
    </comment>
    <comment authorId="0" ref="D10325">
      <text>
        <t xml:space="preserve">Appears in Altered States as "Didgerydont".
(FX -&gt; Instruments -&gt; Wind and Brass)</t>
      </text>
    </comment>
    <comment authorId="0" ref="D10326">
      <text>
        <t xml:space="preserve">Appears in Altered States.
(FX -&gt; Altered States -&gt; Feedback)</t>
      </text>
    </comment>
    <comment authorId="0" ref="D10327">
      <text>
        <t xml:space="preserve">Appears in Altered States.
(FX -&gt; Altered States -&gt; Sci-fi)</t>
      </text>
    </comment>
    <comment authorId="0" ref="D10328">
      <text>
        <t xml:space="preserve">Appears in Altered States.
(Atmospheres -&gt; Horror)</t>
      </text>
    </comment>
    <comment authorId="0" ref="D10329">
      <text>
        <t xml:space="preserve">Appears in Altered States.
(FX -&gt; Altered States -&gt; Feedback)</t>
      </text>
    </comment>
    <comment authorId="0" ref="B10330">
      <text>
        <t xml:space="preserve">Creative Essentials Vol. 6: Trance Formation
</t>
      </text>
    </comment>
    <comment authorId="0" ref="D10330">
      <text>
        <t xml:space="preserve">06_02_06</t>
      </text>
    </comment>
    <comment authorId="0" ref="B10334">
      <text>
        <t xml:space="preserve">Full name: Drumbasstic Drum &amp; Bass Loops for Groovemaker</t>
      </text>
    </comment>
    <comment authorId="0" ref="D10334">
      <text>
        <t xml:space="preserve">perc01
perc03
perc07</t>
      </text>
    </comment>
    <comment authorId="0" ref="B10345">
      <text>
        <t xml:space="preserve">Names taken from AKAI CD version. To-do: Find CDDA version and add timestamps.
In the meantime, see booklet at:
https://www.discogs.com/Perry-Geyer-Greg-Hawkes-TeknoIndustrial/release/10856433</t>
      </text>
    </comment>
    <comment authorId="0" ref="D10345">
      <text>
        <t xml:space="preserve">CDDA booklet lists as "Space Bell"</t>
      </text>
    </comment>
    <comment authorId="0" ref="D10346">
      <text>
        <t xml:space="preserve">CDDA booklet lists as "High Frequency Noise"</t>
      </text>
    </comment>
    <comment authorId="0" ref="D10349">
      <text>
        <t xml:space="preserve">Appears in Altered States.
(FX -&gt; Instruments -&gt; Guitar and Bass)</t>
      </text>
    </comment>
    <comment authorId="0" ref="B10360">
      <text>
        <t xml:space="preserve">Possibly ProSamples 13 Choirs instead. </t>
      </text>
    </comment>
    <comment authorId="0" ref="B10362">
      <text>
        <t xml:space="preserve">Directories taken from Absynth 5.</t>
      </text>
    </comment>
    <comment authorId="0" ref="F10403">
      <text>
        <t xml:space="preserve">Science is Fun, 9999999, You Know Her?, You Will Be Perfect, An Accent Beyond, Don't Do It, I AM NOT A MORON!, Reconstructing More Science, The Part Where He Kills You, Your Precious Moon</t>
      </text>
    </comment>
    <comment authorId="0" ref="E10405">
      <text>
        <t xml:space="preserve">Confirmed by Mike Morasky in an interview with Plogue.</t>
      </text>
    </comment>
    <comment authorId="0" ref="E10407">
      <text>
        <t xml:space="preserve">Confirmed by Mike Morasky in an interview with Plogue.</t>
      </text>
    </comment>
    <comment authorId="0" ref="E10411">
      <text>
        <t xml:space="preserve">Confirmed by Mike Morasky in an interview with Plogue.</t>
      </text>
    </comment>
    <comment authorId="0" ref="E10412">
      <text>
        <t xml:space="preserve">The arppegio shares similarities to a Native Instruments Massive Factory patch called "Chime Again", but the actual sound seems to be different.</t>
      </text>
    </comment>
    <comment authorId="0" ref="D10424">
      <text>
        <t xml:space="preserve">Lots used here, including:
Beat 39 17-01
Dussel 02A 35-04
Dussel 02B 35-05
Dussel 02C 35-06
Dussel 02D 35-07
Dussel 03B 35-09
Dussel 04A 35-10
Dussel 04C 35-12
Dussel 05A 36-01
Dussel 05B 36-02
Dussel 08B 36-06
Dussel 09 36-08
Dussel 12A 37-01
Dussel 12B 37-02
Dussel 19 37-10</t>
      </text>
    </comment>
    <comment authorId="0" ref="E10427">
      <text>
        <t xml:space="preserve">Heard someone suggest that an Omnisphere arp may be used here, so it would be good to confirm or deny that at some point.</t>
      </text>
    </comment>
    <comment authorId="0" ref="E10446">
      <text>
        <t xml:space="preserve">Since both companies are in the game it could be either</t>
      </text>
    </comment>
    <comment authorId="0" ref="B10453">
      <text>
        <t xml:space="preserve">Might be Stormdrum 2 instead.</t>
      </text>
    </comment>
    <comment authorId="0" ref="E10463">
      <text>
        <t xml:space="preserve">Sourced from EastWest - Symphonic Adventures</t>
      </text>
    </comment>
    <comment authorId="0" ref="E10482">
      <text>
        <t xml:space="preserve">Sourced from Zero-G - Cuckooland Asylum. Could appear and be sampled from Apple Logic as well.</t>
      </text>
    </comment>
    <comment authorId="0" ref="C10507">
      <text>
        <t xml:space="preserve">Mo' Phatt -&gt; Multisamples -&gt; Digital Sound Factory Mo' Phatt</t>
      </text>
    </comment>
    <comment authorId="0" ref="C10522">
      <text>
        <t xml:space="preserve">Mo' Phatt -&gt; Multisamples -&gt; Digital Sound Factory Mo' Phatt</t>
      </text>
    </comment>
    <comment authorId="0" ref="C10523">
      <text>
        <t xml:space="preserve">Mo' Phatt -&gt; Multisamples -&gt; Digital Sound Factory Mo' Phatt</t>
      </text>
    </comment>
    <comment authorId="0" ref="C10524">
      <text>
        <t xml:space="preserve">Mo' Phatt -&gt; Multisamples -&gt; Digital Sound Factory Mo' Phatt</t>
      </text>
    </comment>
    <comment authorId="0" ref="C10525">
      <text>
        <t xml:space="preserve">Mo' Phatt -&gt; Multisamples -&gt; Digital Sound Factory Mo' Phatt</t>
      </text>
    </comment>
    <comment authorId="0" ref="C10526">
      <text>
        <t xml:space="preserve">Mo' Phatt -&gt; Multisamples -&gt; Digital Sound Factory Mo' Phatt</t>
      </text>
    </comment>
    <comment authorId="0" ref="D10547">
      <text>
        <t xml:space="preserve">Sounds similar, but could be something else.</t>
      </text>
    </comment>
    <comment authorId="0" ref="B10560">
      <text>
        <t xml:space="preserve">To-Do: Check if it's Metal Foundry or DFH Superior</t>
      </text>
    </comment>
    <comment authorId="0" ref="D10563">
      <text>
        <t xml:space="preserve">Disputed</t>
      </text>
    </comment>
    <comment authorId="0" ref="B10614">
      <text>
        <t xml:space="preserve">To-Do: Check if it's Metal Foundry or DFH Superior</t>
      </text>
    </comment>
    <comment authorId="0" ref="C10647">
      <text>
        <t xml:space="preserve">Mo' Phatt -&gt; Multisamples -&gt; Digital Sound Factory Mo' Phatt</t>
      </text>
    </comment>
    <comment authorId="0" ref="C10648">
      <text>
        <t xml:space="preserve">Mo' Phatt -&gt; Multisamples -&gt; Digital Sound Factory Mo' Phatt</t>
      </text>
    </comment>
    <comment authorId="0" ref="C10649">
      <text>
        <t xml:space="preserve">Mo' Phatt -&gt; Multisamples -&gt; Digital Sound Factory Mo' Phatt</t>
      </text>
    </comment>
    <comment authorId="0" ref="C10650">
      <text>
        <t xml:space="preserve">Mo' Phatt -&gt; Multisamples -&gt; Digital Sound Factory Mo' Phatt</t>
      </text>
    </comment>
    <comment authorId="0" ref="C10652">
      <text>
        <t xml:space="preserve">Proteus 2000 -&gt; Multisamples -&gt; Digital Sound Factory Proteus 2000</t>
      </text>
    </comment>
    <comment authorId="0" ref="E10695">
      <text>
        <t xml:space="preserve">This part in We Love Burning Town (https://youtu.be/fFDhn4wgwKk?t=55) strangely resembles this sound from Crash 3 (https://youtu.be/oQSXMi6cnrI?t=39). Despite this, the Shantae synth originates from HALion Sonic SE.</t>
      </text>
    </comment>
    <comment authorId="0" ref="E10733">
      <text>
        <t xml:space="preserve">To do: get correct path/patch name, only have the sample file name here for now</t>
      </text>
    </comment>
    <comment authorId="0" ref="E10734">
      <text>
        <t xml:space="preserve">To do: get correct path/patch name, only have the sample file name here for now</t>
      </text>
    </comment>
    <comment authorId="0" ref="E10735">
      <text>
        <t xml:space="preserve">To do: get correct path/patch name, only have the sample file name here for now</t>
      </text>
    </comment>
    <comment authorId="0" ref="B10744">
      <text>
        <t xml:space="preserve">The Altered States version was likely used instead.</t>
      </text>
    </comment>
    <comment authorId="0" ref="B10745">
      <text>
        <t xml:space="preserve">The Altered States version was likely used instead.</t>
      </text>
    </comment>
    <comment authorId="0" ref="B10746">
      <text>
        <t xml:space="preserve">The Altered States version was likely used instead.</t>
      </text>
    </comment>
    <comment authorId="0" ref="B10758">
      <text>
        <t xml:space="preserve">E-MU Sound Library Vol. 10 - Elements of Sound 1MB Collection</t>
      </text>
    </comment>
    <comment authorId="0" ref="E10782">
      <text>
        <t xml:space="preserve">Appears on the CDR-4 "AS Archives, Vol. 1", which came out a year after Plok.</t>
      </text>
    </comment>
    <comment authorId="0" ref="D10786">
      <text>
        <t xml:space="preserve">Graph comparison: https://discord.com/channels/299398989072302080/334910359578214401/809287609159385088</t>
      </text>
    </comment>
    <comment authorId="0" ref="B10787">
      <text>
        <t xml:space="preserve">Possibly from L-CD1 instead.</t>
      </text>
    </comment>
    <comment authorId="0" ref="B10788">
      <text>
        <t xml:space="preserve">Possibly from L-CD1 instead.</t>
      </text>
    </comment>
    <comment authorId="0" ref="E10796">
      <text>
        <t xml:space="preserve">Appears in The Best of Gigapack I &amp; II (CD 2 -&gt; DL 130 2 -&gt; 130:130/02 Loops / 130:L225), but that library came out in 1995, 2 years after Starfighter 3000's original release (1993).</t>
      </text>
    </comment>
    <comment authorId="0" ref="E10841">
      <text>
        <t xml:space="preserve">PRC_xBAAA Hit, PRC_xReso_Punch, PRC_xScratchEye,PRC_xScratchWhip</t>
      </text>
    </comment>
    <comment authorId="0" ref="B10843">
      <text>
        <t xml:space="preserve">Full name is E-MU Classic Series Vol. 12: ESI-32 150MB Production Soundset</t>
      </text>
    </comment>
    <comment authorId="0" ref="E10843">
      <text>
        <t xml:space="preserve">Also appears in Orbit 9090 as "hit:VoxFinal"</t>
      </text>
    </comment>
    <comment authorId="0" ref="E10844">
      <text>
        <t xml:space="preserve">Also appears in Proteus/1</t>
      </text>
    </comment>
    <comment authorId="0" ref="B10845">
      <text>
        <t xml:space="preserve">Full name is E-MU Classic Series Vol. 2: More Emulator Standards
A soundfont version was used.</t>
      </text>
    </comment>
    <comment authorId="0" ref="B10846">
      <text>
        <t xml:space="preserve">Full name is E-MU Classic Series Vol. 3: Orchestral
A soundfont version was used.</t>
      </text>
    </comment>
    <comment authorId="0" ref="E10846">
      <text>
        <t xml:space="preserve">Also appears in Proteus/2</t>
      </text>
    </comment>
    <comment authorId="0" ref="B10855">
      <text>
        <t xml:space="preserve">A soundfont version was used.</t>
      </text>
    </comment>
    <comment authorId="0" ref="B10856">
      <text>
        <t xml:space="preserve">A soundfont version was used.</t>
      </text>
    </comment>
    <comment authorId="0" ref="E10856">
      <text>
        <t xml:space="preserve">Also appears in SOUND Canvas SC-55.</t>
      </text>
    </comment>
    <comment authorId="0" ref="B10858">
      <text>
        <t xml:space="preserve">All patches also found in S-YXG50.</t>
      </text>
    </comment>
    <comment authorId="0" ref="E10867">
      <text>
        <t xml:space="preserve">Also found in K01 09 Standard Kit on the KORG M1 Legacy VST</t>
      </text>
    </comment>
    <comment authorId="0" ref="E10868">
      <text>
        <t xml:space="preserve">Appears in SOUND Canvas SC-88 Pro.
Also appears in Best Service Science Fiction.</t>
      </text>
    </comment>
    <comment authorId="0" ref="D10894">
      <text>
        <t xml:space="preserve">Reappears in Altered States as "Crunchy 2"</t>
      </text>
    </comment>
    <comment authorId="0" ref="D10895">
      <text>
        <t xml:space="preserve">Reappears in Altered States as "Gong Bowl Atmos"</t>
      </text>
    </comment>
    <comment authorId="0" ref="D10936">
      <text>
        <t xml:space="preserve">Also appears in AMG - Megabass REMIX!</t>
      </text>
    </comment>
    <comment authorId="0" ref="E10943">
      <text>
        <t xml:space="preserve">Also appears in Roland SR-JV80-06 Dance (146 Tpt Fx x3)</t>
      </text>
    </comment>
    <comment authorId="0" ref="E10955">
      <text>
        <t xml:space="preserve">https://turoksanctum.com/darren-mitchell-interview-turok/</t>
      </text>
    </comment>
    <comment authorId="0" ref="E10956">
      <text>
        <t xml:space="preserve">https://turoksanctum.com/darren-mitchell-interview-turok/</t>
      </text>
    </comment>
    <comment authorId="0" ref="E10957">
      <text>
        <t xml:space="preserve">https://turoksanctum.com/darren-mitchell-interview-turok/</t>
      </text>
    </comment>
    <comment authorId="0" ref="D10977">
      <text>
        <t xml:space="preserve">Track was in all likelyhood done after the Motif 6 released. The track was released late in the game's lifespan as indicated by its filename. There is NO indication that soundTeMP had a Yamaha S80, as well as no mention they were surveyed by Jun.A about their gear in 2002.
&gt;This preset could be from the Yamaha S80 as that keyboard was released before 4leaf. The MOTIF 6 is too new to be used.</t>
      </text>
    </comment>
    <comment authorId="0" ref="D10978">
      <text>
        <t xml:space="preserve">Same notation as above.
Track is most likely 2001 and there it is very unlikely that they had other equipment at the time to cover for these specific sounds.</t>
      </text>
    </comment>
    <comment authorId="0" ref="E10980">
      <text>
        <t xml:space="preserve">Originates from Best Service Voice Spectral II Disc 2.</t>
      </text>
    </comment>
    <comment authorId="0" ref="E10984">
      <text>
        <t xml:space="preserve">Can be found in Zero-G EZ Rollers Drum and Bass under Acidized Wav Files -&gt; Instrument Samples -&gt; Also Old -&gt; Track 46.2</t>
      </text>
    </comment>
    <comment authorId="0" ref="B10990">
      <text>
        <t xml:space="preserve">Could be the Sounds Good CDDA or AKAI version instead. Todo: Look more into this composer and see if they use other Acid libraries or more audio or AKAI libraries.</t>
      </text>
    </comment>
    <comment authorId="0" ref="B11014">
      <text>
        <t xml:space="preserve">Names taken from Sonic Foundry ACID version.</t>
      </text>
    </comment>
    <comment authorId="0" ref="E11022">
      <text>
        <t xml:space="preserve">Todo: Rip in-game samples to find out which variations these are.</t>
      </text>
    </comment>
    <comment authorId="0" ref="E11066">
      <text>
        <t xml:space="preserve">These samples can also be found in the game "Tigger's Honey Hunt".</t>
      </text>
    </comment>
    <comment authorId="0" ref="E11067">
      <text>
        <t xml:space="preserve">These samples can also be found in the game "Tigger's Honey Hunt".</t>
      </text>
    </comment>
    <comment authorId="0" ref="E11068">
      <text>
        <t xml:space="preserve">These samples can also be found in the game "Tigger's Honey Hunt".</t>
      </text>
    </comment>
    <comment authorId="0" ref="E11069">
      <text>
        <t xml:space="preserve">These samples can also be found in the game "Tigger's Honey Hunt".</t>
      </text>
    </comment>
    <comment authorId="0" ref="E11070">
      <text>
        <t xml:space="preserve">These samples can also be found in the game "Tigger's Honey Hunt".</t>
      </text>
    </comment>
    <comment authorId="0" ref="E11071">
      <text>
        <t xml:space="preserve">These samples can also be found in the game "Tigger's Honey Hunt".</t>
      </text>
    </comment>
    <comment authorId="0" ref="E11072">
      <text>
        <t xml:space="preserve">These samples can also be found in the game "Tigger's Honey Hunt".</t>
      </text>
    </comment>
    <comment authorId="0" ref="E11073">
      <text>
        <t xml:space="preserve">These samples can also be found in the game "Tigger's Honey Hunt".</t>
      </text>
    </comment>
    <comment authorId="0" ref="E11074">
      <text>
        <t xml:space="preserve">These samples can also be found in the game "Tigger's Honey Hunt".</t>
      </text>
    </comment>
    <comment authorId="0" ref="E11075">
      <text>
        <t xml:space="preserve">These samples can also be found in the game "Tigger's Honey Hunt".</t>
      </text>
    </comment>
    <comment authorId="0" ref="B11101">
      <text>
        <t xml:space="preserve">Based off Zero-G Twisted City.</t>
      </text>
    </comment>
    <comment authorId="0" ref="E11117">
      <text>
        <t xml:space="preserve">with low velocity</t>
      </text>
    </comment>
    <comment authorId="0" ref="E11123">
      <text>
        <t xml:space="preserve">Appears in multiple Chrono Cross tracks as well (Gaea's Navel, etc.)</t>
      </text>
    </comment>
    <comment authorId="0" ref="E11124">
      <text>
        <t xml:space="preserve">Present in the TRITON's GM bank</t>
      </text>
    </comment>
    <comment authorId="0" ref="E11133">
      <text>
        <t xml:space="preserve">AKA 'Graveyard Shift'
from BT Breakz from the NU Skool</t>
      </text>
    </comment>
    <comment authorId="0" ref="E11134">
      <text>
        <t xml:space="preserve">AKA 'Coat Hanger Live'
from BT Breakz from the NU Skool</t>
      </text>
    </comment>
    <comment authorId="0" ref="D11151">
      <text>
        <t xml:space="preserve">043_COLD / Beat 52</t>
      </text>
    </comment>
    <comment authorId="0" ref="C11152">
      <text>
        <t xml:space="preserve">Track number taken from Roland Sampling Showcase. May be different on the actual CD.</t>
      </text>
    </comment>
    <comment authorId="0" ref="B11155">
      <text>
        <t xml:space="preserve">TODO: Find original eLAB libraries the factory samples come from</t>
      </text>
    </comment>
    <comment authorId="0" ref="C11157">
      <text>
        <t xml:space="preserve">﻿Music Loops -&gt; Variable Tempo (rex2) -&gt; Downtempo Loops</t>
      </text>
    </comment>
    <comment authorId="0" ref="E11163">
      <text>
        <t xml:space="preserve">Could be UltimateSoundBank Jazzistic</t>
      </text>
    </comment>
    <comment authorId="0" ref="D11180">
      <text>
        <t xml:space="preserve">Reappears in Zero-G World 
Pack (Deepest India -&gt; Jugal -&gt; 
Jugal 110-D 01)</t>
      </text>
    </comment>
    <comment authorId="0" ref="B11238">
      <text>
        <t xml:space="preserve">Classic Series Vol. 10 - Elements of Sound 1MB</t>
      </text>
    </comment>
    <comment authorId="0" ref="B11239">
      <text>
        <t xml:space="preserve">Classic Series Vol. 11 - Elements of Sound 2MB</t>
      </text>
    </comment>
    <comment authorId="0" ref="E11243">
      <text>
        <t xml:space="preserve">AKA 'Graveyard Shift'
from BT Breakz from the NU Skool</t>
      </text>
    </comment>
    <comment authorId="0" ref="E11244">
      <text>
        <t xml:space="preserve">AKA 'Filth and Funk'
from BT Breakz from the NU Skool</t>
      </text>
    </comment>
    <comment authorId="0" ref="E11245">
      <text>
        <t xml:space="preserve">AKA 'Can it be true'
from BT Twisted Textures</t>
      </text>
    </comment>
    <comment authorId="0" ref="B11251">
      <text>
        <t xml:space="preserve">Might be Roland (SR-JV80)
Possibly SR-JV80-10 Bass &amp; Drums</t>
      </text>
    </comment>
    <comment authorId="0" ref="E11257">
      <text>
        <t xml:space="preserve">Pitched down in Invisible, up others.
If 2 is used, it's pitched down to match 1's pitch in the respective songs pitches.</t>
      </text>
    </comment>
    <comment authorId="0" ref="E11258">
      <text>
        <t xml:space="preserve">4 is slightly pitched down</t>
      </text>
    </comment>
    <comment authorId="0" ref="E11260">
      <text>
        <t xml:space="preserve">Most likely contains others outside of OPERATIC in Partition C (SERENE, ETHERAL, LEGATO) but this one's the most obvious.</t>
      </text>
    </comment>
    <comment authorId="0" ref="E11261">
      <text>
        <t xml:space="preserve">To-do: Look into the rest of the CDs</t>
      </text>
    </comment>
    <comment authorId="0" ref="E11275">
      <text>
        <t xml:space="preserve">This sound originates from Masterbits Peter Siedlaczek's Orchestra. It's said to also appear in the SR-JV80-02 card for Rolands, so it could be from there as well.</t>
      </text>
    </comment>
    <comment authorId="0" ref="D11283">
      <text>
        <t xml:space="preserve">0:06, 0:16, 0:51, 1:10</t>
      </text>
    </comment>
    <comment authorId="0" ref="D11284">
      <text>
        <t xml:space="preserve">0:00, 0:28, 1:00</t>
      </text>
    </comment>
    <comment authorId="0" ref="D11295">
      <text>
        <t xml:space="preserve">drums01, drums02, drums03, guitar01, guitar02, synth01, synth02 synth05</t>
      </text>
    </comment>
    <comment authorId="0" ref="B11323">
      <text>
        <t xml:space="preserve">Ma Ja Lé - Chromosphere: Electronic Imprints and Astrobeats</t>
      </text>
    </comment>
    <comment authorId="0" ref="E11325">
      <text>
        <t xml:space="preserve">Could be Hypersonic 2 or another synth instead.</t>
      </text>
    </comment>
    <comment authorId="0" ref="F11367">
      <text>
        <t xml:space="preserve">Blue Emotion, Western GunRun, Never Die, Dance Away, Chon Pam, Hangar, Genepe, Di Labo, El Anoir Jungle, Hot Blood, PvP Perfect Man,
Analog Emotion, The Ocean</t>
      </text>
    </comment>
    <comment authorId="0" ref="F11379">
      <text>
        <t xml:space="preserve">Where am i? (arranged ver), Dear. HyeJin, Dark Forest, Welcome to the jungle, 올빼미의 성, Lonely Sailing, 少女心, Lilliput, My heart is 123 bpm, Toad island #5, Steel City, Genepe, Elias palace, Netural Guild, fish</t>
      </text>
    </comment>
    <comment authorId="0" ref="E11388">
      <text>
        <t xml:space="preserve">Used in the background around 0:13 into the song.</t>
      </text>
    </comment>
    <comment authorId="0" ref="D11431">
      <text>
        <t xml:space="preserve">This patch's reverse effects are somewhat random, so they can play in different timings.</t>
      </text>
    </comment>
    <comment authorId="0" ref="E11432">
      <text>
        <t xml:space="preserve">Used in the background around 0:48 into the song.</t>
      </text>
    </comment>
    <comment authorId="0" ref="C11440">
      <text>
        <t xml:space="preserve">CONSTRUCTIONKITS -&gt; 06-10bossa by sunrise -&gt; 08backing-96</t>
      </text>
    </comment>
    <comment authorId="0" ref="C11441">
      <text>
        <t xml:space="preserve">CONSTRUCTIONKITS -&gt; 06-10bossa by sunrise -&gt; 08backing-96</t>
      </text>
    </comment>
    <comment authorId="0" ref="C11442">
      <text>
        <t xml:space="preserve">CONSTRUCTIONKITS -&gt; 16-20smooth ryders -&gt; 18backing</t>
      </text>
    </comment>
    <comment authorId="0" ref="C11443">
      <text>
        <t xml:space="preserve">CONSTRUCTIONKITS -&gt; 16-20smooth ryders -&gt; 18backing</t>
      </text>
    </comment>
    <comment authorId="0" ref="C11444">
      <text>
        <t xml:space="preserve">CONSTRUCTIONKITS -&gt; 41-45bossa del sol -&gt; 43backing</t>
      </text>
    </comment>
    <comment authorId="0" ref="D11450">
      <text>
        <t xml:space="preserve">DG-Rhythm Guitar 1
DG-Rhythm Guitar 2
DG-Slap Bass
DG-Syn Bass 1
DG-Syn Bass 2
DG-Synth Lead
DG-Whurly Rhodes 1
DG-Whurly Rhodes 2</t>
      </text>
    </comment>
    <comment authorId="0" ref="E11452">
      <text>
        <t xml:space="preserve">Heard in an official demo song for the library.</t>
      </text>
    </comment>
    <comment authorId="0" ref="E11453">
      <text>
        <t xml:space="preserve">Crash cymbal, vintage drum layer, Intro low clavinet, Lead clavinet synth melody, vocal phrase loop "Woo, yeah, woo, uhheh?", scratch &amp; "Pass that" vocal</t>
      </text>
    </comment>
    <comment authorId="0" ref="E11454">
      <text>
        <t xml:space="preserve">Backing strings, Spacey FX
Dance - 70's Drum break, backing strings</t>
      </text>
    </comment>
    <comment authorId="0" ref="E11456">
      <text>
        <t xml:space="preserve">Intro ambience
Dance - Cymbals and Synth lead</t>
      </text>
    </comment>
    <comment authorId="0" ref="E11457">
      <text>
        <t xml:space="preserve">Crash cymbals, Synth bass, "Lovers split" vocoder loop, percussion loop, ect.
Dance - Synth bass, "Lovers split" vocoder loop, Small bongo in intro, Backing shaker</t>
      </text>
    </comment>
    <comment authorId="0" ref="E11461">
      <text>
        <t xml:space="preserve">"Whoop wooo", "Yeah" vocals
Ending Brass hit &amp; cymbal</t>
      </text>
    </comment>
    <comment authorId="0" ref="E11466">
      <text>
        <t xml:space="preserve">Sourced from PowerFX The Funk Master</t>
      </text>
    </comment>
    <comment authorId="0" ref="E11467">
      <text>
        <t xml:space="preserve">Sourced from PowerFX The Funk Master</t>
      </text>
    </comment>
    <comment authorId="0" ref="E11473">
      <text>
        <t xml:space="preserve">Also in Nemesys Conexant GM500 Kit</t>
      </text>
    </comment>
    <comment authorId="0" ref="E11485">
      <text>
        <t xml:space="preserve">Also in Nemesys Conexant GM500 Kit</t>
      </text>
    </comment>
    <comment authorId="0" ref="E11502">
      <text>
        <t xml:space="preserve">https://youtu.be/_JYU3GR6aZY?t=5</t>
      </text>
    </comment>
    <comment authorId="0" ref="E11536">
      <text>
        <t xml:space="preserve">Beatbox percussion, Lo-Fi acoustic guitar, Spacey FX</t>
      </text>
    </comment>
    <comment authorId="0" ref="E11546">
      <text>
        <t xml:space="preserve">Used as a synth bass.</t>
      </text>
    </comment>
    <comment authorId="0" ref="B11569">
      <text>
        <t xml:space="preserve">In an interview, Module can be seen playing this patch using an unknown software plugin in Ableton.</t>
      </text>
    </comment>
    <comment authorId="0" ref="F11607">
      <text>
        <t xml:space="preserve">Arena, Delphi Temple, Morticora, Vileshark Headquarters, Crimson, Basel Border, Sunset Desert, Windsnap Lair, Elysian Island, Durango Kingdom, Meeryasha</t>
      </text>
    </comment>
    <comment authorId="0" ref="E11610">
      <text>
        <t xml:space="preserve"> - Chronological order:
VOOH-MAHH, WOSA GRP, BAWH-NAHH, VOO-MAHH, VOO-GAHH
 - Repeat</t>
      </text>
    </comment>
    <comment authorId="0" ref="B11618">
      <text>
        <t xml:space="preserve">Unknown Motif model</t>
      </text>
    </comment>
    <comment authorId="0" ref="B11619">
      <text>
        <t xml:space="preserve">Unknown Motif model</t>
      </text>
    </comment>
    <comment authorId="0" ref="E11623">
      <text>
        <t xml:space="preserve">F3 also appears in Zero-G Ambient/Altered States and Databecker Monster Pack.</t>
      </text>
    </comment>
    <comment authorId="0" ref="D11625">
      <text>
        <t xml:space="preserve">Could also be Brass -&gt; 4 Trombones -&gt; 3 Effects -&gt; 4TB Bn Dn HT</t>
      </text>
    </comment>
    <comment authorId="0" ref="E11648">
      <text>
        <t xml:space="preserve">https://cheerfulghost.com/jdodson/posts/1733/interview-with-terraria-composer-scott-lloyd-shelly
-
"Hallow/Underground was more of a result of me playing in my musical sandbox, mainly Logic Pro."
-Scott</t>
      </text>
    </comment>
    <comment authorId="0" ref="E11649">
      <text>
        <t xml:space="preserve">"Real Synth 12" in Zero-G Electric Dreamz and "Instruments - 3 - Hits &amp; Bits -&gt; 6-SunBlock" in Zero-G Total Drum &amp; Bass are used, though it's possible both appear and were sampled from Logic as other ambient sounds like these from Zero-G have ended up coming from there.</t>
      </text>
    </comment>
    <comment authorId="0" ref="B11650">
      <text>
        <t xml:space="preserve">Scott says he uses ReWire to use Reason inside of Logic most of the time. He also sometimes starts a song in Reason and exports the audio into Logic and continues working on it.</t>
      </text>
    </comment>
    <comment authorId="0" ref="F11651">
      <text>
        <t xml:space="preserve">Day, Alternate Day, Jungle Day, Desert, Space Day, Morning Raining, Plantera, Graveyard</t>
      </text>
    </comment>
    <comment authorId="0" ref="B11667">
      <text>
        <t xml:space="preserve">Originates from Sounds Good / Sonic Foundry Drum Tools.</t>
      </text>
    </comment>
    <comment authorId="0" ref="C11689">
      <text>
        <t xml:space="preserve">PowerFX Loops -&gt; Guitar -&gt; Electric Guitar -&gt; Riffs and Melodies</t>
      </text>
    </comment>
    <comment authorId="0" ref="E11703">
      <text>
        <t xml:space="preserve">Could be another saxophone patch within HALion, but it definitely originates from HALion.</t>
      </text>
    </comment>
    <comment authorId="0" ref="E11706">
      <text>
        <t xml:space="preserve">Also used in City Stories Breaks from LEGO City Undercover.</t>
      </text>
    </comment>
    <comment authorId="0" ref="D11709">
      <text>
        <t xml:space="preserve">Source: https://media.discordapp.net/attachments/334910359578214401/838815948500369488/image0.png?width=344&amp;height=649
</t>
      </text>
    </comment>
    <comment authorId="0" ref="D11710">
      <text>
        <t xml:space="preserve">Source: https://media.discordapp.net/attachments/334910359578214401/838815948500369488/image0.png?width=344&amp;height=649
</t>
      </text>
    </comment>
    <comment authorId="0" ref="D11711">
      <text>
        <t xml:space="preserve">Source: https://media.discordapp.net/attachments/334910359578214401/838815948500369488/image0.png?width=344&amp;height=649
</t>
      </text>
    </comment>
    <comment authorId="0" ref="D11712">
      <text>
        <t xml:space="preserve">Source: https://media.discordapp.net/attachments/334910359578214401/838815948500369488/image0.png?width=344&amp;height=649
</t>
      </text>
    </comment>
    <comment authorId="0" ref="D11713">
      <text>
        <t xml:space="preserve">Source: https://media.discordapp.net/attachments/334910359578214401/838815948500369488/image0.png?width=344&amp;height=649
</t>
      </text>
    </comment>
    <comment authorId="0" ref="D11714">
      <text>
        <t xml:space="preserve">Source: https://media.discordapp.net/attachments/334910359578214401/838815948500369488/image0.png?width=344&amp;height=649
</t>
      </text>
    </comment>
    <comment authorId="0" ref="D11715">
      <text>
        <t xml:space="preserve">Source: https://media.discordapp.net/attachments/334910359578214401/838815948500369488/image0.png?width=344&amp;height=649
</t>
      </text>
    </comment>
    <comment authorId="0" ref="D11716">
      <text>
        <t xml:space="preserve">Source: https://media.discordapp.net/attachments/334910359578214401/838815948500369488/image0.png?width=344&amp;height=649
</t>
      </text>
    </comment>
    <comment authorId="0" ref="D11717">
      <text>
        <t xml:space="preserve">Ilmari Hakkola doesn't recall what he exactly used, though he hints at:
- Orange Tree Samples Evolution Strawberry
- something from Musiclab
- Chris Hein Guitars
Source: https://media.discordapp.net/attachments/334910359578214401/838815948500369488/image0.png?width=344&amp;height=649
</t>
      </text>
    </comment>
    <comment authorId="0" ref="E11762">
      <text>
        <t xml:space="preserve">F-777 stated he used the modern talking wavetable as well as distortion</t>
      </text>
    </comment>
    <comment authorId="0" ref="E11764">
      <text>
        <t xml:space="preserve">Under "mix &gt; lay," the thing that says "4" is turned off</t>
      </text>
    </comment>
    <comment authorId="0" ref="B11772">
      <text>
        <t xml:space="preserve">Could be Ueberschall RetroFit03 AntiGravity Maneuvers instead.</t>
      </text>
    </comment>
    <comment authorId="0" ref="D11772">
      <text>
        <t xml:space="preserve">LOOP04--03 
LOOP04--13
LOOP04--15</t>
      </text>
    </comment>
    <comment authorId="0" ref="E11800">
      <text>
        <t xml:space="preserve">Composer asked for this to be mentioned</t>
      </text>
    </comment>
    <comment authorId="0" ref="B11801">
      <text>
        <t xml:space="preserve">Physical Hardware -
Confirmation:
https://cdn.discordapp.com/attachments/429803887499935745/742540018052104202/unknown.png</t>
      </text>
    </comment>
    <comment authorId="0" ref="B11813">
      <text>
        <t xml:space="preserve">All presets are modified and have effects added in Reason</t>
      </text>
    </comment>
    <comment authorId="0" ref="E11816">
      <text>
        <t xml:space="preserve">The composer posts about using analog gear and Arturia analog synth VST plugins on their Twitter, so it's likely this type of bell-sound could appear in other places as well, especially given there are some other games by different composers with a similar bell sound that came out before UVI Digital Synsations.</t>
      </text>
    </comment>
    <comment authorId="0" ref="F11816">
      <text>
        <t xml:space="preserve">Risk of Rain, Dew Point, Monsoon, Cyclogenesis, Tropic of Cancer, Surface Tension, Coalescence</t>
      </text>
    </comment>
    <comment authorId="0" ref="A11829">
      <text>
        <t xml:space="preserve">Confirmed in a written interview: https://store.steampowered.com/news/app/250900/view/2909846985626025207</t>
      </text>
    </comment>
    <comment authorId="0" ref="F11948">
      <text>
        <t xml:space="preserve">Song That Might Play When You Fight Sans</t>
      </text>
    </comment>
    <comment authorId="0" ref="D11952">
      <text>
        <t xml:space="preserve">Possibly an unofficial soundfont conversion.</t>
      </text>
    </comment>
    <comment authorId="0" ref="E11957">
      <text>
        <t xml:space="preserve">Turn the slider around 46-47%, high cut (not steep) Also iayered with a 3xOsc square</t>
      </text>
    </comment>
    <comment authorId="0" ref="B11974">
      <text>
        <t xml:space="preserve">Shigihara owns Sonar -&gt; TTS-1
Based on the Hypercanvas VST by EDIROL.</t>
      </text>
    </comment>
    <comment authorId="0" ref="E12013">
      <text>
        <t xml:space="preserve">Could really be from pretty much anywhere</t>
      </text>
    </comment>
    <comment authorId="0" ref="B12031">
      <text>
        <t xml:space="preserve">MS2000 or Microkorg</t>
      </text>
    </comment>
    <comment authorId="0" ref="E12039">
      <text>
        <t xml:space="preserve">Also appears in Masterbits Add Lips Sound Solutions - VOC_PERC -&gt; T37_15</t>
      </text>
    </comment>
    <comment authorId="0" ref="E12040">
      <text>
        <t xml:space="preserve">Also appears in Masterbits - Add Lips
(SPOKEN -&gt; T46_01)</t>
      </text>
    </comment>
    <comment authorId="0" ref="E12067">
      <text>
        <t xml:space="preserve">https://youtu.be/SwJ8kaMFM_s</t>
      </text>
    </comment>
    <comment authorId="0" ref="E12069">
      <text>
        <t xml:space="preserve">https://youtu.be/SwJ8kaMFM_s</t>
      </text>
    </comment>
    <comment authorId="0" ref="C12148">
      <text>
        <t xml:space="preserve">01 Rhythmic Suites -&gt; Single Loops -&gt; LP Epic Tech Full</t>
      </text>
    </comment>
    <comment authorId="0" ref="E12158">
      <text>
        <t xml:space="preserve">"LOL"
-Tori</t>
      </text>
    </comment>
    <comment authorId="0" ref="E12181">
      <text>
        <t xml:space="preserve">The parts from Nexus in Poems Are Forever are probably from stems that were given to the remixer by Dan Salvato as they’re straight from Dreams Of Love and Literature. -SDF</t>
      </text>
    </comment>
    <comment authorId="0" ref="F12186">
      <text>
        <t xml:space="preserve">Doki Doki Literature Club!, Okay, Everyone! (Sayori), Okay, Everyone! (Natsuki), Okay, Everyone! (Yuri) Ohayou Sayori!, Play With Me, Poem Panic!, Sayo-nara, Your Reality</t>
      </text>
    </comment>
    <comment authorId="0" ref="E12195">
      <text>
        <t xml:space="preserve">For the Imperial March Preset, you will need to separate the Kick Drum and Cymbal sounds from each other by going into mix settings within Nexus and selecting the 1, 2, or 4 options depending on which one you are isolating Also, cymbals have some attack on them. -JLucher</t>
      </text>
    </comment>
    <comment authorId="0" ref="E12197">
      <text>
        <t xml:space="preserve">(Sayo-nara) Slow Strings Swell has pitch automation. -CharaGunner
</t>
      </text>
    </comment>
    <comment authorId="0" ref="F12202">
      <text>
        <t xml:space="preserve">Doki Doki Literature Club!, Dreams Of Love and Literature, Play With Me, Daijoubu!, My Feelings, My Confession, Sayo-nara, I Still Love You, Your Reality, Okay, Everyone! (Monika)</t>
      </text>
    </comment>
    <comment authorId="0" ref="E12203">
      <text>
        <t xml:space="preserve">https://www.dropbox.com/s/6dehy29ylv133f8/Your%20Reality%20%28Almost%20Studio%20Acapella%29.wav?dl=0</t>
      </text>
    </comment>
    <comment authorId="0" ref="B12209">
      <text>
        <t xml:space="preserve">Could be Nexus 2</t>
      </text>
    </comment>
    <comment authorId="0" ref="D12212">
      <text>
        <t xml:space="preserve">Might not be Serum, but the instrument is the same.
"Disputed"</t>
      </text>
    </comment>
    <comment authorId="0" ref="E12217">
      <text>
        <t xml:space="preserve">The producers of the library themselves confirmed this in an advertisement.
https://www.youtube.com/watch?v=tiq-lq7gNxk</t>
      </text>
    </comment>
    <comment authorId="0" ref="D12223">
      <text>
        <t xml:space="preserve">It sounds like it's layered with another saw</t>
      </text>
    </comment>
    <comment authorId="0" ref="E12231">
      <text>
        <t xml:space="preserve">https://twitter.com/regameyk/status/963891532905332736</t>
      </text>
    </comment>
    <comment authorId="0" ref="F12231">
      <text>
        <t xml:space="preserve">https://radicaldreamland.bandcamp.com/album/celeste-madelines-grab-bag</t>
      </text>
    </comment>
    <comment authorId="0" ref="E12233">
      <text>
        <t xml:space="preserve">https://twitter.com/regameyk/status/1416483663592648705</t>
      </text>
    </comment>
    <comment authorId="0" ref="E12236">
      <text>
        <t xml:space="preserve">https://medium.com/@kuraine/a-little-bit-about-celestes-synths-and-some-bonus-piano-461f62605ea1</t>
      </text>
    </comment>
    <comment authorId="0" ref="E12244">
      <text>
        <t xml:space="preserve">https://twitter.com/regameyk/status/963891532905332736</t>
      </text>
    </comment>
    <comment authorId="0" ref="F12244">
      <text>
        <t xml:space="preserve">https://radicaldreamland.bandcamp.com/album/celeste-madelines-grab-bag</t>
      </text>
    </comment>
    <comment authorId="0" ref="B12255">
      <text>
        <t xml:space="preserve">Originates from Sounds Good / Sonic Foundry Drum Tools.</t>
      </text>
    </comment>
    <comment authorId="0" ref="E12279">
      <text>
        <t xml:space="preserve">Poggers</t>
      </text>
    </comment>
    <comment authorId="0" ref="B12282">
      <text>
        <t xml:space="preserve">AVGN: Bad Game Cover Art #2 - Mega Man (NES) </t>
      </text>
    </comment>
    <comment authorId="0" ref="D12294">
      <text>
        <t xml:space="preserve">Has Native Instruments Guitar Rig 5's effects on it</t>
      </text>
    </comment>
    <comment authorId="0" ref="E12295">
      <text>
        <t xml:space="preserve">Sampled from Jet Set Radio's "Humming The Bassline" sample of this sample.</t>
      </text>
    </comment>
    <comment authorId="0" ref="E12296">
      <text>
        <t xml:space="preserve">PE-14 74 1</t>
      </text>
    </comment>
    <comment authorId="0" ref="D12311">
      <text>
        <t xml:space="preserve">Conroy Ellis -&gt; Conroy Ellis 1-05</t>
      </text>
    </comment>
    <comment authorId="0" ref="D12312">
      <text>
        <t xml:space="preserve">Conroy Ellis -&gt; Conroy Ellis 1-06</t>
      </text>
    </comment>
    <comment authorId="0" ref="D12313">
      <text>
        <t xml:space="preserve">Conroy Ellis -&gt; Conroy Ellis 1-08</t>
      </text>
    </comment>
    <comment authorId="0" ref="D12314">
      <text>
        <t xml:space="preserve">Conroy Ellis -&gt; Conroy Ellis 1-09</t>
      </text>
    </comment>
    <comment authorId="0" ref="D12315">
      <text>
        <t xml:space="preserve">Conroy Ellis -&gt; Conroy Ellis 2-11</t>
      </text>
    </comment>
    <comment authorId="0" ref="D12316">
      <text>
        <t xml:space="preserve">Conroy Ellis -&gt; Conroy Ellis 3-07</t>
      </text>
    </comment>
    <comment authorId="0" ref="D12317">
      <text>
        <t xml:space="preserve">Conroy Ellis -&gt; Conroy Ellis 3-19</t>
      </text>
    </comment>
    <comment authorId="0" ref="E12318">
      <text>
        <t xml:space="preserve">Same sample also appears on Zero-G Datafile Vol. 1 Track 21 (0:18)</t>
      </text>
    </comment>
    <comment authorId="0" ref="B12376">
      <text>
        <t xml:space="preserve">Full name: acoustic_grand_piano_ydp_20080910</t>
      </text>
    </comment>
    <comment authorId="0" ref="B12384">
      <text>
        <t xml:space="preserve">Full name: Mystical Ninja Starring Goemon</t>
      </text>
    </comment>
    <comment authorId="0" ref="E12392">
      <text>
        <t xml:space="preserve">There may be a stereo enhancer applied to this patch during the beginning of Chaos King.</t>
      </text>
    </comment>
    <comment authorId="0" ref="B12429">
      <text>
        <t xml:space="preserve">Full name: Studio FG460s II Pro Guitar Pack</t>
      </text>
    </comment>
    <comment authorId="0" ref="E12431">
      <text>
        <t xml:space="preserve">Fruity Hardcore preset "Hard Blues XS" and Fruity Flanger applied</t>
      </text>
    </comment>
    <comment authorId="0" ref="B12433">
      <text>
        <t xml:space="preserve">Full name: Mighty Morphin Power Rangers</t>
      </text>
    </comment>
    <comment authorId="0" ref="E12507">
      <text>
        <t xml:space="preserve">Only hi-hats used</t>
      </text>
    </comment>
    <comment authorId="0" ref="B12528">
      <text>
        <t xml:space="preserve">Most likely a synth from the Yamaha MOTIF line.</t>
      </text>
    </comment>
    <comment authorId="0" ref="D12571">
      <text>
        <t xml:space="preserve">Also appears in AIR Xpand!2 with different tuning.</t>
      </text>
    </comment>
    <comment authorId="0" ref="B12582">
      <text>
        <t xml:space="preserve">Probably comes from the S950's factory disks.</t>
      </text>
    </comment>
    <comment authorId="0" ref="B12583">
      <text>
        <t xml:space="preserve">Probably comes from the S950's factory disks.</t>
      </text>
    </comment>
    <comment authorId="0" ref="E12620">
      <text>
        <t xml:space="preserve">Daniel was in charge of the synth and drum sounds (I did the compositions and design), but I can tell at least some of it is done with Ableton Live's default plugins and Sylenth1! Most probably Omnisphere in there too! Cheers!</t>
      </text>
    </comment>
    <comment authorId="0" ref="E12621">
      <text>
        <t xml:space="preserve">Daniel was in charge of the synth and drum sounds (I did the compositions and design), but I can tell at least some of it is done with Ableton Live's default plugins and Sylenth1! Most probably Omnisphere in there too! Cheers!</t>
      </text>
    </comment>
    <comment authorId="0" ref="E12623">
      <text>
        <t xml:space="preserve">Daniel was in charge of the synth and drum sounds (I did the compositions and design), but I can tell at least some of it is done with Ableton Live's default plugins and Sylenth1! Most probably Omnisphere in there too! Cheers!</t>
      </text>
    </comment>
    <comment authorId="0" ref="E12625">
      <text>
        <t xml:space="preserve">it is most definitely Trilian -
Hey!
Yes, the outrageous slap bass is indeed programmed. The sound originates from a sampled slap bass from Spectrasonics Trillian! -Daniel
</t>
      </text>
    </comment>
    <comment authorId="0" ref="B12634">
      <text>
        <t xml:space="preserve">Full name: Feature Cast Presents Mid Tempo Beats &amp; Breaks</t>
      </text>
    </comment>
    <comment authorId="0" ref="D12639">
      <text>
        <t xml:space="preserve">Drums -&gt; Single-Drums -&gt; Cymbals 120</t>
      </text>
    </comment>
    <comment authorId="0" ref="E12639">
      <text>
        <t xml:space="preserve">probably 08crs120_BB cymbals_s_</t>
      </text>
    </comment>
    <comment authorId="0" ref="E12643">
      <text>
        <t xml:space="preserve">Sourced from Zero-G - Guitar Odyssey</t>
      </text>
    </comment>
    <comment authorId="0" ref="B12647">
      <text>
        <t xml:space="preserve">Full title: HE DUNKED WITHOUT JUMPING! Basketball Vine Compilation REACTION!
(what the fuck)</t>
      </text>
    </comment>
    <comment authorId="0" ref="B12648">
      <text>
        <t xml:space="preserve">Full title: Crowd Teens Chant Fight / Crowd, Teens, Chant, Fight</t>
      </text>
    </comment>
    <comment authorId="0" ref="E12649">
      <text>
        <t xml:space="preserve">https://docs.google.com/document/d/14uHuTgAwgXZ-L7Wp3LOJKBC4KVDoe7LY_DE9vTb6ubU/edit</t>
      </text>
    </comment>
    <comment authorId="0" ref="E12652">
      <text>
        <t xml:space="preserve">layered with E-PIANO</t>
      </text>
    </comment>
    <comment authorId="0" ref="E12656">
      <text>
        <t xml:space="preserve">In Satin Panties, sustain is set to 0.</t>
      </text>
    </comment>
    <comment authorId="0" ref="D12658">
      <text>
        <t xml:space="preserve">full sample is called "Breakbeat Paradise Sample - Oldskool Jungle Breakz 06"</t>
      </text>
    </comment>
    <comment authorId="0" ref="D12659">
      <text>
        <t xml:space="preserve">full sample is called "Breakbeat Paradise Sample - Oldskool Jungle Breakz 15"</t>
      </text>
    </comment>
    <comment authorId="0" ref="D12660">
      <text>
        <t xml:space="preserve">full sample is called "Breakbeat Paradise Sample - Mo Classic Breaks 20"</t>
      </text>
    </comment>
    <comment authorId="0" ref="D12661">
      <text>
        <t xml:space="preserve">full sample is called "Breakbeat Paradise Sample - Oldschool Breakbeats 04"</t>
      </text>
    </comment>
    <comment authorId="0" ref="D12662">
      <text>
        <t xml:space="preserve">full sample is called "Breakbeat Paradise Sample - Oldschool Breakbeats 06"</t>
      </text>
    </comment>
    <comment authorId="0" ref="D12663">
      <text>
        <t xml:space="preserve">full sample is called "Breakbeat Paradise Sample - Oldschool Breakbeats 08"</t>
      </text>
    </comment>
    <comment authorId="0" ref="D12664">
      <text>
        <t xml:space="preserve">full sample is called "Breakbeat Paradise Sample - Oldschool Breakbeats 09"</t>
      </text>
    </comment>
    <comment authorId="0" ref="D12665">
      <text>
        <t xml:space="preserve">full sample is called "Breakbeat Paradise Sample - Oldschool Breakbeats 13"</t>
      </text>
    </comment>
    <comment authorId="0" ref="D12666">
      <text>
        <t xml:space="preserve">full sample is called "Breakbeat Paradise Sample - Oldschool Breakbeats 17"</t>
      </text>
    </comment>
    <comment authorId="0" ref="D12667">
      <text>
        <t xml:space="preserve">full sample is called "Breakbeat Paradise Sample - Oldschool Breakbeats 20"</t>
      </text>
    </comment>
    <comment authorId="0" ref="D12668">
      <text>
        <t xml:space="preserve">full sample is called "Breakbeat Paradise Sample - Real Drummer Funky Breaks 07"</t>
      </text>
    </comment>
    <comment authorId="0" ref="B12678">
      <text>
        <t xml:space="preserve">Indie Rock Drops - Songwriters Series Vol. 1</t>
      </text>
    </comment>
    <comment authorId="0" ref="B12681">
      <text>
        <t xml:space="preserve">Reason Rack version.</t>
      </text>
    </comment>
    <comment authorId="0" ref="D12681">
      <text>
        <t xml:space="preserve">has the vibrato speed increased to around 7 Hz and the mod wheel modulated</t>
      </text>
    </comment>
    <comment authorId="0" ref="E12690">
      <text>
        <t xml:space="preserve">OSC 1 level turned up to 99</t>
      </text>
    </comment>
    <comment authorId="0" ref="D12695">
      <text>
        <t xml:space="preserve">This is the snare fill.</t>
      </text>
    </comment>
    <comment authorId="0" ref="E12696">
      <text>
        <t xml:space="preserve">Mod wheel and reverb both automated</t>
      </text>
    </comment>
    <comment authorId="0" ref="C12698">
      <text>
        <t xml:space="preserve">FT1_CONSTRUCTION_KIT_HITS -&gt; FT1_TRAP_KIT_HITS</t>
      </text>
    </comment>
    <comment authorId="0" ref="E12698">
      <text>
        <t xml:space="preserve">Hat is lowered by 3 semitones.
Also has frequency shifter on it. (NEED TO INCLUDE IMAGE LINK)</t>
      </text>
    </comment>
    <comment authorId="0" ref="E12706">
      <text>
        <t xml:space="preserve">https://twitter.com/kawaisprite/status/1333579033209040896</t>
      </text>
    </comment>
    <comment authorId="0" ref="E12707">
      <text>
        <t xml:space="preserve">added distortion</t>
      </text>
    </comment>
    <comment authorId="0" ref="D12708">
      <text>
        <t xml:space="preserve">Nature_-_thunder_and_lightning_ambience_rooftop_Brighton_UK_1</t>
      </text>
    </comment>
    <comment authorId="0" ref="B12725">
      <text>
        <t xml:space="preserve">From Camera Shutter Sound Effects! Polaroid Instant.
</t>
      </text>
    </comment>
    <comment authorId="0" ref="B12728">
      <text>
        <t xml:space="preserve">don't actually know where Jami Lynne sampled it from but this is most likely, lol</t>
      </text>
    </comment>
    <comment authorId="0" ref="B12730">
      <text>
        <t xml:space="preserve">https://www.youtube.com/watch?v=Q-AHUFHHNXw</t>
      </text>
    </comment>
    <comment authorId="0" ref="D12741">
      <text>
        <t xml:space="preserve">Full name is Breakbeat Paradise Sample - 80s Breaks 01.</t>
      </text>
    </comment>
    <comment authorId="0" ref="B12743">
      <text>
        <t xml:space="preserve">Not sure if this is the actual name. </t>
      </text>
    </comment>
    <comment authorId="0" ref="B12748">
      <text>
        <t xml:space="preserve">Full name is Bob Clearmountain Percussion and Bass Guitar.
</t>
      </text>
    </comment>
    <comment authorId="0" ref="B12752">
      <text>
        <t xml:space="preserve">Reason Rack version was used.</t>
      </text>
    </comment>
    <comment authorId="0" ref="D12756">
      <text>
        <t xml:space="preserve">Could also be the GameBoy Triangle.</t>
      </text>
    </comment>
    <comment authorId="0" ref="D12774">
      <text>
        <t xml:space="preserve">Might be sampled from a patch in the "Patches" section instead of the "Samples section.</t>
      </text>
    </comment>
    <comment authorId="0" ref="F12786">
      <text>
        <t xml:space="preserve">The Elegance of the Mysterious and Distant, Lovesick - 80,000 Lightyears, Three Bar Logos, The Heart of the Desert, Thrifted Tchotchkes, Finding Shapes In The Clouds.</t>
      </text>
    </comment>
    <comment authorId="0" ref="E12796">
      <text>
        <t xml:space="preserve">bo en wah synth recreation (based on his stream) :
https://cdn.discordapp.com/attachments/510801617386209297/835136974406025276/bo_en_wah_synth.nmsv</t>
      </text>
    </comment>
    <comment authorId="0" ref="D12797">
      <text>
        <t xml:space="preserve">Could also be:
Orkester Sounds -&gt; Strings -&gt; Solo Violin (VLN) -&gt; VLN Long</t>
      </text>
    </comment>
    <comment authorId="0" ref="D12800">
      <text>
        <t xml:space="preserve">Could also just be a custom patch with the same oscillator.</t>
      </text>
    </comment>
    <comment authorId="0" ref="B12811">
      <text>
        <t xml:space="preserve">Probably EDIROL SD-90 or Roland Cloud, because the composer denied the use of soundfonts.</t>
      </text>
    </comment>
    <comment authorId="0" ref="C12828">
      <text>
        <t xml:space="preserve">NICKY_ROMERO_drums --&gt; NICKY_ROMERO_drum_loops --&gt; NICKY_ROMERO_drum_fills --&gt; NICKY_ROMERO_drum_fills_loops</t>
      </text>
    </comment>
    <comment authorId="0" ref="C12829">
      <text>
        <t xml:space="preserve">SOPHIE_one_shots -&gt;
SOPHIE_drums -&gt; SOPHIE_percussion</t>
      </text>
    </comment>
    <comment authorId="0" ref="E12838">
      <text>
        <t xml:space="preserve">Original sample is Run-DMC - Peter Piper. However, the compression of the sample definitely implies Sonic 3's sample of this song was used instead.</t>
      </text>
    </comment>
    <comment authorId="0" ref="E12851">
      <text>
        <t xml:space="preserve">HAT_HatsOff Cl, HAT_Rock HH O1</t>
      </text>
    </comment>
    <comment authorId="0" ref="E12871">
      <text>
        <t xml:space="preserve">C3 note is used in Balls of Steel, pitched down by 2 semitones</t>
      </text>
    </comment>
    <comment authorId="0" ref="E12872">
      <text>
        <t xml:space="preserve">Snap; could be from the SC-88Pro map, too</t>
      </text>
    </comment>
    <comment authorId="0" ref="B12884">
      <text>
        <t xml:space="preserve">Reason Rack version was used.</t>
      </text>
    </comment>
    <comment authorId="0" ref="E12915">
      <text>
        <t xml:space="preserve">Plays at really low notes in Meatophobia.</t>
      </text>
    </comment>
    <comment authorId="0" ref="E12943">
      <text>
        <t xml:space="preserve">Plays at 2 octaves in Tubular Trash Zone</t>
      </text>
    </comment>
    <comment authorId="0" ref="E12947">
      <text>
        <t xml:space="preserve">Plays at 2 octaves in Dungeon Freakshow
</t>
      </text>
    </comment>
    <comment authorId="0" ref="B12953">
      <text>
        <t xml:space="preserve">Could be from a different soundfont</t>
      </text>
    </comment>
    <comment authorId="0" ref="B12960">
      <text>
        <t xml:space="preserve">Soundfont was ripped by the composer, specifically for use in the soundtrack</t>
      </text>
    </comment>
    <comment authorId="0" ref="B12961">
      <text>
        <t xml:space="preserve">Soundfont was ripped by the composer, specifically for use in the soundtrack</t>
      </text>
    </comment>
    <comment authorId="0" ref="B12962">
      <text>
        <t xml:space="preserve">Soundfont was ripped by the composer, specifically for use in the soundtrack</t>
      </text>
    </comment>
    <comment authorId="0" ref="B12963">
      <text>
        <t xml:space="preserve">Soundfont was ripped by the composer, specifically for use in the soundtrack</t>
      </text>
    </comment>
    <comment authorId="0" ref="B12964">
      <text>
        <t xml:space="preserve">Soundfont was ripped by the composer, specifically for use in the soundtrack</t>
      </text>
    </comment>
    <comment authorId="0" ref="B12965">
      <text>
        <t xml:space="preserve">Soundfont was ripped by the composer, specifically for use in the soundtrack</t>
      </text>
    </comment>
    <comment authorId="0" ref="E12974">
      <text>
        <t xml:space="preserve">earlier versions of this song used the "Dog" patch, which comes from Sound Ideas Series 2000</t>
      </text>
    </comment>
    <comment authorId="0" ref="E12983">
      <text>
        <t xml:space="preserve">Sourced from Best Service - Voice Spectral</t>
      </text>
    </comment>
    <comment authorId="0" ref="E12985">
      <text>
        <t xml:space="preserve">Sourced from Steinberg &amp; Sounds Good - Hip Hop Beats &amp; Treats</t>
      </text>
    </comment>
    <comment authorId="0" ref="E12986">
      <text>
        <t xml:space="preserve">Sourced from Best Service - Voice Spectral</t>
      </text>
    </comment>
    <comment authorId="0" ref="E12987">
      <text>
        <t xml:space="preserve">Sourced from Zero-G - Rhythm Guitar &amp; FX</t>
      </text>
    </comment>
    <comment authorId="0" ref="E12988">
      <text>
        <t xml:space="preserve">Sourced from Zero-G - Datafile 2</t>
      </text>
    </comment>
    <comment authorId="0" ref="C12989">
      <text>
        <t xml:space="preserve">JSR_JSRF SAMPLES -&gt; Jet Set Radio Future -&gt; Fly Like A Butterfly</t>
      </text>
    </comment>
    <comment authorId="0" ref="E12990">
      <text>
        <t xml:space="preserve">Sourced from Polestar Magnetics - The X-Static Goldmine</t>
      </text>
    </comment>
    <comment authorId="0" ref="E12992">
      <text>
        <t xml:space="preserve">Sourced from Best Service - Voice Spectral</t>
      </text>
    </comment>
    <comment authorId="0" ref="E12993">
      <text>
        <t xml:space="preserve">Sourced from Zero-G - Datafile 2</t>
      </text>
    </comment>
    <comment authorId="0" ref="E12994">
      <text>
        <t xml:space="preserve">Sourced from Zero-G - Datafile 2</t>
      </text>
    </comment>
    <comment authorId="0" ref="D12995">
      <text>
        <t xml:space="preserve">Work that sucker to death_Eggman boss_Sonic CD</t>
      </text>
    </comment>
    <comment authorId="0" ref="E12995">
      <text>
        <t xml:space="preserve">Sourced from Zero-G - Datafile 2</t>
      </text>
    </comment>
    <comment authorId="0" ref="E12996">
      <text>
        <t xml:space="preserve">Sourced from Best Service - Voice Spectral</t>
      </text>
    </comment>
    <comment authorId="0" ref="E12997">
      <text>
        <t xml:space="preserve">Sourced from Apple Loops for GarageBand</t>
      </text>
    </comment>
    <comment authorId="0" ref="E12998">
      <text>
        <t xml:space="preserve">Sourced from Apple Loops for GarageBand</t>
      </text>
    </comment>
    <comment authorId="0" ref="B12999">
      <text>
        <t xml:space="preserve">Soundfont - Super Monkey Ball: Touch and Roll; Soundfont was ripped by the composer, specifically for use in the soundtrack</t>
      </text>
    </comment>
    <comment authorId="0" ref="E13021">
      <text>
        <t xml:space="preserve">Only the ethnic percussion is used</t>
      </text>
    </comment>
    <comment authorId="0" ref="E13034">
      <text>
        <t xml:space="preserve">Sourced from Roland - SOUND Canvas SC-88 Pro</t>
      </text>
    </comment>
    <comment authorId="0" ref="E13037">
      <text>
        <t xml:space="preserve">Sourced from Roland - SOUND Canvas SC-8850</t>
      </text>
    </comment>
    <comment authorId="0" ref="E13044">
      <text>
        <t xml:space="preserve">Sourced from Roland - SOUND Canvas SC-88 Pro</t>
      </text>
    </comment>
    <comment authorId="0" ref="E13096">
      <text>
        <t xml:space="preserve">Sped up by 1.05x</t>
      </text>
    </comment>
    <comment authorId="0" ref="E13116">
      <text>
        <t xml:space="preserve">One sample is layered with an unknown string-pad.</t>
      </text>
    </comment>
    <comment authorId="0" ref="E13121">
      <text>
        <t xml:space="preserve">Has a similar sound to the high Harpsichord note in the SDK, so it most likely comes from the same source.</t>
      </text>
    </comment>
    <comment authorId="0" ref="E13122">
      <text>
        <t xml:space="preserve">Another sampling of this harpischord appears in Glover (Nintendo 64). Glover includes a note not found in the current N64 SDK samples available online.</t>
      </text>
    </comment>
    <comment authorId="0" ref="D13138">
      <text>
        <t xml:space="preserve">CLAV F#2</t>
      </text>
    </comment>
    <comment authorId="0" ref="D13139">
      <text>
        <t xml:space="preserve">A5 A GLOCK
D5 A GLOCK
F#4A GLOCK</t>
      </text>
    </comment>
    <comment authorId="0" ref="D13141">
      <text>
        <t xml:space="preserve">If you're checking the VST, silence the first two channels and change the fourth's fine to 4.</t>
      </text>
    </comment>
    <comment authorId="0" ref="D13145">
      <text>
        <t xml:space="preserve">F#1 - Orchestral Snare (Pitch up +2)
B1 - Gated Snare
A2 - Bongo
G#3 - Bongo</t>
      </text>
    </comment>
    <comment authorId="0" ref="D13146">
      <text>
        <t xml:space="preserve">Also appears on KORG M1EX.</t>
      </text>
    </comment>
    <comment authorId="0" ref="D13148">
      <text>
        <t xml:space="preserve">A2 and E2 notes need to be confirmed on a real 01/W.</t>
      </text>
    </comment>
    <comment authorId="0" ref="D13154">
      <text>
        <t xml:space="preserve">Also appears on Roland XV-5080.</t>
      </text>
    </comment>
    <comment authorId="0" ref="D13156">
      <text>
        <t xml:space="preserve">Also appears on Roland JV-1080.</t>
      </text>
    </comment>
    <comment authorId="0" ref="D13157">
      <text>
        <t xml:space="preserve">Also appears on Roland XV-5080.</t>
      </text>
    </comment>
    <comment authorId="0" ref="E13164">
      <text>
        <t xml:space="preserve">A version with a fadeout appears in the Dance Kit and MrProducer patches on the base 01R/W.</t>
      </text>
    </comment>
    <comment authorId="0" ref="E13165">
      <text>
        <t xml:space="preserve">Two very similar, but not exactly the same e. pianos are candidates for this sound.
JD-990 - Interal -&gt; 112 E.Piano 1
SC-88 (SC-55 Map) -
006 008 Detuned EP2</t>
      </text>
    </comment>
    <comment authorId="0" ref="B13168">
      <text>
        <t xml:space="preserve">The harpischord patch on Roland SOUND Canvas SC-88 doesn't quite match. The JV-1080 VST does appear to have the waveforms used (84 HarpsiWave A for the high note and 85 HarpsiWave B tor the other 2 notes), but the JD-990 doesn't seem to have any harpischord waveforms. 
SR-JV80-02 Orchestral has these waveforms with the correct mapping, but the samples are tuned differently.</t>
      </text>
    </comment>
    <comment authorId="0" ref="D13182">
      <text>
        <t xml:space="preserve">-JPA1M D.3</t>
      </text>
    </comment>
    <comment authorId="0" ref="D13215">
      <text>
        <t xml:space="preserve">Also appears in Steinberg HALionOne.</t>
      </text>
    </comment>
    <comment authorId="0" ref="E13228">
      <text>
        <t xml:space="preserve">Also appears in UVI PlugSound Pro</t>
      </text>
    </comment>
    <comment authorId="0" ref="E13229">
      <text>
        <t xml:space="preserve">Also appears in UVI PlugSound Pro</t>
      </text>
    </comment>
    <comment authorId="0" ref="E13230">
      <text>
        <t xml:space="preserve">This patch might be from MOTU Universal Loops &amp; Instruments instead.</t>
      </text>
    </comment>
    <comment authorId="0" ref="D13231">
      <text>
        <t xml:space="preserve">Also appears in Steinberg HALionOne.</t>
      </text>
    </comment>
    <comment authorId="0" ref="D13232">
      <text>
        <t xml:space="preserve">Also appears in HALion Sonic SE - Acoustic Bass VX (Pro Set)</t>
      </text>
    </comment>
    <comment authorId="0" ref="E13235">
      <text>
        <t xml:space="preserve">Also appears in UVI PlugSound Pro</t>
      </text>
    </comment>
    <comment authorId="0" ref="E13236">
      <text>
        <t xml:space="preserve">Also appears in UVI PlugSound Pro</t>
      </text>
    </comment>
    <comment authorId="0" ref="E13237">
      <text>
        <t xml:space="preserve">Also appears in UVI PlugSound Pro</t>
      </text>
    </comment>
    <comment authorId="0" ref="E13238">
      <text>
        <t xml:space="preserve">Also appears in UVI PlugSound Pro</t>
      </text>
    </comment>
    <comment authorId="0" ref="E13241">
      <text>
        <t xml:space="preserve">Also appears in UVI PlugSound Pro</t>
      </text>
    </comment>
    <comment authorId="0" ref="B13242">
      <text>
        <t xml:space="preserve">May be from MOTU MachFive 2 instead, as it has a collection of VSL instruments that's very similar to Kontakt's.</t>
      </text>
    </comment>
    <comment authorId="0" ref="D13254">
      <text>
        <t xml:space="preserve">Also appears in HALionOne - Various (Shared Waveforms)</t>
      </text>
    </comment>
    <comment authorId="0" ref="D13255">
      <text>
        <t xml:space="preserve">Also appears in Steinberg HALionOne.</t>
      </text>
    </comment>
    <comment authorId="0" ref="D13256">
      <text>
        <t xml:space="preserve">Also appears in Steinberg HALionOne.</t>
      </text>
    </comment>
    <comment authorId="0" ref="D13258">
      <text>
        <t xml:space="preserve">Also appears in HALion Sonic SE - Acoustic Bass VX (Pro Set)</t>
      </text>
    </comment>
    <comment authorId="0" ref="B13262">
      <text>
        <t xml:space="preserve">Possibly ProSamples 50 Real Guitars instead.</t>
      </text>
    </comment>
    <comment authorId="0" ref="E13267">
      <text>
        <t xml:space="preserve">It's similar to the GM patch, but has differently mapped waveforms in HALionOne. Todo: Confirm on a hardware MOTIF.</t>
      </text>
    </comment>
    <comment authorId="0" ref="B13268">
      <text>
        <t xml:space="preserve">A MOTIF XS6 or MOTIF XS8 keyboard or Steinberg HALion Sonic SE (from Jake Kaufman).</t>
      </text>
    </comment>
  </commentList>
</comments>
</file>

<file path=xl/comments9.xml><?xml version="1.0" encoding="utf-8"?>
<comments xmlns:r="http://schemas.openxmlformats.org/officeDocument/2006/relationships" xmlns="http://schemas.openxmlformats.org/spreadsheetml/2006/main">
  <authors>
    <author/>
  </authors>
  <commentList>
    <comment authorId="0" ref="D18">
      <text>
        <t xml:space="preserve">https://web.archive.org/web/20010610220630/http://weapon.org:80/profile/index.html</t>
      </text>
    </comment>
    <comment authorId="0" ref="D19">
      <text>
        <t xml:space="preserve">https://web.archive.org/web/20010610220630/http://weapon.org:80/profile/index.html</t>
      </text>
    </comment>
    <comment authorId="0" ref="D20">
      <text>
        <t xml:space="preserve">https://youtu.be/FJB0kMf-ic8?t=245</t>
      </text>
    </comment>
    <comment authorId="0" ref="D21">
      <text>
        <t xml:space="preserve">http://www.vgmonline.net/megamanxliners/</t>
      </text>
    </comment>
    <comment authorId="0" ref="D24">
      <text>
        <t xml:space="preserve">https://web.archive.org/web/20010610220630/http://weapon.org:80/profile/index.html</t>
      </text>
    </comment>
    <comment authorId="0" ref="D26">
      <text>
        <t xml:space="preserve">http://www.vgmonline.net/megamanxliners/</t>
      </text>
    </comment>
    <comment authorId="0" ref="D27">
      <text>
        <t xml:space="preserve">https://static.wikia.nocookie.net/aceattorney/images/c/c9/Toshihiko_Horiyama.jpg/revision/latest/scale-to-width-down/180?cb=20140322234651</t>
      </text>
    </comment>
    <comment authorId="0" ref="D28">
      <text>
        <t xml:space="preserve">https://web.archive.org/web/20010610220630/http://weapon.org:80/profile/index.html</t>
      </text>
    </comment>
    <comment authorId="0" ref="D29">
      <text>
        <t xml:space="preserve">https://web.archive.org/web/20030409162505/http://weapon.org/profile/index.html</t>
      </text>
    </comment>
    <comment authorId="0" ref="E30">
      <text>
        <t xml:space="preserve">Super Street Fighter II: The New Challengers (1993)</t>
      </text>
    </comment>
    <comment authorId="0" ref="D31">
      <text>
        <t xml:space="preserve">Mega Man X Sound Box Notes:
http://www.vgmonline.net/megamanxliners/
Yamamoto's Strider 2 interview:
http://web.archive.org/web/20000919013338/http://suleputer.capcom.co.jp/sulehome/sound/0001.html</t>
      </text>
    </comment>
    <comment authorId="0" ref="F31">
      <text>
        <t xml:space="preserve">Phoenix Wright: Ace Attorney − Justice for All (DS, 2006)</t>
      </text>
    </comment>
    <comment authorId="0" ref="D32">
      <text>
        <t xml:space="preserve">https://web.archive.org/web/19980204063143/http://www.weapon.org:80/profile/index.html</t>
      </text>
    </comment>
    <comment authorId="0" ref="D33">
      <text>
        <t xml:space="preserve">https://web.archive.org/web/20030409162505/http://weapon.org/profile/index.html</t>
      </text>
    </comment>
    <comment authorId="0" ref="D34">
      <text>
        <t xml:space="preserve">https://web.archive.org/web/20010610220630/http://weapon.org:80/profile/index.html</t>
      </text>
    </comment>
    <comment authorId="0" ref="D35">
      <text>
        <t xml:space="preserve">https://twitter.com/tssf/status/1002014056465641472</t>
      </text>
    </comment>
    <comment authorId="0" ref="D36">
      <text>
        <t xml:space="preserve">https://web.archive.org/web/20030409162505/http://weapon.org/profile/index.html</t>
      </text>
    </comment>
    <comment authorId="0" ref="D37">
      <text>
        <t xml:space="preserve">https://web.archive.org/web/20010610220630/http://weapon.org:80/profile/index.html</t>
      </text>
    </comment>
    <comment authorId="0" ref="D38">
      <text>
        <t xml:space="preserve">http://www.vgmonline.net/megamanxliners/</t>
      </text>
    </comment>
    <comment authorId="0" ref="E39">
      <text>
        <t xml:space="preserve">Marvel vs. Capcom: Clash of Super Heroes (1998)</t>
      </text>
    </comment>
    <comment authorId="0" ref="F41">
      <text>
        <t xml:space="preserve">Phoenix Wright: Ace Attorney − Justice for All (DS, 2006)</t>
      </text>
    </comment>
    <comment authorId="0" ref="E42">
      <text>
        <t xml:space="preserve">Marvel vs. Capcom: Clash of Super Heroes (1998)</t>
      </text>
    </comment>
    <comment authorId="0" ref="F43">
      <text>
        <t xml:space="preserve">Phoenix Wright: Ace Attorney − Justice for All (DS, 2006)</t>
      </text>
    </comment>
    <comment authorId="0" ref="D44">
      <text>
        <t xml:space="preserve">https://youtu.be/FJB0kMf-ic8?t=245</t>
      </text>
    </comment>
    <comment authorId="0" ref="E44">
      <text>
        <t xml:space="preserve">Super Street Fighter II: The New Challengers (1993)</t>
      </text>
    </comment>
    <comment authorId="0" ref="D45">
      <text>
        <t xml:space="preserve">https://cdn.discordapp.com/attachments/400836375139713035/888937231237124146/MMXGear.PNG</t>
      </text>
    </comment>
    <comment authorId="0" ref="D46">
      <text>
        <t xml:space="preserve">https://cdn.discordapp.com/attachments/400836375139713035/888937231237124146/MMXGear.PNG</t>
      </text>
    </comment>
    <comment authorId="0" ref="D47">
      <text>
        <t xml:space="preserve">https://web.archive.org/web/20030409162505/http://weapon.org/profile/index.html</t>
      </text>
    </comment>
    <comment authorId="0" ref="D48">
      <text>
        <t xml:space="preserve">http://www.vgmonline.net/megamanxliners/</t>
      </text>
    </comment>
    <comment authorId="0" ref="D49">
      <text>
        <t xml:space="preserve">https://web.archive.org/web/19980204063143/http://www.weapon.org:80/profile/index.html</t>
      </text>
    </comment>
    <comment authorId="0" ref="D50">
      <text>
        <t xml:space="preserve">https://web.archive.org/web/20010610220630/http://weapon.org:80/profile/index.html</t>
      </text>
    </comment>
    <comment authorId="0" ref="E51">
      <text>
        <t xml:space="preserve">Throw grunt</t>
      </text>
    </comment>
    <comment authorId="0" ref="F51">
      <text>
        <t xml:space="preserve">Hi-hats</t>
      </text>
    </comment>
    <comment authorId="0" ref="D52">
      <text>
        <t xml:space="preserve">https://web.archive.org/web/19980204063143/http://www.weapon.org:80/profile/index.html</t>
      </text>
    </comment>
    <comment authorId="0" ref="D53">
      <text>
        <t xml:space="preserve">https://web.archive.org/web/19980204063143/http://www.weapon.org:80/profile/index.html</t>
      </text>
    </comment>
    <comment authorId="0" ref="D54">
      <text>
        <t xml:space="preserve">https://youtu.be/FJB0kMf-ic8?t=245</t>
      </text>
    </comment>
    <comment authorId="0" ref="D55">
      <text>
        <t xml:space="preserve">http://www.vgmonline.net/megamanxliners/</t>
      </text>
    </comment>
    <comment authorId="0" ref="D57">
      <text>
        <t xml:space="preserve">http://www.vgmonline.net/megamanxliners/</t>
      </text>
    </comment>
    <comment authorId="0" ref="D58">
      <text>
        <t xml:space="preserve">http://www.vgmonline.net/megamanxliners/</t>
      </text>
    </comment>
    <comment authorId="0" ref="F59">
      <text>
        <t xml:space="preserve">Marvel vs. Capcom 2: New Age of HeroeS</t>
      </text>
    </comment>
    <comment authorId="0" ref="D64">
      <text>
        <t xml:space="preserve">http://www.vgmonline.net/megamanxliners/</t>
      </text>
    </comment>
    <comment authorId="0" ref="D66">
      <text>
        <t xml:space="preserve">http://www.vgmonline.net/megamanxliners/</t>
      </text>
    </comment>
    <comment authorId="0" ref="C76">
      <text>
        <t xml:space="preserve">Soundscan 26 - Big Beat Samples &amp; More</t>
      </text>
    </comment>
    <comment authorId="0" ref="D77">
      <text>
        <t xml:space="preserve">http://www.vgmonline.net/megamanxliners/</t>
      </text>
    </comment>
    <comment authorId="0" ref="E87">
      <text>
        <t xml:space="preserve">Marvel vs. Capcom: Clash of Super Heroes (1998)</t>
      </text>
    </comment>
    <comment authorId="0" ref="D90">
      <text>
        <t xml:space="preserve">http://www.vgmonline.net/megamanxliners/</t>
      </text>
    </comment>
    <comment authorId="0" ref="B94">
      <text>
        <t xml:space="preserve">Original Melee Music Dev interview (translated into English):
https://sourcegaming.info/2016/05/03/musicroundtable1/
Original Melee Music Dev interview:
https://www.nintendo.co.jp/n01/n64/software/nus_p_nalj/smash/flash/0118/index.html</t>
      </text>
    </comment>
    <comment authorId="0" ref="D98">
      <text>
        <t xml:space="preserve">https://web.archive.org/web/20160601035816if_/http://www.hallab.co.jp/assets/img/create/jobDesk04.jpg</t>
      </text>
    </comment>
    <comment authorId="0" ref="D99">
      <text>
        <t xml:space="preserve">https://twitter.com/Shogo_Sakai/status/933122380951470080</t>
      </text>
    </comment>
    <comment authorId="0" ref="D100">
      <text>
        <t xml:space="preserve">https://ssl-forum-files.fobby.net/forum_attachments/0004/5653/Dengeki64_095.png
https://twitter.com/Shogo_Sakai/status/933122380951470080</t>
      </text>
    </comment>
    <comment authorId="0" ref="D101">
      <text>
        <t xml:space="preserve">https://twitter.com/Shogo_Sakai/status/933122380951470080</t>
      </text>
    </comment>
    <comment authorId="0" ref="D102">
      <text>
        <t xml:space="preserve">https://www.hallab.co.jp/wp-content/themes/hal/images/blog/uploads/keyboardmagazine0609.jpg</t>
      </text>
    </comment>
    <comment authorId="0" ref="D103">
      <text>
        <t xml:space="preserve">https://twitter.com/Shogo_Sakai/status/1440703554881163285</t>
      </text>
    </comment>
    <comment authorId="0" ref="D104">
      <text>
        <t xml:space="preserve">https://www.nintendo.co.jp/n01/n64/software/nus_p_nalj/smash/flash/0118/booth_200.jpg</t>
      </text>
    </comment>
    <comment authorId="0" ref="D105">
      <text>
        <t xml:space="preserve">https://www.nintendo.co.jp/n01/n64/software/nus_p_nalj/smash/flash/0118/booth_200.jpg</t>
      </text>
    </comment>
    <comment authorId="0" ref="D106">
      <text>
        <t xml:space="preserve">https://www.nintendo.co.jp/n01/n64/software/nus_p_nalj/smash/flash/0118/booth_200.jpg</t>
      </text>
    </comment>
    <comment authorId="0" ref="D107">
      <text>
        <t xml:space="preserve">https://www.hallab.co.jp/wp-content/themes/hal/images/blog/uploads/blog_20190613.jpg</t>
      </text>
    </comment>
    <comment authorId="0" ref="D108">
      <text>
        <t xml:space="preserve">https://docs.google.com/spreadsheets/d/1Tc_iHgBA6JIrROgUV-Wd05tO9sTUT2uORhDXUTYPR7Y/edit#gid=0</t>
      </text>
    </comment>
    <comment authorId="0" ref="D109">
      <text>
        <t xml:space="preserve">https://web.archive.org/web/20160601035816if_/http://www.hallab.co.jp/assets/img/create/jobDesk04.jpg</t>
      </text>
    </comment>
    <comment authorId="0" ref="D110">
      <text>
        <t xml:space="preserve">https://docs.google.com/spreadsheets/d/1Tc_iHgBA6JIrROgUV-Wd05tO9sTUT2uORhDXUTYPR7Y/edit#gid=0</t>
      </text>
    </comment>
    <comment authorId="0" ref="D111">
      <text>
        <t xml:space="preserve">https://ssl-forum-files.fobby.net/forum_attachments/0004/5653/Dengeki64_095.png</t>
      </text>
    </comment>
    <comment authorId="0" ref="D112">
      <text>
        <t xml:space="preserve">https://twitter.com/Shogo_Sakai/status/699782622629658625</t>
      </text>
    </comment>
    <comment authorId="0" ref="D113">
      <text>
        <t xml:space="preserve">https://www.nintendo.co.jp/n01/n64/software/nus_p_nalj/smash/flash/0118/sc-88_200.jpg</t>
      </text>
    </comment>
    <comment authorId="0" ref="D114">
      <text>
        <t xml:space="preserve">https://www.dokonoko.jp/posts/fce4065c-ef2b-4c3f-b037-9bca34ed685b</t>
      </text>
    </comment>
    <comment authorId="0" ref="D115">
      <text>
        <t xml:space="preserve">https://twitter.com/Shogo_Sakai/status/699782622629658625</t>
      </text>
    </comment>
    <comment authorId="0" ref="D116">
      <text>
        <t xml:space="preserve">https://web.archive.org/web/20160601035816if_/http://www.hallab.co.jp/assets/img/create/jobDesk04.jpg</t>
      </text>
    </comment>
    <comment authorId="0" ref="D117">
      <text>
        <t xml:space="preserve">https://www.nintendo.co.jp/n01/n64/software/nus_p_nalj/smash/flash/0118/sc-88_200.jpg</t>
      </text>
    </comment>
    <comment authorId="0" ref="D118">
      <text>
        <t xml:space="preserve">https://web.archive.org/web/20171104133139im_/http://www.hallab.co.jp/assets/img/create/job04Time01.jpg</t>
      </text>
    </comment>
    <comment authorId="0" ref="D119">
      <text>
        <t xml:space="preserve">https://www.hallab.co.jp/wp-content/themes/hal/images/blog/uploads/keyboardmagazine0609.jpg</t>
      </text>
    </comment>
    <comment authorId="0" ref="D125">
      <text>
        <t xml:space="preserve">https://www.hallab.co.jp/wp-content/themes/hal/images/blog/uploads/blog_20190613.jpg</t>
      </text>
    </comment>
    <comment authorId="0" ref="D133">
      <text>
        <t xml:space="preserve">https://web.archive.org/web/20161025074245/http://www.steinberg.net/en/artists/stories/2011/game_freak_and_the_production_of_pokemon.html</t>
      </text>
    </comment>
    <comment authorId="0" ref="D134">
      <text>
        <t xml:space="preserve">https://youtu.be/ydWfZFx0iXE?t=2465</t>
      </text>
    </comment>
    <comment authorId="0" ref="D135">
      <text>
        <t xml:space="preserve">https://youtu.be/ydWfZFx0iXE?t=1924</t>
      </text>
    </comment>
    <comment authorId="0" ref="D136">
      <text>
        <t xml:space="preserve">https://twitter.com/GoIchinose/status/791246812975816704</t>
      </text>
    </comment>
    <comment authorId="0" ref="D137">
      <text>
        <t xml:space="preserve">https://cdn.discordapp.com/attachments/275425161715515402/525078779425456139/Screen_Shot_2018-12-19_at_17.34.35.png</t>
      </text>
    </comment>
    <comment authorId="0" ref="D138">
      <text>
        <t xml:space="preserve">https://youtu.be/sBKLgee1-NQ?t=67</t>
      </text>
    </comment>
    <comment authorId="0" ref="D139">
      <text>
        <t xml:space="preserve">https://cdn.discordapp.com/attachments/275425161715515402/525078779425456139/Screen_Shot_2018-12-19_at_17.34.35.png</t>
      </text>
    </comment>
    <comment authorId="0" ref="D140">
      <text>
        <t xml:space="preserve">https://cdn.discordapp.com/attachments/275425161715515402/525078779425456139/Screen_Shot_2018-12-19_at_17.34.35.png</t>
      </text>
    </comment>
    <comment authorId="0" ref="D141">
      <text>
        <t xml:space="preserve">https://web.archive.org/web/20161025074245/http://www.steinberg.net/en/artists/stories/2011/game_freak_and_the_production_of_pokemon.html</t>
      </text>
    </comment>
    <comment authorId="0" ref="D143">
      <text>
        <t xml:space="preserve">https://web.archive.org/web/20161025074245/http://www.steinberg.net/en/artists/stories/2011/game_freak_and_the_production_of_pokemon.html</t>
      </text>
    </comment>
    <comment authorId="0" ref="D144">
      <text>
        <t xml:space="preserve">https://twitter.com/Junichi_Masuda/status/142153212206645248</t>
      </text>
    </comment>
    <comment authorId="0" ref="D146">
      <text>
        <t xml:space="preserve">https://web.archive.org/web/20161025074245/http://www.steinberg.net/en/artists/stories/2011/game_freak_and_the_production_of_pokemon.html</t>
      </text>
    </comment>
    <comment authorId="0" ref="D147">
      <text>
        <t xml:space="preserve">https://youtu.be/ydWfZFx0iXE?t=3395</t>
      </text>
    </comment>
    <comment authorId="0" ref="D149">
      <text>
        <t xml:space="preserve">https://youtu.be/ydWfZFx0iXE?t=3236</t>
      </text>
    </comment>
    <comment authorId="0" ref="D155">
      <text>
        <t xml:space="preserve">https://youtu.be/ydWfZFx0iXE?t=3236</t>
      </text>
    </comment>
    <comment authorId="0" ref="D156">
      <text>
        <t xml:space="preserve">https://youtu.be/ydWfZFx0iXE?t=3214</t>
      </text>
    </comment>
    <comment authorId="0" ref="D157">
      <text>
        <t xml:space="preserve">https://youtu.be/6-mSPoaRRj0?t=827</t>
      </text>
    </comment>
    <comment authorId="0" ref="D158">
      <text>
        <t xml:space="preserve">https://web.archive.org/web/20161025074245/http://www.steinberg.net/en/artists/stories/2011/game_freak_and_the_production_of_pokemon.html</t>
      </text>
    </comment>
    <comment authorId="0" ref="D159">
      <text>
        <t xml:space="preserve">https://web.archive.org/web/20161025074245/http://www.steinberg.net/en/artists/stories/2011/game_freak_and_the_production_of_pokemon.html</t>
      </text>
    </comment>
    <comment authorId="0" ref="D160">
      <text>
        <t xml:space="preserve">https://web.archive.org/web/20161025074245/http://www.steinberg.net/en/artists/stories/2011/game_freak_and_the_production_of_pokemon.html</t>
      </text>
    </comment>
    <comment authorId="0" ref="D161">
      <text>
        <t xml:space="preserve">https://youtu.be/ydWfZFx0iXE?t=3236</t>
      </text>
    </comment>
    <comment authorId="0" ref="D162">
      <text>
        <t xml:space="preserve">https://youtu.be/ydWfZFx0iXE?t=2200</t>
      </text>
    </comment>
    <comment authorId="0" ref="D163">
      <text>
        <t xml:space="preserve">https://youtu.be/ydWfZFx0iXE?t=2989</t>
      </text>
    </comment>
    <comment authorId="0" ref="D165">
      <text>
        <t xml:space="preserve">https://youtu.be/ydWfZFx0iXE?t=2200</t>
      </text>
    </comment>
    <comment authorId="0" ref="D167">
      <text>
        <t xml:space="preserve">https://youtu.be/ydWfZFx0iXE?t=3236</t>
      </text>
    </comment>
    <comment authorId="0" ref="D169">
      <text>
        <t xml:space="preserve">https://youtu.be/ydWfZFx0iXE?t=2529</t>
      </text>
    </comment>
    <comment authorId="0" ref="D170">
      <text>
        <t xml:space="preserve">https://web.archive.org/web/20161025074245/http://www.steinberg.net/en/artists/stories/2011/game_freak_and_the_production_of_pokemon.html</t>
      </text>
    </comment>
    <comment authorId="0" ref="D171">
      <text>
        <t xml:space="preserve">https://youtu.be/ydWfZFx0iXE?t=3236</t>
      </text>
    </comment>
    <comment authorId="0" ref="D172">
      <text>
        <t xml:space="preserve">https://youtu.be/ydWfZFx0iXE?t=3236</t>
      </text>
    </comment>
    <comment authorId="0" ref="D173">
      <text>
        <t xml:space="preserve">https://youtu.be/ydWfZFx0iXE?t=2200</t>
      </text>
    </comment>
    <comment authorId="0" ref="D174">
      <text>
        <t xml:space="preserve">https://youtu.be/ydWfZFx0iXE?t=3236</t>
      </text>
    </comment>
    <comment authorId="0" ref="D175">
      <text>
        <t xml:space="preserve">https://youtu.be/ydWfZFx0iXE?t=3236</t>
      </text>
    </comment>
    <comment authorId="0" ref="D177">
      <text>
        <t xml:space="preserve">https://web.archive.org/web/20161025074245/http://www.steinberg.net/en/artists/stories/2011/game_freak_and_the_production_of_pokemon.html</t>
      </text>
    </comment>
    <comment authorId="0" ref="D178">
      <text>
        <t xml:space="preserve">https://web.archive.org/web/20161025074245/http://www.steinberg.net/en/artists/stories/2011/game_freak_and_the_production_of_pokemon.html</t>
      </text>
    </comment>
    <comment authorId="0" ref="D180">
      <text>
        <t xml:space="preserve">https://youtu.be/ydWfZFx0iXE?t=3214</t>
      </text>
    </comment>
    <comment authorId="0" ref="D181">
      <text>
        <t xml:space="preserve">https://web.archive.org/web/20161025074245/http://www.steinberg.net/en/artists/stories/2011/game_freak_and_the_production_of_pokemon.html</t>
      </text>
    </comment>
    <comment authorId="0" ref="D190">
      <text>
        <t xml:space="preserve">https://youtu.be/ydWfZFx0iXE?t=3186</t>
      </text>
    </comment>
    <comment authorId="0" ref="D195">
      <text>
        <t xml:space="preserve">https://youtu.be/ydWfZFx0iXE?t=3214</t>
      </text>
    </comment>
    <comment authorId="0" ref="D196">
      <text>
        <t xml:space="preserve">https://youtu.be/ydWfZFx0iXE?t=3214</t>
      </text>
    </comment>
    <comment authorId="0" ref="D197">
      <text>
        <t xml:space="preserve">https://youtu.be/ydWfZFx0iXE?t=3214</t>
      </text>
    </comment>
    <comment authorId="0" ref="D198">
      <text>
        <t xml:space="preserve">https://youtu.be/ydWfZFx0iXE?t=3214</t>
      </text>
    </comment>
    <comment authorId="0" ref="D199">
      <text>
        <t xml:space="preserve">https://youtu.be/ydWfZFx0iXE?t=3214</t>
      </text>
    </comment>
    <comment authorId="0" ref="D234">
      <text>
        <t xml:space="preserve">https://twitter.com/Junichi_Masuda/status/1246712193808138240</t>
      </text>
    </comment>
    <comment authorId="0" ref="D235">
      <text>
        <t xml:space="preserve">https://twitter.com/Junichi_Masuda/status/1246712193808138240</t>
      </text>
    </comment>
    <comment authorId="0" ref="D236">
      <text>
        <t xml:space="preserve">https://twitter.com/Junichi_Masuda/status/1216195973115871232</t>
      </text>
    </comment>
    <comment authorId="0" ref="D239">
      <text>
        <t xml:space="preserve">https://www.instagram.com/p/BSCwMbUj54y/</t>
      </text>
    </comment>
    <comment authorId="0" ref="D241">
      <text>
        <t xml:space="preserve">https://vine.co/v/i6Yzw9x3DOW</t>
      </text>
    </comment>
    <comment authorId="0" ref="D248">
      <text>
        <t xml:space="preserve">https://cdn.discordapp.com/attachments/375574404111007744/809502345196208258/20210210_235250.png</t>
      </text>
    </comment>
    <comment authorId="0" ref="D249">
      <text>
        <t xml:space="preserve">https://cdn.discordapp.com/attachments/375574404111007744/809502345196208258/20210210_235250.png</t>
      </text>
    </comment>
    <comment authorId="0" ref="D250">
      <text>
        <t xml:space="preserve">https://cdn.discordapp.com/attachments/375574404111007744/809502345196208258/20210210_235250.png</t>
      </text>
    </comment>
    <comment authorId="0" ref="D251">
      <text>
        <t xml:space="preserve">https://twitter.com/GoIchinose/status/791246812975816704</t>
      </text>
    </comment>
    <comment authorId="0" ref="D252">
      <text>
        <t xml:space="preserve">https://cdn.discordapp.com/attachments/275425161715515402/525078779425456139/Screen_Shot_2018-12-19_at_17.34.35.png</t>
      </text>
    </comment>
    <comment authorId="0" ref="D255">
      <text>
        <t xml:space="preserve">https://cdn.discordapp.com/attachments/275425161715515402/525078779425456139/Screen_Shot_2018-12-19_at_17.34.35.png</t>
      </text>
    </comment>
    <comment authorId="0" ref="D256">
      <text>
        <t xml:space="preserve">https://youtu.be/ydWfZFx0iXE?t=3395</t>
      </text>
    </comment>
    <comment authorId="0" ref="D258">
      <text>
        <t xml:space="preserve">https://youtu.be/ydWfZFx0iXE?t=3236</t>
      </text>
    </comment>
    <comment authorId="0" ref="D264">
      <text>
        <t xml:space="preserve">https://youtu.be/ydWfZFx0iXE?t=3214</t>
      </text>
    </comment>
    <comment authorId="0" ref="D265">
      <text>
        <t xml:space="preserve">https://youtu.be/6-mSPoaRRj0?t=827</t>
      </text>
    </comment>
    <comment authorId="0" ref="D266">
      <text>
        <t xml:space="preserve">https://web.archive.org/web/20161025074245/http://www.steinberg.net/en/artists/stories/2011/game_freak_and_the_production_of_pokemon.html</t>
      </text>
    </comment>
    <comment authorId="0" ref="D267">
      <text>
        <t xml:space="preserve">https://web.archive.org/web/20161025074245/http://www.steinberg.net/en/artists/stories/2011/game_freak_and_the_production_of_pokemon.html</t>
      </text>
    </comment>
    <comment authorId="0" ref="D268">
      <text>
        <t xml:space="preserve">https://web.archive.org/web/20161025074245/http://www.steinberg.net/en/artists/stories/2011/game_freak_and_the_production_of_pokemon.html</t>
      </text>
    </comment>
    <comment authorId="0" ref="D270">
      <text>
        <t xml:space="preserve">https://youtu.be/ydWfZFx0iXE?t=2989</t>
      </text>
    </comment>
    <comment authorId="0" ref="D272">
      <text>
        <t xml:space="preserve">https://youtu.be/ydWfZFx0iXE?t=2529</t>
      </text>
    </comment>
    <comment authorId="0" ref="D273">
      <text>
        <t xml:space="preserve">https://web.archive.org/web/20161025074245/http://www.steinberg.net/en/artists/stories/2011/game_freak_and_the_production_of_pokemon.html</t>
      </text>
    </comment>
    <comment authorId="0" ref="D275">
      <text>
        <t xml:space="preserve">https://web.archive.org/web/20161025074245/http://www.steinberg.net/en/artists/stories/2011/game_freak_and_the_production_of_pokemon.html</t>
      </text>
    </comment>
    <comment authorId="0" ref="D276">
      <text>
        <t xml:space="preserve">https://web.archive.org/web/20161025074245/http://www.steinberg.net/en/artists/stories/2011/game_freak_and_the_production_of_pokemon.html</t>
      </text>
    </comment>
    <comment authorId="0" ref="C277">
      <text>
        <t xml:space="preserve">He MAY have picked this up. Every sample from the included libraries he used is in this</t>
      </text>
    </comment>
    <comment authorId="0" ref="D279">
      <text>
        <t xml:space="preserve">https://youtu.be/ydWfZFx0iXE?t=3214</t>
      </text>
    </comment>
    <comment authorId="0" ref="D280">
      <text>
        <t xml:space="preserve">https://web.archive.org/web/20161025074245/http://www.steinberg.net/en/artists/stories/2011/game_freak_and_the_production_of_pokemon.html</t>
      </text>
    </comment>
    <comment authorId="0" ref="D306">
      <text>
        <t xml:space="preserve">https://youtu.be/ydWfZFx0iXE?t=3186</t>
      </text>
    </comment>
    <comment authorId="0" ref="D309">
      <text>
        <t xml:space="preserve">https://youtu.be/ydWfZFx0iXE?t=3214</t>
      </text>
    </comment>
    <comment authorId="0" ref="D310">
      <text>
        <t xml:space="preserve">https://youtu.be/ydWfZFx0iXE?t=3214</t>
      </text>
    </comment>
    <comment authorId="0" ref="D311">
      <text>
        <t xml:space="preserve">https://youtu.be/ydWfZFx0iXE?t=3214</t>
      </text>
    </comment>
    <comment authorId="0" ref="D312">
      <text>
        <t xml:space="preserve">https://youtu.be/ydWfZFx0iXE?t=3214</t>
      </text>
    </comment>
    <comment authorId="0" ref="D313">
      <text>
        <t xml:space="preserve">https://youtu.be/ydWfZFx0iXE?t=3214</t>
      </text>
    </comment>
    <comment authorId="0" ref="D341">
      <text>
        <t xml:space="preserve">http://www.shotakageyama.net/wp-content/themes/shotakageyama/library/images/img_profile_header.jpg</t>
      </text>
    </comment>
    <comment authorId="0" ref="D342">
      <text>
        <t xml:space="preserve">http://www.shotakageyama.net/wp-content/themes/shotakageyama/library/images/img_profile_header.jpg</t>
      </text>
    </comment>
    <comment authorId="0" ref="D343">
      <text>
        <t xml:space="preserve">https://cdn.discordapp.com/attachments/275425161715515402/583329314511126547/Screen_Shot_2019-05-29_at_19.21.52.png</t>
      </text>
    </comment>
    <comment authorId="0" ref="D344">
      <text>
        <t xml:space="preserve">http://www.shotakageyama.net/wp-content/themes/shotakageyama/library/images/img_profile_header.jpg</t>
      </text>
    </comment>
    <comment authorId="0" ref="D345">
      <text>
        <t xml:space="preserve">http://www.shotakageyama.net/wp-content/themes/shotakageyama/library/images/img_profile_header.jpg</t>
      </text>
    </comment>
    <comment authorId="0" ref="D348">
      <text>
        <t xml:space="preserve">https://cdn.discordapp.com/attachments/275425161715515402/583329314511126547/Screen_Shot_2019-05-29_at_19.21.52.png</t>
      </text>
    </comment>
    <comment authorId="0" ref="D349">
      <text>
        <t xml:space="preserve">http://www.shotakageyama.net/wp-content/themes/shotakageyama/library/images/img_profile_header.jpg</t>
      </text>
    </comment>
    <comment authorId="0" ref="D350">
      <text>
        <t xml:space="preserve">http://www.shotakageyama.net/wp-content/themes/shotakageyama/library/images/img_profile_header.jpg</t>
      </text>
    </comment>
    <comment authorId="0" ref="D351">
      <text>
        <t xml:space="preserve">http://www.shotakageyama.net/wp-content/themes/shotakageyama/library/images/img_profile_header.jpg</t>
      </text>
    </comment>
    <comment authorId="0" ref="D352">
      <text>
        <t xml:space="preserve">http://www.shotakageyama.net/wp-content/themes/shotakageyama/library/images/img_profile_header.jpg</t>
      </text>
    </comment>
    <comment authorId="0" ref="D356">
      <text>
        <t xml:space="preserve">http://www.shotakageyama.net/wp-content/themes/shotakageyama/library/images/img_profile_header.jpg</t>
      </text>
    </comment>
    <comment authorId="0" ref="D357">
      <text>
        <t xml:space="preserve">http://www.shotakageyama.net/wp-content/themes/shotakageyama/library/images/img_profile_header.jpg</t>
      </text>
    </comment>
    <comment authorId="0" ref="D358">
      <text>
        <t xml:space="preserve">http://www.shotakageyama.net/wp-content/themes/shotakageyama/library/images/img_profile_header.jpg</t>
      </text>
    </comment>
    <comment authorId="0" ref="D359">
      <text>
        <t xml:space="preserve">http://www.shotakageyama.net/wp-content/themes/shotakageyama/library/images/img_profile_header.jpg</t>
      </text>
    </comment>
    <comment authorId="0" ref="D360">
      <text>
        <t xml:space="preserve">https://sonicwire.com/news/special/interview_kageyama</t>
      </text>
    </comment>
    <comment authorId="0" ref="D361">
      <text>
        <t xml:space="preserve">https://sonicwire.com/news/special/interview_kageyama</t>
      </text>
    </comment>
    <comment authorId="0" ref="D362">
      <text>
        <t xml:space="preserve">https://sonicwire.com/news/special/interview_kageyama</t>
      </text>
    </comment>
    <comment authorId="0" ref="D363">
      <text>
        <t xml:space="preserve">https://sonicwire.com/news/special/interview_kageyama</t>
      </text>
    </comment>
    <comment authorId="0" ref="D364">
      <text>
        <t xml:space="preserve">https://sonicwire.com/news/special/interview_kageyama</t>
      </text>
    </comment>
    <comment authorId="0" ref="D365">
      <text>
        <t xml:space="preserve">https://sonicwire.com/news/special/interview_kageyama</t>
      </text>
    </comment>
    <comment authorId="0" ref="D366">
      <text>
        <t xml:space="preserve">https://sonicwire.com/news/special/interview_kageyama</t>
      </text>
    </comment>
    <comment authorId="0" ref="D373">
      <text>
        <t xml:space="preserve">https://twitter.com/sazanamiinko/status/567698984555143168</t>
      </text>
    </comment>
    <comment authorId="0" ref="D374">
      <text>
        <t xml:space="preserve">https://www.facebook.com/chiyo.yochiyochi</t>
      </text>
    </comment>
    <comment authorId="0" ref="D375">
      <text>
        <t xml:space="preserve">https://twitter.com/sazanamiinko/status/407820370528305152</t>
      </text>
    </comment>
    <comment authorId="0" ref="D376">
      <text>
        <t xml:space="preserve">https://twitter.com/sazanamiinko/status/1254743225190903809</t>
      </text>
    </comment>
    <comment authorId="0" ref="D377">
      <text>
        <t xml:space="preserve">https://twitter.com/sazanamiinko/status/83472083807502336</t>
      </text>
    </comment>
    <comment authorId="0" ref="D378">
      <text>
        <t xml:space="preserve">https://twitter.com/sazanamiinko/status/83472083807502336</t>
      </text>
    </comment>
    <comment authorId="0" ref="D379">
      <text>
        <t xml:space="preserve">https://www.facebook.com/chiyo.yochiyochi</t>
      </text>
    </comment>
    <comment authorId="0" ref="D380">
      <text>
        <t xml:space="preserve">https://www.facebook.com/chiyo.yochiyochi</t>
      </text>
    </comment>
    <comment authorId="0" ref="D381">
      <text>
        <t xml:space="preserve">https://twitter.com/sazanamiinko/status/83472083807502336</t>
      </text>
    </comment>
    <comment authorId="0" ref="D382">
      <text>
        <t xml:space="preserve">https://www.facebook.com/chiyo.yochiyochi</t>
      </text>
    </comment>
    <comment authorId="0" ref="D383">
      <text>
        <t xml:space="preserve">https://twitter.com/sazanamiinko/status/83472083807502336</t>
      </text>
    </comment>
    <comment authorId="0" ref="D384">
      <text>
        <t xml:space="preserve">https://twitter.com/sazanamiinko/status/83472083807502336</t>
      </text>
    </comment>
    <comment authorId="0" ref="D385">
      <text>
        <t xml:space="preserve">https://twitter.com/sazanamiinko/status/607780787174260736</t>
      </text>
    </comment>
    <comment authorId="0" ref="D386">
      <text>
        <t xml:space="preserve">https://www.facebook.com/chiyo.yochiyochi</t>
      </text>
    </comment>
    <comment authorId="0" ref="D387">
      <text>
        <t xml:space="preserve">https://www.facebook.com/chiyo.yochiyochi</t>
      </text>
    </comment>
    <comment authorId="0" ref="D388">
      <text>
        <t xml:space="preserve">https://www.facebook.com/chiyo.yochiyochi</t>
      </text>
    </comment>
    <comment authorId="0" ref="D389">
      <text>
        <t xml:space="preserve">https://www.facebook.com/chiyo.yochiyochi</t>
      </text>
    </comment>
    <comment authorId="0" ref="D416">
      <text>
        <t xml:space="preserve">https://twitter.com/TomoakiOga/status/449266743173582848</t>
      </text>
    </comment>
    <comment authorId="0" ref="D417">
      <text>
        <t xml:space="preserve">https://www.youtube.com/watch?v=gJblZ32wnEo</t>
      </text>
    </comment>
    <comment authorId="0" ref="D418">
      <text>
        <t xml:space="preserve">https://twitter.com/TomoakiOga/status/484297154228264962/photo/1</t>
      </text>
    </comment>
    <comment authorId="0" ref="D419">
      <text>
        <t xml:space="preserve">https://twitter.com/TomoakiOga/status/449266743173582848</t>
      </text>
    </comment>
    <comment authorId="0" ref="D420">
      <text>
        <t xml:space="preserve">https://twitter.com/TomoakiOga/status/449266743173582848</t>
      </text>
    </comment>
    <comment authorId="0" ref="D421">
      <text>
        <t xml:space="preserve">https://twitter.com/TomoakiOga/status/485225217623465984</t>
      </text>
    </comment>
    <comment authorId="0" ref="D422">
      <text>
        <t xml:space="preserve">https://twitter.com/TomoakiOga/status/449266743173582848</t>
      </text>
    </comment>
    <comment authorId="0" ref="D423">
      <text>
        <t xml:space="preserve">https://twitter.com/TomoakiOga/status/449266743173582848</t>
      </text>
    </comment>
    <comment authorId="0" ref="D427">
      <text>
        <t xml:space="preserve">https://twitter.com/TomoakiOga/status/552415777119535105</t>
      </text>
    </comment>
    <comment authorId="0" ref="D428">
      <text>
        <t xml:space="preserve">https://twitter.com/TomoakiOga/status/1201197102895788032</t>
      </text>
    </comment>
    <comment authorId="0" ref="D430">
      <text>
        <t xml:space="preserve">https://www.youtube.com/watch?v=gJblZ32wnEo</t>
      </text>
    </comment>
    <comment authorId="0" ref="D431">
      <text>
        <t xml:space="preserve">https://www.youtube.com/watch?v=gJblZ32wnEo</t>
      </text>
    </comment>
    <comment authorId="0" ref="D432">
      <text>
        <t xml:space="preserve">https://www.youtube.com/watch?v=gJblZ32wnEo</t>
      </text>
    </comment>
    <comment authorId="0" ref="D434">
      <text>
        <t xml:space="preserve">https://twitter.com/TomoakiOga/status/832273428715491328</t>
      </text>
    </comment>
    <comment authorId="0" ref="D436">
      <text>
        <t xml:space="preserve">https://www.youtube.com/watch?v=gJblZ32wnEo</t>
      </text>
    </comment>
    <comment authorId="0" ref="D437">
      <text>
        <t xml:space="preserve">https://www.youtube.com/watch?v=gJblZ32wnEo</t>
      </text>
    </comment>
    <comment authorId="0" ref="D439">
      <text>
        <t xml:space="preserve">https://www.youtube.com/watch?v=gJblZ32wnEo</t>
      </text>
    </comment>
    <comment authorId="0" ref="D440">
      <text>
        <t xml:space="preserve">https://www.youtube.com/watch?v=gJblZ32wnEo</t>
      </text>
    </comment>
    <comment authorId="0" ref="D441">
      <text>
        <t xml:space="preserve">https://www.youtube.com/watch?v=gJblZ32wnEo</t>
      </text>
    </comment>
    <comment authorId="0" ref="D442">
      <text>
        <t xml:space="preserve">https://www.youtube.com/watch?v=gJblZ32wnEo</t>
      </text>
    </comment>
    <comment authorId="0" ref="D443">
      <text>
        <t xml:space="preserve">https://twitter.com/TomoakiOga/status/1097894242016362496</t>
      </text>
    </comment>
    <comment authorId="0" ref="D444">
      <text>
        <t xml:space="preserve">https://www.youtube.com/watch?v=gJblZ32wnEo</t>
      </text>
    </comment>
    <comment authorId="0" ref="D445">
      <text>
        <t xml:space="preserve">https://www.youtube.com/watch?v=gJblZ32wnEo</t>
      </text>
    </comment>
    <comment authorId="0" ref="D446">
      <text>
        <t xml:space="preserve">https://www.youtube.com/watch?v=gJblZ32wnEo</t>
      </text>
    </comment>
    <comment authorId="0" ref="D447">
      <text>
        <t xml:space="preserve">https://www.youtube.com/watch?v=gJblZ32wnEo</t>
      </text>
    </comment>
    <comment authorId="0" ref="D448">
      <text>
        <t xml:space="preserve">https://www.youtube.com/watch?v=gJblZ32wnEo</t>
      </text>
    </comment>
    <comment authorId="0" ref="D449">
      <text>
        <t xml:space="preserve">https://www.youtube.com/watch?v=gJblZ32wnEo</t>
      </text>
    </comment>
    <comment authorId="0" ref="D450">
      <text>
        <t xml:space="preserve">https://www.youtube.com/watch?v=gJblZ32wnEo</t>
      </text>
    </comment>
    <comment authorId="0" ref="D452">
      <text>
        <t xml:space="preserve">https://www.youtube.com/watch?v=gJblZ32wnEo</t>
      </text>
    </comment>
    <comment authorId="0" ref="D453">
      <text>
        <t xml:space="preserve">https://www.youtube.com/watch?v=gJblZ32wnEo</t>
      </text>
    </comment>
    <comment authorId="0" ref="D454">
      <text>
        <t xml:space="preserve">https://www.youtube.com/watch?v=gJblZ32wnEo</t>
      </text>
    </comment>
    <comment authorId="0" ref="D455">
      <text>
        <t xml:space="preserve">https://www.youtube.com/watch?v=gJblZ32wnEo</t>
      </text>
    </comment>
    <comment authorId="0" ref="D456">
      <text>
        <t xml:space="preserve">https://www.youtube.com/watch?v=gJblZ32wnEo</t>
      </text>
    </comment>
    <comment authorId="0" ref="D457">
      <text>
        <t xml:space="preserve">https://www.youtube.com/watch?v=gJblZ32wnEo</t>
      </text>
    </comment>
    <comment authorId="0" ref="D458">
      <text>
        <t xml:space="preserve">https://twitter.com/TomoakiOga/status/449266743173582848</t>
      </text>
    </comment>
    <comment authorId="0" ref="D459">
      <text>
        <t xml:space="preserve">https://www.youtube.com/watch?v=gJblZ32wnEo</t>
      </text>
    </comment>
    <comment authorId="0" ref="D460">
      <text>
        <t xml:space="preserve">https://www.youtube.com/watch?v=gJblZ32wnEo</t>
      </text>
    </comment>
    <comment authorId="0" ref="D461">
      <text>
        <t xml:space="preserve">https://www.youtube.com/watch?v=gJblZ32wnEo</t>
      </text>
    </comment>
    <comment authorId="0" ref="D462">
      <text>
        <t xml:space="preserve">https://twitter.com/TomoakiOga/status/1097894242016362496</t>
      </text>
    </comment>
    <comment authorId="0" ref="D463">
      <text>
        <t xml:space="preserve">https://twitter.com/TomoakiOga/status/1097894242016362496</t>
      </text>
    </comment>
    <comment authorId="0" ref="D464">
      <text>
        <t xml:space="preserve">https://www.youtube.com/watch?v=gJblZ32wnEo</t>
      </text>
    </comment>
    <comment authorId="0" ref="D465">
      <text>
        <t xml:space="preserve">https://www.youtube.com/watch?v=gJblZ32wnEo</t>
      </text>
    </comment>
    <comment authorId="0" ref="D466">
      <text>
        <t xml:space="preserve">https://www.youtube.com/watch?v=gJblZ32wnEo</t>
      </text>
    </comment>
    <comment authorId="0" ref="D467">
      <text>
        <t xml:space="preserve">https://www.youtube.com/watch?v=gJblZ32wnEo</t>
      </text>
    </comment>
    <comment authorId="0" ref="D468">
      <text>
        <t xml:space="preserve">https://www.youtube.com/watch?v=gJblZ32wnEo</t>
      </text>
    </comment>
    <comment authorId="0" ref="D470">
      <text>
        <t xml:space="preserve">https://www.youtube.com/watch?v=gJblZ32wnEo</t>
      </text>
    </comment>
    <comment authorId="0" ref="D605">
      <text>
        <t xml:space="preserve">https://books.google.com/books?id=3wIAAAAAMBAJ&amp;pg=PA15&amp;dq=mark+mothersbaugh+mac+g5&amp;hl=en&amp;sa=X&amp;ved=0ahUKEwiS9tGLy_DaAhWM94MKHWsLAvQQ6AEIJzAA#v=onepage&amp;q=mark%20mothersbaugh%20mac%20g5&amp;f=false</t>
      </text>
    </comment>
    <comment authorId="0" ref="D606">
      <text>
        <t xml:space="preserve">https://youtu.be/esBV9Tbe1QI?t=242
"In general I like to work on Logic and put my sketches out through Logic..."</t>
      </text>
    </comment>
    <comment authorId="0" ref="D607">
      <text>
        <t xml:space="preserve">https://books.google.com/books?id=3wIAAAAAMBAJ&amp;pg=PA15&amp;dq=mark+mothersbaugh+mac+g5&amp;hl=en&amp;sa=X&amp;ved=0ahUKEwiS9tGLy_DaAhWM94MKHWsLAvQQ6AEIJzAA#v=onepage&amp;q=mark%20mothersbaugh%20mac%20g5&amp;f=false</t>
      </text>
    </comment>
    <comment authorId="0" ref="D608">
      <text>
        <t xml:space="preserve">https://wavepublication.wordpress.com/2014/03/27/playstation-classics-the-people-behind-the-music-part-1-josh-mancell/</t>
      </text>
    </comment>
    <comment authorId="0" ref="D609">
      <text>
        <t xml:space="preserve">https://www.reddit.com/r/IAmA/comments/quoh9/iaman_labased_composer_probably_best_known_for/?utm_source=share&amp;utm_medium=web2x&amp;context=3
https://books.google.com/books?id=3wIAAAAAMBAJ&amp;pg=PA15&amp;dq=mark+mothersbaugh+mac+g5&amp;hl=en&amp;sa=X&amp;ved=0ahUKEwiS9tGLy_DaAhWM94MKHWsLAvQQ6AEIJzAA#v=onepage&amp;q=mark%20mothersbaugh%20mac%20g5&amp;f=false</t>
      </text>
    </comment>
    <comment authorId="0" ref="D610">
      <text>
        <t xml:space="preserve">https://www.youtube.com/watch?v=BB7EFFeY1Gc</t>
      </text>
    </comment>
    <comment authorId="0" ref="D611">
      <text>
        <t xml:space="preserve">https://cdn.discordapp.com/attachments/400836375139713035/898996537852579871/unknown.png</t>
      </text>
    </comment>
    <comment authorId="0" ref="D612">
      <text>
        <t xml:space="preserve">https://youtu.be/H4MRqA5RPj0?t=106</t>
      </text>
    </comment>
    <comment authorId="0" ref="D613">
      <text>
        <t xml:space="preserve">https://cdn.discordapp.com/attachments/400836375139713035/898997500436946955/unknown.png</t>
      </text>
    </comment>
    <comment authorId="0" ref="D614">
      <text>
        <t xml:space="preserve">https://cdn.discordapp.com/attachments/400836375139713035/898996537852579871/unknown.png</t>
      </text>
    </comment>
    <comment authorId="0" ref="D615">
      <text>
        <t xml:space="preserve">https://cdn.discordapp.com/attachments/400836375139713035/898996537852579871/unknown.png</t>
      </text>
    </comment>
    <comment authorId="0" ref="D616">
      <text>
        <t xml:space="preserve">https://cdn.discordapp.com/attachments/400836375139713035/898996537852579871/unknown.png</t>
      </text>
    </comment>
    <comment authorId="0" ref="D617">
      <text>
        <t xml:space="preserve">https://cdn.discordapp.com/attachments/400836375139713035/898997500436946955/unknown.png</t>
      </text>
    </comment>
    <comment authorId="0" ref="D618">
      <text>
        <t xml:space="preserve">https://cdn.discordapp.com/attachments/400836375139713035/898996537852579871/unknown.png</t>
      </text>
    </comment>
    <comment authorId="0" ref="D619">
      <text>
        <t xml:space="preserve">https://cdn.discordapp.com/attachments/400836375139713035/898996537852579871/unknown.png</t>
      </text>
    </comment>
    <comment authorId="0" ref="D620">
      <text>
        <t xml:space="preserve">https://youtu.be/H4MRqA5RPj0?t=106</t>
      </text>
    </comment>
    <comment authorId="0" ref="D621">
      <text>
        <t xml:space="preserve">https://wavepublication.wordpress.com/2014/03/27/playstation-classics-the-people-behind-the-music-part-1-josh-mancell/</t>
      </text>
    </comment>
    <comment authorId="0" ref="D622">
      <text>
        <t xml:space="preserve">https://images.equipboard.com/uploads/source/image/103172/big_Mark_sMini.jpg</t>
      </text>
    </comment>
    <comment authorId="0" ref="D623">
      <text>
        <t xml:space="preserve">https://youtu.be/cXbaiWmjhQA</t>
      </text>
    </comment>
    <comment authorId="0" ref="D624">
      <text>
        <t xml:space="preserve">https://youtu.be/_Ztr8jLC1Sw?t=1331</t>
      </text>
    </comment>
    <comment authorId="0" ref="D625">
      <text>
        <t xml:space="preserve">https://images.equipboard.com/uploads/source/image/103175/big_devo_1985.jpg</t>
      </text>
    </comment>
    <comment authorId="0" ref="D626">
      <text>
        <t xml:space="preserve">https://youtu.be/_Ztr8jLC1Sw?t=1331</t>
      </text>
    </comment>
    <comment authorId="0" ref="D627">
      <text>
        <t xml:space="preserve">https://www.soundonsound.com/people/devo-mark-mothersbaugh
"The down side of technology, and having lots of it and collecting lots of it, is that you tend to not make up your own sounds any more, because it's easier. When I first noticed it was happening to me was with the DX7. I was really lousy at trying to program a DX7 when they first came out, and I ended up falling back on the pre?programmed sounds, and that's when I realised that I was being told what colours to use, what palette to use, by tech people somewhere in Japan."</t>
      </text>
    </comment>
    <comment authorId="0" ref="D628">
      <text>
        <t xml:space="preserve">https://soundcloud.com/joshmancell/build-a-bigger-doghouse</t>
      </text>
    </comment>
    <comment authorId="0" ref="G628">
      <text>
        <t xml:space="preserve">Also can be found on the website gear of an unspecified ex-member of Mutato Muzika.</t>
      </text>
    </comment>
    <comment authorId="0" ref="D629">
      <text>
        <t xml:space="preserve">https://youtu.be/_Ztr8jLC1Sw?t=1331</t>
      </text>
    </comment>
    <comment authorId="0" ref="C631">
      <text>
        <t xml:space="preserve">From the samples used in the Crash Bandicoot games, Global Instruments Vol. 1 is likely one of the libraries Josh owned.</t>
      </text>
    </comment>
    <comment authorId="0" ref="D631">
      <text>
        <t xml:space="preserve">https://youtu.be/_Ztr8jLC1Sw?t=1331</t>
      </text>
    </comment>
    <comment authorId="0" ref="D632">
      <text>
        <t xml:space="preserve">https://youtu.be/BB7EFFeY1Gc?t=444</t>
      </text>
    </comment>
    <comment authorId="0" ref="D633">
      <text>
        <t xml:space="preserve">https://www.youtube.com/watch?v=BB7EFFeY1Gc</t>
      </text>
    </comment>
    <comment authorId="0" ref="D634">
      <text>
        <t xml:space="preserve">https://soundcloud.com/joshmancell/build-a-bigger-doghouse</t>
      </text>
    </comment>
    <comment authorId="0" ref="D635">
      <text>
        <t xml:space="preserve">https://youtu.be/_Ztr8jLC1Sw?t=1331</t>
      </text>
    </comment>
    <comment authorId="0" ref="D636">
      <text>
        <t xml:space="preserve">https://books.google.com/books?id=3wIAAAAAMBAJ&amp;pg=PA15&amp;dq=mark+mothersbaugh+mac+g5&amp;hl=en&amp;sa=X&amp;ved=0ahUKEwiS9tGLy_DaAhWM94MKHWsLAvQQ6AEIJzAA#v=onepage&amp;q=mark%20mothersbaugh%20mac%20g5&amp;f=false</t>
      </text>
    </comment>
    <comment authorId="0" ref="D637">
      <text>
        <t xml:space="preserve">https://books.google.com/books?id=3wIAAAAAMBAJ&amp;pg=PA15&amp;dq=mark+mothersbaugh+mac+g5&amp;hl=en&amp;sa=X&amp;ved=0ahUKEwiS9tGLy_DaAhWM94MKHWsLAvQQ6AEIJzAA#v=onepage&amp;q=mark%20mothersbaugh%20mac%20g5&amp;f=false</t>
      </text>
    </comment>
    <comment authorId="0" ref="D638">
      <text>
        <t xml:space="preserve">https://books.google.com/books?id=3wIAAAAAMBAJ&amp;pg=PA15&amp;dq=mark+mothersbaugh+mac+g5&amp;hl=en&amp;sa=X&amp;ved=0ahUKEwiS9tGLy_DaAhWM94MKHWsLAvQQ6AEIJzAA#v=onepage&amp;q=mark%20mothersbaugh%20mac%20g5&amp;f=false</t>
      </text>
    </comment>
    <comment authorId="0" ref="D639">
      <text>
        <t xml:space="preserve">https://books.google.com/books?id=3wIAAAAAMBAJ&amp;pg=PA15&amp;dq=mark+mothersbaugh+mac+g5&amp;hl=en&amp;sa=X&amp;ved=0ahUKEwiS9tGLy_DaAhWM94MKHWsLAvQQ6AEIJzAA#v=onepage&amp;q=mark%20mothersbaugh%20mac%20g5&amp;f=false</t>
      </text>
    </comment>
    <comment authorId="0" ref="D640">
      <text>
        <t xml:space="preserve">https://books.google.com/books?id=3wIAAAAAMBAJ&amp;pg=PA15&amp;dq=mark+mothersbaugh+mac+g5&amp;hl=en&amp;sa=X&amp;ved=0ahUKEwiS9tGLy_DaAhWM94MKHWsLAvQQ6AEIJzAA#v=onepage&amp;q=mark%20mothersbaugh%20mac%20g5&amp;f=false</t>
      </text>
    </comment>
    <comment authorId="0" ref="D641">
      <text>
        <t xml:space="preserve">https://books.google.com/books?id=3wIAAAAAMBAJ&amp;pg=PA15&amp;dq=mark+mothersbaugh+mac+g5&amp;hl=en&amp;sa=X&amp;ved=0ahUKEwiS9tGLy_DaAhWM94MKHWsLAvQQ6AEIJzAA#v=onepage&amp;q=mark%20mothersbaugh%20mac%20g5&amp;f=false</t>
      </text>
    </comment>
    <comment authorId="0" ref="D642">
      <text>
        <t xml:space="preserve">https://books.google.com/books?id=3wIAAAAAMBAJ&amp;pg=PA15&amp;dq=mark+mothersbaugh+mac+g5&amp;hl=en&amp;sa=X&amp;ved=0ahUKEwiS9tGLy_DaAhWM94MKHWsLAvQQ6AEIJzAA#v=onepage&amp;q=mark%20mothersbaugh%20mac%20g5&amp;f=false</t>
      </text>
    </comment>
    <comment authorId="0" ref="D643">
      <text>
        <t xml:space="preserve">https://books.google.com/books?id=3wIAAAAAMBAJ&amp;pg=PA15&amp;dq=mark+mothersbaugh+mac+g5&amp;hl=en&amp;sa=X&amp;ved=0ahUKEwiS9tGLy_DaAhWM94MKHWsLAvQQ6AEIJzAA#v=onepage&amp;q=mark%20mothersbaugh%20mac%20g5&amp;f=false</t>
      </text>
    </comment>
    <comment authorId="0" ref="D644">
      <text>
        <t xml:space="preserve">https://books.google.com/books?id=3wIAAAAAMBAJ&amp;pg=PA15&amp;dq=mark+mothersbaugh+mac+g5&amp;hl=en&amp;sa=X&amp;ved=0ahUKEwiS9tGLy_DaAhWM94MKHWsLAvQQ6AEIJzAA#v=onepage&amp;q=mark%20mothersbaugh%20mac%20g5&amp;f=false</t>
      </text>
    </comment>
    <comment authorId="0" ref="D645">
      <text>
        <t xml:space="preserve">https://books.google.com/books?id=3wIAAAAAMBAJ&amp;pg=PA15&amp;dq=mark+mothersbaugh+mac+g5&amp;hl=en&amp;sa=X&amp;ved=0ahUKEwiS9tGLy_DaAhWM94MKHWsLAvQQ6AEIJzAA#v=onepage&amp;q=mark%20mothersbaugh%20mac%20g5&amp;f=false</t>
      </text>
    </comment>
    <comment authorId="0" ref="D654">
      <text>
        <t xml:space="preserve">https://cdn.discordapp.com/attachments/334910359578214401/499383935067881493/unknown.png</t>
      </text>
    </comment>
    <comment authorId="0" ref="D655">
      <text>
        <t xml:space="preserve">http://sanctuary-ryo.chicappa.jp/blog/?mode=normal&amp;p=11</t>
      </text>
    </comment>
    <comment authorId="0" ref="D656">
      <text>
        <t xml:space="preserve">Nagamatsu: http://sanctuary-ryo.chicappa.jp/blog/?eid=71
Asahi: https://twitter.com/atnasahi/status/461027789181689856</t>
      </text>
    </comment>
    <comment authorId="0" ref="D663">
      <text>
        <t xml:space="preserve">https://www.bbc.co.uk/archive/inside_nintendo_1990/z48spg8</t>
      </text>
    </comment>
    <comment authorId="0" ref="D671">
      <text>
        <t xml:space="preserve">https://www.facebook.com/rngmt.sound/posts/255786564505421
-&gt;
http://sanctuary-ryo.com/music/mp3/2012/testtest.wmv</t>
      </text>
    </comment>
    <comment authorId="0" ref="D680">
      <text>
        <t xml:space="preserve">https://www.bbc.co.uk/archive/inside_nintendo_1990/z48spg8</t>
      </text>
    </comment>
    <comment authorId="0" ref="D683">
      <text>
        <t xml:space="preserve">https://cdn.discordapp.com/attachments/334910359578214401/499383935067881493/unknown.png</t>
      </text>
    </comment>
    <comment authorId="0" ref="D684">
      <text>
        <t xml:space="preserve">https://www.bbc.co.uk/archive/inside_nintendo_1990/z48spg8</t>
      </text>
    </comment>
    <comment authorId="0" ref="D689">
      <text>
        <t xml:space="preserve">http://sanctuary-ryo.chicappa.jp/blog/?eid=47</t>
      </text>
    </comment>
    <comment authorId="0" ref="D691">
      <text>
        <t xml:space="preserve">http://sanctuary-ryo.chicappa.jp/blog/?eid=76</t>
      </text>
    </comment>
    <comment authorId="0" ref="D694">
      <text>
        <t xml:space="preserve">http://sanctuary-ryo.chicappa.jp/blog/?eid=57</t>
      </text>
    </comment>
    <comment authorId="0" ref="D695">
      <text>
        <t xml:space="preserve">http://sanctuary-ryo.chicappa.jp/blog/?eid=57</t>
      </text>
    </comment>
    <comment authorId="0" ref="D697">
      <text>
        <t xml:space="preserve">http://sanctuary-ryo.chicappa.jp/blog/?mode=normal&amp;p=11</t>
      </text>
    </comment>
    <comment authorId="0" ref="D702">
      <text>
        <t xml:space="preserve">http://sanctuary-ryo.chicappa.jp/blog/?mode=normal&amp;p=11</t>
      </text>
    </comment>
    <comment authorId="0" ref="D704">
      <text>
        <t xml:space="preserve">http://sanctuary-ryo.chicappa.jp/blog/?eid=71</t>
      </text>
    </comment>
    <comment authorId="0" ref="D707">
      <text>
        <t xml:space="preserve">http://sanctuary-ryo.chicappa.jp/blog/?mode=normal&amp;p=11</t>
      </text>
    </comment>
    <comment authorId="0" ref="C708">
      <text>
        <t xml:space="preserve">Supposedly both the Kontakt library and the earlier AKAI (or other format) library were used</t>
      </text>
    </comment>
    <comment authorId="0" ref="C709">
      <text>
        <t xml:space="preserve">Might be Best Service Ultra Gigapack instead. Todo: Find this library</t>
      </text>
    </comment>
    <comment authorId="0" ref="D711">
      <text>
        <t xml:space="preserve">http://sanctuary-ryo.chicappa.jp/blog/?mode=normal&amp;p=11</t>
      </text>
    </comment>
    <comment authorId="0" ref="D716">
      <text>
        <t xml:space="preserve">https://www.facebook.com/photo.php?fbid=350445791721421&amp;set=a.122335837865752&amp;type=3&amp;theater</t>
      </text>
    </comment>
    <comment authorId="0" ref="D718">
      <text>
        <t xml:space="preserve">https://www.facebook.com/photo.php?fbid=350445791721421&amp;set=a.122335837865752&amp;type=3&amp;theater</t>
      </text>
    </comment>
    <comment authorId="0" ref="D721">
      <text>
        <t xml:space="preserve">http://sanctuary-ryo.chicappa.jp/blog/?mode=normal&amp;p=11</t>
      </text>
    </comment>
    <comment authorId="0" ref="D722">
      <text>
        <t xml:space="preserve">http://sanctuary-ryo.chicappa.jp/blog/?eid=57</t>
      </text>
    </comment>
    <comment authorId="0" ref="D724">
      <text>
        <t xml:space="preserve">http://sanctuary-ryo.chicappa.jp/blog/?mode=normal&amp;p=11</t>
      </text>
    </comment>
    <comment authorId="0" ref="D725">
      <text>
        <t xml:space="preserve">http://sanctuary-ryo.chicappa.jp/blog/?mode=normal&amp;p=11</t>
      </text>
    </comment>
    <comment authorId="0" ref="C728">
      <text>
        <t xml:space="preserve">Full name: Synclavier Percussion+ Disc 1: Essential Percussion.</t>
      </text>
    </comment>
    <comment authorId="0" ref="C729">
      <text>
        <t xml:space="preserve">Full name: Synclavier Percussion+ Disc 2: World &amp; Orchestral. </t>
      </text>
    </comment>
    <comment authorId="0" ref="D749">
      <text>
        <t xml:space="preserve">http://sanctuary-ryo.chicappa.jp/blog/?eid=71</t>
      </text>
    </comment>
    <comment authorId="0" ref="A759">
      <text>
        <t xml:space="preserve">Original interviews: https://www.chrismcovell.com/secret/weekly/Stars_of_the_Family_Computer.html
https://web.archive.org/web/20110604063837/http://www.1up.com/features/mario-maestro
https://youtu.be/5ilJCerCucA</t>
      </text>
    </comment>
    <comment authorId="0" ref="D762">
      <text>
        <t xml:space="preserve">https://media.discordapp.net/attachments/299398989072302080/793570373177835530/1UP_2005.jpg</t>
      </text>
    </comment>
    <comment authorId="0" ref="D763">
      <text>
        <t xml:space="preserve">https://media.discordapp.net/attachments/299398989072302080/793570373177835530/1UP_2005.jpg</t>
      </text>
    </comment>
    <comment authorId="0" ref="D764">
      <text>
        <t xml:space="preserve">https://cdn.discordapp.com/attachments/299398989072302080/797672449860173854/KojiKondo1.png</t>
      </text>
    </comment>
    <comment authorId="0" ref="D766">
      <text>
        <t xml:space="preserve">https://media.discordapp.net/attachments/299398989072302080/793570373177835530/1UP_2005.jpg</t>
      </text>
    </comment>
    <comment authorId="0" ref="D767">
      <text>
        <t xml:space="preserve">https://media.discordapp.net/attachments/299398989072302080/793570373177835530/1UP_2005.jpg</t>
      </text>
    </comment>
    <comment authorId="0" ref="D768">
      <text>
        <t xml:space="preserve">https://media.discordapp.net/attachments/299398989072302080/793570373177835530/1UP_2005.jpg</t>
      </text>
    </comment>
    <comment authorId="0" ref="D769">
      <text>
        <t xml:space="preserve">https://media.discordapp.net/attachments/299398989072302080/793570373177835530/1UP_2005.jpg</t>
      </text>
    </comment>
    <comment authorId="0" ref="D770">
      <text>
        <t xml:space="preserve">https://images.equipboard.com/uploads/source/image/90682/RE3l3U0.png</t>
      </text>
    </comment>
    <comment authorId="0" ref="F770">
      <text>
        <t xml:space="preserve">For the pipe organ sound, which appears to come from an expansion card for the K1R.</t>
      </text>
    </comment>
    <comment authorId="0" ref="D771">
      <text>
        <t xml:space="preserve">https://cdn.discordapp.com/attachments/299398989072302080/793570651574632478/sqTn1UG.png</t>
      </text>
    </comment>
    <comment authorId="0" ref="D772">
      <text>
        <t xml:space="preserve">https://media.discordapp.net/attachments/299398989072302080/793570373177835530/1UP_2005.jpg</t>
      </text>
    </comment>
    <comment authorId="0" ref="D773">
      <text>
        <t xml:space="preserve">https://images.equipboard.com/uploads/source/image/90682/RE3l3U0.png</t>
      </text>
    </comment>
    <comment authorId="0" ref="D774">
      <text>
        <t xml:space="preserve">https://images.equipboard.com/uploads/source/image/90682/RE3l3U0.png</t>
      </text>
    </comment>
    <comment authorId="0" ref="G774">
      <text>
        <t xml:space="preserve">Found by Chris Covell: https://twitter.com/covell_chris/status/1368559246225272832</t>
      </text>
    </comment>
    <comment authorId="0" ref="D775">
      <text>
        <t xml:space="preserve">https://media.discordapp.net/attachments/299398989072302080/793570373177835530/1UP_2005.jpg</t>
      </text>
    </comment>
    <comment authorId="0" ref="D776">
      <text>
        <t xml:space="preserve">https://cdn.discordapp.com/attachments/299398989072302080/793570651574632478/sqTn1UG.png</t>
      </text>
    </comment>
    <comment authorId="0" ref="D777">
      <text>
        <t xml:space="preserve">https://images.equipboard.com/uploads/source/image/90682/RE3l3U0.png</t>
      </text>
    </comment>
    <comment authorId="0" ref="D778">
      <text>
        <t xml:space="preserve">https://images.equipboard.com/uploads/source/image/90682/RE3l3U0.png</t>
      </text>
    </comment>
    <comment authorId="0" ref="E778">
      <text>
        <t xml:space="preserve">Although this is Kondo's final known usage, the D-550 is brought back by other composers in Mario Kart: Double Dash! and Mario Kart Wii.</t>
      </text>
    </comment>
    <comment authorId="0" ref="D779">
      <text>
        <t xml:space="preserve">https://media.discordapp.net/attachments/299398989072302080/793570373177835530/1UP_2005.jpg</t>
      </text>
    </comment>
    <comment authorId="0" ref="D780">
      <text>
        <t xml:space="preserve">https://images.equipboard.com/uploads/source/image/90682/RE3l3U0.png</t>
      </text>
    </comment>
    <comment authorId="0" ref="D781">
      <text>
        <t xml:space="preserve">https://images.equipboard.com/uploads/source/image/90682/RE3l3U0.png</t>
      </text>
    </comment>
    <comment authorId="0" ref="D782">
      <text>
        <t xml:space="preserve">https://media.discordapp.net/attachments/299398989072302080/793570373177835530/1UP_2005.jpg</t>
      </text>
    </comment>
    <comment authorId="0" ref="D783">
      <text>
        <t xml:space="preserve">https://images.equipboard.com/uploads/source/image/90682/RE3l3U0.png</t>
      </text>
    </comment>
    <comment authorId="0" ref="D784">
      <text>
        <t xml:space="preserve">https://media.discordapp.net/attachments/299398989072302080/793570373177835530/1UP_2005.jpg</t>
      </text>
    </comment>
    <comment authorId="0" ref="D785">
      <text>
        <t xml:space="preserve">https://media.discordapp.net/attachments/299398989072302080/793570373177835530/1UP_2005.jpg</t>
      </text>
    </comment>
    <comment authorId="0" ref="D786">
      <text>
        <t xml:space="preserve">https://images.equipboard.com/uploads/source/image/90682/RE3l3U0.png</t>
      </text>
    </comment>
    <comment authorId="0" ref="D787">
      <text>
        <t xml:space="preserve">https://images.equipboard.com/uploads/source/image/90682/RE3l3U0.png</t>
      </text>
    </comment>
    <comment authorId="0" ref="D788">
      <text>
        <t xml:space="preserve">https://media.discordapp.net/attachments/299398989072302080/793570373177835530/1UP_2005.jpg</t>
      </text>
    </comment>
    <comment authorId="0" ref="D789">
      <text>
        <t xml:space="preserve">https://images.equipboard.com/uploads/source/image/90682/RE3l3U0.png</t>
      </text>
    </comment>
    <comment authorId="0" ref="D790">
      <text>
        <t xml:space="preserve">https://cdn.discordapp.com/attachments/299398989072302080/793570651574632478/sqTn1UG.png</t>
      </text>
    </comment>
    <comment authorId="0" ref="D791">
      <text>
        <t xml:space="preserve">https://images.equipboard.com/uploads/source/image/90682/RE3l3U0.png</t>
      </text>
    </comment>
    <comment authorId="0" ref="D792">
      <text>
        <t xml:space="preserve">https://images.equipboard.com/uploads/source/image/90682/RE3l3U0.png</t>
      </text>
    </comment>
    <comment authorId="0" ref="D793">
      <text>
        <t xml:space="preserve">https://media.discordapp.net/attachments/299398989072302080/793570373177835530/1UP_2005.jpg</t>
      </text>
    </comment>
    <comment authorId="0" ref="C795">
      <text>
        <t xml:space="preserve">Might be Best Service Ultra Gigapack instead. Todo: Find this library</t>
      </text>
    </comment>
    <comment authorId="0" ref="C798">
      <text>
        <t xml:space="preserve">Full name: Dance/Industrial Special Edition.</t>
      </text>
    </comment>
    <comment authorId="0" ref="C799">
      <text>
        <t xml:space="preserve">Full name: Drums + Percussion Special Edition.</t>
      </text>
    </comment>
    <comment authorId="0" ref="C801">
      <text>
        <t xml:space="preserve">Full name: Synclavier Percussion+ Disc 1: Essential Percussion.</t>
      </text>
    </comment>
    <comment authorId="0" ref="C802">
      <text>
        <t xml:space="preserve">Full name: Synclavier Percussion+ Disc 2: World &amp; Orchestral.</t>
      </text>
    </comment>
    <comment authorId="0" ref="D813">
      <text>
        <t xml:space="preserve">https://ocremix.org/info/Composer_Interview:_Grant_Kirkhope
http://www.raregamer.co.uk/rare-musician-tepid-seat/</t>
      </text>
    </comment>
    <comment authorId="0" ref="D814">
      <text>
        <t xml:space="preserve">https://www.squareenixmusic.com/features/interviews/grantkirkhope.shtml</t>
      </text>
    </comment>
    <comment authorId="0" ref="D815">
      <text>
        <t xml:space="preserve">https://ocremix.org/info/Composer_Interview:_David_Wise
https://ocremix.org/info/Composer_Interview:_Grant_Kirkhope
http://graemenorgate.blogspot.com/2011/06/back-to-stone-age.html</t>
      </text>
    </comment>
    <comment authorId="0" ref="D816">
      <text>
        <t xml:space="preserve">https://www.nintendojo.com/features/interviews/interview-david-wise</t>
      </text>
    </comment>
    <comment authorId="0" ref="D817">
      <text>
        <t xml:space="preserve">https://www.factmag.com/2014/03/18/double-trouble-ryan-hemsworth-interviews-donkey-kong-country-composer-david-wise/</t>
      </text>
    </comment>
    <comment authorId="0" ref="D818">
      <text>
        <t xml:space="preserve">http://www.raregamer.co.uk/rare-musician-tepid-seat/</t>
      </text>
    </comment>
    <comment authorId="0" ref="D819">
      <text>
        <t xml:space="preserve">https://youtu.be/x7y6yEpS1_U</t>
      </text>
    </comment>
    <comment authorId="0" ref="D820">
      <text>
        <t xml:space="preserve">https://www.nintendojo.com/features/interviews/interview-david-wise</t>
      </text>
    </comment>
    <comment authorId="0" ref="D821">
      <text>
        <t xml:space="preserve">https://www.nintendojo.com/features/interviews/interview-david-wise</t>
      </text>
    </comment>
    <comment authorId="0" ref="D822">
      <text>
        <t xml:space="preserve">https://ocremix.org/info/Composer_Interview:_David_Wise</t>
      </text>
    </comment>
    <comment authorId="0" ref="D823">
      <text>
        <t xml:space="preserve">https://twitter.com/David_Wise/status/1309041763919765504</t>
      </text>
    </comment>
    <comment authorId="0" ref="D824">
      <text>
        <t xml:space="preserve">https://www.nintendojo.com/features/interviews/interview-david-wise</t>
      </text>
    </comment>
    <comment authorId="0" ref="D825">
      <text>
        <t xml:space="preserve">https://web.archive.org/web/20200814003708/https://gamerheadquarters.com/articles/yooka-laylee-soundtracks-interview.html</t>
      </text>
    </comment>
    <comment authorId="0" ref="D826">
      <text>
        <t xml:space="preserve">https://www.angelfire.com/crazy/drifting/norgate.html</t>
      </text>
    </comment>
    <comment authorId="0" ref="D827">
      <text>
        <t xml:space="preserve">https://www.nintendojo.com/features/interviews/interview-david-wise</t>
      </text>
    </comment>
    <comment authorId="0" ref="D828">
      <text>
        <t xml:space="preserve">https://twitter.com/Norgans/status/933662566898913280
https://twitter.com/Norgans/status/1230805043466702848</t>
      </text>
    </comment>
    <comment authorId="0" ref="D829">
      <text>
        <t xml:space="preserve">https://www.angelfire.com/crazy/drifting/norgate.html</t>
      </text>
    </comment>
    <comment authorId="0" ref="D830">
      <text>
        <t xml:space="preserve">http://graemenorgate.blogspot.com/2011/06/back-to-stone-age.html</t>
      </text>
    </comment>
    <comment authorId="0" ref="D831">
      <text>
        <t xml:space="preserve">https://twitter.com/TheRealBeano/status/1022374277704835073
https://twitter.com/Norgans/status/676346582145585153</t>
      </text>
    </comment>
    <comment authorId="0" ref="D832">
      <text>
        <t xml:space="preserve">https://www.nintendojo.com/features/interviews/interview-david-wise</t>
      </text>
    </comment>
    <comment authorId="0" ref="D833">
      <text>
        <t xml:space="preserve">https://www.facebook.com/GraemeNorgate/photos/a.10151138324174102/10154934706454102/</t>
      </text>
    </comment>
    <comment authorId="0" ref="D834">
      <text>
        <t xml:space="preserve">http://www.raregamer.co.uk/rare-life-an-interview-with-musician-grant-kirkhope/</t>
      </text>
    </comment>
    <comment authorId="0" ref="D835">
      <text>
        <t xml:space="preserve">http://www.raregamer.co.uk/rare-life-an-interview-with-musician-grant-kirkhope/</t>
      </text>
    </comment>
    <comment authorId="0" ref="C836">
      <text>
        <t xml:space="preserve">Grant Kirkhope says in this tweet: "I had an old Ensoniq sampler and a Roland JV1080 and little TEAC desk that were hand me downs from @TheRealBeano", implying Grant might have also used the ASR-10.
https://twitter.com/grantkirkhope/status/257878474239406080</t>
      </text>
    </comment>
    <comment authorId="0" ref="D836">
      <text>
        <t xml:space="preserve">https://twitter.com/TheRealBeano/status/1022374277704835073</t>
      </text>
    </comment>
    <comment authorId="0" ref="D837">
      <text>
        <t xml:space="preserve">https://news.microsoft.com/en-gb/2019/06/19/60-seconds-with-rare-and-sea-of-thieves-music-director-robin-beanland/</t>
      </text>
    </comment>
    <comment authorId="0" ref="D838">
      <text>
        <t xml:space="preserve">https://twitter.com/TheRealBeano/status/1022374277704835073
https://twitter.com/Norgans/status/933662566898913280
https://twitter.com/Norgans/status/1230805043466702848</t>
      </text>
    </comment>
    <comment authorId="0" ref="D839">
      <text>
        <t xml:space="preserve">https://twitter.com/TheRealBeano/status/1372573420064497670</t>
      </text>
    </comment>
    <comment authorId="0" ref="D840">
      <text>
        <t xml:space="preserve">https://www.angelfire.com/crazy/drifting/norgate.html</t>
      </text>
    </comment>
    <comment authorId="0" ref="D841">
      <text>
        <t xml:space="preserve">https://www.independent.ie/entertainment/players/veteran-composer-david-wise-on-donkey-kong-country-battletoads-and-his-chance-start-in-the-games-industry-36266585.html
https://twitter.com/TheRealBeano/status/1022374277704835073</t>
      </text>
    </comment>
    <comment authorId="0" ref="D842">
      <text>
        <t xml:space="preserve">https://twitter.com/TheRealBeano/status/1243535738819543040</t>
      </text>
    </comment>
    <comment authorId="0" ref="D843">
      <text>
        <t xml:space="preserve">https://twitter.com/TheRealBeano/status/514522134400737280</t>
      </text>
    </comment>
    <comment authorId="0" ref="D844">
      <text>
        <t xml:space="preserve">https://twitter.com/TheRealBeano/status/514522134400737280</t>
      </text>
    </comment>
    <comment authorId="0" ref="D845">
      <text>
        <t xml:space="preserve">https://twitter.com/David_Wise/status/1275662818336026625</t>
      </text>
    </comment>
    <comment authorId="0" ref="D846">
      <text>
        <t xml:space="preserve">https://www.angelfire.com/crazy/drifting/norgate.html</t>
      </text>
    </comment>
    <comment authorId="0" ref="D847">
      <text>
        <t xml:space="preserve">https://www.squareenixmusic.com/features/interviews/davidwise.shtml</t>
      </text>
    </comment>
    <comment authorId="0" ref="D848">
      <text>
        <t xml:space="preserve">http://www.raregamer.co.uk/rare-life-an-interview-with-musician-grant-kirkhope/
https://twitter.com/Norgans/status/1230805043466702848</t>
      </text>
    </comment>
    <comment authorId="0" ref="D849">
      <text>
        <t xml:space="preserve">https://www.facebook.com/GraemeNorgate/photos/a.10151138324174102/10154934706454102/</t>
      </text>
    </comment>
    <comment authorId="0" ref="D850">
      <text>
        <t xml:space="preserve">https://twitter.com/TheRealBeano/status/514522134400737280</t>
      </text>
    </comment>
    <comment authorId="0" ref="D851">
      <text>
        <t xml:space="preserve">https://www.squareenixmusic.com/features/interviews/davidwise.shtml</t>
      </text>
    </comment>
    <comment authorId="0" ref="D852">
      <text>
        <t xml:space="preserve">http://www.dkc-atlas.com/forum/viewtopic.php?f=26&amp;t=2230&amp;start=100</t>
      </text>
    </comment>
    <comment authorId="0" ref="D853">
      <text>
        <t xml:space="preserve">http://www.raregamer.co.uk/rare-life-an-interview-with-musician-grant-kirkhope/</t>
      </text>
    </comment>
    <comment authorId="0" ref="D854">
      <text>
        <t xml:space="preserve">http://www.dkc-atlas.com/forum/viewtopic.php?f=26&amp;t=2230&amp;start=100</t>
      </text>
    </comment>
    <comment authorId="0" ref="D855">
      <text>
        <t xml:space="preserve">https://twitter.com/TheRealBeano/status/1022374277704835073</t>
      </text>
    </comment>
    <comment authorId="0" ref="D856">
      <text>
        <t xml:space="preserve">https://twitter.com/TheRealBeano/status/1243608906645090311</t>
      </text>
    </comment>
    <comment authorId="0" ref="D857">
      <text>
        <t xml:space="preserve">https://twitter.com/TheRealBeano/status/1243608906645090311</t>
      </text>
    </comment>
    <comment authorId="0" ref="D858">
      <text>
        <t xml:space="preserve">https://twitter.com/TheRealBeano/status/1243608906645090311</t>
      </text>
    </comment>
    <comment authorId="0" ref="D859">
      <text>
        <t xml:space="preserve">https://twitter.com/TheRealBeano/status/1243608906645090311</t>
      </text>
    </comment>
    <comment authorId="0" ref="D861">
      <text>
        <t xml:space="preserve">http://www.dkc-atlas.com/forum/viewtopic.php?f=26&amp;t=2230&amp;start=100</t>
      </text>
    </comment>
    <comment authorId="0" ref="D862">
      <text>
        <t xml:space="preserve">https://twitter.com/TheRealBeano/status/1243535738819543040</t>
      </text>
    </comment>
    <comment authorId="0" ref="D863">
      <text>
        <t xml:space="preserve">https://www.factmag.com/2014/03/18/double-trouble-ryan-hemsworth-interviews-donkey-kong-country-composer-david-wise/</t>
      </text>
    </comment>
    <comment authorId="0" ref="D864">
      <text>
        <t xml:space="preserve">https://www.facebook.com/GraemeNorgate/photos/a.10151138324174102/10154934706454102/</t>
      </text>
    </comment>
    <comment authorId="0" ref="D865">
      <text>
        <t xml:space="preserve">https://www.usgamer.net/articles/david-wise-and-grant-kirkhope-interview</t>
      </text>
    </comment>
    <comment authorId="0" ref="D866">
      <text>
        <t xml:space="preserve">http://graemenorgate.blogspot.com/2011/06/back-to-stone-age.html</t>
      </text>
    </comment>
    <comment authorId="0" ref="D867">
      <text>
        <t xml:space="preserve">https://twitter.com/David_Wise/status/1275662818336026625</t>
      </text>
    </comment>
    <comment authorId="0" ref="D868">
      <text>
        <t xml:space="preserve">https://twitter.com/David_Wise/status/834515363819814912</t>
      </text>
    </comment>
    <comment authorId="0" ref="D869">
      <text>
        <t xml:space="preserve">https://youtu.be/ZFoMSiG5z3g</t>
      </text>
    </comment>
    <comment authorId="0" ref="D870">
      <text>
        <t xml:space="preserve">https://twitter.com/David_Wise/status/1327217713710833664</t>
      </text>
    </comment>
    <comment authorId="0" ref="D871">
      <text>
        <t xml:space="preserve">http://www.raregamer.co.uk/rare-musician-tepid-seat/</t>
      </text>
    </comment>
    <comment authorId="0" ref="D872">
      <text>
        <t xml:space="preserve">https://twitter.com/David_Wise/status/1327217713710833664</t>
      </text>
    </comment>
    <comment authorId="0" ref="D873">
      <text>
        <t xml:space="preserve">https://twitter.com/grantkirkhope/status/1010589529726566400</t>
      </text>
    </comment>
    <comment authorId="0" ref="D874">
      <text>
        <t xml:space="preserve">https://web.archive.org/web/20151215113530/http://nintendonews.com/interviews/composer-grant-kirkhope-rare-interview/</t>
      </text>
    </comment>
    <comment authorId="0" ref="D875">
      <text>
        <t xml:space="preserve">https://twitter.com/David_Wise/status/1275662818336026625</t>
      </text>
    </comment>
    <comment authorId="0" ref="D876">
      <text>
        <t xml:space="preserve">https://youtu.be/x7y6yEpS1_U</t>
      </text>
    </comment>
    <comment authorId="0" ref="D877">
      <text>
        <t xml:space="preserve">https://web.archive.org/web/20151215113530/http://nintendonews.com/interviews/composer-grant-kirkhope-rare-interview/</t>
      </text>
    </comment>
    <comment authorId="0" ref="D878">
      <text>
        <t xml:space="preserve">https://twitter.com/David_Wise/status/1394798798489243657</t>
      </text>
    </comment>
    <comment authorId="0" ref="D879">
      <text>
        <t xml:space="preserve">https://twitter.com/David_Wise/status/1309135978611773442</t>
      </text>
    </comment>
    <comment authorId="0" ref="D880">
      <text>
        <t xml:space="preserve">https://youtu.be/x7y6yEpS1_U</t>
      </text>
    </comment>
    <comment authorId="0" ref="D881">
      <text>
        <t xml:space="preserve">https://web.archive.org/web/20151215113530/http://nintendonews.com/interviews/composer-grant-kirkhope-rare-interview/</t>
      </text>
    </comment>
    <comment authorId="0" ref="D882">
      <text>
        <t xml:space="preserve">https://twitter.com/grantkirkhope/status/1141074400168407040
https://youtu.be/x7y6yEpS1_U</t>
      </text>
    </comment>
    <comment authorId="0" ref="D883">
      <text>
        <t xml:space="preserve">https://twitter.com/Norgans/status/1425498957480931329</t>
      </text>
    </comment>
    <comment authorId="0" ref="D884">
      <text>
        <t xml:space="preserve">https://twitter.com/David_Wise/status/977223824411385856</t>
      </text>
    </comment>
    <comment authorId="0" ref="D885">
      <text>
        <t xml:space="preserve">https://twitter.com/David_Wise/status/1069700129219887107</t>
      </text>
    </comment>
    <comment authorId="0" ref="D886">
      <text>
        <t xml:space="preserve">https://twitter.com/grantkirkhope/status/1332115202855161856</t>
      </text>
    </comment>
    <comment authorId="0" ref="C887">
      <text>
        <t xml:space="preserve">Grant states "Hey @SpitfireAudio
 I've just bought your full orchestral library" in 2017, referring to the main orchestral library he bought from them before BBC Orchestra.
https://twitter.com/grantkirkhope/status/934165239330873344</t>
      </text>
    </comment>
    <comment authorId="0" ref="D887">
      <text>
        <t xml:space="preserve">https://web.archive.org/web/20200814003708/https://gamerheadquarters.com/articles/yooka-laylee-soundtracks-interview.html</t>
      </text>
    </comment>
    <comment authorId="0" ref="D888">
      <text>
        <t xml:space="preserve">https://twitter.com/David_Wise/status/1275662818336026625</t>
      </text>
    </comment>
    <comment authorId="0" ref="D889">
      <text>
        <t xml:space="preserve">http://www.raregamer.co.uk/rare-musician-tepid-seat/
https://twitter.com/TheRealBeano/status/1043892558248783872</t>
      </text>
    </comment>
    <comment authorId="0" ref="D890">
      <text>
        <t xml:space="preserve">https://twitter.com/TheRealBeano/status/1164197458462806017</t>
      </text>
    </comment>
    <comment authorId="0" ref="D891">
      <text>
        <t xml:space="preserve">https://dkcreationsltd.com/tag/diddy-kong-racing/</t>
      </text>
    </comment>
    <comment authorId="0" ref="D892">
      <text>
        <t xml:space="preserve">http://graemenorgate.blogspot.com/2010/02/progress-bars.html</t>
      </text>
    </comment>
    <comment authorId="0" ref="D893">
      <text>
        <t xml:space="preserve">https://twitter.com/David_Wise/status/1438445310704033792/photo/1</t>
      </text>
    </comment>
    <comment authorId="0" ref="D894">
      <text>
        <t xml:space="preserve">https://ocremix.org/info/Composer_Interview:_David_Wise</t>
      </text>
    </comment>
    <comment authorId="0" ref="D895">
      <text>
        <t xml:space="preserve">https://ocremix.org/info/Composer_Interview:_David_Wise</t>
      </text>
    </comment>
    <comment authorId="0" ref="D896">
      <text>
        <t xml:space="preserve">https://ocremix.org/info/Composer_Interview:_David_Wise</t>
      </text>
    </comment>
    <comment authorId="0" ref="D897">
      <text>
        <t xml:space="preserve">https://twitter.com/David_Wise/status/950796357710827526</t>
      </text>
    </comment>
    <comment authorId="0" ref="D899">
      <text>
        <t xml:space="preserve">https://twitter.com/David_Wise/status/1309135978611773442</t>
      </text>
    </comment>
    <comment authorId="0" ref="D900">
      <text>
        <t xml:space="preserve">https://twitter.com/David_Wise/status/568814379904471040</t>
      </text>
    </comment>
    <comment authorId="0" ref="C901">
      <text>
        <t xml:space="preserve">Evil Razor, Razor Chill, or Rotten Razor</t>
      </text>
    </comment>
    <comment authorId="0" ref="D901">
      <text>
        <t xml:space="preserve">https://twitter.com/David_Wise/status/950796357710827526</t>
      </text>
    </comment>
    <comment authorId="0" ref="D902">
      <text>
        <t xml:space="preserve">https://twitter.com/David_Wise/status/1172525247842660353</t>
      </text>
    </comment>
    <comment authorId="0" ref="D903">
      <text>
        <t xml:space="preserve">https://twitter.com/Norgans/status/1440610902487695374</t>
      </text>
    </comment>
    <comment authorId="0" ref="D904">
      <text>
        <t xml:space="preserve">https://ocremix.org/info/Composer_Interview:_Grant_Kirkhope
https://www.facebook.com/GraemeNorgate/photos/a.10151138324174102/10154934706454102/</t>
      </text>
    </comment>
    <comment authorId="0" ref="D905">
      <text>
        <t xml:space="preserve">https://ocremix.org/info/Composer_Interview:_David_Wise</t>
      </text>
    </comment>
    <comment authorId="0" ref="D906">
      <text>
        <t xml:space="preserve">https://www.factmag.com/2014/03/18/double-trouble-ryan-hemsworth-interviews-donkey-kong-country-composer-david-wise/</t>
      </text>
    </comment>
    <comment authorId="0" ref="D907">
      <text>
        <t xml:space="preserve">https://ocremix.org/info/Composer_Interview:_David_Wise</t>
      </text>
    </comment>
    <comment authorId="0" ref="D908">
      <text>
        <t xml:space="preserve">https://www.factmag.com/2014/03/18/double-trouble-ryan-hemsworth-interviews-donkey-kong-country-composer-david-wise/</t>
      </text>
    </comment>
    <comment authorId="0" ref="D909">
      <text>
        <t xml:space="preserve">https://web.archive.org/web/20200814003708/https://gamerheadquarters.com/articles/yooka-laylee-soundtracks-interview.html</t>
      </text>
    </comment>
    <comment authorId="0" ref="D910">
      <text>
        <t xml:space="preserve">https://www.nintendojo.com/features/interviews/interview-david-wise</t>
      </text>
    </comment>
    <comment authorId="0" ref="D911">
      <text>
        <t xml:space="preserve">https://www.factmag.com/2014/03/18/double-trouble-ryan-hemsworth-interviews-donkey-kong-country-composer-david-wise/</t>
      </text>
    </comment>
    <comment authorId="0" ref="D912">
      <text>
        <t xml:space="preserve">https://web.archive.org/web/20200814003708/https://gamerheadquarters.com/articles/yooka-laylee-soundtracks-interview.html</t>
      </text>
    </comment>
    <comment authorId="0" ref="D913">
      <text>
        <t xml:space="preserve">https://www.nintendojo.com/features/interviews/interview-david-wise</t>
      </text>
    </comment>
    <comment authorId="0" ref="D914">
      <text>
        <t xml:space="preserve">https://www.factmag.com/2014/03/18/double-trouble-ryan-hemsworth-interviews-donkey-kong-country-composer-david-wise/</t>
      </text>
    </comment>
    <comment authorId="0" ref="D915">
      <text>
        <t xml:space="preserve">https://www.factmag.com/2014/03/18/double-trouble-ryan-hemsworth-interviews-donkey-kong-country-composer-david-wise/</t>
      </text>
    </comment>
    <comment authorId="0" ref="D916">
      <text>
        <t xml:space="preserve">https://twitter.com/David_Wise/status/1345394415599235074</t>
      </text>
    </comment>
    <comment authorId="0" ref="D917">
      <text>
        <t xml:space="preserve">https://ocremix.org/info/Composer_Interview:_David_Wise</t>
      </text>
    </comment>
    <comment authorId="0" ref="D918">
      <text>
        <t xml:space="preserve">https://twitter.com/David_Wise/status/1260908601058656258</t>
      </text>
    </comment>
    <comment authorId="0" ref="D919">
      <text>
        <t xml:space="preserve">https://twitter.com/David_Wise/status/1289286241947590656</t>
      </text>
    </comment>
    <comment authorId="0" ref="D920">
      <text>
        <t xml:space="preserve">https://twitter.com/David_Wise/status/1289286241947590656</t>
      </text>
    </comment>
    <comment authorId="0" ref="D921">
      <text>
        <t xml:space="preserve">https://www.factmag.com/2014/03/18/double-trouble-ryan-hemsworth-interviews-donkey-kong-country-composer-david-wise/</t>
      </text>
    </comment>
    <comment authorId="0" ref="D922">
      <text>
        <t xml:space="preserve">https://twitter.com/David_Wise/status/1309041763919765504</t>
      </text>
    </comment>
    <comment authorId="0" ref="D923">
      <text>
        <t xml:space="preserve">https://www.nintendojo.com/features/interviews/interview-david-wise</t>
      </text>
    </comment>
    <comment authorId="0" ref="D924">
      <text>
        <t xml:space="preserve">https://ocremix.org/info/Composer_Interview:_David_Wise</t>
      </text>
    </comment>
    <comment authorId="0" ref="D925">
      <text>
        <t xml:space="preserve">https://www.nintendojo.com/features/interviews/interview-david-wise</t>
      </text>
    </comment>
    <comment authorId="0" ref="D926">
      <text>
        <t xml:space="preserve">https://twitter.com/David_Wise/status/977223824411385856</t>
      </text>
    </comment>
    <comment authorId="0" ref="D927">
      <text>
        <t xml:space="preserve">https://www.davidwise.co.uk/komplete-12-ultimate/</t>
      </text>
    </comment>
    <comment authorId="0" ref="C935">
      <text>
        <t xml:space="preserve">Unknown Version</t>
      </text>
    </comment>
    <comment authorId="0" ref="D960">
      <text>
        <t xml:space="preserve">Uses sounds from Zero-G Celtic, Deep India, Flamenco Sounds and Sounds of Polynesia, which are all included in this pack, so it's very likely Sawano had this.</t>
      </text>
    </comment>
    <comment authorId="0" ref="D966">
      <text>
        <t xml:space="preserve">http://web.archive.org/web/20030112140214/interviews.rocketbaby.net/interviews_nobuo_uematsu_ffx.htm</t>
      </text>
    </comment>
    <comment authorId="0" ref="D967">
      <text>
        <t xml:space="preserve">https://www.youtube.com/watch?v=eVmV0Pgnh2s</t>
      </text>
    </comment>
    <comment authorId="0" ref="D968">
      <text>
        <t xml:space="preserve">https://docs.google.com/spreadsheets/d/1Tc_iHgBA6JIrROgUV-Wd05tO9sTUT2uORhDXUTYPR7Y/edit#gid=0</t>
      </text>
    </comment>
    <comment authorId="0" ref="D969">
      <text>
        <t xml:space="preserve">https://docs.google.com/spreadsheets/d/1Tc_iHgBA6JIrROgUV-Wd05tO9sTUT2uORhDXUTYPR7Y/edit#gid=0</t>
      </text>
    </comment>
    <comment authorId="0" ref="C970">
      <text>
        <t xml:space="preserve">1978 version or newer</t>
      </text>
    </comment>
    <comment authorId="0" ref="D970">
      <text>
        <t xml:space="preserve">https://www.youtube.com/watch?v=o4vvdpd0VMU</t>
      </text>
    </comment>
    <comment authorId="0" ref="D971">
      <text>
        <t xml:space="preserve">https://www.youtube.com/watch?v=o4vvdpd0VMU</t>
      </text>
    </comment>
    <comment authorId="0" ref="D972">
      <text>
        <t xml:space="preserve">http://web.archive.org/web/20030112140214/interviews.rocketbaby.net/interviews_nobuo_uematsu_ffx.htm</t>
      </text>
    </comment>
    <comment authorId="0" ref="D973">
      <text>
        <t xml:space="preserve">http://web.archive.org/web/20030112140214/interviews.rocketbaby.net/interviews_nobuo_uematsu_ffx.htm</t>
      </text>
    </comment>
    <comment authorId="0" ref="D974">
      <text>
        <t xml:space="preserve">https://imgur.com/a/pdVi6ey</t>
      </text>
    </comment>
    <comment authorId="0" ref="D980">
      <text>
        <t xml:space="preserve">https://twitter.com/midiplex/status/174317348000514048</t>
      </text>
    </comment>
    <comment authorId="0" ref="D981">
      <text>
        <t xml:space="preserve">https://twitter.com/midiplex/status/174317348000514048</t>
      </text>
    </comment>
    <comment authorId="0" ref="D982">
      <text>
        <t xml:space="preserve">http://web.archive.org/web/20040213065608/http://rocketbaby.net/interviews_yoko_shimomura.shtml</t>
      </text>
    </comment>
    <comment authorId="0" ref="D983">
      <text>
        <t xml:space="preserve">https://twitter.com/midiplex/status/878542122722484224</t>
      </text>
    </comment>
    <comment authorId="0" ref="D984">
      <text>
        <t xml:space="preserve">http://web.archive.org/web/20040213065608/http://rocketbaby.net/interviews_yoko_shimomura.shtml</t>
      </text>
    </comment>
    <comment authorId="0" ref="D985">
      <text>
        <t xml:space="preserve">https://images.equipboard.com/uploads/source/image/65008/GDZfCLJ.jpg?v=1526656468</t>
      </text>
    </comment>
    <comment authorId="0" ref="D986">
      <text>
        <t xml:space="preserve">https://images.equipboard.com/uploads/source/image/87328/big_7f05a1d5bed1594c664b3dd5d941c0c4.png</t>
      </text>
    </comment>
    <comment authorId="0" ref="D987">
      <text>
        <t xml:space="preserve">https://twitter.com/midiplex/status/878542122722484224</t>
      </text>
    </comment>
    <comment authorId="0" ref="D988">
      <text>
        <t xml:space="preserve">https://images.equipboard.com/uploads/source/image/65008/GDZfCLJ.jpg?v=1526656468</t>
      </text>
    </comment>
    <comment authorId="0" ref="D989">
      <text>
        <t xml:space="preserve">https://images.equipboard.com/uploads/source/image/65008/GDZfCLJ.jpg?v=1526656468</t>
      </text>
    </comment>
    <comment authorId="0" ref="D990">
      <text>
        <t xml:space="preserve">https://images.equipboard.com/uploads/source/image/65008/GDZfCLJ.jpg?v=1526656468</t>
      </text>
    </comment>
    <comment authorId="0" ref="D991">
      <text>
        <t xml:space="preserve">https://images.equipboard.com/uploads/source/image/87328/big_7f05a1d5bed1594c664b3dd5d941c0c4.png</t>
      </text>
    </comment>
    <comment authorId="0" ref="D992">
      <text>
        <t xml:space="preserve">https://images.equipboard.com/uploads/source/image/87328/big_7f05a1d5bed1594c664b3dd5d941c0c4.png</t>
      </text>
    </comment>
    <comment authorId="0" ref="D993">
      <text>
        <t xml:space="preserve">https://images.equipboard.com/uploads/source/image/87328/big_7f05a1d5bed1594c664b3dd5d941c0c4.png</t>
      </text>
    </comment>
    <comment authorId="0" ref="D994">
      <text>
        <t xml:space="preserve">https://images.equipboard.com/uploads/source/image/65008/GDZfCLJ.jpg?v=1526656468</t>
      </text>
    </comment>
    <comment authorId="0" ref="D995">
      <text>
        <t xml:space="preserve">https://images.equipboard.com/uploads/source/image/87328/big_7f05a1d5bed1594c664b3dd5d941c0c4.png</t>
      </text>
    </comment>
    <comment authorId="0" ref="D996">
      <text>
        <t xml:space="preserve">https://livedoor.blogimg.jp/midiplex/imgs/f/e/fe806baa.jpg</t>
      </text>
    </comment>
    <comment authorId="0" ref="D997">
      <text>
        <t xml:space="preserve">https://livedoor.blogimg.jp/midiplex/imgs/f/e/fe806baa.jpg</t>
      </text>
    </comment>
    <comment authorId="0" ref="D998">
      <text>
        <t xml:space="preserve">https://images.equipboard.com/uploads/source/image/87328/big_7f05a1d5bed1594c664b3dd5d941c0c4.png</t>
      </text>
    </comment>
    <comment authorId="0" ref="D999">
      <text>
        <t xml:space="preserve">https://images.equipboard.com/uploads/source/image/65008/GDZfCLJ.jpg?v=1526656468</t>
      </text>
    </comment>
    <comment authorId="0" ref="D1000">
      <text>
        <t xml:space="preserve">https://twitter.com/midiplex/status/647341127847141376?s=20</t>
      </text>
    </comment>
    <comment authorId="0" ref="E1001">
      <text>
        <t xml:space="preserve">Marvel vs. Capcom: Clash of Super Heroes</t>
      </text>
    </comment>
    <comment authorId="0" ref="D1002">
      <text>
        <t xml:space="preserve">https://livedoor.blogimg.jp/midiplex/imgs/f/e/fe806baa.jpg</t>
      </text>
    </comment>
    <comment authorId="0" ref="D1003">
      <text>
        <t xml:space="preserve">https://livedoor.blogimg.jp/midiplex/imgs/f/e/fe806baa.jpg</t>
      </text>
    </comment>
    <comment authorId="0" ref="D1004">
      <text>
        <t xml:space="preserve">https://images.equipboard.com/uploads/source/image/65008/GDZfCLJ.jpg?v=1526656468</t>
      </text>
    </comment>
    <comment authorId="0" ref="D1005">
      <text>
        <t xml:space="preserve">http://blog.livedoor.jp/midiplex/archives/2006-03-11.html</t>
      </text>
    </comment>
    <comment authorId="0" ref="D1006">
      <text>
        <t xml:space="preserve">https://twitter.com/midiplex/status/878542122722484224</t>
      </text>
    </comment>
    <comment authorId="0" ref="D1007">
      <text>
        <t xml:space="preserve">https://twitter.com/midiplex/status/878542122722484224</t>
      </text>
    </comment>
    <comment authorId="0" ref="D1028">
      <text>
        <t xml:space="preserve">https://web.archive.org/web/20170322173618/http://www.atlusnet.jp/topic/detail/204</t>
      </text>
    </comment>
    <comment authorId="0" ref="D1030">
      <text>
        <t xml:space="preserve">https://www.2083.jp/contents/201609p5/</t>
      </text>
    </comment>
    <comment authorId="0" ref="D1031">
      <text>
        <t xml:space="preserve">http://web.archive.org/web/20030501034113/http://interviews.rocketbaby.net/interviews_meguro_1.html</t>
      </text>
    </comment>
    <comment authorId="0" ref="D1032">
      <text>
        <t xml:space="preserve">https://youtu.be/QeJPzSa25Qg?t=1707</t>
      </text>
    </comment>
    <comment authorId="0" ref="D1033">
      <text>
        <t xml:space="preserve">https://web.archive.org/web/20170322173824/http://www.atlusnet.jp/topic/detail/102</t>
      </text>
    </comment>
    <comment authorId="0" ref="D1034">
      <text>
        <t xml:space="preserve">https://web.archive.org/web/20170322173340/http://www.atlusnet.jp/topic/detail/531</t>
      </text>
    </comment>
    <comment authorId="0" ref="D1035">
      <text>
        <t xml:space="preserve">http://web.archive.org/web/20030501034113/http://interviews.rocketbaby.net/interviews_meguro_1.html</t>
      </text>
    </comment>
    <comment authorId="0" ref="D1036">
      <text>
        <t xml:space="preserve">http://web.archive.org/web/20030501034113/http://interviews.rocketbaby.net/interviews_meguro_1.html</t>
      </text>
    </comment>
    <comment authorId="0" ref="D1037">
      <text>
        <t xml:space="preserve">https://www.2083.jp/contents/201609p5/</t>
      </text>
    </comment>
    <comment authorId="0" ref="D1038">
      <text>
        <t xml:space="preserve">https://web.archive.org/web/20170322173646/http://www.atlusnet.jp/topic/detail/188</t>
      </text>
    </comment>
    <comment authorId="0" ref="D1039">
      <text>
        <t xml:space="preserve">http://web.archive.org/web/20030501034113/http://interviews.rocketbaby.net/interviews_meguro_1.html</t>
      </text>
    </comment>
    <comment authorId="0" ref="D1040">
      <text>
        <t xml:space="preserve">https://web.archive.org/web/20170322173646/http://www.atlusnet.jp/topic/detail/188</t>
      </text>
    </comment>
    <comment authorId="0" ref="D1041">
      <text>
        <t xml:space="preserve">https://web.archive.org/web/20170322173824/http://www.atlusnet.jp/topic/detail/102</t>
      </text>
    </comment>
    <comment authorId="0" ref="D1042">
      <text>
        <t xml:space="preserve">https://youtu.be/QeJPzSa25Qg?t=1703</t>
      </text>
    </comment>
    <comment authorId="0" ref="D1043">
      <text>
        <t xml:space="preserve">https://web.archive.org/web/20170322173646/http://www.atlusnet.jp/topic/detail/188</t>
      </text>
    </comment>
    <comment authorId="0" ref="D1044">
      <text>
        <t xml:space="preserve">http://web.archive.org/web/20030501034113/http://interviews.rocketbaby.net/interviews_meguro_1.html</t>
      </text>
    </comment>
    <comment authorId="0" ref="D1045">
      <text>
        <t xml:space="preserve">https://youtu.be/QeJPzSa25Qg?t=1703</t>
      </text>
    </comment>
    <comment authorId="0" ref="D1046">
      <text>
        <t xml:space="preserve">http://web.archive.org/web/20030501034113/http://interviews.rocketbaby.net/interviews_meguro_1.html</t>
      </text>
    </comment>
    <comment authorId="0" ref="D1049">
      <text>
        <t xml:space="preserve">https://www.2083.jp/contents/201609p5/</t>
      </text>
    </comment>
    <comment authorId="0" ref="D1052">
      <text>
        <t xml:space="preserve">https://web.archive.org/web/20160304201400/http://www.atlusnet.jp/topic/detail/251</t>
      </text>
    </comment>
    <comment authorId="0" ref="D1058">
      <text>
        <t xml:space="preserve">https://web.archive.org/web/20160304201400/http://www.atlusnet.jp/topic/detail/251</t>
      </text>
    </comment>
    <comment authorId="0" ref="D1064">
      <text>
        <t xml:space="preserve">https://youtu.be/iT7h4OqGgGM?t=13</t>
      </text>
    </comment>
    <comment authorId="0" ref="D1065">
      <text>
        <t xml:space="preserve">https://youtu.be/riFdhF2KG1g?t=70</t>
      </text>
    </comment>
    <comment authorId="0" ref="D1066">
      <text>
        <t xml:space="preserve">https://youtu.be/riFdhF2KG1g?t=70</t>
      </text>
    </comment>
    <comment authorId="0" ref="D1067">
      <text>
        <t xml:space="preserve">https://www.the-arcade.ie/wp-content/uploads/2015/10/323106-michiruyamane.jpg</t>
      </text>
    </comment>
    <comment authorId="0" ref="C1068">
      <text>
        <t xml:space="preserve">Either a K2500 or K2600</t>
      </text>
    </comment>
    <comment authorId="0" ref="D1068">
      <text>
        <t xml:space="preserve">https://www.the-arcade.ie/wp-content/uploads/2015/10/323106-michiruyamane.jpg</t>
      </text>
    </comment>
    <comment authorId="0" ref="D1069">
      <text>
        <t xml:space="preserve">https://www.the-arcade.ie/wp-content/uploads/2015/10/323106-michiruyamane.jpg</t>
      </text>
    </comment>
    <comment authorId="0" ref="D1070">
      <text>
        <t xml:space="preserve">https://www.the-arcade.ie/wp-content/uploads/2015/10/323106-michiruyamane.jpg</t>
      </text>
    </comment>
    <comment authorId="0" ref="D1071">
      <text>
        <t xml:space="preserve">https://youtu.be/iT7h4OqGgGM?t=13</t>
      </text>
    </comment>
    <comment authorId="0" ref="D1072">
      <text>
        <t xml:space="preserve">https://youtu.be/riFdhF2KG1g?t=70</t>
      </text>
    </comment>
    <comment authorId="0" ref="D1078">
      <text>
        <t xml:space="preserve">https://cdn.discordapp.com/attachments/299398989072302080/492617687760109569/Screenshot_44.png</t>
      </text>
    </comment>
    <comment authorId="0" ref="D1079">
      <text>
        <t xml:space="preserve">https://cdn.discordapp.com/attachments/299398989072302080/492617687760109569/Screenshot_44.png</t>
      </text>
    </comment>
    <comment authorId="0" ref="D1080">
      <text>
        <t xml:space="preserve">https://cdn.discordapp.com/attachments/299398989072302080/492617687760109569/Screenshot_44.png</t>
      </text>
    </comment>
    <comment authorId="0" ref="D1081">
      <text>
        <t xml:space="preserve">https://cdn.discordapp.com/attachments/299398989072302080/492617687760109569/Screenshot_44.png</t>
      </text>
    </comment>
    <comment authorId="0" ref="D1082">
      <text>
        <t xml:space="preserve">https://cdn.discordapp.com/attachments/299398989072302080/492617687760109569/Screenshot_44.png</t>
      </text>
    </comment>
    <comment authorId="0" ref="C1083">
      <text>
        <t xml:space="preserve">Unspecified sample library from the XX-LARGE series.</t>
      </text>
    </comment>
    <comment authorId="0" ref="D1083">
      <text>
        <t xml:space="preserve">https://cdn.discordapp.com/attachments/299398989072302080/492617687760109569/Screenshot_44.png</t>
      </text>
    </comment>
    <comment authorId="0" ref="C1084">
      <text>
        <t xml:space="preserve">I'm not entirely sure if it's exactly this product.
Re:What else could it be?
ReRe: I don't know lol I haven't found much of this online
ReREre: Soft SampleCell is a sample CD format similar to AKAI where you didn't need hardware to use it. Masterbits Orchestra (a.k.a. the source of the Metal Gear Solid 2 strings) also came in this format which leads me to believe that Tanabe used Soft SampleCell because of his connections with the Metal Gear series.</t>
      </text>
    </comment>
    <comment authorId="0" ref="D1084">
      <text>
        <t xml:space="preserve">https://cdn.discordapp.com/attachments/299398989072302080/492617687760109569/Screenshot_44.png</t>
      </text>
    </comment>
    <comment authorId="0" ref="D1096">
      <text>
        <t xml:space="preserve">https://cdn.discordapp.com/attachments/299398989072302080/491823235592224788/Screenshot_39.png</t>
      </text>
    </comment>
    <comment authorId="0" ref="D1097">
      <text>
        <t xml:space="preserve">https://cdn.discordapp.com/attachments/299398989072302080/491823235592224788/Screenshot_39.png</t>
      </text>
    </comment>
    <comment authorId="0" ref="D1098">
      <text>
        <t xml:space="preserve">https://cdn.discordapp.com/attachments/299398989072302080/491823235592224788/Screenshot_39.png</t>
      </text>
    </comment>
    <comment authorId="0" ref="D1099">
      <text>
        <t xml:space="preserve">https://cdn.discordapp.com/attachments/299398989072302080/491823235592224788/Screenshot_39.png</t>
      </text>
    </comment>
    <comment authorId="0" ref="D1105">
      <text>
        <t xml:space="preserve">https://cdn.discordapp.com/attachments/275418522241466368/512984907937742848/Screenshot_116.png</t>
      </text>
    </comment>
    <comment authorId="0" ref="D1107">
      <text>
        <t xml:space="preserve">https://cdn.discordapp.com/attachments/275418522241466368/427624903211089940/Screenshot_644.png</t>
      </text>
    </comment>
    <comment authorId="0" ref="C1111">
      <text>
        <t xml:space="preserve">Could be EastWest PS04 Percussive Loops instead.</t>
      </text>
    </comment>
    <comment authorId="0" ref="C1113">
      <text>
        <t xml:space="preserve">Could be Zero-G PS07 Future Beats 1 instead.</t>
      </text>
    </comment>
    <comment authorId="0" ref="C1114">
      <text>
        <t xml:space="preserve">ProSamples Vol. 06: Experimental Grooves &amp; FX, based on Zero-G Cuckooland Asylum</t>
      </text>
    </comment>
    <comment authorId="0" ref="C1115">
      <text>
        <t xml:space="preserve">ProSamples Vol. 09: Future Beats 2, based on Zero-G Fields of Motion</t>
      </text>
    </comment>
    <comment authorId="0" ref="D1121">
      <text>
        <t xml:space="preserve">https://twitter.com/esti_jp/status/940877740890304518</t>
      </text>
    </comment>
    <comment authorId="0" ref="D1122">
      <text>
        <t xml:space="preserve">https://twitter.com/esti_jp/status/933219584210960385</t>
      </text>
    </comment>
    <comment authorId="0" ref="D1123">
      <text>
        <t xml:space="preserve">https://web.archive.org/web/20030627072034/http://www.t-cnet.or.jp/~sakura/room/temp.htm</t>
      </text>
    </comment>
    <comment authorId="0" ref="D1124">
      <text>
        <t xml:space="preserve">https://web.archive.org/web/20030627072034/http://www.t-cnet.or.jp/~sakura/room/temp.htm</t>
      </text>
    </comment>
    <comment authorId="0" ref="G1124">
      <text>
        <t xml:space="preserve">Coincides with notes on Jun.A's website where he details soundTeMP's gear as of 2002.</t>
      </text>
    </comment>
    <comment authorId="0" ref="D1125">
      <text>
        <t xml:space="preserve">https://twitter.com/_seibin/status/1175006509735931904</t>
      </text>
    </comment>
    <comment authorId="0" ref="D1126">
      <text>
        <t xml:space="preserve">https://web.archive.org/web/20030227214834if_/http://studiosis.com:80/esti/esti_with_nr2.jpg</t>
      </text>
    </comment>
    <comment authorId="0" ref="D1127">
      <text>
        <t xml:space="preserve">https://web.archive.org/web/20120216080322/http://studiosis.com/esti/publish/esti_machinedrum.jpg</t>
      </text>
    </comment>
    <comment authorId="0" ref="D1129">
      <text>
        <t xml:space="preserve">https://web.archive.org/web/20030227214834/studiosis.com/esti/esti_with_nr2.jpg</t>
      </text>
    </comment>
    <comment authorId="0" ref="G1129">
      <text>
        <t xml:space="preserve">Coincides with notes on Jun.A's website where he details soundTeMP's gear as of 2002.</t>
      </text>
    </comment>
    <comment authorId="0" ref="D1130">
      <text>
        <t xml:space="preserve">https://twitter.com/_seibin/status/1136245081462018048</t>
      </text>
    </comment>
    <comment authorId="0" ref="D1131">
      <text>
        <t xml:space="preserve">https://twitter.com/esti_jp/status/939008469406908416</t>
      </text>
    </comment>
    <comment authorId="0" ref="D1132">
      <text>
        <t xml:space="preserve">https://web.archive.org/web/20001208004600/http://www.hitel.net/~parkcoms/kor/st_prof.htm
https://web.archive.org/web/20030227214834/studiosis.com/esti/esti_with_nr2.jpg</t>
      </text>
    </comment>
    <comment authorId="0" ref="D1133">
      <text>
        <t xml:space="preserve">https://web.archive.org/web/20030627072034/http://www.t-cnet.or.jp/~sakura/room/temp.htm</t>
      </text>
    </comment>
    <comment authorId="0" ref="G1133">
      <text>
        <t xml:space="preserve">Coincides with notes on Jun.A's website where he details soundTeMP's gear as of 2002.</t>
      </text>
    </comment>
    <comment authorId="0" ref="G1134">
      <text>
        <t xml:space="preserve">Coincides with notes on Jun.A's website where he details soundTeMP's gear as of 2002.</t>
      </text>
    </comment>
    <comment authorId="0" ref="D1135">
      <text>
        <t xml:space="preserve">https://www.facebook.com/photo.php?fbid=10155673991388612&amp;set=p.10155673991388612&amp;type=3&amp;theater</t>
      </text>
    </comment>
    <comment authorId="0" ref="D1136">
      <text>
        <t xml:space="preserve">https://twitter.com/esti_jp/status/1118364410370592768</t>
      </text>
    </comment>
    <comment authorId="0" ref="D1137">
      <text>
        <t xml:space="preserve">https://twitter.com/_seibin/status/912557246214582272</t>
      </text>
    </comment>
    <comment authorId="0" ref="D1138">
      <text>
        <t xml:space="preserve">https://twitter.com/_seibin/status/1207504371539271680</t>
      </text>
    </comment>
    <comment authorId="0" ref="D1139">
      <text>
        <t xml:space="preserve">https://twitter.com/_seibin/status/1207504371539271680</t>
      </text>
    </comment>
    <comment authorId="0" ref="D1140">
      <text>
        <t xml:space="preserve">https://web.archive.org/web/20030627072034/http://www.t-cnet.or.jp/~sakura/room/temp.htm</t>
      </text>
    </comment>
    <comment authorId="0" ref="G1140">
      <text>
        <t xml:space="preserve">Coincides with notes on Jun.A's website where he details soundTeMP's gear as of 2002.</t>
      </text>
    </comment>
    <comment authorId="0" ref="D1141">
      <text>
        <t xml:space="preserve">http://cuoshop.cafe24.com/bbs/board.php?bo_table=community2&amp;wr_id=8135005</t>
      </text>
    </comment>
    <comment authorId="0" ref="G1142">
      <text>
        <t xml:space="preserve">Coincides with notes on Jun.A's website where he details soundTeMP's gear as of 2002.</t>
      </text>
    </comment>
    <comment authorId="0" ref="D1143">
      <text>
        <t xml:space="preserve">https://web.archive.org/web/20000510120457/http://www.hitel.net/~parkcoms/kor/st_prof.htm</t>
      </text>
    </comment>
    <comment authorId="0" ref="D1144">
      <text>
        <t xml:space="preserve">https://web.archive.org/web/20001208004600/http://www.hitel.net/~parkcoms/kor/st_prof.htm
https://web.archive.org/web/20030227214834/studiosis.com/esti/esti_with_nr2.jpg</t>
      </text>
    </comment>
    <comment authorId="0" ref="D1145">
      <text>
        <t xml:space="preserve">https://twitter.com/_seibin/status/1136245081462018048</t>
      </text>
    </comment>
    <comment authorId="0" ref="D1146">
      <text>
        <t xml:space="preserve">https://web.archive.org/web/20001208004600/http://www.hitel.net/~parkcoms/kor/st_prof.htm</t>
      </text>
    </comment>
    <comment authorId="0" ref="D1147">
      <text>
        <t xml:space="preserve">https://web.archive.org/web/20001208004600/http://www.hitel.net/~parkcoms/kor/st_prof.htm</t>
      </text>
    </comment>
    <comment authorId="0" ref="D1148">
      <text>
        <t xml:space="preserve">https://web.archive.org/web/20001208004600/http://www.hitel.net/~parkcoms/kor/st_prof.htm</t>
      </text>
    </comment>
    <comment authorId="0" ref="D1149">
      <text>
        <t xml:space="preserve">https://web.archive.org/web/20001208004600/http://www.hitel.net/~parkcoms/kor/st_prof.htm</t>
      </text>
    </comment>
    <comment authorId="0" ref="D1150">
      <text>
        <t xml:space="preserve">https://web.archive.org/web/20001208004600/http://www.hitel.net/~parkcoms/kor/st_prof.htm</t>
      </text>
    </comment>
    <comment authorId="0" ref="D1151">
      <text>
        <t xml:space="preserve">https://web.archive.org/web/20001208004600/http://www.hitel.net/~parkcoms/kor/st_prof.htm</t>
      </text>
    </comment>
    <comment authorId="0" ref="D1152">
      <text>
        <t xml:space="preserve">https://web.archive.org/web/20030627072034/http://www.t-cnet.or.jp/~sakura/room/temp.htm</t>
      </text>
    </comment>
    <comment authorId="0" ref="G1152">
      <text>
        <t xml:space="preserve">Coincides with notes on Jun.A's website where he details soundTeMP's gear as of 2002.</t>
      </text>
    </comment>
    <comment authorId="0" ref="D1153">
      <text>
        <t xml:space="preserve">https://twitter.com/esti_jp/status/933219584210960385</t>
      </text>
    </comment>
    <comment authorId="0" ref="G1154">
      <text>
        <t xml:space="preserve">Coincides with notes on Jun.A's website where he details soundTeMP's gear as of 2002.</t>
      </text>
    </comment>
    <comment authorId="0" ref="D1155">
      <text>
        <t xml:space="preserve">https://twitter.com/esti_jp/status/1212611906231422976</t>
      </text>
    </comment>
    <comment authorId="0" ref="D1156">
      <text>
        <t xml:space="preserve">https://web.archive.org/web/20051003092341if_/http://www.studiosis.com/esti/jp/ell/data/legacy.jpg</t>
      </text>
    </comment>
    <comment authorId="0" ref="D1161">
      <text>
        <t xml:space="preserve">https://cdn.imweb.me/thumbnail/20200223/72e9bbde55a1b.jpg</t>
      </text>
    </comment>
    <comment authorId="0" ref="D1162">
      <text>
        <t xml:space="preserve">https://youtu.be/0q7hcSUjeAY?t=374</t>
      </text>
    </comment>
    <comment authorId="0" ref="D1163">
      <text>
        <t xml:space="preserve">https://twitter.com/_seibin/status/1108197002725056512</t>
      </text>
    </comment>
    <comment authorId="0" ref="D1164">
      <text>
        <t xml:space="preserve">https://www.instagram.com/p/B5w-BuAFl0i/</t>
      </text>
    </comment>
    <comment authorId="0" ref="D1167">
      <text>
        <t xml:space="preserve">https://n.sinaimg.cn/transform/20150929/852Q-fxifmki9613787.jpg</t>
      </text>
    </comment>
    <comment authorId="0" ref="D1168">
      <text>
        <t xml:space="preserve">https://twitter.com/_seibin/status/1200448815284670464</t>
      </text>
    </comment>
    <comment authorId="0" ref="D1169">
      <text>
        <t xml:space="preserve">http://cuoshop.cafe24.com/bbs/board.php?bo_table=community2&amp;wr_id=8132133</t>
      </text>
    </comment>
    <comment authorId="0" ref="D1170">
      <text>
        <t xml:space="preserve">https://twitter.com/_seibin/status/874170845731602433</t>
      </text>
    </comment>
    <comment authorId="0" ref="D1183">
      <text>
        <t xml:space="preserve">https://ssdesign.exblog.jp/3143686/</t>
      </text>
    </comment>
    <comment authorId="0" ref="D1184">
      <text>
        <t xml:space="preserve">https://pbs.twimg.com/profile_images/1533613512/image_400x400.jpg</t>
      </text>
    </comment>
    <comment authorId="0" ref="D1185">
      <text>
        <t xml:space="preserve">https://ssdesign.exblog.jp/3143686/</t>
      </text>
    </comment>
    <comment authorId="0" ref="D1186">
      <text>
        <t xml:space="preserve">https://twitter.com/arata_ssdesign/status/1270968096266711040?s=20</t>
      </text>
    </comment>
    <comment authorId="0" ref="D1187">
      <text>
        <t xml:space="preserve">https://twitter.com/arata_ssdesign/status/1279052845824630788</t>
      </text>
    </comment>
    <comment authorId="0" ref="D1188">
      <text>
        <t xml:space="preserve">https://twitter.com/arata_ssdesign/status/1279052845824630788</t>
      </text>
    </comment>
    <comment authorId="0" ref="D1189">
      <text>
        <t xml:space="preserve">https://twitter.com/arata_ssdesign/status/1279052845824630788</t>
      </text>
    </comment>
    <comment authorId="0" ref="D1190">
      <text>
        <t xml:space="preserve">https://twitter.com/arata_ssdesign/status/1279052845824630788</t>
      </text>
    </comment>
    <comment authorId="0" ref="D1191">
      <text>
        <t xml:space="preserve">https://twitter.com/arata_ssdesign/status/1272579566079340544</t>
      </text>
    </comment>
    <comment authorId="0" ref="D1196">
      <text>
        <t xml:space="preserve">https://twitter.com/arata_ssdesign/status/1270968096266711040?s=20</t>
      </text>
    </comment>
    <comment authorId="0" ref="D1197">
      <text>
        <t xml:space="preserve">https://twitter.com/arata_ssdesign/status/1270968096266711040?s=20</t>
      </text>
    </comment>
    <comment authorId="0" ref="D1198">
      <text>
        <t xml:space="preserve">https://twitter.com/arata_ssdesign/status/1270968096266711040?s=20</t>
      </text>
    </comment>
    <comment authorId="0" ref="D1211">
      <text>
        <t xml:space="preserve">https://twitter.com/TsukasaTawada/status/1165827991613521920?s=19</t>
      </text>
    </comment>
    <comment authorId="0" ref="D1212">
      <text>
        <t xml:space="preserve">https://youtu.be/xHnVCDY2lqE?t=14</t>
      </text>
    </comment>
    <comment authorId="0" ref="D1213">
      <text>
        <t xml:space="preserve">https://twitter.com/TsukasaTawada/status/1199660003658846208</t>
      </text>
    </comment>
    <comment authorId="0" ref="D1214">
      <text>
        <t xml:space="preserve">https://twitter.com/TsukasaTawada/status/1138634944433967104</t>
      </text>
    </comment>
    <comment authorId="0" ref="D1225">
      <text>
        <t xml:space="preserve">https://twitter.com/TsukasaTawada/status/1138634944433967104</t>
      </text>
    </comment>
    <comment authorId="0" ref="D1233">
      <text>
        <t xml:space="preserve">https://thwiki.cc/ZUN/%E6%B8%B8%E6%88%8F%E7%9A%84%E4%BF%AE%E7%BD%97%E5%9C%BA6</t>
      </text>
    </comment>
    <comment authorId="0" ref="D1234">
      <text>
        <t xml:space="preserve">http://i.imgur.com/Ilhwf3G.png
</t>
      </text>
    </comment>
    <comment authorId="0" ref="D1235">
      <text>
        <t xml:space="preserve">https://en.touhouwiki.net/wiki/ZUN%27s_AWA_Q%26A_Panel
</t>
      </text>
    </comment>
    <comment authorId="0" ref="D1236">
      <text>
        <t xml:space="preserve">https://www.shrinemaiden.org/forum/index.php/topic,18989.0.html</t>
      </text>
    </comment>
    <comment authorId="0" ref="D1237">
      <text>
        <t xml:space="preserve">https://www.shrinemaiden.org/forum/index.php?topic=18989.0</t>
      </text>
    </comment>
    <comment authorId="0" ref="D1238">
      <text>
        <t xml:space="preserve">https://youtu.be/VNB3ADvN_P8?t=341</t>
      </text>
    </comment>
    <comment authorId="0" ref="D1239">
      <text>
        <t xml:space="preserve">https://www12.atwiki.jp/touhousoundfont/pages/17.html</t>
      </text>
    </comment>
    <comment authorId="0" ref="D1241">
      <text>
        <t xml:space="preserve">https://www12.atwiki.jp/touhousoundfont/pages/23.html</t>
      </text>
    </comment>
    <comment authorId="0" ref="D1242">
      <text>
        <t xml:space="preserve">https://www12.atwiki.jp/touhousoundfont/pages/26.html</t>
      </text>
    </comment>
    <comment authorId="0" ref="D1244">
      <text>
        <t xml:space="preserve">https://www12.atwiki.jp/touhousoundfont/pages/23.html</t>
      </text>
    </comment>
    <comment authorId="0" ref="D1246">
      <text>
        <t xml:space="preserve">https://www12.atwiki.jp/touhousoundfont/pages/23.html</t>
      </text>
    </comment>
    <comment authorId="0" ref="D1247">
      <text>
        <t xml:space="preserve">https://www12.atwiki.jp/touhousoundfont/pages/23.html</t>
      </text>
    </comment>
    <comment authorId="0" ref="D1248">
      <text>
        <t xml:space="preserve">https://www12.atwiki.jp/touhousoundfont/pages/17.html</t>
      </text>
    </comment>
    <comment authorId="0" ref="D1249">
      <text>
        <t xml:space="preserve">https://w.atwiki.jp/touhousoundfont/pages/17.html</t>
      </text>
    </comment>
    <comment authorId="0" ref="D1250">
      <text>
        <t xml:space="preserve">https://www12.atwiki.jp/touhousoundfont/pages/23.html</t>
      </text>
    </comment>
    <comment authorId="0" ref="D1251">
      <text>
        <t xml:space="preserve">https://www12.atwiki.jp/touhousoundfont/pages/23.html</t>
      </text>
    </comment>
    <comment authorId="0" ref="D1252">
      <text>
        <t xml:space="preserve">https://www12.atwiki.jp/touhousoundfont/pages/23.html</t>
      </text>
    </comment>
    <comment authorId="0" ref="D1253">
      <text>
        <t xml:space="preserve">https://w.atwiki.jp/touhousoundfont/pages/17.html</t>
      </text>
    </comment>
    <comment authorId="0" ref="D1256">
      <text>
        <t xml:space="preserve">https://www12.atwiki.jp/touhousoundfont/pages/23.html</t>
      </text>
    </comment>
    <comment authorId="0" ref="D1262">
      <text>
        <t xml:space="preserve">https://twitter.com/manabn/status/1120846233390608385</t>
      </text>
    </comment>
    <comment authorId="0" ref="D1263">
      <text>
        <t xml:space="preserve">https://twitter.com/manabn/status/1194439029703376896</t>
      </text>
    </comment>
    <comment authorId="0" ref="D1264">
      <text>
        <t xml:space="preserve">https://twitter.com/manabn/status/1120846233390608385</t>
      </text>
    </comment>
    <comment authorId="0" ref="D1265">
      <text>
        <t xml:space="preserve">https://twitter.com/manabn/status/1120846233390608385</t>
      </text>
    </comment>
    <comment authorId="0" ref="D1266">
      <text>
        <t xml:space="preserve">https://twitter.com/manabn/status/1120846233390608385</t>
      </text>
    </comment>
    <comment authorId="0" ref="D1267">
      <text>
        <t xml:space="preserve">https://twitter.com/manabn/status/1232304000327749633</t>
      </text>
    </comment>
    <comment authorId="0" ref="D1268">
      <text>
        <t xml:space="preserve">https://twitter.com/manabn/status/1232304000327749633</t>
      </text>
    </comment>
    <comment authorId="0" ref="D1269">
      <text>
        <t xml:space="preserve">https://twitter.com/manabn/status/1157992578953797634</t>
      </text>
    </comment>
    <comment authorId="0" ref="D1275">
      <text>
        <t xml:space="preserve">http://puu.sh/Hd2Xy.png</t>
      </text>
    </comment>
    <comment authorId="0" ref="D1276">
      <text>
        <t xml:space="preserve">https://www.youtube.com/watch?v=MLgGgxT_a4w</t>
      </text>
    </comment>
    <comment authorId="0" ref="D1277">
      <text>
        <t xml:space="preserve">https://soundcloud.com/yousuke-yasui/meta-reflex</t>
      </text>
    </comment>
    <comment authorId="0" ref="D1278">
      <text>
        <t xml:space="preserve">http://puu.sh/Hd2Xy.png</t>
      </text>
    </comment>
    <comment authorId="0" ref="D1279">
      <text>
        <t xml:space="preserve">https://twitter.com/yousukeyasui/status/1280320842811846656
https://www.youtube.com/watch?v=KSbuRq63c-M</t>
      </text>
    </comment>
    <comment authorId="0" ref="D1280">
      <text>
        <t xml:space="preserve">https://twitter.com/yousukeyasui/status/829293412532764674</t>
      </text>
    </comment>
    <comment authorId="0" ref="D1281">
      <text>
        <t xml:space="preserve">https://twitter.com/yousukeyasui/status/1280115368334221312</t>
      </text>
    </comment>
    <comment authorId="0" ref="D1282">
      <text>
        <t xml:space="preserve">http://puu.sh/Hd2Xy.png</t>
      </text>
    </comment>
    <comment authorId="0" ref="D1283">
      <text>
        <t xml:space="preserve">https://twitter.com/yousukeyasui/status/889412586906767361</t>
      </text>
    </comment>
    <comment authorId="0" ref="D1284">
      <text>
        <t xml:space="preserve">https://twitter.com/yousukeyasui/status/1356092837373218816</t>
      </text>
    </comment>
    <comment authorId="0" ref="D1285">
      <text>
        <t xml:space="preserve">https://soundcloud.com/yousuke-yasui/meta-reflex</t>
      </text>
    </comment>
    <comment authorId="0" ref="D1286">
      <text>
        <t xml:space="preserve">https://soundcloud.com/yousuke-yasui/meta-reflex</t>
      </text>
    </comment>
    <comment authorId="0" ref="D1287">
      <text>
        <t xml:space="preserve">https://soundcloud.com/yousuke-yasui/meta-reflex</t>
      </text>
    </comment>
    <comment authorId="0" ref="D1288">
      <text>
        <t xml:space="preserve">https://soundcloud.com/yousuke-yasui/rt2-a-residence-of-terrible</t>
      </text>
    </comment>
    <comment authorId="0" ref="D1289">
      <text>
        <t xml:space="preserve">https://soundcloud.com/yousuke-yasui/meta-reflex</t>
      </text>
    </comment>
    <comment authorId="0" ref="D1290">
      <text>
        <t xml:space="preserve">https://soundcloud.com/yousuke-yasui/ab-super-stripe</t>
      </text>
    </comment>
    <comment authorId="0" ref="D1291">
      <text>
        <t xml:space="preserve">https://twitter.com/yousukeyasui/status/1349372018135691265?s=19</t>
      </text>
    </comment>
    <comment authorId="0" ref="D1292">
      <text>
        <t xml:space="preserve">https://twitter.com/yousukeyasui/status/20490949968797696</t>
      </text>
    </comment>
    <comment authorId="0" ref="D1293">
      <text>
        <t xml:space="preserve">https://www.youtube.com/watch?v=MLgGgxT_a4w</t>
      </text>
    </comment>
    <comment authorId="0" ref="D1294">
      <text>
        <t xml:space="preserve">https://www.youtube.com/watch?v=eVoRTJBNGS8</t>
      </text>
    </comment>
    <comment authorId="0" ref="D1295">
      <text>
        <t xml:space="preserve">https://soundcloud.com/yousuke-yasui/meta-reflex</t>
      </text>
    </comment>
    <comment authorId="0" ref="D1296">
      <text>
        <t xml:space="preserve">https://twitter.com/yousukeyasui/status/1253691749408505861</t>
      </text>
    </comment>
    <comment authorId="0" ref="D1297">
      <text>
        <t xml:space="preserve">https://twitter.com/yousukeyasui/status/926471536613060608</t>
      </text>
    </comment>
    <comment authorId="0" ref="D1298">
      <text>
        <t xml:space="preserve">https://twitter.com/yousukeyasui/status/1253690605013590016</t>
      </text>
    </comment>
    <comment authorId="0" ref="D1299">
      <text>
        <t xml:space="preserve">https://twitter.com/yousukeyasui/status/856780970090930176</t>
      </text>
    </comment>
    <comment authorId="0" ref="D1300">
      <text>
        <t xml:space="preserve">https://soundcloud.com/yousuke-yasui/meta-reflex</t>
      </text>
    </comment>
    <comment authorId="0" ref="D1301">
      <text>
        <t xml:space="preserve">https://soundcloud.com/yousuke-yasui/kh-hong-kong-etoile</t>
      </text>
    </comment>
    <comment authorId="0" ref="D1302">
      <text>
        <t xml:space="preserve">https://soundcloud.com/yousuke-yasui/a-tune-of-brof</t>
      </text>
    </comment>
    <comment authorId="0" ref="D1303">
      <text>
        <t xml:space="preserve">http://puu.sh/Hd2Xy.png</t>
      </text>
    </comment>
    <comment authorId="0" ref="D1304">
      <text>
        <t xml:space="preserve">http://puu.sh/Hd2Xy.png</t>
      </text>
    </comment>
    <comment authorId="0" ref="D1305">
      <text>
        <t xml:space="preserve">https://twitter.com/yousukeyasui/status/1276126670794055680</t>
      </text>
    </comment>
    <comment authorId="0" ref="D1306">
      <text>
        <t xml:space="preserve">https://twitter.com/yousukeyasui/status/1349372018135691265?s=19</t>
      </text>
    </comment>
    <comment authorId="0" ref="D1307">
      <text>
        <t xml:space="preserve">https://twitter.com/yousukeyasui/status/811862704931508224
https://twitter.com/yousukeyasui/status/811862107520012288</t>
      </text>
    </comment>
    <comment authorId="0" ref="D1308">
      <text>
        <t xml:space="preserve">https://twitter.com/yousukeyasui/status/893472419054145536</t>
      </text>
    </comment>
    <comment authorId="0" ref="D1309">
      <text>
        <t xml:space="preserve">https://soundcloud.com/yousuke-yasui/a-memories-of-vanadiel</t>
      </text>
    </comment>
    <comment authorId="0" ref="D1310">
      <text>
        <t xml:space="preserve">https://twitter.com/yousukeyasui/status/806733794707283968</t>
      </text>
    </comment>
    <comment authorId="0" ref="D1311">
      <text>
        <t xml:space="preserve">https://soundcloud.com/yousuke-yasui/difficult-move-sd-snatcher</t>
      </text>
    </comment>
    <comment authorId="0" ref="D1312">
      <text>
        <t xml:space="preserve">https://twitter.com/yousukeyasui/status/1257249259910381569</t>
      </text>
    </comment>
    <comment authorId="0" ref="D1313">
      <text>
        <t xml:space="preserve">https://www.youtube.com/watch?v=Zg212LSFBHk</t>
      </text>
    </comment>
    <comment authorId="0" ref="D1314">
      <text>
        <t xml:space="preserve">https://www.youtube.com/watch?v=Zg212LSFBHk</t>
      </text>
    </comment>
    <comment authorId="0" ref="D1315">
      <text>
        <t xml:space="preserve">https://twitter.com/yousukeyasui/status/25923052629917698</t>
      </text>
    </comment>
    <comment authorId="0" ref="D1316">
      <text>
        <t xml:space="preserve">https://web.archive.org/web/20080601212518/http://www.geocities.jp/sam_kb/VOPM/</t>
      </text>
    </comment>
    <comment authorId="0" ref="D1317">
      <text>
        <t xml:space="preserve">https://twitter.com/yousukeyasui/status/893099215492046848</t>
      </text>
    </comment>
    <comment authorId="0" ref="D1319">
      <text>
        <t xml:space="preserve">https://twitter.com/yousukeyasui/status/838614348314509313</t>
      </text>
    </comment>
    <comment authorId="0" ref="D1323">
      <text>
        <t xml:space="preserve">https://soundcloud.com/yousuke-yasui/a-memories-of-vanadiel</t>
      </text>
    </comment>
    <comment authorId="0" ref="D1324">
      <text>
        <t xml:space="preserve">https://twitter.com/yousukeyasui/status/1349372018135691265?s=19</t>
      </text>
    </comment>
    <comment authorId="0" ref="D1325">
      <text>
        <t xml:space="preserve">https://soundcloud.com/yousuke-yasui/a-memories-of-vanadiel</t>
      </text>
    </comment>
    <comment authorId="0" ref="D1326">
      <text>
        <t xml:space="preserve">https://twitter.com/yousukeyasui/status/881758491295141889</t>
      </text>
    </comment>
    <comment authorId="0" ref="D1340">
      <text>
        <t xml:space="preserve">https://c418.org/2017/01/26/what-does-daniel-use-to-make-music/</t>
      </text>
    </comment>
    <comment authorId="0" ref="D1341">
      <text>
        <t xml:space="preserve">https://c418.org/2017/01/26/what-does-daniel-use-to-make-music/</t>
      </text>
    </comment>
    <comment authorId="0" ref="D1342">
      <text>
        <t xml:space="preserve">https://c418.org/2017/01/26/what-does-daniel-use-to-make-music/</t>
      </text>
    </comment>
    <comment authorId="0" ref="D1343">
      <text>
        <t xml:space="preserve">https://c418.org/2017/01/26/what-does-daniel-use-to-make-music/</t>
      </text>
    </comment>
    <comment authorId="0" ref="D1344">
      <text>
        <t xml:space="preserve">https://c418.org/2017/01/26/what-does-daniel-use-to-make-music/</t>
      </text>
    </comment>
    <comment authorId="0" ref="D1345">
      <text>
        <t xml:space="preserve">https://c418.org/2017/01/26/what-does-daniel-use-to-make-music/</t>
      </text>
    </comment>
    <comment authorId="0" ref="C1346">
      <text>
        <t xml:space="preserve">Article mentions it's the rack version.</t>
      </text>
    </comment>
    <comment authorId="0" ref="D1346">
      <text>
        <t xml:space="preserve">https://c418.org/2017/01/26/what-does-daniel-use-to-make-music/</t>
      </text>
    </comment>
    <comment authorId="0" ref="C1347">
      <text>
        <t xml:space="preserve">Article mentions it's the rack version.</t>
      </text>
    </comment>
    <comment authorId="0" ref="D1347">
      <text>
        <t xml:space="preserve">https://c418.org/2017/01/26/what-does-daniel-use-to-make-music/</t>
      </text>
    </comment>
    <comment authorId="0" ref="D1348">
      <text>
        <t xml:space="preserve">https://c418.org/2017/01/26/what-does-daniel-use-to-make-music/</t>
      </text>
    </comment>
    <comment authorId="0" ref="D1349">
      <text>
        <t xml:space="preserve">https://c418.org/2017/01/26/what-does-daniel-use-to-make-music/</t>
      </text>
    </comment>
    <comment authorId="0" ref="C1350">
      <text>
        <t xml:space="preserve">As mentioned in the article</t>
      </text>
    </comment>
    <comment authorId="0" ref="D1350">
      <text>
        <t xml:space="preserve">https://c418.org/2017/01/26/what-does-daniel-use-to-make-music/</t>
      </text>
    </comment>
    <comment authorId="0" ref="D1351">
      <text>
        <t xml:space="preserve">https://c418.org/2017/01/26/what-does-daniel-use-to-make-music/</t>
      </text>
    </comment>
    <comment authorId="0" ref="D1352">
      <text>
        <t xml:space="preserve">https://c418.org/2017/01/26/what-does-daniel-use-to-make-music/</t>
      </text>
    </comment>
    <comment authorId="0" ref="C1353">
      <text>
        <t xml:space="preserve">As mentioned in the article.</t>
      </text>
    </comment>
    <comment authorId="0" ref="D1353">
      <text>
        <t xml:space="preserve">https://c418.org/2017/01/26/what-does-daniel-use-to-make-music/</t>
      </text>
    </comment>
    <comment authorId="0" ref="C1354">
      <text>
        <t xml:space="preserve">As mentioned in the article.</t>
      </text>
    </comment>
    <comment authorId="0" ref="D1354">
      <text>
        <t xml:space="preserve">https://c418.org/2017/01/26/what-does-daniel-use-to-make-music/</t>
      </text>
    </comment>
    <comment authorId="0" ref="C1355">
      <text>
        <t xml:space="preserve">As mentioned in the article.</t>
      </text>
    </comment>
    <comment authorId="0" ref="D1355">
      <text>
        <t xml:space="preserve">https://c418.org/2017/01/26/what-does-daniel-use-to-make-music/</t>
      </text>
    </comment>
    <comment authorId="0" ref="D1356">
      <text>
        <t xml:space="preserve">https://c418.org/2017/01/26/what-does-daniel-use-to-make-music/</t>
      </text>
    </comment>
    <comment authorId="0" ref="D1357">
      <text>
        <t xml:space="preserve">https://c418.org/2017/01/26/what-does-daniel-use-to-make-music/</t>
      </text>
    </comment>
    <comment authorId="0" ref="D1358">
      <text>
        <t xml:space="preserve">https://c418.org/2017/01/26/what-does-daniel-use-to-make-music/</t>
      </text>
    </comment>
    <comment authorId="0" ref="D1359">
      <text>
        <t xml:space="preserve">https://c418.org/2017/01/26/what-does-daniel-use-to-make-music/</t>
      </text>
    </comment>
    <comment authorId="0" ref="D1360">
      <text>
        <t xml:space="preserve">https://c418.org/albums/life-changing-moments-seem-minor-in-pictures/</t>
      </text>
    </comment>
    <comment authorId="0" ref="D1361">
      <text>
        <t xml:space="preserve">https://c418.org/2017/01/26/what-does-daniel-use-to-make-music/</t>
      </text>
    </comment>
    <comment authorId="0" ref="D1362">
      <text>
        <t xml:space="preserve">https://c418.org/2017/01/26/what-does-daniel-use-to-make-music/</t>
      </text>
    </comment>
    <comment authorId="0" ref="D1363">
      <text>
        <t xml:space="preserve">https://c418.org/2017/01/26/what-does-daniel-use-to-make-music/</t>
      </text>
    </comment>
    <comment authorId="0" ref="D1364">
      <text>
        <t xml:space="preserve">https://c418.org/2017/01/26/what-does-daniel-use-to-make-music/</t>
      </text>
    </comment>
    <comment authorId="0" ref="D1365">
      <text>
        <t xml:space="preserve">https://c418.org/2017/01/26/what-does-daniel-use-to-make-music/</t>
      </text>
    </comment>
    <comment authorId="0" ref="D1366">
      <text>
        <t xml:space="preserve">https://c418.org/2017/01/26/what-does-daniel-use-to-make-music/</t>
      </text>
    </comment>
    <comment authorId="0" ref="D1367">
      <text>
        <t xml:space="preserve">https://c418.org/2017/01/26/what-does-daniel-use-to-make-music/</t>
      </text>
    </comment>
    <comment authorId="0" ref="D1368">
      <text>
        <t xml:space="preserve">https://c418.org/albums/minecraft-volume-alpha/</t>
      </text>
    </comment>
    <comment authorId="0" ref="C1369">
      <text>
        <t xml:space="preserve">As mentioned in the article.</t>
      </text>
    </comment>
    <comment authorId="0" ref="D1369">
      <text>
        <t xml:space="preserve">https://c418.org/2017/01/26/what-does-daniel-use-to-make-music/</t>
      </text>
    </comment>
    <comment authorId="0" ref="D1370">
      <text>
        <t xml:space="preserve">https://c418.org/2017/01/26/what-does-daniel-use-to-make-music/</t>
      </text>
    </comment>
    <comment authorId="0" ref="D1371">
      <text>
        <t xml:space="preserve">https://c418.org/2017/01/26/what-does-daniel-use-to-make-music/</t>
      </text>
    </comment>
    <comment authorId="0" ref="D1377">
      <text>
        <t xml:space="preserve">https://web.archive.org/web/20120629142519/http://www.monaca.jp/studio/</t>
      </text>
    </comment>
    <comment authorId="0" ref="D1378">
      <text>
        <t xml:space="preserve">https://twitter.com/MONACA_tanaka/status/494795335902851073</t>
      </text>
    </comment>
    <comment authorId="0" ref="D1379">
      <text>
        <t xml:space="preserve">https://twitter.com/MONACA_tanaka/status/565758307105636352</t>
      </text>
    </comment>
    <comment authorId="0" ref="D1380">
      <text>
        <t xml:space="preserve">https://twitter.com/MONACA_tanaka/status/554829985546903552</t>
      </text>
    </comment>
    <comment authorId="0" ref="D1381">
      <text>
        <t xml:space="preserve">https://twitter.com/MONACA_tanaka/status/362953724433412097</t>
      </text>
    </comment>
    <comment authorId="0" ref="D1382">
      <text>
        <t xml:space="preserve">https://twitter.com/MONACA_tanaka/status/362953724433412097</t>
      </text>
    </comment>
    <comment authorId="0" ref="D1389">
      <text>
        <t xml:space="preserve">https://pbs.twimg.com/media/DmBReldU8AEikI-?format=jpg&amp;name=4096x4096</t>
      </text>
    </comment>
    <comment authorId="0" ref="D1390">
      <text>
        <t xml:space="preserve">http://www.vgmpf.com/Wiki/images/6/6e/Hirokazu_Tanaka_-_01.jpg</t>
      </text>
    </comment>
    <comment authorId="0" ref="C1391">
      <text>
        <t xml:space="preserve">Rel. 1996</t>
      </text>
    </comment>
    <comment authorId="0" ref="D1391">
      <text>
        <t xml:space="preserve">http://www.vgmpf.com/Wiki/images/6/6e/Hirokazu_Tanaka_-_01.jpg</t>
      </text>
    </comment>
    <comment authorId="0" ref="C1392">
      <text>
        <t xml:space="preserve">Rel. 1990</t>
      </text>
    </comment>
    <comment authorId="0" ref="D1392">
      <text>
        <t xml:space="preserve">https://dj5ie8kel77n9.cloudfront.net/image/2191036ee5abfa4a72eb830298240cda</t>
      </text>
    </comment>
    <comment authorId="0" ref="C1393">
      <text>
        <t xml:space="preserve">Rel. 2019</t>
      </text>
    </comment>
    <comment authorId="0" ref="D1393">
      <text>
        <t xml:space="preserve">https://pbs.twimg.com/media/DWnPQXUVwAA9EG2?format=jpg&amp;name=4096x4096</t>
      </text>
    </comment>
    <comment authorId="0" ref="C1394">
      <text>
        <t xml:space="preserve">Rel. 2001(?)</t>
      </text>
    </comment>
    <comment authorId="0" ref="D1394">
      <text>
        <t xml:space="preserve">https://pbs.twimg.com/media/DWnPQXUVwAA9EG2?format=jpg&amp;name=4096x4096</t>
      </text>
    </comment>
    <comment authorId="0" ref="C1395">
      <text>
        <t xml:space="preserve">Rel. 2009</t>
      </text>
    </comment>
    <comment authorId="0" ref="D1395">
      <text>
        <t xml:space="preserve">https://pbs.twimg.com/media/D8cxtpwVsAEM9_n?format=jpg&amp;name=4096x4096</t>
      </text>
    </comment>
    <comment authorId="0" ref="C1396">
      <text>
        <t xml:space="preserve">Rel. 1996</t>
      </text>
    </comment>
    <comment authorId="0" ref="D1396">
      <text>
        <t xml:space="preserve">https://pbs.twimg.com/media/DWnPQXUVwAA9EG2?format=jpg&amp;name=4096x4096</t>
      </text>
    </comment>
    <comment authorId="0" ref="C1397">
      <text>
        <t xml:space="preserve">Rel. 1991</t>
      </text>
    </comment>
    <comment authorId="0" ref="D1397">
      <text>
        <t xml:space="preserve">https://pbs.twimg.com/media/DWnPQXUVwAA9EG2?format=jpg&amp;name=4096x4096</t>
      </text>
    </comment>
    <comment authorId="0" ref="C1398">
      <text>
        <t xml:space="preserve">Rel. 1990</t>
      </text>
    </comment>
    <comment authorId="0" ref="D1398">
      <text>
        <t xml:space="preserve">http://www.vgmpf.com/Wiki/images/6/6e/Hirokazu_Tanaka_-_01.jpg</t>
      </text>
    </comment>
    <comment authorId="0" ref="C1399">
      <text>
        <t xml:space="preserve">Rel. 1999</t>
      </text>
    </comment>
    <comment authorId="0" ref="D1399">
      <text>
        <t xml:space="preserve">http://www.vgmpf.com/Wiki/images/6/6e/Hirokazu_Tanaka_-_01.jpg</t>
      </text>
    </comment>
    <comment authorId="0" ref="C1400">
      <text>
        <t xml:space="preserve">Rel. 1994</t>
      </text>
    </comment>
    <comment authorId="0" ref="D1400">
      <text>
        <t xml:space="preserve">https://pbs.twimg.com/media/DWnPQXUVwAA9EG2?format=jpg&amp;name=4096x4096</t>
      </text>
    </comment>
    <comment authorId="0" ref="C1401">
      <text>
        <t xml:space="preserve">Rel. 1992</t>
      </text>
    </comment>
    <comment authorId="0" ref="D1401">
      <text>
        <t xml:space="preserve">https://pbs.twimg.com/media/DWnPQXUVwAA9EG2?format=jpg&amp;name=4096x4096</t>
      </text>
    </comment>
    <comment authorId="0" ref="C1402">
      <text>
        <t xml:space="preserve">Rel. 1997</t>
      </text>
    </comment>
    <comment authorId="0" ref="D1402">
      <text>
        <t xml:space="preserve">https://pbs.twimg.com/media/DQkgUlkU8AA5EjC?format=jpg&amp;name=4096x4096</t>
      </text>
    </comment>
    <comment authorId="0" ref="D1403">
      <text>
        <t xml:space="preserve">https://www.1101.com/MOTHER_music/06.html</t>
      </text>
    </comment>
    <comment authorId="0" ref="D1404">
      <text>
        <t xml:space="preserve">https://twitter.com/tanac2e/status/1231203869322932227</t>
      </text>
    </comment>
    <comment authorId="0" ref="C1405">
      <text>
        <t xml:space="preserve">Rel. 1995</t>
      </text>
    </comment>
    <comment authorId="0" ref="D1405">
      <text>
        <t xml:space="preserve">http://www.vgmpf.com/Wiki/images/6/6e/Hirokazu_Tanaka_-_01.jpg</t>
      </text>
    </comment>
    <comment authorId="0" ref="C1406">
      <text>
        <t xml:space="preserve">Rel. 1999</t>
      </text>
    </comment>
    <comment authorId="0" ref="D1406">
      <text>
        <t xml:space="preserve">https://pbs.twimg.com/media/DWnPQXUVwAA9EG2?format=jpg&amp;name=4096x4096</t>
      </text>
    </comment>
    <comment authorId="0" ref="D1407">
      <text>
        <t xml:space="preserve">https://twitter.com/tanac2e/status/1231203869322932227</t>
      </text>
    </comment>
    <comment authorId="0" ref="C1408">
      <text>
        <t xml:space="preserve">Rel. 1993</t>
      </text>
    </comment>
    <comment authorId="0" ref="D1408">
      <text>
        <t xml:space="preserve">https://pbs.twimg.com/media/DWnPQXUVwAA9EG2?format=jpg&amp;name=4096x4096</t>
      </text>
    </comment>
    <comment authorId="0" ref="C1409">
      <text>
        <t xml:space="preserve">Rel. 1998</t>
      </text>
    </comment>
    <comment authorId="0" ref="D1409">
      <text>
        <t xml:space="preserve">https://pbs.twimg.com/media/DWnPQXUVwAA9EG2?format=jpg&amp;name=4096x4096</t>
      </text>
    </comment>
    <comment authorId="0" ref="C1410">
      <text>
        <t xml:space="preserve">Rel. 1996</t>
      </text>
    </comment>
    <comment authorId="0" ref="D1410">
      <text>
        <t xml:space="preserve">http://www.vgmpf.com/Wiki/images/6/6e/Hirokazu_Tanaka_-_01.jpg</t>
      </text>
    </comment>
    <comment authorId="0" ref="C1411">
      <text>
        <t xml:space="preserve">Rel. 1999</t>
      </text>
    </comment>
    <comment authorId="0" ref="D1411">
      <text>
        <t xml:space="preserve">https://pbs.twimg.com/media/DWnPQXUVwAA9EG2?format=jpg&amp;name=4096x4096</t>
      </text>
    </comment>
    <comment authorId="0" ref="C1412">
      <text>
        <t xml:space="preserve">Rel. 2000</t>
      </text>
    </comment>
    <comment authorId="0" ref="D1412">
      <text>
        <t xml:space="preserve">http://www.vgmpf.com/Wiki/images/6/6e/Hirokazu_Tanaka_-_01.jpg</t>
      </text>
    </comment>
    <comment authorId="0" ref="C1413">
      <text>
        <t xml:space="preserve">Rel. 1985</t>
      </text>
    </comment>
    <comment authorId="0" ref="D1413">
      <text>
        <t xml:space="preserve">http://www.hirokazutanaka.com/gallery/lv_reggae/roj_2.jpg</t>
      </text>
    </comment>
    <comment authorId="0" ref="C1414">
      <text>
        <t xml:space="preserve">Rel. 1982</t>
      </text>
    </comment>
    <comment authorId="0" ref="D1414">
      <text>
        <t xml:space="preserve">https://pbs.twimg.com/media/DQkZTMhVoAIbiQE?format=jpg&amp;name=4096x4096</t>
      </text>
    </comment>
    <comment authorId="0" ref="C1415">
      <text>
        <t xml:space="preserve">Rel. 1998</t>
      </text>
    </comment>
    <comment authorId="0" ref="D1415">
      <text>
        <t xml:space="preserve">https://pbs.twimg.com/media/Dw3817MUwAIrvy4?format=jpg&amp;name=4096x4096</t>
      </text>
    </comment>
    <comment authorId="0" ref="C1416">
      <text>
        <t xml:space="preserve">Rel. 1987</t>
      </text>
    </comment>
    <comment authorId="0" ref="D1416">
      <text>
        <t xml:space="preserve">https://pbs.twimg.com/media/DWnPQXUVwAA9EG2?format=jpg&amp;name=4096x4096</t>
      </text>
    </comment>
    <comment authorId="0" ref="D1417">
      <text>
        <t xml:space="preserve">https://pbs.twimg.com/media/DmBReldU8AEikI-?format=jpg&amp;name=4096x4096</t>
      </text>
    </comment>
    <comment authorId="0" ref="D1418">
      <text>
        <t xml:space="preserve">https://pbs.twimg.com/media/DmBReldU8AEikI-?format=jpg&amp;name=4096x4096</t>
      </text>
    </comment>
    <comment authorId="0" ref="D1419">
      <text>
        <t xml:space="preserve">https://pbs.twimg.com/media/DVGJlJpVAAAh3Rh?format=jpg&amp;name=4096x4096</t>
      </text>
    </comment>
    <comment authorId="0" ref="D1420">
      <text>
        <t xml:space="preserve">https://pbs.twimg.com/media/DVGJlJpVAAAh3Rh?format=jpg&amp;name=4096x4096</t>
      </text>
    </comment>
    <comment authorId="0" ref="D1430">
      <text>
        <t xml:space="preserve">https://twitter.com/soyooka/status/1026847666603347968</t>
      </text>
    </comment>
    <comment authorId="0" ref="D1432">
      <text>
        <t xml:space="preserve">http://www.vgmonline.net/images/features/interviews/soyooka/soyooka.jpg</t>
      </text>
    </comment>
    <comment authorId="0" ref="D1433">
      <text>
        <t xml:space="preserve">http://www.vgmonline.net/images/features/interviews/soyooka/soyooka.jpg</t>
      </text>
    </comment>
    <comment authorId="0" ref="D1434">
      <text>
        <t xml:space="preserve">http://www.vgmonline.net/images/features/interviews/soyooka/soyooka.jpg</t>
      </text>
    </comment>
    <comment authorId="0" ref="D1436">
      <text>
        <t xml:space="preserve">https://twitter.com/soyooka/status/1026847666603347968</t>
      </text>
    </comment>
    <comment authorId="0" ref="D1437">
      <text>
        <t xml:space="preserve">http://www.jcaa1970.com/arrangers/konsakka4.htm</t>
      </text>
    </comment>
    <comment authorId="0" ref="D1438">
      <text>
        <t xml:space="preserve">http://www.jcaa1970.com/arrangers/konsakka4.htm</t>
      </text>
    </comment>
    <comment authorId="0" ref="D1439">
      <text>
        <t xml:space="preserve">http://www.jcaa1970.com/arrangers/konsakka4.htm</t>
      </text>
    </comment>
    <comment authorId="0" ref="D1440">
      <text>
        <t xml:space="preserve">http://www.jcaa1970.com/arrangers/konsakka4.htm</t>
      </text>
    </comment>
    <comment authorId="0" ref="D1441">
      <text>
        <t xml:space="preserve">https://twitter.com/soyooka/status/1026847666603347968</t>
      </text>
    </comment>
    <comment authorId="0" ref="D1447">
      <text>
        <t xml:space="preserve">https://www.lancers.jp/profile/USER_Moto0929Lan</t>
      </text>
    </comment>
    <comment authorId="0" ref="D1448">
      <text>
        <t xml:space="preserve">https://img2.lancers.jp/userprofile/709550/1187449/a7b2d2981a456a8b54ceb411ac6137fd3e5cfba3cc92f30146a9ce1365a380c6/10885092_300_1.jpg</t>
      </text>
    </comment>
    <comment authorId="0" ref="D1449">
      <text>
        <t xml:space="preserve">https://img2.lancers.jp/userprofile/709550/1187449/a7b2d2981a456a8b54ceb411ac6137fd3e5cfba3cc92f30146a9ce1365a380c6/10885092_300_1.jpg</t>
      </text>
    </comment>
    <comment authorId="0" ref="D1450">
      <text>
        <t xml:space="preserve">https://img2.lancers.jp/userprofile/709550/1187449/a7b2d2981a456a8b54ceb411ac6137fd3e5cfba3cc92f30146a9ce1365a380c6/10885092_300_1.jpg</t>
      </text>
    </comment>
    <comment authorId="0" ref="D1451">
      <text>
        <t xml:space="preserve">https://img2.lancers.jp/userprofile/709550/1187449/a7b2d2981a456a8b54ceb411ac6137fd3e5cfba3cc92f30146a9ce1365a380c6/10885092_300_1.jpg</t>
      </text>
    </comment>
    <comment authorId="0" ref="D1452">
      <text>
        <t xml:space="preserve">https://img2.lancers.jp/userprofile/709550/1187449/a7b2d2981a456a8b54ceb411ac6137fd3e5cfba3cc92f30146a9ce1365a380c6/10885092_300_1.jpg</t>
      </text>
    </comment>
    <comment authorId="0" ref="D1453">
      <text>
        <t xml:space="preserve">https://img2.lancers.jp/userprofile/709550/1187449/a7b2d2981a456a8b54ceb411ac6137fd3e5cfba3cc92f30146a9ce1365a380c6/10885092_300_1.jpg</t>
      </text>
    </comment>
    <comment authorId="0" ref="D1462">
      <text>
        <t xml:space="preserve">https://twitter.com/BOOKSITO/status/1227234008339058688</t>
      </text>
    </comment>
    <comment authorId="0" ref="D1470">
      <text>
        <t xml:space="preserve">https://twitter.com/BOOKSITO/status/1202787584826470402</t>
      </text>
    </comment>
    <comment authorId="0" ref="D1483">
      <text>
        <t xml:space="preserve">https://www.youtube.com/watch?v=ElkQe9O1vck</t>
      </text>
    </comment>
    <comment authorId="0" ref="D1492">
      <text>
        <t xml:space="preserve">https://twitter.com/BOOKSITO/status/675703608332038146</t>
      </text>
    </comment>
    <comment authorId="0" ref="D1499">
      <text>
        <t xml:space="preserve">https://twitter.com/BOOKSITO/status/1227234008339058688</t>
      </text>
    </comment>
    <comment authorId="0" ref="D1514">
      <text>
        <t xml:space="preserve">https://twitter.com/hide__aki/status/214821616708890625</t>
      </text>
    </comment>
    <comment authorId="0" ref="D1515">
      <text>
        <t xml:space="preserve">https://twitter.com/hide__aki/status/1140402684882632704</t>
      </text>
    </comment>
    <comment authorId="0" ref="D1516">
      <text>
        <t xml:space="preserve">https://twitter.com/Ohtanitter/status/920801329160732672</t>
      </text>
    </comment>
    <comment authorId="0" ref="D1517">
      <text>
        <t xml:space="preserve">http://web.archive.org/web/20021212011501/http://interviews.rocketbaby.net/interviews_hideaki%20_kobayashi_1.html</t>
      </text>
    </comment>
    <comment authorId="0" ref="D1518">
      <text>
        <t xml:space="preserve">http://web.archive.org/web/20040213070212/http://rocketbaby.net/interviews_saori_kobayashi_pdorta.shtml</t>
      </text>
    </comment>
    <comment authorId="0" ref="D1519">
      <text>
        <t xml:space="preserve">Minobe's OSV interview: http://www.originalsoundversion.com/interview-with-little-kings-story-composer-yutaka-minobe/
Nanba's RocketBaby interview: http://web.archive.org/web/20040216084300/http://www.rocketbaby.net/interviews_mariko_nanba_giantegg.shtml
Sasaki &amp; Hataya's OSV interview: http://www.originalsoundversion.com/a-blast-from-the-past-tomoko-sasaki-and-naofumi-hataya-nights-interview/</t>
      </text>
    </comment>
    <comment authorId="0" ref="D1520">
      <text>
        <t xml:space="preserve">http://web.archive.org/web/20021211222838/http://interviews.rocketbaby.net/interviews_hideki_naganuma_jsr.html</t>
      </text>
    </comment>
    <comment authorId="0" ref="D1521">
      <text>
        <t xml:space="preserve">See tweet: https://twitter.com/hatayatoday/status/1200364083851087872
Sasaki &amp; Hataya's OSV interview: http://www.originalsoundversion.com/a-blast-from-the-past-tomoko-sasaki-and-naofumi-hataya-nights-interview/
Tokoi's RocketBaby interview: http://web.archive.org/web/20020514085837/interviews.rocketbaby.net/interviews_kenichi_tokoi_soa2.html</t>
      </text>
    </comment>
    <comment authorId="0" ref="D1522">
      <text>
        <t xml:space="preserve">https://twitter.com/Hideki_Naganuma/status/1304832688361107457</t>
      </text>
    </comment>
    <comment authorId="0" ref="D1523">
      <text>
        <t xml:space="preserve">Nakagawa's RocketBaby interview: http://web.archive.org/web/20030117190249/http://interviews.rocketbaby.net/interviews_teruhiko_nakagawa_hs.html
Nanba's RocketBaby interview: http://web.archive.org/web/20040216084300/http://www.rocketbaby.net/interviews_mariko_nanba_giantegg.shtml</t>
      </text>
    </comment>
    <comment authorId="0" ref="D1524">
      <text>
        <t xml:space="preserve">https://twitter.com/hide__aki/status/1146409758829625345</t>
      </text>
    </comment>
    <comment authorId="0" ref="D1525">
      <text>
        <t xml:space="preserve">https://twitter.com/hide__aki/status/1047451890907140097</t>
      </text>
    </comment>
    <comment authorId="0" ref="D1526">
      <text>
        <t xml:space="preserve">http://web.archive.org/web/20021211222838/http://interviews.rocketbaby.net/interviews_hideki_naganuma_jsr.html</t>
      </text>
    </comment>
    <comment authorId="0" ref="D1527">
      <text>
        <t xml:space="preserve">https://nintendosoup.com/how-sonics-sound-director-arranged-splatoons-bomb-rush-blush-for-smash-bros-ultimate/
Higher quality image: https://cdn.discordapp.com/attachments/334910359578214401/534036687203074049/ohtani_181207_02.jpg</t>
      </text>
    </comment>
    <comment authorId="0" ref="D1528">
      <text>
        <t xml:space="preserve">https://twitter.com/sega_official/status/1107799521931608065</t>
      </text>
    </comment>
    <comment authorId="0" ref="D1529">
      <text>
        <t xml:space="preserve">http://backup.segakore.fr/hitmaker/game/SOUND/SITE/MUSIC_equip07.html</t>
      </text>
    </comment>
    <comment authorId="0" ref="D1530">
      <text>
        <t xml:space="preserve">http://backup.segakore.fr/hitmaker/game/SOUND/SITE/MUSIC_equip02.html</t>
      </text>
    </comment>
    <comment authorId="0" ref="D1531">
      <text>
        <t xml:space="preserve">Ohtani's Sonic Channel interview: http://sonic.sega.jp/SonicChannelOld/creators/009/image/pic_02.jpg
See tweet: https://twitter.com/Ohtanitter/status/973204766183469057</t>
      </text>
    </comment>
    <comment authorId="0" ref="D1532">
      <text>
        <t xml:space="preserve">http://web.archive.org/web/20040213070212/http://rocketbaby.net/interviews_saori_kobayashi_pdorta.shtml</t>
      </text>
    </comment>
    <comment authorId="0" ref="D1533">
      <text>
        <t xml:space="preserve">http://web.archive.org/web/20030201003153/http://interviews.rocketbaby.net/interviews_tomoya_ohtani_soa2.html</t>
      </text>
    </comment>
    <comment authorId="0" ref="D1534">
      <text>
        <t xml:space="preserve">Naganuma's RadioSEGA interview:
https://www.radiosega.net/news/features/2012/07/radiosega-interview-hideki-naganuma/
OLIO2 liner notes:
https://vgmdb.net/album/14954</t>
      </text>
    </comment>
    <comment authorId="0" ref="D1535">
      <text>
        <t xml:space="preserve">Naganuma's RocketBaby interview: http://web.archive.org/web/20021211222838/http://interviews.rocketbaby.net/interviews_hideki_naganuma_jsr.html
Nakagawa's RocketBaby interview: http://web.archive.org/web/20030117190249/http://interviews.rocketbaby.net/interviews_teruhiko_nakagawa_hs.html</t>
      </text>
    </comment>
    <comment authorId="0" ref="D1536">
      <text>
        <t xml:space="preserve">http://web.archive.org/web/20030117190249/http://interviews.rocketbaby.net/interviews_teruhiko_nakagawa_hs.html</t>
      </text>
    </comment>
    <comment authorId="0" ref="C1537">
      <text>
        <t xml:space="preserve">The interview mentions an AKAI sampler.</t>
      </text>
    </comment>
    <comment authorId="0" ref="D1537">
      <text>
        <t xml:space="preserve">http://web.archive.org/web/20020514085837/interviews.rocketbaby.net/interviews_kenichi_tokoi_soa2.html</t>
      </text>
    </comment>
    <comment authorId="0" ref="D1538">
      <text>
        <t xml:space="preserve">http://backup.segakore.fr/hitmaker/game/SOUND/SITE/MUSIC_equip.html</t>
      </text>
    </comment>
    <comment authorId="0" ref="D1539">
      <text>
        <t xml:space="preserve">https://www.sonicnotes.info/2007/06/kenichi-tokoi-interview-secret-rings-sonic-channel.html</t>
      </text>
    </comment>
    <comment authorId="0" ref="D1540">
      <text>
        <t xml:space="preserve">Kumatani's RocketBaby interview: http://web.archive.org/web/20020602195513/http://interviews.rocketbaby.net/interviews_fumie_kumatani_soa2.html
Tokoi's RocketBaby interview: http://web.archive.org/web/20020514085837/interviews.rocketbaby.net/interviews_kenichi_tokoi_soa2.html
See tweet: https://twitter.com/Ohtanitter/status/876591986437890048</t>
      </text>
    </comment>
    <comment authorId="0" ref="D1541">
      <text>
        <t xml:space="preserve">http://backup.segakore.fr/hitmaker/game/SOUND/SITE/MUSIC_equip05.html</t>
      </text>
    </comment>
    <comment authorId="0" ref="D1542">
      <text>
        <t xml:space="preserve">http://backup.segakore.fr/hitmaker/game/SOUND/SITE/MUSIC_equip05.html</t>
      </text>
    </comment>
    <comment authorId="0" ref="D1543">
      <text>
        <t xml:space="preserve">http://backup.segakore.fr/hitmaker/game/SOUND/SITE/MUSIC_equip04.html</t>
      </text>
    </comment>
    <comment authorId="0" ref="D1544">
      <text>
        <t xml:space="preserve">http://backup.segakore.fr/hitmaker/game/SOUND/SITE/MUSIC_equip02.html</t>
      </text>
    </comment>
    <comment authorId="0" ref="D1545">
      <text>
        <t xml:space="preserve">https://vgmdb.net/album/14954</t>
      </text>
    </comment>
    <comment authorId="0" ref="D1546">
      <text>
        <t xml:space="preserve">http://web.archive.org/web/20030201003153/http://interviews.rocketbaby.net/interviews_tomoya_ohtani_soa2.html</t>
      </text>
    </comment>
    <comment authorId="0" ref="D1547">
      <text>
        <t xml:space="preserve">http://web.archive.org/web/20040213070212/http://rocketbaby.net/interviews_saori_kobayashi_pdorta.shtml</t>
      </text>
    </comment>
    <comment authorId="0" ref="D1548">
      <text>
        <t xml:space="preserve">https://shmuplations.com/phantasystar/</t>
      </text>
    </comment>
    <comment authorId="0" ref="D1549">
      <text>
        <t xml:space="preserve">https://shmuplations.com/phantasystar/</t>
      </text>
    </comment>
    <comment authorId="0" ref="D1550">
      <text>
        <t xml:space="preserve">https://vgmdb.net/album/14954</t>
      </text>
    </comment>
    <comment authorId="0" ref="D1551">
      <text>
        <t xml:space="preserve">http://web.archive.org/web/20030117190249/http://interviews.rocketbaby.net/interviews_teruhiko_nakagawa_hs.html</t>
      </text>
    </comment>
    <comment authorId="0" ref="D1552">
      <text>
        <t xml:space="preserve">http://backup.segakore.fr/hitmaker/game/SOUND/SITE/MUSIC_equip02.html</t>
      </text>
    </comment>
    <comment authorId="0" ref="D1553">
      <text>
        <t xml:space="preserve">http://backup.segakore.fr/hitmaker/game/SOUND/SITE/MUSIC_equip06.html</t>
      </text>
    </comment>
    <comment authorId="0" ref="D1554">
      <text>
        <t xml:space="preserve">http://web.archive.org/web/20040216084300/http://www.rocketbaby.net/interviews_mariko_nanba_giantegg.shtml</t>
      </text>
    </comment>
    <comment authorId="0" ref="D1555">
      <text>
        <t xml:space="preserve">http://backup.segakore.fr/hitmaker/game/SOUND/SITE/MUSIC_equip04.html</t>
      </text>
    </comment>
    <comment authorId="0" ref="D1556">
      <text>
        <t xml:space="preserve">https://twitter.com/Ohtanitter/status/876591986437890048</t>
      </text>
    </comment>
    <comment authorId="0" ref="D1557">
      <text>
        <t xml:space="preserve">http://web.archive.org/web/20030228061227/http://interviews.rocketbaby.net/interviews_junko_shiratsu_hs.html</t>
      </text>
    </comment>
    <comment authorId="0" ref="D1558">
      <text>
        <t xml:space="preserve">http://backup.segakore.fr/hitmaker/game/SOUND/SITE/MUSIC_equip05.html</t>
      </text>
    </comment>
    <comment authorId="0" ref="D1559">
      <text>
        <t xml:space="preserve">http://sonic.sega.jp/SonicChannelOld/creators/004/image/pic_02.jpg</t>
      </text>
    </comment>
    <comment authorId="0" ref="D1560">
      <text>
        <t xml:space="preserve">http://web.archive.org/web/20030117190249/http://interviews.rocketbaby.net/interviews_teruhiko_nakagawa_hs.html</t>
      </text>
    </comment>
    <comment authorId="0" ref="D1561">
      <text>
        <t xml:space="preserve">http://backup.segakore.fr/hitmaker/game/SOUND/IMAGE/IMG_1354.jpg</t>
      </text>
    </comment>
    <comment authorId="0" ref="D1562">
      <text>
        <t xml:space="preserve">Nakagawa's RocketBaby interview: http://web.archive.org/web/20030117190249/http://interviews.rocketbaby.net/interviews_teruhiko_nakagawa_hs.html
H. Kobayashi's RocketBaby interview: http://web.archive.org/web/20021212011501/http://interviews.rocketbaby.net/interviews_hideaki%20_kobayashi_1.html</t>
      </text>
    </comment>
    <comment authorId="0" ref="D1563">
      <text>
        <t xml:space="preserve">http://web.archive.org/web/20030117190249/http://interviews.rocketbaby.net/interviews_teruhiko_nakagawa_hs.html</t>
      </text>
    </comment>
    <comment authorId="0" ref="D1564">
      <text>
        <t xml:space="preserve">http://backup.segakore.fr/hitmaker/game/SOUND/SITE/MUSIC_equip02.html</t>
      </text>
    </comment>
    <comment authorId="0" ref="D1565">
      <text>
        <t xml:space="preserve">https://www.radiosega.net/news/features/2012/07/radiosega-interview-hideki-naganuma/</t>
      </text>
    </comment>
    <comment authorId="0" ref="D1566">
      <text>
        <t xml:space="preserve">http://backup.segakore.fr/hitmaker/game/SOUND/SITE/MUSIC_equip04.html</t>
      </text>
    </comment>
    <comment authorId="0" ref="D1567">
      <text>
        <t xml:space="preserve">http://backup.segakore.fr/hitmaker/game/SOUND/SITE/MUSIC_equip04.html</t>
      </text>
    </comment>
    <comment authorId="0" ref="D1568">
      <text>
        <t xml:space="preserve">OLIO2 liner notes:
https://vgmdb.net/album/14954
See Twitter post:
https://twitter.com/hatayatoday/status/1449204070586077186</t>
      </text>
    </comment>
    <comment authorId="0" ref="D1569">
      <text>
        <t xml:space="preserve">http://backup.segakore.fr/hitmaker/game/SOUND/SITE/MUSIC_equip04.html</t>
      </text>
    </comment>
    <comment authorId="0" ref="D1570">
      <text>
        <t xml:space="preserve">http://backup.segakore.fr/hitmaker/game/SOUND/SITE/MUSIC_equip04.html</t>
      </text>
    </comment>
    <comment authorId="0" ref="D1571">
      <text>
        <t xml:space="preserve">http://backup.segakore.fr/hitmaker/game/SOUND/SITE/MUSIC_equip07.html</t>
      </text>
    </comment>
    <comment authorId="0" ref="D1572">
      <text>
        <t xml:space="preserve">http://web.archive.org/web/20030201002601/http://interviews.rocketbaby.net/interviews_tatsuyuki_maeda_gv.htm</t>
      </text>
    </comment>
    <comment authorId="0" ref="D1573">
      <text>
        <t xml:space="preserve">H. Kobayashi's RocketBaby interview: http://web.archive.org/web/20021212011501/http://interviews.rocketbaby.net/interviews_hideaki%20_kobayashi_1.html
See tweet: https://twitter.com/Ohtanitter/status/876591986437890048</t>
      </text>
    </comment>
    <comment authorId="0" ref="D1574">
      <text>
        <t xml:space="preserve">http://backup.segakore.fr/hitmaker/game/SOUND/SITE/MUSIC_equip05.html</t>
      </text>
    </comment>
    <comment authorId="0" ref="D1575">
      <text>
        <t xml:space="preserve">http://backup.segakore.fr/hitmaker/game/SOUND/SITE/MUSIC_equip01.html</t>
      </text>
    </comment>
    <comment authorId="0" ref="D1576">
      <text>
        <t xml:space="preserve">Nakagawa's RocketBaby interview: http://web.archive.org/web/20030117190249/http://interviews.rocketbaby.net/interviews_teruhiko_nakagawa_hs.html
Kenda's Hitmaker column: http://backup.segakore.fr/hitmaker/game/SOUND/IMAGE/sakurai.jpg</t>
      </text>
    </comment>
    <comment authorId="0" ref="D1577">
      <text>
        <t xml:space="preserve">Vol.01/"On The Equipments" column:
http://backup.segakore.fr/hitmaker/game/SOUND/SITE/MUSIC_equip01.html
Official SC-8850 on-board demo:
https://www.manualslib.com/manual/314962/Roland-Sound-Canvas-Sc-8850.html?page=28</t>
      </text>
    </comment>
    <comment authorId="0" ref="D1578">
      <text>
        <t xml:space="preserve">http://backup.segakore.fr/hitmaker/game/SOUND/SITE/MUSIC_equip01.html</t>
      </text>
    </comment>
    <comment authorId="0" ref="D1579">
      <text>
        <t xml:space="preserve">http://backup.segakore.fr/hitmaker/game/SOUND/SITE/MUSIC_equip.html</t>
      </text>
    </comment>
    <comment authorId="0" ref="D1580">
      <text>
        <t xml:space="preserve">http://web.archive.org/web/20040213070212/http://rocketbaby.net/interviews_saori_kobayashi_pdorta.shtml</t>
      </text>
    </comment>
    <comment authorId="0" ref="D1581">
      <text>
        <t xml:space="preserve">http://web.archive.org/web/20021212011501/http://interviews.rocketbaby.net/interviews_hideaki%20_kobayashi_1.html</t>
      </text>
    </comment>
    <comment authorId="0" ref="D1582">
      <text>
        <t xml:space="preserve">https://www.sonicnotes.info/2007/06/kenichi-tokoi-interview-secret-rings-sonic-channel.html</t>
      </text>
    </comment>
    <comment authorId="0" ref="D1583">
      <text>
        <t xml:space="preserve">http://backup.segakore.fr/hitmaker/game/SOUND/SITE/MUSIC_equip.html</t>
      </text>
    </comment>
    <comment authorId="0" ref="D1584">
      <text>
        <t xml:space="preserve">http://web.archive.org/web/20021212011501/http://interviews.rocketbaby.net/interviews_hideaki%20_kobayashi_1.html</t>
      </text>
    </comment>
    <comment authorId="0" ref="D1585">
      <text>
        <t xml:space="preserve">http://backup.segakore.fr/hitmaker/game/SOUND/SITE/MUSIC_equip06.html</t>
      </text>
    </comment>
    <comment authorId="0" ref="D1586">
      <text>
        <t xml:space="preserve">http://backup.segakore.fr/hitmaker/game/SOUND/SITE/MUSIC_equip04.html</t>
      </text>
    </comment>
    <comment authorId="0" ref="D1587">
      <text>
        <t xml:space="preserve">https://twitter.com/Hideki_Naganuma/status/954718604007694337</t>
      </text>
    </comment>
    <comment authorId="0" ref="D1588">
      <text>
        <t xml:space="preserve">https://www.radiosega.net/news/features/2012/07/radiosega-interview-hideki-naganuma/</t>
      </text>
    </comment>
    <comment authorId="0" ref="D1589">
      <text>
        <t xml:space="preserve">https://twitter.com/Hideki_Naganuma/status/954718604007694337</t>
      </text>
    </comment>
    <comment authorId="0" ref="D1590">
      <text>
        <t xml:space="preserve">http://www.wave-master.com/recordingstudio.html</t>
      </text>
    </comment>
    <comment authorId="0" ref="D1591">
      <text>
        <t xml:space="preserve">http://backup.segakore.fr/hitmaker/game/SOUND/SITE/MUSIC_equip06.html</t>
      </text>
    </comment>
    <comment authorId="0" ref="D1592">
      <text>
        <t xml:space="preserve">https://twitter.com/hide__aki/status/1007476544254558208</t>
      </text>
    </comment>
    <comment authorId="0" ref="D1593">
      <text>
        <t xml:space="preserve">http://backup.segakore.fr/hitmaker/game/SOUND/SITE/MUSIC_equip03.html</t>
      </text>
    </comment>
    <comment authorId="0" ref="C1594">
      <text>
        <t xml:space="preserve">Listed as "Sample Tank"</t>
      </text>
    </comment>
    <comment authorId="0" ref="D1594">
      <text>
        <t xml:space="preserve">https://twitter.com/Hideki_Naganuma/status/954718604007694337</t>
      </text>
    </comment>
    <comment authorId="0" ref="D1595">
      <text>
        <t xml:space="preserve">https://nintendosoup.com/how-sonics-sound-director-arranged-splatoons-bomb-rush-blush-for-smash-bros-ultimate/
Higher quality image: https://cdn.discordapp.com/attachments/334910359578214401/534036687203074049/ohtani_181207_02.jpg</t>
      </text>
    </comment>
    <comment authorId="0" ref="D1596">
      <text>
        <t xml:space="preserve">https://www.radiosega.net/news/features/2012/07/radiosega-interview-hideki-naganuma/</t>
      </text>
    </comment>
    <comment authorId="0" ref="D1597">
      <text>
        <t xml:space="preserve">https://twitter.com/Ohtanitter/status/230807331879923712</t>
      </text>
    </comment>
    <comment authorId="0" ref="D1598">
      <text>
        <t xml:space="preserve">http://sonic.sega.jp/SonicChannel/special/soundcolumn/ohtani/20160325_001014/</t>
      </text>
    </comment>
    <comment authorId="0" ref="D1599">
      <text>
        <t xml:space="preserve">See tweet: https://twitter.com/Ohtanitter/status/230807331879923712
See tweet: https://twitter.com/sega_official/status/1107799521931608065</t>
      </text>
    </comment>
    <comment authorId="0" ref="D1600">
      <text>
        <t xml:space="preserve">http://backup.segakore.fr/hitmaker/game/SOUND/SITE/MUSIC_equip06.html</t>
      </text>
    </comment>
    <comment authorId="0" ref="D1601">
      <text>
        <t xml:space="preserve">https://twitter.com/Ohtanitter/status/10567577098</t>
      </text>
    </comment>
    <comment authorId="0" ref="D1602">
      <text>
        <t xml:space="preserve">Ohtani's NintendoSoup interview: https://nintendosoup.com/how-sonics-sound-director-arranged-splatoons-bomb-rush-blush-for-smash-bros-ultimate/
See tweet: https://twitter.com/Ohtanitter/status/999441467474038784</t>
      </text>
    </comment>
    <comment authorId="0" ref="D1603">
      <text>
        <t xml:space="preserve">https://twitter.com/sega_official/status/1107799521931608065</t>
      </text>
    </comment>
    <comment authorId="0" ref="D1604">
      <text>
        <t xml:space="preserve">https://twitter.com/Ohtanitter/status/230807331879923712</t>
      </text>
    </comment>
    <comment authorId="0" ref="D1605">
      <text>
        <t xml:space="preserve">See tweet: https://twitter.com/hide__aki/status/1011411989581557762
See tweet: https://twitter.com/Ohtanitter/status/999441467474038784</t>
      </text>
    </comment>
    <comment authorId="0" ref="D1606">
      <text>
        <t xml:space="preserve">https://twitter.com/Hideki_Naganuma/status/954718604007694337</t>
      </text>
    </comment>
    <comment authorId="0" ref="D1608">
      <text>
        <t xml:space="preserve">http://backup.segakore.fr/hitmaker/game/SOUND/SITE/MUSIC_equip07.html</t>
      </text>
    </comment>
    <comment authorId="0" ref="D1609">
      <text>
        <t xml:space="preserve">http://backup.segakore.fr/hitmaker/game/SOUND/SITE/MUSIC_equip06.html</t>
      </text>
    </comment>
    <comment authorId="0" ref="D1610">
      <text>
        <t xml:space="preserve">http://backup.segakore.fr/hitmaker/game/SOUND/SITE/MUSIC_equip06.html</t>
      </text>
    </comment>
    <comment authorId="0" ref="D1611">
      <text>
        <t xml:space="preserve">http://backup.segakore.fr/hitmaker/game/SOUND/SITE/MUSIC_equip07.html</t>
      </text>
    </comment>
    <comment authorId="0" ref="D1612">
      <text>
        <t xml:space="preserve">http://backup.segakore.fr/hitmaker/game/SOUND/SITE/MUSIC_equip06.html</t>
      </text>
    </comment>
    <comment authorId="0" ref="D1613">
      <text>
        <t xml:space="preserve">http://backup.segakore.fr/hitmaker/game/SOUND/SITE/MUSIC_equip07.html</t>
      </text>
    </comment>
    <comment authorId="0" ref="D1614">
      <text>
        <t xml:space="preserve">http://backup.segakore.fr/hitmaker/game/SOUND/SITE/MUSIC_equip07.html</t>
      </text>
    </comment>
    <comment authorId="0" ref="D1615">
      <text>
        <t xml:space="preserve">http://backup.segakore.fr/hitmaker/game/SOUND/SITE/MUSIC_equip07.html</t>
      </text>
    </comment>
    <comment authorId="0" ref="D1616">
      <text>
        <t xml:space="preserve">https://twitter.com/hide__aki/status/1146409758829625345</t>
      </text>
    </comment>
    <comment authorId="0" ref="D1617">
      <text>
        <t xml:space="preserve">https://twitter.com/hide__aki/status/1008720855591890944</t>
      </text>
    </comment>
    <comment authorId="0" ref="D1618">
      <text>
        <t xml:space="preserve">https://twitter.com/hide__aki/status/1146409758829625345</t>
      </text>
    </comment>
    <comment authorId="0" ref="D1619">
      <text>
        <t xml:space="preserve">http://backup.segakore.fr/hitmaker/game/SOUND/SITE/MUSIC_equip07.html</t>
      </text>
    </comment>
    <comment authorId="0" ref="D1620">
      <text>
        <t xml:space="preserve">https://twitter.com/Ohtanitter/status/10567577098</t>
      </text>
    </comment>
    <comment authorId="0" ref="C1621">
      <text>
        <t xml:space="preserve">Loops for GarageBand and Jam Pack 1.</t>
      </text>
    </comment>
    <comment authorId="0" ref="D1621">
      <text>
        <t xml:space="preserve">Naganuma's RadioSEGA interview: https://www.radiosega.net/news/features/2012/07/radiosega-interview-hideki-naganuma/</t>
      </text>
    </comment>
    <comment authorId="0" ref="D1622">
      <text>
        <t xml:space="preserve">https://twitter.com/sega_official/status/1107799521931608065</t>
      </text>
    </comment>
    <comment authorId="0" ref="D1623">
      <text>
        <t xml:space="preserve">https://nintendosoup.com/how-sonics-sound-director-arranged-splatoons-bomb-rush-blush-for-smash-bros-ultimate/
Higher quality image: https://cdn.discordapp.com/attachments/334910359578214401/534036687203074049/ohtani_181207_02.jpg</t>
      </text>
    </comment>
    <comment authorId="0" ref="D1629">
      <text>
        <t xml:space="preserve">http://web.archive.org/web/20030228060639/interviews.rocketbaby.net/interviews_jun_senoue_soa2.html</t>
      </text>
    </comment>
    <comment authorId="0" ref="D1630">
      <text>
        <t xml:space="preserve">http://info.sonicretro.org/Jun_Senoue_interview_by_Sega.com_%28Feb_2002%29</t>
      </text>
    </comment>
    <comment authorId="0" ref="D1631">
      <text>
        <t xml:space="preserve">https://twitter.com/crush40/status/540915783220490240</t>
      </text>
    </comment>
    <comment authorId="0" ref="D1632">
      <text>
        <t xml:space="preserve">https://twitter.com/crush40/status/540915783220490240</t>
      </text>
    </comment>
    <comment authorId="0" ref="D1633">
      <text>
        <t xml:space="preserve">https://twitter.com/crush40/status/540919554457608194</t>
      </text>
    </comment>
    <comment authorId="0" ref="D1634">
      <text>
        <t xml:space="preserve">https://twitter.com/crush40/status/540919554457608194</t>
      </text>
    </comment>
    <comment authorId="0" ref="D1635">
      <text>
        <t xml:space="preserve">https://twitter.com/crush40/status/393362161214316544</t>
      </text>
    </comment>
    <comment authorId="0" ref="D1636">
      <text>
        <t xml:space="preserve">https://twitter.com/crush40/status/427097172891271169</t>
      </text>
    </comment>
    <comment authorId="0" ref="D1637">
      <text>
        <t xml:space="preserve">https://twitter.com/crush40/status/1126178939779465216
</t>
      </text>
    </comment>
    <comment authorId="0" ref="D1638">
      <text>
        <t xml:space="preserve">http://info.sonicretro.org/Jun_Senoue_interview_by_Sega.com_%28Feb_2002%29</t>
      </text>
    </comment>
    <comment authorId="0" ref="D1639">
      <text>
        <t xml:space="preserve">https://www.youtube.com/watch?v=aYyiI1o6n_o</t>
      </text>
    </comment>
    <comment authorId="0" ref="D1640">
      <text>
        <t xml:space="preserve">https://twitter.com/crush40/status/1126178939779465216
https://twitter.com/crush40/status/1147924704788750336</t>
      </text>
    </comment>
    <comment authorId="0" ref="D1641">
      <text>
        <t xml:space="preserve">https://twitter.com/crush40/status/528379263645278210</t>
      </text>
    </comment>
    <comment authorId="0" ref="D1642">
      <text>
        <t xml:space="preserve">https://twitter.com/crush40/status/1198972888126128133</t>
      </text>
    </comment>
    <comment authorId="0" ref="D1643">
      <text>
        <t xml:space="preserve">https://twitter.com/crush40/status/676084588351918080</t>
      </text>
    </comment>
    <comment authorId="0" ref="D1644">
      <text>
        <t xml:space="preserve">https://twitter.com/crush40/status/282362163446820865</t>
      </text>
    </comment>
    <comment authorId="0" ref="D1645">
      <text>
        <t xml:space="preserve">https://twitter.com/crush40/status/393362161214316544</t>
      </text>
    </comment>
    <comment authorId="0" ref="D1646">
      <text>
        <t xml:space="preserve"> https://twitter.com/crush40/status/732607169028194304
</t>
      </text>
    </comment>
    <comment authorId="0" ref="D1647">
      <text>
        <t xml:space="preserve"> https://twitter.com/crush40/status/732607169028194304
</t>
      </text>
    </comment>
    <comment authorId="0" ref="D1648">
      <text>
        <t xml:space="preserve">https://twitter.com/crush40/status/397365661938098176</t>
      </text>
    </comment>
    <comment authorId="0" ref="D1649">
      <text>
        <t xml:space="preserve">https://twitter.com/crush40/status/397365661938098176</t>
      </text>
    </comment>
    <comment authorId="0" ref="D1650">
      <text>
        <t xml:space="preserve">https://twitter.com/crush40/status/676475493063888896</t>
      </text>
    </comment>
    <comment authorId="0" ref="D1651">
      <text>
        <t xml:space="preserve">https://twitter.com/crush40/status/1126178939779465216
</t>
      </text>
    </comment>
    <comment authorId="0" ref="D1652">
      <text>
        <t xml:space="preserve">https://twitter.com/crush40/status/397365661938098176</t>
      </text>
    </comment>
    <comment authorId="0" ref="D1653">
      <text>
        <t xml:space="preserve">https://twitter.com/crush40/status/397365661938098176</t>
      </text>
    </comment>
    <comment authorId="0" ref="D1654">
      <text>
        <t xml:space="preserve">https://twitter.com/crush40/status/540920734193680384</t>
      </text>
    </comment>
    <comment authorId="0" ref="D1655">
      <text>
        <t xml:space="preserve">https://twitter.com/crush40/status/732651582941069312</t>
      </text>
    </comment>
    <comment authorId="0" ref="C1657">
      <text>
        <t xml:space="preserve">Full name: Dance/Industrial Special Edition.</t>
      </text>
    </comment>
    <comment authorId="0" ref="C1658">
      <text>
        <t xml:space="preserve">Full name: Drums + Percussion Special Edition.</t>
      </text>
    </comment>
    <comment authorId="0" ref="D1661">
      <text>
        <t xml:space="preserve">https://twitter.com/crush40/status/1215321800311074817</t>
      </text>
    </comment>
    <comment authorId="0" ref="D1668">
      <text>
        <t xml:space="preserve">http://info.sonicretro.org/Howard_Drossin_interview_by_SageXPO_(August_2008)</t>
      </text>
    </comment>
    <comment authorId="0" ref="D1669">
      <text>
        <t xml:space="preserve">https://youtu.be/lCnaw07LaS0?t=599</t>
      </text>
    </comment>
    <comment authorId="0" ref="D1670">
      <text>
        <t xml:space="preserve">http://info.sonicretro.org/Spencer_Nilsen_interview_by_SageXPO_(July_30,_2009)</t>
      </text>
    </comment>
    <comment authorId="0" ref="D1671">
      <text>
        <t xml:space="preserve">http://info.sonicretro.org/Spencer_Nilsen_interview_by_SageXPO_(July_30,_2009)</t>
      </text>
    </comment>
    <comment authorId="0" ref="D1672">
      <text>
        <t xml:space="preserve">http://info.sonicretro.org/Spencer_Nilsen_interview_by_SageXPO_(July_30,_2009)</t>
      </text>
    </comment>
    <comment authorId="0" ref="D1673">
      <text>
        <t xml:space="preserve">http://www.sega-16.com/2007/05/interview-brian-coburn/</t>
      </text>
    </comment>
    <comment authorId="0" ref="D1674">
      <text>
        <t xml:space="preserve">https://retrocdn.net/images/thumb/0/00/SonicBoom_CD_US_booklet.pdf/page4-894px-SonicBoom_CD_US_booklet.pdf.jpg</t>
      </text>
    </comment>
    <comment authorId="0" ref="D1675">
      <text>
        <t xml:space="preserve">https://media.discordapp.net/attachments/299398989072302080/793344124517875772/67669983_10158743298461258_8073672818576850944_n.png</t>
      </text>
    </comment>
    <comment authorId="0" ref="D1676">
      <text>
        <t xml:space="preserve">http://info.sonicretro.org/Spencer_Nilsen_interview_by_SageXPO_(July_30,_2009)</t>
      </text>
    </comment>
    <comment authorId="0" ref="D1677">
      <text>
        <t xml:space="preserve">http://info.sonicretro.org/Spencer_Nilsen_interview_by_SageXPO_(July_30,_2009)</t>
      </text>
    </comment>
    <comment authorId="0" ref="D1679">
      <text>
        <t xml:space="preserve">https://youtu.be/lCnaw07LaS0?t=595</t>
      </text>
    </comment>
    <comment authorId="0" ref="D1680">
      <text>
        <t xml:space="preserve">http://info.sonicretro.org/Spencer_Nilsen_interview_by_SageXPO_(July_30,_2009)</t>
      </text>
    </comment>
    <comment authorId="0" ref="D1681">
      <text>
        <t xml:space="preserve">https://media.discordapp.net/attachments/299398989072302080/793344124517875772/67669983_10158743298461258_8073672818576850944_n.png</t>
      </text>
    </comment>
    <comment authorId="0" ref="D1682">
      <text>
        <t xml:space="preserve">https://youtu.be/lCnaw07LaS0?t=684</t>
      </text>
    </comment>
    <comment authorId="0" ref="D1683">
      <text>
        <t xml:space="preserve">https://media.discordapp.net/attachments/299398989072302080/793344124517875772/67669983_10158743298461258_8073672818576850944_n.png</t>
      </text>
    </comment>
    <comment authorId="0" ref="D1689">
      <text>
        <t xml:space="preserve">https://insider.dbsmusic.co.uk/interview-richard-jacques</t>
      </text>
    </comment>
    <comment authorId="0" ref="D1690">
      <text>
        <t xml:space="preserve">https://insider.dbsmusic.co.uk/interview-richard-jacques</t>
      </text>
    </comment>
    <comment authorId="0" ref="D1691">
      <text>
        <t xml:space="preserve">https://web.archive.org/web/20020609225115/http://www.richardjacques.co.uk/studio.html</t>
      </text>
    </comment>
    <comment authorId="0" ref="D1692">
      <text>
        <t xml:space="preserve">https://web.archive.org/web/20020609225115/http://www.richardjacques.co.uk/studio.html</t>
      </text>
    </comment>
    <comment authorId="0" ref="D1693">
      <text>
        <t xml:space="preserve">https://web.archive.org/web/20020609225115/http://www.richardjacques.co.uk/studio.html</t>
      </text>
    </comment>
    <comment authorId="0" ref="D1694">
      <text>
        <t xml:space="preserve">https://web.archive.org/web/20020609225115/http://www.richardjacques.co.uk/studio.html</t>
      </text>
    </comment>
    <comment authorId="0" ref="D1695">
      <text>
        <t xml:space="preserve">https://web.archive.org/web/20020609225115/http://www.richardjacques.co.uk/studio.html</t>
      </text>
    </comment>
    <comment authorId="0" ref="D1696">
      <text>
        <t xml:space="preserve">https://web.archive.org/web/20020609225115/http://www.richardjacques.co.uk/studio.html</t>
      </text>
    </comment>
    <comment authorId="0" ref="D1697">
      <text>
        <t xml:space="preserve">https://web.archive.org/web/20020609225115/http://www.richardjacques.co.uk/studio.html</t>
      </text>
    </comment>
    <comment authorId="0" ref="D1698">
      <text>
        <t xml:space="preserve">https://youtu.be/SXubvSgn-KA</t>
      </text>
    </comment>
    <comment authorId="0" ref="D1699">
      <text>
        <t xml:space="preserve">https://web.archive.org/web/20020609225115/http://www.richardjacques.co.uk/studio.html</t>
      </text>
    </comment>
    <comment authorId="0" ref="D1700">
      <text>
        <t xml:space="preserve">https://web.archive.org/web/20020609225115/http://www.richardjacques.co.uk/studio.html</t>
      </text>
    </comment>
    <comment authorId="0" ref="D1702">
      <text>
        <t xml:space="preserve">https://vgmdb.net/album/2670</t>
      </text>
    </comment>
    <comment authorId="0" ref="D1703">
      <text>
        <t xml:space="preserve">https://vgmdb.net/album/2670</t>
      </text>
    </comment>
    <comment authorId="0" ref="D1704">
      <text>
        <t xml:space="preserve">https://vgmdb.net/album/2670</t>
      </text>
    </comment>
    <comment authorId="0" ref="D1705">
      <text>
        <t xml:space="preserve">https://vgmdb.net/album/2670</t>
      </text>
    </comment>
    <comment authorId="0" ref="D1707">
      <text>
        <t xml:space="preserve">https://vgmdb.net/album/2670</t>
      </text>
    </comment>
    <comment authorId="0" ref="D1709">
      <text>
        <t xml:space="preserve">https://insider.dbsmusic.co.uk/interview-richard-jacques</t>
      </text>
    </comment>
    <comment authorId="0" ref="D1710">
      <text>
        <t xml:space="preserve">https://vgmdb.net/album/2670</t>
      </text>
    </comment>
    <comment authorId="0" ref="D1711">
      <text>
        <t xml:space="preserve">https://vgmdb.net/album/2670</t>
      </text>
    </comment>
    <comment authorId="0" ref="D1712">
      <text>
        <t xml:space="preserve">https://vgmdb.net/album/2670</t>
      </text>
    </comment>
    <comment authorId="0" ref="D1713">
      <text>
        <t xml:space="preserve">https://vgmdb.net/album/2670</t>
      </text>
    </comment>
    <comment authorId="0" ref="D1714">
      <text>
        <t xml:space="preserve">https://vgmdb.net/album/2670</t>
      </text>
    </comment>
    <comment authorId="0" ref="D1715">
      <text>
        <t xml:space="preserve">https://vgmdb.net/album/2670</t>
      </text>
    </comment>
    <comment authorId="0" ref="D1716">
      <text>
        <t xml:space="preserve">https://vgmdb.net/album/2670</t>
      </text>
    </comment>
    <comment authorId="0" ref="D1717">
      <text>
        <t xml:space="preserve">https://vgmdb.net/album/2670</t>
      </text>
    </comment>
    <comment authorId="0" ref="D1718">
      <text>
        <t xml:space="preserve">https://insider.dbsmusic.co.uk/interview-richard-jacques</t>
      </text>
    </comment>
    <comment authorId="0" ref="D1719">
      <text>
        <t xml:space="preserve">https://vgmdb.net/album/2670</t>
      </text>
    </comment>
    <comment authorId="0" ref="D1720">
      <text>
        <t xml:space="preserve">https://vgmdb.net/album/2670</t>
      </text>
    </comment>
    <comment authorId="0" ref="D1721">
      <text>
        <t xml:space="preserve">https://vgmdb.net/album/2670</t>
      </text>
    </comment>
    <comment authorId="0" ref="D1722">
      <text>
        <t xml:space="preserve">https://vgmdb.net/album/2670</t>
      </text>
    </comment>
    <comment authorId="0" ref="D1723">
      <text>
        <t xml:space="preserve">https://vgmdb.net/album/2670</t>
      </text>
    </comment>
    <comment authorId="0" ref="D1724">
      <text>
        <t xml:space="preserve">https://vgmdb.net/album/2670</t>
      </text>
    </comment>
    <comment authorId="0" ref="D1725">
      <text>
        <t xml:space="preserve">https://insider.dbsmusic.co.uk/interview-richard-jacques</t>
      </text>
    </comment>
    <comment authorId="0" ref="D1726">
      <text>
        <t xml:space="preserve">https://insider.dbsmusic.co.uk/interview-richard-jacques</t>
      </text>
    </comment>
    <comment authorId="0" ref="D1727">
      <text>
        <t xml:space="preserve">https://vgmdb.net/album/2670</t>
      </text>
    </comment>
    <comment authorId="0" ref="D1729">
      <text>
        <t xml:space="preserve">https://vgmdb.net/album/2670</t>
      </text>
    </comment>
    <comment authorId="0" ref="D1731">
      <text>
        <t xml:space="preserve">https://vgmdb.net/album/2670</t>
      </text>
    </comment>
    <comment authorId="0" ref="D1732">
      <text>
        <t xml:space="preserve">https://vgmdb.net/album/2670</t>
      </text>
    </comment>
    <comment authorId="0" ref="D1734">
      <text>
        <t xml:space="preserve">https://vgmdb.net/album/2670</t>
      </text>
    </comment>
    <comment authorId="0" ref="D1735">
      <text>
        <t xml:space="preserve">https://soundcloud.com/heavyocitymedia/leviathan-richard-jacques</t>
      </text>
    </comment>
    <comment authorId="0" ref="D1736">
      <text>
        <t xml:space="preserve">https://soundcloud.com/heavyocitymedia/from-the-shadows-richard-jacques?in=heavyocitymedia/sets/vento
https://www.pluginboutique.com/products/5868</t>
      </text>
    </comment>
    <comment authorId="0" ref="D1738">
      <text>
        <t xml:space="preserve">https://insider.dbsmusic.co.uk/interview-richard-jacques</t>
      </text>
    </comment>
    <comment authorId="0" ref="D1745">
      <text>
        <t xml:space="preserve">https://twitter.com/yuzokoshiro/status/17233893623070720
</t>
      </text>
    </comment>
    <comment authorId="0" ref="D1746">
      <text>
        <t xml:space="preserve">https://twitter.com/yuzokoshiro/status/1208374717058387971</t>
      </text>
    </comment>
    <comment authorId="0" ref="D1747">
      <text>
        <t xml:space="preserve">https://twitter.com/yuzokoshiro/status/1170011740391665664</t>
      </text>
    </comment>
    <comment authorId="0" ref="D1748">
      <text>
        <t xml:space="preserve">https://twitter.com/yuzokoshiro/status/1208394584373547008</t>
      </text>
    </comment>
    <comment authorId="0" ref="D1749">
      <text>
        <t xml:space="preserve">https://twitter.com/yuzokoshiro/status/1209072126264659970</t>
      </text>
    </comment>
    <comment authorId="0" ref="D1750">
      <text>
        <t xml:space="preserve">https://twitter.com/yuzokoshiro/status/1166343225121984513</t>
      </text>
    </comment>
    <comment authorId="0" ref="D1751">
      <text>
        <t xml:space="preserve">https://twitter.com/yuzokoshiro/status/1195379558834262023</t>
      </text>
    </comment>
    <comment authorId="0" ref="D1752">
      <text>
        <t xml:space="preserve">https://twitter.com/yuzokoshiro/status/1209072126264659970</t>
      </text>
    </comment>
    <comment authorId="0" ref="D1753">
      <text>
        <t xml:space="preserve">https://twitter.com/yuzokoshiro/status/1439607099806216203</t>
      </text>
    </comment>
    <comment authorId="0" ref="D1754">
      <text>
        <t xml:space="preserve">https://twitter.com/yuzokoshiro/status/1204369651410427905</t>
      </text>
    </comment>
    <comment authorId="0" ref="D1755">
      <text>
        <t xml:space="preserve">https://twitter.com/yuzokoshiro/status/1200124914163834880</t>
      </text>
    </comment>
    <comment authorId="0" ref="D1756">
      <text>
        <t xml:space="preserve">https://twitter.com/yuzokoshiro/status/1170011740391665664
also https://twitter.com/yuzokoshiro/status/1166299706726596610</t>
      </text>
    </comment>
    <comment authorId="0" ref="D1757">
      <text>
        <t xml:space="preserve">https://twitter.com/yuzokoshiro/status/1137005470466527232</t>
      </text>
    </comment>
    <comment authorId="0" ref="D1758">
      <text>
        <t xml:space="preserve">https://twitter.com/yuzokoshiro/status/1377338387057700864</t>
      </text>
    </comment>
    <comment authorId="0" ref="D1759">
      <text>
        <t xml:space="preserve">https://twitter.com/yuzokoshiro/status/1442163397580115971</t>
      </text>
    </comment>
    <comment authorId="0" ref="D1760">
      <text>
        <t xml:space="preserve">https://twitter.com/yuzokoshiro/status/1191776544802213888</t>
      </text>
    </comment>
    <comment authorId="0" ref="D1761">
      <text>
        <t xml:space="preserve">https://twitter.com/yuzokoshiro/status/1209072126264659970</t>
      </text>
    </comment>
    <comment authorId="0" ref="D1762">
      <text>
        <t xml:space="preserve">https://twitter.com/yuzokoshiro/status/1439607099806216203
</t>
      </text>
    </comment>
    <comment authorId="0" ref="D1763">
      <text>
        <t xml:space="preserve">https://twitter.com/yuzokoshiro/status/416934892488773632</t>
      </text>
    </comment>
    <comment authorId="0" ref="D1764">
      <text>
        <t xml:space="preserve">https://twitter.com/yuzokoshiro/status/1169997198907494400</t>
      </text>
    </comment>
    <comment authorId="0" ref="D1765">
      <text>
        <t xml:space="preserve">https://twitter.com/yuzokoshiro/status/1115977632401649664</t>
      </text>
    </comment>
    <comment authorId="0" ref="D1766">
      <text>
        <t xml:space="preserve">https://twitter.com/yuzokoshiro/status/1419326922635419652</t>
      </text>
    </comment>
    <comment authorId="0" ref="D1767">
      <text>
        <t xml:space="preserve">https://twitter.com/yuzokoshiro/status/1377352280781910017</t>
      </text>
    </comment>
    <comment authorId="0" ref="D1768">
      <text>
        <t xml:space="preserve">https://twitter.com/yuzokoshiro/status/1448511510569910272</t>
      </text>
    </comment>
    <comment authorId="0" ref="D1769">
      <text>
        <t xml:space="preserve">https://twitter.com/yuzokoshiro/status/1453385441470607366/photo/1</t>
      </text>
    </comment>
    <comment authorId="0" ref="D1770">
      <text>
        <t xml:space="preserve">https://twitter.com/yuzokoshiro/status/1441061269432242176</t>
      </text>
    </comment>
    <comment authorId="0" ref="D1771">
      <text>
        <t xml:space="preserve">https://twitter.com/yuzokoshiro/status/1419326922635419652</t>
      </text>
    </comment>
    <comment authorId="0" ref="D1772">
      <text>
        <t xml:space="preserve">https://twitter.com/yuzokoshiro/status/1334144538894471168</t>
      </text>
    </comment>
    <comment authorId="0" ref="D1773">
      <text>
        <t xml:space="preserve">https://twitter.com/yuzokoshiro/status/1216304401251352576</t>
      </text>
    </comment>
    <comment authorId="0" ref="D1774">
      <text>
        <t xml:space="preserve">https://twitter.com/yuzokoshiro/status/1170011740391665664</t>
      </text>
    </comment>
    <comment authorId="0" ref="D1775">
      <text>
        <t xml:space="preserve">https://twitter.com/yuzokoshiro/status/1200124914163834880</t>
      </text>
    </comment>
    <comment authorId="0" ref="D1776">
      <text>
        <t xml:space="preserve">https://twitter.com/yuzokoshiro/status/1200124914163834880</t>
      </text>
    </comment>
    <comment authorId="0" ref="D1777">
      <text>
        <t xml:space="preserve">https://twitter.com/yuzokoshiro/status/1115977632401649664</t>
      </text>
    </comment>
    <comment authorId="0" ref="D1778">
      <text>
        <t xml:space="preserve">https://twitter.com/yuzokoshiro/status/1377338387057700864</t>
      </text>
    </comment>
    <comment authorId="0" ref="D1779">
      <text>
        <t xml:space="preserve">https://twitter.com/yuzokoshiro/status/1209072126264659970</t>
      </text>
    </comment>
    <comment authorId="0" ref="D1780">
      <text>
        <t xml:space="preserve">https://twitter.com/yuzokoshiro/status/1209072126264659970</t>
      </text>
    </comment>
    <comment authorId="0" ref="D1781">
      <text>
        <t xml:space="preserve">https://twitter.com/yuzokoshiro/status/1435976030448013324</t>
      </text>
    </comment>
    <comment authorId="0" ref="D1782">
      <text>
        <t xml:space="preserve">https://twitter.com/yuzokoshiro/status/1444243755024871428</t>
      </text>
    </comment>
    <comment authorId="0" ref="D1783">
      <text>
        <t xml:space="preserve">https://twitter.com/yuzokoshiro/status/1436725907490676744
</t>
      </text>
    </comment>
    <comment authorId="0" ref="D1784">
      <text>
        <t xml:space="preserve">https://twitter.com/yuzokoshiro/status/1109776008721235973</t>
      </text>
    </comment>
    <comment authorId="0" ref="D1785">
      <text>
        <t xml:space="preserve">https://twitter.com/yuzokoshiro/status/1109776008721235973</t>
      </text>
    </comment>
    <comment authorId="0" ref="D1786">
      <text>
        <t xml:space="preserve">https://twitter.com/yuzokoshiro/status/1109776008721235973</t>
      </text>
    </comment>
    <comment authorId="0" ref="D1787">
      <text>
        <t xml:space="preserve">https://twitter.com/yuzokoshiro/status/1115977632401649664</t>
      </text>
    </comment>
    <comment authorId="0" ref="D1788">
      <text>
        <t xml:space="preserve">https://twitter.com/yuzokoshiro/status/1190365027217235968</t>
      </text>
    </comment>
    <comment authorId="0" ref="D1789">
      <text>
        <t xml:space="preserve">https://twitter.com/yuzokoshiro/status/1209072126264659970</t>
      </text>
    </comment>
    <comment authorId="0" ref="D1790">
      <text>
        <t xml:space="preserve">https://twitter.com/yuzokoshiro/status/1419326922635419652</t>
      </text>
    </comment>
    <comment authorId="0" ref="D1791">
      <text>
        <t xml:space="preserve">https://twitter.com/yuzokoshiro/status/1439131763788320774</t>
      </text>
    </comment>
    <comment authorId="0" ref="D1792">
      <text>
        <t xml:space="preserve">https://twitter.com/yuzokoshiro/status/1191776544802213888</t>
      </text>
    </comment>
    <comment authorId="0" ref="D1793">
      <text>
        <t xml:space="preserve">https://twitter.com/yuzokoshiro/status/1191776544802213888</t>
      </text>
    </comment>
    <comment authorId="0" ref="D1794">
      <text>
        <t xml:space="preserve">https://twitter.com/yuzokoshiro/status/1436725907490676744</t>
      </text>
    </comment>
    <comment authorId="0" ref="D1795">
      <text>
        <t xml:space="preserve">https://twitter.com/yuzokoshiro/status/1204369651410427905</t>
      </text>
    </comment>
    <comment authorId="0" ref="D1796">
      <text>
        <t xml:space="preserve">https://twitter.com/yuzokoshiro/status/1442163397580115971</t>
      </text>
    </comment>
    <comment authorId="0" ref="D1797">
      <text>
        <t xml:space="preserve">https://twitter.com/yuzokoshiro/status/1195387751027245057</t>
      </text>
    </comment>
    <comment authorId="0" ref="D1798">
      <text>
        <t xml:space="preserve">https://twitter.com/yuzokoshiro/status/1453385441470607366/photo/1</t>
      </text>
    </comment>
    <comment authorId="0" ref="D1799">
      <text>
        <t xml:space="preserve">https://twitter.com/yuzokoshiro/status/1146677901732880384</t>
      </text>
    </comment>
    <comment authorId="0" ref="D1800">
      <text>
        <t xml:space="preserve">https://twitter.com/yuzokoshiro/status/1446827962087534592</t>
      </text>
    </comment>
    <comment authorId="0" ref="D1801">
      <text>
        <t xml:space="preserve">https://twitter.com/yuzokoshiro/status/1439874965654827013/photo/1</t>
      </text>
    </comment>
    <comment authorId="0" ref="D1802">
      <text>
        <t xml:space="preserve">https://www.youtube.com/watch?v=JOT2ImXbiB0&amp;feature=youtu.be</t>
      </text>
    </comment>
    <comment authorId="0" ref="D1803">
      <text>
        <t xml:space="preserve">https://twitter.com/yuzokoshiro/status/1444972807335518208</t>
      </text>
    </comment>
    <comment authorId="0" ref="D1804">
      <text>
        <t xml:space="preserve">https://twitter.com/yuzokoshiro/status/1192002735631032321</t>
      </text>
    </comment>
    <comment authorId="0" ref="D1805">
      <text>
        <t xml:space="preserve">https://twitter.com/yuzokoshiro/status/1447180657092816898</t>
      </text>
    </comment>
    <comment authorId="0" ref="D1806">
      <text>
        <t xml:space="preserve">https://twitter.com/yuzokoshiro/status/1434912898699071493</t>
      </text>
    </comment>
    <comment authorId="0" ref="D1807">
      <text>
        <t xml:space="preserve">https://twitter.com/yuzokoshiro/status/1438871205503639553</t>
      </text>
    </comment>
    <comment authorId="0" ref="D1808">
      <text>
        <t xml:space="preserve">https://twitter.com/yuzokoshiro/status/1437800590290001920</t>
      </text>
    </comment>
    <comment authorId="0" ref="D1809">
      <text>
        <t xml:space="preserve">https://twitter.com/yuzokoshiro/status/1191776544802213888</t>
      </text>
    </comment>
    <comment authorId="0" ref="D1810">
      <text>
        <t xml:space="preserve">https://twitter.com/yuzokoshiro/status/1191776544802213888</t>
      </text>
    </comment>
    <comment authorId="0" ref="D1811">
      <text>
        <t xml:space="preserve">https://twitter.com/yuzokoshiro/status/1419326922635419652</t>
      </text>
    </comment>
    <comment authorId="0" ref="D1812">
      <text>
        <t xml:space="preserve">https://twitter.com/yuzokoshiro/status/1115977632401649664</t>
      </text>
    </comment>
    <comment authorId="0" ref="D1814">
      <text>
        <t xml:space="preserve">https://twitter.com/yuzokoshiro/status/1208374717058387971</t>
      </text>
    </comment>
    <comment authorId="0" ref="D1816">
      <text>
        <t xml:space="preserve">https://twitter.com/yuzokoshiro/status/1125825121179000832</t>
      </text>
    </comment>
    <comment authorId="0" ref="D1817">
      <text>
        <t xml:space="preserve">https://twitter.com/yuzokoshiro/status/1208374717058387971</t>
      </text>
    </comment>
    <comment authorId="0" ref="D1818">
      <text>
        <t xml:space="preserve">https://twitter.com/yuzokoshiro/status/1448307219980644353</t>
      </text>
    </comment>
    <comment authorId="0" ref="D1819">
      <text>
        <t xml:space="preserve">https://twitter.com/yuzokoshiro/status/1125825121179000832</t>
      </text>
    </comment>
    <comment authorId="0" ref="D1821">
      <text>
        <t xml:space="preserve">https://www.youtube.com/watch?v=c6m3-h-E4gE</t>
      </text>
    </comment>
    <comment authorId="0" ref="D1822">
      <text>
        <t xml:space="preserve">https://www.youtube.com/watch?v=jnKsyqsngWs</t>
      </text>
    </comment>
    <comment authorId="0" ref="D1823">
      <text>
        <t xml:space="preserve">https://twitter.com/yuzokoshiro/status/1451191175063298066</t>
      </text>
    </comment>
    <comment authorId="0" ref="D1824">
      <text>
        <t xml:space="preserve">https://twitter.com/yuzokoshiro/status/1433731649573773313</t>
      </text>
    </comment>
    <comment authorId="0" ref="D1826">
      <text>
        <t xml:space="preserve">https://twitter.com/yuzokoshiro/status/1125825121179000832</t>
      </text>
    </comment>
    <comment authorId="0" ref="D1827">
      <text>
        <t xml:space="preserve">https://twitter.com/yuzokoshiro/status/680018691702915073</t>
      </text>
    </comment>
    <comment authorId="0" ref="D1828">
      <text>
        <t xml:space="preserve">https://twitter.com/yuzokoshiro/status/1434197345046970368</t>
      </text>
    </comment>
    <comment authorId="0" ref="D1831">
      <text>
        <t xml:space="preserve">https://twitter.com/yuzokoshiro/status/1256214192752754688</t>
      </text>
    </comment>
    <comment authorId="0" ref="D1833">
      <text>
        <t xml:space="preserve">https://twitter.com/yuzokoshiro/status/433206389616300033</t>
      </text>
    </comment>
    <comment authorId="0" ref="D1834">
      <text>
        <t xml:space="preserve">https://twitter.com/yuzokoshiro/status/1439831033021485059</t>
      </text>
    </comment>
    <comment authorId="0" ref="D1835">
      <text>
        <t xml:space="preserve">https://www.youtube.com/watch?v=JOT2ImXbiB0&amp;feature=youtu.be</t>
      </text>
    </comment>
    <comment authorId="0" ref="D1836">
      <text>
        <t xml:space="preserve">https://twitter.com/yuzokoshiro/status/1123287675543273472</t>
      </text>
    </comment>
    <comment authorId="0" ref="D1837">
      <text>
        <t xml:space="preserve">https://twitter.com/yuzokoshiro/status/1448680446628225024</t>
      </text>
    </comment>
    <comment authorId="0" ref="D1838">
      <text>
        <t xml:space="preserve">https://www.youtube.com/watch?v=JOT2ImXbiB0&amp;feature=youtu.be</t>
      </text>
    </comment>
    <comment authorId="0" ref="D1839">
      <text>
        <t xml:space="preserve">https://www.youtube.com/watch?v=JOT2ImXbiB0&amp;feature=youtu.be</t>
      </text>
    </comment>
    <comment authorId="0" ref="D1840">
      <text>
        <t xml:space="preserve">https://twitter.com/yuzokoshiro/status/1125825121179000832</t>
      </text>
    </comment>
    <comment authorId="0" ref="D1841">
      <text>
        <t xml:space="preserve">https://twitter.com/yuzokoshiro/status/1448307219980644353</t>
      </text>
    </comment>
    <comment authorId="0" ref="D1842">
      <text>
        <t xml:space="preserve">https://twitter.com/yuzokoshiro/status/1371488054632845312</t>
      </text>
    </comment>
    <comment authorId="0" ref="D1844">
      <text>
        <t xml:space="preserve">https://twitter.com/yuzokoshiro/status/1355601111701307393</t>
      </text>
    </comment>
    <comment authorId="0" ref="D1846">
      <text>
        <t xml:space="preserve">https://www.youtube.com/watch?v=JOT2ImXbiB0&amp;feature=youtu.be</t>
      </text>
    </comment>
    <comment authorId="0" ref="D1847">
      <text>
        <t xml:space="preserve">https://www.youtube.com/watch?v=JOT2ImXbiB0&amp;feature=youtu.be</t>
      </text>
    </comment>
    <comment authorId="0" ref="D1848">
      <text>
        <t xml:space="preserve">https://www.youtube.com/watch?v=JOT2ImXbiB0&amp;feature=youtu.be</t>
      </text>
    </comment>
    <comment authorId="0" ref="D1849">
      <text>
        <t xml:space="preserve">https://twitter.com/yuzokoshiro/status/1355601111701307393</t>
      </text>
    </comment>
    <comment authorId="0" ref="D1855">
      <text>
        <t xml:space="preserve">https://web.archive.org/web/20051223003741/http://www.procyon-studio.co.jp:80/studio.html</t>
      </text>
    </comment>
    <comment authorId="0" ref="D1856">
      <text>
        <t xml:space="preserve">http://www.procyon-studio.com/blog/?p=14637</t>
      </text>
    </comment>
    <comment authorId="0" ref="D1857">
      <text>
        <t xml:space="preserve">http://web.archive.org/web/20071112013544/http://www.procyon-studio.com/special/eq.html</t>
      </text>
    </comment>
    <comment authorId="0" ref="D1858">
      <text>
        <t xml:space="preserve">http://www.procyon-studio.com/special/2002setting.html</t>
      </text>
    </comment>
    <comment authorId="0" ref="D1859">
      <text>
        <t xml:space="preserve">https://web.archive.org/web/20051223003741/http://www.procyon-studio.co.jp:80/studio.html</t>
      </text>
    </comment>
    <comment authorId="0" ref="D1860">
      <text>
        <t xml:space="preserve">https://twitter.com/YasunoriMitsuda/status/1205051338641461249</t>
      </text>
    </comment>
    <comment authorId="0" ref="D1861">
      <text>
        <t xml:space="preserve">http://web.archive.org/web/20071112013544/http://www.procyon-studio.com/special/eq.html</t>
      </text>
    </comment>
    <comment authorId="0" ref="D1862">
      <text>
        <t xml:space="preserve">https://web.archive.org/web/20051223003741/http://www.procyon-studio.co.jp:80/studio.html</t>
      </text>
    </comment>
    <comment authorId="0" ref="D1863">
      <text>
        <t xml:space="preserve">https://web.archive.org/web/20051223003741/http://www.procyon-studio.co.jp:80/studio.html</t>
      </text>
    </comment>
    <comment authorId="0" ref="D1864">
      <text>
        <t xml:space="preserve">http://www.procyon-studio.com/blog/?p=14213</t>
      </text>
    </comment>
    <comment authorId="0" ref="D1865">
      <text>
        <t xml:space="preserve">http://shmuplations.com/yasunorimitsuda/</t>
      </text>
    </comment>
    <comment authorId="0" ref="D1866">
      <text>
        <t xml:space="preserve">http://www.procyon-studio.com/special/2002setting.html</t>
      </text>
    </comment>
    <comment authorId="0" ref="D1867">
      <text>
        <t xml:space="preserve">http://web.archive.org/web/20071112013544/http://www.procyon-studio.com/special/eq.html</t>
      </text>
    </comment>
    <comment authorId="0" ref="D1868">
      <text>
        <t xml:space="preserve">http://www.procyon-studio.com/blog/wp-content/uploads/2019/04/behringer-1024x768.jpg</t>
      </text>
    </comment>
    <comment authorId="0" ref="D1869">
      <text>
        <t xml:space="preserve">http://www.procyon-studio.com/blog/wp-content/uploads/2019/04/behringer-1024x768.jpg</t>
      </text>
    </comment>
    <comment authorId="0" ref="D1870">
      <text>
        <t xml:space="preserve">http://www.procyon-studio.com/special/eq.html</t>
      </text>
    </comment>
    <comment authorId="0" ref="D1871">
      <text>
        <t xml:space="preserve">http://web.archive.org/web/20071112013544/http://www.procyon-studio.com/special/eq.html</t>
      </text>
    </comment>
    <comment authorId="0" ref="D1872">
      <text>
        <t xml:space="preserve">http://www.procyon-studio.com/special/eq.html</t>
      </text>
    </comment>
    <comment authorId="0" ref="D1873">
      <text>
        <t xml:space="preserve">http://shmuplations.com/yasunorimitsuda/</t>
      </text>
    </comment>
    <comment authorId="0" ref="D1874">
      <text>
        <t xml:space="preserve">http://www.procyon-studio.com/special/eq.html</t>
      </text>
    </comment>
    <comment authorId="0" ref="D1875">
      <text>
        <t xml:space="preserve">http://www.procyon-studio.com/special/eq.html</t>
      </text>
    </comment>
    <comment authorId="0" ref="D1876">
      <text>
        <t xml:space="preserve">http://www.procyon-studio.com/special/2002setting.html</t>
      </text>
    </comment>
    <comment authorId="0" ref="D1877">
      <text>
        <t xml:space="preserve">http://www.procyon-studio.com/special/eq.html</t>
      </text>
    </comment>
    <comment authorId="0" ref="D1878">
      <text>
        <t xml:space="preserve">http://www.procyon-studio.com/blog/wp-content/uploads/2018/04/synth-e1523586305568-150x150.jpg</t>
      </text>
    </comment>
    <comment authorId="0" ref="D1879">
      <text>
        <t xml:space="preserve">http://www.procyon-studio.com/special/eq.html</t>
      </text>
    </comment>
    <comment authorId="0" ref="D1880">
      <text>
        <t xml:space="preserve">http://www.procyon-studio.com/special/eq.html</t>
      </text>
    </comment>
    <comment authorId="0" ref="D1881">
      <text>
        <t xml:space="preserve">http://www.procyon-studio.com/special/2002setting.html</t>
      </text>
    </comment>
    <comment authorId="0" ref="D1882">
      <text>
        <t xml:space="preserve">http://www.procyon-studio.com/special/2002setting.html</t>
      </text>
    </comment>
    <comment authorId="0" ref="D1883">
      <text>
        <t xml:space="preserve">http://www.procyon-studio.com/special/2002setting.html</t>
      </text>
    </comment>
    <comment authorId="0" ref="D1884">
      <text>
        <t xml:space="preserve">http://www.procyon-studio.com/special/eq.html</t>
      </text>
    </comment>
    <comment authorId="0" ref="D1885">
      <text>
        <t xml:space="preserve">http://www.procyon-studio.com/special/eq.html</t>
      </text>
    </comment>
    <comment authorId="0" ref="D1886">
      <text>
        <t xml:space="preserve">http://www.procyon-studio.com/special/eq.html</t>
      </text>
    </comment>
    <comment authorId="0" ref="D1887">
      <text>
        <t xml:space="preserve">http://www.procyon-studio.com/special/eq.html</t>
      </text>
    </comment>
    <comment authorId="0" ref="D1888">
      <text>
        <t xml:space="preserve">http://www.procyon-studio.com/special/eq.html</t>
      </text>
    </comment>
    <comment authorId="0" ref="D1889">
      <text>
        <t xml:space="preserve">http://www.procyon-studio.com/special/eq.html</t>
      </text>
    </comment>
    <comment authorId="0" ref="D1890">
      <text>
        <t xml:space="preserve">http://www.procyon-studio.com/blog/wp-content/uploads/2019/10/machine-1024x768.jpg</t>
      </text>
    </comment>
    <comment authorId="0" ref="D1891">
      <text>
        <t xml:space="preserve">http://www.procyon-studio.com/blog/wp-content/uploads/2019/10/machine-1024x768.jpg</t>
      </text>
    </comment>
    <comment authorId="0" ref="D1892">
      <text>
        <t xml:space="preserve">http://www.procyon-studio.com/special/eq.html</t>
      </text>
    </comment>
    <comment authorId="0" ref="D1893">
      <text>
        <t xml:space="preserve">http://www.procyon-studio.com/blog/wp-content/uploads/2019/12/studio-1024x768.jpg</t>
      </text>
    </comment>
    <comment authorId="0" ref="D1894">
      <text>
        <t xml:space="preserve">http://www.procyon-studio.com/special/eq.html</t>
      </text>
    </comment>
    <comment authorId="0" ref="D1895">
      <text>
        <t xml:space="preserve">http://web.archive.org/web/20071112013544/http://www.procyon-studio.com/special/eq.html</t>
      </text>
    </comment>
    <comment authorId="0" ref="D1896">
      <text>
        <t xml:space="preserve">http://www.procyon-studio.com/special/eq.html</t>
      </text>
    </comment>
    <comment authorId="0" ref="D1897">
      <text>
        <t xml:space="preserve">http://www.procyon-studio.com/special/eq.html</t>
      </text>
    </comment>
    <comment authorId="0" ref="D1898">
      <text>
        <t xml:space="preserve">http://www.procyon-studio.com/special/eq.html</t>
      </text>
    </comment>
    <comment authorId="0" ref="D1899">
      <text>
        <t xml:space="preserve">http://www.procyon-studio.com/special/eq.html</t>
      </text>
    </comment>
    <comment authorId="0" ref="D1900">
      <text>
        <t xml:space="preserve">http://www.procyon-studio.com/special/eq.html</t>
      </text>
    </comment>
    <comment authorId="0" ref="D1901">
      <text>
        <t xml:space="preserve">http://www.procyon-studio.com/special/eq.html</t>
      </text>
    </comment>
    <comment authorId="0" ref="D1902">
      <text>
        <t xml:space="preserve">http://www.procyon-studio.com/special/eq.html</t>
      </text>
    </comment>
    <comment authorId="0" ref="D1903">
      <text>
        <t xml:space="preserve">http://www.procyon-studio.com/special/eq.html</t>
      </text>
    </comment>
    <comment authorId="0" ref="D1904">
      <text>
        <t xml:space="preserve">http://www.procyon-studio.com/special/eq.html</t>
      </text>
    </comment>
    <comment authorId="0" ref="D1905">
      <text>
        <t xml:space="preserve">http://www.procyon-studio.com/special/eq.html</t>
      </text>
    </comment>
    <comment authorId="0" ref="D1906">
      <text>
        <t xml:space="preserve">http://www.procyon-studio.com/special/eq.html</t>
      </text>
    </comment>
    <comment authorId="0" ref="D1907">
      <text>
        <t xml:space="preserve">http://www.procyon-studio.com/special/eq.html</t>
      </text>
    </comment>
    <comment authorId="0" ref="D1908">
      <text>
        <t xml:space="preserve">http://www.procyon-studio.com/special/eq.html</t>
      </text>
    </comment>
    <comment authorId="0" ref="D1909">
      <text>
        <t xml:space="preserve">http://www.procyon-studio.com/special/eq.html</t>
      </text>
    </comment>
    <comment authorId="0" ref="D1910">
      <text>
        <t xml:space="preserve">http://www.procyon-studio.com/special/eq.html</t>
      </text>
    </comment>
    <comment authorId="0" ref="D1911">
      <text>
        <t xml:space="preserve">http://www.procyon-studio.com/blog/wp-content/uploads/2019/10/machine-1024x768.jpg</t>
      </text>
    </comment>
    <comment authorId="0" ref="D1912">
      <text>
        <t xml:space="preserve">http://www.procyon-studio.com/blog/?p=15406</t>
      </text>
    </comment>
    <comment authorId="0" ref="D1913">
      <text>
        <t xml:space="preserve">http://www.procyon-studio.com/blog/wp-content/uploads/2019/04/studiologic-1024x768.jpg</t>
      </text>
    </comment>
    <comment authorId="0" ref="D1914">
      <text>
        <t xml:space="preserve">http://www.procyon-studio.com/special/2002setting.html</t>
      </text>
    </comment>
    <comment authorId="0" ref="D1915">
      <text>
        <t xml:space="preserve">http://www.procyon-studio.com/special/2002setting.html</t>
      </text>
    </comment>
    <comment authorId="0" ref="D1916">
      <text>
        <t xml:space="preserve">http://www.procyon-studio.com/special/eq.html</t>
      </text>
    </comment>
    <comment authorId="0" ref="D1917">
      <text>
        <t xml:space="preserve">http://www.procyon-studio.com/special/2002setting.html</t>
      </text>
    </comment>
    <comment authorId="0" ref="D1918">
      <text>
        <t xml:space="preserve">http://www.procyon-studio.com/special/2002setting.html</t>
      </text>
    </comment>
    <comment authorId="0" ref="D1919">
      <text>
        <t xml:space="preserve">http://www.procyon-studio.com/special/eq.html</t>
      </text>
    </comment>
    <comment authorId="0" ref="D1920">
      <text>
        <t xml:space="preserve">http://www.procyon-studio.com/special/eq.html</t>
      </text>
    </comment>
    <comment authorId="0" ref="D1921">
      <text>
        <t xml:space="preserve">http://www.procyon-studio.com/blog/?p=12140</t>
      </text>
    </comment>
    <comment authorId="0" ref="D1922">
      <text>
        <t xml:space="preserve">https://twitter.com/YasunoriMitsuda/status/1226888285131165698</t>
      </text>
    </comment>
    <comment authorId="0" ref="D1923">
      <text>
        <t xml:space="preserve">http://www.procyon-studio.com/special/eq.html</t>
      </text>
    </comment>
    <comment authorId="0" ref="D1924">
      <text>
        <t xml:space="preserve">http://www.procyon-studio.com/blog/?p=12874</t>
      </text>
    </comment>
    <comment authorId="0" ref="D1925">
      <text>
        <t xml:space="preserve">https://web.archive.org/web/20051223003741/http://www.procyon-studio.co.jp:80/studio.html</t>
      </text>
    </comment>
    <comment authorId="0" ref="D1926">
      <text>
        <t xml:space="preserve">http://www.procyon-studio.com/special/eq.html</t>
      </text>
    </comment>
    <comment authorId="0" ref="D1927">
      <text>
        <t xml:space="preserve">https://web.archive.org/web/20051223003741/http://www.procyon-studio.co.jp:80/studio.html</t>
      </text>
    </comment>
    <comment authorId="0" ref="D1928">
      <text>
        <t xml:space="preserve">http://www.procyon-studio.com/blog/wp-content/uploads/2019/01/stream-e1548033321992-769x1024.jpg</t>
      </text>
    </comment>
    <comment authorId="0" ref="D1929">
      <text>
        <t xml:space="preserve">https://web.archive.org/web/20051223003741/http://www.procyon-studio.co.jp:80/studio.html</t>
      </text>
    </comment>
    <comment authorId="0" ref="D1930">
      <text>
        <t xml:space="preserve">http://www.procyon-studio.com/blog/wp-content/uploads/2018/07/dp_mix-e1530669813479.jpg</t>
      </text>
    </comment>
    <comment authorId="0" ref="D1931">
      <text>
        <t xml:space="preserve">http://www.procyon-studio.com/blog/wp-content/uploads/2018/07/dp_mix-e1530669813479.jpg</t>
      </text>
    </comment>
    <comment authorId="0" ref="D1932">
      <text>
        <t xml:space="preserve">http://www.procyon-studio.com/special/eq.html</t>
      </text>
    </comment>
    <comment authorId="0" ref="D1933">
      <text>
        <t xml:space="preserve">http://www.procyon-studio.com/special/eq.html</t>
      </text>
    </comment>
    <comment authorId="0" ref="D1935">
      <text>
        <t xml:space="preserve">http://www.procyon-studio.com/special/eq.html</t>
      </text>
    </comment>
    <comment authorId="0" ref="D1936">
      <text>
        <t xml:space="preserve">http://www.procyon-studio.com/special/eq.html</t>
      </text>
    </comment>
    <comment authorId="0" ref="D1937">
      <text>
        <t xml:space="preserve">http://www.procyon-studio.com/blog/?p=14094</t>
      </text>
    </comment>
    <comment authorId="0" ref="D1938">
      <text>
        <t xml:space="preserve">http://www.procyon-studio.com/blog/?p=12084</t>
      </text>
    </comment>
    <comment authorId="0" ref="D1939">
      <text>
        <t xml:space="preserve">http://www.procyon-studio.com/blog/?p=12084</t>
      </text>
    </comment>
    <comment authorId="0" ref="D1945">
      <text>
        <t xml:space="preserve">http://www.procyon-studio.com/blog/?p=11403</t>
      </text>
    </comment>
    <comment authorId="0" ref="D1946">
      <text>
        <t xml:space="preserve">http://www.procyon-studio.com/blog/?p=14094</t>
      </text>
    </comment>
    <comment authorId="0" ref="D1947">
      <text>
        <t xml:space="preserve">http://www.procyon-studio.com/blog/?p=14094</t>
      </text>
    </comment>
    <comment authorId="0" ref="D1948">
      <text>
        <t xml:space="preserve">http://www.procyon-studio.com/blog/?p=14094</t>
      </text>
    </comment>
    <comment authorId="0" ref="D1949">
      <text>
        <t xml:space="preserve">http://www.procyon-studio.com/blog/?p=14094</t>
      </text>
    </comment>
    <comment authorId="0" ref="D1950">
      <text>
        <t xml:space="preserve">http://www.procyon-studio.com/blog/?p=14094</t>
      </text>
    </comment>
    <comment authorId="0" ref="D1956">
      <text>
        <t xml:space="preserve">https://cdn.discordapp.com/attachments/275418522241466368/671793449279684621/probablyomni2.png</t>
      </text>
    </comment>
    <comment authorId="0" ref="D1957">
      <text>
        <t xml:space="preserve">https://youtu.be/2CImQGDh6jY</t>
      </text>
    </comment>
    <comment authorId="0" ref="D1963">
      <text>
        <t xml:space="preserve">https://i.imgur.com/5b3zNuG.png</t>
      </text>
    </comment>
    <comment authorId="0" ref="D1964">
      <text>
        <t xml:space="preserve">https://web.archive.org/web/19991012005454/http://ourworld.compuserve.com/homepages/ALLISTER_BRIMBLE/studio.htm</t>
      </text>
    </comment>
    <comment authorId="0" ref="D1965">
      <text>
        <t xml:space="preserve">https://web.archive.org/web/19991012005454/http://ourworld.compuserve.com/homepages/ALLISTER_BRIMBLE/studio.htm</t>
      </text>
    </comment>
    <comment authorId="0" ref="D1966">
      <text>
        <t xml:space="preserve">https://web.archive.org/web/19991012005454/http://ourworld.compuserve.com/homepages/ALLISTER_BRIMBLE/studio.htm</t>
      </text>
    </comment>
    <comment authorId="0" ref="D1967">
      <text>
        <t xml:space="preserve">https://web.archive.org/web/19991012005454/http://ourworld.compuserve.com/homepages/ALLISTER_BRIMBLE/studio.htm</t>
      </text>
    </comment>
    <comment authorId="0" ref="D1968">
      <text>
        <t xml:space="preserve">https://web.archive.org/web/19991012005454/http://ourworld.compuserve.com/homepages/ALLISTER_BRIMBLE/studio.htm</t>
      </text>
    </comment>
    <comment authorId="0" ref="D1969">
      <text>
        <t xml:space="preserve">https://web.archive.org/web/19991012005454/http://ourworld.compuserve.com/homepages/ALLISTER_BRIMBLE/studio.htm</t>
      </text>
    </comment>
    <comment authorId="0" ref="D1970">
      <text>
        <t xml:space="preserve">https://web.archive.org/web/19991012005454/http://ourworld.compuserve.com/homepages/ALLISTER_BRIMBLE/studio.htm</t>
      </text>
    </comment>
    <comment authorId="0" ref="D1971">
      <text>
        <t xml:space="preserve">https://i.imgur.com/5b3zNuG.png</t>
      </text>
    </comment>
    <comment authorId="0" ref="D1980">
      <text>
        <t xml:space="preserve">https://www.mobygames.com/game/windows/rollercoaster-tycoon-2/credits</t>
      </text>
    </comment>
    <comment authorId="0" ref="D1988">
      <text>
        <t xml:space="preserve">https://www.gearslutz.com/board/q-a-with-jesper-kyd/1125891-q-jesper-kyd.html</t>
      </text>
    </comment>
    <comment authorId="0" ref="D1989">
      <text>
        <t xml:space="preserve">https://www.gearslutz.com/board/q-a-with-jesper-kyd/1125891-q-jesper-kyd.html</t>
      </text>
    </comment>
    <comment authorId="0" ref="D1990">
      <text>
        <t xml:space="preserve">https://www.gearslutz.com/board/q-a-with-jesper-kyd/1125891-q-jesper-kyd.html</t>
      </text>
    </comment>
    <comment authorId="0" ref="D1991">
      <text>
        <t xml:space="preserve">https://www.gearslutz.com/board/q-a-with-jesper-kyd/1125891-q-jesper-kyd.html</t>
      </text>
    </comment>
    <comment authorId="0" ref="D1992">
      <text>
        <t xml:space="preserve">https://www.gearslutz.com/board/q-a-with-jesper-kyd/1125891-q-jesper-kyd.html</t>
      </text>
    </comment>
    <comment authorId="0" ref="D1993">
      <text>
        <t xml:space="preserve">https://www.gearslutz.com/board/q-a-with-jesper-kyd/1125891-q-jesper-kyd.html</t>
      </text>
    </comment>
    <comment authorId="0" ref="D1994">
      <text>
        <t xml:space="preserve">https://www.gearslutz.com/board/q-a-with-jesper-kyd/1125891-q-jesper-kyd.html</t>
      </text>
    </comment>
    <comment authorId="0" ref="D1995">
      <text>
        <t xml:space="preserve">https://www.gearslutz.com/board/q-a-with-jesper-kyd/1125891-q-jesper-kyd.html</t>
      </text>
    </comment>
    <comment authorId="0" ref="D1996">
      <text>
        <t xml:space="preserve">https://www.gearslutz.com/board/q-a-with-jesper-kyd/1125891-q-jesper-kyd.html</t>
      </text>
    </comment>
    <comment authorId="0" ref="D1997">
      <text>
        <t xml:space="preserve">https://www.gearslutz.com/board/q-a-with-jesper-kyd/1125891-q-jesper-kyd.html</t>
      </text>
    </comment>
    <comment authorId="0" ref="D1998">
      <text>
        <t xml:space="preserve">https://www.gearslutz.com/board/q-a-with-jesper-kyd/1125891-q-jesper-kyd.html</t>
      </text>
    </comment>
    <comment authorId="0" ref="D1999">
      <text>
        <t xml:space="preserve">https://www.gearslutz.com/board/q-a-with-jesper-kyd/1125891-q-jesper-kyd.html</t>
      </text>
    </comment>
    <comment authorId="0" ref="D2000">
      <text>
        <t xml:space="preserve">https://www.gearslutz.com/board/q-a-with-jesper-kyd/1125891-q-jesper-kyd.html</t>
      </text>
    </comment>
    <comment authorId="0" ref="D2001">
      <text>
        <t xml:space="preserve">https://www.gearslutz.com/board/q-a-with-jesper-kyd/1125891-q-jesper-kyd.html</t>
      </text>
    </comment>
    <comment authorId="0" ref="D2002">
      <text>
        <t xml:space="preserve">https://www.gearslutz.com/board/q-a-with-jesper-kyd/1125891-q-jesper-kyd.html</t>
      </text>
    </comment>
    <comment authorId="0" ref="D2003">
      <text>
        <t xml:space="preserve">https://www.gearslutz.com/board/q-a-with-jesper-kyd/1125891-q-jesper-kyd.html</t>
      </text>
    </comment>
    <comment authorId="0" ref="D2004">
      <text>
        <t xml:space="preserve">https://www.gearslutz.com/board/q-a-with-jesper-kyd/1125891-q-jesper-kyd.html</t>
      </text>
    </comment>
    <comment authorId="0" ref="D2005">
      <text>
        <t xml:space="preserve">https://www.gearslutz.com/board/q-a-with-jesper-kyd/1125891-q-jesper-kyd.html</t>
      </text>
    </comment>
    <comment authorId="0" ref="D2006">
      <text>
        <t xml:space="preserve">https://www.gearslutz.com/board/q-a-with-jesper-kyd/1125891-q-jesper-kyd.html</t>
      </text>
    </comment>
    <comment authorId="0" ref="D2007">
      <text>
        <t xml:space="preserve">https://www.gearslutz.com/board/q-a-with-jesper-kyd/1125891-q-jesper-kyd.html</t>
      </text>
    </comment>
    <comment authorId="0" ref="D2008">
      <text>
        <t xml:space="preserve">https://www.gearslutz.com/board/q-a-with-jesper-kyd/1125891-q-jesper-kyd.html</t>
      </text>
    </comment>
    <comment authorId="0" ref="D2009">
      <text>
        <t xml:space="preserve">https://www.gearslutz.com/board/q-a-with-jesper-kyd/1125891-q-jesper-kyd.html</t>
      </text>
    </comment>
    <comment authorId="0" ref="D2010">
      <text>
        <t xml:space="preserve">https://www.gearslutz.com/board/q-a-with-jesper-kyd/1125891-q-jesper-kyd.html</t>
      </text>
    </comment>
    <comment authorId="0" ref="D2011">
      <text>
        <t xml:space="preserve">https://www.gearslutz.com/board/q-a-with-jesper-kyd/1125891-q-jesper-kyd.html</t>
      </text>
    </comment>
    <comment authorId="0" ref="D2012">
      <text>
        <t xml:space="preserve">https://www.gearslutz.com/board/q-a-with-jesper-kyd/1125891-q-jesper-kyd.html</t>
      </text>
    </comment>
    <comment authorId="0" ref="D2015">
      <text>
        <t xml:space="preserve">https://www.gearslutz.com/board/q-a-with-jesper-kyd/1125891-q-jesper-kyd.html</t>
      </text>
    </comment>
    <comment authorId="0" ref="D2016">
      <text>
        <t xml:space="preserve">https://www.gearslutz.com/board/q-a-with-jesper-kyd/1125891-q-jesper-kyd.html</t>
      </text>
    </comment>
    <comment authorId="0" ref="D2017">
      <text>
        <t xml:space="preserve">https://www.gearslutz.com/board/q-a-with-jesper-kyd/1125891-q-jesper-kyd.html</t>
      </text>
    </comment>
    <comment authorId="0" ref="D2018">
      <text>
        <t xml:space="preserve">https://www.gearslutz.com/board/q-a-with-jesper-kyd/1125891-q-jesper-kyd.html</t>
      </text>
    </comment>
    <comment authorId="0" ref="D2019">
      <text>
        <t xml:space="preserve">https://www.gearslutz.com/board/q-a-with-jesper-kyd/1125891-q-jesper-kyd.html</t>
      </text>
    </comment>
    <comment authorId="0" ref="D2020">
      <text>
        <t xml:space="preserve">https://www.gearslutz.com/board/q-a-with-jesper-kyd/1125891-q-jesper-kyd.html</t>
      </text>
    </comment>
    <comment authorId="0" ref="D2021">
      <text>
        <t xml:space="preserve">https://www.gearslutz.com/board/q-a-with-jesper-kyd/1125891-q-jesper-kyd.html</t>
      </text>
    </comment>
    <comment authorId="0" ref="D2022">
      <text>
        <t xml:space="preserve">https://www.gearslutz.com/board/q-a-with-jesper-kyd/1125891-q-jesper-kyd.html</t>
      </text>
    </comment>
    <comment authorId="0" ref="D2023">
      <text>
        <t xml:space="preserve">https://www.gearslutz.com/board/q-a-with-jesper-kyd/1125891-q-jesper-kyd.html</t>
      </text>
    </comment>
    <comment authorId="0" ref="D2024">
      <text>
        <t xml:space="preserve">https://www.gearslutz.com/board/q-a-with-jesper-kyd/1125891-q-jesper-kyd.html</t>
      </text>
    </comment>
    <comment authorId="0" ref="D2025">
      <text>
        <t xml:space="preserve">https://www.gearslutz.com/board/q-a-with-jesper-kyd/1125891-q-jesper-kyd.html</t>
      </text>
    </comment>
    <comment authorId="0" ref="D2027">
      <text>
        <t xml:space="preserve">https://www.gearslutz.com/board/q-a-with-jesper-kyd/1125891-q-jesper-kyd.html</t>
      </text>
    </comment>
    <comment authorId="0" ref="D2028">
      <text>
        <t xml:space="preserve">https://www.gearslutz.com/board/q-a-with-jesper-kyd/1125891-q-jesper-kyd.html</t>
      </text>
    </comment>
    <comment authorId="0" ref="D2030">
      <text>
        <t xml:space="preserve">https://www.gearslutz.com/board/q-a-with-jesper-kyd/1125891-q-jesper-kyd.html</t>
      </text>
    </comment>
    <comment authorId="0" ref="D2031">
      <text>
        <t xml:space="preserve">https://www.gearslutz.com/board/q-a-with-jesper-kyd/1125891-q-jesper-kyd.html</t>
      </text>
    </comment>
    <comment authorId="0" ref="D2037">
      <text>
        <t xml:space="preserve">https://youtu.be/-aR4jUnswig?t=39s</t>
      </text>
    </comment>
    <comment authorId="0" ref="C2038">
      <text>
        <t xml:space="preserve">Two of them.</t>
      </text>
    </comment>
    <comment authorId="0" ref="D2039">
      <text>
        <t xml:space="preserve">Used to load soundfonts.</t>
      </text>
    </comment>
    <comment authorId="0" ref="D2040">
      <text>
        <t xml:space="preserve">https://youtu.be/-aR4jUnswig?t=16</t>
      </text>
    </comment>
    <comment authorId="0" ref="D2041">
      <text>
        <t xml:space="preserve">Channel 8 was always "striped" as a MIDI sync track and channel 7 was damaged on the playback head, so only 6 tracks could be used for multitracking.</t>
      </text>
    </comment>
    <comment authorId="0" ref="D2043">
      <text>
        <t xml:space="preserve">Powered Cakewalk, contained the Sound Blaster AWE32, and was used for soundfont creation.</t>
      </text>
    </comment>
    <comment authorId="0" ref="D2044">
      <text>
        <t xml:space="preserve">https://youtu.be/-aR4jUnswig?t=41</t>
      </text>
    </comment>
    <comment authorId="0" ref="D2045">
      <text>
        <t xml:space="preserve">https://youtu.be/-aR4jUnswig?t=52</t>
      </text>
    </comment>
    <comment authorId="0" ref="D2046">
      <text>
        <t xml:space="preserve">Said to be a sampler, with its own onboard sounds, too. Anything resembling what he mentioned came out after LEGO Island</t>
      </text>
    </comment>
    <comment authorId="0" ref="D2047">
      <text>
        <t xml:space="preserve">https://youtu.be/-aR4jUnswig?t=54s</t>
      </text>
    </comment>
    <comment authorId="0" ref="D2048">
      <text>
        <t xml:space="preserve">https://youtu.be/-aR4jUnswig?t=54s</t>
      </text>
    </comment>
    <comment authorId="0" ref="C2049">
      <text>
        <t xml:space="preserve">Two of them.</t>
      </text>
    </comment>
    <comment authorId="0" ref="D2049">
      <text>
        <t xml:space="preserve">https://youtu.be/-aR4jUnswig?t=25s</t>
      </text>
    </comment>
    <comment authorId="0" ref="D2055">
      <text>
        <t xml:space="preserve">https://www.youtube.com/watch?v=uvHAbpXEwkY</t>
      </text>
    </comment>
    <comment authorId="0" ref="D2057">
      <text>
        <t xml:space="preserve">https://www.youtube.com/watch?v=hjlnDKCaysY</t>
      </text>
    </comment>
    <comment authorId="0" ref="D2058">
      <text>
        <t xml:space="preserve">https://www.youtube.com/watch?v=wL3HWy8HUy8</t>
      </text>
    </comment>
    <comment authorId="0" ref="D2059">
      <text>
        <t xml:space="preserve">https://www.youtube.com/watch?v=nsTmqCfG4yk</t>
      </text>
    </comment>
    <comment authorId="0" ref="D2060">
      <text>
        <t xml:space="preserve">https://www.youtube.com/watch?v=uvHAbpXEwkY</t>
      </text>
    </comment>
    <comment authorId="0" ref="D2062">
      <text>
        <t xml:space="preserve">https://www.youtube.com/watch?v=uvHAbpXEwkY</t>
      </text>
    </comment>
    <comment authorId="0" ref="D2063">
      <text>
        <t xml:space="preserve">https://www.youtube.com/watch?v=uvHAbpXEwkY</t>
      </text>
    </comment>
    <comment authorId="0" ref="D2065">
      <text>
        <t xml:space="preserve">https://www.youtube.com/watch?v=wL3HWy8HUy8</t>
      </text>
    </comment>
    <comment authorId="0" ref="D2085">
      <text>
        <t xml:space="preserve">http://dannybstyle.blogspot.com/2012/05/what-music-do-you-use-to-make-your.html</t>
      </text>
    </comment>
    <comment authorId="0" ref="D2086">
      <text>
        <t xml:space="preserve">http://dannybstyle.blogspot.com/2012/05/what-music-do-you-use-to-make-your.html</t>
      </text>
    </comment>
    <comment authorId="0" ref="D2087">
      <text>
        <t xml:space="preserve">http://dannybstyle.blogspot.com/2012/05/what-music-do-you-use-to-make-your.html</t>
      </text>
    </comment>
    <comment authorId="0" ref="D2088">
      <text>
        <t xml:space="preserve">http://dannybstyle.blogspot.com/2012/05/what-music-do-you-use-to-make-your.html</t>
      </text>
    </comment>
    <comment authorId="0" ref="D2089">
      <text>
        <t xml:space="preserve">http://dannybstyle.blogspot.com/2012/05/what-music-do-you-use-to-make-your.html</t>
      </text>
    </comment>
    <comment authorId="0" ref="D2090">
      <text>
        <t xml:space="preserve">http://dannybstyle.blogspot.com/2012/05/what-music-do-you-use-to-make-your.html</t>
      </text>
    </comment>
    <comment authorId="0" ref="D2091">
      <text>
        <t xml:space="preserve">http://dannybstyle.blogspot.com/2012/05/what-music-do-you-use-to-make-your.html</t>
      </text>
    </comment>
    <comment authorId="0" ref="D2092">
      <text>
        <t xml:space="preserve">http://dannybstyle.blogspot.com/2012/05/what-music-do-you-use-to-make-your.html</t>
      </text>
    </comment>
    <comment authorId="0" ref="D2093">
      <text>
        <t xml:space="preserve">http://dannybstyle.blogspot.com/2012/05/what-music-do-you-use-to-make-your.html</t>
      </text>
    </comment>
    <comment authorId="0" ref="D2094">
      <text>
        <t xml:space="preserve">http://dannybstyle.blogspot.com/2012/05/what-music-do-you-use-to-make-your.html</t>
      </text>
    </comment>
    <comment authorId="0" ref="D2095">
      <text>
        <t xml:space="preserve">http://dannybstyle.blogspot.com/2012/05/what-music-do-you-use-to-make-your.html</t>
      </text>
    </comment>
    <comment authorId="0" ref="D2096">
      <text>
        <t xml:space="preserve">http://dannybstyle.blogspot.com/2012/05/what-music-do-you-use-to-make-your.html</t>
      </text>
    </comment>
    <comment authorId="0" ref="D2097">
      <text>
        <t xml:space="preserve">http://dannybstyle.blogspot.com/2012/05/what-music-do-you-use-to-make-your.html</t>
      </text>
    </comment>
    <comment authorId="0" ref="D2098">
      <text>
        <t xml:space="preserve">http://dannybstyle.blogspot.com/2012/05/what-music-do-you-use-to-make-your.html</t>
      </text>
    </comment>
    <comment authorId="0" ref="D2099">
      <text>
        <t xml:space="preserve">https://twitter.com/dannyBstyle/status/1025484317672136704</t>
      </text>
    </comment>
    <comment authorId="0" ref="D2100">
      <text>
        <t xml:space="preserve">http://dannybstyle.blogspot.com/2012/05/what-music-do-you-use-to-make-your.html</t>
      </text>
    </comment>
    <comment authorId="0" ref="D2102">
      <text>
        <t xml:space="preserve">https://twitter.com/dannyBstyle/status/1199025894615945216</t>
      </text>
    </comment>
    <comment authorId="0" ref="D2103">
      <text>
        <t xml:space="preserve">http://dannybstyle.blogspot.com/2012/05/what-music-do-you-use-to-make-your.html</t>
      </text>
    </comment>
    <comment authorId="0" ref="D2109">
      <text>
        <t xml:space="preserve">https://web.archive.org/web/20080817225316/http://www.jerrymartinmusic.com/studio_details.php</t>
      </text>
    </comment>
    <comment authorId="0" ref="D2110">
      <text>
        <t xml:space="preserve">https://web.archive.org/web/20080817225316/http://www.jerrymartinmusic.com/studio_details.php</t>
      </text>
    </comment>
    <comment authorId="0" ref="D2111">
      <text>
        <t xml:space="preserve">https://web.archive.org/web/20080817225316/http://www.jerrymartinmusic.com/studio_details.php</t>
      </text>
    </comment>
    <comment authorId="0" ref="D2112">
      <text>
        <t xml:space="preserve">https://web.archive.org/web/20080817225316/http://www.jerrymartinmusic.com/studio_details.php</t>
      </text>
    </comment>
    <comment authorId="0" ref="D2113">
      <text>
        <t xml:space="preserve">https://web.archive.org/web/20080817225316/http://www.jerrymartinmusic.com/studio_details.php</t>
      </text>
    </comment>
    <comment authorId="0" ref="D2114">
      <text>
        <t xml:space="preserve">https://web.archive.org/web/20080817225316/http://www.jerrymartinmusic.com/studio_details.php</t>
      </text>
    </comment>
    <comment authorId="0" ref="D2115">
      <text>
        <t xml:space="preserve">https://web.archive.org/web/20080817225316/http://www.jerrymartinmusic.com/studio_details.php</t>
      </text>
    </comment>
    <comment authorId="0" ref="D2116">
      <text>
        <t xml:space="preserve">https://web.archive.org/web/20080817225316/http://www.jerrymartinmusic.com/studio_details.php</t>
      </text>
    </comment>
    <comment authorId="0" ref="D2117">
      <text>
        <t xml:space="preserve">https://web.archive.org/web/20080817225316/http://www.jerrymartinmusic.com/studio_details.php</t>
      </text>
    </comment>
    <comment authorId="0" ref="D2118">
      <text>
        <t xml:space="preserve">https://web.archive.org/web/20080817225316/http://www.jerrymartinmusic.com/studio_details.php</t>
      </text>
    </comment>
    <comment authorId="0" ref="D2119">
      <text>
        <t xml:space="preserve">https://web.archive.org/web/20080817225316/http://www.jerrymartinmusic.com/studio_details.php</t>
      </text>
    </comment>
    <comment authorId="0" ref="D2120">
      <text>
        <t xml:space="preserve">https://web.archive.org/web/20080817225316/http://www.jerrymartinmusic.com/studio_details.php</t>
      </text>
    </comment>
    <comment authorId="0" ref="D2121">
      <text>
        <t xml:space="preserve">https://web.archive.org/web/20080817225316/http://www.jerrymartinmusic.com/studio_details.php</t>
      </text>
    </comment>
    <comment authorId="0" ref="D2122">
      <text>
        <t xml:space="preserve">https://web.archive.org/web/20080817225316/http://www.jerrymartinmusic.com/studio_details.php</t>
      </text>
    </comment>
    <comment authorId="0" ref="D2123">
      <text>
        <t xml:space="preserve">https://web.archive.org/web/20080817225316/http://www.jerrymartinmusic.com/studio_details.php</t>
      </text>
    </comment>
    <comment authorId="0" ref="D2124">
      <text>
        <t xml:space="preserve">https://web.archive.org/web/20080817225316/http://www.jerrymartinmusic.com/studio_details.php</t>
      </text>
    </comment>
    <comment authorId="0" ref="D2125">
      <text>
        <t xml:space="preserve">https://web.archive.org/web/20080817225316/http://www.jerrymartinmusic.com/studio_details.php</t>
      </text>
    </comment>
    <comment authorId="0" ref="D2126">
      <text>
        <t xml:space="preserve">https://web.archive.org/web/20080817225316/http://www.jerrymartinmusic.com/studio_details.php</t>
      </text>
    </comment>
    <comment authorId="0" ref="D2127">
      <text>
        <t xml:space="preserve">https://web.archive.org/web/20080817225316/http://www.jerrymartinmusic.com/studio_details.php</t>
      </text>
    </comment>
    <comment authorId="0" ref="D2128">
      <text>
        <t xml:space="preserve">https://web.archive.org/web/20080817225316/http://www.jerrymartinmusic.com/studio_details.php</t>
      </text>
    </comment>
    <comment authorId="0" ref="D2129">
      <text>
        <t xml:space="preserve">https://web.archive.org/web/20080817225316/http://www.jerrymartinmusic.com/studio_details.php</t>
      </text>
    </comment>
    <comment authorId="0" ref="D2130">
      <text>
        <t xml:space="preserve">https://web.archive.org/web/20080817225316/http://www.jerrymartinmusic.com/studio_details.php</t>
      </text>
    </comment>
    <comment authorId="0" ref="D2131">
      <text>
        <t xml:space="preserve">https://web.archive.org/web/20080817225316/http://www.jerrymartinmusic.com/studio_details.php</t>
      </text>
    </comment>
    <comment authorId="0" ref="D2132">
      <text>
        <t xml:space="preserve">https://web.archive.org/web/20080817225316/http://www.jerrymartinmusic.com/studio_details.php</t>
      </text>
    </comment>
    <comment authorId="0" ref="D2133">
      <text>
        <t xml:space="preserve">https://web.archive.org/web/20080817225316/http://www.jerrymartinmusic.com/studio_details.php</t>
      </text>
    </comment>
    <comment authorId="0" ref="D2135">
      <text>
        <t xml:space="preserve">https://web.archive.org/web/20080817225316/http://www.jerrymartinmusic.com/studio_details.php</t>
      </text>
    </comment>
    <comment authorId="0" ref="D2136">
      <text>
        <t xml:space="preserve">https://web.archive.org/web/20080817225316/http://www.jerrymartinmusic.com/studio_details.php</t>
      </text>
    </comment>
    <comment authorId="0" ref="D2137">
      <text>
        <t xml:space="preserve">https://web.archive.org/web/20080817225316/http://www.jerrymartinmusic.com/studio_details.php</t>
      </text>
    </comment>
    <comment authorId="0" ref="D2138">
      <text>
        <t xml:space="preserve">https://web.archive.org/web/20080817225316/http://www.jerrymartinmusic.com/studio_details.php</t>
      </text>
    </comment>
    <comment authorId="0" ref="D2139">
      <text>
        <t xml:space="preserve">https://web.archive.org/web/20080817225316/http://www.jerrymartinmusic.com/studio_details.php</t>
      </text>
    </comment>
    <comment authorId="0" ref="D2140">
      <text>
        <t xml:space="preserve">https://web.archive.org/web/20080817225316/http://www.jerrymartinmusic.com/studio_details.php</t>
      </text>
    </comment>
    <comment authorId="0" ref="D2141">
      <text>
        <t xml:space="preserve">https://web.archive.org/web/20080817225316/http://www.jerrymartinmusic.com/studio_details.php</t>
      </text>
    </comment>
    <comment authorId="0" ref="D2142">
      <text>
        <t xml:space="preserve">https://web.archive.org/web/20080817225316/http://www.jerrymartinmusic.com/studio_details.php</t>
      </text>
    </comment>
    <comment authorId="0" ref="D2143">
      <text>
        <t xml:space="preserve">https://web.archive.org/web/20080817225316/http://www.jerrymartinmusic.com/studio_details.php</t>
      </text>
    </comment>
    <comment authorId="0" ref="D2144">
      <text>
        <t xml:space="preserve">https://web.archive.org/web/20080817225316/http://www.jerrymartinmusic.com/studio_details.php</t>
      </text>
    </comment>
    <comment authorId="0" ref="D2145">
      <text>
        <t xml:space="preserve">https://web.archive.org/web/20080817225316/http://www.jerrymartinmusic.com/studio_details.php</t>
      </text>
    </comment>
    <comment authorId="0" ref="D2146">
      <text>
        <t xml:space="preserve">https://web.archive.org/web/20080817225316/http://www.jerrymartinmusic.com/studio_details.php</t>
      </text>
    </comment>
    <comment authorId="0" ref="D2152">
      <text>
        <t xml:space="preserve">https://www.youtube.com/watch?v=QHIhDP8pTkE&amp;feature=emb_title</t>
      </text>
    </comment>
    <comment authorId="0" ref="D2153">
      <text>
        <t xml:space="preserve">http://music.hyperreal.org/artists/brian_eno/interviews/sos90b.html</t>
      </text>
    </comment>
    <comment authorId="0" ref="D2154">
      <text>
        <t xml:space="preserve">http://music.hyperreal.org/artists/brian_eno/interviews/escm84.html#instruments</t>
      </text>
    </comment>
    <comment authorId="0" ref="D2155">
      <text>
        <t xml:space="preserve">http://music.hyperreal.org/artists/brian_eno/interviews/sos90b.html</t>
      </text>
    </comment>
    <comment authorId="0" ref="D2156">
      <text>
        <t xml:space="preserve">https://youtu.be/cv7epY75Wa0?t=1276</t>
      </text>
    </comment>
    <comment authorId="0" ref="D2157">
      <text>
        <t xml:space="preserve">https://www.soundonsound.com/people/brian-eno
"I'm a big fan of Native Instrument's FM7 program, which is sort of based on the Yamaha DX7."
</t>
      </text>
    </comment>
    <comment authorId="0" ref="D2158">
      <text>
        <t xml:space="preserve">https://www.youtube.com/watch?v=2TqCLOpOeH4</t>
      </text>
    </comment>
    <comment authorId="0" ref="D2165">
      <text>
        <t xml:space="preserve">https://web.archive.org/save/https://artist-refs.tumblr.com/post/34254048292/free-virtual-instrument-recommendations</t>
      </text>
    </comment>
    <comment authorId="0" ref="D2166">
      <text>
        <t xml:space="preserve">https://web.archive.org/save/https://artist-refs.tumblr.com/post/34254048292/free-virtual-instrument-recommendations</t>
      </text>
    </comment>
    <comment authorId="0" ref="D2167">
      <text>
        <t xml:space="preserve">https://web.archive.org/save/https://artist-refs.tumblr.com/post/34254048292/free-virtual-instrument-recommendations</t>
      </text>
    </comment>
    <comment authorId="0" ref="D2168">
      <text>
        <t xml:space="preserve">org/web/20121126213https://web.archive.016/http://tobyfox.net/Tutorials/FLBasicTutorial.html</t>
      </text>
    </comment>
    <comment authorId="0" ref="D2169">
      <text>
        <t xml:space="preserve">https://fwugradiation.tumblr.com/post/18611175484/kirby-doodles-cuz-i-figured-out-how-to-natively</t>
      </text>
    </comment>
    <comment authorId="0" ref="D2171">
      <text>
        <t xml:space="preserve">c</t>
      </text>
    </comment>
    <comment authorId="0" ref="D2172">
      <text>
        <t xml:space="preserve">https://twitter.com/tobyfox/status/1173210559149486081</t>
      </text>
    </comment>
    <comment authorId="0" ref="D2173">
      <text>
        <t xml:space="preserve">https://web.archive.org/web/20121126213016/http://tobyfox.net/Tutorials/FLBasicTutorial.html</t>
      </text>
    </comment>
    <comment authorId="0" ref="F2174">
      <text>
        <t xml:space="preserve">Under "U.Z. Inu" Pseudonym:
http://www.hrwiki.org/wiki/Stinkoman_20X6_Real-World_References#Other_Games
http://www.hrwiki.org/wiki/Stinkoman_20X6_Walkthrough_Level_10#Credits
https://www.youtube.com/watch?v=MoaPcq-pghg</t>
      </text>
    </comment>
    <comment authorId="0" ref="D2175">
      <text>
        <t xml:space="preserve">https://web.archive.org/web/20121126213016/http://tobyfox.net/Tutorials/FLBasicTutorial.html</t>
      </text>
    </comment>
    <comment authorId="0" ref="D2176">
      <text>
        <t xml:space="preserve">https://web.archive.org/web/20121126213016/http://tobyfox.net/Tutorials/FLBasicTutorial.html</t>
      </text>
    </comment>
    <comment authorId="0" ref="E2177">
      <text>
        <t xml:space="preserve">https://youtu.be/S6KpkXmyv_Q</t>
      </text>
    </comment>
    <comment authorId="0" ref="E2178">
      <text>
        <t xml:space="preserve">https://youtu.be/S6KpkXmyv_Q</t>
      </text>
    </comment>
    <comment authorId="0" ref="D2179">
      <text>
        <t xml:space="preserve">https://web.archive.org/save/https://artist-refs.tumblr.com/post/34254048292/free-virtual-instrument-recommendations</t>
      </text>
    </comment>
    <comment authorId="0" ref="F2179">
      <text>
        <t xml:space="preserve">Under "U.Z. Inu" Pseudonym:
http://www.hrwiki.org/wiki/Stinkoman_20X6_Real-World_References#Other_Games
http://www.hrwiki.org/wiki/Stinkoman_20X6_Walkthrough_Level_10#Credits
https://www.youtube.com/watch?v=4IgpCJSFJSQ</t>
      </text>
    </comment>
    <comment authorId="0" ref="D2181">
      <text>
        <t xml:space="preserve">https://web.archive.org/save/https://artist-refs.tumblr.com/post/34254048292/free-virtual-instrument-recommendations</t>
      </text>
    </comment>
    <comment authorId="0" ref="D2182">
      <text>
        <t xml:space="preserve">https://web.archive.org/web/20121126213016/http://tobyfox.net/Tutorials/FLBasicTutorial.html</t>
      </text>
    </comment>
    <comment authorId="0" ref="D2183">
      <text>
        <t xml:space="preserve">https://web.archive.org/web/20121126213016/http://tobyfox.net/Tutorials/FLBasicTutorial.html</t>
      </text>
    </comment>
    <comment authorId="0" ref="D2185">
      <text>
        <t xml:space="preserve">https://web.archive.org/web/20121126213016/http://tobyfox.net/Tutorials/FLBasicTutorial.html</t>
      </text>
    </comment>
    <comment authorId="0" ref="D2186">
      <text>
        <t xml:space="preserve">https://web.archive.org/save/https://artist-refs.tumblr.com/post/34254048292/free-virtual-instrument-recommendations</t>
      </text>
    </comment>
    <comment authorId="0" ref="D2187">
      <text>
        <t xml:space="preserve">https://web.archive.org/save/https://artist-refs.tumblr.com/post/34254048292/free-virtual-instrument-recommendations</t>
      </text>
    </comment>
    <comment authorId="0" ref="E2188">
      <text>
        <t xml:space="preserve">Under "U.Z. Inu" Pseudonym:
http://www.hrwiki.org/wiki/Stinkoman_20X6_Real-World_References#Other_Games
http://www.hrwiki.org/wiki/Stinkoman_20X6_Walkthrough_Level_10#Credits
https://www.youtube.com/watch?v=WqQemBebeD4</t>
      </text>
    </comment>
    <comment authorId="0" ref="D2190">
      <text>
        <t xml:space="preserve">https://fwugradiation.tumblr.com/post/18611175484/kirby-doodles-cuz-i-figured-out-how-to-natively</t>
      </text>
    </comment>
    <comment authorId="0" ref="D2196">
      <text>
        <t xml:space="preserve">https://web.archive.org/save/https://artist-refs.tumblr.com/post/34254048292/free-virtual-instrument-recommendations</t>
      </text>
    </comment>
    <comment authorId="0" ref="D2197">
      <text>
        <t xml:space="preserve">https://web.archive.org/save/https://artist-refs.tumblr.com/post/34254048292/free-virtual-instrument-recommendations</t>
      </text>
    </comment>
    <comment authorId="0" ref="D2199">
      <text>
        <t xml:space="preserve">https://web.archive.org/web/20121126213016/http://tobyfox.net/Tutorials/FLBasicTutorial.html</t>
      </text>
    </comment>
    <comment authorId="0" ref="D2203">
      <text>
        <t xml:space="preserve">https://web.archive.org/save/https://artist-refs.tumblr.com/post/34254048292/free-virtual-instrument-recommendations</t>
      </text>
    </comment>
    <comment authorId="0" ref="F2204">
      <text>
        <t xml:space="preserve">Under "U.Z. Inu" Pseudonym:
http://www.hrwiki.org/wiki/Stinkoman_20X6_Real-World_References#Other_Games
http://www.hrwiki.org/wiki/Stinkoman_20X6_Walkthrough_Level_10#Credits
https://www.youtube.com/watch?v=WqQemBebeD4</t>
      </text>
    </comment>
    <comment authorId="0" ref="D2206">
      <text>
        <t xml:space="preserve">https://web.archive.org/save/https://artist-refs.tumblr.com/post/34254048292/free-virtual-instrument-recommendations</t>
      </text>
    </comment>
    <comment authorId="0" ref="D2207">
      <text>
        <t xml:space="preserve">https://sleepytimejesse.bandcamp.com/album/i-miss-you-earthbound-2012</t>
      </text>
    </comment>
    <comment authorId="0" ref="E2210">
      <text>
        <t xml:space="preserve">https://youtu.be/S6KpkXmyv_Q</t>
      </text>
    </comment>
    <comment authorId="0" ref="D2211">
      <text>
        <t xml:space="preserve">https://web.archive.org/web/20121126213016/http://tobyfox.net/Tutorials/FLBasicTutorial.html</t>
      </text>
    </comment>
    <comment authorId="0" ref="A2223">
      <text>
        <t xml:space="preserve">https://web.archive.org/web/20080907120157/http://www.ms-motion.com/instrument/index.htm</t>
      </text>
    </comment>
    <comment authorId="0" ref="D2224">
      <text>
        <t xml:space="preserve">http://sakuraba.snesmusic.org/linernotes/</t>
      </text>
    </comment>
    <comment authorId="0" ref="D2225">
      <text>
        <t xml:space="preserve">http://sakuraba.snesmusic.org/linernotes/</t>
      </text>
    </comment>
    <comment authorId="0" ref="D2226">
      <text>
        <t xml:space="preserve">http://sakuraba.snesmusic.org/linernotes/</t>
      </text>
    </comment>
    <comment authorId="0" ref="D2227">
      <text>
        <t xml:space="preserve">http://sakuraba.snesmusic.org/linernotes/</t>
      </text>
    </comment>
    <comment authorId="0" ref="D2228">
      <text>
        <t xml:space="preserve">http://sakuraba.snesmusic.org/linernotes/</t>
      </text>
    </comment>
    <comment authorId="0" ref="D2229">
      <text>
        <t xml:space="preserve">http://sakuraba.snesmusic.org/linernotes/</t>
      </text>
    </comment>
    <comment authorId="0" ref="D2230">
      <text>
        <t xml:space="preserve">https://cdn.discordapp.com/attachments/275424625624612865/701048551354007592/ss_2018-05-23_at_05.png
</t>
      </text>
    </comment>
    <comment authorId="0" ref="D2231">
      <text>
        <t xml:space="preserve">http://sakuraba.snesmusic.org/linernotes/</t>
      </text>
    </comment>
    <comment authorId="0" ref="D2232">
      <text>
        <t xml:space="preserve">http://sakuraba.snesmusic.org/linernotes/</t>
      </text>
    </comment>
    <comment authorId="0" ref="D2234">
      <text>
        <t xml:space="preserve">http://sakuraba.snesmusic.org/linernotes/</t>
      </text>
    </comment>
    <comment authorId="0" ref="D2235">
      <text>
        <t xml:space="preserve">http://sakuraba.snesmusic.org/linernotes/</t>
      </text>
    </comment>
    <comment authorId="0" ref="D2236">
      <text>
        <t xml:space="preserve">http://sakuraba.snesmusic.org/linernotes/</t>
      </text>
    </comment>
    <comment authorId="0" ref="D2237">
      <text>
        <t xml:space="preserve">http://sakuraba.snesmusic.org/linernotes/</t>
      </text>
    </comment>
    <comment authorId="0" ref="D2238">
      <text>
        <t xml:space="preserve">http://sakuraba.snesmusic.org/linernotes/</t>
      </text>
    </comment>
    <comment authorId="0" ref="D2239">
      <text>
        <t xml:space="preserve">http://sakuraba.snesmusic.org/linernotes/</t>
      </text>
    </comment>
    <comment authorId="0" ref="D2240">
      <text>
        <t xml:space="preserve">http://sakuraba.snesmusic.org/linernotes/</t>
      </text>
    </comment>
    <comment authorId="0" ref="D2241">
      <text>
        <t xml:space="preserve">http://sakuraba.snesmusic.org/linernotes/</t>
      </text>
    </comment>
    <comment authorId="0" ref="D2242">
      <text>
        <t xml:space="preserve">http://sakuraba.snesmusic.org/linernotes/</t>
      </text>
    </comment>
    <comment authorId="0" ref="D2243">
      <text>
        <t xml:space="preserve">http://sakuraba.snesmusic.org/linernotes/</t>
      </text>
    </comment>
    <comment authorId="0" ref="D2244">
      <text>
        <t xml:space="preserve">http://sakuraba.snesmusic.org/linernotes/</t>
      </text>
    </comment>
    <comment authorId="0" ref="D2245">
      <text>
        <t xml:space="preserve">http://sakuraba.snesmusic.org/linernotes/</t>
      </text>
    </comment>
    <comment authorId="0" ref="D2246">
      <text>
        <t xml:space="preserve">http://sakuraba.snesmusic.org/linernotes/</t>
      </text>
    </comment>
    <comment authorId="0" ref="D2247">
      <text>
        <t xml:space="preserve">http://sakuraba.snesmusic.org/linernotes/</t>
      </text>
    </comment>
    <comment authorId="0" ref="D2250">
      <text>
        <t xml:space="preserve">http://sakuraba.snesmusic.org/linernotes/</t>
      </text>
    </comment>
    <comment authorId="0" ref="C2256">
      <text>
        <t xml:space="preserve">Mentioned switching from Logic to Nuendo between Portal and Left 4 Dead</t>
      </text>
    </comment>
    <comment authorId="0" ref="D2256">
      <text>
        <t xml:space="preserve">http://podcast17.com/interviews/audio/mike-morasky/</t>
      </text>
    </comment>
    <comment authorId="0" ref="D2257">
      <text>
        <t xml:space="preserve">http://podcast17.com/interviews/audio/mike-morasky/</t>
      </text>
    </comment>
    <comment authorId="0" ref="D2258">
      <text>
        <t xml:space="preserve">http://podcast17.com/interviews/audio/mike-morasky/</t>
      </text>
    </comment>
    <comment authorId="0" ref="D2259">
      <text>
        <t xml:space="preserve">https://logic-users.yahoogroups.narkive.com/gdk8ZTTH/how-to-transform-volume-for-gpo#post2</t>
      </text>
    </comment>
    <comment authorId="0" ref="D2260">
      <text>
        <t xml:space="preserve">https://cdn.discordapp.com/attachments/275425161715515402/695487229040001124/unknown.png</t>
      </text>
    </comment>
    <comment authorId="0" ref="D2261">
      <text>
        <t xml:space="preserve">https://cdn.discordapp.com/attachments/275425161715515402/695487229040001124/unknown.png</t>
      </text>
    </comment>
    <comment authorId="0" ref="D2262">
      <text>
        <t xml:space="preserve">http://podcast17.com/interviews/audio/mike-morasky/</t>
      </text>
    </comment>
    <comment authorId="0" ref="D2263">
      <text>
        <t xml:space="preserve">http://podcast17.com/interviews/audio/mike-morasky/</t>
      </text>
    </comment>
    <comment authorId="0" ref="D2264">
      <text>
        <t xml:space="preserve">http://podcast17.com/interviews/audio/mike-morasky/</t>
      </text>
    </comment>
    <comment authorId="0" ref="D2265">
      <text>
        <t xml:space="preserve">https://logic-users.yahoogroups.narkive.com/gdk8ZTTH/how-to-transform-volume-for-gpo#post2</t>
      </text>
    </comment>
    <comment authorId="0" ref="D2267">
      <text>
        <t xml:space="preserve">https://cdn.discordapp.com/attachments/334910359578214401/877074048109150218/unknown.png</t>
      </text>
    </comment>
    <comment authorId="0" ref="D2269">
      <text>
        <t xml:space="preserve">https://logic-users.yahoogroups.narkive.com/gdk8ZTTH/how-to-transform-volume-for-gpo#post2</t>
      </text>
    </comment>
    <comment authorId="0" ref="D2271">
      <text>
        <t xml:space="preserve">https://www.plogue.com/mike-morasky.html</t>
      </text>
    </comment>
    <comment authorId="0" ref="D2272">
      <text>
        <t xml:space="preserve">https://www.plogue.com/mike-morasky.html</t>
      </text>
    </comment>
    <comment authorId="0" ref="D2273">
      <text>
        <t xml:space="preserve">https://www.plogue.com/mike-morasky.html</t>
      </text>
    </comment>
    <comment authorId="0" ref="D2275">
      <text>
        <t xml:space="preserve">https://twitter.com/MikeMorasky/status/1293596033646071808</t>
      </text>
    </comment>
    <comment authorId="0" ref="D2276">
      <text>
        <t xml:space="preserve">https://logic-users.yahoogroups.narkive.com/gdk8ZTTH/how-to-transform-volume-for-gpo#post2</t>
      </text>
    </comment>
    <comment authorId="0" ref="C2304">
      <text>
        <t xml:space="preserve">AntiGravity Maneuvers for Elastik or Drum &amp; Bass Flash Trackz
</t>
      </text>
    </comment>
    <comment authorId="0" ref="D2316">
      <text>
        <t xml:space="preserve">https://twitter.com/kevinpenkin/status/93961988316741632</t>
      </text>
    </comment>
    <comment authorId="0" ref="D2317">
      <text>
        <t xml:space="preserve">https://twitter.com/kevinpenkin/status/93961988316741632</t>
      </text>
    </comment>
    <comment authorId="0" ref="D2318">
      <text>
        <t xml:space="preserve">https://twitter.com/kevinpenkin/status/1229960807321980928</t>
      </text>
    </comment>
    <comment authorId="0" ref="D2319">
      <text>
        <t xml:space="preserve">https://twitter.com/kevinpenkin/status/483628105656176640</t>
      </text>
    </comment>
    <comment authorId="0" ref="D2320">
      <text>
        <t xml:space="preserve">https://www.instagram.com/p/LuhPXJSPUn/</t>
      </text>
    </comment>
    <comment authorId="0" ref="D2321">
      <text>
        <t xml:space="preserve">https://twitter.com/kevinpenkin/status/294466860773158912</t>
      </text>
    </comment>
    <comment authorId="0" ref="D2322">
      <text>
        <t xml:space="preserve">https://www.instagram.com/p/BcAD2PdA13e/</t>
      </text>
    </comment>
    <comment authorId="0" ref="D2323">
      <text>
        <t xml:space="preserve">https://www.instagram.com/p/WgTkNYyPf8/</t>
      </text>
    </comment>
    <comment authorId="0" ref="D2324">
      <text>
        <t xml:space="preserve">https://www.instagram.com/p/QqvrG2SPSC/</t>
      </text>
    </comment>
    <comment authorId="0" ref="D2325">
      <text>
        <t xml:space="preserve">https://www.instagram.com/p/s1vWHVyPQV/</t>
      </text>
    </comment>
    <comment authorId="0" ref="D2326">
      <text>
        <t xml:space="preserve">https://www.instagram.com/p/cYyC_MSPf8/</t>
      </text>
    </comment>
    <comment authorId="0" ref="D2327">
      <text>
        <t xml:space="preserve">https://www.instagram.com/p/B2YAfVLjI8i/</t>
      </text>
    </comment>
    <comment authorId="0" ref="D2328">
      <text>
        <t xml:space="preserve">https://twitter.com/kevinpenkin/status/1226965938542718977</t>
      </text>
    </comment>
    <comment authorId="0" ref="D2329">
      <text>
        <t xml:space="preserve">https://www.instagram.com/p/BQXuwe8F2RO/</t>
      </text>
    </comment>
    <comment authorId="0" ref="D2330">
      <text>
        <t xml:space="preserve">https://www.instagram.com/p/XTsIfeyPbx/</t>
      </text>
    </comment>
    <comment authorId="0" ref="D2331">
      <text>
        <t xml:space="preserve">https://twitter.com/kevinpenkin/status/77424571912957952</t>
      </text>
    </comment>
    <comment authorId="0" ref="D2333">
      <text>
        <t xml:space="preserve">https://www.instagram.com/p/7An53syPSe/</t>
      </text>
    </comment>
    <comment authorId="0" ref="D2334">
      <text>
        <t xml:space="preserve">https://www.instagram.com/p/uV5y-myPct/</t>
      </text>
    </comment>
    <comment authorId="0" ref="D2336">
      <text>
        <t xml:space="preserve">https://twitter.com/kevinpenkin/status/785615445768359936</t>
      </text>
    </comment>
    <comment authorId="0" ref="D2337">
      <text>
        <t xml:space="preserve">https://www.instagram.com/p/QqvrG2SPSC/</t>
      </text>
    </comment>
    <comment authorId="0" ref="D2338">
      <text>
        <t xml:space="preserve">https://www.instagram.com/p/TdEA_PSPbH/</t>
      </text>
    </comment>
    <comment authorId="0" ref="D2339">
      <text>
        <t xml:space="preserve">https://twitter.com/kevinpenkin/status/46606112732098563</t>
      </text>
    </comment>
    <comment authorId="0" ref="D2340">
      <text>
        <t xml:space="preserve">https://twitter.com/kevinpenkin/status/137370278656348160</t>
      </text>
    </comment>
    <comment authorId="0" ref="D2341">
      <text>
        <t xml:space="preserve">https://twitter.com/kevinpenkin/status/1248209415020244993</t>
      </text>
    </comment>
    <comment authorId="0" ref="D2343">
      <text>
        <t xml:space="preserve">https://www.instagram.com/p/V5mOLtyPZf/</t>
      </text>
    </comment>
    <comment authorId="0" ref="D2344">
      <text>
        <t xml:space="preserve">https://www.instagram.com/p/uV5y-myPct/</t>
      </text>
    </comment>
    <comment authorId="0" ref="D2345">
      <text>
        <t xml:space="preserve">http://www.vgmonline.net/kevinpenkininterview/</t>
      </text>
    </comment>
    <comment authorId="0" ref="D2346">
      <text>
        <t xml:space="preserve">https://www.instagram.com/p/PVlEdryPfH/</t>
      </text>
    </comment>
    <comment authorId="0" ref="D2348">
      <text>
        <t xml:space="preserve">https://twitter.com/kevinpenkin/status/1248211020503371776</t>
      </text>
    </comment>
    <comment authorId="0" ref="D2350">
      <text>
        <t xml:space="preserve">https://twitter.com/kevinpenkin/status/1248211020503371776</t>
      </text>
    </comment>
    <comment authorId="0" ref="D2351">
      <text>
        <t xml:space="preserve">https://twitter.com/kevinpenkin/status/1248211020503371776</t>
      </text>
    </comment>
    <comment authorId="0" ref="D2352">
      <text>
        <t xml:space="preserve">https://twitter.com/kevinpenkin/status/1248211020503371776</t>
      </text>
    </comment>
    <comment authorId="0" ref="D2353">
      <text>
        <t xml:space="preserve">https://www.instagram.com/p/PVlEdryPfH/</t>
      </text>
    </comment>
    <comment authorId="0" ref="D2357">
      <text>
        <t xml:space="preserve">https://www.instagram.com/p/uV5y-myPct/</t>
      </text>
    </comment>
    <comment authorId="0" ref="D2358">
      <text>
        <t xml:space="preserve">https://www.instagram.com/p/uV5y-myPct/</t>
      </text>
    </comment>
    <comment authorId="0" ref="D2359">
      <text>
        <t xml:space="preserve">https://twitter.com/kevinpenkin/status/1248211020503371776</t>
      </text>
    </comment>
    <comment authorId="0" ref="D2360">
      <text>
        <t xml:space="preserve">https://twitter.com/kevinpenkin/status/1248211020503371776</t>
      </text>
    </comment>
    <comment authorId="0" ref="D2361">
      <text>
        <t xml:space="preserve">https://www.instagram.com/p/uV5y-myPct/</t>
      </text>
    </comment>
    <comment authorId="0" ref="D2362">
      <text>
        <t xml:space="preserve">https://twitter.com/kevinpenkin/status/297010764705837056</t>
      </text>
    </comment>
    <comment authorId="0" ref="D2369">
      <text>
        <t xml:space="preserve">http://elephantonica.com/toshiyuki-omori/studio/</t>
      </text>
    </comment>
    <comment authorId="0" ref="D2370">
      <text>
        <t xml:space="preserve">http://elephantonica.com/toshiyuki-omori/studio/</t>
      </text>
    </comment>
    <comment authorId="0" ref="D2371">
      <text>
        <t xml:space="preserve">http://elephantonica.com/toshiyuki-omori/studio/</t>
      </text>
    </comment>
    <comment authorId="0" ref="D2372">
      <text>
        <t xml:space="preserve">http://elephantonica.com/toshiyuki-omori/studio/</t>
      </text>
    </comment>
    <comment authorId="0" ref="D2373">
      <text>
        <t xml:space="preserve">https://cdn.discordapp.com/attachments/530990001526145042/751188754789564547/20200831_124527.jpg</t>
      </text>
    </comment>
    <comment authorId="0" ref="D2374">
      <text>
        <t xml:space="preserve">http://elephantonica.com/toshiyuki-omori/studio/</t>
      </text>
    </comment>
    <comment authorId="0" ref="D2375">
      <text>
        <t xml:space="preserve">https://cdn.discordapp.com/attachments/530990001526145042/751188754789564547/20200831_124527.jpg</t>
      </text>
    </comment>
    <comment authorId="0" ref="D2376">
      <text>
        <t xml:space="preserve">https://cdn.discordapp.com/attachments/530990001526145042/751188754789564547/20200831_124527.jpg</t>
      </text>
    </comment>
    <comment authorId="0" ref="D2377">
      <text>
        <t xml:space="preserve">https://cdn.discordapp.com/attachments/530990001526145042/751188754789564547/20200831_124527.jpg</t>
      </text>
    </comment>
    <comment authorId="0" ref="D2378">
      <text>
        <t xml:space="preserve">https://cdn.discordapp.com/attachments/530990001526145042/751188754789564547/20200831_124527.jpg</t>
      </text>
    </comment>
    <comment authorId="0" ref="D2379">
      <text>
        <t xml:space="preserve">http://elephantonica.com/toshiyuki-omori/studio/</t>
      </text>
    </comment>
    <comment authorId="0" ref="D2380">
      <text>
        <t xml:space="preserve">https://cdn.discordapp.com/attachments/530990001526145042/751188754789564547/20200831_124527.jpg</t>
      </text>
    </comment>
    <comment authorId="0" ref="D2381">
      <text>
        <t xml:space="preserve">https://cdn.discordapp.com/attachments/530990001526145042/751188754789564547/20200831_124527.jpg</t>
      </text>
    </comment>
    <comment authorId="0" ref="D2382">
      <text>
        <t xml:space="preserve">https://cdn.discordapp.com/attachments/530990001526145042/751188754789564547/20200831_124527.jpg</t>
      </text>
    </comment>
    <comment authorId="0" ref="D2383">
      <text>
        <t xml:space="preserve">https://cdn.discordapp.com/attachments/530990001526145042/751188754789564547/20200831_124527.jpg</t>
      </text>
    </comment>
    <comment authorId="0" ref="D2384">
      <text>
        <t xml:space="preserve">https://cdn.discordapp.com/attachments/530990001526145042/751188754789564547/20200831_124527.jpg</t>
      </text>
    </comment>
    <comment authorId="0" ref="D2385">
      <text>
        <t xml:space="preserve">https://cdn.discordapp.com/attachments/530990001526145042/751188754789564547/20200831_124527.jpg</t>
      </text>
    </comment>
    <comment authorId="0" ref="D2386">
      <text>
        <t xml:space="preserve">https://cdn.discordapp.com/attachments/530990001526145042/751188754789564547/20200831_124527.jpg</t>
      </text>
    </comment>
    <comment authorId="0" ref="D2387">
      <text>
        <t xml:space="preserve">https://cdn.discordapp.com/attachments/530990001526145042/751188754789564547/20200831_124527.jpg</t>
      </text>
    </comment>
    <comment authorId="0" ref="D2388">
      <text>
        <t xml:space="preserve">https://cdn.discordapp.com/attachments/530990001526145042/751188754789564547/20200831_124527.jpg</t>
      </text>
    </comment>
    <comment authorId="0" ref="D2389">
      <text>
        <t xml:space="preserve">https://cdn.discordapp.com/attachments/530990001526145042/751188754789564547/20200831_124527.jpg</t>
      </text>
    </comment>
    <comment authorId="0" ref="D2390">
      <text>
        <t xml:space="preserve">https://cdn.discordapp.com/attachments/530990001526145042/751188754789564547/20200831_124527.jpg</t>
      </text>
    </comment>
    <comment authorId="0" ref="D2391">
      <text>
        <t xml:space="preserve">https://cdn.discordapp.com/attachments/530990001526145042/751188754789564547/20200831_124527.jpg</t>
      </text>
    </comment>
    <comment authorId="0" ref="D2392">
      <text>
        <t xml:space="preserve">https://cdn.discordapp.com/attachments/530990001526145042/751188754789564547/20200831_124527.jpg</t>
      </text>
    </comment>
    <comment authorId="0" ref="D2393">
      <text>
        <t xml:space="preserve">https://cdn.discordapp.com/attachments/530990001526145042/751188754789564547/20200831_124527.jpg</t>
      </text>
    </comment>
    <comment authorId="0" ref="D2394">
      <text>
        <t xml:space="preserve">https://cdn.discordapp.com/attachments/530990001526145042/751188754789564547/20200831_124527.jpg</t>
      </text>
    </comment>
    <comment authorId="0" ref="D2395">
      <text>
        <t xml:space="preserve">https://cdn.discordapp.com/attachments/530990001526145042/751188754789564547/20200831_124527.jpg</t>
      </text>
    </comment>
    <comment authorId="0" ref="D2396">
      <text>
        <t xml:space="preserve">https://cdn.discordapp.com/attachments/530990001526145042/751188754789564547/20200831_124527.jpg</t>
      </text>
    </comment>
    <comment authorId="0" ref="D2397">
      <text>
        <t xml:space="preserve">https://cdn.discordapp.com/attachments/275425161715515402/764984879409528862/image0.png</t>
      </text>
    </comment>
    <comment authorId="0" ref="D2398">
      <text>
        <t xml:space="preserve">https://cdn.discordapp.com/attachments/530990001526145042/751188754789564547/20200831_124527.jpg</t>
      </text>
    </comment>
    <comment authorId="0" ref="D2399">
      <text>
        <t xml:space="preserve">https://cdn.discordapp.com/attachments/530990001526145042/751188754789564547/20200831_124527.jpg</t>
      </text>
    </comment>
    <comment authorId="0" ref="D2400">
      <text>
        <t xml:space="preserve">https://cdn.discordapp.com/attachments/530990001526145042/751188754789564547/20200831_124527.jpg</t>
      </text>
    </comment>
    <comment authorId="0" ref="D2401">
      <text>
        <t xml:space="preserve">https://cdn.discordapp.com/attachments/530990001526145042/751188754789564547/20200831_124527.jpg</t>
      </text>
    </comment>
    <comment authorId="0" ref="D2402">
      <text>
        <t xml:space="preserve">https://cdn.discordapp.com/attachments/530990001526145042/751188754789564547/20200831_124527.jpg</t>
      </text>
    </comment>
    <comment authorId="0" ref="D2403">
      <text>
        <t xml:space="preserve">https://cdn.discordapp.com/attachments/530990001526145042/751188754789564547/20200831_124527.jpg</t>
      </text>
    </comment>
    <comment authorId="0" ref="D2404">
      <text>
        <t xml:space="preserve">https://cdn.discordapp.com/attachments/530990001526145042/751188754789564547/20200831_124527.jpg</t>
      </text>
    </comment>
    <comment authorId="0" ref="D2405">
      <text>
        <t xml:space="preserve">https://cdn.discordapp.com/attachments/530990001526145042/751188754789564547/20200831_124527.jpg</t>
      </text>
    </comment>
    <comment authorId="0" ref="D2406">
      <text>
        <t xml:space="preserve">https://cdn.discordapp.com/attachments/530990001526145042/751188754789564547/20200831_124527.jpg</t>
      </text>
    </comment>
    <comment authorId="0" ref="D2407">
      <text>
        <t xml:space="preserve">https://cdn.discordapp.com/attachments/530990001526145042/751188754789564547/20200831_124527.jpg</t>
      </text>
    </comment>
    <comment authorId="0" ref="D2408">
      <text>
        <t xml:space="preserve">https://cdn.discordapp.com/attachments/530990001526145042/751188754789564547/20200831_124527.jpg</t>
      </text>
    </comment>
    <comment authorId="0" ref="D2409">
      <text>
        <t xml:space="preserve">https://cdn.discordapp.com/attachments/530990001526145042/751188754789564547/20200831_124527.jpg</t>
      </text>
    </comment>
    <comment authorId="0" ref="D2410">
      <text>
        <t xml:space="preserve">https://cdn.discordapp.com/attachments/530990001526145042/751188754789564547/20200831_124527.jpg</t>
      </text>
    </comment>
    <comment authorId="0" ref="D2411">
      <text>
        <t xml:space="preserve">https://cdn.discordapp.com/attachments/530990001526145042/751188754789564547/20200831_124527.jpg</t>
      </text>
    </comment>
    <comment authorId="0" ref="D2412">
      <text>
        <t xml:space="preserve">https://cdn.discordapp.com/attachments/530990001526145042/751188754789564547/20200831_124527.jpg</t>
      </text>
    </comment>
    <comment authorId="0" ref="D2413">
      <text>
        <t xml:space="preserve">https://cdn.discordapp.com/attachments/530990001526145042/751188754789564547/20200831_124527.jpg</t>
      </text>
    </comment>
    <comment authorId="0" ref="D2414">
      <text>
        <t xml:space="preserve">https://cdn.discordapp.com/attachments/530990001526145042/751188754789564547/20200831_124527.jpg</t>
      </text>
    </comment>
    <comment authorId="0" ref="D2415">
      <text>
        <t xml:space="preserve">https://cdn.discordapp.com/attachments/530990001526145042/751188754789564547/20200831_124527.jpg</t>
      </text>
    </comment>
    <comment authorId="0" ref="D2416">
      <text>
        <t xml:space="preserve">https://cdn.discordapp.com/attachments/530990001526145042/751188754789564547/20200831_124527.jpg</t>
      </text>
    </comment>
    <comment authorId="0" ref="D2417">
      <text>
        <t xml:space="preserve">https://cdn.discordapp.com/attachments/530990001526145042/751188754789564547/20200831_124527.jpg</t>
      </text>
    </comment>
    <comment authorId="0" ref="D2418">
      <text>
        <t xml:space="preserve">https://cdn.discordapp.com/attachments/530990001526145042/751188754789564547/20200831_124527.jpg</t>
      </text>
    </comment>
    <comment authorId="0" ref="D2419">
      <text>
        <t xml:space="preserve">https://cdn.discordapp.com/attachments/530990001526145042/751188754789564547/20200831_124527.jpg</t>
      </text>
    </comment>
    <comment authorId="0" ref="D2420">
      <text>
        <t xml:space="preserve">https://cdn.discordapp.com/attachments/530990001526145042/751188754789564547/20200831_124527.jpg</t>
      </text>
    </comment>
    <comment authorId="0" ref="D2421">
      <text>
        <t xml:space="preserve">https://cdn.discordapp.com/attachments/530990001526145042/751188754789564547/20200831_124527.jpg</t>
      </text>
    </comment>
    <comment authorId="0" ref="D2422">
      <text>
        <t xml:space="preserve">https://cdn.discordapp.com/attachments/530990001526145042/751188754789564547/20200831_124527.jpg</t>
      </text>
    </comment>
    <comment authorId="0" ref="D2423">
      <text>
        <t xml:space="preserve">https://cdn.discordapp.com/attachments/530990001526145042/751188754789564547/20200831_124527.jpg</t>
      </text>
    </comment>
    <comment authorId="0" ref="D2424">
      <text>
        <t xml:space="preserve">https://cdn.discordapp.com/attachments/530990001526145042/751188754789564547/20200831_124527.jpg</t>
      </text>
    </comment>
    <comment authorId="0" ref="D2425">
      <text>
        <t xml:space="preserve">https://cdn.discordapp.com/attachments/530990001526145042/751188754789564547/20200831_124527.jpg</t>
      </text>
    </comment>
    <comment authorId="0" ref="D2426">
      <text>
        <t xml:space="preserve">https://cdn.discordapp.com/attachments/530990001526145042/751188754789564547/20200831_124527.jpg</t>
      </text>
    </comment>
    <comment authorId="0" ref="D2427">
      <text>
        <t xml:space="preserve">https://cdn.discordapp.com/attachments/530990001526145042/751188754789564547/20200831_124527.jpg</t>
      </text>
    </comment>
    <comment authorId="0" ref="D2428">
      <text>
        <t xml:space="preserve">https://cdn.discordapp.com/attachments/275425161715515402/764984879409528862/image0.png</t>
      </text>
    </comment>
    <comment authorId="0" ref="D2429">
      <text>
        <t xml:space="preserve">https://cdn.discordapp.com/attachments/530990001526145042/751188754789564547/20200831_124527.jpg</t>
      </text>
    </comment>
    <comment authorId="0" ref="D2430">
      <text>
        <t xml:space="preserve">https://cdn.discordapp.com/attachments/275425161715515402/764984888608555008/image0.png</t>
      </text>
    </comment>
    <comment authorId="0" ref="E2431">
      <text>
        <t xml:space="preserve">https://youtu.be/hmpJqJLsR48?t=178</t>
      </text>
    </comment>
    <comment authorId="0" ref="D2432">
      <text>
        <t xml:space="preserve">http://elephantonica.com/toshiyuki-omori/wp-content/uploads/2015/08/toshi-omori2012-450x600.jpg</t>
      </text>
    </comment>
    <comment authorId="0" ref="D2433">
      <text>
        <t xml:space="preserve">http://elephantonica.com/toshiyuki-omori/wp-content/uploads/2015/08/toshi-omori2012-450x600.jpg</t>
      </text>
    </comment>
    <comment authorId="0" ref="D2434">
      <text>
        <t xml:space="preserve">https://cdn.discordapp.com/attachments/275425161715515402/764984888608555008/image0.png</t>
      </text>
    </comment>
    <comment authorId="0" ref="D2435">
      <text>
        <t xml:space="preserve">https://cdn.discordapp.com/attachments/275425161715515402/764984888608555008/image0.png</t>
      </text>
    </comment>
    <comment authorId="0" ref="D2436">
      <text>
        <t xml:space="preserve">https://cdn.discordapp.com/attachments/275425161715515402/764984879409528862/image0.png</t>
      </text>
    </comment>
    <comment authorId="0" ref="D2437">
      <text>
        <t xml:space="preserve">https://cdn.discordapp.com/attachments/275425161715515402/764984888608555008/image0.png</t>
      </text>
    </comment>
    <comment authorId="0" ref="D2438">
      <text>
        <t xml:space="preserve">https://cdn.discordapp.com/attachments/275425161715515402/764984879409528862/image0.png</t>
      </text>
    </comment>
    <comment authorId="0" ref="D2439">
      <text>
        <t xml:space="preserve">https://cdn.discordapp.com/attachments/275425161715515402/764984879409528862/image0.png</t>
      </text>
    </comment>
    <comment authorId="0" ref="D2440">
      <text>
        <t xml:space="preserve">https://cdn.discordapp.com/attachments/275425161715515402/764984879409528862/image0.png</t>
      </text>
    </comment>
    <comment authorId="0" ref="D2458">
      <text>
        <t xml:space="preserve">https://www.youtube.com/watch?v=gpVykr6AiHY</t>
      </text>
    </comment>
    <comment authorId="0" ref="D2459">
      <text>
        <t xml:space="preserve">https://www.youtube.com/watch?v=gpVykr6AiHY</t>
      </text>
    </comment>
    <comment authorId="0" ref="C2460">
      <text>
        <t xml:space="preserve">Unknown version.</t>
      </text>
    </comment>
    <comment authorId="0" ref="D2460">
      <text>
        <t xml:space="preserve">https://www.youtube.com/watch?v=gpVykr6AiHY</t>
      </text>
    </comment>
    <comment authorId="0" ref="D2461">
      <text>
        <t xml:space="preserve">https://www.youtube.com/watch?v=gpVykr6AiHY</t>
      </text>
    </comment>
    <comment authorId="0" ref="D2462">
      <text>
        <t xml:space="preserve">https://www.youtube.com/watch?v=gpVykr6AiHY</t>
      </text>
    </comment>
    <comment authorId="0" ref="D2463">
      <text>
        <t xml:space="preserve">https://www.youtube.com/watch?v=gpVykr6AiHY</t>
      </text>
    </comment>
    <comment authorId="0" ref="D2464">
      <text>
        <t xml:space="preserve">https://www.youtube.com/watch?v=gpVykr6AiHY</t>
      </text>
    </comment>
    <comment authorId="0" ref="D2465">
      <text>
        <t xml:space="preserve">https://www.youtube.com/watch?v=gpVykr6AiHY</t>
      </text>
    </comment>
    <comment authorId="0" ref="D2466">
      <text>
        <t xml:space="preserve">https://www.youtube.com/watch?v=gpVykr6AiHY</t>
      </text>
    </comment>
    <comment authorId="0" ref="D2467">
      <text>
        <t xml:space="preserve">https://www.youtube.com/watch?v=gpVykr6AiHY</t>
      </text>
    </comment>
    <comment authorId="0" ref="D2468">
      <text>
        <t xml:space="preserve">https://www.youtube.com/watch?v=gpVykr6AiHY</t>
      </text>
    </comment>
    <comment authorId="0" ref="D2469">
      <text>
        <t xml:space="preserve">https://www.youtube.com/watch?v=gpVykr6AiHY</t>
      </text>
    </comment>
    <comment authorId="0" ref="D2470">
      <text>
        <t xml:space="preserve">https://www.youtube.com/watch?v=gpVykr6AiHY</t>
      </text>
    </comment>
    <comment authorId="0" ref="D2471">
      <text>
        <t xml:space="preserve">https://www.youtube.com/watch?v=gpVykr6AiHY</t>
      </text>
    </comment>
    <comment authorId="0" ref="D2472">
      <text>
        <t xml:space="preserve">https://www.youtube.com/watch?v=gpVykr6AiHY</t>
      </text>
    </comment>
    <comment authorId="0" ref="D2473">
      <text>
        <t xml:space="preserve">https://twitter.com/yasunorinishiki/status/1317787915154382849</t>
      </text>
    </comment>
    <comment authorId="0" ref="D2474">
      <text>
        <t xml:space="preserve">https://www.youtube.com/watch?v=gpVykr6AiHY</t>
      </text>
    </comment>
    <comment authorId="0" ref="D2475">
      <text>
        <t xml:space="preserve">https://www.youtube.com/watch?v=gpVykr6AiHY</t>
      </text>
    </comment>
    <comment authorId="0" ref="D2476">
      <text>
        <t xml:space="preserve">https://www.youtube.com/watch?v=gpVykr6AiHY</t>
      </text>
    </comment>
    <comment authorId="0" ref="D2477">
      <text>
        <t xml:space="preserve">https://www.youtube.com/watch?v=gpVykr6AiHY</t>
      </text>
    </comment>
    <comment authorId="0" ref="D2478">
      <text>
        <t xml:space="preserve">https://www.youtube.com/watch?v=gpVykr6AiHY</t>
      </text>
    </comment>
    <comment authorId="0" ref="D2479">
      <text>
        <t xml:space="preserve">https://www.youtube.com/watch?v=gpVykr6AiHY</t>
      </text>
    </comment>
    <comment authorId="0" ref="D2480">
      <text>
        <t xml:space="preserve">https://www.youtube.com/watch?v=gpVykr6AiHY</t>
      </text>
    </comment>
    <comment authorId="0" ref="D2481">
      <text>
        <t xml:space="preserve">https://www.youtube.com/watch?v=gpVykr6AiHY</t>
      </text>
    </comment>
    <comment authorId="0" ref="D2482">
      <text>
        <t xml:space="preserve">https://www.youtube.com/watch?v=gpVykr6AiHY</t>
      </text>
    </comment>
    <comment authorId="0" ref="D2483">
      <text>
        <t xml:space="preserve">https://www.youtube.com/watch?v=gpVykr6AiHY</t>
      </text>
    </comment>
    <comment authorId="0" ref="D2484">
      <text>
        <t xml:space="preserve">https://www.youtube.com/watch?v=gpVykr6AiHY</t>
      </text>
    </comment>
    <comment authorId="0" ref="D2485">
      <text>
        <t xml:space="preserve">https://www.youtube.com/watch?v=gpVykr6AiHY</t>
      </text>
    </comment>
    <comment authorId="0" ref="D2486">
      <text>
        <t xml:space="preserve">https://www.youtube.com/watch?v=gpVykr6AiHY</t>
      </text>
    </comment>
    <comment authorId="0" ref="D2487">
      <text>
        <t xml:space="preserve">https://www.youtube.com/watch?v=gpVykr6AiHY</t>
      </text>
    </comment>
    <comment authorId="0" ref="D2488">
      <text>
        <t xml:space="preserve">https://www.youtube.com/watch?v=gpVykr6AiHY</t>
      </text>
    </comment>
    <comment authorId="0" ref="D2489">
      <text>
        <t xml:space="preserve">https://www.youtube.com/watch?v=gpVykr6AiHY</t>
      </text>
    </comment>
    <comment authorId="0" ref="D2490">
      <text>
        <t xml:space="preserve">https://www.youtube.com/watch?v=gpVykr6AiHY</t>
      </text>
    </comment>
    <comment authorId="0" ref="D2491">
      <text>
        <t xml:space="preserve">https://www.youtube.com/watch?v=gpVykr6AiHY</t>
      </text>
    </comment>
    <comment authorId="0" ref="D2492">
      <text>
        <t xml:space="preserve">https://www.youtube.com/watch?v=gpVykr6AiHY</t>
      </text>
    </comment>
    <comment authorId="0" ref="D2493">
      <text>
        <t xml:space="preserve">https://www.youtube.com/watch?v=gpVykr6AiHY</t>
      </text>
    </comment>
    <comment authorId="0" ref="D2494">
      <text>
        <t xml:space="preserve">https://www.youtube.com/watch?v=gpVykr6AiHY</t>
      </text>
    </comment>
    <comment authorId="0" ref="D2495">
      <text>
        <t xml:space="preserve">https://www.youtube.com/watch?v=gpVykr6AiHY</t>
      </text>
    </comment>
    <comment authorId="0" ref="D2496">
      <text>
        <t xml:space="preserve">https://www.youtube.com/watch?v=gpVykr6AiHY</t>
      </text>
    </comment>
    <comment authorId="0" ref="D2497">
      <text>
        <t xml:space="preserve">https://www.youtube.com/watch?v=gpVykr6AiHY</t>
      </text>
    </comment>
    <comment authorId="0" ref="D2498">
      <text>
        <t xml:space="preserve">https://www.youtube.com/watch?v=gpVykr6AiHY</t>
      </text>
    </comment>
    <comment authorId="0" ref="D2499">
      <text>
        <t xml:space="preserve">https://www.youtube.com/watch?v=gpVykr6AiHY</t>
      </text>
    </comment>
    <comment authorId="0" ref="D2500">
      <text>
        <t xml:space="preserve">https://www.youtube.com/watch?v=gpVykr6AiHY</t>
      </text>
    </comment>
    <comment authorId="0" ref="D2501">
      <text>
        <t xml:space="preserve">https://twitter.com/yasunorinishiki/status/1317787915154382849</t>
      </text>
    </comment>
    <comment authorId="0" ref="D2502">
      <text>
        <t xml:space="preserve">https://www.youtube.com/watch?v=gpVykr6AiHY</t>
      </text>
    </comment>
    <comment authorId="0" ref="D2503">
      <text>
        <t xml:space="preserve">https://www.youtube.com/watch?v=gpVykr6AiHY</t>
      </text>
    </comment>
    <comment authorId="0" ref="D2504">
      <text>
        <t xml:space="preserve">https://www.youtube.com/watch?v=gpVykr6AiHY</t>
      </text>
    </comment>
    <comment authorId="0" ref="D2505">
      <text>
        <t xml:space="preserve">https://www.youtube.com/watch?v=gpVykr6AiHY</t>
      </text>
    </comment>
    <comment authorId="0" ref="D2506">
      <text>
        <t xml:space="preserve">https://www.youtube.com/watch?v=gpVykr6AiHY</t>
      </text>
    </comment>
    <comment authorId="0" ref="D2507">
      <text>
        <t xml:space="preserve">https://www.youtube.com/watch?v=gpVykr6AiHY</t>
      </text>
    </comment>
    <comment authorId="0" ref="D2508">
      <text>
        <t xml:space="preserve">https://www.youtube.com/watch?v=gpVykr6AiHY</t>
      </text>
    </comment>
    <comment authorId="0" ref="D2509">
      <text>
        <t xml:space="preserve">https://www.youtube.com/watch?v=gpVykr6AiHY</t>
      </text>
    </comment>
    <comment authorId="0" ref="D2510">
      <text>
        <t xml:space="preserve">https://www.youtube.com/watch?v=gpVykr6AiHY</t>
      </text>
    </comment>
    <comment authorId="0" ref="D2511">
      <text>
        <t xml:space="preserve">https://www.youtube.com/watch?v=gpVykr6AiHY</t>
      </text>
    </comment>
    <comment authorId="0" ref="D2512">
      <text>
        <t xml:space="preserve">https://www.youtube.com/watch?v=gpVykr6AiHY</t>
      </text>
    </comment>
    <comment authorId="0" ref="D2513">
      <text>
        <t xml:space="preserve">https://www.youtube.com/watch?v=gpVykr6AiHY</t>
      </text>
    </comment>
    <comment authorId="0" ref="D2519">
      <text>
        <t xml:space="preserve">https://twitter.com/AlistairHirst/status/1244662740276264966</t>
      </text>
    </comment>
    <comment authorId="0" ref="D2520">
      <text>
        <t xml:space="preserve">https://twitter.com/AlistairHirst/status/1244662740276264966</t>
      </text>
    </comment>
    <comment authorId="0" ref="D2521">
      <text>
        <t xml:space="preserve">https://twitter.com/AlistairHirst/status/1244662740276264966</t>
      </text>
    </comment>
    <comment authorId="0" ref="D2522">
      <text>
        <t xml:space="preserve">https://twitter.com/AlistairHirst/status/1244662740276264966</t>
      </text>
    </comment>
    <comment authorId="0" ref="C2523">
      <text>
        <t xml:space="preserve">Unidentified K2500R ROM chips</t>
      </text>
    </comment>
    <comment authorId="0" ref="D2523">
      <text>
        <t xml:space="preserve">https://twitter.com/AlistairHirst/status/1244664678946463744</t>
      </text>
    </comment>
    <comment authorId="0" ref="D2524">
      <text>
        <t xml:space="preserve">https://twitter.com/AlistairHirst/status/1244660260616323072</t>
      </text>
    </comment>
    <comment authorId="0" ref="D2530">
      <text>
        <t xml:space="preserve">https://twitter.com/pskmt/status/547289781189627904</t>
      </text>
    </comment>
    <comment authorId="0" ref="D2531">
      <text>
        <t xml:space="preserve">https://twitter.com/pskmt/status/547289781189627904</t>
      </text>
    </comment>
    <comment authorId="0" ref="D2532">
      <text>
        <t xml:space="preserve">https://soundcloud.com/pskmt/digital-piano-comparison</t>
      </text>
    </comment>
    <comment authorId="0" ref="D2533">
      <text>
        <t xml:space="preserve">https://twitter.com/pskmt/status/1116960937590706178</t>
      </text>
    </comment>
    <comment authorId="0" ref="D2534">
      <text>
        <t xml:space="preserve">https://soundcloud.com/pskmt/digital-piano-comparison</t>
      </text>
    </comment>
    <comment authorId="0" ref="D2535">
      <text>
        <t xml:space="preserve">https://twitter.com/pskmt/status/605566782431068161</t>
      </text>
    </comment>
    <comment authorId="0" ref="D2536">
      <text>
        <t xml:space="preserve">https://twitter.com/pskmt/status/519922213827276800</t>
      </text>
    </comment>
    <comment authorId="0" ref="D2537">
      <text>
        <t xml:space="preserve">https://twitter.com/pskmt/status/782053903592333312</t>
      </text>
    </comment>
    <comment authorId="0" ref="D2538">
      <text>
        <t xml:space="preserve">https://soundcloud.com/pskmt/transcription-programming-final-fantasy-xiii-miracles</t>
      </text>
    </comment>
    <comment authorId="0" ref="D2539">
      <text>
        <t xml:space="preserve">https://soundcloud.com/pskmt/transcription-programming-final-fantasy-xiii-miracles</t>
      </text>
    </comment>
    <comment authorId="0" ref="D2540">
      <text>
        <t xml:space="preserve">https://twitter.com/pskmt/status/547289781189627904</t>
      </text>
    </comment>
    <comment authorId="0" ref="D2541">
      <text>
        <t xml:space="preserve">https://twitter.com/pskmt/status/573041222886948864</t>
      </text>
    </comment>
    <comment authorId="0" ref="D2542">
      <text>
        <t xml:space="preserve">https://twitter.com/pskmt/status/783069845273227264</t>
      </text>
    </comment>
    <comment authorId="0" ref="D2543">
      <text>
        <t xml:space="preserve">https://twitter.com/pskmt/status/1116960937590706178</t>
      </text>
    </comment>
    <comment authorId="0" ref="D2544">
      <text>
        <t xml:space="preserve">https://twitter.com/pskmt/status/405220295100743680</t>
      </text>
    </comment>
    <comment authorId="0" ref="D2545">
      <text>
        <t xml:space="preserve">https://twitter.com/pskmt/status/405220295100743680</t>
      </text>
    </comment>
    <comment authorId="0" ref="D2546">
      <text>
        <t xml:space="preserve">https://twitter.com/pskmt/status/668893839583674369</t>
      </text>
    </comment>
    <comment authorId="0" ref="D2547">
      <text>
        <t xml:space="preserve">https://twitter.com/pskmt/status/547289781189627904</t>
      </text>
    </comment>
    <comment authorId="0" ref="D2548">
      <text>
        <t xml:space="preserve">https://twitter.com/pskmt/status/674885823834140672</t>
      </text>
    </comment>
    <comment authorId="0" ref="D2549">
      <text>
        <t xml:space="preserve">https://twitter.com/pskmt/status/64167133898227712</t>
      </text>
    </comment>
    <comment authorId="0" ref="D2550">
      <text>
        <t xml:space="preserve">https://twitter.com/pskmt/status/95860760877608960</t>
      </text>
    </comment>
    <comment authorId="0" ref="D2551">
      <text>
        <t xml:space="preserve">https://twitter.com/pskmt/status/324564461107150848</t>
      </text>
    </comment>
    <comment authorId="0" ref="D2552">
      <text>
        <t xml:space="preserve">https://twitter.com/pskmt/status/95860760877608960</t>
      </text>
    </comment>
    <comment authorId="0" ref="D2553">
      <text>
        <t xml:space="preserve">https://twitter.com/pskmt/status/1116960937590706178</t>
      </text>
    </comment>
    <comment authorId="0" ref="D2554">
      <text>
        <t xml:space="preserve">https://twitter.com/pskmt/status/1116960937590706178</t>
      </text>
    </comment>
    <comment authorId="0" ref="D2555">
      <text>
        <t xml:space="preserve">https://twitter.com/pskmt/status/757303430142492673</t>
      </text>
    </comment>
    <comment authorId="0" ref="D2556">
      <text>
        <t xml:space="preserve">https://soundcloud.com/pskmt/finalfantasy-xiv-atonement-spitfire-audio-chamber-strings</t>
      </text>
    </comment>
    <comment authorId="0" ref="D2557">
      <text>
        <t xml:space="preserve">https://soundcloud.com/pskmt/finalfantasy-xiv-atonement-spitfire-audio-chamber-strings</t>
      </text>
    </comment>
    <comment authorId="0" ref="D2558">
      <text>
        <t xml:space="preserve">https://soundcloud.com/pskmt/transcription-programming-final-fantasy-xiii-miracles</t>
      </text>
    </comment>
    <comment authorId="0" ref="D2559">
      <text>
        <t xml:space="preserve">https://soundcloud.com/pskmt/transcription-programming-final-fantasy-xiii-miracles</t>
      </text>
    </comment>
    <comment authorId="0" ref="D2560">
      <text>
        <t xml:space="preserve">https://soundcloud.com/pskmt/maritime-memory-splatoon-with-albion-one</t>
      </text>
    </comment>
    <comment authorId="0" ref="D2561">
      <text>
        <t xml:space="preserve">https://twitter.com/pskmt/status/674885823834140672</t>
      </text>
    </comment>
    <comment authorId="0" ref="D2562">
      <text>
        <t xml:space="preserve">https://soundcloud.com/pskmt/digital-piano-comparison</t>
      </text>
    </comment>
    <comment authorId="0" ref="D2563">
      <text>
        <t xml:space="preserve">https://soundcloud.com/pskmt/finalfantasy-xiv-atonement-spitfire-audio-chamber-strings</t>
      </text>
    </comment>
    <comment authorId="0" ref="D2564">
      <text>
        <t xml:space="preserve">https://soundcloud.com/pskmt/finalfantasy-xiv-atonement-spitfire-audio-chamber-strings</t>
      </text>
    </comment>
    <comment authorId="0" ref="D2566">
      <text>
        <t xml:space="preserve">https://soundcloud.com/pskmt/finalfantasy-xiv-atonement-spitfire-audio-chamber-strings</t>
      </text>
    </comment>
    <comment authorId="0" ref="D2570">
      <text>
        <t xml:space="preserve">https://www.nfsplanet.com/en/news/2975</t>
      </text>
    </comment>
    <comment authorId="0" ref="D2590">
      <text>
        <t xml:space="preserve">https://twitter.com/teelopesmusic/status/770045872025526272</t>
      </text>
    </comment>
    <comment authorId="0" ref="D2593">
      <text>
        <t xml:space="preserve">https://cdn.discordapp.com/attachments/491723119682125854/694313749355561080/unknown.png</t>
      </text>
    </comment>
    <comment authorId="0" ref="D2594">
      <text>
        <t xml:space="preserve">https://cdn.discordapp.com/attachments/491723119682125854/694313749355561080/unknown.png</t>
      </text>
    </comment>
    <comment authorId="0" ref="D2596">
      <text>
        <t xml:space="preserve">https://cdn.discordapp.com/attachments/491723119682125854/694313749355561080/unknown.png</t>
      </text>
    </comment>
    <comment authorId="0" ref="D2597">
      <text>
        <t xml:space="preserve">https://cdn.discordapp.com/attachments/491723119682125854/694313749355561080/unknown.png</t>
      </text>
    </comment>
    <comment authorId="0" ref="D2598">
      <text>
        <t xml:space="preserve">https://cdn.discordapp.com/attachments/491723119682125854/694313749355561080/unknown.png</t>
      </text>
    </comment>
    <comment authorId="0" ref="D2599">
      <text>
        <t xml:space="preserve">https://cdn.discordapp.com/attachments/491723119682125854/694313749355561080/unknown.png</t>
      </text>
    </comment>
    <comment authorId="0" ref="D2600">
      <text>
        <t xml:space="preserve">https://cdn.discordapp.com/attachments/491723119682125854/694313749355561080/unknown.png</t>
      </text>
    </comment>
    <comment authorId="0" ref="D2601">
      <text>
        <t xml:space="preserve">https://cdn.discordapp.com/attachments/491723119682125854/694313749355561080/unknown.png</t>
      </text>
    </comment>
    <comment authorId="0" ref="D2602">
      <text>
        <t xml:space="preserve">https://cdn.discordapp.com/attachments/491723119682125854/694313749355561080/unknown.png</t>
      </text>
    </comment>
    <comment authorId="0" ref="D2603">
      <text>
        <t xml:space="preserve">https://cdn.discordapp.com/attachments/491723119682125854/694313749355561080/unknown.png</t>
      </text>
    </comment>
    <comment authorId="0" ref="D2604">
      <text>
        <t xml:space="preserve">https://cdn.discordapp.com/attachments/491723119682125854/694313749355561080/unknown.png</t>
      </text>
    </comment>
    <comment authorId="0" ref="D2610">
      <text>
        <t xml:space="preserve">https://www.facebook.com/111203265631799/videos/1148135398605242/</t>
      </text>
    </comment>
    <comment authorId="0" ref="C2620">
      <text>
        <t xml:space="preserve">Could be DFH2 instead, which just has the Sonor Kit</t>
      </text>
    </comment>
    <comment authorId="0" ref="D2623">
      <text>
        <t xml:space="preserve">https://shirobon.bandcamp.com/album/shirobon-presents-chiptune-for-serum</t>
      </text>
    </comment>
    <comment authorId="0" ref="D2629">
      <text>
        <t xml:space="preserve">http://web.archive.org/web/20050207092254/http://virt.vgmix.com/index.php?page=gear</t>
      </text>
    </comment>
    <comment authorId="0" ref="D2630">
      <text>
        <t xml:space="preserve">https://web.archive.org/web/20140822130532/http://www.biglionmusic.com/music/sans-titre-northern-dragons-brainstorm/
https://www.synthtopia.com/content/2012/10/25/ableton-live-9-announced-officially-here-are-the-details/</t>
      </text>
    </comment>
    <comment authorId="0" ref="D2631">
      <text>
        <t xml:space="preserve">https://twitter.com/virtjk/status/309396517238738944
https://www.synthtopia.com/content/2012/10/25/ableton-live-9-announced-officially-here-are-the-details/</t>
      </text>
    </comment>
    <comment authorId="0" ref="D2632">
      <text>
        <t xml:space="preserve">http://web.archive.org/web/20050207092254/http://virt.vgmix.com/index.php?page=gear</t>
      </text>
    </comment>
    <comment authorId="0" ref="D2633">
      <text>
        <t xml:space="preserve">https://twitter.com/virtjk/status/309396517238738944</t>
      </text>
    </comment>
    <comment authorId="0" ref="D2634">
      <text>
        <t xml:space="preserve">https://twitter.com/virtjk/status/309396517238738944</t>
      </text>
    </comment>
    <comment authorId="0" ref="D2635">
      <text>
        <t xml:space="preserve">https://twitter.com/virtjk/status/982059097506762752</t>
      </text>
    </comment>
    <comment authorId="0" ref="D2636">
      <text>
        <t xml:space="preserve">https://twitter.com/virtjk/status/1156319528726323200</t>
      </text>
    </comment>
    <comment authorId="0" ref="D2637">
      <text>
        <t xml:space="preserve">http://web.archive.org/web/20080610012456/http://virt.vgmix.com:80/index.php?page=gear</t>
      </text>
    </comment>
    <comment authorId="0" ref="D2638">
      <text>
        <t xml:space="preserve">http://web.archive.org/web/20050207092254/http://virt.vgmix.com/index.php?page=gear</t>
      </text>
    </comment>
    <comment authorId="0" ref="D2639">
      <text>
        <t xml:space="preserve">http://web.archive.org/web/20031207094815/http://virt.vgmix.com/index.php?page=gear</t>
      </text>
    </comment>
    <comment authorId="0" ref="D2640">
      <text>
        <t xml:space="preserve">http://web.archive.org/web/20050207092254/http://virt.vgmix.com/index.php?page=gear</t>
      </text>
    </comment>
    <comment authorId="0" ref="D2641">
      <text>
        <t xml:space="preserve">http://web.archive.org/web/20080610012456/http://virt.vgmix.com:80/index.php?page=gear</t>
      </text>
    </comment>
    <comment authorId="0" ref="D2642">
      <text>
        <t xml:space="preserve">https://twitter.com/virtjk/status/309396517238738944</t>
      </text>
    </comment>
    <comment authorId="0" ref="D2643">
      <text>
        <t xml:space="preserve">http://web.archive.org/web/20080610012456/http://virt.vgmix.com:80/index.php?page=gear</t>
      </text>
    </comment>
    <comment authorId="0" ref="D2644">
      <text>
        <t xml:space="preserve">https://www.flickr.com/photos/74592738@N00/18086997/
http://web.archive.org/web/20080610012456/http://virt.vgmix.com:80/index.php?page=gear</t>
      </text>
    </comment>
    <comment authorId="0" ref="D2645">
      <text>
        <t xml:space="preserve">https://twitter.com/virtjk/status/387807490223529984</t>
      </text>
    </comment>
    <comment authorId="0" ref="D2646">
      <text>
        <t xml:space="preserve">https://twitter.com/virtjk/status/387807490223529984</t>
      </text>
    </comment>
    <comment authorId="0" ref="D2647">
      <text>
        <t xml:space="preserve">http://web.archive.org/web/20080610012456/http://virt.vgmix.com:80/index.php?page=gear</t>
      </text>
    </comment>
    <comment authorId="0" ref="D2648">
      <text>
        <t xml:space="preserve">http://web.archive.org/web/20080610012456/http://virt.vgmix.com:80/index.php?page=gear</t>
      </text>
    </comment>
    <comment authorId="0" ref="D2649">
      <text>
        <t xml:space="preserve">https://www.flickr.com/photos/74592738@N00/18087030/
http://web.archive.org/web/20080610012456/http://virt.vgmix.com:80/index.php?page=gear</t>
      </text>
    </comment>
    <comment authorId="0" ref="D2650">
      <text>
        <t xml:space="preserve">https://www.flickr.com/photos/74592738@N00/18086997/
http://web.archive.org/web/20080610012456/http://virt.vgmix.com:80/index.php?page=gear</t>
      </text>
    </comment>
    <comment authorId="0" ref="D2651">
      <text>
        <t xml:space="preserve">https://www.flickr.com/photos/74592738@N00/18087011/in/photostream/</t>
      </text>
    </comment>
    <comment authorId="0" ref="D2652">
      <text>
        <t xml:space="preserve">https://www.flickr.com/photos/74592738@N00/18087011/
https://web.archive.org/web/20140821135300/http://www.biglionmusic.com/music/arrangements/game-arrangements/metal-gear/</t>
      </text>
    </comment>
    <comment authorId="0" ref="D2653">
      <text>
        <t xml:space="preserve">http://www.originalsoundversion.com/5-quick-questions-double-dragon-neon-jake-kaufman/</t>
      </text>
    </comment>
    <comment authorId="0" ref="D2654">
      <text>
        <t xml:space="preserve">ttps://www.flickr.com/photos/74592738@N00/18087011/
http://web.archive.org/web/20080610012456/http://virt.vgmix.com:80/index.php?page=gear</t>
      </text>
    </comment>
    <comment authorId="0" ref="D2655">
      <text>
        <t xml:space="preserve">https://www.flickr.com/photos/74592738@N00/18086997/
http://web.archive.org/web/20080610012456/http://virt.vgmix.com:80/index.php?page=gear</t>
      </text>
    </comment>
    <comment authorId="0" ref="D2656">
      <text>
        <t xml:space="preserve">ttps://www.flickr.com/photos/74592738@N00/18087011/
http://web.archive.org/web/20080610012456/http://virt.vgmix.com:80/index.php?page=gear</t>
      </text>
    </comment>
    <comment authorId="0" ref="D2657">
      <text>
        <t xml:space="preserve">https://twitter.com/virtjk/status/966502926171521024</t>
      </text>
    </comment>
    <comment authorId="0" ref="D2658">
      <text>
        <t xml:space="preserve">https://www.flickr.com/photos/74592738@N00/18087011/
http://web.archive.org/web/20080610012456/http://virt.vgmix.com:80/index.php?page=gear</t>
      </text>
    </comment>
    <comment authorId="0" ref="D2659">
      <text>
        <t xml:space="preserve">https://www.flickr.com/photos/74592738@N00/18087038/
http://web.archive.org/web/20080610012456/http://virt.vgmix.com:80/index.php?page=gear</t>
      </text>
    </comment>
    <comment authorId="0" ref="D2660">
      <text>
        <t xml:space="preserve">https://twitter.com/virtjk/status/986678231590825984</t>
      </text>
    </comment>
    <comment authorId="0" ref="B2661">
      <text>
        <t xml:space="preserve">The leg of the R was covered with electrical tape. Now it says "Poland" lol</t>
      </text>
    </comment>
    <comment authorId="0" ref="D2661">
      <text>
        <t xml:space="preserve">http://web.archive.org/web/20080610012456/http://virt.vgmix.com:80/index.php?page=gear</t>
      </text>
    </comment>
    <comment authorId="0" ref="D2662">
      <text>
        <t xml:space="preserve">https://www.flickr.com/photos/74592738@N00/18086975/
https://web.archive.org/web/20140821135300/http://www.biglionmusic.com/music/arrangements/game-arrangements/metal-gear/</t>
      </text>
    </comment>
    <comment authorId="0" ref="D2663">
      <text>
        <t xml:space="preserve">http://web.archive.org/web/20080610012456/http://virt.vgmix.com:80/index.php?page=gear</t>
      </text>
    </comment>
    <comment authorId="0" ref="D2664">
      <text>
        <t xml:space="preserve">http://web.archive.org/web/20080610012456/http://virt.vgmix.com:80/index.php?page=gear</t>
      </text>
    </comment>
    <comment authorId="0" ref="D2665">
      <text>
        <t xml:space="preserve">https://twitter.com/virtjk/status/966502926171521024</t>
      </text>
    </comment>
    <comment authorId="0" ref="E2665">
      <text>
        <t xml:space="preserve">Batman: The Brave and the Bold – The Videogame (Nintendo DS)</t>
      </text>
    </comment>
    <comment authorId="0" ref="D2666">
      <text>
        <t xml:space="preserve">https://twitter.com/virtjk/status/833862385169371137</t>
      </text>
    </comment>
    <comment authorId="0" ref="D2667">
      <text>
        <t xml:space="preserve">https://www.flickr.com/photos/74592738@N00/18086997/
https://twitter.com/virtjk/status/684298097753640960</t>
      </text>
    </comment>
    <comment authorId="0" ref="D2668">
      <text>
        <t xml:space="preserve">https://www.flickr.com/photos/74592738@N00/18086997/
http://web.archive.org/web/20080610012456/http://virt.vgmix.com:80/index.php?page=gear</t>
      </text>
    </comment>
    <comment authorId="0" ref="D2669">
      <text>
        <t xml:space="preserve">https://twitter.com/virtjk/status/865378390181683200</t>
      </text>
    </comment>
    <comment authorId="0" ref="D2670">
      <text>
        <t xml:space="preserve">https://twitter.com/virtjk/status/1053062724509347840</t>
      </text>
    </comment>
    <comment authorId="0" ref="D2671">
      <text>
        <t xml:space="preserve">https://twitter.com/virtjk/status/538796149465833472</t>
      </text>
    </comment>
    <comment authorId="0" ref="D2672">
      <text>
        <t xml:space="preserve">https://twitter.com/virtjk/status/309196309104041985</t>
      </text>
    </comment>
    <comment authorId="0" ref="D2673">
      <text>
        <t xml:space="preserve">http://www.originalsoundversion.com/5-quick-questions-double-dragon-neon-jake-kaufman/</t>
      </text>
    </comment>
    <comment authorId="0" ref="D2674">
      <text>
        <t xml:space="preserve">https://youtu.be/3sn-6hdTiIA?t=874</t>
      </text>
    </comment>
    <comment authorId="0" ref="D2675">
      <text>
        <t xml:space="preserve">https://twitter.com/virtjk/status/387807490223529984</t>
      </text>
    </comment>
    <comment authorId="0" ref="D2676">
      <text>
        <t xml:space="preserve">https://web.archive.org/web/20140821135300/http://www.biglionmusic.com/music/arrangements/game-arrangements/metal-gear/</t>
      </text>
    </comment>
    <comment authorId="0" ref="D2677">
      <text>
        <t xml:space="preserve">https://twitter.com/virtjk/status/309196309104041985</t>
      </text>
    </comment>
    <comment authorId="0" ref="D2678">
      <text>
        <t xml:space="preserve">https://twitter.com/virtjk/status/982059097506762752</t>
      </text>
    </comment>
    <comment authorId="0" ref="D2679">
      <text>
        <t xml:space="preserve">https://www.youtube.com/watch?v=lVZNTde2K6c</t>
      </text>
    </comment>
    <comment authorId="0" ref="D2680">
      <text>
        <t xml:space="preserve">https://youtu.be/3sn-6hdTiIA?t=874</t>
      </text>
    </comment>
    <comment authorId="0" ref="D2681">
      <text>
        <t xml:space="preserve">https://youtu.be/3sn-6hdTiIA?t=874</t>
      </text>
    </comment>
    <comment authorId="0" ref="D2682">
      <text>
        <t xml:space="preserve">https://twitter.com/virtjk/status/309196309104041985</t>
      </text>
    </comment>
    <comment authorId="0" ref="E2682">
      <text>
        <t xml:space="preserve">Adventure Time: Explore the Dungeon Because I Don't Know! (2013)</t>
      </text>
    </comment>
    <comment authorId="0" ref="D2683">
      <text>
        <t xml:space="preserve">http://www.originalsoundversion.com/5-quick-questions-double-dragon-neon-jake-kaufman/</t>
      </text>
    </comment>
    <comment authorId="0" ref="D2684">
      <text>
        <t xml:space="preserve">https://www.youtube.com/watch?v=lVZNTde2K6c</t>
      </text>
    </comment>
    <comment authorId="0" ref="D2685">
      <text>
        <t xml:space="preserve">https://twitter.com/virtjk/status/684298614277971969</t>
      </text>
    </comment>
    <comment authorId="0" ref="D2686">
      <text>
        <t xml:space="preserve">https://www.youtube.com/watch?v=lVZNTde2K6c</t>
      </text>
    </comment>
    <comment authorId="0" ref="D2687">
      <text>
        <t xml:space="preserve">https://youtu.be/3sn-6hdTiIA?t=874</t>
      </text>
    </comment>
    <comment authorId="0" ref="D2688">
      <text>
        <t xml:space="preserve">https://www.youtube.com/watch?v=lVZNTde2K6c
https://twitter.com/virtjk/status/309196309104041985</t>
      </text>
    </comment>
    <comment authorId="0" ref="D2689">
      <text>
        <t xml:space="preserve">https://www.youtube.com/watch?v=lVZNTde2K6c</t>
      </text>
    </comment>
    <comment authorId="0" ref="D2690">
      <text>
        <t xml:space="preserve">https://twitter.com/virtjk/status/684298614277971969</t>
      </text>
    </comment>
    <comment authorId="0" ref="D2691">
      <text>
        <t xml:space="preserve">https://twitter.com/virtjk/status/309196309104041985</t>
      </text>
    </comment>
    <comment authorId="0" ref="D2692">
      <text>
        <t xml:space="preserve">https://www.youtube.com/watch?v=lVZNTde2K6c</t>
      </text>
    </comment>
    <comment authorId="0" ref="D2693">
      <text>
        <t xml:space="preserve">https://youtu.be/3sn-6hdTiIA?t=877</t>
      </text>
    </comment>
    <comment authorId="0" ref="D2694">
      <text>
        <t xml:space="preserve">http://web.archive.org/web/20031207094815/http://virt.vgmix.com/index.php?page=gear</t>
      </text>
    </comment>
    <comment authorId="0" ref="D2695">
      <text>
        <t xml:space="preserve">https://twitter.com/virtjk/status/309196309104041985</t>
      </text>
    </comment>
    <comment authorId="0" ref="D2696">
      <text>
        <t xml:space="preserve">https://twitter.com/virtjk/status/309196309104041985</t>
      </text>
    </comment>
    <comment authorId="0" ref="E2696">
      <text>
        <t xml:space="preserve">Batman: The Brave and the Bold – The Videogame (Nintendo DS)</t>
      </text>
    </comment>
    <comment authorId="0" ref="F2696">
      <text>
        <t xml:space="preserve">VOPM is listed in the song tags on his uploads of the song.</t>
      </text>
    </comment>
    <comment authorId="0" ref="D2697">
      <text>
        <t xml:space="preserve">https://youtu.be/3sn-6hdTiIA?t=874</t>
      </text>
    </comment>
    <comment authorId="0" ref="D2698">
      <text>
        <t xml:space="preserve">https://youtu.be/3sn-6hdTiIA?t=877</t>
      </text>
    </comment>
    <comment authorId="0" ref="D2699">
      <text>
        <t xml:space="preserve">https://youtu.be/3sn-6hdTiIA?t=19147</t>
      </text>
    </comment>
    <comment authorId="0" ref="D2700">
      <text>
        <t xml:space="preserve">https://youtu.be/3sn-6hdTiIA?t=874</t>
      </text>
    </comment>
    <comment authorId="0" ref="D2701">
      <text>
        <t xml:space="preserve">https://youtu.be/3sn-6hdTiIA?t=874</t>
      </text>
    </comment>
    <comment authorId="0" ref="D2702">
      <text>
        <t xml:space="preserve">https://youtu.be/3sn-6hdTiIA?t=874</t>
      </text>
    </comment>
    <comment authorId="0" ref="D2703">
      <text>
        <t xml:space="preserve">https://youtu.be/3sn-6hdTiIA?t=874</t>
      </text>
    </comment>
    <comment authorId="0" ref="D2704">
      <text>
        <t xml:space="preserve">https://youtu.be/3sn-6hdTiIA?t=874</t>
      </text>
    </comment>
    <comment authorId="0" ref="D2705">
      <text>
        <t xml:space="preserve">https://youtu.be/3sn-6hdTiIA?t=874</t>
      </text>
    </comment>
    <comment authorId="0" ref="D2706">
      <text>
        <t xml:space="preserve">https://youtu.be/3sn-6hdTiIA?t=874</t>
      </text>
    </comment>
    <comment authorId="0" ref="D2707">
      <text>
        <t xml:space="preserve">https://twitter.com/virtjk/status/684298614277971969</t>
      </text>
    </comment>
    <comment authorId="0" ref="D2708">
      <text>
        <t xml:space="preserve">https://twitter.com/virtjk/status/309196309104041985</t>
      </text>
    </comment>
    <comment authorId="0" ref="D2709">
      <text>
        <t xml:space="preserve">https://twitter.com/virtjk/status/484933618725163008</t>
      </text>
    </comment>
    <comment authorId="0" ref="D2710">
      <text>
        <t xml:space="preserve">https://twitter.com/virtjk/status/538796149465833472</t>
      </text>
    </comment>
    <comment authorId="0" ref="D2711">
      <text>
        <t xml:space="preserve">https://www.youtube.com/watch?v=lVZNTde2K6c</t>
      </text>
    </comment>
    <comment authorId="0" ref="D2712">
      <text>
        <t xml:space="preserve">https://web.archive.org/web/20140824193638/http://www.biglionmusic.com/music/lorem-ipsum</t>
      </text>
    </comment>
    <comment authorId="0" ref="D2713">
      <text>
        <t xml:space="preserve">https://twitter.com/virtjk/status/606926925668302849</t>
      </text>
    </comment>
    <comment authorId="0" ref="D2714">
      <text>
        <t xml:space="preserve">https://twitter.com/virtjk/status/606926925668302849</t>
      </text>
    </comment>
    <comment authorId="0" ref="D2715">
      <text>
        <t xml:space="preserve"> https://youtu.be/uPq9tUtlVIw</t>
      </text>
    </comment>
    <comment authorId="0" ref="D2716">
      <text>
        <t xml:space="preserve">https://twitter.com/virtjk/status/693224687153737728</t>
      </text>
    </comment>
    <comment authorId="0" ref="D2717">
      <text>
        <t xml:space="preserve">https://twitter.com/virtjk/status/693224687153737728</t>
      </text>
    </comment>
    <comment authorId="0" ref="D2718">
      <text>
        <t xml:space="preserve">https://twitter.com/virtjk/status/411353312064061440</t>
      </text>
    </comment>
    <comment authorId="0" ref="D2719">
      <text>
        <t xml:space="preserve">https://twitter.com/virtjk/status/387807490223529984</t>
      </text>
    </comment>
    <comment authorId="0" ref="D2720">
      <text>
        <t xml:space="preserve">https://equipboard.com/pros/jake-virt-kaufman/east-west-quantum-leap-gypsy</t>
      </text>
    </comment>
    <comment authorId="0" ref="D2721">
      <text>
        <t xml:space="preserve">https://equipboard.com/pros/jake-virt-kaufman/east-west-quantum-leap-gypsy</t>
      </text>
    </comment>
    <comment authorId="0" ref="D2722">
      <text>
        <t xml:space="preserve">https://twitter.com/virtjk/status/693224687153737728</t>
      </text>
    </comment>
    <comment authorId="0" ref="D2723">
      <text>
        <t xml:space="preserve">http://web.archive.org/web/20080610012456/http://virt.vgmix.com:80/index.php?page=gear</t>
      </text>
    </comment>
    <comment authorId="0" ref="D2724">
      <text>
        <t xml:space="preserve">https://equipboard.com/pros/jake-virt-kaufman/east-west-quantum-leap-gypsy</t>
      </text>
    </comment>
    <comment authorId="0" ref="D2725">
      <text>
        <t xml:space="preserve">https://web.archive.org/web/20140824193638/http://www.biglionmusic.com/music/lorem-ipsum</t>
      </text>
    </comment>
    <comment authorId="0" ref="D2726">
      <text>
        <t xml:space="preserve">https://web.archive.org/web/20140821135300/http://www.biglionmusic.com/music/arrangements/game-arrangements/metal-gear/</t>
      </text>
    </comment>
    <comment authorId="0" ref="D2727">
      <text>
        <t xml:space="preserve">https://twitter.com/virtjk/status/606926925668302849</t>
      </text>
    </comment>
    <comment authorId="0" ref="D2728">
      <text>
        <t xml:space="preserve">https://twitter.com/virtjk/status/606926925668302849</t>
      </text>
    </comment>
    <comment authorId="0" ref="D2729">
      <text>
        <t xml:space="preserve">https://twitter.com/virtjk/status/495455624738512896</t>
      </text>
    </comment>
    <comment authorId="0" ref="D2730">
      <text>
        <t xml:space="preserve">https://twitter.com/virtjk/status/832058690534404096</t>
      </text>
    </comment>
    <comment authorId="0" ref="D2731">
      <text>
        <t xml:space="preserve">https://twitter.com/virtjk/status/693281291127508992</t>
      </text>
    </comment>
    <comment authorId="0" ref="D2732">
      <text>
        <t xml:space="preserve">https://soundcloud.com/isworks/groove-bias-slap-them-skins-by?in=isworks/sets/groove-bias-vintage-drum</t>
      </text>
    </comment>
    <comment authorId="0" ref="D2733">
      <text>
        <t xml:space="preserve">https://youtu.be/uPq9tUtlVIw</t>
      </text>
    </comment>
    <comment authorId="0" ref="D2734">
      <text>
        <t xml:space="preserve">https://twitter.com/virtjk/status/146393232111177729</t>
      </text>
    </comment>
    <comment authorId="0" ref="D2736">
      <text>
        <t xml:space="preserve">https://twitter.com/virtjk/status/648740143386329088</t>
      </text>
    </comment>
    <comment authorId="0" ref="D2737">
      <text>
        <t xml:space="preserve">https://youtu.be/XxPBhOvaKxk</t>
      </text>
    </comment>
    <comment authorId="0" ref="D2738">
      <text>
        <t xml:space="preserve">https://youtu.be/uPq9tUtlVIw</t>
      </text>
    </comment>
    <comment authorId="0" ref="D2739">
      <text>
        <t xml:space="preserve">https://twitter.com/virtjk/status/648799301267681280</t>
      </text>
    </comment>
    <comment authorId="0" ref="D2740">
      <text>
        <t xml:space="preserve">https://twitter.com/virtjk/status/693224687153737728</t>
      </text>
    </comment>
    <comment authorId="0" ref="D2741">
      <text>
        <t xml:space="preserve">https://web.archive.org/web/20140822144321/http://www.biglionmusic.com/music/gmidi/marry-me-dale/</t>
      </text>
    </comment>
    <comment authorId="0" ref="D2742">
      <text>
        <t xml:space="preserve">https://web.archive.org/web/20140821135300/http://www.biglionmusic.com/music/arrangements/game-arrangements/metal-gear/</t>
      </text>
    </comment>
    <comment authorId="0" ref="D2744">
      <text>
        <t xml:space="preserve">http://web.archive.org/web/20050207092254/http://virt.vgmix.com/index.php?page=gear</t>
      </text>
    </comment>
    <comment authorId="0" ref="C2745">
      <text>
        <t xml:space="preserve">041.8mg saphyr two thousand gm gs bank</t>
      </text>
    </comment>
    <comment authorId="0" ref="D2745">
      <text>
        <t xml:space="preserve">https://youtu.be/XxPBhOvaKxk</t>
      </text>
    </comment>
    <comment authorId="0" ref="D2746">
      <text>
        <t xml:space="preserve">https://youtu.be/XxPBhOvaKxk</t>
      </text>
    </comment>
    <comment authorId="0" ref="D2747">
      <text>
        <t xml:space="preserve">https://youtu.be/XxPBhOvaKxk</t>
      </text>
    </comment>
    <comment authorId="0" ref="D2748">
      <text>
        <t xml:space="preserve">https://soundcloud.com/isworks/tetralogy-worlds-most-wanted?in=isworks/sets/tetralogy-demos-complete</t>
      </text>
    </comment>
    <comment authorId="0" ref="D2754">
      <text>
        <t xml:space="preserve">https://www.soundonsound.com/people/harry-gregson-williams</t>
      </text>
    </comment>
    <comment authorId="0" ref="D2755">
      <text>
        <t xml:space="preserve">https://www.soundonsound.com/people/harry-gregson-williams</t>
      </text>
    </comment>
    <comment authorId="0" ref="D2756">
      <text>
        <t xml:space="preserve">https://www.soundonsound.com/people/harry-gregson-williams</t>
      </text>
    </comment>
    <comment authorId="0" ref="D2757">
      <text>
        <t xml:space="preserve">http://web.archive.org/web/20020225045050/http://www.mediaventures.com/htmls/harry_fs.html</t>
      </text>
    </comment>
    <comment authorId="0" ref="D2758">
      <text>
        <t xml:space="preserve">http://web.archive.org/web/20020225045050/http://www.mediaventures.com/htmls/harry_fs.html</t>
      </text>
    </comment>
    <comment authorId="0" ref="D2759">
      <text>
        <t xml:space="preserve">http://web.archive.org/web/20020225045050/http://www.mediaventures.com/htmls/harry_fs.html</t>
      </text>
    </comment>
    <comment authorId="0" ref="D2760">
      <text>
        <t xml:space="preserve">http://web.archive.org/web/20020225045050/http://www.mediaventures.com/htmls/harry_fs.html</t>
      </text>
    </comment>
    <comment authorId="0" ref="D2761">
      <text>
        <t xml:space="preserve">http://web.archive.org/web/20020225045050/http://www.mediaventures.com/htmls/harry_fs.html</t>
      </text>
    </comment>
    <comment authorId="0" ref="D2762">
      <text>
        <t xml:space="preserve">http://web.archive.org/web/20020225045050/http://www.mediaventures.com/htmls/harry_fs.html</t>
      </text>
    </comment>
    <comment authorId="0" ref="D2763">
      <text>
        <t xml:space="preserve">https://www.soundonsound.com/people/harry-gregson-williams</t>
      </text>
    </comment>
    <comment authorId="0" ref="D2764">
      <text>
        <t xml:space="preserve">https://www.soundonsound.com/people/harry-gregson-williams</t>
      </text>
    </comment>
    <comment authorId="0" ref="D2765">
      <text>
        <t xml:space="preserve">https://www.soundonsound.com/people/harry-gregson-williams</t>
      </text>
    </comment>
    <comment authorId="0" ref="D2766">
      <text>
        <t xml:space="preserve">https://www.soundonsound.com/people/harry-gregson-williams</t>
      </text>
    </comment>
    <comment authorId="0" ref="D2767">
      <text>
        <t xml:space="preserve">https://www.soundonsound.com/people/harry-gregson-williams</t>
      </text>
    </comment>
    <comment authorId="0" ref="D2768">
      <text>
        <t xml:space="preserve">https://www.soundonsound.com/people/harry-gregson-williams</t>
      </text>
    </comment>
    <comment authorId="0" ref="D2769">
      <text>
        <t xml:space="preserve">https://www.soundonsound.com/people/harry-gregson-williams</t>
      </text>
    </comment>
    <comment authorId="0" ref="D2770">
      <text>
        <t xml:space="preserve">https://www.soundonsound.com/people/harry-gregson-williams</t>
      </text>
    </comment>
    <comment authorId="0" ref="D2771">
      <text>
        <t xml:space="preserve">https://www.soundonsound.com/people/harry-gregson-williams</t>
      </text>
    </comment>
    <comment authorId="0" ref="D2772">
      <text>
        <t xml:space="preserve">https://www.soundonsound.com/people/harry-gregson-williams</t>
      </text>
    </comment>
    <comment authorId="0" ref="D2773">
      <text>
        <t xml:space="preserve">https://www.soundonsound.com/people/harry-gregson-williams</t>
      </text>
    </comment>
    <comment authorId="0" ref="D2774">
      <text>
        <t xml:space="preserve">https://www.soundonsound.com/people/harry-gregson-williams</t>
      </text>
    </comment>
    <comment authorId="0" ref="D2775">
      <text>
        <t xml:space="preserve">https://www.soundonsound.com/people/harry-gregson-williams</t>
      </text>
    </comment>
    <comment authorId="0" ref="D2776">
      <text>
        <t xml:space="preserve">https://www.soundonsound.com/people/harry-gregson-williams</t>
      </text>
    </comment>
    <comment authorId="0" ref="D2777">
      <text>
        <t xml:space="preserve">https://www.soundonsound.com/people/harry-gregson-williams</t>
      </text>
    </comment>
    <comment authorId="0" ref="D2778">
      <text>
        <t xml:space="preserve">https://www.soundonsound.com/people/harry-gregson-williams</t>
      </text>
    </comment>
    <comment authorId="0" ref="D2779">
      <text>
        <t xml:space="preserve">https://www.soundonsound.com/people/harry-gregson-williams</t>
      </text>
    </comment>
    <comment authorId="0" ref="D2780">
      <text>
        <t xml:space="preserve">https://www.soundonsound.com/people/harry-gregson-williams</t>
      </text>
    </comment>
    <comment authorId="0" ref="D2781">
      <text>
        <t xml:space="preserve">https://www.soundonsound.com/people/harry-gregson-williams</t>
      </text>
    </comment>
    <comment authorId="0" ref="D2782">
      <text>
        <t xml:space="preserve">https://www.soundonsound.com/people/harry-gregson-williams</t>
      </text>
    </comment>
    <comment authorId="0" ref="D2783">
      <text>
        <t xml:space="preserve">https://www.soundonsound.com/people/harry-gregson-williams</t>
      </text>
    </comment>
    <comment authorId="0" ref="D2784">
      <text>
        <t xml:space="preserve">https://www.soundonsound.com/people/harry-gregson-williams</t>
      </text>
    </comment>
    <comment authorId="0" ref="D2785">
      <text>
        <t xml:space="preserve">https://www.soundonsound.com/people/harry-gregson-williams</t>
      </text>
    </comment>
    <comment authorId="0" ref="D2786">
      <text>
        <t xml:space="preserve">https://www.soundonsound.com/people/harry-gregson-williams</t>
      </text>
    </comment>
    <comment authorId="0" ref="D2787">
      <text>
        <t xml:space="preserve">https://www.soundonsound.com/people/harry-gregson-williams</t>
      </text>
    </comment>
    <comment authorId="0" ref="D2788">
      <text>
        <t xml:space="preserve">https://www.soundonsound.com/people/harry-gregson-williams</t>
      </text>
    </comment>
    <comment authorId="0" ref="D2789">
      <text>
        <t xml:space="preserve">https://www.soundonsound.com/people/harry-gregson-williams</t>
      </text>
    </comment>
    <comment authorId="0" ref="D2796">
      <text>
        <t xml:space="preserve">https://medium.com/@kuraine/what-software-do-you-use-ceacbf0f5665</t>
      </text>
    </comment>
    <comment authorId="0" ref="D2797">
      <text>
        <t xml:space="preserve">https://medium.com/@kuraine/what-software-do-you-use-ceacbf0f5665</t>
      </text>
    </comment>
    <comment authorId="0" ref="D2798">
      <text>
        <t xml:space="preserve">https://twitter.com/kuraine/status/994317871714131968</t>
      </text>
    </comment>
    <comment authorId="0" ref="D2799">
      <text>
        <t xml:space="preserve">https://twitter.com/kuraine/status/994317871714131968</t>
      </text>
    </comment>
    <comment authorId="0" ref="D2800">
      <text>
        <t xml:space="preserve">https://twitter.com/kuraine/status/1190908551176183808</t>
      </text>
    </comment>
    <comment authorId="0" ref="D2801">
      <text>
        <t xml:space="preserve">https://twitter.com/kuraine/status/961438242779230208</t>
      </text>
    </comment>
    <comment authorId="0" ref="D2802">
      <text>
        <t xml:space="preserve">https://twitter.com/kuraine/status/961438242779230208</t>
      </text>
    </comment>
    <comment authorId="0" ref="D2803">
      <text>
        <t xml:space="preserve">https://twitter.com/kuraine/status/1191164567398707201</t>
      </text>
    </comment>
    <comment authorId="0" ref="D2804">
      <text>
        <t xml:space="preserve">https://twitter.com/kuraine/status/961438242779230208</t>
      </text>
    </comment>
    <comment authorId="0" ref="D2805">
      <text>
        <t xml:space="preserve">https://medium.com/@kuraine/what-software-do-you-use-ceacbf0f5665</t>
      </text>
    </comment>
    <comment authorId="0" ref="D2806">
      <text>
        <t xml:space="preserve">https://medium.com/@kuraine/what-software-do-you-use-ceacbf0f5665</t>
      </text>
    </comment>
    <comment authorId="0" ref="D2807">
      <text>
        <t xml:space="preserve">https://medium.com/@kuraine/what-software-do-you-use-ceacbf0f5665</t>
      </text>
    </comment>
    <comment authorId="0" ref="D2808">
      <text>
        <t xml:space="preserve">https://medium.com/@kuraine/what-software-do-you-use-ceacbf0f5665</t>
      </text>
    </comment>
    <comment authorId="0" ref="D2809">
      <text>
        <t xml:space="preserve">https://medium.com/@kuraine/what-software-do-you-use-ceacbf0f5665</t>
      </text>
    </comment>
    <comment authorId="0" ref="D2810">
      <text>
        <t xml:space="preserve">https://medium.com/@kuraine/what-software-do-you-use-ceacbf0f5665</t>
      </text>
    </comment>
    <comment authorId="0" ref="D2811">
      <text>
        <t xml:space="preserve">https://medium.com/@kuraine/what-software-do-you-use-ceacbf0f5665</t>
      </text>
    </comment>
    <comment authorId="0" ref="D2812">
      <text>
        <t xml:space="preserve">https://medium.com/@kuraine/what-software-do-you-use-ceacbf0f5665</t>
      </text>
    </comment>
    <comment authorId="0" ref="D2813">
      <text>
        <t xml:space="preserve">https://medium.com/@kuraine/what-software-do-you-use-ceacbf0f5665</t>
      </text>
    </comment>
    <comment authorId="0" ref="D2814">
      <text>
        <t xml:space="preserve">https://twitter.com/kuraine/status/570623306828656641</t>
      </text>
    </comment>
    <comment authorId="0" ref="D2815">
      <text>
        <t xml:space="preserve">https://medium.com/@kuraine/what-software-do-you-use-ceacbf0f5665</t>
      </text>
    </comment>
    <comment authorId="0" ref="D2816">
      <text>
        <t xml:space="preserve">https://medium.com/@kuraine/what-software-do-you-use-ceacbf0f5665</t>
      </text>
    </comment>
    <comment authorId="0" ref="D2817">
      <text>
        <t xml:space="preserve">https://medium.com/@kuraine/what-software-do-you-use-ceacbf0f5665</t>
      </text>
    </comment>
    <comment authorId="0" ref="D2818">
      <text>
        <t xml:space="preserve">https://twitter.com/kuraine/status/782987200245952512</t>
      </text>
    </comment>
    <comment authorId="0" ref="D2819">
      <text>
        <t xml:space="preserve">https://twitter.com/kuraine/status/786270038592524288</t>
      </text>
    </comment>
    <comment authorId="0" ref="D2820">
      <text>
        <t xml:space="preserve">https://medium.com/@kuraine/what-software-do-you-use-ceacbf0f5665</t>
      </text>
    </comment>
    <comment authorId="0" ref="D2821">
      <text>
        <t xml:space="preserve">https://medium.com/@kuraine/what-software-do-you-use-ceacbf0f5665</t>
      </text>
    </comment>
    <comment authorId="0" ref="D2822">
      <text>
        <t xml:space="preserve">https://medium.com/@kuraine/what-software-do-you-use-ceacbf0f5665</t>
      </text>
    </comment>
    <comment authorId="0" ref="D2823">
      <text>
        <t xml:space="preserve">https://medium.com/@kuraine/what-software-do-you-use-ceacbf0f5665</t>
      </text>
    </comment>
    <comment authorId="0" ref="D2824">
      <text>
        <t xml:space="preserve">https://medium.com/@kuraine/what-software-do-you-use-ceacbf0f5665</t>
      </text>
    </comment>
    <comment authorId="0" ref="D2825">
      <text>
        <t xml:space="preserve">https://twitter.com/kuraine/status/1223663148604870658</t>
      </text>
    </comment>
    <comment authorId="0" ref="D2826">
      <text>
        <t xml:space="preserve">https://twitter.com/kuraine/status/1196239313924575232?s=19
https://twitter.com/kuraine/status/1112741109661196293
</t>
      </text>
    </comment>
    <comment authorId="0" ref="D2827">
      <text>
        <t xml:space="preserve">https://medium.com/@kuraine/what-software-do-you-use-ceacbf0f5665</t>
      </text>
    </comment>
    <comment authorId="0" ref="D2828">
      <text>
        <t xml:space="preserve">https://medium.com/@kuraine/what-software-do-you-use-ceacbf0f5665</t>
      </text>
    </comment>
    <comment authorId="0" ref="D2829">
      <text>
        <t xml:space="preserve">https://medium.com/@kuraine/what-software-do-you-use-ceacbf0f5665</t>
      </text>
    </comment>
    <comment authorId="0" ref="D2830">
      <text>
        <t xml:space="preserve">https://medium.com/@kuraine/what-software-do-you-use-ceacbf0f5665</t>
      </text>
    </comment>
    <comment authorId="0" ref="D2831">
      <text>
        <t xml:space="preserve">https://medium.com/@kuraine/what-software-do-you-use-ceacbf0f5665</t>
      </text>
    </comment>
    <comment authorId="0" ref="D2832">
      <text>
        <t xml:space="preserve">https://medium.com/@kuraine/what-software-do-you-use-ceacbf0f5665</t>
      </text>
    </comment>
    <comment authorId="0" ref="D2833">
      <text>
        <t xml:space="preserve">https://medium.com/@kuraine/what-software-do-you-use-ceacbf0f5665</t>
      </text>
    </comment>
    <comment authorId="0" ref="D2839">
      <text>
        <t xml:space="preserve">https://youtu.be/FDYiw1v0P98?t=205</t>
      </text>
    </comment>
    <comment authorId="0" ref="D2840">
      <text>
        <t xml:space="preserve">https://www.youtube.com/watch?v=ua-f0ypVbPA</t>
      </text>
    </comment>
    <comment authorId="0" ref="C2841">
      <text>
        <t xml:space="preserve">May have been a different model number, old discontinued pedal</t>
      </text>
    </comment>
    <comment authorId="0" ref="D2841">
      <text>
        <t xml:space="preserve">https://youtu.be/U4FNBMZsqrY?t=1072
</t>
      </text>
    </comment>
    <comment authorId="0" ref="C2842">
      <text>
        <t xml:space="preserve">Could be a "Necromancer" or other discontinued pedal</t>
      </text>
    </comment>
    <comment authorId="0" ref="D2842">
      <text>
        <t xml:space="preserve">https://youtu.be/U4FNBMZsqrY?t=1072
</t>
      </text>
    </comment>
    <comment authorId="0" ref="D2843">
      <text>
        <t xml:space="preserve">https://youtu.be/U4FNBMZsqrY?t=1072
</t>
      </text>
    </comment>
    <comment authorId="0" ref="D2844">
      <text>
        <t xml:space="preserve">https://youtu.be/U4FNBMZsqrY?t=1072
</t>
      </text>
    </comment>
    <comment authorId="0" ref="D2845">
      <text>
        <t xml:space="preserve">https://youtu.be/U4FNBMZsqrY?t=1072
</t>
      </text>
    </comment>
    <comment authorId="0" ref="D2846">
      <text>
        <t xml:space="preserve">https://youtu.be/U4FNBMZsqrY?t=1072
</t>
      </text>
    </comment>
    <comment authorId="0" ref="D2847">
      <text>
        <t xml:space="preserve">https://youtu.be/U4FNBMZsqrY?t=1072
</t>
      </text>
    </comment>
    <comment authorId="0" ref="D2848">
      <text>
        <t xml:space="preserve">https://youtu.be/U4FNBMZsqrY?t=1072
</t>
      </text>
    </comment>
    <comment authorId="0" ref="D2849">
      <text>
        <t xml:space="preserve">https://youtu.be/U4FNBMZsqrY?t=1072
</t>
      </text>
    </comment>
    <comment authorId="0" ref="D2850">
      <text>
        <t xml:space="preserve">https://youtu.be/FDYiw1v0P98?t=205</t>
      </text>
    </comment>
    <comment authorId="0" ref="D2851">
      <text>
        <t xml:space="preserve">https://www.youtube.com/watch?v=ua-f0ypVbPA</t>
      </text>
    </comment>
    <comment authorId="0" ref="D2852">
      <text>
        <t xml:space="preserve">https://youtu.be/FDYiw1v0P98?t=205</t>
      </text>
    </comment>
    <comment authorId="0" ref="D2853">
      <text>
        <t xml:space="preserve">https://www.instagram.com/p/wG1ToRJqOI/</t>
      </text>
    </comment>
    <comment authorId="0" ref="D2854">
      <text>
        <t xml:space="preserve">https://youtu.be/XBkFAfTt7Hs</t>
      </text>
    </comment>
    <comment authorId="0" ref="D2855">
      <text>
        <t xml:space="preserve">https://youtu.be/QHRuTYtSbJQ?t=329</t>
      </text>
    </comment>
    <comment authorId="0" ref="D2856">
      <text>
        <t xml:space="preserve">https://youtu.be/XBkFAfTt7Hs</t>
      </text>
    </comment>
    <comment authorId="0" ref="D2857">
      <text>
        <t xml:space="preserve">https://youtu.be/FDYiw1v0P98?t=205</t>
      </text>
    </comment>
    <comment authorId="0" ref="D2858">
      <text>
        <t xml:space="preserve">https://www.youtube.com/watch?v=ua-f0ypVbPA</t>
      </text>
    </comment>
    <comment authorId="0" ref="D2859">
      <text>
        <t xml:space="preserve">https://youtu.be/FDYiw1v0P98?t=205</t>
      </text>
    </comment>
    <comment authorId="0" ref="D2860">
      <text>
        <t xml:space="preserve">https://youtu.be/XBkFAfTt7Hs</t>
      </text>
    </comment>
    <comment authorId="0" ref="D2861">
      <text>
        <t xml:space="preserve">https://youtu.be/XBkFAfTt7Hs</t>
      </text>
    </comment>
    <comment authorId="0" ref="D2862">
      <text>
        <t xml:space="preserve">https://youtu.be/XBkFAfTt7Hs</t>
      </text>
    </comment>
    <comment authorId="0" ref="D2863">
      <text>
        <t xml:space="preserve">https://youtu.be/QHRuTYtSbJQ?t=319</t>
      </text>
    </comment>
    <comment authorId="0" ref="D2864">
      <text>
        <t xml:space="preserve">https://youtu.be/1g-7-dFXOUU?t=34</t>
      </text>
    </comment>
    <comment authorId="0" ref="D2865">
      <text>
        <t xml:space="preserve">https://www.youtube.com/watch?v=ua-f0ypVbPA</t>
      </text>
    </comment>
    <comment authorId="0" ref="D2866">
      <text>
        <t xml:space="preserve">https://youtu.be/ua-f0ypVbPA?t=134</t>
      </text>
    </comment>
    <comment authorId="0" ref="D2867">
      <text>
        <t xml:space="preserve">https://youtu.be/XBkFAfTt7Hs</t>
      </text>
    </comment>
    <comment authorId="0" ref="D2868">
      <text>
        <t xml:space="preserve">https://youtu.be/XBkFAfTt7Hs</t>
      </text>
    </comment>
    <comment authorId="0" ref="D2869">
      <text>
        <t xml:space="preserve">https://www.tone2.com/akustix.html</t>
      </text>
    </comment>
    <comment authorId="0" ref="D2870">
      <text>
        <t xml:space="preserve">https://www.instagram.com/p/6XEjoYJqFa/</t>
      </text>
    </comment>
    <comment authorId="0" ref="D2871">
      <text>
        <t xml:space="preserve">https://youtu.be/1g-7-dFXOUU?t=34</t>
      </text>
    </comment>
    <comment authorId="0" ref="D2872">
      <text>
        <t xml:space="preserve">https://twitter.com/Mick_Gordon/status/1238206850392154112</t>
      </text>
    </comment>
    <comment authorId="0" ref="D2873">
      <text>
        <t xml:space="preserve">https://youtu.be/U4FNBMZsqrY?t=2048</t>
      </text>
    </comment>
    <comment authorId="0" ref="D2874">
      <text>
        <t xml:space="preserve">https://youtu.be/XBkFAfTt7Hs</t>
      </text>
    </comment>
    <comment authorId="0" ref="D2875">
      <text>
        <t xml:space="preserve">https://youtu.be/XBkFAfTt7Hs</t>
      </text>
    </comment>
    <comment authorId="0" ref="D2876">
      <text>
        <t xml:space="preserve">https://youtu.be/XBkFAfTt7Hs</t>
      </text>
    </comment>
    <comment authorId="0" ref="D2878">
      <text>
        <t xml:space="preserve">https://www.submissionaudio.com/products/eurobass2</t>
      </text>
    </comment>
    <comment authorId="0" ref="D2879">
      <text>
        <t xml:space="preserve">https://youtu.be/XBkFAfTt7Hs</t>
      </text>
    </comment>
    <comment authorId="0" ref="D2885">
      <text>
        <t xml:space="preserve">https://www.youtube.com/watch?v=k_LIq8hybHk</t>
      </text>
    </comment>
    <comment authorId="0" ref="D2886">
      <text>
        <t xml:space="preserve">https://www.youtube.com/watch?v=8VuiKr0I7F8</t>
      </text>
    </comment>
    <comment authorId="0" ref="D2887">
      <text>
        <t xml:space="preserve">https://www.youtube.com/watch?v=8VuiKr0I7F8</t>
      </text>
    </comment>
    <comment authorId="0" ref="D2888">
      <text>
        <t xml:space="preserve">https://www.youtube.com/watch?v=GMlilRb37Rk</t>
      </text>
    </comment>
    <comment authorId="0" ref="D2899">
      <text>
        <t xml:space="preserve">https://incompetech.com/music/royalty-free/software.html</t>
      </text>
    </comment>
    <comment authorId="0" ref="D2900">
      <text>
        <t xml:space="preserve">https://incompetech.com/music/royalty-free/software.html</t>
      </text>
    </comment>
    <comment authorId="0" ref="D2901">
      <text>
        <t xml:space="preserve">https://www.youtube.com/watch?v=sMcWOaJFuw0</t>
      </text>
    </comment>
    <comment authorId="0" ref="D2903">
      <text>
        <t xml:space="preserve">https://incompetech.com/music/royalty-free/software.html</t>
      </text>
    </comment>
    <comment authorId="0" ref="D2904">
      <text>
        <t xml:space="preserve">https://incompetech.com/music/royalty-free/software.html</t>
      </text>
    </comment>
    <comment authorId="0" ref="D2905">
      <text>
        <t xml:space="preserve">https://incompetech.com/music/royalty-free/software.html</t>
      </text>
    </comment>
    <comment authorId="0" ref="D2906">
      <text>
        <t xml:space="preserve">https://incompetech.com/music/royalty-free/software.html</t>
      </text>
    </comment>
    <comment authorId="0" ref="D2907">
      <text>
        <t xml:space="preserve">https://incompetech.com/music/royalty-free/software.html</t>
      </text>
    </comment>
    <comment authorId="0" ref="D2908">
      <text>
        <t xml:space="preserve">https://incompetech.com/music/royalty-free/software.html</t>
      </text>
    </comment>
    <comment authorId="0" ref="D2909">
      <text>
        <t xml:space="preserve">https://incompetech.com/music/royalty-free/software.html</t>
      </text>
    </comment>
    <comment authorId="0" ref="D2910">
      <text>
        <t xml:space="preserve">https://incompetech.com/music/royalty-free/software.html</t>
      </text>
    </comment>
    <comment authorId="0" ref="D2911">
      <text>
        <t xml:space="preserve">https://incompetech.com/music/royalty-free/software.html</t>
      </text>
    </comment>
    <comment authorId="0" ref="D2912">
      <text>
        <t xml:space="preserve">https://incompetech.com/music/royalty-free/software.html</t>
      </text>
    </comment>
    <comment authorId="0" ref="D2913">
      <text>
        <t xml:space="preserve">https://incompetech.com/music/royalty-free/software.html</t>
      </text>
    </comment>
    <comment authorId="0" ref="D2914">
      <text>
        <t xml:space="preserve">https://incompetech.com/music/royalty-free/software.html</t>
      </text>
    </comment>
    <comment authorId="0" ref="D2915">
      <text>
        <t xml:space="preserve">https://incompetech.com/music/royalty-free/software.html</t>
      </text>
    </comment>
    <comment authorId="0" ref="D2916">
      <text>
        <t xml:space="preserve">https://incompetech.com/music/royalty-free/software.html</t>
      </text>
    </comment>
    <comment authorId="0" ref="D2917">
      <text>
        <t xml:space="preserve">https://incompetech.com/music/royalty-free/software.html</t>
      </text>
    </comment>
    <comment authorId="0" ref="D2918">
      <text>
        <t xml:space="preserve">https://incompetech.com/music/royalty-free/software.html</t>
      </text>
    </comment>
    <comment authorId="0" ref="D2919">
      <text>
        <t xml:space="preserve">https://incompetech.com/music/royalty-free/software.html</t>
      </text>
    </comment>
    <comment authorId="0" ref="D2920">
      <text>
        <t xml:space="preserve">https://incompetech.com/music/royalty-free/software.html</t>
      </text>
    </comment>
    <comment authorId="0" ref="D2921">
      <text>
        <t xml:space="preserve">https://incompetech.com/music/royalty-free/software.html</t>
      </text>
    </comment>
    <comment authorId="0" ref="D2922">
      <text>
        <t xml:space="preserve">https://incompetech.com/music/royalty-free/software.html</t>
      </text>
    </comment>
    <comment authorId="0" ref="D2923">
      <text>
        <t xml:space="preserve">https://incompetech.com/music/royalty-free/software.html</t>
      </text>
    </comment>
    <comment authorId="0" ref="D2924">
      <text>
        <t xml:space="preserve">https://incompetech.com/music/royalty-free/software.html</t>
      </text>
    </comment>
    <comment authorId="0" ref="D2925">
      <text>
        <t xml:space="preserve">https://incompetech.com/music/royalty-free/software.html</t>
      </text>
    </comment>
    <comment authorId="0" ref="D2926">
      <text>
        <t xml:space="preserve">https://incompetech.com/music/royalty-free/software.html</t>
      </text>
    </comment>
    <comment authorId="0" ref="D2927">
      <text>
        <t xml:space="preserve">https://incompetech.com/music/royalty-free/software.html</t>
      </text>
    </comment>
    <comment authorId="0" ref="D2928">
      <text>
        <t xml:space="preserve">https://incompetech.com/music/royalty-free/software.html</t>
      </text>
    </comment>
    <comment authorId="0" ref="D2929">
      <text>
        <t xml:space="preserve">https://incompetech.com/music/royalty-free/software.html</t>
      </text>
    </comment>
    <comment authorId="0" ref="D2930">
      <text>
        <t xml:space="preserve">https://incompetech.com/music/royalty-free/software.html</t>
      </text>
    </comment>
    <comment authorId="0" ref="D2931">
      <text>
        <t xml:space="preserve">https://incompetech.com/music/royalty-free/software.html</t>
      </text>
    </comment>
    <comment authorId="0" ref="D2932">
      <text>
        <t xml:space="preserve">https://incompetech.com/music/royalty-free/software.html</t>
      </text>
    </comment>
    <comment authorId="0" ref="D2933">
      <text>
        <t xml:space="preserve">https://web.archive.org/web/20120908181420/https://incompetech.com/music/royalty-free/software.html</t>
      </text>
    </comment>
    <comment authorId="0" ref="D2934">
      <text>
        <t xml:space="preserve">https://incompetech.com/music/royalty-free/software.html</t>
      </text>
    </comment>
    <comment authorId="0" ref="D2935">
      <text>
        <t xml:space="preserve">https://incompetech.com/music/royalty-free/software.html</t>
      </text>
    </comment>
    <comment authorId="0" ref="D2936">
      <text>
        <t xml:space="preserve">https://incompetech.com/music/royalty-free/software.html</t>
      </text>
    </comment>
    <comment authorId="0" ref="D2937">
      <text>
        <t xml:space="preserve">https://incompetech.com/music/royalty-free/software.html</t>
      </text>
    </comment>
    <comment authorId="0" ref="D2938">
      <text>
        <t xml:space="preserve">https://incompetech.com/music/royalty-free/software.html</t>
      </text>
    </comment>
    <comment authorId="0" ref="D2939">
      <text>
        <t xml:space="preserve">https://incompetech.com/music/royalty-free/software.html</t>
      </text>
    </comment>
    <comment authorId="0" ref="D2940">
      <text>
        <t xml:space="preserve">https://incompetech.com/music/royalty-free/software.html</t>
      </text>
    </comment>
    <comment authorId="0" ref="D2941">
      <text>
        <t xml:space="preserve">https://incompetech.com/music/royalty-free/software.html</t>
      </text>
    </comment>
    <comment authorId="0" ref="D2942">
      <text>
        <t xml:space="preserve">https://incompetech.com/music/royalty-free/software.html</t>
      </text>
    </comment>
    <comment authorId="0" ref="D2943">
      <text>
        <t xml:space="preserve">https://incompetech.com/music/royalty-free/software.html</t>
      </text>
    </comment>
    <comment authorId="0" ref="D2944">
      <text>
        <t xml:space="preserve">https://incompetech.com/music/royalty-free/software.html</t>
      </text>
    </comment>
    <comment authorId="0" ref="D2945">
      <text>
        <t xml:space="preserve">https://incompetech.com/music/royalty-free/software.html</t>
      </text>
    </comment>
    <comment authorId="0" ref="D2946">
      <text>
        <t xml:space="preserve">https://incompetech.com/music/royalty-free/software.html</t>
      </text>
    </comment>
    <comment authorId="0" ref="D2947">
      <text>
        <t xml:space="preserve">https://incompetech.com/music/royalty-free/software.html</t>
      </text>
    </comment>
    <comment authorId="0" ref="D2948">
      <text>
        <t xml:space="preserve">https://incompetech.com/music/royalty-free/software.html</t>
      </text>
    </comment>
    <comment authorId="0" ref="D2949">
      <text>
        <t xml:space="preserve">https://incompetech.com/music/royalty-free/software.html</t>
      </text>
    </comment>
    <comment authorId="0" ref="D2950">
      <text>
        <t xml:space="preserve">https://incompetech.com/music/royalty-free/software.html</t>
      </text>
    </comment>
    <comment authorId="0" ref="D2951">
      <text>
        <t xml:space="preserve">https://incompetech.com/music/royalty-free/software.html</t>
      </text>
    </comment>
    <comment authorId="0" ref="D2952">
      <text>
        <t xml:space="preserve">https://incompetech.com/music/royalty-free/software.html</t>
      </text>
    </comment>
    <comment authorId="0" ref="D2953">
      <text>
        <t xml:space="preserve">https://incompetech.com/music/royalty-free/software.html</t>
      </text>
    </comment>
    <comment authorId="0" ref="D2954">
      <text>
        <t xml:space="preserve">https://incompetech.com/music/royalty-free/software.html</t>
      </text>
    </comment>
    <comment authorId="0" ref="D2955">
      <text>
        <t xml:space="preserve">https://incompetech.com/music/royalty-free/software.html</t>
      </text>
    </comment>
    <comment authorId="0" ref="D2956">
      <text>
        <t xml:space="preserve">https://incompetech.com/music/royalty-free/software.html</t>
      </text>
    </comment>
    <comment authorId="0" ref="D2957">
      <text>
        <t xml:space="preserve">https://web.archive.org/web/20120908181420/https://incompetech.com/music/royalty-free/software.html</t>
      </text>
    </comment>
    <comment authorId="0" ref="D2958">
      <text>
        <t xml:space="preserve">https://incompetech.com/music/royalty-free/software.html</t>
      </text>
    </comment>
    <comment authorId="0" ref="D2959">
      <text>
        <t xml:space="preserve">https://incompetech.com/music/royalty-free/software.html</t>
      </text>
    </comment>
    <comment authorId="0" ref="D2960">
      <text>
        <t xml:space="preserve">https://incompetech.com/music/royalty-free/software.html</t>
      </text>
    </comment>
    <comment authorId="0" ref="D2961">
      <text>
        <t xml:space="preserve">https://incompetech.com/music/royalty-free/software.html</t>
      </text>
    </comment>
    <comment authorId="0" ref="D2962">
      <text>
        <t xml:space="preserve">https://incompetech.com/music/royalty-free/software.html</t>
      </text>
    </comment>
    <comment authorId="0" ref="D2963">
      <text>
        <t xml:space="preserve">https://incompetech.com/music/royalty-free/software.html</t>
      </text>
    </comment>
    <comment authorId="0" ref="D2964">
      <text>
        <t xml:space="preserve">https://incompetech.com/music/royalty-free/software.html</t>
      </text>
    </comment>
    <comment authorId="0" ref="D2965">
      <text>
        <t xml:space="preserve">https://incompetech.com/music/royalty-free/software.html</t>
      </text>
    </comment>
    <comment authorId="0" ref="D2966">
      <text>
        <t xml:space="preserve">https://incompetech.com/music/royalty-free/software.html</t>
      </text>
    </comment>
    <comment authorId="0" ref="D2967">
      <text>
        <t xml:space="preserve">https://incompetech.com/music/royalty-free/software.html</t>
      </text>
    </comment>
    <comment authorId="0" ref="D2968">
      <text>
        <t xml:space="preserve">https://incompetech.com/music/royalty-free/software.html</t>
      </text>
    </comment>
    <comment authorId="0" ref="D2969">
      <text>
        <t xml:space="preserve">https://incompetech.com/music/royalty-free/software.html</t>
      </text>
    </comment>
    <comment authorId="0" ref="D2972">
      <text>
        <t xml:space="preserve">https://incompetech.com/music/royalty-free/software.html</t>
      </text>
    </comment>
    <comment authorId="0" ref="D2973">
      <text>
        <t xml:space="preserve">https://incompetech.com/music/royalty-free/software.html</t>
      </text>
    </comment>
    <comment authorId="0" ref="D2974">
      <text>
        <t xml:space="preserve">https://www.youtube.com/watch?v=MIb5eknCKSA</t>
      </text>
    </comment>
    <comment authorId="0" ref="D2975">
      <text>
        <t xml:space="preserve">https://web.archive.org/web/20120908181420/https://incompetech.com/music/royalty-free/software.html</t>
      </text>
    </comment>
    <comment authorId="0" ref="D2982">
      <text>
        <t xml:space="preserve">https://web.archive.org/web/20020301113912/http://score-music.com/protools.html</t>
      </text>
    </comment>
    <comment authorId="0" ref="D2983">
      <text>
        <t xml:space="preserve">https://web.archive.org/web/20011218154239/http://www.score-music.com/studio.html</t>
      </text>
    </comment>
    <comment authorId="0" ref="D2984">
      <text>
        <t xml:space="preserve">https://web.archive.org/web/20011218154239/http://www.score-music.com/studio.html</t>
      </text>
    </comment>
    <comment authorId="0" ref="D2985">
      <text>
        <t xml:space="preserve">https://web.archive.org/web/20011218154239/http://www.score-music.com/studio.html</t>
      </text>
    </comment>
    <comment authorId="0" ref="D2986">
      <text>
        <t xml:space="preserve">https://web.archive.org/web/20011218154239/http://www.score-music.com/studio.html</t>
      </text>
    </comment>
    <comment authorId="0" ref="D2987">
      <text>
        <t xml:space="preserve">https://web.archive.org/web/20011019092737/http://score-music.com/E4XT.html</t>
      </text>
    </comment>
    <comment authorId="0" ref="D2988">
      <text>
        <t xml:space="preserve">https://web.archive.org/web/20011019092737/http://score-music.com/E4XT.html</t>
      </text>
    </comment>
    <comment authorId="0" ref="D2989">
      <text>
        <t xml:space="preserve">https://web.archive.org/web/20011019092737/http://score-music.com/E4XT.html</t>
      </text>
    </comment>
    <comment authorId="0" ref="D2990">
      <text>
        <t xml:space="preserve">https://web.archive.org/web/20011218154239/http://www.score-music.com/studio.html</t>
      </text>
    </comment>
    <comment authorId="0" ref="D2991">
      <text>
        <t xml:space="preserve">https://web.archive.org/web/20020212133224/http://score-music.com/P2K.html</t>
      </text>
    </comment>
    <comment authorId="0" ref="D2992">
      <text>
        <t xml:space="preserve">https://web.archive.org/web/20011218154239/http://www.score-music.com/studio.html</t>
      </text>
    </comment>
    <comment authorId="0" ref="D2993">
      <text>
        <t xml:space="preserve">https://web.archive.org/web/20011019095636/http://score-music.com/K2500.html</t>
      </text>
    </comment>
    <comment authorId="0" ref="D2994">
      <text>
        <t xml:space="preserve">https://web.archive.org/web/20011218154239/http://www.score-music.com/studio.html</t>
      </text>
    </comment>
    <comment authorId="0" ref="D2995">
      <text>
        <t xml:space="preserve">https://web.archive.org/web/20011218154239/http://www.score-music.com/studio.html</t>
      </text>
    </comment>
    <comment authorId="0" ref="D2996">
      <text>
        <t xml:space="preserve">https://web.archive.org/web/20011218154239/http://www.score-music.com/studio.html</t>
      </text>
    </comment>
    <comment authorId="0" ref="D2997">
      <text>
        <t xml:space="preserve">https://web.archive.org/web/20011218154239/http://www.score-music.com/studio.html</t>
      </text>
    </comment>
    <comment authorId="0" ref="D2998">
      <text>
        <t xml:space="preserve">https://web.archive.org/web/20011229053138/http://www.score-music.com/JV2080.html</t>
      </text>
    </comment>
    <comment authorId="0" ref="D2999">
      <text>
        <t xml:space="preserve">https://web.archive.org/web/20011229053138/http://www.score-music.com/JV2080.html</t>
      </text>
    </comment>
    <comment authorId="0" ref="D3000">
      <text>
        <t xml:space="preserve">https://web.archive.org/web/20011229053138/http://www.score-music.com/JV2080.html</t>
      </text>
    </comment>
    <comment authorId="0" ref="D3001">
      <text>
        <t xml:space="preserve">https://web.archive.org/web/20011229053138/http://www.score-music.com/JV2080.html</t>
      </text>
    </comment>
    <comment authorId="0" ref="D3002">
      <text>
        <t xml:space="preserve">https://web.archive.org/web/20011229053138/http://www.score-music.com/JV2080.html</t>
      </text>
    </comment>
    <comment authorId="0" ref="D3003">
      <text>
        <t xml:space="preserve">https://web.archive.org/web/20011229053138/http://www.score-music.com/JV2080.html</t>
      </text>
    </comment>
    <comment authorId="0" ref="D3004">
      <text>
        <t xml:space="preserve">https://web.archive.org/web/20011218154239/http://www.score-music.com/studio.html</t>
      </text>
    </comment>
    <comment authorId="0" ref="D3005">
      <text>
        <t xml:space="preserve">https://web.archive.org/web/20011218154239/http://www.score-music.com/studio.html</t>
      </text>
    </comment>
    <comment authorId="0" ref="D3011">
      <text>
        <t xml:space="preserve">https://gallowmere.fandom.com/wiki/MediEvil</t>
      </text>
    </comment>
    <comment authorId="0" ref="D3012">
      <text>
        <t xml:space="preserve">https://gallowmere.fandom.com/wiki/MediEvil</t>
      </text>
    </comment>
    <comment authorId="0" ref="D3013">
      <text>
        <t xml:space="preserve">https://gallowmere.fandom.com/wiki/MediEvil</t>
      </text>
    </comment>
    <comment authorId="0" ref="D3014">
      <text>
        <t xml:space="preserve">https://gallowmere.fandom.com/wiki/MediEvil</t>
      </text>
    </comment>
    <comment authorId="0" ref="D3015">
      <text>
        <t xml:space="preserve">https://gallowmere.fandom.com/wiki/MediEvil</t>
      </text>
    </comment>
    <comment authorId="0" ref="D3019">
      <text>
        <t xml:space="preserve">https://gallowmere.fandom.com/wiki/MediEvil</t>
      </text>
    </comment>
    <comment authorId="0" ref="D3020">
      <text>
        <t xml:space="preserve">https://gallowmere.fandom.com/wiki/MediEvil</t>
      </text>
    </comment>
    <comment authorId="0" ref="D3022">
      <text>
        <t xml:space="preserve">https://gallowmere.fandom.com/wiki/MediEvil</t>
      </text>
    </comment>
    <comment authorId="0" ref="D3024">
      <text>
        <t xml:space="preserve">https://gallowmere.fandom.com/wiki/MediEvil</t>
      </text>
    </comment>
    <comment authorId="0" ref="D3032">
      <text>
        <t xml:space="preserve">https://www.syntheticorchestra.com/used/</t>
      </text>
    </comment>
    <comment authorId="0" ref="D3033">
      <text>
        <t xml:space="preserve">https://www.syntheticorchestra.com/used/</t>
      </text>
    </comment>
    <comment authorId="0" ref="D3034">
      <text>
        <t xml:space="preserve">https://www.syntheticorchestra.com/used/</t>
      </text>
    </comment>
    <comment authorId="0" ref="D3035">
      <text>
        <t xml:space="preserve">https://www.syntheticorchestra.com/used/</t>
      </text>
    </comment>
    <comment authorId="0" ref="D3036">
      <text>
        <t xml:space="preserve">https://www.syntheticorchestra.com/used/</t>
      </text>
    </comment>
    <comment authorId="0" ref="D3037">
      <text>
        <t xml:space="preserve">https://www.syntheticorchestra.com/used/</t>
      </text>
    </comment>
    <comment authorId="0" ref="D3038">
      <text>
        <t xml:space="preserve">https://www.syntheticorchestra.com/used/</t>
      </text>
    </comment>
    <comment authorId="0" ref="D3039">
      <text>
        <t xml:space="preserve">https://www.syntheticorchestra.com/used/</t>
      </text>
    </comment>
    <comment authorId="0" ref="D3040">
      <text>
        <t xml:space="preserve">https://www.syntheticorchestra.com/used/</t>
      </text>
    </comment>
    <comment authorId="0" ref="D3041">
      <text>
        <t xml:space="preserve">https://www.syntheticorchestra.com/used/</t>
      </text>
    </comment>
    <comment authorId="0" ref="D3042">
      <text>
        <t xml:space="preserve">https://www.syntheticorchestra.com/used/</t>
      </text>
    </comment>
    <comment authorId="0" ref="D3043">
      <text>
        <t xml:space="preserve">https://www.syntheticorchestra.com/used/</t>
      </text>
    </comment>
    <comment authorId="0" ref="D3044">
      <text>
        <t xml:space="preserve">https://www.syntheticorchestra.com/used/</t>
      </text>
    </comment>
    <comment authorId="0" ref="D3045">
      <text>
        <t xml:space="preserve">https://www.syntheticorchestra.com/used/</t>
      </text>
    </comment>
    <comment authorId="0" ref="D3046">
      <text>
        <t xml:space="preserve">https://www.syntheticorchestra.com/used/</t>
      </text>
    </comment>
    <comment authorId="0" ref="D3047">
      <text>
        <t xml:space="preserve">https://www.syntheticorchestra.com/used/</t>
      </text>
    </comment>
    <comment authorId="0" ref="D3048">
      <text>
        <t xml:space="preserve">https://www.syntheticorchestra.com/used/</t>
      </text>
    </comment>
    <comment authorId="0" ref="D3049">
      <text>
        <t xml:space="preserve">https://www.syntheticorchestra.com/used/</t>
      </text>
    </comment>
    <comment authorId="0" ref="D3050">
      <text>
        <t xml:space="preserve">https://www.syntheticorchestra.com/used/</t>
      </text>
    </comment>
    <comment authorId="0" ref="D3051">
      <text>
        <t xml:space="preserve">https://www.syntheticorchestra.com/used/</t>
      </text>
    </comment>
    <comment authorId="0" ref="D3052">
      <text>
        <t xml:space="preserve">https://www.syntheticorchestra.com/used/</t>
      </text>
    </comment>
    <comment authorId="0" ref="D3053">
      <text>
        <t xml:space="preserve">https://www.syntheticorchestra.com/used/</t>
      </text>
    </comment>
    <comment authorId="0" ref="D3054">
      <text>
        <t xml:space="preserve">https://www.syntheticorchestra.com/used/</t>
      </text>
    </comment>
    <comment authorId="0" ref="D3055">
      <text>
        <t xml:space="preserve">https://www.syntheticorchestra.com/used/</t>
      </text>
    </comment>
    <comment authorId="0" ref="D3056">
      <text>
        <t xml:space="preserve">https://www.syntheticorchestra.com/used/</t>
      </text>
    </comment>
    <comment authorId="0" ref="D3057">
      <text>
        <t xml:space="preserve">https://www.syntheticorchestra.com/used/</t>
      </text>
    </comment>
    <comment authorId="0" ref="D3058">
      <text>
        <t xml:space="preserve">https://www.syntheticorchestra.com/used/</t>
      </text>
    </comment>
    <comment authorId="0" ref="D3059">
      <text>
        <t xml:space="preserve">https://www.syntheticorchestra.com/used/</t>
      </text>
    </comment>
    <comment authorId="0" ref="D3060">
      <text>
        <t xml:space="preserve">https://www.syntheticorchestra.com/used/</t>
      </text>
    </comment>
    <comment authorId="0" ref="D3061">
      <text>
        <t xml:space="preserve">https://www.syntheticorchestra.com/used/</t>
      </text>
    </comment>
    <comment authorId="0" ref="D3062">
      <text>
        <t xml:space="preserve">https://www.syntheticorchestra.com/used/</t>
      </text>
    </comment>
    <comment authorId="0" ref="D3063">
      <text>
        <t xml:space="preserve">https://www.syntheticorchestra.com/used/</t>
      </text>
    </comment>
    <comment authorId="0" ref="D3064">
      <text>
        <t xml:space="preserve">https://www.syntheticorchestra.com/used/</t>
      </text>
    </comment>
    <comment authorId="0" ref="D3065">
      <text>
        <t xml:space="preserve">https://www.syntheticorchestra.com/used/</t>
      </text>
    </comment>
    <comment authorId="0" ref="D3066">
      <text>
        <t xml:space="preserve">https://www.syntheticorchestra.com/used/</t>
      </text>
    </comment>
    <comment authorId="0" ref="D3067">
      <text>
        <t xml:space="preserve">https://www.syntheticorchestra.com/used/</t>
      </text>
    </comment>
    <comment authorId="0" ref="D3068">
      <text>
        <t xml:space="preserve">https://www.syntheticorchestra.com/used/</t>
      </text>
    </comment>
    <comment authorId="0" ref="D3069">
      <text>
        <t xml:space="preserve">https://www.syntheticorchestra.com/used/</t>
      </text>
    </comment>
    <comment authorId="0" ref="D3070">
      <text>
        <t xml:space="preserve">https://www.syntheticorchestra.com/used/</t>
      </text>
    </comment>
    <comment authorId="0" ref="D3071">
      <text>
        <t xml:space="preserve">https://www.syntheticorchestra.com/used/</t>
      </text>
    </comment>
    <comment authorId="0" ref="D3072">
      <text>
        <t xml:space="preserve">https://www.syntheticorchestra.com/used/</t>
      </text>
    </comment>
    <comment authorId="0" ref="D3073">
      <text>
        <t xml:space="preserve">https://www.syntheticorchestra.com/used/</t>
      </text>
    </comment>
    <comment authorId="0" ref="D3074">
      <text>
        <t xml:space="preserve">https://www.syntheticorchestra.com/used/</t>
      </text>
    </comment>
    <comment authorId="0" ref="D3075">
      <text>
        <t xml:space="preserve">https://www.syntheticorchestra.com/used/</t>
      </text>
    </comment>
    <comment authorId="0" ref="D3076">
      <text>
        <t xml:space="preserve">https://www.syntheticorchestra.com/used/</t>
      </text>
    </comment>
    <comment authorId="0" ref="D3077">
      <text>
        <t xml:space="preserve">https://www.syntheticorchestra.com/used/</t>
      </text>
    </comment>
    <comment authorId="0" ref="D3078">
      <text>
        <t xml:space="preserve">https://www.syntheticorchestra.com/used/</t>
      </text>
    </comment>
    <comment authorId="0" ref="D3079">
      <text>
        <t xml:space="preserve">https://www.syntheticorchestra.com/used/</t>
      </text>
    </comment>
    <comment authorId="0" ref="D3080">
      <text>
        <t xml:space="preserve">https://www.syntheticorchestra.com/used/</t>
      </text>
    </comment>
    <comment authorId="0" ref="D3081">
      <text>
        <t xml:space="preserve">https://www.syntheticorchestra.com/used/</t>
      </text>
    </comment>
    <comment authorId="0" ref="D3082">
      <text>
        <t xml:space="preserve">https://www.syntheticorchestra.com/used/</t>
      </text>
    </comment>
    <comment authorId="0" ref="D3083">
      <text>
        <t xml:space="preserve">https://www.syntheticorchestra.com/used/</t>
      </text>
    </comment>
    <comment authorId="0" ref="D3084">
      <text>
        <t xml:space="preserve">https://www.syntheticorchestra.com/used/</t>
      </text>
    </comment>
    <comment authorId="0" ref="D3090">
      <text>
        <t xml:space="preserve">https://cdn.discordapp.com/attachments/299398989072302080/740816284467593236/278089_119640574845808_1744713408_o.png</t>
      </text>
    </comment>
    <comment authorId="0" ref="D3091">
      <text>
        <t xml:space="preserve">https://cdn.discordapp.com/attachments/299398989072302080/740816284467593236/278089_119640574845808_1744713408_o.png</t>
      </text>
    </comment>
    <comment authorId="0" ref="D3092">
      <text>
        <t xml:space="preserve">https://cdn.discordapp.com/attachments/299398989072302080/740816284467593236/278089_119640574845808_1744713408_o.png</t>
      </text>
    </comment>
    <comment authorId="0" ref="D3093">
      <text>
        <t xml:space="preserve">https://cdn.discordapp.com/attachments/299398989072302080/740816284467593236/278089_119640574845808_1744713408_o.png</t>
      </text>
    </comment>
    <comment authorId="0" ref="D3094">
      <text>
        <t xml:space="preserve">https://cdn.discordapp.com/attachments/299398989072302080/740816284467593236/278089_119640574845808_1744713408_o.png</t>
      </text>
    </comment>
    <comment authorId="0" ref="D3100">
      <text>
        <t xml:space="preserve">https://www.reddit.com/r/IAmA/comments/uan3a/i_am_sam_hulick_composer_on_the_mass_effect/c4ty0fs?utm_source=share&amp;utm_medium=web2x&amp;context=3</t>
      </text>
    </comment>
    <comment authorId="0" ref="D3101">
      <text>
        <t xml:space="preserve">https://www.reddit.com/r/IAmA/comments/uan3a/i_am_sam_hulick_composer_on_the_mass_effect/c4ty0fs?utm_source=share&amp;utm_medium=web2x&amp;context=3</t>
      </text>
    </comment>
    <comment authorId="0" ref="D3102">
      <text>
        <t xml:space="preserve">https://www.reddit.com/r/IAmA/comments/uan3a/i_am_sam_hulick_composer_on_the_mass_effect/c4ty0fs?utm_source=share&amp;utm_medium=web2x&amp;context=3</t>
      </text>
    </comment>
    <comment authorId="0" ref="D3103">
      <text>
        <t xml:space="preserve">https://www.reddit.com/r/IAmA/comments/uan3a/i_am_sam_hulick_composer_on_the_mass_effect/c4ty0fs?utm_source=share&amp;utm_medium=web2x&amp;context=3</t>
      </text>
    </comment>
    <comment authorId="0" ref="D3104">
      <text>
        <t xml:space="preserve">https://www.reddit.com/r/IAmA/comments/uan3a/i_am_sam_hulick_composer_on_the_mass_effect/c4ty0fs?utm_source=share&amp;utm_medium=web2x&amp;context=3</t>
      </text>
    </comment>
    <comment authorId="0" ref="C3115">
      <text>
        <t xml:space="preserve">Could be referring to a S-7XX series sampler instead.</t>
      </text>
    </comment>
    <comment authorId="0" ref="D3122">
      <text>
        <t xml:space="preserve">http://www.originalsoundversion.com/a-blast-from-the-past-the-original-no-more-heroes-with-masafumi-takada/</t>
      </text>
    </comment>
    <comment authorId="0" ref="D3123">
      <text>
        <t xml:space="preserve">http://www.originalsoundversion.com/a-blast-from-the-past-the-original-no-more-heroes-with-masafumi-takada/</t>
      </text>
    </comment>
    <comment authorId="0" ref="D3153">
      <text>
        <t xml:space="preserve">https://www.game-ost.com/articles.php?id=96&amp;action=view</t>
      </text>
    </comment>
    <comment authorId="0" ref="D3166">
      <text>
        <t xml:space="preserve">https://twitter.com/u2aki/status/864802795987140608</t>
      </text>
    </comment>
    <comment authorId="0" ref="D3167">
      <text>
        <t xml:space="preserve">https://twitter.com/u2aki/status/864802795987140608</t>
      </text>
    </comment>
    <comment authorId="0" ref="D3168">
      <text>
        <t xml:space="preserve">https://twitter.com/u2aki/status/864802795987140608</t>
      </text>
    </comment>
    <comment authorId="0" ref="D3169">
      <text>
        <t xml:space="preserve">https://twitter.com/u2aki/status/864802795987140608</t>
      </text>
    </comment>
    <comment authorId="0" ref="D3170">
      <text>
        <t xml:space="preserve">https://twitter.com/u2aki/status/864802795987140608</t>
      </text>
    </comment>
    <comment authorId="0" ref="D3171">
      <text>
        <t xml:space="preserve">https://twitter.com/u2aki/status/424057554893692928</t>
      </text>
    </comment>
    <comment authorId="0" ref="D3177">
      <text>
        <t xml:space="preserve">https://cdn.discordapp.com/attachments/275425161715515402/767080628961148938/gran_turismo.png</t>
      </text>
    </comment>
    <comment authorId="0" ref="D3178">
      <text>
        <t xml:space="preserve">https://cdn.discordapp.com/attachments/275425161715515402/767080628961148938/gran_turismo.png</t>
      </text>
    </comment>
    <comment authorId="0" ref="D3179">
      <text>
        <t xml:space="preserve">https://cdn.discordapp.com/attachments/275425161715515402/767080628961148938/gran_turismo.png</t>
      </text>
    </comment>
    <comment authorId="0" ref="D3180">
      <text>
        <t xml:space="preserve">https://cdn.discordapp.com/attachments/275425161715515402/767080628961148938/gran_turismo.png</t>
      </text>
    </comment>
    <comment authorId="0" ref="D3181">
      <text>
        <t xml:space="preserve">https://cdn.discordapp.com/attachments/275425161715515402/767080628961148938/gran_turismo.png</t>
      </text>
    </comment>
    <comment authorId="0" ref="D3182">
      <text>
        <t xml:space="preserve">https://cdn.discordapp.com/attachments/275425161715515402/767080628961148938/gran_turismo.png</t>
      </text>
    </comment>
    <comment authorId="0" ref="D3183">
      <text>
        <t xml:space="preserve">https://cdn.discordapp.com/attachments/275425161715515402/767080628961148938/gran_turismo.png</t>
      </text>
    </comment>
    <comment authorId="0" ref="D3184">
      <text>
        <t xml:space="preserve">https://cdn.discordapp.com/attachments/275425161715515402/767080628961148938/gran_turismo.png</t>
      </text>
    </comment>
    <comment authorId="0" ref="D3191">
      <text>
        <t xml:space="preserve">https://twitter.com/Ryoutazaemon/status/805732370112389120?s=20</t>
      </text>
    </comment>
    <comment authorId="0" ref="D3192">
      <text>
        <t xml:space="preserve">https://twitter.com/Ryoutazaemon/status/641976971916804096?s=20</t>
      </text>
    </comment>
    <comment authorId="0" ref="D3194">
      <text>
        <t xml:space="preserve">https://twitter.com/Ryoutazaemon/status/323646362803646464?s=20</t>
      </text>
    </comment>
    <comment authorId="0" ref="D3199">
      <text>
        <t xml:space="preserve">https://twitter.com/Ryoutazaemon/status/790886556164698112?s=20</t>
      </text>
    </comment>
    <comment authorId="0" ref="D3202">
      <text>
        <t xml:space="preserve">https://twitter.com/Ryoutazaemon/status/1037723602185908225?s=20</t>
      </text>
    </comment>
    <comment authorId="0" ref="D3210">
      <text>
        <t xml:space="preserve">https://cdn.discordapp.com/attachments/767736609831387178/767766471916650496/unknown.png</t>
      </text>
    </comment>
    <comment authorId="0" ref="D3211">
      <text>
        <t xml:space="preserve">https://cdn.discordapp.com/attachments/767736609831387178/767766471916650496/unknown.png</t>
      </text>
    </comment>
    <comment authorId="0" ref="D3212">
      <text>
        <t xml:space="preserve">https://cdn.discordapp.com/attachments/767736609831387178/767766471916650496/unknown.png</t>
      </text>
    </comment>
    <comment authorId="0" ref="D3213">
      <text>
        <t xml:space="preserve">https://cdn.discordapp.com/attachments/767736609831387178/767766471916650496/unknown.png</t>
      </text>
    </comment>
    <comment authorId="0" ref="D3214">
      <text>
        <t xml:space="preserve">https://cdn.discordapp.com/attachments/767736609831387178/767766471916650496/unknown.png</t>
      </text>
    </comment>
    <comment authorId="0" ref="D3215">
      <text>
        <t xml:space="preserve">https://i.imgur.com/9Z5wbJ7.png</t>
      </text>
    </comment>
    <comment authorId="0" ref="D3216">
      <text>
        <t xml:space="preserve">https://cdn.discordapp.com/attachments/767736609831387178/767766471916650496/unknown.png</t>
      </text>
    </comment>
    <comment authorId="0" ref="D3217">
      <text>
        <t xml:space="preserve">https://cdn.discordapp.com/attachments/767736609831387178/767766471916650496/unknown.png</t>
      </text>
    </comment>
    <comment authorId="0" ref="D3218">
      <text>
        <t xml:space="preserve">https://cdn.discordapp.com/attachments/767736609831387178/767766471916650496/unknown.png</t>
      </text>
    </comment>
    <comment authorId="0" ref="D3219">
      <text>
        <t xml:space="preserve">https://cdn.discordapp.com/attachments/767736609831387178/767766471916650496/unknown.png</t>
      </text>
    </comment>
    <comment authorId="0" ref="D3220">
      <text>
        <t xml:space="preserve">https://cdn.discordapp.com/attachments/767736609831387178/767766471916650496/unknown.png</t>
      </text>
    </comment>
    <comment authorId="0" ref="D3221">
      <text>
        <t xml:space="preserve">https://cdn.discordapp.com/attachments/767736609831387178/767766471916650496/unknown.png</t>
      </text>
    </comment>
    <comment authorId="0" ref="D3222">
      <text>
        <t xml:space="preserve">https://cdn.discordapp.com/attachments/767736609831387178/767766471916650496/unknown.png</t>
      </text>
    </comment>
    <comment authorId="0" ref="D3223">
      <text>
        <t xml:space="preserve">https://cdn.discordapp.com/attachments/767736609831387178/767766471916650496/unknown.png</t>
      </text>
    </comment>
    <comment authorId="0" ref="D3229">
      <text>
        <t xml:space="preserve">https://twitter.com/M_Kitadani/status/1155964187526356992</t>
      </text>
    </comment>
    <comment authorId="0" ref="D3230">
      <text>
        <t xml:space="preserve">https://peing.net/ja/q/b550308b-b3d4-473b-a14b-41e0ac3a9055</t>
      </text>
    </comment>
    <comment authorId="0" ref="D3238">
      <text>
        <t xml:space="preserve">https://twitter.com/M_Kitadani/status/1155964187526356992</t>
      </text>
    </comment>
    <comment authorId="0" ref="D3316">
      <text>
        <t xml:space="preserve">http://www.delpriore.de/equipment_eng.html</t>
      </text>
    </comment>
    <comment authorId="0" ref="D3317">
      <text>
        <t xml:space="preserve">http://www.delpriore.de/equipment_eng.html</t>
      </text>
    </comment>
    <comment authorId="0" ref="D3318">
      <text>
        <t xml:space="preserve">https://cdn.discordapp.com/attachments/400836375139713035/891723378887651368/unknown.png</t>
      </text>
    </comment>
    <comment authorId="0" ref="D3319">
      <text>
        <t xml:space="preserve">https://cdn.discordapp.com/attachments/400836375139713035/891723378887651368/unknown.png</t>
      </text>
    </comment>
    <comment authorId="0" ref="D3320">
      <text>
        <t xml:space="preserve">https://cdn.discordapp.com/attachments/400836375139713035/891723378887651368/unknown.png</t>
      </text>
    </comment>
    <comment authorId="0" ref="D3321">
      <text>
        <t xml:space="preserve">http://www.delpriore.de/equipment_eng.html</t>
      </text>
    </comment>
    <comment authorId="0" ref="D3322">
      <text>
        <t xml:space="preserve">https://cdn.discordapp.com/attachments/400836375139713035/892192302792073236/unknown.png</t>
      </text>
    </comment>
    <comment authorId="0" ref="D3323">
      <text>
        <t xml:space="preserve">https://cdn.discordapp.com/attachments/400836375139713035/891720415486050384/unknown.png</t>
      </text>
    </comment>
    <comment authorId="0" ref="D3324">
      <text>
        <t xml:space="preserve">http://www.delpriore.de/equipment_eng.html</t>
      </text>
    </comment>
    <comment authorId="0" ref="D3325">
      <text>
        <t xml:space="preserve">https://twitter.com/fabiandelpriore/status/1096962272696647680</t>
      </text>
    </comment>
    <comment authorId="0" ref="D3326">
      <text>
        <t xml:space="preserve">https://twitter.com/fabiandelpriore/status/1096962272696647680</t>
      </text>
    </comment>
    <comment authorId="0" ref="D3327">
      <text>
        <t xml:space="preserve">https://twitter.com/fabiandelpriore/status/1096962272696647680</t>
      </text>
    </comment>
    <comment authorId="0" ref="D3328">
      <text>
        <t xml:space="preserve">https://twitter.com/fabiandelpriore/status/1096962272696647680</t>
      </text>
    </comment>
    <comment authorId="0" ref="D3329">
      <text>
        <t xml:space="preserve">https://twitter.com/fabiandelpriore/status/1096962272696647680</t>
      </text>
    </comment>
    <comment authorId="0" ref="D3330">
      <text>
        <t xml:space="preserve">https://cdn.discordapp.com/attachments/400836375139713035/891720454325280808/unknown.png</t>
      </text>
    </comment>
    <comment authorId="0" ref="D3331">
      <text>
        <t xml:space="preserve">http://www.delpriore.de/equipment_eng.html</t>
      </text>
    </comment>
    <comment authorId="0" ref="D3332">
      <text>
        <t xml:space="preserve">http://www.delpriore.de/equipment_eng.html</t>
      </text>
    </comment>
    <comment authorId="0" ref="D3333">
      <text>
        <t xml:space="preserve">https://cdn.discordapp.com/attachments/400836375139713035/891722428336734289/unknown.png</t>
      </text>
    </comment>
    <comment authorId="0" ref="D3334">
      <text>
        <t xml:space="preserve">https://cdn.discordapp.com/attachments/400836375139713035/891722428336734289/unknown.png</t>
      </text>
    </comment>
    <comment authorId="0" ref="D3335">
      <text>
        <t xml:space="preserve">http://www.delpriore.de/equipment_eng.html</t>
      </text>
    </comment>
    <comment authorId="0" ref="D3336">
      <text>
        <t xml:space="preserve">https://cdn.discordapp.com/attachments/400836375139713035/891721803372851230/unknown.png</t>
      </text>
    </comment>
    <comment authorId="0" ref="D3337">
      <text>
        <t xml:space="preserve">https://cdn.discordapp.com/attachments/400836375139713035/891724325420425257/unknown.png</t>
      </text>
    </comment>
    <comment authorId="0" ref="D3338">
      <text>
        <t xml:space="preserve">http://www.delpriore.de/equipment_eng.html</t>
      </text>
    </comment>
    <comment authorId="0" ref="D3339">
      <text>
        <t xml:space="preserve">http://www.delpriore.de/equipment_eng.html</t>
      </text>
    </comment>
    <comment authorId="0" ref="D3340">
      <text>
        <t xml:space="preserve">http://www.delpriore.de/equipment_eng.html</t>
      </text>
    </comment>
    <comment authorId="0" ref="D3341">
      <text>
        <t xml:space="preserve">https://youtu.be/IlNNT9fwDGY</t>
      </text>
    </comment>
    <comment authorId="0" ref="D3342">
      <text>
        <t xml:space="preserve">http://www.delpriore.de/equipment_eng.html</t>
      </text>
    </comment>
    <comment authorId="0" ref="D3343">
      <text>
        <t xml:space="preserve">https://youtu.be/IlNNT9fwDGY</t>
      </text>
    </comment>
    <comment authorId="0" ref="D3344">
      <text>
        <t xml:space="preserve">http://www.delpriore.de/equipment_eng.html</t>
      </text>
    </comment>
    <comment authorId="0" ref="D3345">
      <text>
        <t xml:space="preserve">https://youtu.be/qi585SgZXag</t>
      </text>
    </comment>
    <comment authorId="0" ref="D3346">
      <text>
        <t xml:space="preserve">http://www.delpriore.de/equipment_eng.html</t>
      </text>
    </comment>
    <comment authorId="0" ref="D3347">
      <text>
        <t xml:space="preserve">https://cdn.discordapp.com/attachments/400836375139713035/891724325420425257/unknown.png</t>
      </text>
    </comment>
    <comment authorId="0" ref="D3348">
      <text>
        <t xml:space="preserve">http://www.delpriore.de/equipment_eng.html</t>
      </text>
    </comment>
    <comment authorId="0" ref="D3349">
      <text>
        <t xml:space="preserve">http://www.delpriore.de/equipment_eng.html</t>
      </text>
    </comment>
    <comment authorId="0" ref="D3350">
      <text>
        <t xml:space="preserve">https://youtu.be/qi585SgZXag</t>
      </text>
    </comment>
    <comment authorId="0" ref="D3356">
      <text>
        <t xml:space="preserve">https://twitter.com/Chris_Huelsbeck/status/879073446931517440</t>
      </text>
    </comment>
    <comment authorId="0" ref="D3357">
      <text>
        <t xml:space="preserve">https://twitter.com/Chris_Huelsbeck/status/879073446931517440</t>
      </text>
    </comment>
    <comment authorId="0" ref="D3358">
      <text>
        <t xml:space="preserve">https://cdn.discordapp.com/attachments/400836375139713035/892192836370448415/unknown.png</t>
      </text>
    </comment>
    <comment authorId="0" ref="D3359">
      <text>
        <t xml:space="preserve">https://twitter.com/fabiandelpriore/status/1197485308075479040</t>
      </text>
    </comment>
    <comment authorId="0" ref="D3360">
      <text>
        <t xml:space="preserve">https://twitter.com/fabiandelpriore/status/1197485308075479040</t>
      </text>
    </comment>
    <comment authorId="0" ref="D3361">
      <text>
        <t xml:space="preserve">https://twitter.com/fabiandelpriore/status/1197485308075479040</t>
      </text>
    </comment>
    <comment authorId="0" ref="D3362">
      <text>
        <t xml:space="preserve">https://twitter.com/fabiandelpriore/status/1202457276273090562</t>
      </text>
    </comment>
    <comment authorId="0" ref="D3363">
      <text>
        <t xml:space="preserve">https://twitter.com/fabiandelpriore/status/1202457276273090562</t>
      </text>
    </comment>
    <comment authorId="0" ref="D3364">
      <text>
        <t xml:space="preserve">https://twitter.com/fabiandelpriore/status/1202457276273090562</t>
      </text>
    </comment>
    <comment authorId="0" ref="D3365">
      <text>
        <t xml:space="preserve">https://twitter.com/fabiandelpriore/status/1197485308075479040</t>
      </text>
    </comment>
    <comment authorId="0" ref="D3366">
      <text>
        <t xml:space="preserve">https://cdn.discordapp.com/attachments/400836375139713035/892193045922062366/unknown.png</t>
      </text>
    </comment>
    <comment authorId="0" ref="D3372">
      <text>
        <t xml:space="preserve">http://www.tonytrippi.com/bio1.htm</t>
      </text>
    </comment>
    <comment authorId="0" ref="D3412">
      <text>
        <t xml:space="preserve">https://www.exotica.org.uk/wiki/Tim_Follin/Interview</t>
      </text>
    </comment>
    <comment authorId="0" ref="D3413">
      <text>
        <t xml:space="preserve">https://www.exotica.org.uk/wiki/Tim_Follin/Interview</t>
      </text>
    </comment>
    <comment authorId="0" ref="D3414">
      <text>
        <t xml:space="preserve">https://www.exotica.org.uk/wiki/Tim_Follin/Interview</t>
      </text>
    </comment>
    <comment authorId="0" ref="D3420">
      <text>
        <t xml:space="preserve">https://playaslife.wordpress.com/2009/05/04/interview-with-laura-shigihara-composer-for-plants-vs-zombies/</t>
      </text>
    </comment>
    <comment authorId="0" ref="C3421">
      <text>
        <t xml:space="preserve">88-Key model</t>
      </text>
    </comment>
    <comment authorId="0" ref="D3421">
      <text>
        <t xml:space="preserve">https://playaslife.wordpress.com/2009/05/04/interview-with-laura-shigihara-composer-for-plants-vs-zombies/</t>
      </text>
    </comment>
    <comment authorId="0" ref="D3422">
      <text>
        <t xml:space="preserve">https://playaslife.wordpress.com/2009/05/04/interview-with-laura-shigihara-composer-for-plants-vs-zombies/</t>
      </text>
    </comment>
    <comment authorId="0" ref="D3423">
      <text>
        <t xml:space="preserve">https://forums.tigsource.com/index.php?topic=16243.0</t>
      </text>
    </comment>
    <comment authorId="0" ref="D3424">
      <text>
        <t xml:space="preserve">https://forums.tigsource.com/index.php?topic=10055.60</t>
      </text>
    </comment>
    <comment authorId="0" ref="D3425">
      <text>
        <t xml:space="preserve">https://forums.tigsource.com/index.php?topic=10055.60</t>
      </text>
    </comment>
    <comment authorId="0" ref="D3426">
      <text>
        <t xml:space="preserve">https://forums.tigsource.com/index.php?topic=10055.60</t>
      </text>
    </comment>
    <comment authorId="0" ref="D3427">
      <text>
        <t xml:space="preserve">https://forums.tigsource.com/index.php?topic=16243.0</t>
      </text>
    </comment>
    <comment authorId="0" ref="D3433">
      <text>
        <t xml:space="preserve">https://www.pressreader.com/uk/retro-gamer/20181228/281698320841260</t>
      </text>
    </comment>
    <comment authorId="0" ref="D3434">
      <text>
        <t xml:space="preserve">https://www.pressreader.com/uk/retro-gamer/20181228/281698320841260</t>
      </text>
    </comment>
    <comment authorId="0" ref="D3437">
      <text>
        <t xml:space="preserve">https://www.pressreader.com/uk/retro-gamer/20181228/281698320841260</t>
      </text>
    </comment>
    <comment authorId="0" ref="D3438">
      <text>
        <t xml:space="preserve">https://www.pressreader.com/uk/retro-gamer/20181228/281698320841260</t>
      </text>
    </comment>
    <comment authorId="0" ref="D3439">
      <text>
        <t xml:space="preserve">https://www.pressreader.com/uk/retro-gamer/20181228/281698320841260</t>
      </text>
    </comment>
    <comment authorId="0" ref="D3440">
      <text>
        <t xml:space="preserve">https://www.pressreader.com/uk/retro-gamer/20181228/281698320841260</t>
      </text>
    </comment>
    <comment authorId="0" ref="D3441">
      <text>
        <t xml:space="preserve">https://www.pressreader.com/uk/retro-gamer/20181228/281698320841260</t>
      </text>
    </comment>
    <comment authorId="0" ref="D3442">
      <text>
        <t xml:space="preserve">https://twitter.com/PeterNMcConnell/status/1375167308855828482?s=20</t>
      </text>
    </comment>
    <comment authorId="0" ref="D3443">
      <text>
        <t xml:space="preserve">https://twitter.com/PeterNMcConnell/status/1268766218078482435?s=20</t>
      </text>
    </comment>
    <comment authorId="0" ref="D3444">
      <text>
        <t xml:space="preserve">https://twitter.com/PeterNMcConnell/status/1375167308855828482?s=20</t>
      </text>
    </comment>
    <comment authorId="0" ref="D3446">
      <text>
        <t xml:space="preserve">https://twitter.com/PeterNMcConnell/status/1384216346813079553?s=20</t>
      </text>
    </comment>
    <comment authorId="0" ref="D3447">
      <text>
        <t xml:space="preserve">https://twitter.com/PeterNMcConnell/status/1268964067646947328?s=20</t>
      </text>
    </comment>
    <comment authorId="0" ref="D3449">
      <text>
        <t xml:space="preserve">https://twitter.com/PeterNMcConnell/status/1275494084044414977?s=20</t>
      </text>
    </comment>
    <comment authorId="0" ref="D3450">
      <text>
        <t xml:space="preserve">https://twitter.com/PeterNMcConnell/status/1383861710319017991?s=20</t>
      </text>
    </comment>
    <comment authorId="0" ref="D3456">
      <text>
        <t xml:space="preserve">See Rob Lord listings on the "Video Game Composer Gear" spreadsheet on the Rules tab. </t>
      </text>
    </comment>
    <comment authorId="0" ref="D3457">
      <text>
        <t xml:space="preserve">https://youtu.be/CJjJ9DFIEPU</t>
      </text>
    </comment>
    <comment authorId="0" ref="D3458">
      <text>
        <t xml:space="preserve">See Rob Lord listings on the "Video Game Composer Gear" spreadsheet on the Rules tab. </t>
      </text>
    </comment>
    <comment authorId="0" ref="D3460">
      <text>
        <t xml:space="preserve">https://youtu.be/CJjJ9DFIEPU</t>
      </text>
    </comment>
    <comment authorId="0" ref="D3461">
      <text>
        <t xml:space="preserve">See Rob Lord listings on the "Video Game Composer Gear" spreadsheet on the Rules tab. </t>
      </text>
    </comment>
    <comment authorId="0" ref="D3469">
      <text>
        <t xml:space="preserve">https://youtu.be/cCbzekI9oaw</t>
      </text>
    </comment>
    <comment authorId="0" ref="D3470">
      <text>
        <t xml:space="preserve">https://youtu.be/cCbzekI9oaw</t>
      </text>
    </comment>
    <comment authorId="0" ref="D3471">
      <text>
        <t xml:space="preserve">https://youtu.be/cCbzekI9oaw</t>
      </text>
    </comment>
    <comment authorId="0" ref="D3472">
      <text>
        <t xml:space="preserve">https://youtu.be/cCbzekI9oaw</t>
      </text>
    </comment>
    <comment authorId="0" ref="D3473">
      <text>
        <t xml:space="preserve">https://youtu.be/cCbzekI9oaw</t>
      </text>
    </comment>
    <comment authorId="0" ref="D3474">
      <text>
        <t xml:space="preserve">http://www.originalsoundversion.com/shatter-composer-interview-module-aka-jeramiah-ross/</t>
      </text>
    </comment>
    <comment authorId="0" ref="D3475">
      <text>
        <t xml:space="preserve">https://youtu.be/cCbzekI9oaw</t>
      </text>
    </comment>
    <comment authorId="0" ref="D3476">
      <text>
        <t xml:space="preserve">https://youtu.be/cCbzekI9oaw</t>
      </text>
    </comment>
    <comment authorId="0" ref="D3477">
      <text>
        <t xml:space="preserve">https://youtu.be/cCbzekI9oaw</t>
      </text>
    </comment>
    <comment authorId="0" ref="D3478">
      <text>
        <t xml:space="preserve">https://youtu.be/cCbzekI9oaw</t>
      </text>
    </comment>
    <comment authorId="0" ref="D3479">
      <text>
        <t xml:space="preserve">https://youtu.be/cCbzekI9oaw</t>
      </text>
    </comment>
    <comment authorId="0" ref="D3480">
      <text>
        <t xml:space="preserve">https://youtu.be/cCbzekI9oaw</t>
      </text>
    </comment>
    <comment authorId="0" ref="D3481">
      <text>
        <t xml:space="preserve">https://youtu.be/cCbzekI9oaw</t>
      </text>
    </comment>
    <comment authorId="0" ref="D3482">
      <text>
        <t xml:space="preserve">https://youtu.be/cCbzekI9oaw</t>
      </text>
    </comment>
    <comment authorId="0" ref="D3483">
      <text>
        <t xml:space="preserve">https://youtu.be/cCbzekI9oaw</t>
      </text>
    </comment>
    <comment authorId="0" ref="D3484">
      <text>
        <t xml:space="preserve">https://youtu.be/cCbzekI9oaw</t>
      </text>
    </comment>
    <comment authorId="0" ref="D3485">
      <text>
        <t xml:space="preserve">https://youtu.be/cCbzekI9oaw</t>
      </text>
    </comment>
    <comment authorId="0" ref="D3491">
      <text>
        <t xml:space="preserve">https://twitter.com/kowotani/status/1361320081553154056</t>
      </text>
    </comment>
    <comment authorId="0" ref="D3492">
      <text>
        <t xml:space="preserve">https://twitter.com/kowotani/status/1361320081553154056</t>
      </text>
    </comment>
    <comment authorId="0" ref="D3493">
      <text>
        <t xml:space="preserve">https://twitter.com/kowotani/status/1361320081553154056</t>
      </text>
    </comment>
    <comment authorId="0" ref="D3494">
      <text>
        <t xml:space="preserve">https://twitter.com/kowotani/status/1361320081553154056</t>
      </text>
    </comment>
    <comment authorId="0" ref="D3495">
      <text>
        <t xml:space="preserve">https://www.youtube.com/watch?v=B_EaqLKQeyc</t>
      </text>
    </comment>
    <comment authorId="0" ref="D3496">
      <text>
        <t xml:space="preserve">https://twitter.com/kowotani/status/913762634444423168</t>
      </text>
    </comment>
    <comment authorId="0" ref="D3497">
      <text>
        <t xml:space="preserve">https://twitter.com/kowotani/status/1361320081553154056</t>
      </text>
    </comment>
    <comment authorId="0" ref="D3498">
      <text>
        <t xml:space="preserve">https://www.youtube.com/watch?v=B_EaqLKQeyc</t>
      </text>
    </comment>
    <comment authorId="0" ref="D3499">
      <text>
        <t xml:space="preserve">https://twitter.com/kowotani/status/1361320081553154056</t>
      </text>
    </comment>
    <comment authorId="0" ref="D3500">
      <text>
        <t xml:space="preserve">https://twitter.com/kowotani/status/1361320081553154056</t>
      </text>
    </comment>
    <comment authorId="0" ref="D3501">
      <text>
        <t xml:space="preserve">https://twitter.com/kowotani/status/1361320081553154056</t>
      </text>
    </comment>
    <comment authorId="0" ref="D3502">
      <text>
        <t xml:space="preserve">https://twitter.com/kowotani/status/1361320081553154056</t>
      </text>
    </comment>
    <comment authorId="0" ref="D3503">
      <text>
        <t xml:space="preserve">https://twitter.com/kowotani/status/1083615220512153600</t>
      </text>
    </comment>
    <comment authorId="0" ref="D3504">
      <text>
        <t xml:space="preserve">https://twitter.com/kowotani/status/1361320081553154056</t>
      </text>
    </comment>
    <comment authorId="0" ref="D3505">
      <text>
        <t xml:space="preserve">https://twitter.com/kowotani/status/1361320081553154056</t>
      </text>
    </comment>
    <comment authorId="0" ref="D3506">
      <text>
        <t xml:space="preserve">https://twitter.com/kowotani/status/1361320081553154056</t>
      </text>
    </comment>
    <comment authorId="0" ref="D3507">
      <text>
        <t xml:space="preserve">https://twitter.com/kowotani/status/1361320081553154056</t>
      </text>
    </comment>
    <comment authorId="0" ref="E3508">
      <text>
        <t xml:space="preserve">Brass &amp; Percussion used in "Le chateau flottant dans les aris"</t>
      </text>
    </comment>
    <comment authorId="0" ref="D3509">
      <text>
        <t xml:space="preserve">https://www.instagram.com/p/CPYbDDMFNYH/</t>
      </text>
    </comment>
    <comment authorId="0" ref="D3515">
      <text>
        <t xml:space="preserve">https://twitter.com/christilton/status/257880492563640320</t>
      </text>
    </comment>
    <comment authorId="0" ref="D3516">
      <text>
        <t xml:space="preserve">https://twitter.com/christilton/status/257880492563640320</t>
      </text>
    </comment>
    <comment authorId="0" ref="D3522">
      <text>
        <t xml:space="preserve">https://web.archive.org/web/20090129204854/http://intsys.co.jp/recruit/job/sound.html</t>
      </text>
    </comment>
    <comment authorId="0" ref="D3523">
      <text>
        <t xml:space="preserve">https://web.archive.org/web/20030831111743/http://www.intsys.co.jp/recruit/voice/sound/index.html
https://web.archive.org/web/20040422051103im_/http://www.intsys.co.jp/recruit/voice/sound/image/voice.gif
The white rack synth at the top of the left rack. To-do: See if anything else is identifiable.</t>
      </text>
    </comment>
    <comment authorId="0" ref="D3524">
      <text>
        <t xml:space="preserve">https://web.archive.org/web/20030831111743/http://www.intsys.co.jp/recruit/voice/sound/index.html
https://web.archive.org/web/20040422051103im_/http://www.intsys.co.jp/recruit/voice/sound/image/voice.gif
The white rack synth at the top of the left rack. To-do: See if anything else is identifiable.</t>
      </text>
    </comment>
    <comment authorId="0" ref="D3525">
      <text>
        <t xml:space="preserve">https://web.archive.org/web/20030831111743/http://www.intsys.co.jp/recruit/voice/sound/index.html
https://web.archive.org/web/20040422051103im_/http://www.intsys.co.jp/recruit/voice/sound/image/voice.gif
The white rack synth at the top of the left rack. To-do: See if anything else is identifiable.</t>
      </text>
    </comment>
    <comment authorId="0" ref="D3526">
      <text>
        <t xml:space="preserve">https://web.archive.org/web/20090129204854/http://intsys.co.jp/recruit/job/sound.html</t>
      </text>
    </comment>
    <comment authorId="0" ref="D3527">
      <text>
        <t xml:space="preserve">https://web.archive.org/web/20090129204854/http://intsys.co.jp/recruit/job/sound.html</t>
      </text>
    </comment>
    <comment authorId="0" ref="D3528">
      <text>
        <t xml:space="preserve">https://web.archive.org/web/20161019065359/http://www.intsys.co.jp/recruit/job/sound.html</t>
      </text>
    </comment>
    <comment authorId="0" ref="D3534">
      <text>
        <t xml:space="preserve">http://web.archive.org/web/20020821180147/http://interviews.rocketbaby.net/interviews_tsujiyoko_yuka_1.html</t>
      </text>
    </comment>
    <comment authorId="0" ref="D3535">
      <text>
        <t xml:space="preserve">http://web.archive.org/web/20020821180147/http://interviews.rocketbaby.net/interviews_tsujiyoko_yuka_1.html</t>
      </text>
    </comment>
    <comment authorId="0" ref="D3536">
      <text>
        <t xml:space="preserve">http://web.archive.org/web/20020821180147/http://interviews.rocketbaby.net/interviews_tsujiyoko_yuka_1.html</t>
      </text>
    </comment>
    <comment authorId="0" ref="D3537">
      <text>
        <t xml:space="preserve">http://web.archive.org/web/20020821180147/http://interviews.rocketbaby.net/interviews_tsujiyoko_yuka_1.html</t>
      </text>
    </comment>
    <comment authorId="0" ref="D3538">
      <text>
        <t xml:space="preserve">http://web.archive.org/web/20020821180147/http://interviews.rocketbaby.net/interviews_tsujiyoko_yuka_1.html</t>
      </text>
    </comment>
    <comment authorId="0" ref="D3544">
      <text>
        <t xml:space="preserve">https://youtu.be/7i2WIpPlzts?t=2026</t>
      </text>
    </comment>
    <comment authorId="0" ref="D3552">
      <text>
        <t xml:space="preserve">https://youtu.be/7i2WIpPlzts?t=2026</t>
      </text>
    </comment>
    <comment authorId="0" ref="D3560">
      <text>
        <t xml:space="preserve">https://youtu.be/7i2WIpPlzts?t=2026</t>
      </text>
    </comment>
  </commentList>
</comments>
</file>

<file path=xl/sharedStrings.xml><?xml version="1.0" encoding="utf-8"?>
<sst xmlns="http://schemas.openxmlformats.org/spreadsheetml/2006/main" count="129028" uniqueCount="40082">
  <si>
    <t>Company/Manufacturer</t>
  </si>
  <si>
    <t>Product</t>
  </si>
  <si>
    <t>Path/Bank</t>
  </si>
  <si>
    <t>Program</t>
  </si>
  <si>
    <t>Notes</t>
  </si>
  <si>
    <t>Examples</t>
  </si>
  <si>
    <t>Demo</t>
  </si>
  <si>
    <t>Welcome to the NEWER VGM Sound Sources spreadsheet! This spreadsheet aims to document the sources of sounds used in various video game soundtracks. You can check out more resources down below.</t>
  </si>
  <si>
    <t xml:space="preserve">We only ask that you do not claim this information as your own. This information is freely available for anyone to share and discuss: 
For crediting, this documentation is managed by the VGM Resources community and the various communities related to it. </t>
  </si>
  <si>
    <t>Finder's Treasure Chest</t>
  </si>
  <si>
    <t>Everything you'll need for video game and video game music research. If you are an editor, scroll down to find some guidelines and rules on how to edit the spreadsheet!</t>
  </si>
  <si>
    <t>Other VGM Sources / Spreadsheets</t>
  </si>
  <si>
    <t>G-Boy's Video Game Instrument Sources</t>
  </si>
  <si>
    <t>Created by G-Boy</t>
  </si>
  <si>
    <t>VGM Instrument Source Encyclopedia</t>
  </si>
  <si>
    <t>AceKombat's VGM Instrument Source documentation</t>
  </si>
  <si>
    <t>Created by AceKombat</t>
  </si>
  <si>
    <t>The Rare Sample Project</t>
  </si>
  <si>
    <t>Samples used in Rareware games</t>
  </si>
  <si>
    <t>Created by Tony Grayson/robokai</t>
  </si>
  <si>
    <t>Pikmin Samples Origins</t>
  </si>
  <si>
    <t>Samples used in Pikmin games</t>
  </si>
  <si>
    <t>Created by Waffles "Waf"</t>
  </si>
  <si>
    <t>Halo Patch List</t>
  </si>
  <si>
    <t>Patches used in Halo games</t>
  </si>
  <si>
    <t>Created by Speedy &amp; friends</t>
  </si>
  <si>
    <t>BEMANI/DDR Sample Findings</t>
  </si>
  <si>
    <t>Samples used in beatmania, Dance Dance Revolution, and other BEMANI games</t>
  </si>
  <si>
    <t>Created by Kabulent</t>
  </si>
  <si>
    <t>Fangame VGM Findings Sheet</t>
  </si>
  <si>
    <t>Sounds used in original VGM used in Fangames</t>
  </si>
  <si>
    <t>Created by Nuclear</t>
  </si>
  <si>
    <t>NEW Touhou + Fangame Sound Sources</t>
  </si>
  <si>
    <t>Sounds used in the Touhou series and Touhou Fangames</t>
  </si>
  <si>
    <t>Created by rowwuk (from atwiki)</t>
  </si>
  <si>
    <t>Silent Hill Findings Spreadsheet</t>
  </si>
  <si>
    <t>Sounds used in the Silent Hill series</t>
  </si>
  <si>
    <t>Created by SynaMax</t>
  </si>
  <si>
    <t>Metriod Prime Synth Patch List</t>
  </si>
  <si>
    <t>Patches used in the Metroid Prime series</t>
  </si>
  <si>
    <t>Toby Fox Sample Sheet</t>
  </si>
  <si>
    <t>Samples used in VGM and other pieces by Toby Fox</t>
  </si>
  <si>
    <t>Created by Nanita. Currently run by Jamangar &amp; Sarvéproductions</t>
  </si>
  <si>
    <t>The NEW DELTARUNE Spreadsheet</t>
  </si>
  <si>
    <r>
      <rPr>
        <rFont val="Fira Sans"/>
        <b/>
        <color rgb="FF000000"/>
        <sz val="10.0"/>
      </rPr>
      <t>Samples used in DELTARUNE (</t>
    </r>
    <r>
      <rPr>
        <rFont val="Fira Sans"/>
        <b/>
        <color rgb="FFFF0000"/>
        <sz val="10.0"/>
      </rPr>
      <t>CURRENTLY UNDER MASSIVE WORKS</t>
    </r>
    <r>
      <rPr>
        <rFont val="Fira Sans"/>
        <b/>
        <color rgb="FF000000"/>
        <sz val="10.0"/>
      </rPr>
      <t>)</t>
    </r>
  </si>
  <si>
    <t>Created by toastedfoxx, daypeecone</t>
  </si>
  <si>
    <t>SoundTeMP Sound Sources &amp; Information Compendium</t>
  </si>
  <si>
    <t xml:space="preserve">Sounds used in VGM by the SoundTeMP team and the respective studios of its members </t>
  </si>
  <si>
    <t>Created by Thelostrune</t>
  </si>
  <si>
    <t>Mega Man Séries Sources</t>
  </si>
  <si>
    <t>Instruments and sound effects used in Mega Man games</t>
  </si>
  <si>
    <t>Created by Jack Walker</t>
  </si>
  <si>
    <t>Mega Man 7 sample sources</t>
  </si>
  <si>
    <t>Samples used in Mega Man 7</t>
  </si>
  <si>
    <t>Created by HaruMKT &amp; MelonadeM</t>
  </si>
  <si>
    <t>ShadowMan 1999 Samples</t>
  </si>
  <si>
    <t>Samples used in ShadowMan</t>
  </si>
  <si>
    <t>Created by gilamasan</t>
  </si>
  <si>
    <t>Rayman 2 OST Samples and Instruments</t>
  </si>
  <si>
    <t>Samples and instruments used in Rayman 2</t>
  </si>
  <si>
    <t>Created by Robin &amp; Lorenzo</t>
  </si>
  <si>
    <t>Middens/Gingiva/WTCTRK sources</t>
  </si>
  <si>
    <t>Sources of sounds used in the Middens series</t>
  </si>
  <si>
    <t>Created by nictophobiia</t>
  </si>
  <si>
    <t>Pokémon Sound Sources (Detailed)</t>
  </si>
  <si>
    <t>More detailed version of the sound sources used in Pokémon, with specific track listings.</t>
  </si>
  <si>
    <t>Created by Mudstep, Recordreader, Kurausukun, OnionMU, Tori, VGM Resources</t>
  </si>
  <si>
    <t>Plants vs. Zombies Sound Sources</t>
  </si>
  <si>
    <r>
      <rPr>
        <rFont val="Fira Sans"/>
        <b/>
        <color rgb="FF000000"/>
        <sz val="10.0"/>
      </rPr>
      <t>Sources of sounds and samples used in the Plants vs. Zombies series (</t>
    </r>
    <r>
      <rPr>
        <rFont val="Fira Sans"/>
        <b/>
        <color rgb="FFFF0000"/>
        <sz val="10.0"/>
      </rPr>
      <t>WIP</t>
    </r>
    <r>
      <rPr>
        <rFont val="Fira Sans"/>
        <b/>
        <color rgb="FF000000"/>
        <sz val="10.0"/>
      </rPr>
      <t>)</t>
    </r>
  </si>
  <si>
    <t>Created by Excalibur624, voup</t>
  </si>
  <si>
    <t>The Mario Sheet (Detailed)</t>
  </si>
  <si>
    <r>
      <rPr>
        <rFont val="Fira Sans"/>
        <b/>
        <color rgb="FF000000"/>
        <sz val="10.0"/>
      </rPr>
      <t>More detailed version of the sound sources used in Super Mario, with specific track listings. (</t>
    </r>
    <r>
      <rPr>
        <rFont val="Fira Sans"/>
        <b/>
        <color rgb="FFFF0000"/>
        <sz val="10.0"/>
      </rPr>
      <t>WIP</t>
    </r>
    <r>
      <rPr>
        <rFont val="Fira Sans"/>
        <b/>
        <color rgb="FF000000"/>
        <sz val="10.0"/>
      </rPr>
      <t>)</t>
    </r>
  </si>
  <si>
    <t>Created by Makoto</t>
  </si>
  <si>
    <t>Click here for an invite to the VGM &amp; Other Instrument Sources Discord Server if you want to know more about sound source finding!</t>
  </si>
  <si>
    <t>Music &amp; Sound Resources</t>
  </si>
  <si>
    <t>Video Game Composer Gear</t>
  </si>
  <si>
    <t>List of VGM composer equipment</t>
  </si>
  <si>
    <t>Created by Greg D'Alessandro "Yourname942"</t>
  </si>
  <si>
    <t>Wanted Sample CDs</t>
  </si>
  <si>
    <t>List of sample CDs not accessible on the internet</t>
  </si>
  <si>
    <t>Created by GaragebandPoke "GBP"</t>
  </si>
  <si>
    <t>NEWEST TV &amp; Misc. Sound Sources</t>
  </si>
  <si>
    <t>A fork of the "NEWER VGM Sound Sources" sheet's defunct TV &amp; Misc. tab</t>
  </si>
  <si>
    <t>Created by VGM Resources</t>
  </si>
  <si>
    <t>Sound Portal - Media Music &amp; SFX Sources</t>
  </si>
  <si>
    <t>Sources of Game SFX / TV, Movies, Webseries, Commercial Music &amp; SFX, etc.</t>
  </si>
  <si>
    <t>Created by Dumperghost/Mr. Miles</t>
  </si>
  <si>
    <t>Sample Library Info &amp; Release Dates</t>
  </si>
  <si>
    <t>List of sample libraries and CDs with release dates</t>
  </si>
  <si>
    <t>---&gt; Adapted from a spreadsheet by GaragebandPoke</t>
  </si>
  <si>
    <t>Shared Video Game &amp; TV Samples</t>
  </si>
  <si>
    <t>List of shared samples in VGM, TV and other music</t>
  </si>
  <si>
    <t>SOUNDS Insight Spreadsheet</t>
  </si>
  <si>
    <t>Sources of Sound Effects used in Video Games, Movies/TV etc.</t>
  </si>
  <si>
    <t>Created by IrisRose</t>
  </si>
  <si>
    <t>Patteh's Spreadsheet of Snuff</t>
  </si>
  <si>
    <t>[OLD] IrisRose's Video Game/Movies/TV etc. Instrument and Sound Effects Sources</t>
  </si>
  <si>
    <t>Crypton Sample Libraries</t>
  </si>
  <si>
    <t>List of sample libraries sold by the Japanese music distributor Crypton with dates</t>
  </si>
  <si>
    <t>Komplete Version Comparisons 2.0</t>
  </si>
  <si>
    <t>Comparsions of the different versions of Native Instrument's Komplete bundle</t>
  </si>
  <si>
    <t>Created by UltimateOutsider, updated by gNNY</t>
  </si>
  <si>
    <t>Roland SC-8850 to SCVA Differences</t>
  </si>
  <si>
    <t>Comparisons between Roland SOUND Canvas SC-8850 and the Roland SC-VA VST plugin</t>
  </si>
  <si>
    <t>Created by skx, hosted by Infomaniac95</t>
  </si>
  <si>
    <t>Altered States - Missing Samples</t>
  </si>
  <si>
    <t>Comparisons between Zero-G's Altered States compilation &amp; original releases/rereleases</t>
  </si>
  <si>
    <t>gm.dls Instrument Sources Spreadsheet</t>
  </si>
  <si>
    <t>Instrument sources used in gm.dls, Microsoft's General MIDI synthesizer</t>
  </si>
  <si>
    <t>Created by michael02022 aka michael64</t>
  </si>
  <si>
    <t>SGM-V2.01 Instrument Sources</t>
  </si>
  <si>
    <t>Instrument sources used for the popular soundfont SGM</t>
  </si>
  <si>
    <t>Created by ChilliusVGM</t>
  </si>
  <si>
    <t>Kirby's Dream Soundfont Sources</t>
  </si>
  <si>
    <t>Instrument sources used in the Kirby's Dream soundfont</t>
  </si>
  <si>
    <t>Created by Pinci</t>
  </si>
  <si>
    <t>VGM Inspirations</t>
  </si>
  <si>
    <t>Sources or tracks that Video Game tracks have "ripped" off.</t>
  </si>
  <si>
    <t>Created by Mudstep</t>
  </si>
  <si>
    <t>Every Credit Profile Map</t>
  </si>
  <si>
    <t>Document detailing all known VGM composer credits</t>
  </si>
  <si>
    <t>Created by Tater-Tot Tunes</t>
  </si>
  <si>
    <t>Spreadsheet Editor Rules</t>
  </si>
  <si>
    <t>1. Only list confirmed sources.</t>
  </si>
  <si>
    <t>Entries should be verified beyond reasonable doubt, preferably with a demo. If you must add an incomplete entry, or keep a note of something that hasn't been found yet, create and add it to a "Stuff to Find" section below the game. If it is unused, denote it as such.</t>
  </si>
  <si>
    <t>2. List games in order of release date.</t>
  </si>
  <si>
    <t>Each game in a section should be ordered by the time it first released in any region unless otherwise stated. Different game versions that have separate soundtracks (for example, a prototype or remaster OST) can have a separate listing made for it if needed.</t>
  </si>
  <si>
    <t>3. Do not reinterpret patch names.</t>
  </si>
  <si>
    <t>Write patch/preset names exactly how they are displayed on the product or patch list in question. Do not abbreviate*, expand, reorder, or attempt to clarify the patch name in any way. Use the notes section if you must append any clarifications.</t>
  </si>
  <si>
    <t>4. Keep track names consistent.</t>
  </si>
  <si>
    <t>We understand that sometimes soundtrack titles are not especially clear or even occasionally flat out do not exist, but please try to keep every listed instance the same. It can get confusing when one track is given three different names in a single section.*</t>
  </si>
  <si>
    <t>5. List all sounds used.</t>
  </si>
  <si>
    <t>Every unique sound should have an entry: see the note* for more details.</t>
  </si>
  <si>
    <t>6. List things alphanumerically.</t>
  </si>
  <si>
    <t>Straightforward: entries should be listed from 0-9, A-Z in that order, starting from the leftmost column going to the right. Note that this does not apply to the examples column or the stuff-to-find section.</t>
  </si>
  <si>
    <t>7. List all sound examples.</t>
  </si>
  <si>
    <t>Preferably, list all instances of a sound being used in the game. For a sound used in too many tracks to count, put "Used throughout the soundtrack, such as in []" and try to fill in only the most distinct instances of that sound.</t>
  </si>
  <si>
    <t>8. Handle disputes correctly.</t>
  </si>
  <si>
    <r>
      <rPr>
        <rFont val="Fira Sans,Arial"/>
        <b/>
        <color rgb="FF000000"/>
      </rPr>
      <t xml:space="preserve">Place a comment on the sheet if you are challenging a find (particularly those without audio demonstrations), and put important developments in the comment thread. </t>
    </r>
    <r>
      <rPr>
        <rFont val="Fira Sans,Arial"/>
        <b/>
        <color rgb="FF000000"/>
        <u/>
      </rPr>
      <t>Do not</t>
    </r>
    <r>
      <rPr>
        <rFont val="Fira Sans,Arial"/>
        <b/>
        <color rgb="FF000000"/>
      </rPr>
      <t xml:space="preserve"> delete or erase the entry or move it to "stuff to find" until the dispute is resolved.</t>
    </r>
  </si>
  <si>
    <t>To Do:</t>
  </si>
  <si>
    <t>- Add color to the rest of each Mario game</t>
  </si>
  <si>
    <t>- Add color to each Square-Enix game</t>
  </si>
  <si>
    <t>- Add stars to games that have earned them (See 5 Star system below in Editor's Guide to Listings)</t>
  </si>
  <si>
    <t>Editor's Guide to Listings</t>
  </si>
  <si>
    <t>General Guidelines</t>
  </si>
  <si>
    <t>Text over white is black</t>
  </si>
  <si>
    <t>Text over Custom Color 4 is white</t>
  </si>
  <si>
    <t>Arrows (-&gt;) are used for subfolders/subareas</t>
  </si>
  <si>
    <t>Font used is Fira Sans in Bold</t>
  </si>
  <si>
    <t>Song 1, Song 2, Song 3</t>
  </si>
  <si>
    <t>-</t>
  </si>
  <si>
    <t>See note</t>
  </si>
  <si>
    <t>-Used throughout the soundtrack-</t>
  </si>
  <si>
    <t>How to List Product-Specific Formats</t>
  </si>
  <si>
    <t>Roland SC-Series Sound Module</t>
  </si>
  <si>
    <t>SC-XX Map</t>
  </si>
  <si>
    <t>000 005 E.Piano 1</t>
  </si>
  <si>
    <t>See note for SC-Series &amp; SD-Series</t>
  </si>
  <si>
    <t>Roland SD-Series Sound Module</t>
  </si>
  <si>
    <t>(GM2 or GS) -&gt; (Set)</t>
  </si>
  <si>
    <t>037 000 Slap Bass 1</t>
  </si>
  <si>
    <t>^^^</t>
  </si>
  <si>
    <t>Sampler Format Product Name</t>
  </si>
  <si>
    <t>(Directory 1) -&gt; (Directory 2)</t>
  </si>
  <si>
    <t>Patch Name</t>
  </si>
  <si>
    <t>Audio Format Product Name</t>
  </si>
  <si>
    <t>Track XX - Track Title -&gt; TS X:XX / Sample XX</t>
  </si>
  <si>
    <t>Sample Name</t>
  </si>
  <si>
    <t>Track XX - Track Title (-&gt; Sample XX, Optional)</t>
  </si>
  <si>
    <t>Timestamp X:XX</t>
  </si>
  <si>
    <t>Sound Ideas Product Name</t>
  </si>
  <si>
    <t>XXXX-XX-XX</t>
  </si>
  <si>
    <t>TITLE</t>
  </si>
  <si>
    <t>DESCRIPTION</t>
  </si>
  <si>
    <t>How to List Reused Sources: Two Options</t>
  </si>
  <si>
    <t>All other instruments come from Blank.</t>
  </si>
  <si>
    <t>Same Directory</t>
  </si>
  <si>
    <t>Same Patch</t>
  </si>
  <si>
    <t>(Reused, ripped) From (Blank Game)</t>
  </si>
  <si>
    <t>^^ Option 1: See note ^^</t>
  </si>
  <si>
    <t>See tutorial</t>
  </si>
  <si>
    <t>^^ Option 2: See note ^^</t>
  </si>
  <si>
    <r>
      <rPr>
        <rFont val="Fira Sans"/>
        <b/>
        <color rgb="FFFFFFFF"/>
        <sz val="14.0"/>
      </rPr>
      <t xml:space="preserve">Game Title Area: What do these stars mean? </t>
    </r>
    <r>
      <rPr>
        <rFont val="Fira Sans"/>
        <b/>
        <color rgb="FFFFCB02"/>
        <sz val="14.0"/>
      </rPr>
      <t>★</t>
    </r>
    <r>
      <rPr>
        <rFont val="Fira Sans"/>
        <b/>
        <color rgb="FFF18F2B"/>
        <sz val="14.0"/>
      </rPr>
      <t>★</t>
    </r>
    <r>
      <rPr>
        <rFont val="Fira Sans"/>
        <b/>
        <color rgb="FF57BB8A"/>
        <sz val="14.0"/>
      </rPr>
      <t>★</t>
    </r>
    <r>
      <rPr>
        <rFont val="Fira Sans"/>
        <b/>
        <color rgb="FFE12B61"/>
        <sz val="14.0"/>
      </rPr>
      <t>★</t>
    </r>
    <r>
      <rPr>
        <rFont val="Fira Sans"/>
        <b/>
        <color rgb="FF4A86E8"/>
        <sz val="14.0"/>
      </rPr>
      <t>★</t>
    </r>
  </si>
  <si>
    <t>^^ 5 Stars Key: See note ^^</t>
  </si>
  <si>
    <t>See note for how to add stars easily</t>
  </si>
  <si>
    <t>Bonus: Table of Contents (how to add new links)</t>
  </si>
  <si>
    <t>Jump to top</t>
  </si>
  <si>
    <t>1. Click a cell and select "insert link"</t>
  </si>
  <si>
    <t>2. Under "text", type the name of the section you are planning to add</t>
  </si>
  <si>
    <t>3. Under "link", add and modify this template: 'NAME OF TAB'!A(x):G(x)</t>
  </si>
  <si>
    <t>For example, this line is Line 88 of the Rules tab, so linking to this line would be 'Rules'!A88:G88</t>
  </si>
  <si>
    <t>4. Press "apply"</t>
  </si>
  <si>
    <r>
      <rPr>
        <rFont val="Fira Sans"/>
        <b/>
        <color rgb="FF000000"/>
        <sz val="10.0"/>
      </rPr>
      <t xml:space="preserve">5. Change the color of the newly-created text to Custom Color 22 </t>
    </r>
    <r>
      <rPr>
        <rFont val="Fira Sans"/>
        <b/>
        <color rgb="FFC6D7F0"/>
        <sz val="10.0"/>
      </rPr>
      <t>(THIS COLOR)</t>
    </r>
  </si>
  <si>
    <t xml:space="preserve">OPTIONAL: Add "JUMP TO TOP" box to the first game in the newly-added section. </t>
  </si>
  <si>
    <t>The link would be 'NAME OF TAB'!A1. Example is shown above.</t>
  </si>
  <si>
    <t>As always, give credit when reposting this info please, out of respect to all of the people who found it.</t>
  </si>
  <si>
    <t xml:space="preserve">Notice:  </t>
  </si>
  <si>
    <t xml:space="preserve">Mudstep was here                                                                                                                                                                                                                                                                                                                                                                                                                                                           </t>
  </si>
  <si>
    <r>
      <rPr>
        <rFont val="Fira Sans"/>
        <b/>
        <color rgb="FF29E0FF"/>
        <sz val="14.0"/>
      </rPr>
      <t xml:space="preserve">Research by: </t>
    </r>
    <r>
      <rPr>
        <rFont val="Fira Sans"/>
        <b/>
        <color rgb="FFFFFFFF"/>
        <sz val="14.0"/>
      </rPr>
      <t>Alpha Remaster, AdAstra, baggage, BananenDealerNL, bauerklos, Benjamin, crissxcr0ss, CrystalLink, Dimbus Maximus, Dumperghost/Mr. Miles, eph, Excalibur624, G-Boy, Gazpacho, GBP, "Go Ichinose", GDhex12, IrisRose, Kurausukun, Lunarys, Mudstep, Nanita, OrreMIDI, PlatinumMaster, Pokestir, PokefanDylan, recordreader, Sarvéproductions, ShinkoNetCavy, StevenMix, Stevie Skittles, SynaMax, TecFox, thelostrune, Tori, twotimess, Vicious Hobo, Zame, Awakia/Remii</t>
    </r>
  </si>
  <si>
    <t>Make sure to read the rules, both as a reader and a contributor.</t>
  </si>
  <si>
    <t>Table of Contents</t>
  </si>
  <si>
    <t>JUMP TO:</t>
  </si>
  <si>
    <t>Red / Blue</t>
  </si>
  <si>
    <t>Tie-In Games</t>
  </si>
  <si>
    <t>(click the cell, and click the hyperlink</t>
  </si>
  <si>
    <t>Ruby / Sapphire</t>
  </si>
  <si>
    <t>Misc.</t>
  </si>
  <si>
    <t>that comes up)</t>
  </si>
  <si>
    <t>Diamond / Pearl</t>
  </si>
  <si>
    <t>Mystery Dungeon</t>
  </si>
  <si>
    <t>HeartGold / SoulSilver</t>
  </si>
  <si>
    <t>Genius Sonority</t>
  </si>
  <si>
    <t>NOTE: FRLG, Emerald, and Platinum</t>
  </si>
  <si>
    <t>Black / White</t>
  </si>
  <si>
    <t xml:space="preserve">don't have links due to their small </t>
  </si>
  <si>
    <t>Black 2 / White 2</t>
  </si>
  <si>
    <t>amount of sound sources. FRLG and</t>
  </si>
  <si>
    <t>X / Y</t>
  </si>
  <si>
    <t>Emerald sources are below Ruby &amp;</t>
  </si>
  <si>
    <t>Omega Ruby / Alpha Sapphire</t>
  </si>
  <si>
    <t xml:space="preserve">Sapphire's, Platinum sources are </t>
  </si>
  <si>
    <t>Sun / Moon</t>
  </si>
  <si>
    <t>below Diamond &amp; Pearl's.</t>
  </si>
  <si>
    <t>Ultra Sun / Ultra Moon</t>
  </si>
  <si>
    <t>Let's Go Pikachu / Let's Go Eevee</t>
  </si>
  <si>
    <t>Sword / Shield</t>
  </si>
  <si>
    <t>Brilliant Diamond / Shining Pearl</t>
  </si>
  <si>
    <t>Pokemon Legends: Arceus</t>
  </si>
  <si>
    <t>Section 1 - Main Series</t>
  </si>
  <si>
    <r>
      <rPr>
        <rFont val="Fira Sans"/>
        <b/>
        <color rgb="FFE06666"/>
        <sz val="14.0"/>
      </rPr>
      <t>Pokémon Red</t>
    </r>
    <r>
      <rPr>
        <rFont val="Fira Sans"/>
        <b/>
        <color rgb="FFFF1C5B"/>
        <sz val="14.0"/>
      </rPr>
      <t xml:space="preserve"> </t>
    </r>
    <r>
      <rPr>
        <rFont val="Fira Sans"/>
        <b/>
        <color rgb="FF666666"/>
        <sz val="14.0"/>
      </rPr>
      <t>and</t>
    </r>
    <r>
      <rPr>
        <rFont val="Fira Sans"/>
        <b/>
        <color rgb="FFFF1C5B"/>
        <sz val="14.0"/>
      </rPr>
      <t xml:space="preserve"> </t>
    </r>
    <r>
      <rPr>
        <rFont val="Fira Sans"/>
        <b/>
        <color rgb="FFA4C2F4"/>
        <sz val="14.0"/>
      </rPr>
      <t xml:space="preserve">Pokémon Blue </t>
    </r>
    <r>
      <rPr>
        <rFont val="Fira Sans"/>
        <b/>
        <color rgb="FF50E1AB"/>
        <sz val="14.0"/>
      </rPr>
      <t>Bonus Tracks</t>
    </r>
  </si>
  <si>
    <t>KORG</t>
  </si>
  <si>
    <t>MS-20</t>
  </si>
  <si>
    <t>Could be used</t>
  </si>
  <si>
    <t>Pokémon Techno / Pokémon Red and Green Sound Effect Compilation [Fanfare/Sound Effects/Battle Move Sound Effects/Battle Special Abilities Sound Effects]</t>
  </si>
  <si>
    <t>Zero-G</t>
  </si>
  <si>
    <t>Jungle Frenzy</t>
  </si>
  <si>
    <t>TRACK_22</t>
  </si>
  <si>
    <t>13_22_09</t>
  </si>
  <si>
    <t>Amen Break</t>
  </si>
  <si>
    <r>
      <rPr>
        <rFont val="Fira Sans"/>
        <b/>
        <color rgb="FFFF1C5B"/>
        <sz val="14.0"/>
      </rPr>
      <t>Pokémon Ruby</t>
    </r>
    <r>
      <rPr>
        <rFont val="Fira Sans"/>
        <b/>
        <color rgb="FFA40000"/>
        <sz val="14.0"/>
      </rPr>
      <t xml:space="preserve"> </t>
    </r>
    <r>
      <rPr>
        <rFont val="Fira Sans"/>
        <b/>
        <color rgb="FF666666"/>
        <sz val="14.0"/>
      </rPr>
      <t>and</t>
    </r>
    <r>
      <rPr>
        <rFont val="Fira Sans"/>
        <b/>
        <color rgb="FFA40000"/>
        <sz val="14.0"/>
      </rPr>
      <t xml:space="preserve"> </t>
    </r>
    <r>
      <rPr>
        <rFont val="Fira Sans"/>
        <b/>
        <color rgb="FF1E8EDF"/>
        <sz val="14.0"/>
      </rPr>
      <t xml:space="preserve">Pokémon Sapphire </t>
    </r>
    <r>
      <rPr>
        <rFont val="Fira Sans"/>
        <b/>
        <color rgb="FFFFCB02"/>
        <sz val="14.0"/>
      </rPr>
      <t>★</t>
    </r>
  </si>
  <si>
    <t>TRINITY</t>
  </si>
  <si>
    <t>Combinations -&gt; Bank A</t>
  </si>
  <si>
    <t>A110 BIG BONED (fat)</t>
  </si>
  <si>
    <t>Abandoned Ship, Battle! (Regirock, Regice, Registeel), Battle! (Team Aqua/Magma)</t>
  </si>
  <si>
    <t>Programs -&gt; Bank A</t>
  </si>
  <si>
    <t>A086 30303 Mega Bass (S)</t>
  </si>
  <si>
    <t>Lose, Move: Lick (SFX), etc.</t>
  </si>
  <si>
    <t>Crash cymbal</t>
  </si>
  <si>
    <t>Roland</t>
  </si>
  <si>
    <t>SOUND Canvas SC-88 Pro</t>
  </si>
  <si>
    <t>SC-55 Map -&gt; Drum Set</t>
  </si>
  <si>
    <t>001 STANDARD</t>
  </si>
  <si>
    <t>Toms</t>
  </si>
  <si>
    <t>Battle! (Regirock, Regice, Registeel)</t>
  </si>
  <si>
    <t>Native Map</t>
  </si>
  <si>
    <t>001 000 Piano 1</t>
  </si>
  <si>
    <t>002 Acoustic Piano</t>
  </si>
  <si>
    <t>010 000 Glockenspiel</t>
  </si>
  <si>
    <t>010 Glockenspiel</t>
  </si>
  <si>
    <t>014 000 Xylophone</t>
  </si>
  <si>
    <t>014 Xylophone</t>
  </si>
  <si>
    <t>015 000 Tubular-bell</t>
  </si>
  <si>
    <t>015 Tubular Bells</t>
  </si>
  <si>
    <t>018 000 Organ 2</t>
  </si>
  <si>
    <t>018 Percussive Organ</t>
  </si>
  <si>
    <t>022 000 Accordion Fr</t>
  </si>
  <si>
    <t>022 Accordion</t>
  </si>
  <si>
    <t>025 000 Nylon-str.Gt</t>
  </si>
  <si>
    <t>025 Nylon Guitar</t>
  </si>
  <si>
    <t>034 000 Fingered Bs.</t>
  </si>
  <si>
    <t>034 E. Bass (Finger)</t>
  </si>
  <si>
    <t>036 000 Fretless Bs.</t>
  </si>
  <si>
    <t>036 Fretless Bass</t>
  </si>
  <si>
    <t>037 Slap Bass</t>
  </si>
  <si>
    <t>037 009 Unison Slap</t>
  </si>
  <si>
    <t>Unused sample</t>
  </si>
  <si>
    <t>039 000 Synth Bass 1</t>
  </si>
  <si>
    <t>039 Synth Bass 1</t>
  </si>
  <si>
    <t>046 000 PizzicatoStr</t>
  </si>
  <si>
    <t>046 Pizzicato Strings</t>
  </si>
  <si>
    <t>047 000 Harp</t>
  </si>
  <si>
    <t>047 Harp</t>
  </si>
  <si>
    <t>048 000 Timpani</t>
  </si>
  <si>
    <t>048 Timpani</t>
  </si>
  <si>
    <t>049 000 Strings :</t>
  </si>
  <si>
    <t>049 String Ensemble 1</t>
  </si>
  <si>
    <t>057 000 Trumpet</t>
  </si>
  <si>
    <t>057 Trumpet</t>
  </si>
  <si>
    <t>059 000 Tuba</t>
  </si>
  <si>
    <t>059 Tuba</t>
  </si>
  <si>
    <t>061 000 French Horns</t>
  </si>
  <si>
    <t>061 French Horns</t>
  </si>
  <si>
    <t>074 000 Flute</t>
  </si>
  <si>
    <t>074 Flute</t>
  </si>
  <si>
    <t>081 000 Square Wave</t>
  </si>
  <si>
    <t>123 005 Bubble</t>
  </si>
  <si>
    <t>Diving (OST Version)</t>
  </si>
  <si>
    <t>127 006 Applause 2</t>
  </si>
  <si>
    <t>(SFX)</t>
  </si>
  <si>
    <t>Native Map -&gt; Drum Set</t>
  </si>
  <si>
    <t>003 STANDARD 3</t>
  </si>
  <si>
    <t>Kick, Acoustic Snare, Clap, Hi Hats</t>
  </si>
  <si>
    <t>049 ORCHESTRA</t>
  </si>
  <si>
    <t>Orchestral Snare, Crash</t>
  </si>
  <si>
    <t>Low congas, High Congas</t>
  </si>
  <si>
    <t>Bonus Tracks</t>
  </si>
  <si>
    <t>EDIROL</t>
  </si>
  <si>
    <t>STUDIO Canvas SD-90</t>
  </si>
  <si>
    <t>Native -&gt; Contemporary Set</t>
  </si>
  <si>
    <t>039 000 MG303 Bass</t>
  </si>
  <si>
    <t>SLATEPORT CITY</t>
  </si>
  <si>
    <t>TRICK MASTER</t>
  </si>
  <si>
    <t>likely used</t>
  </si>
  <si>
    <t>STEVEN STONE</t>
  </si>
  <si>
    <r>
      <rPr>
        <rFont val="Fira Sans"/>
        <b/>
        <color rgb="FFFF755A"/>
        <sz val="14.0"/>
      </rPr>
      <t>Pokémon FireRed</t>
    </r>
    <r>
      <rPr>
        <rFont val="Fira Sans"/>
        <b/>
        <color rgb="FFA40000"/>
        <sz val="14.0"/>
      </rPr>
      <t xml:space="preserve"> </t>
    </r>
    <r>
      <rPr>
        <rFont val="Fira Sans"/>
        <b/>
        <color rgb="FF666666"/>
        <sz val="14.0"/>
      </rPr>
      <t>and</t>
    </r>
    <r>
      <rPr>
        <rFont val="Fira Sans"/>
        <b/>
        <color rgb="FFA40000"/>
        <sz val="14.0"/>
      </rPr>
      <t xml:space="preserve"> </t>
    </r>
    <r>
      <rPr>
        <rFont val="Fira Sans"/>
        <b/>
        <color rgb="FF278768"/>
        <sz val="14.0"/>
      </rPr>
      <t>Pokémon LeafGreen</t>
    </r>
  </si>
  <si>
    <t>All other instruments come from Ruby &amp; Sapphire</t>
  </si>
  <si>
    <t>Best Service</t>
  </si>
  <si>
    <t>ProSamples 13 Choirs</t>
  </si>
  <si>
    <t>CLASSIC</t>
  </si>
  <si>
    <t>AHH</t>
  </si>
  <si>
    <t>053 Choir Aahs</t>
  </si>
  <si>
    <t>Final Battle! (Rival)</t>
  </si>
  <si>
    <t>ProSamples 15 Dance Drums</t>
  </si>
  <si>
    <t>Partition B -&gt; CYM 01-44</t>
  </si>
  <si>
    <t>CYM 01-22</t>
  </si>
  <si>
    <t>15E-CYM11 (Ride Bell)</t>
  </si>
  <si>
    <t>EastWest</t>
  </si>
  <si>
    <t>ProSamples 18 Steinway Grand Piano</t>
  </si>
  <si>
    <t>Grand Piano</t>
  </si>
  <si>
    <t>Steinway B</t>
  </si>
  <si>
    <t>18-pno28C3</t>
  </si>
  <si>
    <t>Native -&gt; Classical Set</t>
  </si>
  <si>
    <t>005 001 Detuned EP1</t>
  </si>
  <si>
    <t>004 and 005 Electric Piano</t>
  </si>
  <si>
    <t>030 000 Overdrive Gt.</t>
  </si>
  <si>
    <t>030 Overdriven Guitar</t>
  </si>
  <si>
    <t>031 000 DistortionGt.</t>
  </si>
  <si>
    <t>031 Distortion Guitar/063 SynthBrass 1</t>
  </si>
  <si>
    <t>069 000 Oboe</t>
  </si>
  <si>
    <t>069 Oboe</t>
  </si>
  <si>
    <t>Ending Theme</t>
  </si>
  <si>
    <t>079 000 Whistle</t>
  </si>
  <si>
    <t>Route 1</t>
  </si>
  <si>
    <t>Native -&gt; Enhanced Set</t>
  </si>
  <si>
    <t>078 000 Delay Shaku</t>
  </si>
  <si>
    <t>078 Shakuhachi</t>
  </si>
  <si>
    <t>Pokémon Tower</t>
  </si>
  <si>
    <t>001 Amb.Standard</t>
  </si>
  <si>
    <t>Tom drums</t>
  </si>
  <si>
    <t>Native -&gt; Solo Set -&gt; Drum set</t>
  </si>
  <si>
    <t>001 St.Standard</t>
  </si>
  <si>
    <t>Rimshot snare</t>
  </si>
  <si>
    <t>Native -&gt; Special 1 Set</t>
  </si>
  <si>
    <t>112 000 Scream Drive</t>
  </si>
  <si>
    <t>032 Guitar Harmonics</t>
  </si>
  <si>
    <t>Drum &amp; Percussion Tools</t>
  </si>
  <si>
    <t>Track 02</t>
  </si>
  <si>
    <t>16_02_10</t>
  </si>
  <si>
    <t>Kick</t>
  </si>
  <si>
    <t>Battle! (Mewtwo), Battle! (Trainer), etc</t>
  </si>
  <si>
    <t>Ethnic Flavours</t>
  </si>
  <si>
    <t>Track 40</t>
  </si>
  <si>
    <t>21_40_02</t>
  </si>
  <si>
    <t>Atarigane</t>
  </si>
  <si>
    <t>Memory P</t>
  </si>
  <si>
    <t>Pokémon Tower 1999, Gym Leader's Power, Rocket Gang Hideout</t>
  </si>
  <si>
    <t>Stuff to Find</t>
  </si>
  <si>
    <t>Misc. drum elements</t>
  </si>
  <si>
    <t>?</t>
  </si>
  <si>
    <t>drumloops</t>
  </si>
  <si>
    <t>synthy string ensemble</t>
  </si>
  <si>
    <t xml:space="preserve">Pokémon Tower 1999 </t>
  </si>
  <si>
    <t>Pokémon Emerald</t>
  </si>
  <si>
    <t>078 000 Shakuhachi</t>
  </si>
  <si>
    <t>Battle Arena</t>
  </si>
  <si>
    <t>108 000 St.Koto 2</t>
  </si>
  <si>
    <t>0108 Koto</t>
  </si>
  <si>
    <t>A038 Acoustic Bass</t>
  </si>
  <si>
    <t>Not in Final Game; Discovered in Leak</t>
  </si>
  <si>
    <t>Unused sample in Earlier versions</t>
  </si>
  <si>
    <t>Midi Mark Productions</t>
  </si>
  <si>
    <t>Vocal Bytes Vol. 3</t>
  </si>
  <si>
    <t>58 Vocoder Zoom</t>
  </si>
  <si>
    <t>"You got me up"</t>
  </si>
  <si>
    <t>020 016 Church Org.3</t>
  </si>
  <si>
    <t>Sample 3 octaves for each note</t>
  </si>
  <si>
    <t>Rayquaza Appears!</t>
  </si>
  <si>
    <t>039 003 JP-4 Bass</t>
  </si>
  <si>
    <t>Spectrasonics</t>
  </si>
  <si>
    <t>Heart of Asia</t>
  </si>
  <si>
    <t>Disk 1 -&gt; Partition A -&gt; INDIAN SET</t>
  </si>
  <si>
    <t>INDIAN MENU</t>
  </si>
  <si>
    <t>Disc 2 -&gt; Partition D -&gt; Gamelan Hits</t>
  </si>
  <si>
    <t>Gmln Hit 2</t>
  </si>
  <si>
    <t>113 Gamelan</t>
  </si>
  <si>
    <t>Battle Palace</t>
  </si>
  <si>
    <t>21_40_07</t>
  </si>
  <si>
    <t>Kotsuzumi</t>
  </si>
  <si>
    <t>21_40_08</t>
  </si>
  <si>
    <t>Ohtsuzumi</t>
  </si>
  <si>
    <t>21_40_09</t>
  </si>
  <si>
    <t>Hyoushigi</t>
  </si>
  <si>
    <t>Guitar Separates</t>
  </si>
  <si>
    <t>Overdrive Power Chord Set</t>
  </si>
  <si>
    <t>Overdrive Power-04</t>
  </si>
  <si>
    <t>In-game but didn't find it used in BGM</t>
  </si>
  <si>
    <t>Overdrive Wah Single Set</t>
  </si>
  <si>
    <t>Overdrive Wah Single-01</t>
  </si>
  <si>
    <t>Vocoder</t>
  </si>
  <si>
    <t>Battle Pike</t>
  </si>
  <si>
    <r>
      <rPr>
        <rFont val="Fira Sans"/>
        <b/>
        <color rgb="FF627ABF"/>
        <sz val="14.0"/>
      </rPr>
      <t>Pokémon Diamond</t>
    </r>
    <r>
      <rPr>
        <rFont val="Fira Sans"/>
        <b/>
        <color rgb="FF666666"/>
        <sz val="14.0"/>
      </rPr>
      <t xml:space="preserve"> and</t>
    </r>
    <r>
      <rPr>
        <rFont val="Fira Sans"/>
        <b/>
        <color rgb="FFEAC0E6"/>
        <sz val="14.0"/>
      </rPr>
      <t xml:space="preserve"> Pokémon Pearl</t>
    </r>
  </si>
  <si>
    <t>ProSamples 11 Classic Orchestra</t>
  </si>
  <si>
    <t>Partition E-&gt; ADV ORCH 3</t>
  </si>
  <si>
    <t>TIMPANI VS</t>
  </si>
  <si>
    <t>Route 210 (Day), Battle! (Trainer Battle), Battle! (Gym Leader), etc.</t>
  </si>
  <si>
    <t>Classic Choir</t>
  </si>
  <si>
    <t>Battle! (Champion), Old Chateau</t>
  </si>
  <si>
    <t>Partition A -&gt; BD 001-060</t>
  </si>
  <si>
    <t>BD 031-060</t>
  </si>
  <si>
    <t>15A-BDE050 (Electric Kick)</t>
  </si>
  <si>
    <t>Partition B -&gt; CLAP 45-88</t>
  </si>
  <si>
    <t>CLAP 45-66</t>
  </si>
  <si>
    <t>15C-CLP45 ("Clap")</t>
  </si>
  <si>
    <t>CYM 23-44</t>
  </si>
  <si>
    <t>15E-CYM36 (Ride Cymbal)</t>
  </si>
  <si>
    <t>ProSamples 51 Classic Orchestra 2</t>
  </si>
  <si>
    <t>Oboe</t>
  </si>
  <si>
    <t>Route 209 (Night), Solaceon Town (Day), The Underground, etc.</t>
  </si>
  <si>
    <t>French Horns</t>
  </si>
  <si>
    <t>51F-FRH01-B0</t>
  </si>
  <si>
    <t>Battle! (Azelf/Mesprit/Uxie)</t>
  </si>
  <si>
    <t>Harp Long</t>
  </si>
  <si>
    <t>Lake, Wi-Fi Plaza, Battle! (Team Galactic Commander), Snowpoint City (Day), etc.</t>
  </si>
  <si>
    <t>ProSamples 55 Retro Sampler</t>
  </si>
  <si>
    <t>Partition A -&gt; CELLO SECTIO</t>
  </si>
  <si>
    <t>CELLO SECTIO</t>
  </si>
  <si>
    <t>55F-CL01-C#1</t>
  </si>
  <si>
    <t>Partition A -&gt; ORCHESTRA 2</t>
  </si>
  <si>
    <t>ORCHESTRA</t>
  </si>
  <si>
    <t>55AA-ORC09-C</t>
  </si>
  <si>
    <t>Unused</t>
  </si>
  <si>
    <t>Partition B -&gt; ORGAN B3 HAM</t>
  </si>
  <si>
    <t>ORGAN B3 HAM</t>
  </si>
  <si>
    <t>55AV-ORG03-C, 55AV-ORG04-C</t>
  </si>
  <si>
    <t>Hurry Along, etc.</t>
  </si>
  <si>
    <t>Partition B -&gt; PERC MIX</t>
  </si>
  <si>
    <t>PERC MIX</t>
  </si>
  <si>
    <t>55AY-PRC39-E</t>
  </si>
  <si>
    <t>Partition B -&gt; YAMAHA R5+RX</t>
  </si>
  <si>
    <t>YAMAHA R5+RX</t>
  </si>
  <si>
    <t>55P-DRM54-F5</t>
  </si>
  <si>
    <t>Discovery Firm</t>
  </si>
  <si>
    <t>Sound Effects CD Series 6: NATURE</t>
  </si>
  <si>
    <t>WEATHER -&gt; WIND</t>
  </si>
  <si>
    <t>Wind1</t>
  </si>
  <si>
    <t>Spear Pillar, Stark Mountain</t>
  </si>
  <si>
    <t>ProSamples 16 Guitar and Bass</t>
  </si>
  <si>
    <t>Acoustic God -&gt; AC Picked</t>
  </si>
  <si>
    <t>AC Hard Pick</t>
  </si>
  <si>
    <t>Ending Theme, Valor Lakefront (Day), Valor Lakefront (Night)</t>
  </si>
  <si>
    <t>Blues Chug PC</t>
  </si>
  <si>
    <t>Blues Chug</t>
  </si>
  <si>
    <t>16m-gte03-A1</t>
  </si>
  <si>
    <t>Ending Theme, Captured a Flag Underground!</t>
  </si>
  <si>
    <t>Plexi LD</t>
  </si>
  <si>
    <t>Dist Gtr</t>
  </si>
  <si>
    <t>Route 225 (Day), Battle Tower, etc.</t>
  </si>
  <si>
    <t>Rectifier PC</t>
  </si>
  <si>
    <t>Power Chord</t>
  </si>
  <si>
    <t>Deep Within Team Galactic HQ</t>
  </si>
  <si>
    <t>Stingray</t>
  </si>
  <si>
    <t>Stingray Bass Hard</t>
  </si>
  <si>
    <t>Victory! (Gym Leader)</t>
  </si>
  <si>
    <t>Two low notes sampled for 03, rest is 02</t>
  </si>
  <si>
    <t>The Elite Four Appears!, Route 205 (Day), Route 209 (Day), Champion Cynthia, Team Galactic HQ, etc.</t>
  </si>
  <si>
    <t>ProSamples 19 Pop Brass</t>
  </si>
  <si>
    <t>Partition A -&gt; VOLUME 002</t>
  </si>
  <si>
    <t>3TP SUS</t>
  </si>
  <si>
    <t>T3SSFC#3, T3SSFC#4, T3SSFB4</t>
  </si>
  <si>
    <t>Battle! (Wild Pokémon), Battle! (Trainer Battle), Route 205 (Day), Route 225 (Night) Route 228 (Day), etc.</t>
  </si>
  <si>
    <t>Galactic Eterna Building</t>
  </si>
  <si>
    <t xml:space="preserve">The Elite Four Appears!, Route 225 (Day), etc. </t>
  </si>
  <si>
    <t>121 000 Gt.FretNoise</t>
  </si>
  <si>
    <t>Eterna City (Day), Eterna City (Night), Ending Theme</t>
  </si>
  <si>
    <t>005 000 Soft Rhodes</t>
  </si>
  <si>
    <t>Jubilife City, Snowpoint City (Day), Snowpoint City (Night)</t>
  </si>
  <si>
    <t>006 000 FM E.Piano</t>
  </si>
  <si>
    <t>Jubilife City, Mt. Coronet, Canalave City, Eterna Forest</t>
  </si>
  <si>
    <t>008 000 Atack Clav 1</t>
  </si>
  <si>
    <t>Team Galactic HQ</t>
  </si>
  <si>
    <t>010 000 Glocken 2</t>
  </si>
  <si>
    <t>Battle! (Gym Leader), Solaceon Town (Day), Team Galactic HQ, Surf, etc.</t>
  </si>
  <si>
    <t>012 000 Vibraphone 2</t>
  </si>
  <si>
    <t>Route 206 (Day), Route 210 (Day), The Underground, etc.</t>
  </si>
  <si>
    <t>013 000 Marimba 2</t>
  </si>
  <si>
    <t>Twinleaf Town (Day), Sandgem Town (Day), Route 206 (Day), etc.</t>
  </si>
  <si>
    <t>014 000 Xylophone 2</t>
  </si>
  <si>
    <t>The Underground, Hearthome City (Day)</t>
  </si>
  <si>
    <t>015 000 Tubular-bel2</t>
  </si>
  <si>
    <t>Pokémon Gym, Congratulations on Entering the Hall of Fame!, Route 210 (Day), etc.</t>
  </si>
  <si>
    <t>022 000 French Acc</t>
  </si>
  <si>
    <t>Ending Theme, Bicycle</t>
  </si>
  <si>
    <t>023 000 Harmonica 2</t>
  </si>
  <si>
    <t>Eterna City (Day), Ending Theme, Battle! (Rival), etc.</t>
  </si>
  <si>
    <t>028 000 TC Rear</t>
  </si>
  <si>
    <t>Oreburgh City (Day)</t>
  </si>
  <si>
    <t>031 000 Atk Dist Gt</t>
  </si>
  <si>
    <t>Game Corner</t>
  </si>
  <si>
    <t>85% velocity</t>
  </si>
  <si>
    <t>Battle! (Trainer Battle), etc.</t>
  </si>
  <si>
    <t>041 000 Violin Vib</t>
  </si>
  <si>
    <t>Battle! (Team Galactic Commander), Route 203 (Day), Battle! (Champion), etc.</t>
  </si>
  <si>
    <t>046 000 Pizzicato 2</t>
  </si>
  <si>
    <t>048 000 Timpani 2</t>
  </si>
  <si>
    <t>Battle! (Azelf/Mesprit/Uxie), Decisive Battle! (Pokémon League), Battle! (Champion)</t>
  </si>
  <si>
    <t>049 000 Strings 2</t>
  </si>
  <si>
    <t>85% velocity, cut samples</t>
  </si>
  <si>
    <t>Battle! (Wild Pokémon), Battle! (Trainer Battle), Battle! (Gym Leader), Route 201 (Day), Route 205 (Day), etc.</t>
  </si>
  <si>
    <t>058 000 Solo Bone</t>
  </si>
  <si>
    <t>Battle! (Team Galactic Commander), Battle! (Legendary Pokemon)</t>
  </si>
  <si>
    <t>059 000 Tuba 2</t>
  </si>
  <si>
    <t>Battle! (Gym Leader)</t>
  </si>
  <si>
    <t>061 000 FrenchHorns2</t>
  </si>
  <si>
    <t>Route 206 (Day), Congratulations on Entering the Hall of Fame!, Team Galactic HQ, etc.</t>
  </si>
  <si>
    <t>065 000 Soprano Sax2</t>
  </si>
  <si>
    <t>Solaceon Town (Day), Veilstone City, Jubilife City (Night)</t>
  </si>
  <si>
    <t>074 000 Flute 2</t>
  </si>
  <si>
    <t>Route 209 (Day), Poffins, Victory! (Trainer Battle)</t>
  </si>
  <si>
    <t>075 000 Recorder 2</t>
  </si>
  <si>
    <t>Eterna City (Day), Hearthome City (Day)</t>
  </si>
  <si>
    <t>079 000 Whistle 2</t>
  </si>
  <si>
    <t>use modulation (midi CC 1)</t>
  </si>
  <si>
    <t>Battle! (Champion)</t>
  </si>
  <si>
    <t>106 000 Banjo 2</t>
  </si>
  <si>
    <t>Captured a Flag Underground!</t>
  </si>
  <si>
    <t>Native -&gt; Solo Set</t>
  </si>
  <si>
    <t>025 000 Nylon Gt 3</t>
  </si>
  <si>
    <t>Eterna City</t>
  </si>
  <si>
    <t>017 000 Perky Spin</t>
  </si>
  <si>
    <t>Set "Rotary" MFX to "Fast"</t>
  </si>
  <si>
    <t>Battle! (Team Galactic), Battle! (Team Galactic Commander), Route 225 (Day), etc.</t>
  </si>
  <si>
    <t>Native -&gt; Contemporary Set -&gt; Drums</t>
  </si>
  <si>
    <t xml:space="preserve">001 StandardSet2
</t>
  </si>
  <si>
    <t>Tom</t>
  </si>
  <si>
    <t>Solaceon Town</t>
  </si>
  <si>
    <t xml:space="preserve">009 Room Set 2
</t>
  </si>
  <si>
    <t>Route 228 (Day &amp; Night)</t>
  </si>
  <si>
    <t xml:space="preserve">017 Power Set 2
</t>
  </si>
  <si>
    <t>Power Snare</t>
  </si>
  <si>
    <t xml:space="preserve">025 Dance Set
</t>
  </si>
  <si>
    <t>Reverse cymbal</t>
  </si>
  <si>
    <t>Battle! (Team Galactic Commander)</t>
  </si>
  <si>
    <t>026 Rave Set</t>
  </si>
  <si>
    <t>Analog (808) Snare</t>
  </si>
  <si>
    <t>Route 216 (Day &amp; Night), Eterna City</t>
  </si>
  <si>
    <t>049 OrchestraSet</t>
  </si>
  <si>
    <t>Snare</t>
  </si>
  <si>
    <t>A105 POP U Wit' This</t>
  </si>
  <si>
    <t>Opening, Happening at the Lake!, Evolution, Battle! (Azelf/Mesprit/Uxie), Battle! (Team Galactic Boss)</t>
  </si>
  <si>
    <t>A001 Acoustic Piano</t>
  </si>
  <si>
    <t>Jubilife City, Route 228 (Day)</t>
  </si>
  <si>
    <t>039 005 P5 Bass</t>
  </si>
  <si>
    <t>Reused from R/S's Data</t>
  </si>
  <si>
    <t>Various SFX</t>
  </si>
  <si>
    <t>INDIANDRA#3</t>
  </si>
  <si>
    <t>Amity Square, Galactic Eterna Building</t>
  </si>
  <si>
    <t>Yamaha</t>
  </si>
  <si>
    <t>SY77</t>
  </si>
  <si>
    <t>Internal ROM 1 -&gt; BANK C</t>
  </si>
  <si>
    <t>47 Clarinet</t>
  </si>
  <si>
    <t>Bicycle, Twinleaf Town (Day), Amity Square, etc.</t>
  </si>
  <si>
    <t>QY70</t>
  </si>
  <si>
    <t>Internal</t>
  </si>
  <si>
    <t>028 127 Dance Kit</t>
  </si>
  <si>
    <t>Program no. 16</t>
  </si>
  <si>
    <t xml:space="preserve">Game Corner, Battle! (Champion), etc. </t>
  </si>
  <si>
    <t>082 032 DoublSaw</t>
  </si>
  <si>
    <t>Bass Separates</t>
  </si>
  <si>
    <t>Track 10</t>
  </si>
  <si>
    <t>17_10_04</t>
  </si>
  <si>
    <t>Woody Bass - String 1</t>
  </si>
  <si>
    <t>Track 12</t>
  </si>
  <si>
    <t>17_12_02</t>
  </si>
  <si>
    <t>Woody Bass - String 3</t>
  </si>
  <si>
    <t>Veilstone City (Day), Galactic Eterna Building, Surf, etc.</t>
  </si>
  <si>
    <t>17_12_07</t>
  </si>
  <si>
    <t>17_12_13</t>
  </si>
  <si>
    <t>Track 23</t>
  </si>
  <si>
    <t>17_23_01</t>
  </si>
  <si>
    <t>Pick Bass - String 1</t>
  </si>
  <si>
    <t>Battle! (Elite Four), Contest Hall, etc.</t>
  </si>
  <si>
    <t>Track 43</t>
  </si>
  <si>
    <t>17_43_04</t>
  </si>
  <si>
    <t>Bass Slides, Slaps &amp; FX - Slaps</t>
  </si>
  <si>
    <t>Oreburgh City (Day), Oreburgh City (Night)</t>
  </si>
  <si>
    <t>Track 44</t>
  </si>
  <si>
    <t>17_44_04</t>
  </si>
  <si>
    <t>Bass Slides, Slaps &amp; FX - Filter Slaps</t>
  </si>
  <si>
    <t>Battle! (Azelf/Mesprit/Uxie), Battle! (Team Galactic Boss) etc.</t>
  </si>
  <si>
    <t>16_02_06</t>
  </si>
  <si>
    <t>Radio compressed kick</t>
  </si>
  <si>
    <t>Compressed kick</t>
  </si>
  <si>
    <t>Track 18</t>
  </si>
  <si>
    <t>16_18_02</t>
  </si>
  <si>
    <t>Track 20</t>
  </si>
  <si>
    <t>16_20_04</t>
  </si>
  <si>
    <t>Cymbal (coarse -1, fadeout)</t>
  </si>
  <si>
    <t>Track 22</t>
  </si>
  <si>
    <t>16_22_10</t>
  </si>
  <si>
    <t>Open hi-hat (fadeout)</t>
  </si>
  <si>
    <t>16_23_08</t>
  </si>
  <si>
    <t>Open Closed 1</t>
  </si>
  <si>
    <t>16_23_10</t>
  </si>
  <si>
    <t>Ped 1</t>
  </si>
  <si>
    <t>16_23_12</t>
  </si>
  <si>
    <t>Hat</t>
  </si>
  <si>
    <t>Track 24</t>
  </si>
  <si>
    <t>16_24_06</t>
  </si>
  <si>
    <t>Sidestick</t>
  </si>
  <si>
    <t>Track 26</t>
  </si>
  <si>
    <t>16_26_10</t>
  </si>
  <si>
    <t>Shaker</t>
  </si>
  <si>
    <t>Track 28</t>
  </si>
  <si>
    <t>16_28_15</t>
  </si>
  <si>
    <t>EQ percussion "clap"</t>
  </si>
  <si>
    <t>Orchestral Flavours</t>
  </si>
  <si>
    <t>30_02_01</t>
  </si>
  <si>
    <t>Orchestra hit (major)</t>
  </si>
  <si>
    <t>Battle! (Legendary Pokémon)</t>
  </si>
  <si>
    <t>Track 03</t>
  </si>
  <si>
    <t>30_03_01</t>
  </si>
  <si>
    <t>Orchestra hit (minor)</t>
  </si>
  <si>
    <t>Battle! (Champion), Battle! (Team Galactic Commander)</t>
  </si>
  <si>
    <t>Dragon Drum</t>
  </si>
  <si>
    <t>Pokémon Platinum</t>
  </si>
  <si>
    <t>All other instruments come from Diamond &amp; Pearl</t>
  </si>
  <si>
    <t>UVI</t>
  </si>
  <si>
    <t>PlugSound Pro (01-Keyboards)</t>
  </si>
  <si>
    <t>08-Mallets &amp; co</t>
  </si>
  <si>
    <t>Music Box</t>
  </si>
  <si>
    <t>Villa Music Box: Twinleaf Tune</t>
  </si>
  <si>
    <r>
      <rPr>
        <rFont val="Fira Sans"/>
        <b/>
        <color rgb="FFDBA100"/>
        <sz val="14.0"/>
      </rPr>
      <t>Pokémon HeartGold</t>
    </r>
    <r>
      <rPr>
        <rFont val="Fira Sans"/>
        <b/>
        <color rgb="FFA40000"/>
        <sz val="14.0"/>
      </rPr>
      <t xml:space="preserve"> </t>
    </r>
    <r>
      <rPr>
        <rFont val="Fira Sans"/>
        <b/>
        <color rgb="FF666666"/>
        <sz val="14.0"/>
      </rPr>
      <t>and</t>
    </r>
    <r>
      <rPr>
        <rFont val="Fira Sans"/>
        <b/>
        <color rgb="FFA40000"/>
        <sz val="14.0"/>
      </rPr>
      <t xml:space="preserve"> </t>
    </r>
    <r>
      <rPr>
        <rFont val="Fira Sans"/>
        <b/>
        <color rgb="FF7D7D92"/>
        <sz val="14.0"/>
      </rPr>
      <t>Pokémon SoulSilver</t>
    </r>
  </si>
  <si>
    <t>AKAI</t>
  </si>
  <si>
    <t>S3000 CD-ROM Sound Library Vol. 5</t>
  </si>
  <si>
    <t>Partition F -&gt; JINGLE BELL</t>
  </si>
  <si>
    <t>JINGLE BELL</t>
  </si>
  <si>
    <t>JINGLEBELL1</t>
  </si>
  <si>
    <t>Battle! (Ho-Oh)</t>
  </si>
  <si>
    <t>Partition G -&gt; TAIKO</t>
  </si>
  <si>
    <t>TAIKO</t>
  </si>
  <si>
    <t>KO DAIKO 1, OO DAIKO 3</t>
  </si>
  <si>
    <t>Partition G -&gt; TUZUMI</t>
  </si>
  <si>
    <t>TSUZUMI</t>
  </si>
  <si>
    <t>KOTSUZU M8</t>
  </si>
  <si>
    <t>15C-CLP45</t>
  </si>
  <si>
    <t>15E-CYM11</t>
  </si>
  <si>
    <t>CYM 03-44</t>
  </si>
  <si>
    <t>15E-CYM36</t>
  </si>
  <si>
    <t>Symphonic Orchestra</t>
  </si>
  <si>
    <t>Percussion -&gt; Metals</t>
  </si>
  <si>
    <t>Orch chimes</t>
  </si>
  <si>
    <t>Battle! (Wild Pokémon—Johto Version), Battle! (Trainer Battle—Johto Version), Battle! (Rival), Goldenrod City, etc.</t>
  </si>
  <si>
    <t>A Rival Appears!, Battle! (Rival), Battle! (Team Rocket), Battle! (Champion), etc.</t>
  </si>
  <si>
    <t>National Park</t>
  </si>
  <si>
    <t>Olivine Lighthouse, Battle! (Trainer Battle—Johto Version), Battle! (Trainer Battle—Kanto Version) Battle! (Rival), Battle! (Ho-Oh), etc.</t>
  </si>
  <si>
    <t>001 StandardSet2</t>
  </si>
  <si>
    <t>017 Power Set 2</t>
  </si>
  <si>
    <t>Power snare</t>
  </si>
  <si>
    <t>025 Dance Set</t>
  </si>
  <si>
    <t>Analog (808) snare</t>
  </si>
  <si>
    <t>Orchestral snare</t>
  </si>
  <si>
    <t>IK Multimedia</t>
  </si>
  <si>
    <t>SampleTank 2.5 XL</t>
  </si>
  <si>
    <t>Winds</t>
  </si>
  <si>
    <t>Clarinet</t>
  </si>
  <si>
    <t>Route 34, Battle! (Lugia), etc.</t>
  </si>
  <si>
    <t>Orchestra</t>
  </si>
  <si>
    <t>String Orchestra</t>
  </si>
  <si>
    <t>MOTU</t>
  </si>
  <si>
    <t>Ethno Instrument</t>
  </si>
  <si>
    <t>Geographic -&gt; Asia -&gt; Koto</t>
  </si>
  <si>
    <t>Koto 2 picked</t>
  </si>
  <si>
    <t>Ecruteak City, Sprout Tower, Bell Tower, Battle! (Ho-Oh), etc.</t>
  </si>
  <si>
    <t>Geographic -&gt; Asia -&gt; Shamisen</t>
  </si>
  <si>
    <t>Shamisen picked</t>
  </si>
  <si>
    <t>Geographic -&gt; Asia -&gt; Taiko</t>
  </si>
  <si>
    <t>Taiko Reverb mic 2</t>
  </si>
  <si>
    <t>Native Instruments</t>
  </si>
  <si>
    <t>Battery 3</t>
  </si>
  <si>
    <t>01 - Acoustic Kits</t>
  </si>
  <si>
    <t>GM Kit</t>
  </si>
  <si>
    <t>#39 drum kit elements</t>
  </si>
  <si>
    <t>Rock Kit</t>
  </si>
  <si>
    <t>Kontakt Factory Library</t>
  </si>
  <si>
    <t>Orchestral -&gt; 1 - VSL Strings</t>
  </si>
  <si>
    <t>Cello Ensemble</t>
  </si>
  <si>
    <t>Pizzicato articulation</t>
  </si>
  <si>
    <t>Ruins of Alph, Goldenrod City, Poké Mart, Pokémon Center</t>
  </si>
  <si>
    <t>Harp</t>
  </si>
  <si>
    <t>Cut samples</t>
  </si>
  <si>
    <t>Vermillion City, Lavender Town</t>
  </si>
  <si>
    <t>Violin Ensemble</t>
  </si>
  <si>
    <t>Orchestral -&gt; 2 - VSL Woodwinds</t>
  </si>
  <si>
    <t>Bassoon</t>
  </si>
  <si>
    <t>Velocity 89-108</t>
  </si>
  <si>
    <t>New Bark Town, etc.</t>
  </si>
  <si>
    <t>Orchestral -&gt; 3 - VSL Brass</t>
  </si>
  <si>
    <t>French Horn Ensemble</t>
  </si>
  <si>
    <t>Sustain articulation</t>
  </si>
  <si>
    <t>The Pokémon League, etc.</t>
  </si>
  <si>
    <t>French Horn</t>
  </si>
  <si>
    <t>Route 29, etc.</t>
  </si>
  <si>
    <t>Trombone Ensemble</t>
  </si>
  <si>
    <t>Battle! (Wild Pokémon—Johto Version), etc.</t>
  </si>
  <si>
    <t>Trumpet Ensemble</t>
  </si>
  <si>
    <t>Orchestral -&gt; 4 - VSL Percussion</t>
  </si>
  <si>
    <t>Cymbals a due</t>
  </si>
  <si>
    <t>Route 26, etc.</t>
  </si>
  <si>
    <t>Glockenspiel</t>
  </si>
  <si>
    <t>Battle! (Wild Pokémon—Johto Version), Battle! (Trainer Battle—Johto Version), Battle! (Rival), etc.</t>
  </si>
  <si>
    <t>Marimba</t>
  </si>
  <si>
    <t>Xylophone</t>
  </si>
  <si>
    <t>Battle! (Gym Leader—Johto Version), etc.</t>
  </si>
  <si>
    <t>Battle! (Entei), Battle! (Rival)</t>
  </si>
  <si>
    <t>Battle! (Lugia)</t>
  </si>
  <si>
    <t>01-Acoustic Pianos &gt; 01-Grand Piano</t>
  </si>
  <si>
    <t>Acoustic Grand Piano</t>
  </si>
  <si>
    <t>Themes with a piano not named National Park.</t>
  </si>
  <si>
    <t>Rock Piano</t>
  </si>
  <si>
    <t>100% velocity</t>
  </si>
  <si>
    <t>02-Electric Pianos &gt; 01-Classic EP</t>
  </si>
  <si>
    <t>A Suitcase Medium</t>
  </si>
  <si>
    <t>Pokémon Center, etc.</t>
  </si>
  <si>
    <t>06-Electric Organs &gt; 01-High End Organs</t>
  </si>
  <si>
    <t>Full Organ slow</t>
  </si>
  <si>
    <t>Bicycle, etc.</t>
  </si>
  <si>
    <t>Jazz Organ</t>
  </si>
  <si>
    <t>Ice Path, Elm Pokémon Lab</t>
  </si>
  <si>
    <t>Lyra, etc.</t>
  </si>
  <si>
    <t>Vibraphone 1</t>
  </si>
  <si>
    <t>Vermillion City, etc.</t>
  </si>
  <si>
    <t>07-Accordions</t>
  </si>
  <si>
    <t>Accordion Diatonic 1</t>
  </si>
  <si>
    <t>Cianwood City</t>
  </si>
  <si>
    <t>PlugSound Pro (02-Fretted)</t>
  </si>
  <si>
    <t>01-Acoustic Guitar -&gt; 01-Nylon</t>
  </si>
  <si>
    <t>Gerome Finger Soft 2</t>
  </si>
  <si>
    <t>01-Acoustic Guitar -&gt; 03-Folk</t>
  </si>
  <si>
    <t>Martin Soft 2</t>
  </si>
  <si>
    <t>Pewter City</t>
  </si>
  <si>
    <t>02-Electric Guitar -&gt; 01-Strat Clean</t>
  </si>
  <si>
    <t>Strat D.I Med. Tremolo</t>
  </si>
  <si>
    <t>added chorus</t>
  </si>
  <si>
    <t>Violet City</t>
  </si>
  <si>
    <t>03-Acoustic Bass -&gt; 01-Jazzistic Bass</t>
  </si>
  <si>
    <t>Jazz Double Bass</t>
  </si>
  <si>
    <t>04-Electric Bass -&gt; 01-Deluxe Bass</t>
  </si>
  <si>
    <t>Ampeg Ac. Bass -Full</t>
  </si>
  <si>
    <t>110 velocity</t>
  </si>
  <si>
    <t>Goldenrod City, etc.</t>
  </si>
  <si>
    <t>PlugSound Pro (04-Synths and co)</t>
  </si>
  <si>
    <t>04-Synth Bass -&gt; R'n B - Funk</t>
  </si>
  <si>
    <t>Elastik</t>
  </si>
  <si>
    <t>PlugSound Pro (05-General MIDI)</t>
  </si>
  <si>
    <t>06-String &amp; Orchestra</t>
  </si>
  <si>
    <t>48-Timpani</t>
  </si>
  <si>
    <t>Route 42, etc.</t>
  </si>
  <si>
    <t>07-Ensemble</t>
  </si>
  <si>
    <t>56-Orchestra Hit</t>
  </si>
  <si>
    <t>Sample octaves</t>
  </si>
  <si>
    <t>11-Synth Lead</t>
  </si>
  <si>
    <t>81-Square Wave</t>
  </si>
  <si>
    <t>Viridian Forest</t>
  </si>
  <si>
    <t>PlugSound Pro (06-Orchestral)</t>
  </si>
  <si>
    <t>Strings Solo</t>
  </si>
  <si>
    <t>Cello Sus</t>
  </si>
  <si>
    <t>Violin Sus</t>
  </si>
  <si>
    <t>Olivine Lighthouse</t>
  </si>
  <si>
    <t>Woodwinds Solo</t>
  </si>
  <si>
    <t>Bassoon sus</t>
  </si>
  <si>
    <t>Route 38</t>
  </si>
  <si>
    <t>Flute sus</t>
  </si>
  <si>
    <t>Track 2</t>
  </si>
  <si>
    <t>Highly compressed and clipped</t>
  </si>
  <si>
    <t>Hyoshigi</t>
  </si>
  <si>
    <t>057 000 Romantic Tp</t>
  </si>
  <si>
    <t xml:space="preserve">Ballad to the Safari Zone, Ballad to the Safari Zone (Instrumental Version)        </t>
  </si>
  <si>
    <r>
      <rPr>
        <rFont val="Fira Sans"/>
        <b/>
        <color rgb="FFB7B7B7"/>
        <sz val="14.0"/>
      </rPr>
      <t>Pokémon Black</t>
    </r>
    <r>
      <rPr>
        <rFont val="Fira Sans"/>
        <b/>
        <color rgb="FFA40000"/>
        <sz val="14.0"/>
      </rPr>
      <t xml:space="preserve"> </t>
    </r>
    <r>
      <rPr>
        <rFont val="Fira Sans"/>
        <b/>
        <color rgb="FF666666"/>
        <sz val="14.0"/>
      </rPr>
      <t>and</t>
    </r>
    <r>
      <rPr>
        <rFont val="Fira Sans"/>
        <b/>
        <sz val="14.0"/>
      </rPr>
      <t xml:space="preserve"> </t>
    </r>
    <r>
      <rPr>
        <rFont val="Fira Sans"/>
        <b/>
        <color rgb="FFFFFFFF"/>
        <sz val="14.0"/>
      </rPr>
      <t>Pokémon White</t>
    </r>
  </si>
  <si>
    <t>This section is VERY simplified. Please check the BW Section on the "Detailed Pokémon Sound Sources" sheet for the most comprehensive information regarding this game's sources.</t>
  </si>
  <si>
    <t>Additionally, many samples in Black / White are reused from previous games. Detailed documentation on which samples were borrowed or re-recorded are in the sheet linked above.</t>
  </si>
  <si>
    <t>Partition E -&gt; ADV ORCH 3</t>
  </si>
  <si>
    <t>Battle! (Wild Pokémon), Battle! (Strong Wild Pokémon), Battle! (Cheren/Bianca), Battle! (Team Plasma), Battle! (Champion), Battle! (Reshiram/Zekrom), etc.</t>
  </si>
  <si>
    <t>ProSamples 13 Classic Choirs</t>
  </si>
  <si>
    <t>Ending "Onward to Our Own Futures", Black City, Marvelous Bridge, N's Castle, Team Plasma Plots, Trainers' Eyes meet (Scientist), Decisive Battle! (N), Battle! (Ghetsis), etc.</t>
  </si>
  <si>
    <t>Partition A -&gt; BD 001-060 -&gt; BD 031-060</t>
  </si>
  <si>
    <t>15A-BDE050</t>
  </si>
  <si>
    <t>Evolution, Mistralton City, Pokémon Center, Pokémon Gym, Cheren's Theme, Battle! (Gym Leader), Battle! (Champion), Battle! (N), Mystery Gift, Spin Trade, Let's Go Together!, etc.</t>
  </si>
  <si>
    <t>Partition A -&gt; BD 061-120 -&gt; BD 061-090</t>
  </si>
  <si>
    <t>15A-BDE066</t>
  </si>
  <si>
    <t>Opelucid City (B + W), Battle! (Strong Wild Pokémon), Battle! (Cheren/Bianca), Battle! (Team Plasma), Battle! (Elite Four), Decisive Battle! (N), Battle! (Reshiram/Zekrom), etc.</t>
  </si>
  <si>
    <t>Partition A -&gt; BD 061-120 -&gt; BD 091-120</t>
  </si>
  <si>
    <t>15A-BDE120</t>
  </si>
  <si>
    <t>Kick + Crash</t>
  </si>
  <si>
    <t>Battle! (Strong Wild Pokémon), Battle! (Cheren/Bianca), Battle! (Team Plasma), Battle! (Elite Four), Battle! (Champion), Decisive Battle! (N), Battle! (Reshiram/Zekrom), etc.</t>
  </si>
  <si>
    <t>Partition A -&gt; SD 061-120 -&gt; SD 091-120</t>
  </si>
  <si>
    <t>15A-SDE105</t>
  </si>
  <si>
    <t>Opelucid City (B), Trainers' Eyes meet (Team Plasma), Battle! (Strong Wild Pokémon), Battle! (Team Plasma)</t>
  </si>
  <si>
    <t>Partition A -&gt; SD 181-240 -&gt; SD 181-210</t>
  </si>
  <si>
    <t>15A-SDE182</t>
  </si>
  <si>
    <t>Battle! (Cheren/Bianca)</t>
  </si>
  <si>
    <t>Clap</t>
  </si>
  <si>
    <t>Pokémon Center, Mystery Gift</t>
  </si>
  <si>
    <t>Ride Bell</t>
  </si>
  <si>
    <t>Icirrus City, Pokémon Center, Trainers' Eyes meet (Cyclist), Battle! (Elite Four), Battle! (Champion), Battle! (Reshiram/Zekrom), Battle! (Kyurem), Spin Trade</t>
  </si>
  <si>
    <t>Ride Cymbal</t>
  </si>
  <si>
    <t>Icirrus City, Pokémon Center, Pokémon Gym, Trainers' Eyes meet (Cyclist)</t>
  </si>
  <si>
    <t>Partition B -&gt; HH 001-052 -&gt; HH 001-026</t>
  </si>
  <si>
    <t>15C-CHH020</t>
  </si>
  <si>
    <t>Closed HiHat</t>
  </si>
  <si>
    <t>Battle! (Strong Wild Pokémon), Battle! (Team Plasma), Battle! (Elite Four), Battle! (N), Decisive Battle! (N), Battle! (Reshiram/Zekrom), Battle! (Legendary Pokémon), etc.</t>
  </si>
  <si>
    <t>15C-CHH021</t>
  </si>
  <si>
    <t>Open HiHat</t>
  </si>
  <si>
    <t>ProSamples 27 Dancefloor Bass</t>
  </si>
  <si>
    <t>Multisampled Basses -&gt; 01-04</t>
  </si>
  <si>
    <t>27A-BSE01B</t>
  </si>
  <si>
    <t>FM Bass</t>
  </si>
  <si>
    <t>Opelucid City (B), Team Plasma Appears!, Battle! (Wild Pokémon), Battle! (Strong Wild Pokémon), Battle! (Team Plasma), Decisive Battle! (N)</t>
  </si>
  <si>
    <t>ProSamples 48 Disco Fever</t>
  </si>
  <si>
    <t>Partition D -&gt; STRING-LICKS</t>
  </si>
  <si>
    <t>48H-STR07-</t>
  </si>
  <si>
    <t>Used as a string ensemble</t>
  </si>
  <si>
    <t>Battle! (Team Plasma)</t>
  </si>
  <si>
    <t>Partition C -&gt; BRASS-LICKS</t>
  </si>
  <si>
    <t>48U-BRS06-</t>
  </si>
  <si>
    <t>Used as a brass ensemble</t>
  </si>
  <si>
    <t>Battle! (N), Decisive Battle! (N)</t>
  </si>
  <si>
    <t>AKAI S-1000</t>
  </si>
  <si>
    <t>Flute</t>
  </si>
  <si>
    <t>Title Screen, Nuvema Town, Accumula Town, Castelia City, Icirrus City, Skyarrow Bridge, Champion Alder, Battle! (Wild Pokémon), Battle! (Gym Leader), Battle! (Elite Four), etc.</t>
  </si>
  <si>
    <t>Icirrus City, Pokémon Center, Trainers' Eyes Meet (Ace Trainer), Trainers' Eyes Meet (Parasol Lady), Spin Trade</t>
  </si>
  <si>
    <t>Studio Box - Disc 4 (Special)</t>
  </si>
  <si>
    <t>layout bank - cosmic power</t>
  </si>
  <si>
    <t>ship 1</t>
  </si>
  <si>
    <t>Game Freak Logo</t>
  </si>
  <si>
    <t>Sound Effects CD Series 3: TRAFFIC</t>
  </si>
  <si>
    <t>TRAINS -&gt; ELETRAIN</t>
  </si>
  <si>
    <t>Electric train</t>
  </si>
  <si>
    <t>Battle Subway</t>
  </si>
  <si>
    <t>Sound Effects CD Series 5: ANIMAL</t>
  </si>
  <si>
    <t>DOMESTIC -&gt; DOGS</t>
  </si>
  <si>
    <t>Dog6</t>
  </si>
  <si>
    <t>N's Dragon (W)</t>
  </si>
  <si>
    <t>Voice Percussion</t>
  </si>
  <si>
    <t>Voice Per - 80~08</t>
  </si>
  <si>
    <t>Village Bridge</t>
  </si>
  <si>
    <t>Voice Per - 80~05</t>
  </si>
  <si>
    <t>Cheren's Theme, Team Plasma Appears!, Trainers' Eyes meet (Cyclist), Trainers' Eyes meet (Team Plasma), Battle! (Champion), Battle! (Cynthia)</t>
  </si>
  <si>
    <t>Quantum Leap Brass</t>
  </si>
  <si>
    <t>Solo Trumpet -&gt; ST Long</t>
  </si>
  <si>
    <t>STP Sustain 1</t>
  </si>
  <si>
    <t>Title Screen, Opelucid City (B), Battle! (Wild Pokémon), Battle! (Strong Wild Pokémon), Battle! (Team Plasma), Battle! (Elite Four), Battle! (N), Decisive Battle! (N), etc.</t>
  </si>
  <si>
    <t>Alto Sax -&gt; AS Long</t>
  </si>
  <si>
    <t>AS Sustain</t>
  </si>
  <si>
    <t>Castelia City, Nimbasa City, Route 12 (Summer), Musical: "A Sweet Soirée", Trainers' Eyes meet (Roughneck)</t>
  </si>
  <si>
    <t>Symphonic Choirs</t>
  </si>
  <si>
    <t>Full Chorus</t>
  </si>
  <si>
    <t>FULLCHORUS AH MOD</t>
  </si>
  <si>
    <t>Coronation Day, The Dragon Awakes, Pokémon World Championships Final</t>
  </si>
  <si>
    <t>Mens and Womens WB</t>
  </si>
  <si>
    <t>WOMENS WB HARD MOD</t>
  </si>
  <si>
    <t>Battle! (Ghetsis)</t>
  </si>
  <si>
    <t>MENS WB HARD MOD</t>
  </si>
  <si>
    <t>Perc -&gt; Metals</t>
  </si>
  <si>
    <t>Orch Chimes</t>
  </si>
  <si>
    <t>Coronation Day, Title Screen, Ending "Onward to Our Own Futures", Route 12, Driftveil Drawbridge, Battle Subway, Entralink, N's Castle, Cold Storage, Victory Road</t>
  </si>
  <si>
    <t>Brass -&gt; 6 French Horns -&gt; Effects</t>
  </si>
  <si>
    <t>6FH Rips F</t>
  </si>
  <si>
    <t>Battle! (Reshiram/Zekrom), Battle! (Kyurem)</t>
  </si>
  <si>
    <t>6FH Rips S</t>
  </si>
  <si>
    <t>GS -&gt; Drum set</t>
  </si>
  <si>
    <t>025 ELECTRONIC</t>
  </si>
  <si>
    <t>Used for: Reverse Cymbal</t>
  </si>
  <si>
    <t>Title Screen, Onward to Adventure!, Abyssal Ruins, Driftveil City, Route 4, Route 10, Pokémon Center, Trainers' Eyes meet (Cyclist), Trainers' Eyes meet (Psychic), Global Terminal</t>
  </si>
  <si>
    <t>026 TR-808</t>
  </si>
  <si>
    <t>Used for: Analog Snare</t>
  </si>
  <si>
    <t>Anville Town, Pokémon Center, Mystery Gift, Spin Trade</t>
  </si>
  <si>
    <t>Used for: Various drum elements</t>
  </si>
  <si>
    <t>Surf, Undella Town (Summer), Castelia City, Route 2, Skyarrow Bridge, Gate, Cold Storage, Relic Castle, Cheren's Theme, Champion Alder, Battle! (Cheren/Bianca), etc.</t>
  </si>
  <si>
    <t>Bicycle, Surf, Abyssal Ruins, Ending "Onward to Our Own Futures", Nimbasa City, Driftveil City, Battle! (Gym Leader), Battle! (Cheren/Bianca), Battle! (Legendary Pokémon), etc.</t>
  </si>
  <si>
    <t>Used for: Open Conga</t>
  </si>
  <si>
    <t>Abyssal Ruins, Lacunosa Town, Undella Town (Summer), Driftveil City, Icirrus City, White Forest, Marvelous Bridge, Someone's Entralink, Champion Alder, Spin Trade</t>
  </si>
  <si>
    <t>Used for: Orchestral Snare</t>
  </si>
  <si>
    <t>Mistralton City, Pokémon Center, Cheren's Theme, Trainers' Eyes Meet (Cyclist), Global Terminal, Gts</t>
  </si>
  <si>
    <t>011 000 Music Box</t>
  </si>
  <si>
    <t>031 000 DistortionGt</t>
  </si>
  <si>
    <t>Trainers' Eyes Meet (Cyclist), Mystery Gift, Team Rocket!?</t>
  </si>
  <si>
    <t>082 000 Saw Wave</t>
  </si>
  <si>
    <t>Battle! (Gym Leader), Battle! (Elite Four), Battle! (N), Battle! (Legendary Pokémon)</t>
  </si>
  <si>
    <t>117 000 Taiko</t>
  </si>
  <si>
    <t>122 000 Breath Noise</t>
  </si>
  <si>
    <t>126 002 Car-Stop</t>
  </si>
  <si>
    <t>126 004 Car-Crash</t>
  </si>
  <si>
    <t>128 000 Gunshot</t>
  </si>
  <si>
    <t>Decisive Battle! (N)</t>
  </si>
  <si>
    <t xml:space="preserve">006 000 FM E.Piano </t>
  </si>
  <si>
    <t>Battle! (Cynthia)</t>
  </si>
  <si>
    <t>Important Info:</t>
  </si>
  <si>
    <t>Battle! (N), Battle! (Elite Four), Battle! (Legendary Pokémon), Battle! (Cynthia)</t>
  </si>
  <si>
    <t>Battle! (Gym Leader), Battle! (Ghetsis), Battle! (Legendary Pokémon), Battle! (Cynthia)</t>
  </si>
  <si>
    <t>056 000 Orch Hit 2</t>
  </si>
  <si>
    <t xml:space="preserve">079 000 Whistle 2 </t>
  </si>
  <si>
    <t>Drums -&gt; Acoustic</t>
  </si>
  <si>
    <t>Room</t>
  </si>
  <si>
    <t>Used for various drum elements</t>
  </si>
  <si>
    <t>Nacrene City, Gear Station</t>
  </si>
  <si>
    <t>Ethnic</t>
  </si>
  <si>
    <t>Accordion Musette</t>
  </si>
  <si>
    <t>Nuvema Town, Striaton City, Nacrene City, Icirrus City, Route 10, Battle! (Cheren/Bianca), Spin Trade</t>
  </si>
  <si>
    <t>Orchestra Strings</t>
  </si>
  <si>
    <t>Nacrene City, Icirrus City, Route 1, Route 2, Pokémon Center, Trainers' Eyes Meet (Lass), Mystery Gift, Spin Trade</t>
  </si>
  <si>
    <t>Used in most tracks</t>
  </si>
  <si>
    <t>Title Screen, Surf, Ending "Onward to Our Own Futures", Route 4, Route 6, Route 10, N's Castle, Battle! (Wild Pokémon), Battle! (Trainer Battle), Battle! (Gym Leader), etc.</t>
  </si>
  <si>
    <t>Percussion</t>
  </si>
  <si>
    <t>Driftveil City, Icirrus City, White Forest, Route 1, Route 2, Pokémon Center, Relic Castle, Hurry Along 1, Hurry Along 2, Battle! (Wild Pokémon), Battle! (Strong Wild Pokémon), etc.</t>
  </si>
  <si>
    <t>Striaton City, Route 1, Route 2, Route 6 (Autumn), Skyarrow Bridge, Pokémon Center, Chargestone Cave, Lostlorn Forest, Prisoner to a Formula, Musical Theater, Gts, etc.</t>
  </si>
  <si>
    <t>MAGiX / Yellow Tools</t>
  </si>
  <si>
    <t>Independence Pro</t>
  </si>
  <si>
    <t>05 Acoustic Guitars</t>
  </si>
  <si>
    <t>Acoustic Guitar 1 Spanish</t>
  </si>
  <si>
    <t>Relic Song</t>
  </si>
  <si>
    <t>13 Orchestral Brass (KHSO)</t>
  </si>
  <si>
    <t>KHSO Trumpets Stc</t>
  </si>
  <si>
    <t>Victory! (Team Plasma)</t>
  </si>
  <si>
    <t>KHSO Trombones Stc</t>
  </si>
  <si>
    <t>A New Adventure!, Title Screen, Battle! (Elite Four), Battle! (Champion), Battle! (Reshiram/Zekrom), Battle! (Kyurem), Victory! (Team Plasma)</t>
  </si>
  <si>
    <t>14 Orchestral Strings (KHSO)</t>
  </si>
  <si>
    <t>KHSO All Strings Sus 1</t>
  </si>
  <si>
    <t>Lostlorn Forest, Victory! (Team Plasma)</t>
  </si>
  <si>
    <t>KHSO All Strings Spc Up</t>
  </si>
  <si>
    <t>25 Romio</t>
  </si>
  <si>
    <t>25 Romio_19</t>
  </si>
  <si>
    <t>"Nauugahuha"</t>
  </si>
  <si>
    <t>"You have me and"</t>
  </si>
  <si>
    <t>Opelucid City (Black)</t>
  </si>
  <si>
    <t>59 Vocoder</t>
  </si>
  <si>
    <t>59 Vocoder_15</t>
  </si>
  <si>
    <t>"I can't stop"</t>
  </si>
  <si>
    <t>Acoustic Kits</t>
  </si>
  <si>
    <t>Route 1, Pokémon Center, Accumula Town, Striaton City, Battle! (Gym Leader), Bicycle, Undella Town (Summer), Village Bridge, Lostlorn Forest, Musical: "Carnival Ludicolo!", etc.</t>
  </si>
  <si>
    <t>Rock Hit</t>
  </si>
  <si>
    <t>Used for: Crash Cymbal and Toms</t>
  </si>
  <si>
    <t>Castelia City, Relic Castle, Tubeline Bridge, Opelucid City (White), Route 10, Undella Town (Summer), Looker's Theme, Battle! (Legendary Pokémon), Gear Station, etc.</t>
  </si>
  <si>
    <t>Band -&gt; 3 - Electric Pianos</t>
  </si>
  <si>
    <t>Mark I Classic</t>
  </si>
  <si>
    <t>Pokémon Center, Gate, Dreamyard, Nacrene City, Bianca's Theme, Trainers' Eyes Meet (Twins), Bicycle, Driftveil Drawbridge, Abyssal Ruins, Musical: "Pokémon Smash!", etc.</t>
  </si>
  <si>
    <t>Band -&gt; 5 - Guitar</t>
  </si>
  <si>
    <t>Nylon Guitar</t>
  </si>
  <si>
    <t>Nuvema Town, Trainers' Eyes Meet (Lass), Pokémon Center, Castelia City, Champion Alder, Cedric Juniper, Anville Town, Icirrus City, Route 10, Lacunosa Town, Village Bridge, etc.</t>
  </si>
  <si>
    <t>Band -&gt; 6 - Bass</t>
  </si>
  <si>
    <t>Upright Bass</t>
  </si>
  <si>
    <t>Mystery Gift</t>
  </si>
  <si>
    <t>Band -&gt; 7 - Drum Kits</t>
  </si>
  <si>
    <t>Pop Kit</t>
  </si>
  <si>
    <t>Used for: Kick and Crash Cymbal</t>
  </si>
  <si>
    <t>Accumula Town, Trainers' Eyes Meet (Twins), Icirrus City, Tubeline Bridge, Route 10, Looker's Theme, Lacunosa Town, Nintendo Wi-Fi Connection, Unity Tower, Dress Up with Props</t>
  </si>
  <si>
    <t>Battle! (Trainer Battle), Surf, Victory! (Team Plasma), Pokémon League, Embracing One's Duty, Lostlorn Forest, The Curtain for the Musical Rises!, The Royal Unova, Entralink, etc.</t>
  </si>
  <si>
    <t>Pizzicato Articulation</t>
  </si>
  <si>
    <t>Battle! (Wild Pokémon), Team Plasma Plots, Prisoner to a Formula, Dreamyard, Anville Town, Chargestone Cave, Trainers' Eyes Meet (Scientist), Victory Road, Lostlorn Forest, etc.</t>
  </si>
  <si>
    <t>Team Plasma Plots, Prisoner to a Formula, Dreamyard, Anville Town, Chargestone Cave, Trainers' Eyes Meet (Scientist), Victory Road, Lostlorn Forest, Entralink, etc.</t>
  </si>
  <si>
    <t>Sustain Articulation</t>
  </si>
  <si>
    <t>Title Screen, Trainers' Eyes Meet (Gentleman), Relic Castle, Dragonspiral Tower, Battle! (Reshiram / Zekrom / Kyurem), Opelucid City (White), White Forest, Entralink, Gts</t>
  </si>
  <si>
    <t>Title Screen, Striaton City, Dreamyard, Trainers' Eyes Meet (Backpacker), Pokémon Gym, Ghetsis' Ambitions, Ending "Onward to Our Own Futures", Unity Tower, Entralink, etc.</t>
  </si>
  <si>
    <t>Title Screen, Driftveil City, Looker's Theme, Trainers' Eyes Meet (Pokéfan), Victory Lies Before You!, Battle! (Champion), Entralink, Pokémon World Championships Final, etc.</t>
  </si>
  <si>
    <t>Title Screen, Trainers' Eyes Meet (Backpacker), Pokémon Gym, Battle! (Gym Leader), Professor Juniper, Nimbasa City, Mistralton City, Surf, Unity Tower, Musical: "Stardom", etc.</t>
  </si>
  <si>
    <t>Tuba</t>
  </si>
  <si>
    <t>Route 6, Pokémon League, Victory Road, Trainers' Eyes Meet (Backpacker), Battle! (Trainer Battle), Battle! (Battle Subway Trainer)</t>
  </si>
  <si>
    <t>Coronation Day, A New Adventure!, Title Screen, Ending "Onward to Our Own Futures", Icirrus City, Route 4, Route 6, Pokémon Center, Pokémon League, N's Castle, Farewell, etc.</t>
  </si>
  <si>
    <t>Orchestral -&gt; 5 - Orchestral Percussion</t>
  </si>
  <si>
    <t>Various Percussion</t>
  </si>
  <si>
    <t>Used for castanet</t>
  </si>
  <si>
    <t>Striaton City, Musical: "Forest Stroll", Trainers' Eyes Meet (Twins)</t>
  </si>
  <si>
    <t>Tambourine</t>
  </si>
  <si>
    <t>Route 1, Bianca's Theme, Trainers' Eyes Meet (Twins)</t>
  </si>
  <si>
    <t>Route 4 (Autumn), There's Trouble!, Gts, Challenging a Battle Competition</t>
  </si>
  <si>
    <t>World -&gt; Metallophones</t>
  </si>
  <si>
    <t>Steel Drums</t>
  </si>
  <si>
    <t>126 008 Starship</t>
  </si>
  <si>
    <t>First few seconds are cut off</t>
  </si>
  <si>
    <t>Sound Ideas</t>
  </si>
  <si>
    <t>Series 1000 General Sound Effects Library</t>
  </si>
  <si>
    <t>SYNTHETIC: WHISTLING POLAR WIND,WEATHER</t>
  </si>
  <si>
    <t>WIND</t>
  </si>
  <si>
    <t>#1028-59-01</t>
  </si>
  <si>
    <t>Fusion Flare/Fusion Bolt SFX, Final Battle! (N Remix)</t>
  </si>
  <si>
    <t>The General Series 6000</t>
  </si>
  <si>
    <t>LARGE FOREST FIRE: CRACKLE, RUMBLE</t>
  </si>
  <si>
    <t>FIRE, FOREST</t>
  </si>
  <si>
    <t>#6040-32-01</t>
  </si>
  <si>
    <t>The Dragon Awakes (B)</t>
  </si>
  <si>
    <t>METAL DRAGGING ON METAL FOLEY</t>
  </si>
  <si>
    <t>METAL, SQUEAL</t>
  </si>
  <si>
    <t>#6040_39</t>
  </si>
  <si>
    <t>N's Dragon (B)</t>
  </si>
  <si>
    <t>PASS BY: CATAPULTED BALL OF FIRE</t>
  </si>
  <si>
    <t>FIRE, BALL</t>
  </si>
  <si>
    <t>#6040-30-01</t>
  </si>
  <si>
    <t>Omnisphere</t>
  </si>
  <si>
    <t>Organs</t>
  </si>
  <si>
    <t>Pipe Organ Cathedral</t>
  </si>
  <si>
    <t>Ending "Onward to Our Own Futures", N's Castle, Decisive Battle! (N)</t>
  </si>
  <si>
    <t>Stylus RMX</t>
  </si>
  <si>
    <t>Classic Stylus</t>
  </si>
  <si>
    <t>120-Troxie</t>
  </si>
  <si>
    <t>Musical: "MELOETTAAA!!!"</t>
  </si>
  <si>
    <t>121-Studio 54 a</t>
  </si>
  <si>
    <t>Musical: "Pokémon Smash!"</t>
  </si>
  <si>
    <t>Steinberg</t>
  </si>
  <si>
    <t>HALionOne</t>
  </si>
  <si>
    <t>GM Content</t>
  </si>
  <si>
    <t>Koto</t>
  </si>
  <si>
    <t>Lostlorn Forest</t>
  </si>
  <si>
    <t>Shakuhachi</t>
  </si>
  <si>
    <t>GM Drum Content</t>
  </si>
  <si>
    <t>Tekno Kit</t>
  </si>
  <si>
    <t>Pro Set</t>
  </si>
  <si>
    <t>Mondo Lead</t>
  </si>
  <si>
    <t>Musical: "Pokémon Smash!", Musical: "MELOETTAAA!!!"</t>
  </si>
  <si>
    <t>Studio Set</t>
  </si>
  <si>
    <t>Hard Sync Solo</t>
  </si>
  <si>
    <t>Opelucid City (Black), Team Plasma Appears!, Musical: "Stardom", Trainers' Eyes Meet (Team Plasma), Battle! (Strong Wild Pokémon), Battle! (Team Plasma), Battle! (Elite Four)</t>
  </si>
  <si>
    <t>T9 Analog Kit</t>
  </si>
  <si>
    <t>Used for kick and clap/snare Thing</t>
  </si>
  <si>
    <t>Opelucid City (Black), Battle Subway, Dragonspiral Tower, Musical: "Stardom", Battle! (Team Plasma), Battle! (Elite Four), Decisive Battle! (N), Battle! (Legendary Pokémon)</t>
  </si>
  <si>
    <t>Tack Piano</t>
  </si>
  <si>
    <t>A Ferris Wheel Ride Together</t>
  </si>
  <si>
    <t>Ueberschall</t>
  </si>
  <si>
    <t>Drum and Bass Flash Trackz</t>
  </si>
  <si>
    <t>Partition A -&gt; #04 170 BPM</t>
  </si>
  <si>
    <t>04 DR 170</t>
  </si>
  <si>
    <t>LOOP04--03, LOOP04--04</t>
  </si>
  <si>
    <t>Congratulations on Entering the Hall of Fame!</t>
  </si>
  <si>
    <t>Houseworx!</t>
  </si>
  <si>
    <t>Workz-2 -&gt; VOLUME 001</t>
  </si>
  <si>
    <t>086H-LP125</t>
  </si>
  <si>
    <t>Bottom Loop</t>
  </si>
  <si>
    <t>Musical: "Stardom"</t>
  </si>
  <si>
    <t>Workz-2 -&gt; VOLUME 018</t>
  </si>
  <si>
    <t>028HHLP125</t>
  </si>
  <si>
    <t>HiHat Loop</t>
  </si>
  <si>
    <t>Workz-3 -&gt; VOLUME 004</t>
  </si>
  <si>
    <t>040PCLP125</t>
  </si>
  <si>
    <t>Triangle Loop</t>
  </si>
  <si>
    <t>Workz-8 -&gt; VOLUME 007</t>
  </si>
  <si>
    <t>H07CLAP or H17CLAP</t>
  </si>
  <si>
    <t>Clap (added reverb required)</t>
  </si>
  <si>
    <t>01-Acoustic Pianos -&gt; 01-Grand Piano</t>
  </si>
  <si>
    <t>Coronation Day, Surf, Anville Town, Lacunosa Town, Gate, Dragonspiral Tower, An Unwavering Heart, Farewell, Battle! (Legendary Pokémon), Mystery Gift, Game Sync</t>
  </si>
  <si>
    <t>Cheren's Theme, Trainers' Eyes Meet (Roughneck), Battle Subway, Global Terminal, Musical: "Stardom", Musical: "Pokémon Smash!",  Musical: "MELOETTAAA!!!"</t>
  </si>
  <si>
    <t>01-Acoustic Pianos -&gt; 07-Mallets &amp; co</t>
  </si>
  <si>
    <t>Black City,  Prisoner to Formula, Route 6 (Winter), Trainers' Eyes Meet (Twins), The Pokémon Child, N</t>
  </si>
  <si>
    <t>Route 2 (Winter), Trainers' Eyes Meet (Cyclist), Mystery Gift, Global Terminal, Poké Transfer: Choose Your Pokémon!", "Poké Transfer: Catch Your Pokémon!"</t>
  </si>
  <si>
    <t>03-Harpsichords &amp; co</t>
  </si>
  <si>
    <t>French Harpsichord</t>
  </si>
  <si>
    <t>Nuvema Town, Opelucid City (Black), Route 12 (Autumn), Village Bridge, Battle! (Team Plasma)</t>
  </si>
  <si>
    <t>Abyssal Ruins, Nacrene City, Castelia City, Driftveil City, Tubeline Bridge, Gear Station, Someone's Entralink, Battle! (Strong Wild Pokémon), Battle! (Team Plasma)</t>
  </si>
  <si>
    <t>Mistralton City, A Ferris Wheel Ride Together, Dress Up with Props, Game Sync, Musical: "Carnival Pokémon", Musical: "Charming Munna", Musical: "Carnival Ludicolo!"</t>
  </si>
  <si>
    <t>Surf, Congratulations on Entering the Hall of Fame!, Lacunose City, Nacrene City, Opelucid City (White), Route 1, Route 12 (Winter), N's Castle, Chargestone Cave, Relic Castle</t>
  </si>
  <si>
    <t>Let's Go Together!, Musical: "Carnival Pokémon", Musical: "Charming Munna", Musical: "Carnival Ludicolo!"</t>
  </si>
  <si>
    <t>Relic Castle, Trainers' Eyes Meet (Parasol Lady)</t>
  </si>
  <si>
    <t>02-Electric Guitar -&gt; 03-Gibson Les Paul</t>
  </si>
  <si>
    <t>LP Marschall</t>
  </si>
  <si>
    <t>Evolution, Ending "Onward to Our Own Futures", Pokémon Gym, Cold Storage, Cheren's Theme, Trainers' Eyes Meet (Ace Trainer), Trainers' Eyes Meet (Clerk ♂), Team Rocket!?</t>
  </si>
  <si>
    <t>Undella Town (Summer), Nimbasa City, Someone's Entralink, Bianca's Theme, Musical: "Carnival Pokémon", Musical: "Charming Munna", Musical: "Carnival Ludicolo!"</t>
  </si>
  <si>
    <t>Jazz Double Bass Hard</t>
  </si>
  <si>
    <t>Title Screen, Accumula Town, Anville Town, Lacunosa Town, Striaton City, Nacrene City, Opelucid City (Black / White), Battle Subway, Dreamyard, Hurry Along. Prisoner to Formula</t>
  </si>
  <si>
    <t>Evolution, Nuvema Town, Undella Town (Summer), Castelia City, White Forest, Route 10, Skyarrow Bridge, Pokémon Gym, Gate, Gear Station, Someone's Entralink, Relic Castle</t>
  </si>
  <si>
    <t>04-Electric Bass -&gt; 04-Fend. Jazz Bass</t>
  </si>
  <si>
    <t>Fend. Slap 1 Pull</t>
  </si>
  <si>
    <t>Mistralton City, Battle Subway, Cheren's Theme, Team Plasma Appears, Trainers' Eyes Meet (Ace Trainer), Trainers' Eyes Meet (Team Plasma), Battle! (Elite Four)</t>
  </si>
  <si>
    <t>06-Ethnic -&gt; 02-Indian</t>
  </si>
  <si>
    <t>Electric Sitar</t>
  </si>
  <si>
    <t>Abyssal Ruins</t>
  </si>
  <si>
    <t>PlugSound Pro (03-Drums &amp; Percs)</t>
  </si>
  <si>
    <t>03-Stylistic Kits -&gt; 03-Groove Kits</t>
  </si>
  <si>
    <t>Groove Kit 09</t>
  </si>
  <si>
    <t>Embracing One's Duty, Battle! (Battle Subway Trainer)</t>
  </si>
  <si>
    <t>Bicycle, Surf, Mistralton City, Congratulations on Entering the Hall of Fame!, Ending "Onward to Our Own Futures", Driftveil City, Musical: Stardom, Battle! (Wild Pokémon), etc.</t>
  </si>
  <si>
    <t>02-Pitched Percussions</t>
  </si>
  <si>
    <t>10-Glockenspiel</t>
  </si>
  <si>
    <t>Title Screen, Driftveil City, Opelucid City (White), Route 4 (Winter), Driftveil Drawbridge, Musical Theater, Battle! (Wild Pokémon), Battle! (Trainer Battle), Battle! (Gym Leader)</t>
  </si>
  <si>
    <t>09-Celesta</t>
  </si>
  <si>
    <t>Undella Town (Autumn/Winter/Spring)</t>
  </si>
  <si>
    <t>Coronation Day, A New Adventure!, Title Screen, Onward to Adventure!, Evolution, Ending "Onward to Our Own Futures", Mistralton City, Route 4, Route 6, Entralink, Unity Tower</t>
  </si>
  <si>
    <t>Musical: "Carnival Pokémon", Musical: "Charming Munna", Musical: "Carnival Ludicolo!"</t>
  </si>
  <si>
    <t>Village Bridge, Battle! (Gym Leader)</t>
  </si>
  <si>
    <t>17-GM Drum Kits</t>
  </si>
  <si>
    <t>5-GM Analog</t>
  </si>
  <si>
    <t>Congratulations on Entering the Hall of Fame!, Nacrene City, Driftveil City, Black City, Embracing One's Duty, Dreamyard, Dragonspiral Tower, Battle! (Battle Subway Trainer)</t>
  </si>
  <si>
    <t>Cello sus</t>
  </si>
  <si>
    <t>Coronation Day, A New Adventure!, Title Screen, Ending "Onward to Our Own Futures", Marvelous Bridge, Pokémon League, Embracing One's Duty, N's Castle, Chargestone Cave</t>
  </si>
  <si>
    <t>A New Adventure!, Onward to Adventure!, Bicycle, Black City, White Forest, Route 1, Route 2, Route 4, Route 6 (Spring), Route 10, Unity Tower, Ghetsis' Ambitions, Relic Song</t>
  </si>
  <si>
    <t>Violin sus</t>
  </si>
  <si>
    <t>Accumula Town, Spin Trade, Battle! (Cynthia), Professor Juniper, Icirrus City</t>
  </si>
  <si>
    <t>PlugSound Pro (Loops)</t>
  </si>
  <si>
    <t>Guitar -&gt;  Electric -&gt; Blues and Rock</t>
  </si>
  <si>
    <t>160-C-Heavy Rock 2</t>
  </si>
  <si>
    <t>Gear Station, Battle! (Team Plasma)</t>
  </si>
  <si>
    <t>Vienna Symphonic Library</t>
  </si>
  <si>
    <t>Special Edition Vol. 1</t>
  </si>
  <si>
    <t>31 Percussion</t>
  </si>
  <si>
    <t>21 Cymbals+Gongs</t>
  </si>
  <si>
    <t>An Unwavering Heart, Battle! (Ghetsis)</t>
  </si>
  <si>
    <t>Track 44 (Bass Slides, Slaps &amp; FX)</t>
  </si>
  <si>
    <t>17_44_04 (Filter Slaps)</t>
  </si>
  <si>
    <t>"Wah" synth bass</t>
  </si>
  <si>
    <t>Chemical Beats</t>
  </si>
  <si>
    <t>Guitar Loops-144</t>
  </si>
  <si>
    <t>144-Guitar Loop 03</t>
  </si>
  <si>
    <t>Sampled the squeal</t>
  </si>
  <si>
    <t>FX Loops-072</t>
  </si>
  <si>
    <t>072-FX Loop 05</t>
  </si>
  <si>
    <t>FX Loops-128</t>
  </si>
  <si>
    <t>128-FX Loop 06</t>
  </si>
  <si>
    <t>Kick and Snare sampled out of the loop</t>
  </si>
  <si>
    <t>Battle! (Elite Four), Battle! (Legendary Pokémon)</t>
  </si>
  <si>
    <t>Compressed Kick</t>
  </si>
  <si>
    <t>Pokémon Center, Mystery Gift, Global Terminal</t>
  </si>
  <si>
    <t>Kick, highly compressed and clipped</t>
  </si>
  <si>
    <t>Pokémon Center, Trainers' Eyes meet (Psychic), Musical: "Carnival Pokémon", Musical: "Charming Munna", Musical: "Carnival Ludicolo!"</t>
  </si>
  <si>
    <t>Coronation Day, A New Adventure!, Onward to Adventure!, Ending "Onward to Our Own Futures", Accumula Town, Route 4, Route 6, Route 12, Skyarrow Bridge, Pokémon Center</t>
  </si>
  <si>
    <t>Crash Cymbal</t>
  </si>
  <si>
    <t>Battle! (Champion), Battle! (Cynthia)</t>
  </si>
  <si>
    <t>Side Stick</t>
  </si>
  <si>
    <t>Pokémon Center, Musical: "Carnival Pokémon", Musical: "Charming Munna", Musical: "Carnival Ludicolo!"</t>
  </si>
  <si>
    <t>16_24_11</t>
  </si>
  <si>
    <t>Rim Hit</t>
  </si>
  <si>
    <t>Lacunosa Town, Undella Town (Summer), Opelucid City (White), Route 10, Dreamyard, Dress Up with Props, Nintendo Wi-Fi Connection</t>
  </si>
  <si>
    <t>Pokémon Center</t>
  </si>
  <si>
    <t>16_28_08</t>
  </si>
  <si>
    <t xml:space="preserve">White Forest, </t>
  </si>
  <si>
    <t>16_28_09</t>
  </si>
  <si>
    <t>Cold Storage, Relic Castle, A Ferris Wheel Ride Together, Trainers' Eyes meet (Pokéfan), Battle! (Cheren/Bianca), Poké Transfer: Choose Your Pokémon!/Catch Your Pokémon!</t>
  </si>
  <si>
    <t>16_28_12</t>
  </si>
  <si>
    <t>Snare Clap Thing</t>
  </si>
  <si>
    <t>Dreamyard</t>
  </si>
  <si>
    <t>Fields of Motion</t>
  </si>
  <si>
    <t>Partition B -&gt; LOOP 15 154</t>
  </si>
  <si>
    <t>RAY</t>
  </si>
  <si>
    <t>Stutter effects</t>
  </si>
  <si>
    <t>Partition C -&gt; LOOP 18 208</t>
  </si>
  <si>
    <t>LEFT HAND</t>
  </si>
  <si>
    <t>Clock</t>
  </si>
  <si>
    <t>Clean Wah Maj Chord 04</t>
  </si>
  <si>
    <t>Team Plasma Appears!, Battle! (Trainer Battle), Battle! (Battle Subway Trainer), Battle! (Gym Leader), Battle! (Champion), Battle! (Reshiram/Zekrom), Battle! (Kyurem)</t>
  </si>
  <si>
    <t>30_02_05</t>
  </si>
  <si>
    <t>Team Plasma Appears!</t>
  </si>
  <si>
    <t>Battle! (Elite Four), Battle! (Champion), Decisive Battle! (N), Battle! (Legendary Pokémon), Battle! (Cynthia), Pokemon World Championships Final</t>
  </si>
  <si>
    <t>30_03_03</t>
  </si>
  <si>
    <t>30_03_05</t>
  </si>
  <si>
    <t>30_03_07</t>
  </si>
  <si>
    <t>ProSamples 37 Dance Synths</t>
  </si>
  <si>
    <t>Hardcore Loops -&gt; Bass Loops</t>
  </si>
  <si>
    <t>37c02gro160</t>
  </si>
  <si>
    <t>Sampled out of the loop</t>
  </si>
  <si>
    <t>Hardcore Loops -&gt; Synth Loops 1</t>
  </si>
  <si>
    <t>37e17gro160</t>
  </si>
  <si>
    <t>Percussion -&gt; Ethnic Perc 1</t>
  </si>
  <si>
    <t>37l08prc1</t>
  </si>
  <si>
    <t>37l10prc1</t>
  </si>
  <si>
    <t>37l11prc1</t>
  </si>
  <si>
    <t>37l12prc1</t>
  </si>
  <si>
    <t>37l13prc1</t>
  </si>
  <si>
    <t>Total Drum &amp; Bass</t>
  </si>
  <si>
    <t>Drum Loops -&gt; 160-BPM</t>
  </si>
  <si>
    <t>Leonora</t>
  </si>
  <si>
    <t>Battle! (Battle Subway Trainer), Pokemon World Championships Final</t>
  </si>
  <si>
    <t>The sources of over 117 samples need to be found</t>
  </si>
  <si>
    <t>Please check the folder linked to see what's missing</t>
  </si>
  <si>
    <t>Startup Piano</t>
  </si>
  <si>
    <t>Summer in Lacunosa</t>
  </si>
  <si>
    <t>Lullaby for Trains</t>
  </si>
  <si>
    <t>Modartt</t>
  </si>
  <si>
    <t>PianoTeq 3</t>
  </si>
  <si>
    <t>C3 Grand</t>
  </si>
  <si>
    <t>Farewell (Refrain)</t>
  </si>
  <si>
    <t>Jazz Upright</t>
  </si>
  <si>
    <t>Jazz Kit</t>
  </si>
  <si>
    <t>Matrix -&gt; 22 Trumpets</t>
  </si>
  <si>
    <t>14S Trumpet ensemble</t>
  </si>
  <si>
    <t>Track 17 - Vibez</t>
  </si>
  <si>
    <t>Timestamp 0:00</t>
  </si>
  <si>
    <t>Final Battle! (N Remix)</t>
  </si>
  <si>
    <r>
      <rPr>
        <rFont val="Fira Sans"/>
        <b/>
        <color rgb="FF999999"/>
        <sz val="14.0"/>
      </rPr>
      <t>Pokémon Black</t>
    </r>
    <r>
      <rPr>
        <rFont val="Fira Sans"/>
        <b/>
        <sz val="14.0"/>
      </rPr>
      <t xml:space="preserve"> </t>
    </r>
    <r>
      <rPr>
        <rFont val="Fira Sans"/>
        <b/>
        <color rgb="FF2883E1"/>
        <sz val="14.0"/>
      </rPr>
      <t>2</t>
    </r>
    <r>
      <rPr>
        <rFont val="Fira Sans"/>
        <b/>
        <color rgb="FFA40000"/>
        <sz val="14.0"/>
      </rPr>
      <t xml:space="preserve"> </t>
    </r>
    <r>
      <rPr>
        <rFont val="Fira Sans"/>
        <b/>
        <color rgb="FF666666"/>
        <sz val="14.0"/>
      </rPr>
      <t>and</t>
    </r>
    <r>
      <rPr>
        <rFont val="Fira Sans"/>
        <b/>
        <sz val="14.0"/>
      </rPr>
      <t xml:space="preserve"> </t>
    </r>
    <r>
      <rPr>
        <rFont val="Fira Sans"/>
        <b/>
        <color rgb="FFFFFFFF"/>
        <sz val="14.0"/>
      </rPr>
      <t>Pokémon White</t>
    </r>
    <r>
      <rPr>
        <rFont val="Fira Sans"/>
        <b/>
        <color rgb="FF7D7D92"/>
        <sz val="14.0"/>
      </rPr>
      <t xml:space="preserve"> </t>
    </r>
    <r>
      <rPr>
        <rFont val="Fira Sans"/>
        <b/>
        <color rgb="FFE69138"/>
        <sz val="14.0"/>
      </rPr>
      <t>2</t>
    </r>
  </si>
  <si>
    <t>Complete Orchestral Collection</t>
  </si>
  <si>
    <t>Bonus</t>
  </si>
  <si>
    <t>Glass fx</t>
  </si>
  <si>
    <t>Castelia City Gym</t>
  </si>
  <si>
    <t>Multisampled Bass</t>
  </si>
  <si>
    <t>Studio Box Mark III</t>
  </si>
  <si>
    <t>Cinema + Game -&gt; layout bank - welcome fantasy</t>
  </si>
  <si>
    <t>hounted</t>
  </si>
  <si>
    <t>Timestamp 0:14 (Grandfather Clock)</t>
  </si>
  <si>
    <t>Strange House</t>
  </si>
  <si>
    <t>Timestamp ?? (Wind and Rockingchair)</t>
  </si>
  <si>
    <t>torture chamber</t>
  </si>
  <si>
    <t>Timestamp 0:35 (Scream + Siren)</t>
  </si>
  <si>
    <t>Goliath</t>
  </si>
  <si>
    <t>Choir Bank -&gt; Soloists</t>
  </si>
  <si>
    <t>Fem Vox Oh</t>
  </si>
  <si>
    <t>Pokestar Studios: Purified, Pokestar Studios: Fear</t>
  </si>
  <si>
    <t>Electric Guitar</t>
  </si>
  <si>
    <t>Blues chug power chrd</t>
  </si>
  <si>
    <t>Battle! (N)</t>
  </si>
  <si>
    <t>Pink Strat</t>
  </si>
  <si>
    <t>Hugh's Theme, Battle! (Rival), Battle! (Iris), Battle! (Sinnoh Champion)</t>
  </si>
  <si>
    <t>Ra</t>
  </si>
  <si>
    <t>Americas -&gt; Wind -&gt; Pan Flute</t>
  </si>
  <si>
    <t>Pan Flute KS C0-D#0</t>
  </si>
  <si>
    <t>Floccesy Town, Mistralton City Gym, White Treehollow</t>
  </si>
  <si>
    <t>Americas -&gt; Plucked -&gt; 1890 Wburn Guitar</t>
  </si>
  <si>
    <t>Washbrn GTR KS C0-D#0</t>
  </si>
  <si>
    <t>Lentimas Town</t>
  </si>
  <si>
    <t>Far East -&gt; Perc -&gt; Gamelan</t>
  </si>
  <si>
    <t>Pamade Untuned</t>
  </si>
  <si>
    <t>Reversal Mountain (Pokémon White), Battle! (Champion Iris)</t>
  </si>
  <si>
    <t>Symphonic Adventures</t>
  </si>
  <si>
    <t>05 Small Instruments</t>
  </si>
  <si>
    <t>Small Instruments 3</t>
  </si>
  <si>
    <t>D5</t>
  </si>
  <si>
    <t>Title Screen</t>
  </si>
  <si>
    <t>Brass -&gt; 6 French Horns -&gt; 2 Short</t>
  </si>
  <si>
    <t>6FH Shrt Script 1</t>
  </si>
  <si>
    <t>Title Screen, Battle! (Black Kyurem/White Kyurem)</t>
  </si>
  <si>
    <t>Brass -&gt; 6 French Horns -&gt; 3 Effects</t>
  </si>
  <si>
    <t>Title Screen, Battle! (Black Kyurem/White Kyurem), Infiltrating the Plasma Frigate!</t>
  </si>
  <si>
    <t>Brass -&gt; 6 French Horns -&gt; 5 Keysw</t>
  </si>
  <si>
    <t>6FH KS Master</t>
  </si>
  <si>
    <t>Brass -&gt; 4 Trumpets -&gt; 5 Keysw</t>
  </si>
  <si>
    <t>4TP KS Master</t>
  </si>
  <si>
    <t>Brass -&gt; 4 Trombones -&gt; 3 Effects</t>
  </si>
  <si>
    <t>4TB Mute Fltr Cres Fst</t>
  </si>
  <si>
    <t xml:space="preserve">Arousal </t>
  </si>
  <si>
    <t>Woodwinds -&gt; Solo Oboe -&gt; 5 Keysw</t>
  </si>
  <si>
    <t>SOB KS Master</t>
  </si>
  <si>
    <t>Strings -&gt; 18 Violins -&gt; 5 Keysw</t>
  </si>
  <si>
    <t>18V KS Master</t>
  </si>
  <si>
    <t>Perc -&gt; CymGong</t>
  </si>
  <si>
    <t>20 Cymbal</t>
  </si>
  <si>
    <t>21 French Cymbal</t>
  </si>
  <si>
    <t>Perc -&gt; Drums</t>
  </si>
  <si>
    <t>3 Snares</t>
  </si>
  <si>
    <t>Glock</t>
  </si>
  <si>
    <t>Triangle 2</t>
  </si>
  <si>
    <t>Perc -&gt; Wood</t>
  </si>
  <si>
    <t>Woodblock symphony</t>
  </si>
  <si>
    <t>Floccesy Town, Humilau City</t>
  </si>
  <si>
    <t>017 POWER</t>
  </si>
  <si>
    <t>Acoustic Snare, Bass Drum 1</t>
  </si>
  <si>
    <t>Battle! (Rival), PWT Final Round!</t>
  </si>
  <si>
    <t>09 Tonal Percussion</t>
  </si>
  <si>
    <t>Chimes Metal China</t>
  </si>
  <si>
    <t>E3</t>
  </si>
  <si>
    <t>Marine Tube</t>
  </si>
  <si>
    <t>KHSO Trombones Staccato</t>
  </si>
  <si>
    <t>PWT Final Round!</t>
  </si>
  <si>
    <t>Theme of Invasion, Assault! Opelucid City, Coalescence, Absorption</t>
  </si>
  <si>
    <t>06 Electric Guitars</t>
  </si>
  <si>
    <t>Electric Guitar Long &amp; Chorus 1</t>
  </si>
  <si>
    <t>Virbank City, Castelia Sewers</t>
  </si>
  <si>
    <t>Power Chords Combi Default</t>
  </si>
  <si>
    <t>Battle! (Gym Leader—Kanto Version), Battle! (Champion—Kanto Version), Battle! (Champion—Hoenn Version), PWT Final Round!</t>
  </si>
  <si>
    <t>27 Andrea</t>
  </si>
  <si>
    <t>"Give me what I need"</t>
  </si>
  <si>
    <t>Nimbasa City Gym: Stage</t>
  </si>
  <si>
    <t>27 Andrea_1</t>
  </si>
  <si>
    <t>"-eee yeah"</t>
  </si>
  <si>
    <t>Nimbasa City Gym: Runway</t>
  </si>
  <si>
    <t>27 Andrea_4</t>
  </si>
  <si>
    <t>"Yeah-yeah-eah"</t>
  </si>
  <si>
    <t>30 Andrea</t>
  </si>
  <si>
    <t>30 Andrea_5</t>
  </si>
  <si>
    <t>Doos</t>
  </si>
  <si>
    <t>48 Mike Skinner</t>
  </si>
  <si>
    <t>48 Mike Skinner_11</t>
  </si>
  <si>
    <t>"5 - 4 - 3 - 2 - 1"</t>
  </si>
  <si>
    <t>Battle! (Colress)</t>
  </si>
  <si>
    <t>52 Darlene Dixon</t>
  </si>
  <si>
    <t>52 Darlene Dixon_18</t>
  </si>
  <si>
    <t>"Are you ready?"</t>
  </si>
  <si>
    <t>Trainers' Eyes Meet (Beauty)</t>
  </si>
  <si>
    <t>56 Darlene Dixon</t>
  </si>
  <si>
    <t>56 Darlene Dixon_13</t>
  </si>
  <si>
    <t>"Uh"</t>
  </si>
  <si>
    <t>Absynth</t>
  </si>
  <si>
    <t>Absynth Legacy</t>
  </si>
  <si>
    <t>12 O' Clock</t>
  </si>
  <si>
    <t>The Frozen City</t>
  </si>
  <si>
    <t>808 Kick 2</t>
  </si>
  <si>
    <t>Shadow Triad's Theme</t>
  </si>
  <si>
    <t>Adrian's Filter Bank</t>
  </si>
  <si>
    <t>Normal Snare</t>
  </si>
  <si>
    <t>Open Metal HH</t>
  </si>
  <si>
    <t>Square Pad with Flange</t>
  </si>
  <si>
    <t>Castelia Sewers, Driftveil City Gym, Battle! (Champion Iris), Battle! (Gym Leader—Johto Version), etc.</t>
  </si>
  <si>
    <t>Bass drum</t>
  </si>
  <si>
    <t>White Treehollow</t>
  </si>
  <si>
    <t>FM8</t>
  </si>
  <si>
    <t>FM7 Legacy</t>
  </si>
  <si>
    <t>Over run</t>
  </si>
  <si>
    <t>Requires EQ</t>
  </si>
  <si>
    <t>DJ Handy</t>
  </si>
  <si>
    <t>Battle! (Champion Iris), Battle! (Gym Leader—Sinnoh Version), etc</t>
  </si>
  <si>
    <t>Theme of Despair, Coalescence, Confrontation</t>
  </si>
  <si>
    <t>Celesta</t>
  </si>
  <si>
    <t>Battle! (Champion Iris)</t>
  </si>
  <si>
    <t>Floccesy Ranch</t>
  </si>
  <si>
    <t>Q-Up Arts / Optical Media International</t>
  </si>
  <si>
    <t>Universe of Sounds: Sonic Images Vol. 1</t>
  </si>
  <si>
    <t>Partition B -&gt; ORCH.EFFECTS</t>
  </si>
  <si>
    <t>ORCH.EFFECTS</t>
  </si>
  <si>
    <t>F   O.EFFECT</t>
  </si>
  <si>
    <t>Coalescence, Absorption, Confrontation</t>
  </si>
  <si>
    <t>The General Series 6000 Original</t>
  </si>
  <si>
    <t>CHAIR, ROCKING</t>
  </si>
  <si>
    <t>CHAIRROCKING</t>
  </si>
  <si>
    <t>#6010-80-01</t>
  </si>
  <si>
    <t>HAM RADIO: TUNING</t>
  </si>
  <si>
    <t>RADIO, HAM</t>
  </si>
  <si>
    <t>#6032-87-01</t>
  </si>
  <si>
    <t>Plasma Frigate Control Room</t>
  </si>
  <si>
    <t>HIGH VOLTAGE SPARK, ELECTRICAL</t>
  </si>
  <si>
    <t>ELECTRICITY, SPARK</t>
  </si>
  <si>
    <t>#6039-61-01</t>
  </si>
  <si>
    <t>Link</t>
  </si>
  <si>
    <t>RATTLE, SHORT, MUSIC, PERCUSSION</t>
  </si>
  <si>
    <t>COWBELL</t>
  </si>
  <si>
    <t>#6027-16-01</t>
  </si>
  <si>
    <t>SMALL BRASS BELL: SHORT RING</t>
  </si>
  <si>
    <t>BELL, HAND</t>
  </si>
  <si>
    <t>#6010-26-02</t>
  </si>
  <si>
    <t>Fanfare! Join Avenue (Unused?)</t>
  </si>
  <si>
    <t>SQUEAK, WOOD</t>
  </si>
  <si>
    <t>SQUEAKWOOD</t>
  </si>
  <si>
    <t>#6038-52-01</t>
  </si>
  <si>
    <t>STONE DRAGGING ON STONE, GRIND</t>
  </si>
  <si>
    <t>TOMBSTONE</t>
  </si>
  <si>
    <t>#6040-75-01</t>
  </si>
  <si>
    <t>Metamorphosis S.A.G.E. Xpander</t>
  </si>
  <si>
    <t>140-149</t>
  </si>
  <si>
    <t>145-Fizz a</t>
  </si>
  <si>
    <t>Castelia Sewers</t>
  </si>
  <si>
    <t>Distortion</t>
  </si>
  <si>
    <t>Aggressive Tendencies</t>
  </si>
  <si>
    <t>Battle! (Team Plasma), Battle! (Champion—Hoenn Version)</t>
  </si>
  <si>
    <t>Hits and Bits</t>
  </si>
  <si>
    <t>Aggresitronic Beamz</t>
  </si>
  <si>
    <t>Asian Supremacy</t>
  </si>
  <si>
    <t>57-Isle a</t>
  </si>
  <si>
    <t>Cheren's Theme</t>
  </si>
  <si>
    <t>83-Breakers b</t>
  </si>
  <si>
    <t>Driftveil City Gym</t>
  </si>
  <si>
    <t>117-ProgHouse a</t>
  </si>
  <si>
    <t>Battle! (Gym Leader—Sinnoh Version)</t>
  </si>
  <si>
    <t>120-Jiggle a</t>
  </si>
  <si>
    <t>Join Avenue</t>
  </si>
  <si>
    <t>123-Festivo a</t>
  </si>
  <si>
    <t>Humilau City Gym</t>
  </si>
  <si>
    <t>125-Pound for Pound a</t>
  </si>
  <si>
    <t>Colress's Theme</t>
  </si>
  <si>
    <t>138-Miami a</t>
  </si>
  <si>
    <t>Battle! (Gym Leader—Johto Version)</t>
  </si>
  <si>
    <t>RMX Grooves</t>
  </si>
  <si>
    <t>58-Motion Century Combo b</t>
  </si>
  <si>
    <t>Nimbasa City Gym: Runway, Nimbasa City Gym: Stage</t>
  </si>
  <si>
    <t>58-Motion Century Vocal Slicer</t>
  </si>
  <si>
    <t>70-Eden Combo</t>
  </si>
  <si>
    <t>72 Liquid Frame Combo</t>
  </si>
  <si>
    <t>85-BumGums Combo a</t>
  </si>
  <si>
    <t>100-Nasty Mutation Combo a</t>
  </si>
  <si>
    <t>The PWT</t>
  </si>
  <si>
    <t xml:space="preserve">103-Earthquake Combo </t>
  </si>
  <si>
    <t>Reversal Mountain (Pokémon White)</t>
  </si>
  <si>
    <t>106-King Kong Combo</t>
  </si>
  <si>
    <t>Battle! (Champion—Hoenn Version)</t>
  </si>
  <si>
    <t>109-War of the Thips</t>
  </si>
  <si>
    <t>125-Elephant Boy Combo 1</t>
  </si>
  <si>
    <t>125-Elephant Boy Hi Hat</t>
  </si>
  <si>
    <t>135-Hysteria Combo a</t>
  </si>
  <si>
    <t>Shadow Triad's Theme, Battle! (Champion—Johto Version)</t>
  </si>
  <si>
    <t>135-Yellow Funk Combo 1</t>
  </si>
  <si>
    <t>Battle! (Gym Leader—Hoenn Version)</t>
  </si>
  <si>
    <t>140-Encripted Combo</t>
  </si>
  <si>
    <t>Trilian</t>
  </si>
  <si>
    <t>Bass - Electric Picked</t>
  </si>
  <si>
    <t>Rock P-Bass Pick - Full Range</t>
  </si>
  <si>
    <t>Virbank City Gym</t>
  </si>
  <si>
    <t>Synth Bass</t>
  </si>
  <si>
    <t>Bang Street</t>
  </si>
  <si>
    <t>Battle! (Rival), PWT Final Round!, Battle! (Team Plasma)</t>
  </si>
  <si>
    <t>Classical Piano 1</t>
  </si>
  <si>
    <t>Battle! (Rival), Infiltrating the Plasma Frigate!, etc.</t>
  </si>
  <si>
    <t>Various</t>
  </si>
  <si>
    <t>XLN Audio</t>
  </si>
  <si>
    <t>Addictive Drums</t>
  </si>
  <si>
    <t>Kit</t>
  </si>
  <si>
    <t>Chemical House</t>
  </si>
  <si>
    <t>Battle! (Rival)</t>
  </si>
  <si>
    <t>Startup</t>
  </si>
  <si>
    <t>Also used for the two snare samples</t>
  </si>
  <si>
    <t>Pokestar Studios: Retreat, Battle! (Ghetsis), Battle! (N)</t>
  </si>
  <si>
    <t>Kit -&gt; PopRock (Big)</t>
  </si>
  <si>
    <t>Live on Stage</t>
  </si>
  <si>
    <t>Confrontation, Virbank City Gym</t>
  </si>
  <si>
    <t>Battle! (Gym Leader), Rival's Theme, Battle! (Rival), Battle! (Team Plasma), Colress's Theme, Unova Link, Battle! (Regirock/Regice/Registeel), Battle! (Champion Iris), etc.</t>
  </si>
  <si>
    <t>EQ Clap</t>
  </si>
  <si>
    <t>Orchestra hit (Major)</t>
  </si>
  <si>
    <t>Track 3</t>
  </si>
  <si>
    <t>Orchestra hit (Minor)</t>
  </si>
  <si>
    <t>muted guitar (electri6ity? prosamples?)</t>
  </si>
  <si>
    <t>rimshot snare</t>
  </si>
  <si>
    <t>End Credits</t>
  </si>
  <si>
    <t>synth bass</t>
  </si>
  <si>
    <t>Humilau City, Battle! (Kanto Gym Leader), various other PWT songs</t>
  </si>
  <si>
    <t>woot woot woot woot (both woots)</t>
  </si>
  <si>
    <t>Brass Hit</t>
  </si>
  <si>
    <t>also in the japanese Platinum trailer ???</t>
  </si>
  <si>
    <t>Fusion</t>
  </si>
  <si>
    <t>Elesa Gym Percussion</t>
  </si>
  <si>
    <t>sfx</t>
  </si>
  <si>
    <t>Seems like Sound Ideas stuff</t>
  </si>
  <si>
    <t>this area in the game uses a bunch of sfx</t>
  </si>
  <si>
    <t>Synth</t>
  </si>
  <si>
    <t>Coalescence</t>
  </si>
  <si>
    <t>Orchestra hit #2</t>
  </si>
  <si>
    <t>Absorption, Confrontation</t>
  </si>
  <si>
    <t>Bass drum impact sound #1</t>
  </si>
  <si>
    <t>Sounds like Timp Hits LR</t>
  </si>
  <si>
    <t>Absorption</t>
  </si>
  <si>
    <t>Bass drum impact sound #2</t>
  </si>
  <si>
    <t>Extremely loud noise echo (????)</t>
  </si>
  <si>
    <t>Arousal</t>
  </si>
  <si>
    <t>Ambient wind / forest SFX</t>
  </si>
  <si>
    <t>tree hollow areas</t>
  </si>
  <si>
    <t>Vinyl Noise</t>
  </si>
  <si>
    <t>N's Castle</t>
  </si>
  <si>
    <r>
      <rPr>
        <rFont val="Fira Sans"/>
        <b/>
        <color rgb="FF3D85C6"/>
        <sz val="14.0"/>
      </rPr>
      <t>Pokémon X</t>
    </r>
    <r>
      <rPr>
        <rFont val="Fira Sans"/>
        <b/>
        <color rgb="FF000000"/>
        <sz val="14.0"/>
      </rPr>
      <t xml:space="preserve"> </t>
    </r>
    <r>
      <rPr>
        <rFont val="Fira Sans"/>
        <b/>
        <color rgb="FF666666"/>
        <sz val="14.0"/>
      </rPr>
      <t>and</t>
    </r>
    <r>
      <rPr>
        <rFont val="Fira Sans"/>
        <b/>
        <color rgb="FF000000"/>
        <sz val="14.0"/>
      </rPr>
      <t xml:space="preserve"> </t>
    </r>
    <r>
      <rPr>
        <rFont val="Fira Sans"/>
        <b/>
        <color rgb="FFE06666"/>
        <sz val="14.0"/>
      </rPr>
      <t>Pokémon Y</t>
    </r>
  </si>
  <si>
    <t>Advanced Orchestra</t>
  </si>
  <si>
    <t>CD 2 -&gt; Partition A -&gt; 01 VIS LG F</t>
  </si>
  <si>
    <t>VIS LONG F</t>
  </si>
  <si>
    <t>PR Video BGM "Elegant 3"</t>
  </si>
  <si>
    <t>Ethno World Instruments</t>
  </si>
  <si>
    <t>KEY INSTRUMENTS -&gt; DALLAPE ACCORDION</t>
  </si>
  <si>
    <t>Dallape Accordion KEY</t>
  </si>
  <si>
    <t>Professor Sycamore, Santalune City</t>
  </si>
  <si>
    <t>Big Fish Audio</t>
  </si>
  <si>
    <t>Nu Metal City</t>
  </si>
  <si>
    <t>Nu Metal 03 065 E</t>
  </si>
  <si>
    <t>03 guitar 07</t>
  </si>
  <si>
    <t>PR Video BGM "Thrilling 2"</t>
  </si>
  <si>
    <t>03 guitar 08</t>
  </si>
  <si>
    <t>Trainers' Eyes Meet (Punk Guy)</t>
  </si>
  <si>
    <t>Acoustic Guitar</t>
  </si>
  <si>
    <t>Acoustic God Sus</t>
  </si>
  <si>
    <t>from Guitar and Bass</t>
  </si>
  <si>
    <t>Boutique</t>
  </si>
  <si>
    <t>Classical Guitar</t>
  </si>
  <si>
    <t>56s B Big Strummer</t>
  </si>
  <si>
    <t>from '56 Strat</t>
  </si>
  <si>
    <t>Friends Theme "A New Meeting", Bicycle</t>
  </si>
  <si>
    <t>Electronic Drumkits</t>
  </si>
  <si>
    <t>508 Kit</t>
  </si>
  <si>
    <t>Ride Cymbal is used</t>
  </si>
  <si>
    <t>Kalos Power Plant</t>
  </si>
  <si>
    <t>Pop Brass</t>
  </si>
  <si>
    <t>3 TP sus MODfilter</t>
  </si>
  <si>
    <t>Friends Theme "A New Meeting"</t>
  </si>
  <si>
    <t>GM Bank -&gt; 073-080 PIPE</t>
  </si>
  <si>
    <t>75-Recorder MOD</t>
  </si>
  <si>
    <t xml:space="preserve">Gogoat Shuttle </t>
  </si>
  <si>
    <t>Keyboard Mallet Instr</t>
  </si>
  <si>
    <t>Accordian</t>
  </si>
  <si>
    <t>Shopping</t>
  </si>
  <si>
    <t>Church Organ</t>
  </si>
  <si>
    <t>Battle! (Lysandre), Battle! (Xerneas / Yveltal / Zygarde), PR Video BGM "Classical 4"</t>
  </si>
  <si>
    <t>Africa -&gt; Drums</t>
  </si>
  <si>
    <t>Djembe Ensemble</t>
  </si>
  <si>
    <t>Friend Safari</t>
  </si>
  <si>
    <t>Americas -&gt; Plucked -&gt; Banjo</t>
  </si>
  <si>
    <t>Banjo Neck</t>
  </si>
  <si>
    <t>Santalune City</t>
  </si>
  <si>
    <t>Americas -&gt; Winds -&gt; FN Cdr Flute</t>
  </si>
  <si>
    <t>FNC Flute KS C0-G#0</t>
  </si>
  <si>
    <t>Route 1, Santalune City</t>
  </si>
  <si>
    <t>Far East -&gt; Plucked -&gt; Koto</t>
  </si>
  <si>
    <t>Koto KS C0-F#0</t>
  </si>
  <si>
    <t>Sushi High Roller</t>
  </si>
  <si>
    <t>MidEast -&gt; Bowed -&gt; ME Fiddle</t>
  </si>
  <si>
    <t>MidEast FDL KS C0-A0</t>
  </si>
  <si>
    <t>India -&gt; Plucked -&gt; Tambura</t>
  </si>
  <si>
    <t>Tambura 4-Way RR</t>
  </si>
  <si>
    <t>PR Video BGM "Mature 4"</t>
  </si>
  <si>
    <t>Far East -&gt; Plucked -&gt; Shamisen</t>
  </si>
  <si>
    <t>Shamisen C0-E0</t>
  </si>
  <si>
    <t>PR Video BGM "Lively 4"</t>
  </si>
  <si>
    <t>Brass -&gt; 4 Trombones -&gt; 5 Keysw</t>
  </si>
  <si>
    <t>4TB KS Master</t>
  </si>
  <si>
    <t>Route 4, Route 8, Route 15, Route 18</t>
  </si>
  <si>
    <t>Title Screen, Route 4, Route 8, Route 15, Route 18, Battle! (World Champion)</t>
  </si>
  <si>
    <t>Title Screen, Route 8</t>
  </si>
  <si>
    <t>Brass -&gt; Solo Trumpet 1 -&gt; 1 Long</t>
  </si>
  <si>
    <t>STP Exp</t>
  </si>
  <si>
    <t>I'll Go With You</t>
  </si>
  <si>
    <t>Brass -&gt; Solo Tuba -&gt; 5 Keysw</t>
  </si>
  <si>
    <t>STU KS Master</t>
  </si>
  <si>
    <t>Battle! (World Champion)</t>
  </si>
  <si>
    <t>12 Cymbal</t>
  </si>
  <si>
    <t>KISEKI</t>
  </si>
  <si>
    <t>Route 8, Battle! (Team Flare Grunt)</t>
  </si>
  <si>
    <t>20 French Cymbal</t>
  </si>
  <si>
    <t>Route 4, Route 8, Route 15, Route 18, Victory Road, Battle! (World Champion)</t>
  </si>
  <si>
    <t>Bass Drum Wagner</t>
  </si>
  <si>
    <t>Victory Road, Battle! (Xerneas / Yveltal /  Zygarde)</t>
  </si>
  <si>
    <t>Timp Hits LR</t>
  </si>
  <si>
    <t>Route 15, Battle! (World Champion), A Mysterious Figure</t>
  </si>
  <si>
    <t>Victory Road, Route 8, Anistar City, Battle! (Champion), PR Video BGM "Classical 4"</t>
  </si>
  <si>
    <t>Castanets</t>
  </si>
  <si>
    <t>Surfing</t>
  </si>
  <si>
    <t>Strings -&gt; 18 Violins -&gt; 1 Long</t>
  </si>
  <si>
    <t>18V Trem Leg</t>
  </si>
  <si>
    <t>Strings -&gt; 18 Violins -&gt; 2 Short</t>
  </si>
  <si>
    <t>18V Mart UD marc shrt</t>
  </si>
  <si>
    <t>Route 15</t>
  </si>
  <si>
    <t>Title Screen, Route 4, Route 8, Route 15, Route 18</t>
  </si>
  <si>
    <t>Strings -&gt; Harp -&gt; 3 Effects</t>
  </si>
  <si>
    <t>Harp Gliss</t>
  </si>
  <si>
    <t>Strings -&gt; Harpsichord</t>
  </si>
  <si>
    <t>Harpsichord</t>
  </si>
  <si>
    <t>Parfum Palace, Dendemille Town, Anistar City, Battle! (Lysandre)</t>
  </si>
  <si>
    <t>Woodwinds -&gt; 3 Flutes -&gt; 1 Long</t>
  </si>
  <si>
    <t>3FL Legato</t>
  </si>
  <si>
    <t>Parfum Palace</t>
  </si>
  <si>
    <t>Woodwinds -&gt; Solo Clarinet -&gt; 1 Long</t>
  </si>
  <si>
    <t>SCL Sus-Leg</t>
  </si>
  <si>
    <t>Woodwinds -&gt; Solo Oboe -&gt; 1 Long</t>
  </si>
  <si>
    <t>SOB Sus-Leg</t>
  </si>
  <si>
    <t>Voices of Passion</t>
  </si>
  <si>
    <t>America</t>
  </si>
  <si>
    <t>America Elements</t>
  </si>
  <si>
    <t>Battle! (Lysandre)</t>
  </si>
  <si>
    <t>How About a Song? "Jubilife City", PR Video Studio, Geosenge Town, Trainers' Eyes Meet (Swimmer♂)</t>
  </si>
  <si>
    <t>01 Acoustic Drum Kits</t>
  </si>
  <si>
    <t>Drum Kit 01 (Sticks)</t>
  </si>
  <si>
    <t>Drum Kit 09 (Plastic Brushes)</t>
  </si>
  <si>
    <t>Lysandre Labs</t>
  </si>
  <si>
    <t>02 Electronic Drum Kits</t>
  </si>
  <si>
    <t>All Electronic Others 1</t>
  </si>
  <si>
    <t>Cowbell</t>
  </si>
  <si>
    <t>Let's Super Train!</t>
  </si>
  <si>
    <t>Electronic Drum Kit 04</t>
  </si>
  <si>
    <t>Trainers' Eyes Meet (Youngster)</t>
  </si>
  <si>
    <t>Acoustic Guitar 1 Ballad</t>
  </si>
  <si>
    <t>Changed into Classic Clothes! (Boy)</t>
  </si>
  <si>
    <t>Geosenge Town</t>
  </si>
  <si>
    <t>Power Chords Simple Default</t>
  </si>
  <si>
    <t>Remove delay</t>
  </si>
  <si>
    <t>Bell Tower</t>
  </si>
  <si>
    <t>Add delay for Shalour City</t>
  </si>
  <si>
    <t>Trainers' Eyes Meet (Butler), Shalour City</t>
  </si>
  <si>
    <t>11 Industrial Percussion</t>
  </si>
  <si>
    <t>Cymbals fx</t>
  </si>
  <si>
    <t>Team Flare Appears, Lysandre Labs, Battle! (Lysandre)</t>
  </si>
  <si>
    <t>15 Orchestral Woodwinds (KHSO)</t>
  </si>
  <si>
    <t>KHSO Clarinet KS C0 &amp; Origami LE</t>
  </si>
  <si>
    <t>A Poké Radar Hit!</t>
  </si>
  <si>
    <t>16 Pop Brass</t>
  </si>
  <si>
    <t>Trumpet Section BIG KS C1-F1</t>
  </si>
  <si>
    <t>PR Video BGM "Rhythmical 3"</t>
  </si>
  <si>
    <t>17 Saxophones</t>
  </si>
  <si>
    <t>Alto Sax Jazz BIG Key Switch B-1</t>
  </si>
  <si>
    <t>PR Video BGM "Cool 1"</t>
  </si>
  <si>
    <t>18 Pipe Organ (NDB)</t>
  </si>
  <si>
    <t>NDB Organ-Stop Scharff</t>
  </si>
  <si>
    <t>Shalour City</t>
  </si>
  <si>
    <t>PR Video Studio, PR Video BGM "Cute 3", "PR Video BGM "Thrilling 3"</t>
  </si>
  <si>
    <t>Aquacorde Town, Trainers' Eyes Meet (Poké Fan)</t>
  </si>
  <si>
    <t>Band -&gt; 1 - Horns</t>
  </si>
  <si>
    <t>Alto Saxophone</t>
  </si>
  <si>
    <t>Coumarine City</t>
  </si>
  <si>
    <t>Sax Section</t>
  </si>
  <si>
    <t>PR Video BGM "Rhythmical 2"</t>
  </si>
  <si>
    <t>Trumpet</t>
  </si>
  <si>
    <t>PR Video BGM "Lively 2"</t>
  </si>
  <si>
    <t>Trumpet Section</t>
  </si>
  <si>
    <t xml:space="preserve">PR Video BGM "Rhythmical 2", "Mature 2" </t>
  </si>
  <si>
    <t>Band -&gt; 2 - Acoustic Pianos</t>
  </si>
  <si>
    <t>Band -&gt; 5 - Guitars</t>
  </si>
  <si>
    <t>Akkord Guitar (All Chords)</t>
  </si>
  <si>
    <t>Professor Sycamore, Trainers' Eyes Meet (Ace Trainer), KISEKI, Santalune City</t>
  </si>
  <si>
    <t>Vaniville Town, Boutique, PR Video BGM "Cool 4", Kiloude City</t>
  </si>
  <si>
    <t>Rock Guitar</t>
  </si>
  <si>
    <t>Rhythm Rock Guitar</t>
  </si>
  <si>
    <t>kontakt Factory Library</t>
  </si>
  <si>
    <t>Cyllage City</t>
  </si>
  <si>
    <t>Funk Kit</t>
  </si>
  <si>
    <t>Studio Break Kit</t>
  </si>
  <si>
    <t>PR Video BGM "Cute 1", PR Video BGM "Thrilling 2"</t>
  </si>
  <si>
    <t>Classic Bass</t>
  </si>
  <si>
    <t>Kalos Power Plant, PR Video BGM "Thrilling 2"</t>
  </si>
  <si>
    <t>Funk Bass</t>
  </si>
  <si>
    <t>Trainers' Eyes Meet (Swimmer♂)</t>
  </si>
  <si>
    <t>How about a song? ~ "Jubilife City"</t>
  </si>
  <si>
    <t>Santalune Forest, Aquacorde Town, Kalos Region Theme</t>
  </si>
  <si>
    <t>Aquacorde Town, Route 2, Battle Spot, Vaniville Town</t>
  </si>
  <si>
    <t>Scary House</t>
  </si>
  <si>
    <t xml:space="preserve">French Horn Ensemble </t>
  </si>
  <si>
    <t>Battle Spot</t>
  </si>
  <si>
    <t>Snare Drum ens</t>
  </si>
  <si>
    <t>Orchestral -&gt; 6 - Keyboard Instruments</t>
  </si>
  <si>
    <t>Concert Grand</t>
  </si>
  <si>
    <t>How about a song? ~ "Unwavering Heart", KISEKI, Battle! (Team Flare)</t>
  </si>
  <si>
    <t>Shopping, Kalos Power Plant</t>
  </si>
  <si>
    <t>Synth -&gt; 3 - Bass</t>
  </si>
  <si>
    <t>Cabinet Bass 2</t>
  </si>
  <si>
    <t>Vintage -&gt; Drum Machines</t>
  </si>
  <si>
    <t>909 Kit</t>
  </si>
  <si>
    <t>Battle! (Team Flare), Battle! (Lysandre)</t>
  </si>
  <si>
    <t>Vintage -&gt; Mini 700</t>
  </si>
  <si>
    <t>700 Square Bass</t>
  </si>
  <si>
    <t>Battle! (Team Flare)</t>
  </si>
  <si>
    <t>World -&gt; 3 - Reeds</t>
  </si>
  <si>
    <t>Zurna</t>
  </si>
  <si>
    <t>World -&gt; 5 - Accordions</t>
  </si>
  <si>
    <t>Accordion</t>
  </si>
  <si>
    <t>Pokémon Village</t>
  </si>
  <si>
    <t>World -&gt; 7 - Metallophones</t>
  </si>
  <si>
    <t>Small Gongs</t>
  </si>
  <si>
    <t>World -&gt; 8 - Percussion</t>
  </si>
  <si>
    <t>Taikos</t>
  </si>
  <si>
    <t>Massive</t>
  </si>
  <si>
    <t>Factory Library -&gt; Bass</t>
  </si>
  <si>
    <t>Ad Voca</t>
  </si>
  <si>
    <t>Fat 3Osc Bass</t>
  </si>
  <si>
    <t>Team Flare Appears!</t>
  </si>
  <si>
    <t>Urban Arsenal Vol. 1 -&gt; Bass</t>
  </si>
  <si>
    <t>Apologize This</t>
  </si>
  <si>
    <t>050-059</t>
  </si>
  <si>
    <t>055-Mohave c</t>
  </si>
  <si>
    <t>Super Training: Try Again...</t>
  </si>
  <si>
    <t>67-Crenshaw c</t>
  </si>
  <si>
    <t>Gate</t>
  </si>
  <si>
    <t>75-Plate a</t>
  </si>
  <si>
    <t>79-Shifted Jazz</t>
  </si>
  <si>
    <t>86-Scortched Earth</t>
  </si>
  <si>
    <t>Secret Super Training!</t>
  </si>
  <si>
    <t>91-Happy X a</t>
  </si>
  <si>
    <t>Classic Stylus -&gt; Congas</t>
  </si>
  <si>
    <t>65-Congas 1</t>
  </si>
  <si>
    <t>93-Congas 2</t>
  </si>
  <si>
    <t>PR Video BGM "Cool 4"</t>
  </si>
  <si>
    <t>Classic Stylus -&gt; Hi-Hats</t>
  </si>
  <si>
    <t>70-Hi-Hats</t>
  </si>
  <si>
    <t>PR Video BGM "Cute 1"</t>
  </si>
  <si>
    <t>Classic Stylus -&gt; Tambourines</t>
  </si>
  <si>
    <t>101-Tambourine</t>
  </si>
  <si>
    <t>Sina and Dexio</t>
  </si>
  <si>
    <t>125-Tambourine</t>
  </si>
  <si>
    <t>52-Alice's Dream Combo</t>
  </si>
  <si>
    <t>58-Motion Century Gabegroove</t>
  </si>
  <si>
    <t>PR Video BGM "Rhythmical 4"</t>
  </si>
  <si>
    <t>60-Two Speeder LoFi</t>
  </si>
  <si>
    <t>Dark Skies, Anistar City, PR Video BGM "Thrilling 3"</t>
  </si>
  <si>
    <t>68-Tower Zero Simple Drums</t>
  </si>
  <si>
    <t>PR Video Studio</t>
  </si>
  <si>
    <t>70-Datalife Rimbo</t>
  </si>
  <si>
    <t>Trainers' Eyes Meet (Honeymooners)</t>
  </si>
  <si>
    <t>70-Datalife Vibro</t>
  </si>
  <si>
    <t>Looker's in Trouble!</t>
  </si>
  <si>
    <t>79-Bossa Love Vinyl Mix</t>
  </si>
  <si>
    <t>Kiloude City</t>
  </si>
  <si>
    <t>79-Bossa Love Combo a</t>
  </si>
  <si>
    <t>PR Video BGM "Elegant 1"</t>
  </si>
  <si>
    <t>79-Red Clouds a</t>
  </si>
  <si>
    <t>PR Video BGM "Lively 3"</t>
  </si>
  <si>
    <t>79-Red Clouds c</t>
  </si>
  <si>
    <t>80-Jedi Guit</t>
  </si>
  <si>
    <t>80-Space Ranger S+H</t>
  </si>
  <si>
    <t>Custom loop</t>
  </si>
  <si>
    <t>Wonder Trade</t>
  </si>
  <si>
    <t>84-Particles Reflections 1</t>
  </si>
  <si>
    <t>90-Madrid Combo</t>
  </si>
  <si>
    <t>The Ultimate Weapon Deployed, Firing the Ultimate Weapon (Y)</t>
  </si>
  <si>
    <t>90-Stutter Congas</t>
  </si>
  <si>
    <t>Trainers' Eyes Meet (Roller Skater)</t>
  </si>
  <si>
    <t>94-Space Train Platform</t>
  </si>
  <si>
    <t>Team Flare Secret HQ</t>
  </si>
  <si>
    <t>94-Space Train Railings</t>
  </si>
  <si>
    <t>98-The Locals Combo</t>
  </si>
  <si>
    <t>100-Boney b</t>
  </si>
  <si>
    <t>103-Earthquake Dist Drum</t>
  </si>
  <si>
    <t>Pokémon League</t>
  </si>
  <si>
    <t>105-Perilous Combo b</t>
  </si>
  <si>
    <t>Trainers' Eyes Meet (Black Belt)</t>
  </si>
  <si>
    <t>112-Crossbred e</t>
  </si>
  <si>
    <t>PR Video BGM "Cool 3"</t>
  </si>
  <si>
    <t>115-Palmistry Handclap Groove</t>
  </si>
  <si>
    <t>120-Kryptonite</t>
  </si>
  <si>
    <t>125-Emperor Combo 2</t>
  </si>
  <si>
    <t>125-Evil Echo Evilness</t>
  </si>
  <si>
    <t>125-Evil Echo NoKick</t>
  </si>
  <si>
    <t>125-Happy Go Lucky a</t>
  </si>
  <si>
    <t>125-Pink Panther Combo a</t>
  </si>
  <si>
    <t>Riding Skiddo</t>
  </si>
  <si>
    <t>135-Floating Combo 2</t>
  </si>
  <si>
    <t>135-Horse Fury No Kick 1a</t>
  </si>
  <si>
    <t>135-Squashed</t>
  </si>
  <si>
    <t>137-MicroTalk</t>
  </si>
  <si>
    <t>PR Video BGM "Thrilling 3"</t>
  </si>
  <si>
    <t>140-Encripted Hi Tones</t>
  </si>
  <si>
    <t>144-Electric Flower Kick</t>
  </si>
  <si>
    <t>Battle! (Xerneas / Yveltal / Zygarde), Super Training!, Secret Super Training!</t>
  </si>
  <si>
    <t>144-Electric Flower Metals</t>
  </si>
  <si>
    <t>160-Find The Exit Combo</t>
  </si>
  <si>
    <t>Battle! (Lysandre), Firing the Ultimate Weapon (X)</t>
  </si>
  <si>
    <t>Sound Menus</t>
  </si>
  <si>
    <t>MENU - Congas</t>
  </si>
  <si>
    <t>A Mysterious Figure</t>
  </si>
  <si>
    <t>Bass Instruments -&gt; Bass - Acoustic Upright</t>
  </si>
  <si>
    <t>Trilian Ac 1 - Full Range All</t>
  </si>
  <si>
    <t>Salon, Camphrier Town, Pokémon Link, How about a song? ~ "Unwavering Heart", Super Training!</t>
  </si>
  <si>
    <t>Bass Instruments -&gt; Bass - Electric Fingered</t>
  </si>
  <si>
    <t>Clean Fender - Full Range</t>
  </si>
  <si>
    <t>Battle! (Trainer Battle), Trainers' Eyes Meet (Ace Trainer), Looker's Sorrowful Theme</t>
  </si>
  <si>
    <t>Rev Cymbal</t>
  </si>
  <si>
    <t>HALion Sonic</t>
  </si>
  <si>
    <t>HS Factory Set</t>
  </si>
  <si>
    <t>3 Osc Fooling</t>
  </si>
  <si>
    <t>Team Flare Appears!, Battle! (Wild Pokémon), Battle! (Trainer Battle)</t>
  </si>
  <si>
    <t>3 Osc Lead</t>
  </si>
  <si>
    <t>5th Lead</t>
  </si>
  <si>
    <t>Battle! (Trainer), Battle! (Xerneas / Yveltal), Battle! (Successor Korrina), Battle! (Elite Four)</t>
  </si>
  <si>
    <t>Acid Rain</t>
  </si>
  <si>
    <t>Battle! (Mewtwo)</t>
  </si>
  <si>
    <t>Arp Sequence 2</t>
  </si>
  <si>
    <t>Arp Sequence 3</t>
  </si>
  <si>
    <t>Battle! (Elite Four)</t>
  </si>
  <si>
    <t>Arp Sequence 4</t>
  </si>
  <si>
    <t>Arp Syncer</t>
  </si>
  <si>
    <t>Bass Head</t>
  </si>
  <si>
    <t>Battle! (Gym Leader), Battle! (World Champion)</t>
  </si>
  <si>
    <t>Bass Tube</t>
  </si>
  <si>
    <t>Boogie Bass</t>
  </si>
  <si>
    <t>Battle! (Successor Korrina), Battle! (Xerneas / Yveltal / Zygarde), Battle! (Elite Four), Battle! (Champion), Battle! (Mewtwo)</t>
  </si>
  <si>
    <t>Bright Mini Lead</t>
  </si>
  <si>
    <t>Battle! (Wild Pokémon)</t>
  </si>
  <si>
    <t>Burly Beats 125bpm</t>
  </si>
  <si>
    <t>each with a different pitch</t>
  </si>
  <si>
    <t xml:space="preserve">Battle! (Elite Four), Battle! (Successor Korrina), Battle! (Mewtwo) </t>
  </si>
  <si>
    <t>Crispy Two Step</t>
  </si>
  <si>
    <t>Battle! (Successor Korrina)</t>
  </si>
  <si>
    <t>Distorted Breaks</t>
  </si>
  <si>
    <t>Battle! (Elite Four), Battle! Battle! (Successor Korrina), Battle! (Mewtwo), Battle! (Champion)</t>
  </si>
  <si>
    <t>Drum n Bass Lead 01</t>
  </si>
  <si>
    <t>Battle! (Gym Leader), Battle! Battle! (Successor Korrina)</t>
  </si>
  <si>
    <t>Evolving Sequence</t>
  </si>
  <si>
    <t>Fast Forward</t>
  </si>
  <si>
    <t>Battle! (Elite Four), Battle! (Mewtwo)</t>
  </si>
  <si>
    <t>Gaga Saw</t>
  </si>
  <si>
    <t>Evolution, Trainers' Eyes Meet (Ace Trainer)</t>
  </si>
  <si>
    <t>Hero</t>
  </si>
  <si>
    <t>Battle! (Gym Leader), Battle! (Successor Korrina)</t>
  </si>
  <si>
    <t>Lets Go Sync Lead</t>
  </si>
  <si>
    <t>Rawtekk D&amp;B 1</t>
  </si>
  <si>
    <t>Battle! (Xerneas / Yveltal)</t>
  </si>
  <si>
    <t>Simple Square Solo</t>
  </si>
  <si>
    <t>Reso Saw Rhythm</t>
  </si>
  <si>
    <t>Battle! (Mewtwo), Battle! (Champion)</t>
  </si>
  <si>
    <t>SONIC Dancer</t>
  </si>
  <si>
    <t>Battle! (Elite Four), Trainers' Eyes Meet (Ace Trainer)</t>
  </si>
  <si>
    <t>Synth Rider 1</t>
  </si>
  <si>
    <t>Thunder</t>
  </si>
  <si>
    <t>Trance Lead MW</t>
  </si>
  <si>
    <t>Whistle Lead</t>
  </si>
  <si>
    <t>HALion Sonic SE</t>
  </si>
  <si>
    <t>Artist / Studio Set</t>
  </si>
  <si>
    <t>Bottle Blow</t>
  </si>
  <si>
    <t>Trainers' Eyes Meet (Furisode Girl), Kiloude City</t>
  </si>
  <si>
    <t>Ethno Attack</t>
  </si>
  <si>
    <t>Finest Lead</t>
  </si>
  <si>
    <t>Boutique, Wonder Trade</t>
  </si>
  <si>
    <t>Gagaku Switch</t>
  </si>
  <si>
    <t>Orchestral Hits</t>
  </si>
  <si>
    <t>Battle! (Team Flare), Cyllage City</t>
  </si>
  <si>
    <t>Phat Rat</t>
  </si>
  <si>
    <t>Pinched Tympanum</t>
  </si>
  <si>
    <t>Team Flare Appears!, Battle! (Team Flare), Lysandre Labs, Battle! (Lysandre)</t>
  </si>
  <si>
    <t>Radiation Lead</t>
  </si>
  <si>
    <t>Sci-Fi Tick</t>
  </si>
  <si>
    <t>Trainers' Eyes Meet (Psychic)</t>
  </si>
  <si>
    <t>Solo Sine</t>
  </si>
  <si>
    <t>could be Sine Lead instead</t>
  </si>
  <si>
    <t>Trainers' Eyes Meet (Ace Trainer), Super Training!</t>
  </si>
  <si>
    <t>Cyllage City, Battle! (Lysandre)</t>
  </si>
  <si>
    <t>Voyager Bass</t>
  </si>
  <si>
    <t>Basic Set</t>
  </si>
  <si>
    <t>[GM 005] Electric Piano 1</t>
  </si>
  <si>
    <t>Gate, Mystery Gift</t>
  </si>
  <si>
    <t>[GM 009] Celesta</t>
  </si>
  <si>
    <t>Dark Skies, Cyllage City</t>
  </si>
  <si>
    <t>[GM 011] Music Box</t>
  </si>
  <si>
    <t>PR Video BGM "Cute 2"</t>
  </si>
  <si>
    <t>[GM 012] Vibraphone</t>
  </si>
  <si>
    <t>Trainers' Eyes Meet (Lass), PR Video BGM "Cute 1"</t>
  </si>
  <si>
    <t>[GM 013] Marimba</t>
  </si>
  <si>
    <t>Trainers' Eyes Meet (Team Flare), Battle! (Team Flare Grunt)</t>
  </si>
  <si>
    <t>[GM 015] Tubular Bells</t>
  </si>
  <si>
    <t>[GM 022] Accordion</t>
  </si>
  <si>
    <t>Dendemille Town, Riding Skiddo, Kiloude City</t>
  </si>
  <si>
    <t>[GM 031] Distortion Guitar</t>
  </si>
  <si>
    <t>Trainers' Eyes Meet (Team Flare), Battle! (Lysandre)</t>
  </si>
  <si>
    <t>[GM 033] Acoustic Bass</t>
  </si>
  <si>
    <t>Lysandre Labs, Changed into Special Clothes (Boy), Changed into Special Clothes (Girl)</t>
  </si>
  <si>
    <t>[GM 037] Slap Bass 2</t>
  </si>
  <si>
    <t>[GM 046] Pizzicato Strings</t>
  </si>
  <si>
    <t>[GM 048] Timpani</t>
  </si>
  <si>
    <t>[GM 056] Orchestra Hit</t>
  </si>
  <si>
    <t>Battle! (Xerneas / Yveltal / Zygarde), Battle! (Champion)</t>
  </si>
  <si>
    <t>[GM 074] Flute</t>
  </si>
  <si>
    <t>[GM 076] Pan Flute</t>
  </si>
  <si>
    <t>Anistar City</t>
  </si>
  <si>
    <t>[GM 106] Banjo</t>
  </si>
  <si>
    <t>[GM 120] Reverse Cymbal</t>
  </si>
  <si>
    <t>Trainers' Eyes Meet (Roller Skater), Battle! (World Champion), Trainers' Eyes Meet (Team Flare)</t>
  </si>
  <si>
    <t>[GM 129] Stereo GM Kit</t>
  </si>
  <si>
    <t>Trainers' Eyes Meet (Team Flare)</t>
  </si>
  <si>
    <t>[GM 132] Percussion</t>
  </si>
  <si>
    <t>Riding Skiddo, Trainers' Eyes Meet (Psychic), Gogoat Shuffle</t>
  </si>
  <si>
    <t>[GM 135] Tekno Kit</t>
  </si>
  <si>
    <t>Above the Rim</t>
  </si>
  <si>
    <t>Arctic Bells</t>
  </si>
  <si>
    <t>Lysandre Labs, Happy Birthday from the Pokémon Center!, Kiloude City, Dendemille Town, Anistar City, Trainers' Eyes Meet (Honeymooners), Cyllage City</t>
  </si>
  <si>
    <t>Asian Temple Bells</t>
  </si>
  <si>
    <t>Art Of Oohs</t>
  </si>
  <si>
    <t>Classic FM Bass</t>
  </si>
  <si>
    <t>Classic Rock Drawbars</t>
  </si>
  <si>
    <t>Copper Bass</t>
  </si>
  <si>
    <t>Cutting Saws</t>
  </si>
  <si>
    <t>Distortion Guitar VX</t>
  </si>
  <si>
    <t>Trainers' Eyes Meet (Team Flare), Trainers' Eyes Meet (Black Belt)</t>
  </si>
  <si>
    <t>Dr. Caligari</t>
  </si>
  <si>
    <t>The Ultimate Weapon Deployed</t>
  </si>
  <si>
    <t>Expressive Flute</t>
  </si>
  <si>
    <t>GTS, Route 8</t>
  </si>
  <si>
    <t>Lead Bites</t>
  </si>
  <si>
    <t>Cyllage City, Lysandre Labs, Battle! (Team Flare), Trainers' Eyes Meet (Psychic)</t>
  </si>
  <si>
    <t>Minor Lead</t>
  </si>
  <si>
    <t>Piano And Voices</t>
  </si>
  <si>
    <t>Together with Shauna</t>
  </si>
  <si>
    <t>Piano And Pad</t>
  </si>
  <si>
    <t>Pick Bass VX</t>
  </si>
  <si>
    <t>Pulse Width Lead</t>
  </si>
  <si>
    <t>Battle! (Team Flare Grunt)</t>
  </si>
  <si>
    <t>Scratches</t>
  </si>
  <si>
    <t>boutique: E4, E3 (probably), F#4</t>
  </si>
  <si>
    <t>Boutique, Kalos Power Plant, Trainers' Eyes Meet (Psychic)</t>
  </si>
  <si>
    <t>Triangular Lead</t>
  </si>
  <si>
    <t>Wah Fifths</t>
  </si>
  <si>
    <t>Matrix -&gt; 01 Solo Strings</t>
  </si>
  <si>
    <t>01S Solo violin</t>
  </si>
  <si>
    <t>Professor Sycamore, Kalos Region Theme</t>
  </si>
  <si>
    <t>Matrix -&gt; 05 Harp</t>
  </si>
  <si>
    <t>41S Harp</t>
  </si>
  <si>
    <t>Battle! (Champion), Vaniville Town</t>
  </si>
  <si>
    <t>Matrix -&gt; 11 Flutes</t>
  </si>
  <si>
    <t>02S Flute 1</t>
  </si>
  <si>
    <t>Aquacorde Town, Camphrier Town</t>
  </si>
  <si>
    <t>01S Piccolo</t>
  </si>
  <si>
    <t>Route 2</t>
  </si>
  <si>
    <t>Matrix -&gt; 12 Oboes</t>
  </si>
  <si>
    <t>11S Oboe french</t>
  </si>
  <si>
    <t>Vaniville Town, Aquacorde Town, Route 2, Professor Sycamore's Laboratory, Laverre City, Trainers' Eyes Meet (Butler), Laverre City, Geosenge Town</t>
  </si>
  <si>
    <t>Matrix -&gt; 14 Bassoons</t>
  </si>
  <si>
    <t>31 Bassoon</t>
  </si>
  <si>
    <t>Glittering Cave</t>
  </si>
  <si>
    <t>12S Trumpet ensemble</t>
  </si>
  <si>
    <t>Aquacorde Town, Route 2, Battle Spot, Battle! (Wild Pokémon), Battle! (Trainer)</t>
  </si>
  <si>
    <t>Sforzando</t>
  </si>
  <si>
    <t>Aquacorde Town, Battle! (Friend), Super Training!</t>
  </si>
  <si>
    <t>12S Trumpet C</t>
  </si>
  <si>
    <t>Snowbelle City, Looker's Sorrowful Theme</t>
  </si>
  <si>
    <t>Matrix -&gt; 23 Trombones</t>
  </si>
  <si>
    <t>25S Trombone ensemble</t>
  </si>
  <si>
    <t>Battle! (Wild Pokémon), Battle! (Trainer)</t>
  </si>
  <si>
    <t>Matrix -&gt; 31 Keyboards</t>
  </si>
  <si>
    <t>01S Bosendorfer grand piano</t>
  </si>
  <si>
    <t>Snowbelle City</t>
  </si>
  <si>
    <t>31 Celesta</t>
  </si>
  <si>
    <t>Santalune Forest, Kalos Power Plant</t>
  </si>
  <si>
    <t>Matrix -&gt; 32 Mallets</t>
  </si>
  <si>
    <t>41 Glockenspiel</t>
  </si>
  <si>
    <t>KISEKI, Route 2, Kalos Power Plant</t>
  </si>
  <si>
    <t>06S Xylophone</t>
  </si>
  <si>
    <t>A Poké Radar Hit!, Battle Spot, Battle! (Wild Pokémon)</t>
  </si>
  <si>
    <t>07S Vibraphone</t>
  </si>
  <si>
    <t>Battle! (Champion), Looker's Sorrowful Theme, Super Training: Success!, Changed into Elegant Clothes! (Girl), Pokédex Evaluation... Keep at It!, Laverre City</t>
  </si>
  <si>
    <t>08S Marimbaphone</t>
  </si>
  <si>
    <t>Santalune Forest, Trainers' Eyes Meet (Twins), Route 2</t>
  </si>
  <si>
    <t>Matrix -&gt; 33 Percussion</t>
  </si>
  <si>
    <t>11S Timpani</t>
  </si>
  <si>
    <t>13S Cymbals+Gongs</t>
  </si>
  <si>
    <t>A-due Cymbals</t>
  </si>
  <si>
    <t>14S Percussion</t>
  </si>
  <si>
    <t>Castanets (notes C5-B5)</t>
  </si>
  <si>
    <t>Laverre City</t>
  </si>
  <si>
    <t>Astral Electro Flux</t>
  </si>
  <si>
    <t>Percussion Loops -&gt; Percussion 140 -&gt; Industry ID 138</t>
  </si>
  <si>
    <t>01nse138_pneuma_x_1</t>
  </si>
  <si>
    <t>Use Elastik's Time Editor</t>
  </si>
  <si>
    <t>Battle! (Lysandre), Team Flare Secret HQ</t>
  </si>
  <si>
    <t>03nse138_pneuma_x_1</t>
  </si>
  <si>
    <t>Synth Loops -&gt; Atmos -&gt; Atmo ID</t>
  </si>
  <si>
    <t>02syn138_airplay_x_1</t>
  </si>
  <si>
    <t>04syn138_galactic voice_x_1</t>
  </si>
  <si>
    <t>Hurry Along 2</t>
  </si>
  <si>
    <t>Pokémon Link, Route 1, Hurry Along 1, Hurry Along 2</t>
  </si>
  <si>
    <t>Pokémon Link</t>
  </si>
  <si>
    <t>Friends Theme "A New Meeting", Battle! (Friend), Friends Theme 'Friends Forever', PR Video BGM "Cute 2", Battle! (Xerneas / Yveltal / Zygarde)</t>
  </si>
  <si>
    <t>PlugSound Pro (04-Synths &amp; co)</t>
  </si>
  <si>
    <t>03-Tines-bells</t>
  </si>
  <si>
    <t>Ethnobell</t>
  </si>
  <si>
    <t>Happy Birthday from the Pokémon Center!</t>
  </si>
  <si>
    <t>Super Training!</t>
  </si>
  <si>
    <t>Beats -&gt; Bundle - Jazz Beats</t>
  </si>
  <si>
    <t>Jazz Beat 003</t>
  </si>
  <si>
    <t>Trainers' Eyes Meet (Tourist)</t>
  </si>
  <si>
    <t>Beats -&gt; Song 016 - Jazz Beat</t>
  </si>
  <si>
    <t>Song 016 - Jazz Beat (All)</t>
  </si>
  <si>
    <t>How About a Song? "Jubilife City"</t>
  </si>
  <si>
    <t>Beats -&gt; Song 021 - Jazz Beat</t>
  </si>
  <si>
    <t>Song 021 - Jazz Beat (Bridge)</t>
  </si>
  <si>
    <t>Trainers' Eyes Meet (Maid)</t>
  </si>
  <si>
    <t>Friends Theme "A New Meeting", It's a Pokémon Battle!, Santalune City, Battle! (Wild Pokémon), Battle! (Trainer Battle), Super Training!, Bicycle, Trainers' Eyes Meet (Ace Trainer), Looker's Theme</t>
  </si>
  <si>
    <t>144-Guitar Loop 05</t>
  </si>
  <si>
    <t>Pitched up slightly</t>
  </si>
  <si>
    <t>Phantom Horns</t>
  </si>
  <si>
    <t>SOLOS &gt; FLUTE_SOLO</t>
  </si>
  <si>
    <t>F05</t>
  </si>
  <si>
    <t>F12</t>
  </si>
  <si>
    <t>F23</t>
  </si>
  <si>
    <t>F31</t>
  </si>
  <si>
    <t>Track 39 (Guitars)</t>
  </si>
  <si>
    <t>07 Vai-able-E</t>
  </si>
  <si>
    <t>Total Funk</t>
  </si>
  <si>
    <t>Two Day Cycle-C</t>
  </si>
  <si>
    <t>Total House</t>
  </si>
  <si>
    <t>Groove Loops &gt; Guitar Loops 125-BPM</t>
  </si>
  <si>
    <t>125 Sledge-A#</t>
  </si>
  <si>
    <t>PR Video BGM "Rhythmical 2", Trainers' Eyes Meet (Roller Skater)</t>
  </si>
  <si>
    <t>Groove Loops &gt; Guitar Loops 120-BPM</t>
  </si>
  <si>
    <t>Eko Wah</t>
  </si>
  <si>
    <t>PR Video BGM "Cool 2"</t>
  </si>
  <si>
    <t>Groove Loops &gt; Guitar Loops 140-BPM</t>
  </si>
  <si>
    <t>Feedga-B</t>
  </si>
  <si>
    <t>Upfront Lead Guitar</t>
  </si>
  <si>
    <t>126 Wah Classic Mutes</t>
  </si>
  <si>
    <t>Vintage Organs</t>
  </si>
  <si>
    <t>pretty sure most Sato tracks use these</t>
  </si>
  <si>
    <t>loop</t>
  </si>
  <si>
    <t>intro tonal synth / sample</t>
  </si>
  <si>
    <t>Success!</t>
  </si>
  <si>
    <t>the guitar sample at the start</t>
  </si>
  <si>
    <t>Encounter! (Team Flare Grunt)</t>
  </si>
  <si>
    <t>the PLATES and restaurant ambience</t>
  </si>
  <si>
    <t>clock</t>
  </si>
  <si>
    <t>most of the synths</t>
  </si>
  <si>
    <t>whistle / flute sample at the start</t>
  </si>
  <si>
    <t>Trainers' Eyes Meet! (Furisode Girl)</t>
  </si>
  <si>
    <t>weird pad sample</t>
  </si>
  <si>
    <t>Battle! (Friend)</t>
  </si>
  <si>
    <t>Orchestral Snare</t>
  </si>
  <si>
    <t>independence snare is not a match</t>
  </si>
  <si>
    <t>GTS</t>
  </si>
  <si>
    <t>hihat</t>
  </si>
  <si>
    <t>Secret Super Training, Try Again..., Success!</t>
  </si>
  <si>
    <t>Beta / Unreleased Tracks</t>
  </si>
  <si>
    <t>12S Trumpet Ensemble</t>
  </si>
  <si>
    <t>Title Screen (Early Version)</t>
  </si>
  <si>
    <r>
      <rPr>
        <rFont val="Fira Sans"/>
        <b/>
        <color rgb="FFCD264D"/>
        <sz val="14.0"/>
      </rPr>
      <t>Pokémon Omega Ruby</t>
    </r>
    <r>
      <rPr>
        <rFont val="Fira Sans"/>
        <b/>
        <color rgb="FFFF1C5B"/>
        <sz val="14.0"/>
      </rPr>
      <t xml:space="preserve"> </t>
    </r>
    <r>
      <rPr>
        <rFont val="Fira Sans"/>
        <b/>
        <color rgb="FF666666"/>
        <sz val="14.0"/>
      </rPr>
      <t>and</t>
    </r>
    <r>
      <rPr>
        <rFont val="Fira Sans"/>
        <b/>
        <color rgb="FF000000"/>
        <sz val="14.0"/>
      </rPr>
      <t xml:space="preserve"> </t>
    </r>
    <r>
      <rPr>
        <rFont val="Fira Sans"/>
        <b/>
        <color rgb="FF3C78D8"/>
        <sz val="14.0"/>
      </rPr>
      <t>Pokémon Alpha Sapphire</t>
    </r>
  </si>
  <si>
    <t>Chris Hein Horns Pro Complete</t>
  </si>
  <si>
    <t>CHH-Vol2 -&gt; Solo</t>
  </si>
  <si>
    <t>19 Trumpet A</t>
  </si>
  <si>
    <t>around second 42</t>
  </si>
  <si>
    <t>22 Trumpet D</t>
  </si>
  <si>
    <t>"sustain 2" articulation</t>
  </si>
  <si>
    <t>Battle! (Team Aqua / Team Magma Leaders)</t>
  </si>
  <si>
    <t>CHH-Vol3 -&gt; Section</t>
  </si>
  <si>
    <t>18Tp Sect 2O 2S 2C</t>
  </si>
  <si>
    <t xml:space="preserve">Team Aqua Appears! </t>
  </si>
  <si>
    <t>The Heirs to Eternity, Battle! (Zinnia), Sootopolis City</t>
  </si>
  <si>
    <t>Electric Bass and Upright</t>
  </si>
  <si>
    <t>SLAP BASS 2</t>
  </si>
  <si>
    <t>Hideout</t>
  </si>
  <si>
    <t>GM Bank -&gt; 017-24 ORGAN</t>
  </si>
  <si>
    <t>17-Drawbar Organ MOD</t>
  </si>
  <si>
    <t>Trick House</t>
  </si>
  <si>
    <t>Battle! (Deoxys), Battle! (Regirock / Regice / Registeel), Sky Pillar</t>
  </si>
  <si>
    <t xml:space="preserve">Orchestra Hit </t>
  </si>
  <si>
    <t>Trainers' Eyes Meet (Street Thug)</t>
  </si>
  <si>
    <t>Stormdrone MOD -&gt; 4 way high morphs</t>
  </si>
  <si>
    <t>Soundwarrior (Hi)</t>
  </si>
  <si>
    <t>Ministry of Rock</t>
  </si>
  <si>
    <t>Drums</t>
  </si>
  <si>
    <t>MOR Ludwig Drums</t>
  </si>
  <si>
    <t>Pianos</t>
  </si>
  <si>
    <t>Steinway D</t>
  </si>
  <si>
    <t>Oceanic Museum</t>
  </si>
  <si>
    <t>Stormdrum Loops</t>
  </si>
  <si>
    <t>Thunderous Instruments</t>
  </si>
  <si>
    <t>Zagkaran 150 BPM</t>
  </si>
  <si>
    <t>The Super-Ancient Pokemon Awaken!</t>
  </si>
  <si>
    <t>Title Screen, Introductions, Route 104, Battle! (Gym Leader), Battle! (Champion), Route 119, Route 120, Victory Road</t>
  </si>
  <si>
    <t>Title Screen, Introductions, Route 110, Route 119, Battle! (Gym Leader), Battle! (Elite Four), Battle! (Champion), Battle! (Deoxys), Victory Road, Opening Movie 1 &amp; 2, etc.</t>
  </si>
  <si>
    <t>Introductions, Route 104, Route 119, Battle! (Brendan/May), Battle! (Gym Leader), Battle! (Champion), Battle! (Deoxys)</t>
  </si>
  <si>
    <t>Brass -&gt; Solo Trumpet 1 -&gt; 5 Keysw</t>
  </si>
  <si>
    <t>STP KS Master</t>
  </si>
  <si>
    <t>Route 104, Ever Grande City, Leader's Theme (Team Aqua / Team Magma)</t>
  </si>
  <si>
    <t>Route 104, Route 119, Battle! (Brendan/May), Battle! (Gym Leader), Battle! (Champion), Battle! (Deoxys), Victory Road, Battle! (Lorekeeper Zinnia)</t>
  </si>
  <si>
    <t>Strings -&gt; Harp -&gt; 1 Long</t>
  </si>
  <si>
    <t>Harp Pluck</t>
  </si>
  <si>
    <t>Southern Island, Route 120, Lilycove City, Sealed Chamber</t>
  </si>
  <si>
    <t>Strings -&gt; Solo Violin -&gt; 5 Keysw</t>
  </si>
  <si>
    <t>SVL KS Master</t>
  </si>
  <si>
    <t>Birch Pokémon Lab, Oceanic Museum, The Heirs to Eternity, Battle! (Lorekeeper Zinnia)</t>
  </si>
  <si>
    <t>Title Screen, Introductions, Sootopolis City, Petalburg Woods, Mt. Chimney, Sealed Chamber</t>
  </si>
  <si>
    <t>Route 110, Introductions, Victory Road, Hall of Fame</t>
  </si>
  <si>
    <t>26 Zildjan Crash</t>
  </si>
  <si>
    <t>Snare Ens Small</t>
  </si>
  <si>
    <t>Title Screen, Introductions, Route 104, Route 119, Sea Mauville</t>
  </si>
  <si>
    <t>Cycling, Southern Island, Petalburg City</t>
  </si>
  <si>
    <t>Battle! (Deoxys), Battle! (Primal Reversion), Battle! (Super Ancient Pokemon), Route 110, Ever Grande City, Hall of Fame, Sea Mauville</t>
  </si>
  <si>
    <t>Sleigh Bells RR</t>
  </si>
  <si>
    <t>Petalburg City</t>
  </si>
  <si>
    <t>Woodwinds -&gt; 3 Flutes -&gt; 5 Keysw</t>
  </si>
  <si>
    <t>3FL KS Master</t>
  </si>
  <si>
    <t>Rustboro City</t>
  </si>
  <si>
    <t>Sea Mauville</t>
  </si>
  <si>
    <t>12 Orchestral Percussion</t>
  </si>
  <si>
    <t>Orchestral Snare High</t>
  </si>
  <si>
    <t>Hurry Along</t>
  </si>
  <si>
    <t>Grand C3 Chamber</t>
  </si>
  <si>
    <t>Title Screen, Littleroot Town, Route 101, Battle! (Trainer), Ending, Trainer School, A Meteor Elegy, Those Who Inherit Eternity (Zinnia's Theme), A Road Once Traveled</t>
  </si>
  <si>
    <t>Lisia's Theme</t>
  </si>
  <si>
    <t>Mt. Chimney</t>
  </si>
  <si>
    <t>Upright Piano</t>
  </si>
  <si>
    <t>Elite Four Encounter</t>
  </si>
  <si>
    <t>Solo Guitar</t>
  </si>
  <si>
    <t>Battle! (Brendan / May)</t>
  </si>
  <si>
    <t>Sootopolis City, Encounter! (Brendan), Petalburg City, Route 113, Battle! (Lorekeeper Zinnia)</t>
  </si>
  <si>
    <t>Mt. Pyre Exterior, AZOTH, Route 101</t>
  </si>
  <si>
    <t>Jazz Guitar</t>
  </si>
  <si>
    <t>Mt. Pyre Exterior</t>
  </si>
  <si>
    <t>Crystal Kit</t>
  </si>
  <si>
    <t>Mt. Pyre Exterior, Petalburg City</t>
  </si>
  <si>
    <t>Trainers' eyes Meet (Ace Trainer), Ever Grande City</t>
  </si>
  <si>
    <t>Trainers' Eyes Meet (Tuber), Trick House, Encounter! (Elite Four)</t>
  </si>
  <si>
    <t>Chimes</t>
  </si>
  <si>
    <t>Unsure</t>
  </si>
  <si>
    <t>Littleroot Town, Fallarbor Town, Ever Grande City</t>
  </si>
  <si>
    <t>Pokémon Center, Rustboro City</t>
  </si>
  <si>
    <t>Synth -&gt; 3 - Synth Bass</t>
  </si>
  <si>
    <t>700 Dirt Bass</t>
  </si>
  <si>
    <t>Encounter! (Elite Four)</t>
  </si>
  <si>
    <t>World -&gt; 1 - Flutes</t>
  </si>
  <si>
    <t>Bansuri</t>
  </si>
  <si>
    <t>Kalimba</t>
  </si>
  <si>
    <t>Battle! (Lorekeeper Zinnia)</t>
  </si>
  <si>
    <t>The End</t>
  </si>
  <si>
    <t>Factory Library</t>
  </si>
  <si>
    <t>Heavy Rain</t>
  </si>
  <si>
    <t>ProjectSAM</t>
  </si>
  <si>
    <t>Symphobia 2</t>
  </si>
  <si>
    <t>4 Dystopia</t>
  </si>
  <si>
    <t>Stinger Drones and Risers</t>
  </si>
  <si>
    <t>G#4</t>
  </si>
  <si>
    <t>Atmosphere</t>
  </si>
  <si>
    <t>Bells and Vibes</t>
  </si>
  <si>
    <t>Classic Super Bells</t>
  </si>
  <si>
    <t>Fallarbor Town</t>
  </si>
  <si>
    <t>Giant Bellz</t>
  </si>
  <si>
    <t>Room of Glory</t>
  </si>
  <si>
    <t>Squaretable Bells</t>
  </si>
  <si>
    <t xml:space="preserve">Cave of Origin </t>
  </si>
  <si>
    <t>ARP + BPM</t>
  </si>
  <si>
    <t>Cubist Rhythms</t>
  </si>
  <si>
    <t>Church Bells</t>
  </si>
  <si>
    <t>Mt. Pyre</t>
  </si>
  <si>
    <t>Ethnic World</t>
  </si>
  <si>
    <t>Electric Sitar a</t>
  </si>
  <si>
    <t>Trainers' eyes Meet (Scuba Diver)</t>
  </si>
  <si>
    <t>Guitars</t>
  </si>
  <si>
    <t>Glorious Guitars</t>
  </si>
  <si>
    <t>Soaring Illusions</t>
  </si>
  <si>
    <t>Keyboards</t>
  </si>
  <si>
    <t>Dream Glockpiano</t>
  </si>
  <si>
    <t>Team Aqua Appears!</t>
  </si>
  <si>
    <t>Power Bass Station PWM 2</t>
  </si>
  <si>
    <t>Battle! (Team Aqua / Magma Leader)</t>
  </si>
  <si>
    <t>Synth Mono</t>
  </si>
  <si>
    <t>Authentic Triangle Lead</t>
  </si>
  <si>
    <t>Petalburg Woods</t>
  </si>
  <si>
    <t>Aggro-Plastico Lead</t>
  </si>
  <si>
    <t>Gotham at Dusk</t>
  </si>
  <si>
    <t>full velocity</t>
  </si>
  <si>
    <t>Grinder Lead</t>
  </si>
  <si>
    <t>Trainers' Eyes Meet (Psychic), Trainers' Eyes Meet (Hex Maniac), Hideout</t>
  </si>
  <si>
    <t>Happy Gaga Lead</t>
  </si>
  <si>
    <t>Ever Grande City</t>
  </si>
  <si>
    <t>Soaring Edge Lead</t>
  </si>
  <si>
    <t>Surf</t>
  </si>
  <si>
    <t>Square Blippies</t>
  </si>
  <si>
    <t>Stanky Lead</t>
  </si>
  <si>
    <t>Route 111</t>
  </si>
  <si>
    <t>Vintage Squares Lead Unison</t>
  </si>
  <si>
    <t>Route 113</t>
  </si>
  <si>
    <t>Synth Pluck</t>
  </si>
  <si>
    <t>Simple Stereo Square</t>
  </si>
  <si>
    <t>Synth Poly</t>
  </si>
  <si>
    <t>Chromatrem</t>
  </si>
  <si>
    <t>Compressed Supersawz</t>
  </si>
  <si>
    <t>could be something else</t>
  </si>
  <si>
    <t>Loud Raving Lunatic</t>
  </si>
  <si>
    <t>Trons and Optical</t>
  </si>
  <si>
    <t>Optigan Marimba</t>
  </si>
  <si>
    <t>Poké Mart</t>
  </si>
  <si>
    <t>Classic Stylus -&gt; 78-Slithery</t>
  </si>
  <si>
    <t>78-Slithery a</t>
  </si>
  <si>
    <t>Dive</t>
  </si>
  <si>
    <t>Classic Stylus -&gt; 97-Genghis Khan</t>
  </si>
  <si>
    <t>97-Genghis Khan c</t>
  </si>
  <si>
    <t>Classic Stylus -&gt; 127-Trixie</t>
  </si>
  <si>
    <t>127-Trixie a</t>
  </si>
  <si>
    <t>for the snare</t>
  </si>
  <si>
    <t>Dewford Town, Sootopolis City</t>
  </si>
  <si>
    <t>Classic Stylus -&gt; 170-Blowout</t>
  </si>
  <si>
    <t>170-Blowout a</t>
  </si>
  <si>
    <t>Classic Stylus -&gt; Bongos</t>
  </si>
  <si>
    <t>141-Bongos</t>
  </si>
  <si>
    <t>Safari Zone</t>
  </si>
  <si>
    <t>67-Congas</t>
  </si>
  <si>
    <t>80-Congas 2</t>
  </si>
  <si>
    <t>Classic Stylus -&gt; Cowbells</t>
  </si>
  <si>
    <t>93-Agogos</t>
  </si>
  <si>
    <t>RMX Grooves -&gt; 51-Scuba Duba</t>
  </si>
  <si>
    <t>51-Scuba Duba LoFi</t>
  </si>
  <si>
    <t>RMX Grooves -&gt; 54-Eclipse</t>
  </si>
  <si>
    <t>54-Eclipse Atoms</t>
  </si>
  <si>
    <t>RMX Grooves -&gt; 58-Motion Century</t>
  </si>
  <si>
    <t>58-Motion Century Noise Bounce</t>
  </si>
  <si>
    <t>Trainers' Eyes Meet (Elite Four)</t>
  </si>
  <si>
    <t>RMX Grooves -&gt; 60-Two Speeder</t>
  </si>
  <si>
    <t>RMX Grooves -&gt; 60-Volcano</t>
  </si>
  <si>
    <t>60-Volcano Combo</t>
  </si>
  <si>
    <t>The Slitherers</t>
  </si>
  <si>
    <t>RMX Grooves -&gt; 64-Foggy Skyline</t>
  </si>
  <si>
    <t>64-Foggy Skyline Combo</t>
  </si>
  <si>
    <t>RMX Grooves -&gt; 68-Small Blocks</t>
  </si>
  <si>
    <t>68-Small Blocks Combo</t>
  </si>
  <si>
    <t>Trainers' Eyes Meet (Diver)</t>
  </si>
  <si>
    <t>RMX Grooves -&gt; 68-Tower Zero</t>
  </si>
  <si>
    <t>68-Tower Zero Combo</t>
  </si>
  <si>
    <t>Explosive Encounters! Red and Blue</t>
  </si>
  <si>
    <t>RMX Grooves -&gt; 72-Half Moon</t>
  </si>
  <si>
    <t>72-Half Moon Combo</t>
  </si>
  <si>
    <t>RMX Grooves -&gt; 72-Liquid Frame</t>
  </si>
  <si>
    <t>72-Liquid Frame Puddles</t>
  </si>
  <si>
    <t>RMX Grooves -&gt; 73-Caravan</t>
  </si>
  <si>
    <t>73-Caravan Combo</t>
  </si>
  <si>
    <t>73-Caravan Perc</t>
  </si>
  <si>
    <t>RMX Grooves -&gt; 79-Bossa Love</t>
  </si>
  <si>
    <t>79-BossaLuv Electro NoKik</t>
  </si>
  <si>
    <t>Wally's Theme, Cycling</t>
  </si>
  <si>
    <t>RMX Grooves -&gt; 80-Space Ranger</t>
  </si>
  <si>
    <t>80-Space Ranger HiHat Bend</t>
  </si>
  <si>
    <t>RMX Grooves -&gt; 84-Particles</t>
  </si>
  <si>
    <t>84-Particles Combo</t>
  </si>
  <si>
    <t>Countdown to Destruction</t>
  </si>
  <si>
    <t>RMX Grooves -&gt; 90-Madrid</t>
  </si>
  <si>
    <t>90-Madrid Hi-Hats</t>
  </si>
  <si>
    <t>RMX Grooves -&gt; 90-Variable Axis</t>
  </si>
  <si>
    <t>90-Variable Axis Combo</t>
  </si>
  <si>
    <t>RMX Grooves -&gt; 97-Wax Wash</t>
  </si>
  <si>
    <t>97-Wax Wash No Kick</t>
  </si>
  <si>
    <t>97-Wax Wash Vinyl Perc</t>
  </si>
  <si>
    <t>RMX Grooves -&gt; 101-Poison</t>
  </si>
  <si>
    <t>101-Poison Combo c</t>
  </si>
  <si>
    <t>RMX Grooves -&gt; 114-Spazoo</t>
  </si>
  <si>
    <t>114-Spazoo Combo</t>
  </si>
  <si>
    <t>RMX Grooves -&gt; 115-Optoman</t>
  </si>
  <si>
    <t>115-Optoman Perc Mix</t>
  </si>
  <si>
    <t>Time Designer -&gt; 3/4</t>
  </si>
  <si>
    <t>RMX Grooves -&gt; 120-Notre Dame</t>
  </si>
  <si>
    <t>120-Notre Dame Beat Mix</t>
  </si>
  <si>
    <t>H-Help Me!</t>
  </si>
  <si>
    <t>RMX Grooves -&gt; 126-All Night Party</t>
  </si>
  <si>
    <t>126-All Night Party Perc</t>
  </si>
  <si>
    <t>RMX Grooves -&gt; 126-Transonica</t>
  </si>
  <si>
    <t>126-Transonica Combo</t>
  </si>
  <si>
    <t>Contest Theme (all variants)</t>
  </si>
  <si>
    <t>126-Transonica NoKick</t>
  </si>
  <si>
    <t>Crossing the Sea</t>
  </si>
  <si>
    <t>RMX Grooves -&gt; 135-Floating</t>
  </si>
  <si>
    <t>135-Floating Liquid Rimshot</t>
  </si>
  <si>
    <t>RMX Grooves -&gt; 133-Fritz</t>
  </si>
  <si>
    <t>133-Fritz Beat No Snare</t>
  </si>
  <si>
    <t>Battle! (Brendan/May)</t>
  </si>
  <si>
    <t>RMX Grooves -&gt; 135-Rue The Day</t>
  </si>
  <si>
    <t>135-Rue the Day Snare</t>
  </si>
  <si>
    <t>Battle! (Wild Pokémon), Battle! (Team Aqua / Magma), Battle! (Deoxys), Explosive Encounters! Red and Blue</t>
  </si>
  <si>
    <t>RMX Grooves -&gt; 135-Iron Boy</t>
  </si>
  <si>
    <t>135-Iron Boy No Kick Mix 2</t>
  </si>
  <si>
    <t>Battle! (Team Aqua / Magma)</t>
  </si>
  <si>
    <t>RMX Grooves -&gt; 140-Armada</t>
  </si>
  <si>
    <t>140-Armada Hi-hats</t>
  </si>
  <si>
    <t>RMX Grooves -&gt; 140-Atomic ZOO</t>
  </si>
  <si>
    <t>140-Atomic ZOO Break 2</t>
  </si>
  <si>
    <t xml:space="preserve">Team Aqua Appears!                                        </t>
  </si>
  <si>
    <t>RMX Grooves -&gt; 144-Electric Flower</t>
  </si>
  <si>
    <t>Battle! (Trainer Battle), Battle! (Wild Pokémon), Battle! (Team Aqua / Magma), Battle! (Deoxys), Battle Resort, Safari Zone, Battle! (Lorekeeper Zinnia), Explosive Encounters! Red and Blue</t>
  </si>
  <si>
    <t>RMX Grooves -&gt; 160-Find The Exit</t>
  </si>
  <si>
    <t>Battle! (Super Ancient Pokemon)</t>
  </si>
  <si>
    <t>RMX Grooves -&gt; 160-The Call</t>
  </si>
  <si>
    <t>160-The Call Combo</t>
  </si>
  <si>
    <t>Five Furious Strikes!</t>
  </si>
  <si>
    <t>Sound Menus -&gt; Cinematic</t>
  </si>
  <si>
    <t>MENU - Cinematic - Big Boomers</t>
  </si>
  <si>
    <t>C#3</t>
  </si>
  <si>
    <t>Battle! (Primal Reversion)</t>
  </si>
  <si>
    <t>Sound Menus -&gt; Cymbals</t>
  </si>
  <si>
    <t>MENU - All Cymbals - Hi-Fi</t>
  </si>
  <si>
    <t>Battle! (Wild Pokémon), Team Battle! (Magma / Aqua), Crossing the Sea, Trainers' eyes Meet (Street Thug), Trainers' eyes Meet (Poké Fan), Five Furious Strikes!, Battle! (Lorekeeper Zinnia)</t>
  </si>
  <si>
    <t>Sound Menus -&gt; Hi-Hats</t>
  </si>
  <si>
    <t>MENU - Hi-Hats - 808 - 909</t>
  </si>
  <si>
    <t>Dewford Town, Crossing the Sea, Super Secret Base, Contest Theme (all variations)</t>
  </si>
  <si>
    <t>Route 101, Littleroot Town, Rustboro City, Sootopolis City, The Heirs to Eternity</t>
  </si>
  <si>
    <t>Clean Fender - Full Range All</t>
  </si>
  <si>
    <t>Check: Some of these may be Studio Bass</t>
  </si>
  <si>
    <t>Battle! (Wild Pokémon), Battle! (Trainer Battle), Battle! (Team Magma / Aqua), Battle Resort, Verdanturf Town, Route 110, Dewford Town, Safari Zone, Soaring Dreams, Contest Lobby</t>
  </si>
  <si>
    <t>Bass Instruments -&gt; Bass - Electric Muted</t>
  </si>
  <si>
    <t>Chapman Stick - Full Range All</t>
  </si>
  <si>
    <t>Victory! (Trainer Battle)</t>
  </si>
  <si>
    <t>Bass Instruments -&gt; Bass - Electric Slapped</t>
  </si>
  <si>
    <t>Hardcore Funk - Full Range All</t>
  </si>
  <si>
    <t>Champion Steven</t>
  </si>
  <si>
    <t>Hardcore Slap - Full Range All</t>
  </si>
  <si>
    <t>Battle! (Regirock, Regice, Registeel), Champion Steven</t>
  </si>
  <si>
    <t>Crossing the Sea, Explosive Encounters! Red &amp; Blue, Pokémon Contest Spectacular Introductions!, Pokémon Contest Spectacular: Appeals!</t>
  </si>
  <si>
    <t>Hotcore</t>
  </si>
  <si>
    <t>Synth Bass (Sound Source)</t>
  </si>
  <si>
    <t>ARP 2600 Sawtooth</t>
  </si>
  <si>
    <t>Battle! (Trainer Battle), Battle! (Team Magma / Aqua), Battle! (Elite Four), Battle! (Deoxys)</t>
  </si>
  <si>
    <t>Caliop Ld</t>
  </si>
  <si>
    <t>FingerBass</t>
  </si>
  <si>
    <t>Trainers' Eyes Meet (Lass)</t>
  </si>
  <si>
    <t>Trainers' Eyes Meet (Lass), Trainers' Eyes Meet (Tuber)</t>
  </si>
  <si>
    <t>Battle! (Wild Pokémon), Battle! (Team Aqua / Magma), Five Furious Strikes!, Battle! (Deoxys)</t>
  </si>
  <si>
    <t>Saw Ld</t>
  </si>
  <si>
    <t>Battle! (Trainer Battle), Slateport City, Contest Themes</t>
  </si>
  <si>
    <t>SimpleSlap</t>
  </si>
  <si>
    <t>Square Ld</t>
  </si>
  <si>
    <t>Battle! (Trainer Battle), Crossing the Sea, Victory Road, Battle! (Elite Four), Battle! (Deoxys), Contest Themes, Route 120</t>
  </si>
  <si>
    <t>SynthBass1</t>
  </si>
  <si>
    <t>Battle! (Elite Four), Sky Pillar</t>
  </si>
  <si>
    <t>Timpani+Cym</t>
  </si>
  <si>
    <t>Battle! (Trainer Battle), Battle (Team Aqua / Magma Grunt), Leader's Theme (Team Aqua / Team Magma), Battle! (Elite Four), Battle! (Wild Pokémon), etc.</t>
  </si>
  <si>
    <t>Trainers' Eyes Meet (Hiker)</t>
  </si>
  <si>
    <t>8o8 Studio Kit</t>
  </si>
  <si>
    <t>Super Secret Base</t>
  </si>
  <si>
    <t>Battle! (Trainer Battle), Battle! (Wild Pokémon), Battle! (Team Aqua / Magma), Battle! (Regirock, Regice, Registeel)</t>
  </si>
  <si>
    <t>Contest Theme (all variants), Safari Zone</t>
  </si>
  <si>
    <t>Tango Accordion 2</t>
  </si>
  <si>
    <t>Sootopolis City</t>
  </si>
  <si>
    <t>60s Combo Organ</t>
  </si>
  <si>
    <t>May</t>
  </si>
  <si>
    <t>Click Bass</t>
  </si>
  <si>
    <t>Sky Pillar</t>
  </si>
  <si>
    <t>Interviewers</t>
  </si>
  <si>
    <t>Slateport City</t>
  </si>
  <si>
    <t>[GM 039] Synth Bass 1</t>
  </si>
  <si>
    <t>Trainers' Eyes Meet (Hiker), Team Aqua Appears!, Team Magma Appears!, Mt. Chimney, Battle! (Champion), Battle! (Brendan/May), Mt. Chimney</t>
  </si>
  <si>
    <t>[GM 049] String Ensemble 1</t>
  </si>
  <si>
    <t>[GM 061] French Horn</t>
  </si>
  <si>
    <t>H-Help Me!, Trainers' Eyes Meet (Hiker)</t>
  </si>
  <si>
    <t>[GM 062] Brass Section</t>
  </si>
  <si>
    <t>May, Interviewers</t>
  </si>
  <si>
    <t>Battle! (Champion), Battle! (Lorekeeper Zinnia)?</t>
  </si>
  <si>
    <t>Littleroot Town, H-Help Me!, Route 101, Trainers' Eyes Meet (Youngster), Victory! (Trainer), Dewford Town, Interviewers</t>
  </si>
  <si>
    <t>Poké Mart, Slateport City</t>
  </si>
  <si>
    <t>Dual Manual Split</t>
  </si>
  <si>
    <t>Rustboro City, Dewford Town, Slateport City, Champion Steven</t>
  </si>
  <si>
    <t>Highpass Sweep Lead</t>
  </si>
  <si>
    <t>Battle! (Deoxys)</t>
  </si>
  <si>
    <t>Poké Mart, Mt. Pyre Exterior</t>
  </si>
  <si>
    <t>Pokémon Contest Spectacular: Appeals!</t>
  </si>
  <si>
    <t>IRCAM Solo Instruments</t>
  </si>
  <si>
    <t>Fortree City</t>
  </si>
  <si>
    <t>Full Organ fast</t>
  </si>
  <si>
    <t>Ampeg Ac. Bass Medium</t>
  </si>
  <si>
    <t>Matrix -&gt; 03 Orchestral Strings</t>
  </si>
  <si>
    <t>26 Strings violins+violins-8va</t>
  </si>
  <si>
    <t>29S Strings all</t>
  </si>
  <si>
    <t>Littleroot Town, Oldale Town,  Verdanturf Town, Lilycove City</t>
  </si>
  <si>
    <t>Littleroot Town, Oldale Town, Route 101, Verdanturf Town, Lilycove City, The Slitherers</t>
  </si>
  <si>
    <t>06S Piccolo + flute 1 - 8va</t>
  </si>
  <si>
    <t>Littleroot Town, Oldale Town, Route 123, Crossing the Sea</t>
  </si>
  <si>
    <t>11S Oboe French</t>
  </si>
  <si>
    <t>Littleroot Town, Oldale Town, Route 101, Verdanturf Town, Lilycove City</t>
  </si>
  <si>
    <t>Matrix -&gt; 21 Horns</t>
  </si>
  <si>
    <t>03S Horn ensemble - a4</t>
  </si>
  <si>
    <t>Littleroot Town, Oldale Town, Lilycove City, Battle! (Team Aqua / Magma)</t>
  </si>
  <si>
    <t>Battle! (Wild Pokémon), Battle! (Trainer Battle)</t>
  </si>
  <si>
    <t>Matrix -&gt; 22 Trombones</t>
  </si>
  <si>
    <t>Battle! (Trainer Battle)</t>
  </si>
  <si>
    <t>05S Glockenspiel</t>
  </si>
  <si>
    <t>Littleroot Town, Route 101, Route 110, Lilycove City, Sootopolis City</t>
  </si>
  <si>
    <t>Route 101</t>
  </si>
  <si>
    <t>Sootopolis City, Battle! (Lorekeeper Zinnia)</t>
  </si>
  <si>
    <t>Battle! (Wild Pokemon), Battle! (Team Aqua / Magma Grunt), Battle! (Lorekeeper Zinnia)</t>
  </si>
  <si>
    <t>Lilycove City</t>
  </si>
  <si>
    <t>Belltree</t>
  </si>
  <si>
    <t>Littleroot Town</t>
  </si>
  <si>
    <t>Special Edition Vol. 2</t>
  </si>
  <si>
    <t>02 Chamber Strings</t>
  </si>
  <si>
    <t>19S Chamber Strings all</t>
  </si>
  <si>
    <t>13S Oboe D'Amore</t>
  </si>
  <si>
    <t>Dewford Town</t>
  </si>
  <si>
    <t>04S Horn Ensemble - a8</t>
  </si>
  <si>
    <t>Battle! (Team Aqua / Magma Grunt)</t>
  </si>
  <si>
    <t>Battle! (Trainer Battle), Battle! (Wild Pokémon), Trainers' eyes Meet (Triathlete), Slateport City, Battle! (Elite Four), Champion Steven, Trainers' eyes Meet (Street Thug)</t>
  </si>
  <si>
    <t>Groove Loops -&gt; Guitars 095-BPM</t>
  </si>
  <si>
    <t>Tomahawk</t>
  </si>
  <si>
    <t>Groove Loops -&gt; Guitars 110-BPM</t>
  </si>
  <si>
    <t>Tonkin-A</t>
  </si>
  <si>
    <t>World Wah-A#</t>
  </si>
  <si>
    <t>Groove Loops -&gt; Guitar Loops 125-BPM</t>
  </si>
  <si>
    <t>Wee Wah-E</t>
  </si>
  <si>
    <t>requires pitching</t>
  </si>
  <si>
    <t>Trainers' Eyes Meet (Ace Trainer)</t>
  </si>
  <si>
    <t>most likely</t>
  </si>
  <si>
    <t>Impact Soundworks</t>
  </si>
  <si>
    <t>Shreddage</t>
  </si>
  <si>
    <t>The FX at the start matches</t>
  </si>
  <si>
    <t>Bass</t>
  </si>
  <si>
    <t>Drought</t>
  </si>
  <si>
    <t>Rival's Theme</t>
  </si>
  <si>
    <t>The arp</t>
  </si>
  <si>
    <t>Encounter! (Hex Maniac)</t>
  </si>
  <si>
    <t>The harp like synth</t>
  </si>
  <si>
    <t>Meteor Falls</t>
  </si>
  <si>
    <t>The Heirs to Eternity</t>
  </si>
  <si>
    <t>Serrated Edge</t>
  </si>
  <si>
    <t>somebody please confirm</t>
  </si>
  <si>
    <t>slap</t>
  </si>
  <si>
    <t>???</t>
  </si>
  <si>
    <t>Piano in PlugSound has very similar tone</t>
  </si>
  <si>
    <t>? (Drum Kit)</t>
  </si>
  <si>
    <t>Check BFD2</t>
  </si>
  <si>
    <t>Per Aspera Ad Astra</t>
  </si>
  <si>
    <t>Synth lead</t>
  </si>
  <si>
    <t>"Good luck finding this" - Hideaki Kuroda</t>
  </si>
  <si>
    <t>Encounter! (Team Magma Grunt)</t>
  </si>
  <si>
    <t>Synth pluck thing</t>
  </si>
  <si>
    <t>Swoosh SFX at the start</t>
  </si>
  <si>
    <t>Most contest themes / Contest Lobby</t>
  </si>
  <si>
    <t>Bubbles</t>
  </si>
  <si>
    <t>Synths</t>
  </si>
  <si>
    <t>Pad + Squares</t>
  </si>
  <si>
    <t>Pad</t>
  </si>
  <si>
    <t>Southern Island</t>
  </si>
  <si>
    <t>Brendan's Theme</t>
  </si>
  <si>
    <t>bells / other synthy stuff</t>
  </si>
  <si>
    <t>Crossing the Sea, Contest Themes</t>
  </si>
  <si>
    <t>Square lead, yet to be found</t>
  </si>
  <si>
    <t>percussion elements</t>
  </si>
  <si>
    <t>TRICK MASTER ~Karaku-REMIX!~</t>
  </si>
  <si>
    <t>TO DO:</t>
  </si>
  <si>
    <t>PLEASE DO THIS</t>
  </si>
  <si>
    <t>INDICATE WHICH GENDER</t>
  </si>
  <si>
    <t>All examples of: "Trainers' Eyes Meet (Tuber)"</t>
  </si>
  <si>
    <t>Human -&gt; bells</t>
  </si>
  <si>
    <t>bell ringing in a tower</t>
  </si>
  <si>
    <t>Appeal☆Love</t>
  </si>
  <si>
    <t>Orchestra Hits</t>
  </si>
  <si>
    <t>[GM 019] Rock Organ</t>
  </si>
  <si>
    <t>[GM 081] Lead 1 (Square)</t>
  </si>
  <si>
    <t>Groove Loops -&gt; Guitars 120-BPM</t>
  </si>
  <si>
    <t>Button Up-G</t>
  </si>
  <si>
    <r>
      <rPr>
        <rFont val="Fira Sans"/>
        <b/>
        <color rgb="FFF18F2B"/>
        <sz val="14.0"/>
      </rPr>
      <t>Pokémon Sun</t>
    </r>
    <r>
      <rPr>
        <rFont val="Fira Sans"/>
        <b/>
        <color rgb="FF000000"/>
        <sz val="14.0"/>
      </rPr>
      <t xml:space="preserve"> </t>
    </r>
    <r>
      <rPr>
        <rFont val="Fira Sans"/>
        <b/>
        <color rgb="FF666666"/>
        <sz val="14.0"/>
      </rPr>
      <t>and</t>
    </r>
    <r>
      <rPr>
        <rFont val="Fira Sans"/>
        <b/>
        <color rgb="FF703BB8"/>
        <sz val="14.0"/>
      </rPr>
      <t xml:space="preserve"> Pokémon Moon</t>
    </r>
  </si>
  <si>
    <t xml:space="preserve">pitched up + added reverb </t>
  </si>
  <si>
    <t>Nanu's Theme</t>
  </si>
  <si>
    <t>Audiobro</t>
  </si>
  <si>
    <t>LA Scoring Strings</t>
  </si>
  <si>
    <t>LASS Ensemble Patches</t>
  </si>
  <si>
    <t>Ens Sus Esp (3 Layer)_</t>
  </si>
  <si>
    <t>Ultra Beasts...?</t>
  </si>
  <si>
    <t>Cellos -&gt; Cello First Chair (Solo)</t>
  </si>
  <si>
    <t>Cello Legato Sus</t>
  </si>
  <si>
    <t>An Encounter</t>
  </si>
  <si>
    <t>Violins</t>
  </si>
  <si>
    <t xml:space="preserve">Vlns Full Trills </t>
  </si>
  <si>
    <t>Ultra Beasts...?, Blue's Theme</t>
  </si>
  <si>
    <t>Violas -&gt; Viola First Chair (Solo)</t>
  </si>
  <si>
    <t xml:space="preserve">Vla Spiccato </t>
  </si>
  <si>
    <t>Escape!, Apparel Shop, Infiltration</t>
  </si>
  <si>
    <t>Vla Legato Sus</t>
  </si>
  <si>
    <t>An Encounter, Blue's Theme</t>
  </si>
  <si>
    <t>CHH-Vol1</t>
  </si>
  <si>
    <t>18 Trumpet Solo</t>
  </si>
  <si>
    <t>CHH-Vol4 -&gt; Solo</t>
  </si>
  <si>
    <t>Clarinet Bb</t>
  </si>
  <si>
    <t>Festival Plaza (Day)</t>
  </si>
  <si>
    <t>Ethno World 5 Instruments</t>
  </si>
  <si>
    <t>Paniola Ranch, Lively Lillie!</t>
  </si>
  <si>
    <t>WOODWINDS AND BRASS -&gt; KENA</t>
  </si>
  <si>
    <t>Kena KEY</t>
  </si>
  <si>
    <t>Apparel Shop, An Encounter</t>
  </si>
  <si>
    <t>WOODWINDS AND BRASS -&gt; IRISH WHISTLES</t>
  </si>
  <si>
    <t>Overton Irish Whistle KEY High</t>
  </si>
  <si>
    <t>Let's Go to Ultra Space!, Someday..., Vast Poni Canyon, Mt. Lanakila</t>
  </si>
  <si>
    <t>WOODWINDS AND BRASS -&gt; BAG PIPES</t>
  </si>
  <si>
    <t>Zukra Bagpipe 1</t>
  </si>
  <si>
    <t>The Battle Tree</t>
  </si>
  <si>
    <t>STRINGED INSTRUMENTS -&gt; BANJOS</t>
  </si>
  <si>
    <t>Banjo Framus</t>
  </si>
  <si>
    <t>Riding Pokémon (Land)</t>
  </si>
  <si>
    <t>STRINGED INSTRUMENTS -&gt; SITAR + TAMPURA</t>
  </si>
  <si>
    <t>Sitar KEY</t>
  </si>
  <si>
    <t>Battle! (Ultra Beast)</t>
  </si>
  <si>
    <t>STRINGED INSTRUMENTS -&gt; CUMBUS + TANBUR</t>
  </si>
  <si>
    <t>Tanbur</t>
  </si>
  <si>
    <t>Battle Tree</t>
  </si>
  <si>
    <t>WORLD DRUMS -&gt; DARABUKA</t>
  </si>
  <si>
    <t>Darabuka Hits + Rolls + Loops BM</t>
  </si>
  <si>
    <t xml:space="preserve">G#6, </t>
  </si>
  <si>
    <t>Apparel Shop</t>
  </si>
  <si>
    <t>WORLD PERCUSSION -&gt; SHAKERS</t>
  </si>
  <si>
    <t>Baobab Shaker + Loops BM</t>
  </si>
  <si>
    <t>Ethno World 5 Voices</t>
  </si>
  <si>
    <t>NATIVE AMERICAN VOICES -&gt; STYLE CHANTS</t>
  </si>
  <si>
    <t>Native AM Style Chants F+D 100</t>
  </si>
  <si>
    <t>G#4 / A4</t>
  </si>
  <si>
    <t>Verdant Cavern--A Trial Site</t>
  </si>
  <si>
    <t>Forest Kingdom II</t>
  </si>
  <si>
    <t>2 Pads</t>
  </si>
  <si>
    <t>Sanctum</t>
  </si>
  <si>
    <t>panned to the left</t>
  </si>
  <si>
    <t>Infiltration</t>
  </si>
  <si>
    <t>4 Voices</t>
  </si>
  <si>
    <t>Ethereal Female Solo Voice</t>
  </si>
  <si>
    <t>Lusamine’s Revenge, Mother and Daughter</t>
  </si>
  <si>
    <t>Psy - FX</t>
  </si>
  <si>
    <t>Track 54</t>
  </si>
  <si>
    <t>Timestamp 0:49</t>
  </si>
  <si>
    <t>Requires Lowpass</t>
  </si>
  <si>
    <t>Ultra Space</t>
  </si>
  <si>
    <t>e-instruments</t>
  </si>
  <si>
    <t>Session Horns Pro</t>
  </si>
  <si>
    <t>Brass Section - Keyswitch</t>
  </si>
  <si>
    <t>Battle! (Battle Royal), Hau's Theme, Lively Lillie!, Hall of Fame</t>
  </si>
  <si>
    <t>Solo Instruments</t>
  </si>
  <si>
    <t>Battle! (Hau)</t>
  </si>
  <si>
    <t>Lillie's Theme, Hau'oli City (Day)</t>
  </si>
  <si>
    <t>Mallow's Trial</t>
  </si>
  <si>
    <t>Route 1 on Melemele Island</t>
  </si>
  <si>
    <t>Battle! (Lusamine), Lusamine’s Madness, Battle! (Mother Beast)</t>
  </si>
  <si>
    <t>Seafolk Village (Night)</t>
  </si>
  <si>
    <t>Hollywood Brass</t>
  </si>
  <si>
    <t>3 Trumpets</t>
  </si>
  <si>
    <t>3TP KS Sus_Short C0-G#0</t>
  </si>
  <si>
    <t>Blue's Theme</t>
  </si>
  <si>
    <t>6 French Horns</t>
  </si>
  <si>
    <t>6FH KS Sus_Short C0-G#0</t>
  </si>
  <si>
    <t>On The Bridge..., There's Trouble!, The Entrance to Another World</t>
  </si>
  <si>
    <t>Hollywood Orchestral Woodwinds</t>
  </si>
  <si>
    <t>FL KS Sus_Short C0-C#1</t>
  </si>
  <si>
    <t>OB KS Sus_Short C0-A#0</t>
  </si>
  <si>
    <t>The Entrance to Another World</t>
  </si>
  <si>
    <t xml:space="preserve">Piccolo Flute </t>
  </si>
  <si>
    <t>PF KS Sus_Short C0-C1</t>
  </si>
  <si>
    <t>Hau'oli City (Night)</t>
  </si>
  <si>
    <t>Americas -&gt; Plucked -&gt; American Jaw Harp</t>
  </si>
  <si>
    <t>American Jawharp</t>
  </si>
  <si>
    <t>Paniola Town (Daytime)</t>
  </si>
  <si>
    <t>Americas -&gt; Wind -&gt; FN CDR Flute</t>
  </si>
  <si>
    <t>Solgaleo/Lunala Appears!</t>
  </si>
  <si>
    <t>The Festival in Iki Town, Route 2 on Melemele Island, Seafolk Village (both versions), Island Kahuna's Theme</t>
  </si>
  <si>
    <t>Gamelan Ensemble Tuned</t>
  </si>
  <si>
    <t>Seafolk Village (both versions)</t>
  </si>
  <si>
    <t>Pamade Tuned</t>
  </si>
  <si>
    <t>external effects</t>
  </si>
  <si>
    <t>Haina Desert</t>
  </si>
  <si>
    <t>Malie City (both versions), Konikoni City (Daytime)</t>
  </si>
  <si>
    <t>Mid East -&gt; Bowed -&gt; ME Str Sect</t>
  </si>
  <si>
    <t>MidEast Strings KS C0-F0</t>
  </si>
  <si>
    <t>Konikoni City (Daytime)</t>
  </si>
  <si>
    <t>Mid East -&gt; Bowed -&gt; Yalli Tambur</t>
  </si>
  <si>
    <t>Yalli Tambur KS C0-A0</t>
  </si>
  <si>
    <t>Mid East -&gt; Plucked -&gt; Santoor</t>
  </si>
  <si>
    <t>Santoor KS C0-G#0</t>
  </si>
  <si>
    <t>Konikoni City (Daytime), Island Kahuna's Theme</t>
  </si>
  <si>
    <t>Mid East -&gt; Wind -&gt; Zourna</t>
  </si>
  <si>
    <t>Zourna KS C0-A#0</t>
  </si>
  <si>
    <t>The Festival in Iki Town</t>
  </si>
  <si>
    <t>Sopranos -&gt; SOPR vowels</t>
  </si>
  <si>
    <t>SOPR ee DXF C0-D#0</t>
  </si>
  <si>
    <t>Pitchbend range 12</t>
  </si>
  <si>
    <t>Battle! (Ultra Beast), The Battle at the Summit!</t>
  </si>
  <si>
    <t>Brass -&gt; 2 Trumpets -&gt; 5 Keysw</t>
  </si>
  <si>
    <t>2TP KS Master</t>
  </si>
  <si>
    <t>Title Screen, The Battle at the Summit!, Route 10 on Ula'ula Island</t>
  </si>
  <si>
    <t>Battle! (Island Kahuna)</t>
  </si>
  <si>
    <t>4TB Stac</t>
  </si>
  <si>
    <t>A Totem Pokémon Appears!, Battle! (Tapu), Route 10 on Ula'ula Island</t>
  </si>
  <si>
    <t>Alola Region Theme, Battle! (Aether Foundation), Battle! (Lusamine), Route 4 on Akala Island</t>
  </si>
  <si>
    <t>The Battle at the Summit!</t>
  </si>
  <si>
    <t>Title Screen, The Battle at the Summit!</t>
  </si>
  <si>
    <t>Battle! (Tapu)</t>
  </si>
  <si>
    <t>36 Chinese Tam Tam</t>
  </si>
  <si>
    <t>The Protector of the Island, To the Altar...</t>
  </si>
  <si>
    <t>Timp Roll DXF Mod Hits</t>
  </si>
  <si>
    <t>Encounter! Totem Pokemon</t>
  </si>
  <si>
    <t>Close Mic</t>
  </si>
  <si>
    <t>Trainers' School, Route 4 on Akala Island, Island Kahuna's Theme</t>
  </si>
  <si>
    <t>Strings -&gt; 9 Double Basses -&gt; 5 Keysw</t>
  </si>
  <si>
    <t>CBS KS Master</t>
  </si>
  <si>
    <t>Strings -&gt; 11 Violins</t>
  </si>
  <si>
    <t>11v Trill H</t>
  </si>
  <si>
    <t>A Totem Pokémon Appears!</t>
  </si>
  <si>
    <t>11v Trill W</t>
  </si>
  <si>
    <t>Obtained a Z-Crystal!</t>
  </si>
  <si>
    <t>18V Sus Vib</t>
  </si>
  <si>
    <t>Alola Region Theme, Battle! (Team Skull), Route 4 on Akala Island</t>
  </si>
  <si>
    <t>Battle! (Lusamine), Lusamine's Madness</t>
  </si>
  <si>
    <t>Strings -&gt; Large String Ens</t>
  </si>
  <si>
    <t>String Quartet QLeg RR</t>
  </si>
  <si>
    <t>Lusamine's Theme</t>
  </si>
  <si>
    <t>Strings -&gt; Solo Violin -&gt; 1 Long</t>
  </si>
  <si>
    <t>SVL QLeg</t>
  </si>
  <si>
    <t>SVL Sus Vib Hard</t>
  </si>
  <si>
    <t>Battle! (Aether Foundation), Lillie's Theme</t>
  </si>
  <si>
    <t>Strings -&gt; Solo Violin -&gt; 2 Short</t>
  </si>
  <si>
    <t>SVL Stac RR x4</t>
  </si>
  <si>
    <t>Strings -&gt; 10 Cellos -&gt; 5 Keysw</t>
  </si>
  <si>
    <t>VCS KS Master</t>
  </si>
  <si>
    <t>Aether House, Alola Region Theme, An Adventure Is Beginning, Battle! (Aether Foundation), Battle! (Lusamine), Route 4 on Akala Island</t>
  </si>
  <si>
    <t>Strings -&gt; Solo Viola -&gt; 5 Keysw</t>
  </si>
  <si>
    <t>VAS KS Master</t>
  </si>
  <si>
    <t>Lillie's Theme</t>
  </si>
  <si>
    <t>Alola Region Theme</t>
  </si>
  <si>
    <t>Battle! (Lusamine), Lusamine's Madness, Showdown! (Lusamine)</t>
  </si>
  <si>
    <t>India</t>
  </si>
  <si>
    <t>India Master</t>
  </si>
  <si>
    <t>A5</t>
  </si>
  <si>
    <t>Konikoni City (Night)</t>
  </si>
  <si>
    <t>Heavyocity</t>
  </si>
  <si>
    <t>Damage</t>
  </si>
  <si>
    <t>01 Rhythmic Suites -&gt; Loop Menus</t>
  </si>
  <si>
    <t>LPS Epic Organic Full</t>
  </si>
  <si>
    <t>Battle! (Island Kahuna), Battle! (Aether Foundation), Battle! (Lusamine), To the Altar..., Lusamine's Madness, Battle! (Tapu)</t>
  </si>
  <si>
    <t>LPS Epic Organic Elements 01</t>
  </si>
  <si>
    <t>E1</t>
  </si>
  <si>
    <t>LPS Epic Tech Full</t>
  </si>
  <si>
    <t>Battle! (Ultra Beast), Showdown! (Lusamine)</t>
  </si>
  <si>
    <t>LPS Industrial Full</t>
  </si>
  <si>
    <t>D#3 C4 F#4</t>
  </si>
  <si>
    <t>Infiltration, The Battle at the Summit!</t>
  </si>
  <si>
    <t>LPS Industrial Elements 02</t>
  </si>
  <si>
    <t>D#1</t>
  </si>
  <si>
    <t>LPS Mangled Pop Elements 02</t>
  </si>
  <si>
    <t>01 Rhythmic Suites -&gt; Single Loops</t>
  </si>
  <si>
    <t>14 LP Mang Pop (El 01) C#2 Kick</t>
  </si>
  <si>
    <t>Battle! (Gladion), Battle! (Ultra Beast)</t>
  </si>
  <si>
    <t>Evolve Mutations</t>
  </si>
  <si>
    <t>4 Tonality and FX -&gt; Pads and FX</t>
  </si>
  <si>
    <t>APT Pulsing Sun</t>
  </si>
  <si>
    <t>Ferry Terminal</t>
  </si>
  <si>
    <t>4 Tonality and FX -&gt; Melodic</t>
  </si>
  <si>
    <t>INST SYN Organ Snaps MW</t>
  </si>
  <si>
    <t>Ten Carat Hill</t>
  </si>
  <si>
    <t>Evolve Mutations 2</t>
  </si>
  <si>
    <t>1 Rhythmic Suites -&gt; Percussive</t>
  </si>
  <si>
    <t>LPS Scoreface Menu 3</t>
  </si>
  <si>
    <t>49 C4</t>
  </si>
  <si>
    <t>Aether House</t>
  </si>
  <si>
    <t>Evolve R2</t>
  </si>
  <si>
    <t>1 Rhythmic Suites -&gt; Looped Percussives</t>
  </si>
  <si>
    <t>RockPop No TFX</t>
  </si>
  <si>
    <t>Multiple loops</t>
  </si>
  <si>
    <t>Unsettling Atmosphere</t>
  </si>
  <si>
    <t>M1 Legacy Collection</t>
  </si>
  <si>
    <t>PROG</t>
  </si>
  <si>
    <t>M01 17 Organ 2</t>
  </si>
  <si>
    <t>Konikoni City (Nighttime)</t>
  </si>
  <si>
    <t>Mono/Poly Legacy Collection</t>
  </si>
  <si>
    <t>Bank A</t>
  </si>
  <si>
    <t>003: Phet Sync Lead</t>
  </si>
  <si>
    <t>Battle! (Tapu), Battle! (Ultra Beast)</t>
  </si>
  <si>
    <t>021: Clavish Synth</t>
  </si>
  <si>
    <t>059: Square Lead</t>
  </si>
  <si>
    <t>modulate cutoff + resonance</t>
  </si>
  <si>
    <t>Battle! (Ultra Beast), Ultra Space</t>
  </si>
  <si>
    <t>075: Chocolate Lead</t>
  </si>
  <si>
    <t>Bank B</t>
  </si>
  <si>
    <t>035: Epic Unison Lead</t>
  </si>
  <si>
    <t>MS-20 Legacy Collection</t>
  </si>
  <si>
    <t>000: Synthetic Snore</t>
  </si>
  <si>
    <t>Polysix Legacy Collection</t>
  </si>
  <si>
    <t>000: Fat Line Bass</t>
  </si>
  <si>
    <t>Modify resonance and ASDR</t>
  </si>
  <si>
    <t>Battle! (Ultra Beast), Konikoni City (Nighttime)</t>
  </si>
  <si>
    <t>007: Stab Saw</t>
  </si>
  <si>
    <t>Mostly layered with a moog synth bass</t>
  </si>
  <si>
    <t>WAVESTATION Legacy Collection</t>
  </si>
  <si>
    <t>ROM7</t>
  </si>
  <si>
    <t>45 P5 Organ</t>
  </si>
  <si>
    <t>Gladion's Theme</t>
  </si>
  <si>
    <t>04 Electric Basses -&gt; # Alternative</t>
  </si>
  <si>
    <t>NY Slap combi KS A-1</t>
  </si>
  <si>
    <t>Battle! (Wild Pokémon), Gladion's Theme, Battle! (Gladion), A Captain’s Trial Begins!, Battle! (Island Kahuna)</t>
  </si>
  <si>
    <t>Alto Sax Jazz BIG KS B-1</t>
  </si>
  <si>
    <t>The Pokémon Research Lab</t>
  </si>
  <si>
    <t>21 Groove Instruments</t>
  </si>
  <si>
    <t>Tambourine C1 Default</t>
  </si>
  <si>
    <t>Burnet's Lab</t>
  </si>
  <si>
    <t>16 Pop Brass Section</t>
  </si>
  <si>
    <t>Brass Section BIG KS C1-F1</t>
  </si>
  <si>
    <t>A Captain's Trial Begins!</t>
  </si>
  <si>
    <t>Absynth 5</t>
  </si>
  <si>
    <t>Bass Kick</t>
  </si>
  <si>
    <t>F2</t>
  </si>
  <si>
    <t>Action Strikes</t>
  </si>
  <si>
    <t>Action Strikes - Ensemble</t>
  </si>
  <si>
    <t>Dark City</t>
  </si>
  <si>
    <t>keyswitch D#1</t>
  </si>
  <si>
    <t>Malie City (Day)</t>
  </si>
  <si>
    <t>03 - Percussion Kits</t>
  </si>
  <si>
    <t>Orchestral Percussion</t>
  </si>
  <si>
    <t>On the Bridge...</t>
  </si>
  <si>
    <t>Timpani Kit</t>
  </si>
  <si>
    <t>There's Trouble!</t>
  </si>
  <si>
    <t>Battery 4</t>
  </si>
  <si>
    <t>Sharp Shooter Kit</t>
  </si>
  <si>
    <t>Escape!, Infiltration</t>
  </si>
  <si>
    <t>Discovery Series: Cuba</t>
  </si>
  <si>
    <t>1 - Percussion Ensembles</t>
  </si>
  <si>
    <t>Cajon Ensemble</t>
  </si>
  <si>
    <t>C3 (turn down Clave in Mixer)</t>
  </si>
  <si>
    <t>Vast Poni Canyon</t>
  </si>
  <si>
    <t>Rumba Ensemble</t>
  </si>
  <si>
    <t>Heahea City (Night)</t>
  </si>
  <si>
    <t>Salsa Ensemble</t>
  </si>
  <si>
    <t>C#1 for Masalada Shop, D1 for Wild Battle</t>
  </si>
  <si>
    <t>Battle! (Wild Pokémon), Malasada Shop</t>
  </si>
  <si>
    <t>2 - Single Percussion</t>
  </si>
  <si>
    <t>Timbales</t>
  </si>
  <si>
    <t>Malasada Shop</t>
  </si>
  <si>
    <t>4 - Melodic Instruments</t>
  </si>
  <si>
    <t>Festival Plaza Mission Results</t>
  </si>
  <si>
    <t>Tres</t>
  </si>
  <si>
    <t>Konikoni City (Nighttime), Malasada Shop</t>
  </si>
  <si>
    <t>Malasada Shop, Hau's Theme, Battle! (Hau)</t>
  </si>
  <si>
    <t>Discovery Series: India</t>
  </si>
  <si>
    <t>2 - Percussion</t>
  </si>
  <si>
    <t>Tabla</t>
  </si>
  <si>
    <t>Discovery Series: West Africa</t>
  </si>
  <si>
    <t>1 - Percussion Ensemble (12)</t>
  </si>
  <si>
    <t>Woima</t>
  </si>
  <si>
    <t>Festival in Iki Town</t>
  </si>
  <si>
    <t>2 - Percussion Ensemble (16)</t>
  </si>
  <si>
    <t>Baga Gine</t>
  </si>
  <si>
    <t>F#1</t>
  </si>
  <si>
    <t>Balakulandian</t>
  </si>
  <si>
    <t>C1</t>
  </si>
  <si>
    <t>Hurry Along!</t>
  </si>
  <si>
    <t>4 - Single Percussion (16)</t>
  </si>
  <si>
    <t>Djembe 1</t>
  </si>
  <si>
    <t>custom loop</t>
  </si>
  <si>
    <t>Djembe 7</t>
  </si>
  <si>
    <t>Battle! (Island Kahuna), Trainers' Eyes Meet (Aether Foundation), Battle! (Aether Foundation)</t>
  </si>
  <si>
    <t>Elektrik Piano</t>
  </si>
  <si>
    <t>3 - A200</t>
  </si>
  <si>
    <t>A200 –  Essential</t>
  </si>
  <si>
    <t>FM8 Factory</t>
  </si>
  <si>
    <t>Anatomie</t>
  </si>
  <si>
    <t>Aqua Atmo</t>
  </si>
  <si>
    <t>Battle! (Island Kahuna), Festival Plaza</t>
  </si>
  <si>
    <t>Royal Avenue</t>
  </si>
  <si>
    <t>Enable Wah</t>
  </si>
  <si>
    <t>Poké Pelago, Battle! (Team Skull Boss)</t>
  </si>
  <si>
    <t>Bling Bling Kit</t>
  </si>
  <si>
    <t>Battle! (Team Skull Grunt)</t>
  </si>
  <si>
    <t>Chocolate City Kit</t>
  </si>
  <si>
    <t>Platinum Plus Kit</t>
  </si>
  <si>
    <t>Battle! (Team Skull Boss)</t>
  </si>
  <si>
    <t>Trainer School</t>
  </si>
  <si>
    <t>Solo Strings</t>
  </si>
  <si>
    <t>Ride Pokémon (Land)</t>
  </si>
  <si>
    <t>String Ensemble</t>
  </si>
  <si>
    <t>Festival Plaza</t>
  </si>
  <si>
    <t>Escape!, On the Bridge..., Unsettling Atmosphere, Lillie’s Resolve, Solgaleo - Lunala Appears!, Let's Go to Ultra Space!, A World Falls Apart, Mother and Daughter</t>
  </si>
  <si>
    <t>Bassoon Combi</t>
  </si>
  <si>
    <t>Piccolo</t>
  </si>
  <si>
    <t>On the Ship</t>
  </si>
  <si>
    <t>Heahea City (Daytime)</t>
  </si>
  <si>
    <t>Hurry Along!, An Encounter</t>
  </si>
  <si>
    <t>Snare Drums</t>
  </si>
  <si>
    <t>also exists in Battery 3</t>
  </si>
  <si>
    <t>The Secret Side of Aether Paradise</t>
  </si>
  <si>
    <t>Guzma's Theme</t>
  </si>
  <si>
    <t>Malie City (Daytime)</t>
  </si>
  <si>
    <t>Poké Pelago</t>
  </si>
  <si>
    <t>Malie City (Nighttime)</t>
  </si>
  <si>
    <t>Sansa</t>
  </si>
  <si>
    <t>Verdant Cavern</t>
  </si>
  <si>
    <t>Djembes</t>
  </si>
  <si>
    <t>loops G3 and B3 are used</t>
  </si>
  <si>
    <t>Massive Factory</t>
  </si>
  <si>
    <t>Bellus Blingus</t>
  </si>
  <si>
    <t>Crisis in Alola!, Infiltration</t>
  </si>
  <si>
    <t>Brutal Electro</t>
  </si>
  <si>
    <t>Massive Expansion Vol. 1</t>
  </si>
  <si>
    <t>Burning Saws</t>
  </si>
  <si>
    <t>3 Octave Sub</t>
  </si>
  <si>
    <t>could be smth else</t>
  </si>
  <si>
    <t>Maschine Drum Selection</t>
  </si>
  <si>
    <t>Production Kits</t>
  </si>
  <si>
    <t>Dubstep Kit</t>
  </si>
  <si>
    <t>Groove</t>
  </si>
  <si>
    <t>Rise &amp; Hit</t>
  </si>
  <si>
    <t>01 - Orchestral</t>
  </si>
  <si>
    <t>Bowed to Burst</t>
  </si>
  <si>
    <t>Showdown! (Lusamine)</t>
  </si>
  <si>
    <t>03 - Hybrid Sounds</t>
  </si>
  <si>
    <t>Primeval Breath</t>
  </si>
  <si>
    <t>Lusamine's Revenge</t>
  </si>
  <si>
    <t>04 - Hybrid Instruments</t>
  </si>
  <si>
    <t>Bell Piano</t>
  </si>
  <si>
    <t>05 - Percussion</t>
  </si>
  <si>
    <t>Big Drums 1</t>
  </si>
  <si>
    <t>The Path to the League</t>
  </si>
  <si>
    <t>08 - Smooth</t>
  </si>
  <si>
    <t>Blurred Lament</t>
  </si>
  <si>
    <t>10 - Pure Synth</t>
  </si>
  <si>
    <t>Sweepy Metal</t>
  </si>
  <si>
    <t>Aether Paradise, Victory! (Totem Pokémon), Lusamine's Theme, Battle! (Lusamine), Lusamine's Madness, Battle! (Team Skull), Battle! (Team Skull Boss)</t>
  </si>
  <si>
    <t>Trash Storm</t>
  </si>
  <si>
    <t>Studio Drummer</t>
  </si>
  <si>
    <t>Garage Kit Full</t>
  </si>
  <si>
    <t>Battle Royal Dome</t>
  </si>
  <si>
    <t>3 - Classic Rock</t>
  </si>
  <si>
    <t>Gimme Some Lovin</t>
  </si>
  <si>
    <t>The Pokémon Research Lab, Have a Break at the Café</t>
  </si>
  <si>
    <t>True Strike 1</t>
  </si>
  <si>
    <t>1 Timpani</t>
  </si>
  <si>
    <t>2 Timpani hits dual mapped</t>
  </si>
  <si>
    <t>Battle! (Totem Pokémon), Title Screen, The Battle at the Summit!</t>
  </si>
  <si>
    <t>Scarbee</t>
  </si>
  <si>
    <t>A-200</t>
  </si>
  <si>
    <t>Dreamatizer</t>
  </si>
  <si>
    <t>Pre-Bass Amped</t>
  </si>
  <si>
    <t>Pre-Bass Amped Deep</t>
  </si>
  <si>
    <t>Seafolk Village (Daytime)</t>
  </si>
  <si>
    <t>Pre-Bass Amped Rocky</t>
  </si>
  <si>
    <t>Battle! (Team Skull Admin)</t>
  </si>
  <si>
    <t>LARGE CROWD: STADIUM, GENERAL AMBIENCE</t>
  </si>
  <si>
    <t>CROWD,OUTDOOR</t>
  </si>
  <si>
    <t>#6014-39-01</t>
  </si>
  <si>
    <t>Battle! (Battle Royal)</t>
  </si>
  <si>
    <t>Eighties Bells</t>
  </si>
  <si>
    <t>Plucked Airbell</t>
  </si>
  <si>
    <t>Seafolk Village (both variants)</t>
  </si>
  <si>
    <t>Textures Soundscape</t>
  </si>
  <si>
    <t>Satellite</t>
  </si>
  <si>
    <t>DISC 2 -&gt; PARTITION F -&gt; CHINESE PERC</t>
  </si>
  <si>
    <t>CHINESE MENU</t>
  </si>
  <si>
    <t>LGE GONG 1</t>
  </si>
  <si>
    <t>LGE GONG 2</t>
  </si>
  <si>
    <t>Cross Beat Overdriver</t>
  </si>
  <si>
    <t>Floating Aloft Groove</t>
  </si>
  <si>
    <t>Sidechain Gain</t>
  </si>
  <si>
    <t>Guzma's Theme, Battle! (Team Skull Boss)</t>
  </si>
  <si>
    <t>Wiggling Bowl Arp</t>
  </si>
  <si>
    <t>alternatively, Vox Bowls</t>
  </si>
  <si>
    <t>Aether Paradise</t>
  </si>
  <si>
    <t>Celes Bells</t>
  </si>
  <si>
    <t>Trainers' School</t>
  </si>
  <si>
    <t>Glass Vibraphone</t>
  </si>
  <si>
    <t>Mahalo Trail</t>
  </si>
  <si>
    <t>Glockenspiel Natural Ambience</t>
  </si>
  <si>
    <t>Frippy</t>
  </si>
  <si>
    <t>Team Skull Appears!</t>
  </si>
  <si>
    <t>Lovely Guitar Feedback</t>
  </si>
  <si>
    <t>Electro Perc</t>
  </si>
  <si>
    <t>Tonal Sine Kick</t>
  </si>
  <si>
    <t>PRS Lead Guitar a</t>
  </si>
  <si>
    <t>Battle! (Trainer)</t>
  </si>
  <si>
    <t>Minora Hit</t>
  </si>
  <si>
    <t>Crush Tone Keys</t>
  </si>
  <si>
    <t>Team Skull Appears!, Battle! (Team Skull Admin), Battle! (Team Skull Boss)</t>
  </si>
  <si>
    <t>Just The Simple Dreamy Piano Again</t>
  </si>
  <si>
    <t>Po Town, Lusamine's Theme</t>
  </si>
  <si>
    <t>Organic Rhodes Ampy (vib)</t>
  </si>
  <si>
    <t>Retrophased Organic Rhodes</t>
  </si>
  <si>
    <t>Trainers' Eyes Meet (Aether Foundation)</t>
  </si>
  <si>
    <t>Tack Piano Harpsichord</t>
  </si>
  <si>
    <t>Pads + Strings</t>
  </si>
  <si>
    <t>Adagio Expressivo</t>
  </si>
  <si>
    <t>Cryogenic Freeze</t>
  </si>
  <si>
    <t>Po Town, Seaward Cave</t>
  </si>
  <si>
    <t>Wobble Top Pad</t>
  </si>
  <si>
    <t>Retro Land</t>
  </si>
  <si>
    <t>Stone Mill Tuned Noise</t>
  </si>
  <si>
    <t>The Protector of the Island</t>
  </si>
  <si>
    <t>String Machines</t>
  </si>
  <si>
    <t>Logan Ensemble String</t>
  </si>
  <si>
    <t>use soundsource menu</t>
  </si>
  <si>
    <t>Burned Wasp Bass 1</t>
  </si>
  <si>
    <t>Dipthong 1</t>
  </si>
  <si>
    <t>Battle! (Team Skull Grunt), Guzma's Theme, Battle! (Team Skull Boss)</t>
  </si>
  <si>
    <t>Soaring Triangle Lead Unison</t>
  </si>
  <si>
    <t>Seaward Cave</t>
  </si>
  <si>
    <t>Analog Octaphonix</t>
  </si>
  <si>
    <t>Brainsalad Modular</t>
  </si>
  <si>
    <t>Battle! (Team Skull Grunt, Team Skull Admin, Team Skull Boss)</t>
  </si>
  <si>
    <t>Epic Trance Comber 2</t>
  </si>
  <si>
    <t>Progressive Attitude</t>
  </si>
  <si>
    <t>Textures Playable</t>
  </si>
  <si>
    <t>Reverse Music Box</t>
  </si>
  <si>
    <t>Aether Paradise Labs</t>
  </si>
  <si>
    <t>Evaporating Crystals Drifting</t>
  </si>
  <si>
    <t>55-Phew &amp; Phar d</t>
  </si>
  <si>
    <t>67-Crenshaw a</t>
  </si>
  <si>
    <t>68-Candygram</t>
  </si>
  <si>
    <t>75-Plate tamb 2</t>
  </si>
  <si>
    <t>Steely Lillie</t>
  </si>
  <si>
    <t>92-Tambourine</t>
  </si>
  <si>
    <t>68-Small Blocks Bending Bass</t>
  </si>
  <si>
    <t>Trade</t>
  </si>
  <si>
    <t>70-Datalife BoomSnr</t>
  </si>
  <si>
    <t>Iki Town (Daytime)</t>
  </si>
  <si>
    <t>Pokemon League</t>
  </si>
  <si>
    <t>86-Hoops Beat</t>
  </si>
  <si>
    <t>90-Beat Bastard Bash Drms</t>
  </si>
  <si>
    <t>94-Banzai Scratches</t>
  </si>
  <si>
    <t>94-Space Train Engine</t>
  </si>
  <si>
    <t>Trainers' Eyes Meet! (Aether Foundation)</t>
  </si>
  <si>
    <t>94-Space Train Tracks</t>
  </si>
  <si>
    <t>100-Boney c</t>
  </si>
  <si>
    <t>120-Notre Dame Silver</t>
  </si>
  <si>
    <t>124-Sea Tide Perc Hi-Fi</t>
  </si>
  <si>
    <t>filtered</t>
  </si>
  <si>
    <t>Battle! (Battle Tree Boss)</t>
  </si>
  <si>
    <t>125-Pink Panther Combo b</t>
  </si>
  <si>
    <t>Welcome to the Hall of Fame!</t>
  </si>
  <si>
    <t>133-Fritz Combo</t>
  </si>
  <si>
    <t>134-Matrix Combo 2</t>
  </si>
  <si>
    <t>135-Squashed Tonal Slices</t>
  </si>
  <si>
    <t>140-Atomic ZOO Big Frog</t>
  </si>
  <si>
    <t>151-Growl No Kick</t>
  </si>
  <si>
    <t>Trainers' Eyes Meet (Trainer)</t>
  </si>
  <si>
    <t>An Adventure Is Beginning, Alola Region Theme</t>
  </si>
  <si>
    <t>Chewing Plastic 2</t>
  </si>
  <si>
    <t>Patch Me an Intelligent Robot 1</t>
  </si>
  <si>
    <t>Battle! (Aether Foundation), Aether Paradise Labs, Secret Side of Aether Paradise</t>
  </si>
  <si>
    <t>5th Avenue</t>
  </si>
  <si>
    <t>60s Groove</t>
  </si>
  <si>
    <t>Battle! (Solgaleo/Lunala)</t>
  </si>
  <si>
    <t>Distorted Kit</t>
  </si>
  <si>
    <t>Fanfare</t>
  </si>
  <si>
    <t>Heavily Modified</t>
  </si>
  <si>
    <t>Slider Brass</t>
  </si>
  <si>
    <t>Possibly Epic Unison Lead instead</t>
  </si>
  <si>
    <t>Battle! (Gladion)</t>
  </si>
  <si>
    <t>Tango Accordion 1</t>
  </si>
  <si>
    <t>Acerola's Trial</t>
  </si>
  <si>
    <t>The Knife</t>
  </si>
  <si>
    <t>TM 809</t>
  </si>
  <si>
    <t>Wave Stack Piano</t>
  </si>
  <si>
    <t>HALion Sonic 2</t>
  </si>
  <si>
    <t>B-Box Set</t>
  </si>
  <si>
    <t>D&amp;B Fever 03 - 170</t>
  </si>
  <si>
    <t>Cymbals and Drums used, use as kit</t>
  </si>
  <si>
    <t>All Kick Drums</t>
  </si>
  <si>
    <t>(A2 Note or A4 Note (C0-G10))</t>
  </si>
  <si>
    <t>Battle! (Elite Four), Battle! (Solgaleo/Lunala), Apparel Shop</t>
  </si>
  <si>
    <t>Battle! (Trainer), Battle! (Elite Four)</t>
  </si>
  <si>
    <t>Trance Trumpet</t>
  </si>
  <si>
    <t>[GM 010] Glockenspiel</t>
  </si>
  <si>
    <t>Hau's Theme</t>
  </si>
  <si>
    <t>Poké Pelago, PokéPelago (Nighttime)</t>
  </si>
  <si>
    <t>[GM 015] Tubular Bell</t>
  </si>
  <si>
    <t xml:space="preserve">Ride Pokémon (Land) </t>
  </si>
  <si>
    <t>[GM 036] Fretless Bass</t>
  </si>
  <si>
    <t>[GM 038] Slap Bass 2</t>
  </si>
  <si>
    <t>Battle! (Battle Royal), Battle Royal Results</t>
  </si>
  <si>
    <t>Battle! (Wild Pokémon), Battle! (Totem Pokémon), Battle! (Tapu)</t>
  </si>
  <si>
    <t>Battle! (Totem Pokémon), Battle! (Wild Pokémon)</t>
  </si>
  <si>
    <t>Battle! (Hau), Battle! (Tapu), Battle! (Wild Pokémon)</t>
  </si>
  <si>
    <t>[GM 063] Synth Brass 1</t>
  </si>
  <si>
    <t>Ride Pokémon (Aquatic)</t>
  </si>
  <si>
    <t>[GM 075] Recorder</t>
  </si>
  <si>
    <t>Battle! (Hau), Hau's Theme, PokéPelago (Nighttime)</t>
  </si>
  <si>
    <t>Poké Pelago, Thrifty Megamart, Ride Pokémon (Aquatic)</t>
  </si>
  <si>
    <t>[GM 113] Tinkle Bell</t>
  </si>
  <si>
    <t>[GM 115] Steel Drums</t>
  </si>
  <si>
    <t>Professor Kukui's Theme, Poké Pelago</t>
  </si>
  <si>
    <t>[GM 133] R&amp;B Kit</t>
  </si>
  <si>
    <t>Albedo</t>
  </si>
  <si>
    <t>Cool Clavinet</t>
  </si>
  <si>
    <t>Add another phaser in HALion effects</t>
  </si>
  <si>
    <t>Dance Kicks</t>
  </si>
  <si>
    <t>A3 for legendary, A0 + G#0 for wild</t>
  </si>
  <si>
    <t>Battle! (Solgaleo/Lunala), Battle! (Wild Pokémon)</t>
  </si>
  <si>
    <t>Trancer Dancer</t>
  </si>
  <si>
    <t>Trip Set</t>
  </si>
  <si>
    <t>Digiride</t>
  </si>
  <si>
    <t>Retrologue</t>
  </si>
  <si>
    <t>Factory -&gt; Synth Lead</t>
  </si>
  <si>
    <t>Become Lucky</t>
  </si>
  <si>
    <t>Toontrack</t>
  </si>
  <si>
    <t>EZDrummer</t>
  </si>
  <si>
    <t>Pop/Rock Kit</t>
  </si>
  <si>
    <t>Jam Box by Mousse T.</t>
  </si>
  <si>
    <t>Partition A -&gt; D HOUSE LOOP</t>
  </si>
  <si>
    <t>FULLHOUSE120</t>
  </si>
  <si>
    <t>16HOUSE120, 19HOUSE120</t>
  </si>
  <si>
    <t>Ride Pokémon (Aquatic), Royal Avenue, Ten Carat Hill</t>
  </si>
  <si>
    <t>02-Electric Pianos -&gt; 01 Classic EP</t>
  </si>
  <si>
    <t>A Suitcase Tremolo</t>
  </si>
  <si>
    <t>02-Electric Pianos -&gt; 02 Wurli's area</t>
  </si>
  <si>
    <t>Wurli Cool</t>
  </si>
  <si>
    <t>06-Electric Organs -&gt; 01-High End Organs</t>
  </si>
  <si>
    <t>Change velocity curve</t>
  </si>
  <si>
    <t>The H1</t>
  </si>
  <si>
    <t>Battle! (Wild Pokémon), Battle! (Gladion)</t>
  </si>
  <si>
    <t>06-Complete GM kits</t>
  </si>
  <si>
    <t>3-GM Power</t>
  </si>
  <si>
    <t>01-Composite</t>
  </si>
  <si>
    <t>Rockin'</t>
  </si>
  <si>
    <t>Ten Carat Hill, Hall of Fame, The Zygarde Cube</t>
  </si>
  <si>
    <t>02-Voices-Flutes</t>
  </si>
  <si>
    <t>Bottle Hit</t>
  </si>
  <si>
    <t>Mallet</t>
  </si>
  <si>
    <t>04-Synth Bass -&gt; Acid</t>
  </si>
  <si>
    <t>Pills</t>
  </si>
  <si>
    <t>06-Filter Sweeps</t>
  </si>
  <si>
    <t>Morphing Wave</t>
  </si>
  <si>
    <t>07-Analog Brass</t>
  </si>
  <si>
    <t>Analog Brass 3</t>
  </si>
  <si>
    <t>Battle! (Rival Gladion), Battle! (Battle Royal)</t>
  </si>
  <si>
    <t>Brass &amp; Let</t>
  </si>
  <si>
    <t>Brass Lead</t>
  </si>
  <si>
    <t>Forty Brass</t>
  </si>
  <si>
    <t>Battle! (Rival Gladion)</t>
  </si>
  <si>
    <t>09-Keys -&gt; Organs</t>
  </si>
  <si>
    <t>B Like</t>
  </si>
  <si>
    <t>Hall of Fame</t>
  </si>
  <si>
    <t>09-Keys -&gt; Piano Like</t>
  </si>
  <si>
    <t>Grunge one</t>
  </si>
  <si>
    <t>On the Ship, Trade</t>
  </si>
  <si>
    <t>Island Piano</t>
  </si>
  <si>
    <t>Ferry Terminal, Heahea City (Night), Have a Break At The Café</t>
  </si>
  <si>
    <t>10-Texture-FX</t>
  </si>
  <si>
    <t>Bendoid</t>
  </si>
  <si>
    <t>Burnet's Lab, Registered a Ride Pokémon!</t>
  </si>
  <si>
    <t>Resobab</t>
  </si>
  <si>
    <t xml:space="preserve">11-Short-Rezo -&gt; Rezo </t>
  </si>
  <si>
    <t>Hair Pes</t>
  </si>
  <si>
    <t>15-Tubular Bells</t>
  </si>
  <si>
    <t>Battle! (Totem Pokémon), The Battle Tree</t>
  </si>
  <si>
    <t>Vocals -&gt; Natural Words</t>
  </si>
  <si>
    <t>A-My Darling</t>
  </si>
  <si>
    <t>play notes on piano roll</t>
  </si>
  <si>
    <t>Xtreme FX</t>
  </si>
  <si>
    <t>07-Foleys -&gt; In the Office</t>
  </si>
  <si>
    <t>Phone Waiting Tone_G#3</t>
  </si>
  <si>
    <t>Matrix -&gt; 01 Solo strings</t>
  </si>
  <si>
    <t>Ancient Poni Path, The Battle Tree</t>
  </si>
  <si>
    <t>23S Strings cellos</t>
  </si>
  <si>
    <t>24S Strings basses</t>
  </si>
  <si>
    <t>21S Strings violins</t>
  </si>
  <si>
    <t>Melody @ 01:08</t>
  </si>
  <si>
    <t>041S Harp</t>
  </si>
  <si>
    <t>Ancient Poni Path, Battle! (Wild Pokémon)</t>
  </si>
  <si>
    <t>14S English Horn</t>
  </si>
  <si>
    <t>Route 10 on Ula'ula Island</t>
  </si>
  <si>
    <t>Matrix -&gt; 13 Clarinets</t>
  </si>
  <si>
    <t>22S Clarinet Bb</t>
  </si>
  <si>
    <t>Battle! (Island Kahuna), Konikoni City (Daytime), Route 10 on Ula'ula Island</t>
  </si>
  <si>
    <t>Battle! (Island Kahuna), Battle! (Wild Pokémon), Konikoni City (Daytime), Route 10 on Ula'ula Island</t>
  </si>
  <si>
    <t>Special Demo Version Movie, Battle! (Island Kahuna)</t>
  </si>
  <si>
    <t>Chm violins+violins-8va (pLeg)</t>
  </si>
  <si>
    <t>(Algo Reverb), High Velocity</t>
  </si>
  <si>
    <t>Vir2</t>
  </si>
  <si>
    <t>Electri6ity</t>
  </si>
  <si>
    <t>AMPED</t>
  </si>
  <si>
    <t>Stratocaster Amped</t>
  </si>
  <si>
    <t>Professor Kukui's Theme</t>
  </si>
  <si>
    <t>Les Paul Amped</t>
  </si>
  <si>
    <t>Blue's Theme, A Captain’s Trial Begins!, Battle! (Gladion), Gladion's Theme, Battle! (Ultra Beast)</t>
  </si>
  <si>
    <t>Beats -&gt; Bundle - Funk Groove</t>
  </si>
  <si>
    <t>Funk Groove 002</t>
  </si>
  <si>
    <t>Have a Break At The Café</t>
  </si>
  <si>
    <t>Funk Groove 003</t>
  </si>
  <si>
    <t>Funk Groove 011</t>
  </si>
  <si>
    <t>Beats -&gt; Bundle - Jazz Beat</t>
  </si>
  <si>
    <t>Jazz Beat 002</t>
  </si>
  <si>
    <t>Festival Plaza (Night)</t>
  </si>
  <si>
    <t>Beats -&gt; Bundle - Reggae Groove</t>
  </si>
  <si>
    <t>Reggae Groove 006</t>
  </si>
  <si>
    <t>Beats -&gt; Funk Fill L-4</t>
  </si>
  <si>
    <t>Funk Fill L-4 04</t>
  </si>
  <si>
    <t>Beats -&gt; Hard Rock Fill L-3</t>
  </si>
  <si>
    <t>Hard Rock Fill L-3 14</t>
  </si>
  <si>
    <t>Battle Royal Results</t>
  </si>
  <si>
    <t>Beats -&gt; Song 001 -  Rock</t>
  </si>
  <si>
    <t>Song 001 -  Rock (All)</t>
  </si>
  <si>
    <t>Battle! (Battle Royale)</t>
  </si>
  <si>
    <t>Beats -&gt; Song 008 - Funky Groove</t>
  </si>
  <si>
    <t>Song 008 - Funky Groove (All)</t>
  </si>
  <si>
    <t>Song 021 - Jazz Beat (Chorus)</t>
  </si>
  <si>
    <t>Beats -&gt; Song 024 - Progressive Rock</t>
  </si>
  <si>
    <t>Song 024 - Progressive Rock (Bridge)</t>
  </si>
  <si>
    <t>Thrifty Megamart, Ten Carat Hill</t>
  </si>
  <si>
    <t>Beats -&gt; Song 025 - Pop Rock</t>
  </si>
  <si>
    <t>Song 025 - Pop Rock (All)</t>
  </si>
  <si>
    <t>Evolution</t>
  </si>
  <si>
    <t>DW Kit</t>
  </si>
  <si>
    <t>Vast Poni Canyon, Pokémon Ride (Land), Poké Pelago (Night)</t>
  </si>
  <si>
    <t>boost mids + lower highs in eq if ichinose</t>
  </si>
  <si>
    <t>Wild Battle, Rival Battle, Battle Royale, Battle! (Island Kahuna), Riding Pokémon, Festival Plaza, etc.</t>
  </si>
  <si>
    <t>Funky Drummer RD</t>
  </si>
  <si>
    <t>Funky-Pants</t>
  </si>
  <si>
    <t>FX Loops-096</t>
  </si>
  <si>
    <t>096-FX Loop 05</t>
  </si>
  <si>
    <t>Escape from the Planet of the Breaks</t>
  </si>
  <si>
    <t>Iron Mann 084</t>
  </si>
  <si>
    <t>IM-Full-1-C#</t>
  </si>
  <si>
    <t>IM-Full End-C#</t>
  </si>
  <si>
    <t>Sex Rodeo 075</t>
  </si>
  <si>
    <t>SR-Drums 1</t>
  </si>
  <si>
    <t>SR-Drums 3</t>
  </si>
  <si>
    <t>SR-Drums 5</t>
  </si>
  <si>
    <t>SR-Drums 6</t>
  </si>
  <si>
    <t>SR-Full 3-A#</t>
  </si>
  <si>
    <t>SR-Harmonic 1-A#</t>
  </si>
  <si>
    <t>Screaming Fonk Demon 101</t>
  </si>
  <si>
    <t>SFD - Drums 1</t>
  </si>
  <si>
    <t>SFD - Drums 2</t>
  </si>
  <si>
    <t>SFD-Harmonic 2-D</t>
  </si>
  <si>
    <t>SFD-Harmonic 6-D</t>
  </si>
  <si>
    <t>Sticky Nutz 105</t>
  </si>
  <si>
    <t>SN-Full 1-G</t>
  </si>
  <si>
    <t>Spoon Fed Shortie</t>
  </si>
  <si>
    <t>SFS-Full 5-C</t>
  </si>
  <si>
    <t>Battle! (Team Skull), Trainers' Eyes Meet (Team Skull)</t>
  </si>
  <si>
    <t>N.Y. CUTZ vol. 2 - Off Da Hook</t>
  </si>
  <si>
    <t>Instruments &gt; Bits n Pieces</t>
  </si>
  <si>
    <t>Yeah Lo</t>
  </si>
  <si>
    <t>Trainers' Eyes Meet (Team Skull), Battle! (Team Skull)</t>
  </si>
  <si>
    <t>Groove Loops &gt; Background Loops</t>
  </si>
  <si>
    <t>089-Snapcracklepop</t>
  </si>
  <si>
    <t>should be sped up with flex editing</t>
  </si>
  <si>
    <t>2fers &gt; 088 - Steel Hop</t>
  </si>
  <si>
    <t>Steel Hop Guitar - A</t>
  </si>
  <si>
    <t>Follow Me!</t>
  </si>
  <si>
    <t>SOLOS &gt; TRUMPET SOLO</t>
  </si>
  <si>
    <t>T16</t>
  </si>
  <si>
    <t>T17</t>
  </si>
  <si>
    <t>Planet of the Breaks</t>
  </si>
  <si>
    <t>60 SWEET SIXTEEN-84 bpm a</t>
  </si>
  <si>
    <t>60 SWEET SIXTEEN-84 bpm e</t>
  </si>
  <si>
    <t>60 SWEET SIXTEEN-84 bpm f</t>
  </si>
  <si>
    <t>Spices of India</t>
  </si>
  <si>
    <t>Balti Vox</t>
  </si>
  <si>
    <t>Balti Vox 120 01</t>
  </si>
  <si>
    <t>Kiawe's Trial</t>
  </si>
  <si>
    <t>Flutes -&gt; Flute FX And Riffs</t>
  </si>
  <si>
    <t>Fluttery Echo G2</t>
  </si>
  <si>
    <t>Fluster Echo D2</t>
  </si>
  <si>
    <t>A Totem Pokémon Appears!, Battle! (Totem Pokémon)</t>
  </si>
  <si>
    <t>Track 04</t>
  </si>
  <si>
    <t>30_04_07</t>
  </si>
  <si>
    <t>Orchestra hit (diminished, ff)</t>
  </si>
  <si>
    <t>30_04_08</t>
  </si>
  <si>
    <t>Orchestra hit (diminished, pp)</t>
  </si>
  <si>
    <t>Chris Hein Horns</t>
  </si>
  <si>
    <t>17Tp Sect 12 Trumpets</t>
  </si>
  <si>
    <t>could be this!!!</t>
  </si>
  <si>
    <t>Battle! (Wild Pokémon), Battle! (Totem Pokémon), Battle! (Hau)</t>
  </si>
  <si>
    <t>Bechstein</t>
  </si>
  <si>
    <t>Trainers' Eyes Meet! (Aether Foundation), Battle! (Aether Foundation)</t>
  </si>
  <si>
    <t>MonoPoly</t>
  </si>
  <si>
    <t>key/pluck</t>
  </si>
  <si>
    <t>Phaser Clav</t>
  </si>
  <si>
    <t>maybe</t>
  </si>
  <si>
    <t>Battle! (Totem Pokémon)</t>
  </si>
  <si>
    <t>MachFive 3</t>
  </si>
  <si>
    <t>not yet documented</t>
  </si>
  <si>
    <t>one pic shows Oga using this</t>
  </si>
  <si>
    <t>Additional percussion</t>
  </si>
  <si>
    <t xml:space="preserve">Could be </t>
  </si>
  <si>
    <t>Omnisphere 2</t>
  </si>
  <si>
    <t>In Memorium 1</t>
  </si>
  <si>
    <t>Can't be; Omnisphere 2 came out too late</t>
  </si>
  <si>
    <t>Battle! (Lusamine)</t>
  </si>
  <si>
    <t xml:space="preserve">HALion Sonic </t>
  </si>
  <si>
    <t>Synth strings</t>
  </si>
  <si>
    <t>Battle! (Wild Pokémon) ~ Draft by Junichi Masuda</t>
  </si>
  <si>
    <t>piano</t>
  </si>
  <si>
    <t>Voltage Set</t>
  </si>
  <si>
    <t>Phat Drone Bass</t>
  </si>
  <si>
    <t>check note</t>
  </si>
  <si>
    <t>Synthogy</t>
  </si>
  <si>
    <t>Ivory</t>
  </si>
  <si>
    <t>VI Labs</t>
  </si>
  <si>
    <t>Ravenscroft 275</t>
  </si>
  <si>
    <t>could be used for Adachi songs?</t>
  </si>
  <si>
    <t>fast organ</t>
  </si>
  <si>
    <t>Battle! (Gladion), Pokémon Center</t>
  </si>
  <si>
    <t>double bass pizz / acoustic bass</t>
  </si>
  <si>
    <t>Route 10 on Ula'ula Island, Title Screen</t>
  </si>
  <si>
    <t>bass, lead</t>
  </si>
  <si>
    <t>Battle! (Elite Four), Masterclass (Unused)</t>
  </si>
  <si>
    <t>anything</t>
  </si>
  <si>
    <t>amped woodwind / string lead</t>
  </si>
  <si>
    <t>Secret Side of Aether Paradise</t>
  </si>
  <si>
    <t>the glitchy synth arp thing</t>
  </si>
  <si>
    <t>Aether House, Lusamine's Theme</t>
  </si>
  <si>
    <t>strings, percussion</t>
  </si>
  <si>
    <t>Battle! (Solgaleo / Lunala)</t>
  </si>
  <si>
    <t>missing drumloops</t>
  </si>
  <si>
    <t>the heartbeat</t>
  </si>
  <si>
    <t>bell</t>
  </si>
  <si>
    <t>Scrapped Battle Theme (Masuda's Japan Expo Masterclass)</t>
  </si>
  <si>
    <t>HS Factory</t>
  </si>
  <si>
    <t>80s Hard</t>
  </si>
  <si>
    <t>Battle! (Trainer) ~ Draft by Junichi Masuda</t>
  </si>
  <si>
    <t>Battle! (Tapu) ~ Draft by Junichi Masuda</t>
  </si>
  <si>
    <t>D&amp;B Fever 03</t>
  </si>
  <si>
    <t>Cymbals and loop both used</t>
  </si>
  <si>
    <r>
      <rPr>
        <rFont val="Fira Sans"/>
        <b/>
        <color rgb="FFF1B52F"/>
        <sz val="14.0"/>
      </rPr>
      <t xml:space="preserve">Pokémon Ultra Sun </t>
    </r>
    <r>
      <rPr>
        <rFont val="Fira Sans"/>
        <b/>
        <color rgb="FF666666"/>
        <sz val="14.0"/>
      </rPr>
      <t>and</t>
    </r>
    <r>
      <rPr>
        <rFont val="Fira Sans"/>
        <b/>
        <color rgb="FF703BB8"/>
        <sz val="14.0"/>
      </rPr>
      <t xml:space="preserve"> </t>
    </r>
    <r>
      <rPr>
        <rFont val="Fira Sans"/>
        <b/>
        <color rgb="FFD014FF"/>
        <sz val="14.0"/>
      </rPr>
      <t>Pokémon Ultra Moon</t>
    </r>
  </si>
  <si>
    <t>Cellos</t>
  </si>
  <si>
    <t>Cellos Full Spiccato</t>
  </si>
  <si>
    <t>Battle! (Maxie / Archie)</t>
  </si>
  <si>
    <t>Vla Leg Sus</t>
  </si>
  <si>
    <t>Escape!</t>
  </si>
  <si>
    <t xml:space="preserve">Violas </t>
  </si>
  <si>
    <t>Vla FC Spiccato</t>
  </si>
  <si>
    <t>Escape!, Battle! (Lysandre)</t>
  </si>
  <si>
    <t>Vlns Full Staccato</t>
  </si>
  <si>
    <t>Battle! (Maxie / Archie), Escape!, Battle! (Lysandre)</t>
  </si>
  <si>
    <t>Ultra Necrozma Defeated</t>
  </si>
  <si>
    <t>Forest Kingdom</t>
  </si>
  <si>
    <t>Ancient Spirits</t>
  </si>
  <si>
    <t>Nebby vs. Necrozma (Cutscene)</t>
  </si>
  <si>
    <t>Various Cutscene Tracks (Unnamed)</t>
  </si>
  <si>
    <t>ADV ORCH</t>
  </si>
  <si>
    <t>WAV &gt; Advanced Compact -&gt; Timpani VS</t>
  </si>
  <si>
    <t>11-tim03-ff-e</t>
  </si>
  <si>
    <t>only used in the section at the loop start</t>
  </si>
  <si>
    <t>Battle! (Ultra Necrozma)</t>
  </si>
  <si>
    <t>Sound Spectral</t>
  </si>
  <si>
    <t>STRANGE</t>
  </si>
  <si>
    <t>ELAB</t>
  </si>
  <si>
    <t>Ultra Warp Ride</t>
  </si>
  <si>
    <t>Cinema + Game -&gt; short sounds -special</t>
  </si>
  <si>
    <t>radio static noise</t>
  </si>
  <si>
    <t>Ultra Ruin</t>
  </si>
  <si>
    <t>Kantonian Gym</t>
  </si>
  <si>
    <t>Ultra Megalopolis, Title Screen, Battle! (Ultra Necrozma), Battle! (Giovanni)</t>
  </si>
  <si>
    <t>Solo French Horn</t>
  </si>
  <si>
    <t>1FH KS Sus_Short C0-A#0</t>
  </si>
  <si>
    <t>Battle! (Lysandre), Escape!</t>
  </si>
  <si>
    <t>6 French Horns -&gt; 07 Keyswitch</t>
  </si>
  <si>
    <t>02 Suspense</t>
  </si>
  <si>
    <t>Suspense 09</t>
  </si>
  <si>
    <t>Basses WB</t>
  </si>
  <si>
    <t>BASS WB HARD MOD</t>
  </si>
  <si>
    <t>Battle! (Giovanni)</t>
  </si>
  <si>
    <t>6FH Rips L</t>
  </si>
  <si>
    <t>Anvil Low</t>
  </si>
  <si>
    <t>Ultra Plant</t>
  </si>
  <si>
    <t>Anvil</t>
  </si>
  <si>
    <t>Battle! (Wild Pokémon), Battle! (Ghetsis), Battle! (Giovanni), Ultra Crater</t>
  </si>
  <si>
    <t>Ultra Megalopolis, Staff Credits</t>
  </si>
  <si>
    <t>Far East -&gt; Wind -&gt; Dizi</t>
  </si>
  <si>
    <t>Dizi KS C0-A#0</t>
  </si>
  <si>
    <t>Ultra Forest</t>
  </si>
  <si>
    <t>Far East -&gt; Wind -&gt; Shakuhachi</t>
  </si>
  <si>
    <t>Shakuhachi KS C0-C#1</t>
  </si>
  <si>
    <t>Gym Theme, Ultra Forest</t>
  </si>
  <si>
    <t>Koto Arp</t>
  </si>
  <si>
    <t>Katana Group Untuned</t>
  </si>
  <si>
    <t>D#2, F3, C4, F4</t>
  </si>
  <si>
    <t>Title Screen, Ultra Crater, The Battle at the Summit! (Hau), Battle! (Ghetsis)</t>
  </si>
  <si>
    <t>Battle! (Ultra Recon Squad), Battle! (Giovanni)</t>
  </si>
  <si>
    <t>E2</t>
  </si>
  <si>
    <t>LPS Mangled Pop Full</t>
  </si>
  <si>
    <t>A#4</t>
  </si>
  <si>
    <t>Battle! (Trainer), Rainbow Rocket Hideout, Encounter! (Team Rainbow Rocket), Battle! (Team Rainbow Rocket), Rainbow Rocket Hideout</t>
  </si>
  <si>
    <t>Ultra Warp Ride, The Battle at the Summit! (Hau), Staff Credits</t>
  </si>
  <si>
    <t>Odd Noise and Build Ups</t>
  </si>
  <si>
    <t>Odd Noise</t>
  </si>
  <si>
    <t>D3, E3</t>
  </si>
  <si>
    <t>Kahuna and Hau on the Strolla</t>
  </si>
  <si>
    <t>Shreddage II</t>
  </si>
  <si>
    <t>Pre-Amp Preset</t>
  </si>
  <si>
    <t>Lead Screamer</t>
  </si>
  <si>
    <t>reamped using external VST</t>
  </si>
  <si>
    <t>002: Softer Acid</t>
  </si>
  <si>
    <t>higher mod = higher filter</t>
  </si>
  <si>
    <t>007: Dreamchord</t>
  </si>
  <si>
    <t>008: LickwitLines</t>
  </si>
  <si>
    <t>075: 4VCO Bass/Lead</t>
  </si>
  <si>
    <t>The Battle at the Summit! (Hau), Staff Credits</t>
  </si>
  <si>
    <t>Battle! (Ultra Necrozma), Ultra Warp Ride, Staff Credits</t>
  </si>
  <si>
    <t>Add Waves MetaFlanger for Warp Ride</t>
  </si>
  <si>
    <t>Absynth CrossTalk</t>
  </si>
  <si>
    <t>Battle! (Cyrus), Battle! (Maxie / Archie), Escape!</t>
  </si>
  <si>
    <t>Thirty Threes Kit</t>
  </si>
  <si>
    <t>Snare Thirty Threes 4</t>
  </si>
  <si>
    <t>Battle! (Cyrus)</t>
  </si>
  <si>
    <t>Ultra Jungle</t>
  </si>
  <si>
    <t>Wurlitzerich</t>
  </si>
  <si>
    <t>External compressor required</t>
  </si>
  <si>
    <t>Kinetic Metal</t>
  </si>
  <si>
    <t>Gas Tank</t>
  </si>
  <si>
    <t>Big Wave Beach</t>
  </si>
  <si>
    <t>Band -&gt; 4 - Organ</t>
  </si>
  <si>
    <t>Born to C3</t>
  </si>
  <si>
    <t>Battle Agency</t>
  </si>
  <si>
    <t>Timpani (tremolo)</t>
  </si>
  <si>
    <t>(could be something else)</t>
  </si>
  <si>
    <t>Organ KH GrPrplenum (Manual)</t>
  </si>
  <si>
    <t>Battle! (Dusk Mane / Dawn Wings Necrozma)</t>
  </si>
  <si>
    <t>Digital Kits</t>
  </si>
  <si>
    <t>Crime Kit</t>
  </si>
  <si>
    <t>Mantine Surf</t>
  </si>
  <si>
    <t>Kondensator Kit</t>
  </si>
  <si>
    <t>Alola Photo Club, Mantine Surf</t>
  </si>
  <si>
    <t>Full Bass</t>
  </si>
  <si>
    <t>Propeller Saw</t>
  </si>
  <si>
    <t>sounds close with FX turned off</t>
  </si>
  <si>
    <t>Huge Drop</t>
  </si>
  <si>
    <t>Ultra Megalopolis</t>
  </si>
  <si>
    <t>Scary Bells</t>
  </si>
  <si>
    <t>Rainbow Rocket Hideout</t>
  </si>
  <si>
    <t>04 - Hybrid Instrument</t>
  </si>
  <si>
    <t>Nether Land</t>
  </si>
  <si>
    <t>05 - Percussive</t>
  </si>
  <si>
    <t>Mahler Hammer</t>
  </si>
  <si>
    <t>06 - Into The Void</t>
  </si>
  <si>
    <t>Noise to Sub</t>
  </si>
  <si>
    <t>Tape Reverse</t>
  </si>
  <si>
    <t>Encounter! (Ultra Recon Squad), Battle! (Ultra Recon Squad)</t>
  </si>
  <si>
    <t>07 - Lifters</t>
  </si>
  <si>
    <t>Crushed Glide</t>
  </si>
  <si>
    <t>Ultra Crater</t>
  </si>
  <si>
    <t>Hybrid Synth</t>
  </si>
  <si>
    <t>Discreet Metal</t>
  </si>
  <si>
    <t>Alola Photo Club</t>
  </si>
  <si>
    <t>Hazy Blaze</t>
  </si>
  <si>
    <t>Down Sweep 2</t>
  </si>
  <si>
    <t>Multi Sweep 2</t>
  </si>
  <si>
    <t>Ultra Desert</t>
  </si>
  <si>
    <t>Siren Sweep</t>
  </si>
  <si>
    <t>Battle! (Team Rainbow Rocket), Battle! (Giovanni)</t>
  </si>
  <si>
    <t>Garage Kit - Full</t>
  </si>
  <si>
    <t>Kick, Hats, Cowbell</t>
  </si>
  <si>
    <t>Rickenbacker Bass</t>
  </si>
  <si>
    <t>Ultra Jungle, Encounter! (Giovanni)</t>
  </si>
  <si>
    <t>Sonic Foundry</t>
  </si>
  <si>
    <t>George Pendergast: Essential Percussion</t>
  </si>
  <si>
    <t>Combo</t>
  </si>
  <si>
    <t>Combo 04</t>
  </si>
  <si>
    <t>Encounter! (Ultra Recon Squad)</t>
  </si>
  <si>
    <t>TRANSISTOR RADIO: TUNING ACROSS AM BAND</t>
  </si>
  <si>
    <t>TUNING, RADIO</t>
  </si>
  <si>
    <t>#6037-74-01</t>
  </si>
  <si>
    <t>Glass Music Box</t>
  </si>
  <si>
    <t>CS Octave PWM Plucks</t>
  </si>
  <si>
    <t>Alternative Fuel Source</t>
  </si>
  <si>
    <t>Battle! (Rainbow Rocket), Trainers' Eyes Meet! (Rainbow Rocket)</t>
  </si>
  <si>
    <t>Children of Time Arp</t>
  </si>
  <si>
    <t>Battle! (Ultra Recon Squad)</t>
  </si>
  <si>
    <t>Laser GunZ</t>
  </si>
  <si>
    <t>Planning The Revenge</t>
  </si>
  <si>
    <t>Ultra Megalopolis, Ultra Desert</t>
  </si>
  <si>
    <t>Ode to Mr Newman Arp</t>
  </si>
  <si>
    <t>Analog Synced Bells</t>
  </si>
  <si>
    <t>Fairy Tale Bells</t>
  </si>
  <si>
    <t>Rock Harder</t>
  </si>
  <si>
    <t>Nylon Octa Harp</t>
  </si>
  <si>
    <t>manually reversed</t>
  </si>
  <si>
    <t>Ultra Space Wilds</t>
  </si>
  <si>
    <t>Dream Tack Piano</t>
  </si>
  <si>
    <t>add reverb + delay</t>
  </si>
  <si>
    <t>Insects Inside My Organ</t>
  </si>
  <si>
    <t>Platinum Sky</t>
  </si>
  <si>
    <t>VeloVox Fifths</t>
  </si>
  <si>
    <t>close match for the pad, sounds layered</t>
  </si>
  <si>
    <t>Commodore Chaos</t>
  </si>
  <si>
    <t>Eighties Synth Bass</t>
  </si>
  <si>
    <t>Battle! (Trainer), Battle! (Wild Pokémon), Battle! (Team Rainbow Rocket)</t>
  </si>
  <si>
    <t>Broken OSCar Bass</t>
  </si>
  <si>
    <t>Amped Electric SuperSaw</t>
  </si>
  <si>
    <t>Chaos Modular Lead</t>
  </si>
  <si>
    <t>Rainbow Rocket Hideout, Battle! (Giovanni), Battle Agency</t>
  </si>
  <si>
    <t>Club Europa</t>
  </si>
  <si>
    <t>Watery Gamelan Juice</t>
  </si>
  <si>
    <t>Bombastic 5th Stabber</t>
  </si>
  <si>
    <t>Funky Harpsichord</t>
  </si>
  <si>
    <t>Flaming Supersaws</t>
  </si>
  <si>
    <t>Encounter! (Giovanni)</t>
  </si>
  <si>
    <t>Battle! (Ultra Recon Squad), Battle! (Team Rainbow Rocket)</t>
  </si>
  <si>
    <t>Cyber Flies</t>
  </si>
  <si>
    <t>69-Lowly c</t>
  </si>
  <si>
    <t>52-Alice's Dreams Illusion 2</t>
  </si>
  <si>
    <t>66-Granular Flower Assimilate</t>
  </si>
  <si>
    <t>81-Royal March Fuzzform</t>
  </si>
  <si>
    <t>151-Growl TopEnd Trash</t>
  </si>
  <si>
    <t>Battle! (Team Rainbow Rocket)</t>
  </si>
  <si>
    <t>Classic 303 Reso Saw</t>
  </si>
  <si>
    <t>Dancin' Little Phatty</t>
  </si>
  <si>
    <t>Herd of Ducks</t>
  </si>
  <si>
    <t>Tough Tweety</t>
  </si>
  <si>
    <t>Feedback Cwejman Bassliner</t>
  </si>
  <si>
    <t>Voyager Warm Lead</t>
  </si>
  <si>
    <t>Trilian Creative</t>
  </si>
  <si>
    <t>M-Theory Chimonics 2</t>
  </si>
  <si>
    <t>Unsettling Ambience</t>
  </si>
  <si>
    <t>Transition Effects</t>
  </si>
  <si>
    <t>Cinematic Prophet Noise Swell</t>
  </si>
  <si>
    <t>The Battle at the Summit! (Hau), Battle! (Ultra Necrozma)</t>
  </si>
  <si>
    <t>Super Phase Clavi</t>
  </si>
  <si>
    <t>The Battle at the Summit! (Hau)</t>
  </si>
  <si>
    <t>Staff Roll</t>
  </si>
  <si>
    <t>[GM 082] Lead 2 (Sawtooth)</t>
  </si>
  <si>
    <t>Noise Action 1</t>
  </si>
  <si>
    <t>08 - Mallets &amp; co</t>
  </si>
  <si>
    <t>Pikachu Valley</t>
  </si>
  <si>
    <t>Electric -&gt; Funky</t>
  </si>
  <si>
    <t>100-D#m Funky 2</t>
  </si>
  <si>
    <t>Electric -&gt; Wah Wah</t>
  </si>
  <si>
    <t>120-Am-T-Wah 05</t>
  </si>
  <si>
    <t>Vengeance Sound</t>
  </si>
  <si>
    <t>Effects Vol. 1</t>
  </si>
  <si>
    <t>2 VFX Uplifter</t>
  </si>
  <si>
    <t>VFX1 Uplifter 004</t>
  </si>
  <si>
    <t>VFX1 Uplifter 063</t>
  </si>
  <si>
    <t>VFX1 Uplifter 078</t>
  </si>
  <si>
    <t>VFX1 Uplifter 087</t>
  </si>
  <si>
    <t>3 VFX Downlifter</t>
  </si>
  <si>
    <t>VFX1 Downlifter 001</t>
  </si>
  <si>
    <t>VFX1 Downlifter 015</t>
  </si>
  <si>
    <t>VFX1 Downlifter 022</t>
  </si>
  <si>
    <t>VFX1 Downlifter 024</t>
  </si>
  <si>
    <t>33 Percussion</t>
  </si>
  <si>
    <t>Ultra Warp Ride, The Battle at the Summit! (Hau)</t>
  </si>
  <si>
    <t>Xfer Records</t>
  </si>
  <si>
    <t>Serum</t>
  </si>
  <si>
    <t>FX</t>
  </si>
  <si>
    <t>FX Alien interface [SN]</t>
  </si>
  <si>
    <t>FX Easy Riser [FN]</t>
  </si>
  <si>
    <t>FX Rampant 3 [LT]</t>
  </si>
  <si>
    <t>FX Robo Chatter [SN]</t>
  </si>
  <si>
    <t>Leads</t>
  </si>
  <si>
    <t>LD 8bitcycle [AF]</t>
  </si>
  <si>
    <t>Seq</t>
  </si>
  <si>
    <t>SQ Automator 1 [GS]</t>
  </si>
  <si>
    <t>Battle! (Ultra Recon Squad), Ultra Jungle, Encounter! (Ultra Recon Squad)</t>
  </si>
  <si>
    <t>SQ Automator 2 [GS]</t>
  </si>
  <si>
    <t>very quiet, plays with SQ Masters</t>
  </si>
  <si>
    <t>SQ Automator 5 [GS]</t>
  </si>
  <si>
    <t>SQ Bendy Hi Jack [IM]</t>
  </si>
  <si>
    <t>SQ Blade [LT]</t>
  </si>
  <si>
    <t>SQ Happylights [GS]</t>
  </si>
  <si>
    <t>SQ Happyriser [GS]</t>
  </si>
  <si>
    <t>SQ Is This Trance [DRK]</t>
  </si>
  <si>
    <t>SQ Masters [7S]</t>
  </si>
  <si>
    <t>SQ Rumma [GS]</t>
  </si>
  <si>
    <t>Battle! (Ultra Recon Squad), Encounter! (Ultra Recon Squad)</t>
  </si>
  <si>
    <t>Battle! (Wild Pokémon), Battle! (Trainer), Ultra Warp Ride, Battle! (Ultra Necrozma), The Battle at the Summit! (Hau), Encounter! (Giovanni), Battle Agency</t>
  </si>
  <si>
    <t>Fry Pan 083</t>
  </si>
  <si>
    <t>FP - Drums Fill</t>
  </si>
  <si>
    <t>Squirt 095</t>
  </si>
  <si>
    <t>Squirt-Drums Fill 3</t>
  </si>
  <si>
    <t>Battle Agency, Big Wave Beach, Alola Photo Club</t>
  </si>
  <si>
    <t>Shout Out 2 Monkey Boy 164</t>
  </si>
  <si>
    <t>SO2MB-Drum Fill 05</t>
  </si>
  <si>
    <t>SO2MB-Drum Fill 09</t>
  </si>
  <si>
    <t>Gym Theme</t>
  </si>
  <si>
    <t>Kahuna and Hau on the Strolla (Cutscene)</t>
  </si>
  <si>
    <t>Far East -&gt; Perc -&gt; Gongs</t>
  </si>
  <si>
    <t>trumpets</t>
  </si>
  <si>
    <t>same drumkit at a few points</t>
  </si>
  <si>
    <t>Battle! (Cyrus), Battle! (Lysandre)</t>
  </si>
  <si>
    <t>Oga claims this is the only synth he uses</t>
  </si>
  <si>
    <t>Skinny Crush Anthem</t>
  </si>
  <si>
    <t>might be, somebody confirm pls</t>
  </si>
  <si>
    <t>Slammo Synth</t>
  </si>
  <si>
    <t>VFX1 Downlifter 010</t>
  </si>
  <si>
    <t>might be the bell at the start?</t>
  </si>
  <si>
    <t>Cutscenes</t>
  </si>
  <si>
    <t>Battle! (Team Flare Boss), Battle! (Team Galactic Boss)</t>
  </si>
  <si>
    <t>Battle! (Team Plasma Boss)</t>
  </si>
  <si>
    <t>1:17 some percussive instrument</t>
  </si>
  <si>
    <t>hit</t>
  </si>
  <si>
    <t>Battle! (Ultra Necrozma), Battle! (Champion)</t>
  </si>
  <si>
    <t>Funk guitars: Probably NOT Zero-G</t>
  </si>
  <si>
    <t>Drum Fill</t>
  </si>
  <si>
    <t>Battle! (Rainbow Rocket Grunt)</t>
  </si>
  <si>
    <t>chanting (also used in SWSH DLC Dojo)</t>
  </si>
  <si>
    <t>Drumkit</t>
  </si>
  <si>
    <t>Staff Credits, Ultra Warp Ride</t>
  </si>
  <si>
    <t>Synth arp used as lead</t>
  </si>
  <si>
    <t>Loop (used in Raid Up / Down from Go)</t>
  </si>
  <si>
    <t>a lot of the other percussion elements</t>
  </si>
  <si>
    <t>Transition effect at the end of loop</t>
  </si>
  <si>
    <t>french horn rip / distorted scream thing</t>
  </si>
  <si>
    <t>crowd sfx</t>
  </si>
  <si>
    <t>bass saw</t>
  </si>
  <si>
    <t>Pokemon Company</t>
  </si>
  <si>
    <t>Super Music Collection</t>
  </si>
  <si>
    <t>COWARDS</t>
  </si>
  <si>
    <t>RELEASE IT FOR FUCK'S SAKE</t>
  </si>
  <si>
    <r>
      <rPr>
        <rFont val="Fira Sans"/>
        <b/>
        <color rgb="FF666666"/>
        <sz val="14.0"/>
      </rPr>
      <t>Pokémon</t>
    </r>
    <r>
      <rPr>
        <rFont val="Fira Sans"/>
        <b/>
        <color rgb="FF000000"/>
        <sz val="14.0"/>
      </rPr>
      <t xml:space="preserve"> </t>
    </r>
    <r>
      <rPr>
        <rFont val="Fira Sans"/>
        <b/>
        <color rgb="FFF1C232"/>
        <sz val="14.0"/>
      </rPr>
      <t xml:space="preserve">Let's Go, Pikachu! </t>
    </r>
    <r>
      <rPr>
        <rFont val="Fira Sans"/>
        <b/>
        <color rgb="FF666666"/>
        <sz val="14.0"/>
      </rPr>
      <t>and Pokémon</t>
    </r>
    <r>
      <rPr>
        <rFont val="Fira Sans"/>
        <b/>
        <color rgb="FFF1C232"/>
        <sz val="14.0"/>
      </rPr>
      <t xml:space="preserve"> </t>
    </r>
    <r>
      <rPr>
        <rFont val="Fira Sans"/>
        <b/>
        <color rgb="FFE69138"/>
        <sz val="14.0"/>
      </rPr>
      <t>Let's Go, Eevee!</t>
    </r>
  </si>
  <si>
    <t>Cinesamples</t>
  </si>
  <si>
    <t>CineHarps</t>
  </si>
  <si>
    <t>01 Concert Harp</t>
  </si>
  <si>
    <t>Mt. Moon</t>
  </si>
  <si>
    <t>PianoTeq 6</t>
  </si>
  <si>
    <t>Grand Steinway D</t>
  </si>
  <si>
    <t>Steinway D Close Mic Classical</t>
  </si>
  <si>
    <t>to do: test and specify presets</t>
  </si>
  <si>
    <t>Lavender Town, Rocket Hideout, Mt. Moon, Language Selection, Cinnabar Island, Go Park, Pokeball Plus (+)</t>
  </si>
  <si>
    <t>Go Park, Cerulean City</t>
  </si>
  <si>
    <t>66-Congas</t>
  </si>
  <si>
    <t>Classic Stylus -&gt; Shakers</t>
  </si>
  <si>
    <t>80-Shaker 3</t>
  </si>
  <si>
    <t>Pokeball Plus</t>
  </si>
  <si>
    <t>Classic Stylus -&gt; Triangles</t>
  </si>
  <si>
    <t>115-Triangle 2</t>
  </si>
  <si>
    <t>Battle! (Master Trainer)</t>
  </si>
  <si>
    <t>Spitfire Audio</t>
  </si>
  <si>
    <t>Joby Burgess Percussion</t>
  </si>
  <si>
    <t>Mallets - Metal</t>
  </si>
  <si>
    <t>Glock v4</t>
  </si>
  <si>
    <t>Close Mics</t>
  </si>
  <si>
    <t>Pokémon Tower, Mt. Moon, Ending, Welcome to The World of Pokémon, Game Corner (+)</t>
  </si>
  <si>
    <t>Tubular Bells v4</t>
  </si>
  <si>
    <t>Gym Theme, Indigo Plateau</t>
  </si>
  <si>
    <t>Vibes v4</t>
  </si>
  <si>
    <t>Pokémon Mansion</t>
  </si>
  <si>
    <t>Mallets - Wood</t>
  </si>
  <si>
    <t>Marimba v4</t>
  </si>
  <si>
    <t>Viridian Forest, Route 1, Mystery Gift, Go Park, Evolution, Celadon City, Battle! Wild Pokémon (GO Park), Mystery Gift (+)</t>
  </si>
  <si>
    <t>Xylophone v4</t>
  </si>
  <si>
    <t>Battle! Wild Pokémon, Victory! Wild Pokémon, Gym Badge Get!, Trainer Eye's Meet- Youngster (+)</t>
  </si>
  <si>
    <t>Timpani</t>
  </si>
  <si>
    <t>Close Mics (Victory Gym Leader)</t>
  </si>
  <si>
    <t>Ending, Gym, Victory Gym Leader, (+)</t>
  </si>
  <si>
    <t>Toys</t>
  </si>
  <si>
    <t>Shakers</t>
  </si>
  <si>
    <t>Viridian Forest, Pokémon Tower, Viridian Forest, Cycling, Language Select, Guide (+)</t>
  </si>
  <si>
    <t>Tambourines</t>
  </si>
  <si>
    <t>Cycling, Pokémon Mansion</t>
  </si>
  <si>
    <t>Unpitched - Metal</t>
  </si>
  <si>
    <t>Cymbal Med</t>
  </si>
  <si>
    <t>Gym Badge Get!, Indigo Plateau, Victory! (Gym Leader), Viridian Forest, Gym, Lavender Town (+)</t>
  </si>
  <si>
    <t>Symphonic Brass</t>
  </si>
  <si>
    <t>c- Horns a6</t>
  </si>
  <si>
    <t xml:space="preserve"> </t>
  </si>
  <si>
    <t>Route 3, Route 11, SS Anne, Let's Go Walk in The Park, Indigo Plateau, Ending (+)</t>
  </si>
  <si>
    <t>e - Tenor Trombones a2</t>
  </si>
  <si>
    <t>Route 3, Route 11, Battle! Gym Leader, Blue's Theme, Battle! Wild Pokémon, Game Corner (+)</t>
  </si>
  <si>
    <t>g - Bass Trombones a2</t>
  </si>
  <si>
    <t>Gym, Route 11 (+)</t>
  </si>
  <si>
    <t>l - Trumpets a6</t>
  </si>
  <si>
    <t>Title Screen, Route 3, Battle! Champion, Battle! Wild Pokemon, Ending, Game Corner, Cinnabar Island, Jessie &amp; James Appear, Surf, Gym (+)</t>
  </si>
  <si>
    <t>m - Tuba Solo</t>
  </si>
  <si>
    <t>Route 3</t>
  </si>
  <si>
    <t>Symphonic Strings</t>
  </si>
  <si>
    <t>a - Violins 1</t>
  </si>
  <si>
    <t xml:space="preserve">Layered with a violin preformance </t>
  </si>
  <si>
    <t>Hall of Fame, Indigo Plateau, Gym, Pokemon Center, Viridian Forest, Game Corner, Cinnabar Island, Battle! Champion, Route 3, Mt. Moon, Lavender Town, Mystery Gift (+)</t>
  </si>
  <si>
    <t xml:space="preserve">c - Violas </t>
  </si>
  <si>
    <t>Pallet Town, Ending, Jessie &amp; James Appear, Mt. Moon, Lavender Town (+)</t>
  </si>
  <si>
    <t>d - Celli</t>
  </si>
  <si>
    <t>Pallet Town, Hall of Fame, Indigo Plateau, Battle! (Champion), Viridian Forest, Ending, Surf, Battle! Wild Pokémon, Lavender Town, Silph CO, Mt. Moon(+)</t>
  </si>
  <si>
    <t>e - Basses</t>
  </si>
  <si>
    <t>Viridian City, Viridian Forest, Pallet Town, Welcome To The World of Pokémon, Title Screen, Route 1, Lavender Town, Ending, Mt. Moon (+)</t>
  </si>
  <si>
    <t>Symphonic Woodwinds</t>
  </si>
  <si>
    <t>a - Piccolo Flute</t>
  </si>
  <si>
    <t>Jigglypuff's Song, Language Select, Lavender Town, Route 1 (+)</t>
  </si>
  <si>
    <t>c - Flutes a2</t>
  </si>
  <si>
    <t>Gamecorner, Pokémon Tower, Pallet Town, Jigglypuff's Song, Poke Flute, Victory Gym Leader, Trainer Eye's meet (Girl), Ending, Mystery Gift, Cerulean City (+)</t>
  </si>
  <si>
    <t>g- Oboes a2</t>
  </si>
  <si>
    <t>Oak's Laboratory, GameCorner, Viridian City, Pokémon Tower, Vermillion City, Mt. Moon, SS Anne, Viridian Forest, Ending, Battle! Champion, Route 1, Ending, Cycling, Mystery Gift (+)</t>
  </si>
  <si>
    <t xml:space="preserve"> i - Clarinet Solo</t>
  </si>
  <si>
    <t>Cinnabar Island, Mt. Moon (+)</t>
  </si>
  <si>
    <t xml:space="preserve"> j - Clarinets a2</t>
  </si>
  <si>
    <t>Title Screen, Viridian City, Viridian Forest, GameCorner, Mystery Gift (+)</t>
  </si>
  <si>
    <t>n - Bassoon a2</t>
  </si>
  <si>
    <t>Route 3, Viridian City, Mt. Moon, Viridian Forest, GameCorner, Oak's Laboratory, Trainer Eye's Meet- Youngster (+)</t>
  </si>
  <si>
    <t>FXpansion</t>
  </si>
  <si>
    <t>BFD3</t>
  </si>
  <si>
    <t>To do: find exact kit</t>
  </si>
  <si>
    <t>Battle! Trainer, Battle! Gym Leader, Jessie &amp; James Appear, Cerulean City, Battle! Wild Pokémon (Legandary), Catch! Go Park</t>
  </si>
  <si>
    <t>Studio bass or Clean Fender?</t>
  </si>
  <si>
    <t>GO Park</t>
  </si>
  <si>
    <t>the other synth at the start</t>
  </si>
  <si>
    <t>Orchestral Snare Ens.</t>
  </si>
  <si>
    <t>could be CinePerc</t>
  </si>
  <si>
    <t>Every Orchestral Snare</t>
  </si>
  <si>
    <t>Every Orchestral Crash Cymbal</t>
  </si>
  <si>
    <t xml:space="preserve">Battle! Wild Pokémon </t>
  </si>
  <si>
    <t>Steinway D Prelude</t>
  </si>
  <si>
    <t>-Placeholder tracks-</t>
  </si>
  <si>
    <r>
      <rPr>
        <rFont val="Fira Sans"/>
        <b/>
        <color rgb="FF25C6E1"/>
        <sz val="14.0"/>
      </rPr>
      <t>Pokémon Sword</t>
    </r>
    <r>
      <rPr>
        <rFont val="Fira Sans"/>
        <b/>
        <color rgb="FF666666"/>
        <sz val="14.0"/>
      </rPr>
      <t xml:space="preserve"> and </t>
    </r>
    <r>
      <rPr>
        <rFont val="Fira Sans"/>
        <b/>
        <color rgb="FFCC0000"/>
        <sz val="14.0"/>
      </rPr>
      <t>Pokémon Shield</t>
    </r>
  </si>
  <si>
    <t>Aa6kHMGE0</t>
  </si>
  <si>
    <t>Soundfont - THFont</t>
  </si>
  <si>
    <t>Blow Tenor</t>
  </si>
  <si>
    <t>Battle! (Battle Tower Trainer)</t>
  </si>
  <si>
    <t>BRASS</t>
  </si>
  <si>
    <t>Brass Trumpet</t>
  </si>
  <si>
    <t xml:space="preserve">Route 1, Poké Jobs </t>
  </si>
  <si>
    <t>STRINGED INSTRUMENTS -&gt; RESONATOR GUITAR CONTINENTAL</t>
  </si>
  <si>
    <t>Resonator Guitar Continental KEY</t>
  </si>
  <si>
    <t>Wedgehurst</t>
  </si>
  <si>
    <t>Zurka Bagpipe 3</t>
  </si>
  <si>
    <t>WOODWINDS AND BRASS -&gt; IRISH WHITLES</t>
  </si>
  <si>
    <t>Low Whistle Licks</t>
  </si>
  <si>
    <t>D3</t>
  </si>
  <si>
    <t>Stow-on-Side</t>
  </si>
  <si>
    <t>Battle! (Max Raid), Battle! (Eternatus) - Phase 2</t>
  </si>
  <si>
    <t>church bells calling</t>
  </si>
  <si>
    <t>Motostoke</t>
  </si>
  <si>
    <t>CARS -&gt; BRAKING</t>
  </si>
  <si>
    <t>Braking2</t>
  </si>
  <si>
    <t>Manually looped + pitchbent</t>
  </si>
  <si>
    <t>Battle! (Bede)</t>
  </si>
  <si>
    <t>Circhester</t>
  </si>
  <si>
    <t>Chairman Rose's Plan, Battle! (Macro Cosmos Rose)</t>
  </si>
  <si>
    <t>Wild Area 2, Stow-on-Side</t>
  </si>
  <si>
    <t>Santoor KS C0-G0</t>
  </si>
  <si>
    <t>Pokémon Gym, Wild Area 2, Battle! (Eternatus) ~ Phase 2, Route 10</t>
  </si>
  <si>
    <t>Battle! (Macro Cosmos Rose)</t>
  </si>
  <si>
    <t>Pokémon Gym, Wild Area 1, Battle! (Max Raid), Route 10</t>
  </si>
  <si>
    <t>19 French Cymbal</t>
  </si>
  <si>
    <t>Wild Area 2, Battle! (Eternatus) - Phase 1, Battle! (Champion)</t>
  </si>
  <si>
    <t>Title Screen, Wild Area 2</t>
  </si>
  <si>
    <t>Battle! (Wild Pokémon), Poké Jobs</t>
  </si>
  <si>
    <t>Wild Area (Version 1), Chairman Rose's Plan, The Darkest Day, Route 3</t>
  </si>
  <si>
    <t>Strings -&gt; 11 Violins -&gt; 3 Effects</t>
  </si>
  <si>
    <t>11V Trill W</t>
  </si>
  <si>
    <t>Strings -&gt; 11 Violins -&gt; 5 Keysw</t>
  </si>
  <si>
    <t>11V KS Master</t>
  </si>
  <si>
    <t>Wild Area 2, Ballonlea</t>
  </si>
  <si>
    <t>Strings -&gt; 18 Violins -&gt; 3 Effects</t>
  </si>
  <si>
    <t>18V Clstr &amp; Air</t>
  </si>
  <si>
    <t>Battle! (Eternatus) - Phase 2</t>
  </si>
  <si>
    <t xml:space="preserve">Strings -&gt; 18 Violins </t>
  </si>
  <si>
    <t>18V Trem</t>
  </si>
  <si>
    <t>Hall of Fame (Final Cutscene)</t>
  </si>
  <si>
    <t>Wild Area 2, Pokémon Lab, Stow-on-Side, Ballonlea</t>
  </si>
  <si>
    <t>Hammerlocke</t>
  </si>
  <si>
    <t>Ballonlea, Wild Area (Version 2)</t>
  </si>
  <si>
    <t>Strings -&gt; Solo Contrabass -&gt; 5 Keysw</t>
  </si>
  <si>
    <t>Wild Area 1</t>
  </si>
  <si>
    <t>SVL Pizz</t>
  </si>
  <si>
    <t>Glimwood Tangle</t>
  </si>
  <si>
    <t>Genuine Soundware</t>
  </si>
  <si>
    <t>Soundfont - RealAcousticDrum_5</t>
  </si>
  <si>
    <t>Battle! (Oleana), Battle! (Macro Cosmos Rose), Unused Song</t>
  </si>
  <si>
    <t>F6</t>
  </si>
  <si>
    <t>Gym Explanation</t>
  </si>
  <si>
    <t>LPS Epic Organic Elements 02</t>
  </si>
  <si>
    <t>D#0</t>
  </si>
  <si>
    <t>Battle! (Mysterious Being)</t>
  </si>
  <si>
    <t>LPS Epic Tech Elements 01</t>
  </si>
  <si>
    <t>A#7</t>
  </si>
  <si>
    <t>Final Battle! (Marnie)</t>
  </si>
  <si>
    <t>LPS Industrial Elements 03</t>
  </si>
  <si>
    <t>E4</t>
  </si>
  <si>
    <t>A7 for Galar Mines</t>
  </si>
  <si>
    <t>Battle! (Max Raid 2), Battle! (Team Yell Grunt), Battle! (Team Yell Captain), Battle Tower, Galar Mines, Team Yell Appears!</t>
  </si>
  <si>
    <t>LPS Mangled Pop Elements 03</t>
  </si>
  <si>
    <t>G#3</t>
  </si>
  <si>
    <t>Galar Mines</t>
  </si>
  <si>
    <t>Battle! (Bede), Slumbering Weald</t>
  </si>
  <si>
    <t>Image-Line</t>
  </si>
  <si>
    <t>3xOsc</t>
  </si>
  <si>
    <t>Square</t>
  </si>
  <si>
    <t>FL Studio</t>
  </si>
  <si>
    <t>Packs -&gt; Drums -&gt; Cymbals</t>
  </si>
  <si>
    <t>707 Crash</t>
  </si>
  <si>
    <t>Reversed</t>
  </si>
  <si>
    <t>PROG -&gt; SE/COMPLEX</t>
  </si>
  <si>
    <t>M01 30 Lore</t>
  </si>
  <si>
    <t>Slumbering Weald Shrine</t>
  </si>
  <si>
    <t>065: DonShaka Seq</t>
  </si>
  <si>
    <t>Final Battle! (Hop)</t>
  </si>
  <si>
    <t>Battle! (Wild Pokémon), Route 1</t>
  </si>
  <si>
    <t>American Ballad 1 Combi KS A-1</t>
  </si>
  <si>
    <t>Train Station</t>
  </si>
  <si>
    <t>Fat Slap combi KS A-1</t>
  </si>
  <si>
    <t>Battle! (Mysterious Being), Battle! (Bede), Battle! (Zacian / Zamazenta), Rotom Rally</t>
  </si>
  <si>
    <t>Fat Phaser Slap combi KS A-1</t>
  </si>
  <si>
    <t>German Punk combi KS A-1</t>
  </si>
  <si>
    <t>Add amp</t>
  </si>
  <si>
    <t>Hop's Theme, Hulbury</t>
  </si>
  <si>
    <t>Title Screen, Champion Leon</t>
  </si>
  <si>
    <t>07 Pianos - Keys</t>
  </si>
  <si>
    <t>Acoustic Bar Piano &amp; Mic Modeler 2</t>
  </si>
  <si>
    <t>Acoustic Piano &amp; Mic Modeler</t>
  </si>
  <si>
    <t>E-Piano Ballad</t>
  </si>
  <si>
    <t>Turffield, Hulbury</t>
  </si>
  <si>
    <t>E-Piano Pro &amp; Preamp 2</t>
  </si>
  <si>
    <t>Battle! (Trainer), Battle! (Mysterious Being), Battle! (Zacian / Zamazenta), Champion Leon, Slumbering Weald</t>
  </si>
  <si>
    <t>Brass Section BIG KS C1-F1 &amp; Mic Modeler</t>
  </si>
  <si>
    <t>Battle! (Hop), Battle! (Trainer), Rotom Rally, Railway Station, Hulbury</t>
  </si>
  <si>
    <t>Battle! (Hop), Train Station</t>
  </si>
  <si>
    <t>Hits</t>
  </si>
  <si>
    <t>Battle! (Chairman Rose)</t>
  </si>
  <si>
    <t>Gear Box</t>
  </si>
  <si>
    <t>Jazz</t>
  </si>
  <si>
    <t>Evolution (Galar)</t>
  </si>
  <si>
    <t>Budew Drop Inn</t>
  </si>
  <si>
    <t>Double Bass Solo</t>
  </si>
  <si>
    <t>1st Part (likely VSL instead)</t>
  </si>
  <si>
    <t>Viola Ensemble</t>
  </si>
  <si>
    <t>likely VSL instead</t>
  </si>
  <si>
    <t>Budew Drop In, Route 3</t>
  </si>
  <si>
    <t>Tubular Bells (Metal)</t>
  </si>
  <si>
    <t>Battle! (Eternatus) ~ Phase 1, Unused Song</t>
  </si>
  <si>
    <t>Check note for more info</t>
  </si>
  <si>
    <t>Battle! (Gym Leader), Battle! (Gym Leader ~ Rematch)</t>
  </si>
  <si>
    <t>Cute Monster</t>
  </si>
  <si>
    <t>Battle! (Eternatus) ~ Phase 1</t>
  </si>
  <si>
    <t>No Limit</t>
  </si>
  <si>
    <t>Battle! (Wild Pokémon), Battle! (Eternatus) ~ Phase 3</t>
  </si>
  <si>
    <t>Massive Exp. 2</t>
  </si>
  <si>
    <t>Funfunk</t>
  </si>
  <si>
    <t>Chairman Rose's Theme</t>
  </si>
  <si>
    <t>Pizz Up</t>
  </si>
  <si>
    <t>Cluster Swell</t>
  </si>
  <si>
    <t>Eternatus Appears, Chairman Rose's Plan</t>
  </si>
  <si>
    <t>Triple Orchestra</t>
  </si>
  <si>
    <t>Storming Rose Tower</t>
  </si>
  <si>
    <t>02 - Hybrid Orchestra</t>
  </si>
  <si>
    <t>Vowel Raising</t>
  </si>
  <si>
    <t>Welcome to the World of Pokémon!</t>
  </si>
  <si>
    <t>Pure Bells 3</t>
  </si>
  <si>
    <t>Tournament Opening Ceremony, Battle Tower</t>
  </si>
  <si>
    <t>Pneumatic Lifter</t>
  </si>
  <si>
    <t>Battle! (Oleana), Battle! (Marnie), Final Battle! (Marnie)</t>
  </si>
  <si>
    <t>08- Smooth</t>
  </si>
  <si>
    <t>Tournament Opening Ceremony</t>
  </si>
  <si>
    <t>The Gym Challenge</t>
  </si>
  <si>
    <t>Synth Sweep 1</t>
  </si>
  <si>
    <t>Battle! (Team Yell Grunt)</t>
  </si>
  <si>
    <t>Up Sweep 1</t>
  </si>
  <si>
    <t>Marnie's Theme</t>
  </si>
  <si>
    <t>Up Sweep 2</t>
  </si>
  <si>
    <t>Battle! (Gym Leader ~ Rematch)</t>
  </si>
  <si>
    <t>Orange Tree Samples</t>
  </si>
  <si>
    <t>Soundfont - Ultimate Guitar Kit</t>
  </si>
  <si>
    <t>Amped</t>
  </si>
  <si>
    <t>Eternatus Appears, Battle! (Eternatus) - Phase 2, Battle! (Zacian / Zamazenta)</t>
  </si>
  <si>
    <t>3 Timpani tremolo</t>
  </si>
  <si>
    <t>Battle! (Eternatus) - Phase 1</t>
  </si>
  <si>
    <t>Sample Magic</t>
  </si>
  <si>
    <t>SM101 - Vocal Shouts</t>
  </si>
  <si>
    <t>sm101_shouts_Bass</t>
  </si>
  <si>
    <t>sm101_shouts_bass 2</t>
  </si>
  <si>
    <t xml:space="preserve">Pre-Bass Amped </t>
  </si>
  <si>
    <t>Team Yell Appears!</t>
  </si>
  <si>
    <t>Shan</t>
  </si>
  <si>
    <t>Soundfont - SGM V2.01</t>
  </si>
  <si>
    <t>Piano 1</t>
  </si>
  <si>
    <t>E. Piano 1</t>
  </si>
  <si>
    <t>Guitar Feedback</t>
  </si>
  <si>
    <t>Tubular Bells</t>
  </si>
  <si>
    <t>Slap Bass 2</t>
  </si>
  <si>
    <t>Overdriven Guitar</t>
  </si>
  <si>
    <t>Impact Hit</t>
  </si>
  <si>
    <t>Standard 1</t>
  </si>
  <si>
    <t>Strings</t>
  </si>
  <si>
    <t>? (Maybe MelodyCrystel´s)</t>
  </si>
  <si>
    <t>Soundfont - Pokémon Emerald</t>
  </si>
  <si>
    <t>Either MezmerKaiser or MelodyCrystel</t>
  </si>
  <si>
    <t>INDOOR: HOCKEY ARENA, GOAL SCORED,SPORTS</t>
  </si>
  <si>
    <t>CHEERING,CROWD</t>
  </si>
  <si>
    <t>#6013_47_01</t>
  </si>
  <si>
    <t>Astral Music Box</t>
  </si>
  <si>
    <t>Ballonlea</t>
  </si>
  <si>
    <t>Battle! (Marnie)</t>
  </si>
  <si>
    <t>Portahorn Lead</t>
  </si>
  <si>
    <t>Bend My Circuits Baby</t>
  </si>
  <si>
    <t>Team Yell Appears!, Chairman Rose's Plan, Eternatus Appears, The Darkest Day</t>
  </si>
  <si>
    <t>The Darkest Day</t>
  </si>
  <si>
    <t>Wind Groove</t>
  </si>
  <si>
    <t>Glockenspiel Dry</t>
  </si>
  <si>
    <t>Glockenspiel Women Oos</t>
  </si>
  <si>
    <t>Sonia's Theme</t>
  </si>
  <si>
    <t>Glockenceleste</t>
  </si>
  <si>
    <t>Battle! (Oleana)</t>
  </si>
  <si>
    <t>Liquid Celeste</t>
  </si>
  <si>
    <t>Psychopathic Whistle</t>
  </si>
  <si>
    <t>Unused Song</t>
  </si>
  <si>
    <t>Shepherds Horn</t>
  </si>
  <si>
    <t>Classic Nylon Guitar</t>
  </si>
  <si>
    <t>Sonia's Theme, Salon</t>
  </si>
  <si>
    <t>Glorious Steel</t>
  </si>
  <si>
    <t>Marnie's Theme, Storming Rose Tower (Peak)</t>
  </si>
  <si>
    <t>Storming Rose Tower, Hulbury</t>
  </si>
  <si>
    <t>Human Voices</t>
  </si>
  <si>
    <t>Boys Choir Ees ^</t>
  </si>
  <si>
    <t>Once Upon A Time...</t>
  </si>
  <si>
    <t>Choir Full Vowel Octaves</t>
  </si>
  <si>
    <t>Jazz Stack Dow Falls</t>
  </si>
  <si>
    <t>Rotom Rally</t>
  </si>
  <si>
    <t>Boomerang Dreampiano</t>
  </si>
  <si>
    <t>Chairman Rose's Plan</t>
  </si>
  <si>
    <t>low end cut out via EQ</t>
  </si>
  <si>
    <t>Spikemuth</t>
  </si>
  <si>
    <t>external compression and delay</t>
  </si>
  <si>
    <t>Super Wah Clav</t>
  </si>
  <si>
    <t>Tube Keys RMI Warm</t>
  </si>
  <si>
    <t>Redwood Message Blip</t>
  </si>
  <si>
    <t>Badd Booty Bass</t>
  </si>
  <si>
    <t>Synth Long</t>
  </si>
  <si>
    <t>World Soul Resonance</t>
  </si>
  <si>
    <t>Battle! (Max Raid)</t>
  </si>
  <si>
    <t>World Soul Sweep</t>
  </si>
  <si>
    <t>External compression required</t>
  </si>
  <si>
    <t>Battle! (Gym Leader), Battle! (Oleana), Victory! (Gym Leader), Victory! (Gym Leader ~ Rematch), Battle! (Gym Leader ~ Rematch)</t>
  </si>
  <si>
    <t>Battle! (Marnie), Marnie's Theme, Victory! (Gym Leader ~ Rematch), Sonia's Theme, Final Battle! (Marnie)</t>
  </si>
  <si>
    <t>Sharp Solo</t>
  </si>
  <si>
    <t>Gym Lobby</t>
  </si>
  <si>
    <t>Juiced Up</t>
  </si>
  <si>
    <t>Unison Detuner Lead</t>
  </si>
  <si>
    <t>Battle! (Gym Leader), Gym Badge Obtained!, Battle! (Gym Leader ~ Rematch)</t>
  </si>
  <si>
    <t>Battle! (Max Raid), Wyndon</t>
  </si>
  <si>
    <t>Trade, Battle! (Marnie), Battle! (Team Yell Captain), Battle! (Team Yell Grunt), Final Battle! (Marnie)</t>
  </si>
  <si>
    <t>Sawbrass from the 80's</t>
  </si>
  <si>
    <t>Synth Short</t>
  </si>
  <si>
    <t>Buenos Aires</t>
  </si>
  <si>
    <t>Pizzicato Supersaw Wet</t>
  </si>
  <si>
    <t>80-Modren b</t>
  </si>
  <si>
    <t>Trainers' Eyes Meet! (Youngster), Trainers' Eyes Meet! (Gym Trainer)</t>
  </si>
  <si>
    <t>82-Baghead b</t>
  </si>
  <si>
    <t>Follow Me</t>
  </si>
  <si>
    <t>117-ProgHouse d</t>
  </si>
  <si>
    <t>Victory! (Gym Trainer)</t>
  </si>
  <si>
    <t>170-Blowout b</t>
  </si>
  <si>
    <t>85-Bongos 2</t>
  </si>
  <si>
    <t>Battle! (Hop)</t>
  </si>
  <si>
    <t>68-Tower Zero Hi-Hats</t>
  </si>
  <si>
    <t>Staff Credits</t>
  </si>
  <si>
    <t>79-Bossa Love Combo</t>
  </si>
  <si>
    <t>Salon, Pokémon Center, Marnie's Theme</t>
  </si>
  <si>
    <t>86-Outlaw Whiner Fill</t>
  </si>
  <si>
    <t>86-Outlaw Combo</t>
  </si>
  <si>
    <t>rearrange snares where necessary</t>
  </si>
  <si>
    <t>Galar Mines. Title Screen, Battle! (Zacian / Zamatenta)</t>
  </si>
  <si>
    <t>90-Beat Bastard</t>
  </si>
  <si>
    <t>Gym, Spikemuth</t>
  </si>
  <si>
    <t>109-Hypnotic Beat</t>
  </si>
  <si>
    <t>The Gym Challenge, Tournament Lobby</t>
  </si>
  <si>
    <t>112-Jive No Kick</t>
  </si>
  <si>
    <t>135-Horse Fury Combo 1</t>
  </si>
  <si>
    <t>135-Horse Fury Burnbreak</t>
  </si>
  <si>
    <t>Bass Instruments -&gt; Bass - Electric Picked</t>
  </si>
  <si>
    <t>Battle! (Trainer), Victory! (Trainer)</t>
  </si>
  <si>
    <t>Clubbing Swedes 1</t>
  </si>
  <si>
    <t>Battle! (Gym Leader), Marnie's Theme, Battle! (Marnie), Final Battle! (Marnie)</t>
  </si>
  <si>
    <t>Phatty Acids Wobbler</t>
  </si>
  <si>
    <t>Spitfire</t>
  </si>
  <si>
    <t>LABS</t>
  </si>
  <si>
    <t>Ollie Waton Drums</t>
  </si>
  <si>
    <t>Groove Agent</t>
  </si>
  <si>
    <t>Beat Agent</t>
  </si>
  <si>
    <t>Free Energy</t>
  </si>
  <si>
    <t>Minitekk</t>
  </si>
  <si>
    <t>Chairman Rose's Theme, Battle! (Eternatus) ~ Phase 1</t>
  </si>
  <si>
    <t>Wedgehurst, Motostoke, Battle! (Wild Pokémon), Wyndon, Staff Credits, Rotom Rally</t>
  </si>
  <si>
    <t>Champion Leon's Theme</t>
  </si>
  <si>
    <t>80s Synth Horns</t>
  </si>
  <si>
    <t>Champion Leon's Theme, Chairman Rose's Theme, Galar Mines</t>
  </si>
  <si>
    <t>Sync Lead 2</t>
  </si>
  <si>
    <t>Airy Lead</t>
  </si>
  <si>
    <t>Railway Station, Cooking Curry, Hulbury</t>
  </si>
  <si>
    <t>Arcade 01</t>
  </si>
  <si>
    <t>play 3 octaves</t>
  </si>
  <si>
    <t>Battle! (Zacian / Zamazenta)</t>
  </si>
  <si>
    <t>Analog Brass</t>
  </si>
  <si>
    <t>Beverly Hills Lead</t>
  </si>
  <si>
    <t>Chick Lead</t>
  </si>
  <si>
    <t>Crunched Synth Harmonica</t>
  </si>
  <si>
    <t>Cooking Curry, Turffield</t>
  </si>
  <si>
    <t>D6 Clavi Double Phased</t>
  </si>
  <si>
    <t>Digi Recorder Pad</t>
  </si>
  <si>
    <t>"Wolf", layered with GM Square, use bends</t>
  </si>
  <si>
    <t>Battle! (Zacian / Zamazenta), Slumbering Weald Shrine, Destruction of the Mural, Slumbering Weald, Battle! (Mysterious Being), Captured Eternatus! , Battle! (Eternatus) ~ Phase 3</t>
  </si>
  <si>
    <t>Turffield</t>
  </si>
  <si>
    <t>Soft French Horns</t>
  </si>
  <si>
    <t>probably VSL instead</t>
  </si>
  <si>
    <t>Who R You Synth</t>
  </si>
  <si>
    <t>Trainers' Eyes Meet! (Weird Trainer)</t>
  </si>
  <si>
    <t xml:space="preserve">B-Box </t>
  </si>
  <si>
    <t>Dubstep Groove 04 - 140</t>
  </si>
  <si>
    <t>Vari5 - Adjust "Reverb Return Level"</t>
  </si>
  <si>
    <t>Mother Earth</t>
  </si>
  <si>
    <t>HALion Sonic 3</t>
  </si>
  <si>
    <t>Anima Set</t>
  </si>
  <si>
    <t>Chorizo</t>
  </si>
  <si>
    <t>Battle! (Wild Pokémon), Battle! (Trainer), Motostoke</t>
  </si>
  <si>
    <t>Sync &amp; Cross</t>
  </si>
  <si>
    <t>HS3 Combis</t>
  </si>
  <si>
    <t>Chariot Keys</t>
  </si>
  <si>
    <t>Turn down "Raven Level"</t>
  </si>
  <si>
    <t>Slumbering Weald</t>
  </si>
  <si>
    <t>Budew Drop Inn, Encounter! (Worker)</t>
  </si>
  <si>
    <t>Kick Shop</t>
  </si>
  <si>
    <t>C3</t>
  </si>
  <si>
    <t>Battle! (Marnie), Boutique</t>
  </si>
  <si>
    <t>Touched Wah Clavinet</t>
  </si>
  <si>
    <t>Pokémon Center, Storming Rose Tower</t>
  </si>
  <si>
    <t>Poké Jobs</t>
  </si>
  <si>
    <t>[GM 041] Violin</t>
  </si>
  <si>
    <t>Trainers' Eyes Meet! (Lass)</t>
  </si>
  <si>
    <t>Battle! (Wild Pokémon), Battle! (Trainer), Battle! (Champion)</t>
  </si>
  <si>
    <t>Postwick, Route 1, Champion Leon's Theme, Wedgehurst, Motostoke, Battle! (Max Raid), Turrfield, Hop's Theme, Budew Drop Inn, Route 3, Final Battle! (Hop), Battle! (Eternatus) ~ Phase 3</t>
  </si>
  <si>
    <t>Welcome to the World of Pokémon!, Team Yell Appears!, Battle! (Team Yell Grunt), Tournament Opening Ceremony</t>
  </si>
  <si>
    <t>Wedgehurst, Route 1</t>
  </si>
  <si>
    <t>Motostoke, Battle! (Zacian / Zamazenta)</t>
  </si>
  <si>
    <t>Acoustic Bass VX</t>
  </si>
  <si>
    <t>Cooking Curry</t>
  </si>
  <si>
    <t>Spinbuzz</t>
  </si>
  <si>
    <t>Synth Comp</t>
  </si>
  <si>
    <t>Poly Pops</t>
  </si>
  <si>
    <t>8 Bit Stylez</t>
  </si>
  <si>
    <t>Construction Kits -&gt; Temple Of Ghosts 100 a</t>
  </si>
  <si>
    <t>04bss100_8BS temple of ghosts_a</t>
  </si>
  <si>
    <t>05pad100_8BS temple of ghosts_a</t>
  </si>
  <si>
    <t>Metal 2</t>
  </si>
  <si>
    <t>Metal 2 A -&gt; 02 Saw What 100 d# -&gt; 4...</t>
  </si>
  <si>
    <t>12gtd100_M2 saw what_d#_4</t>
  </si>
  <si>
    <t>Metal 2 B -&gt; 06 Scream 094 d# -&gt; 1..</t>
  </si>
  <si>
    <t>15syn094_M2 scream_d#_1</t>
  </si>
  <si>
    <t>Metal 2 B -&gt; 06 Scream 094 d# -&gt; 4..</t>
  </si>
  <si>
    <t>01mix094_M2 scream_d#_4</t>
  </si>
  <si>
    <t>Separated elements instead</t>
  </si>
  <si>
    <t>Metal 2 B -&gt; 06 Scream 094 d# -&gt; 5..</t>
  </si>
  <si>
    <t>01mix094_M2 scream_d#_5</t>
  </si>
  <si>
    <t>Metal 2 B -&gt; 06 Scream 094 d# -&gt; 6..</t>
  </si>
  <si>
    <t>01mix094_M2 scream_d#_6</t>
  </si>
  <si>
    <t>Metal 2 B -&gt; 09 Funkfiction 118 d# -&gt; 4...</t>
  </si>
  <si>
    <t>10dfx118_M2 funkfiction_d#_4</t>
  </si>
  <si>
    <t>Metal 2 B -&gt; 07 Full Range 140 d# -&gt; 1...</t>
  </si>
  <si>
    <t>01mix140_M2 full range_d#_1</t>
  </si>
  <si>
    <t>Could be separated elements instead</t>
  </si>
  <si>
    <t>Metal 2 B -&gt; 07 Full Range 140 d# -&gt; 2...</t>
  </si>
  <si>
    <t>13gtd140_M2 full range_d#_2</t>
  </si>
  <si>
    <t>Metal 2 B -&gt; 07 Full Range 140 d# -&gt; 3...</t>
  </si>
  <si>
    <t>12gtd140_M2 full range_d#_3</t>
  </si>
  <si>
    <t>Metal 2 B -&gt; 07 Full Range 140 d# -&gt; 6...</t>
  </si>
  <si>
    <t>10gtd140_M2 full range_d#_6</t>
  </si>
  <si>
    <t>Neurofunk</t>
  </si>
  <si>
    <t>2 Omega 176 f -&gt; 2 Omega 176 f Rise</t>
  </si>
  <si>
    <t>03drm176_NF_omega_2</t>
  </si>
  <si>
    <t>Studio Works</t>
  </si>
  <si>
    <t>SW Loops -&gt; SW Drums -&gt; SW Bongoloops</t>
  </si>
  <si>
    <t>08bng090_bongos_2</t>
  </si>
  <si>
    <t>Trap</t>
  </si>
  <si>
    <t>C-Kits -&gt; At The End 073 g -&gt; 1 At The End 073 g</t>
  </si>
  <si>
    <t>03drm073_at the end_1</t>
  </si>
  <si>
    <t>C-Kits -&gt; Girls 073 a -&gt; 2 Girls 073 a</t>
  </si>
  <si>
    <t>02bac073_girls_2_a</t>
  </si>
  <si>
    <t>03drm073_girls_2</t>
  </si>
  <si>
    <t>C-Kits -&gt; Girls 073 a -&gt; 3 Girls 073 a</t>
  </si>
  <si>
    <t>08syn073_girls_3_a</t>
  </si>
  <si>
    <t>C-Kits -&gt; Got That Green 065 a -&gt; 2 ...</t>
  </si>
  <si>
    <t>08syn065_got that green_3_a</t>
  </si>
  <si>
    <t>C-Kits -&gt; Stunna 078 e -&gt; 2 Stunna 078 e</t>
  </si>
  <si>
    <t>14syn078_stunna_2_e</t>
  </si>
  <si>
    <t>C-Kits -&gt; Stunna 078 e -&gt; 1 Stunna 078 e</t>
  </si>
  <si>
    <t>09sfx078_stunna_1_e</t>
  </si>
  <si>
    <t>Drumloops -&gt; Hungry 70</t>
  </si>
  <si>
    <t>01drm070_hungry</t>
  </si>
  <si>
    <t>Synthlines</t>
  </si>
  <si>
    <t>11syn070_plug_a</t>
  </si>
  <si>
    <t>16syn070_whats this_a</t>
  </si>
  <si>
    <t>01-Acoustic Pianos -&gt; 03-Harpsichords &amp; co</t>
  </si>
  <si>
    <t>Harpsichord 16+8</t>
  </si>
  <si>
    <t>1-GM Standard</t>
  </si>
  <si>
    <t>04-Synth Bass</t>
  </si>
  <si>
    <t>Bee Gar</t>
  </si>
  <si>
    <t>probably something else</t>
  </si>
  <si>
    <t>Idea Sync</t>
  </si>
  <si>
    <t>Glass Piano</t>
  </si>
  <si>
    <t xml:space="preserve">05-General Midi -&gt; 03-Organ&amp;co </t>
  </si>
  <si>
    <t>23-Harmonica</t>
  </si>
  <si>
    <t>Hulbury</t>
  </si>
  <si>
    <t>53-Choir Ahhh</t>
  </si>
  <si>
    <t>Battle! (Eternatus) ~ Phase 1, Battle! (Zacian / Zamazenta)</t>
  </si>
  <si>
    <t>EQ required / likely something else</t>
  </si>
  <si>
    <t>Wild Area (Version 1)</t>
  </si>
  <si>
    <t>Route 3, The Secret of Stow-on-Side's Mural</t>
  </si>
  <si>
    <t>Postwick</t>
  </si>
  <si>
    <t>12S Drums</t>
  </si>
  <si>
    <t>Route 3, Wild Area (Version 1)</t>
  </si>
  <si>
    <t>Wild Area (Version 1), Route 3</t>
  </si>
  <si>
    <t>Title Screen, Champion Leon, Battle! (Trainer), Battle! (Hop), Battle! (Bede), Final Battle! (Hop), Battle! (Eternatus) ~ Phase 3, Hulbury</t>
  </si>
  <si>
    <t>DI</t>
  </si>
  <si>
    <t>Stratocaster DI</t>
  </si>
  <si>
    <t>could be an amped patch instead</t>
  </si>
  <si>
    <t>Turrfield, Hulbury</t>
  </si>
  <si>
    <t>BA Deep Womp [ADWR]</t>
  </si>
  <si>
    <t>FX 8bar+riser [FP]</t>
  </si>
  <si>
    <t>Final Battle! (Hop), Battle! (Eternatus) ~ Phase 2</t>
  </si>
  <si>
    <t>FX 16-Bar Riser [GS]</t>
  </si>
  <si>
    <t>The Gym Challenge, Battle! (Eternatus) ~ Phase 2, Battle! (Gym Leader)</t>
  </si>
  <si>
    <t>FX Ambiance Evil [KG]</t>
  </si>
  <si>
    <t>Battle! (Eternatus) ~ Phase 2, Energy Plant</t>
  </si>
  <si>
    <t>FX Andromeda2 [KG]</t>
  </si>
  <si>
    <t>Energy Plant</t>
  </si>
  <si>
    <t>FX Chromatica [GS]</t>
  </si>
  <si>
    <t>FX ConvergenceB [GS]</t>
  </si>
  <si>
    <t>Seems highpassed + manually panned</t>
  </si>
  <si>
    <t>FX Debby Downer [JD]</t>
  </si>
  <si>
    <t>Battle! (Eternatus) ~ Phase 2</t>
  </si>
  <si>
    <t>FX I'm 12 What is This [LT]</t>
  </si>
  <si>
    <t>FX Juno Wobble Builder [SN]</t>
  </si>
  <si>
    <t>FX Spikes [7S]</t>
  </si>
  <si>
    <t>LD A Bit of Luck [SD]</t>
  </si>
  <si>
    <t>LD booty [AF]</t>
  </si>
  <si>
    <t>Battle! (Team Yell Grunt), Team Yell Appears!, Battle! (Team Yell Captain)</t>
  </si>
  <si>
    <t>LD C64 Lead</t>
  </si>
  <si>
    <t>LD Clang [SD]</t>
  </si>
  <si>
    <t>Trainers' Eyes Meet! (Weird Trainer), Wyndon</t>
  </si>
  <si>
    <t>Misc</t>
  </si>
  <si>
    <t>PR Dirty Kick [SN]</t>
  </si>
  <si>
    <t>SQ Automator 4 [GS]</t>
  </si>
  <si>
    <t>Battle! (Gym Leader), Tournament Lobby, Battle! (Gym Leader ~ Rematch)</t>
  </si>
  <si>
    <t>SQ Chords Simple [RI]</t>
  </si>
  <si>
    <t>Team Yell Appears!, Battle! (Gym Leader)</t>
  </si>
  <si>
    <t>SQ Diver [GS]</t>
  </si>
  <si>
    <t>Chairman Rose's Plan, The Darkest Day</t>
  </si>
  <si>
    <t>SY PopSuperSaw [GS]</t>
  </si>
  <si>
    <t>use a sidechain compressor</t>
  </si>
  <si>
    <t>Boutique, Tournament Lobby</t>
  </si>
  <si>
    <t>Battle! (Wild Pokémon), Battle! (Trainer), Evolution, Battle! (Team Yell Grunt), Battle! (Eternatus) - Phase 3, Battle! (Zacian/Zamazenta), Battle! (Gym Leader)</t>
  </si>
  <si>
    <t>Heavy Acoustic</t>
  </si>
  <si>
    <t>Addictive Drums 2</t>
  </si>
  <si>
    <t>Black Velvet - Crisp With Plate</t>
  </si>
  <si>
    <t>30_02_07</t>
  </si>
  <si>
    <t>Battle! (Max Raid), Battle! (Eternatus) - Phase 1</t>
  </si>
  <si>
    <t>soon(tm)</t>
  </si>
  <si>
    <t>find the soundtrack please</t>
  </si>
  <si>
    <t>Sleigh Bell</t>
  </si>
  <si>
    <t>Route 10</t>
  </si>
  <si>
    <t>Unknown loop that sounds like Evolve</t>
  </si>
  <si>
    <t>Title Screen, Pokémon Gym</t>
  </si>
  <si>
    <t>more from lps epic organic elements 02?</t>
  </si>
  <si>
    <t>Over Run</t>
  </si>
  <si>
    <t>Most likely Shreddage 2</t>
  </si>
  <si>
    <t>Battle! (Team Yell Grunt), Battle! (Marnie), Battle! (Team Yell Captain)</t>
  </si>
  <si>
    <t>MusicLab</t>
  </si>
  <si>
    <t>RealGuitar</t>
  </si>
  <si>
    <t>to do: look into this</t>
  </si>
  <si>
    <t>Wild Area 2</t>
  </si>
  <si>
    <t>Something</t>
  </si>
  <si>
    <t>SocaLabs</t>
  </si>
  <si>
    <t>PAPU</t>
  </si>
  <si>
    <t>Might be used for simple triangle / square</t>
  </si>
  <si>
    <t>Bede's Theme, Battle! (Champion)</t>
  </si>
  <si>
    <t>Static</t>
  </si>
  <si>
    <t>The arp (could be Omni or Trilian)</t>
  </si>
  <si>
    <t>Deranged Wingnut</t>
  </si>
  <si>
    <t>might be used for the arp, pls confirm</t>
  </si>
  <si>
    <t>Wyndon</t>
  </si>
  <si>
    <t>Trilogy</t>
  </si>
  <si>
    <t>TR-Doubled Fretless - Full Range</t>
  </si>
  <si>
    <t>bass potentially</t>
  </si>
  <si>
    <t>If used for the chords it has glide off</t>
  </si>
  <si>
    <t xml:space="preserve">There is more for sure </t>
  </si>
  <si>
    <t>the drum fill</t>
  </si>
  <si>
    <t>To-do: find the exact sample</t>
  </si>
  <si>
    <t>Team Yell Appears!, Battle! (Team Yell Grunt)</t>
  </si>
  <si>
    <t>Metal 2 A -&gt; 02 Saw What 100 d# -&gt; 6...</t>
  </si>
  <si>
    <t>Metal 2 A -&gt; 03 BigMuffin 100 c# -&gt; 2...</t>
  </si>
  <si>
    <t>Saw lead</t>
  </si>
  <si>
    <t>crowd sfx + whistle</t>
  </si>
  <si>
    <t>guitar solo</t>
  </si>
  <si>
    <t>the car horn / alarm sound effect</t>
  </si>
  <si>
    <t>Battle! (Team Yell Grunt), Battle! (Team Yell Captain), Battle! (Marnie), Final Battle! (Marnie), Team Yell Appears!</t>
  </si>
  <si>
    <t>parts of the guitar solo</t>
  </si>
  <si>
    <t>synth lead / flute</t>
  </si>
  <si>
    <t>Hop's Theme</t>
  </si>
  <si>
    <t>synth bell, arp, piano</t>
  </si>
  <si>
    <t>various ambient sounds / synths</t>
  </si>
  <si>
    <t>Battle! (Max Raid), Route 10</t>
  </si>
  <si>
    <t>Final Battle! (Marnie), Battle! (Gym Leader - Beta Version), Title Screen / Gym (Beta Version)</t>
  </si>
  <si>
    <t>edm wobble seq (also in Galar Birds Battle)</t>
  </si>
  <si>
    <t>the dubstep shit</t>
  </si>
  <si>
    <t>Wyndon, Battle! (Eternatus ~ Phase 1)</t>
  </si>
  <si>
    <t>drums</t>
  </si>
  <si>
    <t>Wyndon, Title Screen</t>
  </si>
  <si>
    <t>Whistle</t>
  </si>
  <si>
    <t>Noise sweep (seemingly not rise and hit)</t>
  </si>
  <si>
    <t>Sonia's Theme, Boutique</t>
  </si>
  <si>
    <t>Battle! (Gym Leader - Beta Version)</t>
  </si>
  <si>
    <t>Battle! (Wild Pokémon ~ Beta Version)</t>
  </si>
  <si>
    <t>Battle! (Wild Pokémon ~ Beta Version), Battle! (Gym Leader - Beta Version)</t>
  </si>
  <si>
    <t>Instruments -&gt; Vocals JB Style</t>
  </si>
  <si>
    <t>One Mo Time</t>
  </si>
  <si>
    <t>Instruments -&gt; Vocals -&gt; Vocal Shouts</t>
  </si>
  <si>
    <t>Woo</t>
  </si>
  <si>
    <t>Added delay</t>
  </si>
  <si>
    <t>? (Native Instruments or Xfer Records)</t>
  </si>
  <si>
    <t>Synths, possibly Massive or Serum</t>
  </si>
  <si>
    <t>Placeholder Song</t>
  </si>
  <si>
    <t xml:space="preserve">Pokémon Sword and Pokémon Shield: The Isle of Armor                                </t>
  </si>
  <si>
    <t>55 Trumpet Section</t>
  </si>
  <si>
    <t>Battle! (Mustard)</t>
  </si>
  <si>
    <t>Battle! (Klara)</t>
  </si>
  <si>
    <t>GONGS, BELLS &amp; METALS -&gt; CYMBALS</t>
  </si>
  <si>
    <t>Splash + China Cymbals</t>
  </si>
  <si>
    <t>Mustard's Theme</t>
  </si>
  <si>
    <t xml:space="preserve">STRINGED INSTRUMENTS -&gt; KOTO </t>
  </si>
  <si>
    <t>Koto KEY</t>
  </si>
  <si>
    <t>Mustard's Theme, Battle! (Mustard), Kubfu's Introduction</t>
  </si>
  <si>
    <t>WOODWINDS AND BRASS -&gt; BAMBOO FLUTE</t>
  </si>
  <si>
    <t>Bamboo Flute KEY</t>
  </si>
  <si>
    <t>Mustard's Theme, Battle! (Mustard)</t>
  </si>
  <si>
    <t>The Isle of Armor</t>
  </si>
  <si>
    <t>Shamisen C0-CE</t>
  </si>
  <si>
    <t>Master Dojo, Final Battle! (Mustard), Kubfu's Introduction</t>
  </si>
  <si>
    <t>Mid East -&gt; Bowed -&gt; Yali Tambur</t>
  </si>
  <si>
    <t>Avery's Theme</t>
  </si>
  <si>
    <t>Perc -&gt; Taiko Drm</t>
  </si>
  <si>
    <t>Taiko Drums ALL</t>
  </si>
  <si>
    <t>Master Dojo</t>
  </si>
  <si>
    <t>Strings -&gt; Harp</t>
  </si>
  <si>
    <t>Tower of Waters, The Isle of Armor</t>
  </si>
  <si>
    <t>Final Battle! (Mustard), Tower of Darkness, Kubfu's Introduction, Victory! (Mustard), Kubfu's Training Complete!</t>
  </si>
  <si>
    <t>The Isle of Armor, Master Dojo, Tower of Darkness, Tower of Waters, Kubfu's Introduction, Final Battle! (Mustard), Victory! (Mustard), Kubfu's Training Complete!</t>
  </si>
  <si>
    <t>The Isle of Armor, Battle! (Mustard)</t>
  </si>
  <si>
    <t>Strings -&gt; 9 Double Basses - 5 Keysw</t>
  </si>
  <si>
    <t>B3</t>
  </si>
  <si>
    <t>Final Battle! (Mustard)</t>
  </si>
  <si>
    <t>A7</t>
  </si>
  <si>
    <t>Battle (Mustard)</t>
  </si>
  <si>
    <t>C#6, D6, F6</t>
  </si>
  <si>
    <t>Battle! (Mustard), Battle! (Avery)</t>
  </si>
  <si>
    <t>Battle! (Avery)</t>
  </si>
  <si>
    <t>LPS Mangled Pop Elements 01</t>
  </si>
  <si>
    <t>D#4, F4, E6</t>
  </si>
  <si>
    <t>Victory! (Mustard)</t>
  </si>
  <si>
    <t>Bowed To Burst</t>
  </si>
  <si>
    <t>Final Descent</t>
  </si>
  <si>
    <t>Master Dojo, Tower of Darkness, Tower of Waters, Final Battle! (Mustard)</t>
  </si>
  <si>
    <t>Mass Chorus</t>
  </si>
  <si>
    <t>Multi Sweep 3</t>
  </si>
  <si>
    <t>115-Optoman Electrometal</t>
  </si>
  <si>
    <t>Harmonic Influences</t>
  </si>
  <si>
    <t>Tower of Waters</t>
  </si>
  <si>
    <t>Likely something else</t>
  </si>
  <si>
    <t>Klara's Theme</t>
  </si>
  <si>
    <t>Tower of Waters, Tower of Darkness</t>
  </si>
  <si>
    <t>Loops -&gt; Drumloops -&gt; Drumloops 130</t>
  </si>
  <si>
    <t>05drm130_8BS pulsator</t>
  </si>
  <si>
    <t>Loops -&gt; FX Sequences</t>
  </si>
  <si>
    <t>11sfx125_8BS 15-30</t>
  </si>
  <si>
    <t>Single Sounds -&gt; Sound FX -&gt; Sound FX 2</t>
  </si>
  <si>
    <t>16sfx120_8BS sound fx 2_s_</t>
  </si>
  <si>
    <t>08-Synth Leads -&gt; Digital</t>
  </si>
  <si>
    <t>Hisound</t>
  </si>
  <si>
    <t>turn on polyphony, plays chords</t>
  </si>
  <si>
    <t>Zoulou</t>
  </si>
  <si>
    <t>01-Piano</t>
  </si>
  <si>
    <t>07-Harpsichord</t>
  </si>
  <si>
    <t>11-Music Box</t>
  </si>
  <si>
    <t>LD Caliber [SD]</t>
  </si>
  <si>
    <t>SY Runtheharm [GS]</t>
  </si>
  <si>
    <t>SQ Good Old C64 [DRK]</t>
  </si>
  <si>
    <t>Synched to 133 BPM</t>
  </si>
  <si>
    <t>Beats -&gt; Funk Fill L-2 01</t>
  </si>
  <si>
    <t>Funk Fill L-2 04</t>
  </si>
  <si>
    <t>Beats -&gt; Song 011 - Funky Swing</t>
  </si>
  <si>
    <t>Contemp Funk Glossy</t>
  </si>
  <si>
    <t>Startup Kit</t>
  </si>
  <si>
    <t>Klara's Theme, Battle! (Mustard)</t>
  </si>
  <si>
    <t>Escape from Planet of the Breaks</t>
  </si>
  <si>
    <t>FP-Drums Fill</t>
  </si>
  <si>
    <t>Battle! (Mustard), Battle! (Klara)</t>
  </si>
  <si>
    <t>Other flute</t>
  </si>
  <si>
    <t>Gong</t>
  </si>
  <si>
    <t>Synth pad</t>
  </si>
  <si>
    <t>chanting (also used in USUM Ultra Jungle)</t>
  </si>
  <si>
    <t>Master Dojo, Final Battle! (Mustard), Victory! (Mustard), Tower of Darkness, Tower of Waters</t>
  </si>
  <si>
    <t>arps</t>
  </si>
  <si>
    <t>Battle! (Mustard), Battle! (Avery), Battle! (Klara)</t>
  </si>
  <si>
    <t>drum fill (0:16)</t>
  </si>
  <si>
    <t>drum fill (0:12)</t>
  </si>
  <si>
    <t>funk guitar</t>
  </si>
  <si>
    <t>synth lfo sfx (intro, not the 8bit stuff)</t>
  </si>
  <si>
    <t>organ</t>
  </si>
  <si>
    <t>Pokémon Sword and Pokémon Shield: The Crown Tundra</t>
  </si>
  <si>
    <t>Session Horns Pro - Keyswitch</t>
  </si>
  <si>
    <t>Peony's Theme, Battle! (Peony)</t>
  </si>
  <si>
    <t>Alto Sax</t>
  </si>
  <si>
    <t>Crown Shrine</t>
  </si>
  <si>
    <t>Battle! (Legendary Raid)</t>
  </si>
  <si>
    <t>The Crown Tundra</t>
  </si>
  <si>
    <t>4TB Crec S</t>
  </si>
  <si>
    <t>Brass -&gt; 4 Trumpets -&gt; 1 Long</t>
  </si>
  <si>
    <t>4TP Sus</t>
  </si>
  <si>
    <t>Battle! (Calyrex), Battle! (Glastrier / Spectrier)</t>
  </si>
  <si>
    <t>The Crown Tundra, The Legendary Birds Appear</t>
  </si>
  <si>
    <t>Brass -&gt; 6 French Horns -&gt; 1 Long</t>
  </si>
  <si>
    <t xml:space="preserve">6FH Sus 4 Lay </t>
  </si>
  <si>
    <t>could be 6FH Sus 5 Lay</t>
  </si>
  <si>
    <t>6FH 3sec Cres Fltr</t>
  </si>
  <si>
    <t>Battle! (Glastrier / Spectrier)</t>
  </si>
  <si>
    <t>Battle! (Calyrex), Battle! (Glastrier / Spectrier), Battle! (Mounted Calyrex), The Crown Tundra</t>
  </si>
  <si>
    <t>The Legendary Birds Appear</t>
  </si>
  <si>
    <t>B4, C5</t>
  </si>
  <si>
    <t>layered with something</t>
  </si>
  <si>
    <t>Battle! (Galarian Legendary Birds)</t>
  </si>
  <si>
    <t>02 Percussive Kits -&gt; 3 Metals</t>
  </si>
  <si>
    <t>PERC Metal Menu 1</t>
  </si>
  <si>
    <t>Battle! (Peony), Peony's Theme</t>
  </si>
  <si>
    <t>arp is double octaved</t>
  </si>
  <si>
    <t>melody is mostly octave-layered</t>
  </si>
  <si>
    <t>Battle! (Regi)</t>
  </si>
  <si>
    <t>A3, G3</t>
  </si>
  <si>
    <t>Max Lair</t>
  </si>
  <si>
    <t>Battle! (Peony)</t>
  </si>
  <si>
    <t>Clarinet Ensemble</t>
  </si>
  <si>
    <t>Dynamax Adventure</t>
  </si>
  <si>
    <t>French Oboe</t>
  </si>
  <si>
    <t>Freezington</t>
  </si>
  <si>
    <t>Time of the Season</t>
  </si>
  <si>
    <t>Peony's Theme</t>
  </si>
  <si>
    <t>1 Timpani hits and rolls combi</t>
  </si>
  <si>
    <t>Battle! (Galarian Legendary Birds), Battle! (Legendary Raid)</t>
  </si>
  <si>
    <t>Trip Hop Dust 03 - 090</t>
  </si>
  <si>
    <t>use kit elements (white notes)</t>
  </si>
  <si>
    <t>Battle! (Mounted Calyrex)</t>
  </si>
  <si>
    <t>Ethnic Flute</t>
  </si>
  <si>
    <t>Crown Shrine, Calyrex' Steed Appears</t>
  </si>
  <si>
    <t>[GM 119] Synth Drum</t>
  </si>
  <si>
    <t>Found Footprints!</t>
  </si>
  <si>
    <t>01-Acoustic Pianos -&gt; 03-Honky Tonk</t>
  </si>
  <si>
    <t>Bright Honky Tonk</t>
  </si>
  <si>
    <t>Full Organ</t>
  </si>
  <si>
    <t>EQ required</t>
  </si>
  <si>
    <t>Matrix -&gt; 03 Orchestral strings</t>
  </si>
  <si>
    <t>Battle! (Regi), Dynamax Adventure</t>
  </si>
  <si>
    <t>Special Edition Vol. 1 PLUS</t>
  </si>
  <si>
    <t>21 Horns</t>
  </si>
  <si>
    <t>Horn Ensemble PLUS</t>
  </si>
  <si>
    <t>fortepiano keyswitch</t>
  </si>
  <si>
    <t>LD Hypersaw [JD]</t>
  </si>
  <si>
    <t>SY Monolithic [SD]</t>
  </si>
  <si>
    <t>Has delay, reverb, and a LP filter</t>
  </si>
  <si>
    <t>Battle! (Peony), Battle! (Galarian Legendary Birds), Dynamax Adventure</t>
  </si>
  <si>
    <t>Disco Fever</t>
  </si>
  <si>
    <t>WAV -&gt; Advanced Compact -&gt; Timpani VS</t>
  </si>
  <si>
    <t>unsure</t>
  </si>
  <si>
    <t>Battle! (Legendary Raid), Battle! (Galarian Legendary Birds)</t>
  </si>
  <si>
    <t>One of the snare ensembles</t>
  </si>
  <si>
    <t>for the low strings</t>
  </si>
  <si>
    <t>Woodwinds -&gt; Solo Flute</t>
  </si>
  <si>
    <t>Battle! (Legendary Raid), Battle! (Peony), The Legendary Birds Appear</t>
  </si>
  <si>
    <t>if used it has pitch bend and layer 1 off</t>
  </si>
  <si>
    <t>04-Electric Bass</t>
  </si>
  <si>
    <t>FIND THE PATCH (SLAP BASS)</t>
  </si>
  <si>
    <t>Max Lair, Battle! (Peony)</t>
  </si>
  <si>
    <t>edm wobble sequence (also in Wyndon)</t>
  </si>
  <si>
    <t>synths (leads + bass)</t>
  </si>
  <si>
    <t>Distorted Woodwind / Trumpet lead</t>
  </si>
  <si>
    <t>percussion</t>
  </si>
  <si>
    <t>synth (similar stuff is used in Go)</t>
  </si>
  <si>
    <r>
      <rPr>
        <rFont val="Fira Sans"/>
        <b/>
        <color rgb="FF6D9EEB"/>
        <sz val="14.0"/>
      </rPr>
      <t>Pokémon Brilliant Diamond</t>
    </r>
    <r>
      <rPr>
        <rFont val="Fira Sans"/>
        <b/>
        <color rgb="FFFFFFFF"/>
        <sz val="14.0"/>
      </rPr>
      <t xml:space="preserve"> &amp; </t>
    </r>
    <r>
      <rPr>
        <rFont val="Fira Sans"/>
        <b/>
        <color rgb="FFEAC0E6"/>
        <sz val="14.0"/>
      </rPr>
      <t>Pokémon Shining Pearl</t>
    </r>
  </si>
  <si>
    <t>Opening Movie, Introduction</t>
  </si>
  <si>
    <t>Opening Movie, Route 201, Introduction, Lake</t>
  </si>
  <si>
    <t>The Grand Underground</t>
  </si>
  <si>
    <t>Vibes</t>
  </si>
  <si>
    <t>Opening Movie, Introduction, Route 206</t>
  </si>
  <si>
    <t>Opening Movie, The Grand Underground</t>
  </si>
  <si>
    <t>Opening Movie, Introduction, The Grand Underground</t>
  </si>
  <si>
    <t>Opening Movie, Route 201, Route 206, Introduction, Lake, The Grand Underground</t>
  </si>
  <si>
    <t>b - Violins 2</t>
  </si>
  <si>
    <t>Opening Movie, Route 201, Introduction</t>
  </si>
  <si>
    <t>Route 201</t>
  </si>
  <si>
    <t>Opening Movie, Route 201</t>
  </si>
  <si>
    <t>Route 201, The Grand Underground</t>
  </si>
  <si>
    <t>CinePerc</t>
  </si>
  <si>
    <t>Opening Movie, Route 201, etc..</t>
  </si>
  <si>
    <t>Route 206, The Grand Underground, etc.</t>
  </si>
  <si>
    <t>Opening Movie</t>
  </si>
  <si>
    <t>Slap Bass</t>
  </si>
  <si>
    <t>Acoustic Bass</t>
  </si>
  <si>
    <t>Introduction</t>
  </si>
  <si>
    <t>might be used</t>
  </si>
  <si>
    <t>Hearthome</t>
  </si>
  <si>
    <t>Pokémon Legends: Arceus</t>
  </si>
  <si>
    <t>Battle! (Noble Pokémon)</t>
  </si>
  <si>
    <t>WOODWIND AND BRASS -&gt; BAMBOO FLUTE</t>
  </si>
  <si>
    <t>Bamboo Flute Key</t>
  </si>
  <si>
    <t>Electric Piano Theme (February Presents)</t>
  </si>
  <si>
    <t>Could be Roland SC-88pro/SCVA instead</t>
  </si>
  <si>
    <t>Battle! (Wild Pokemon)</t>
  </si>
  <si>
    <t>Pastoria City Arrange</t>
  </si>
  <si>
    <t xml:space="preserve">Independence Pro </t>
  </si>
  <si>
    <t>Ichinose Song (February Trailer)</t>
  </si>
  <si>
    <t>034 000 FingeredBs.</t>
  </si>
  <si>
    <t>Could be Roland SCVA instead</t>
  </si>
  <si>
    <t>039 000 CS Bass</t>
  </si>
  <si>
    <t>SC-55 Map</t>
  </si>
  <si>
    <t>057 000 "Trumpet</t>
  </si>
  <si>
    <t>Circa 1983</t>
  </si>
  <si>
    <t>Ichinose Song (February Trailer), Jubilife Village</t>
  </si>
  <si>
    <t>Pastoria City Arrange, Welcome to the World of Pokémon / Rowan's Theme</t>
  </si>
  <si>
    <t>Welcome to the World of Pokémon / Rowan's Theme</t>
  </si>
  <si>
    <t>Beats -&gt; Song 014 - Disco Beat</t>
  </si>
  <si>
    <t>Verse</t>
  </si>
  <si>
    <t>PopRock (Dry)</t>
  </si>
  <si>
    <t>70's Kit</t>
  </si>
  <si>
    <t>PopRock (Medium)</t>
  </si>
  <si>
    <t>AD Classic Startup</t>
  </si>
  <si>
    <t>Ichinose Song (February Trailer), Battle! (Wild Pokemon), Battle! (Noble Pokémon)</t>
  </si>
  <si>
    <t>Timpani could instead be from roland</t>
  </si>
  <si>
    <t>The Ichinose Trailer Song</t>
  </si>
  <si>
    <t>Eastwest</t>
  </si>
  <si>
    <t>Arceus</t>
  </si>
  <si>
    <t>C2</t>
  </si>
  <si>
    <t>play octave and use panning</t>
  </si>
  <si>
    <t>Section 2 - Tie-In Games (Games that connect with the main series or share composers with main series)</t>
  </si>
  <si>
    <t>Poké Transporter</t>
  </si>
  <si>
    <t>140-Drill Combo</t>
  </si>
  <si>
    <t>Main Menu</t>
  </si>
  <si>
    <t>Answer The Dark Pattern</t>
  </si>
  <si>
    <t>Orbital Pad</t>
  </si>
  <si>
    <t>Pokémon Bank</t>
  </si>
  <si>
    <t>Brigette's Theme</t>
  </si>
  <si>
    <t>58-Motion Century Big Beat</t>
  </si>
  <si>
    <t>101-Poison Combo a</t>
  </si>
  <si>
    <t>Using The Bank</t>
  </si>
  <si>
    <t>Big CS-80 Resosquares</t>
  </si>
  <si>
    <t>Obersync</t>
  </si>
  <si>
    <t>Main Menu, Using The Bank</t>
  </si>
  <si>
    <t>Talking Lead</t>
  </si>
  <si>
    <t>Cymbals FX</t>
  </si>
  <si>
    <t>Pokémon GO</t>
  </si>
  <si>
    <t>Sample: GameFreak</t>
  </si>
  <si>
    <t xml:space="preserve">Pokémon Red and Blue </t>
  </si>
  <si>
    <t>Lavender Town</t>
  </si>
  <si>
    <t xml:space="preserve">Stems / Original Waveforms </t>
  </si>
  <si>
    <t>Walking (Halloween Event)</t>
  </si>
  <si>
    <t>Brass -&gt; 4 Trombones -&gt; 1 Long</t>
  </si>
  <si>
    <t>4TB Forte Piano</t>
  </si>
  <si>
    <t>Approaching the Gym!, Quests</t>
  </si>
  <si>
    <t>Battle! (Gym Battle), Battle! (Raid Battle), Battle! (Team GO Rocket)</t>
  </si>
  <si>
    <t>SOB Sus Vib</t>
  </si>
  <si>
    <t>Adding Data to the Pokédex!</t>
  </si>
  <si>
    <t>Woodwinds -&gt; Solo Clarinet -&gt; 2 Short</t>
  </si>
  <si>
    <t>SCL Stac</t>
  </si>
  <si>
    <t>3FL Sus</t>
  </si>
  <si>
    <t>Adding Data to the Pokédex!, Battle! (PVP)</t>
  </si>
  <si>
    <t>Brass -&gt; Solo Trombone -&gt; 1 Long</t>
  </si>
  <si>
    <t>STB Sus</t>
  </si>
  <si>
    <t>Battle! (Raid Battle)</t>
  </si>
  <si>
    <t>Battle! (Gym Battle)</t>
  </si>
  <si>
    <t>if used, it's the actual hardware version</t>
  </si>
  <si>
    <t>HALion 4</t>
  </si>
  <si>
    <t>4.0 Trance Synth</t>
  </si>
  <si>
    <t>Catch! (Wild Pokémon ~ Night)</t>
  </si>
  <si>
    <t>Battle! (PVP)</t>
  </si>
  <si>
    <t>Mega Raid Entry</t>
  </si>
  <si>
    <t>Victory! (Raid), Battle! (Mega Raid)</t>
  </si>
  <si>
    <t>Walking (Day)</t>
  </si>
  <si>
    <t>Battle! (Raid), Catch! (Raid Battle), Catch! (Mythical Pokémon)</t>
  </si>
  <si>
    <t>Battle! (PVP), Encounter! (Giovanni)</t>
  </si>
  <si>
    <t>Rawtekk D&amp;B 2</t>
  </si>
  <si>
    <t>Victory! (PVP), Defeat (PVP)</t>
  </si>
  <si>
    <t>Battle! (PVP), PVP Select</t>
  </si>
  <si>
    <t>Lucky Man</t>
  </si>
  <si>
    <t>Catch! (Mythical Pokémon)</t>
  </si>
  <si>
    <t>Walking (Day), Catch! (Raid Battle), Battle! (Gym Battle), Battle! (Team GO Rocket), Encounter! (Giovanni)</t>
  </si>
  <si>
    <t>Walking (Day), Walking (Night), Walking (Halloween Event), Battle! (Gym Battle)</t>
  </si>
  <si>
    <t>3 oboes</t>
  </si>
  <si>
    <t>Battle! (Team GO Rocket Boss Giovanni)</t>
  </si>
  <si>
    <t>Walking (Team Go Rocket)</t>
  </si>
  <si>
    <t>loops from XY Successor Korrina</t>
  </si>
  <si>
    <t>Battle! (Mega Raid)</t>
  </si>
  <si>
    <t>bass</t>
  </si>
  <si>
    <t>Catch! (Wild Pokémon), Battle! (Gym Battle), Battle! (PVP)</t>
  </si>
  <si>
    <t>loop (also in Dusk Mane / Dawn Wings)</t>
  </si>
  <si>
    <t>Raid Up, Raid Down</t>
  </si>
  <si>
    <t>mystery string / saw stab</t>
  </si>
  <si>
    <t>Battle! (Gym Battle), Battle! (Raid), Battle! (Battle! Team GO Rocket Leader Arlo/Sierra/Cliff), Walking (Team GO Rocket), Battle! (Team GO Rocket)</t>
  </si>
  <si>
    <t>Pokémon Home</t>
  </si>
  <si>
    <t>Grand Oak's Theme, Main Menu</t>
  </si>
  <si>
    <t>Rise and Hit</t>
  </si>
  <si>
    <t>Down Sweep 1</t>
  </si>
  <si>
    <t>Liquid Life 1</t>
  </si>
  <si>
    <t>Grand Oak's Theme</t>
  </si>
  <si>
    <t>Main Menu, Trade</t>
  </si>
  <si>
    <t>Buzzy Reprisal</t>
  </si>
  <si>
    <t>FM Kick Sweep Bass</t>
  </si>
  <si>
    <t>Fair and Square Lead 2</t>
  </si>
  <si>
    <t>Classic Stylus -&gt; 120-Jiggle</t>
  </si>
  <si>
    <t>120-Jiggle b</t>
  </si>
  <si>
    <t>pitched up / could be a different loop</t>
  </si>
  <si>
    <t>B4</t>
  </si>
  <si>
    <t>Opening Jingle</t>
  </si>
  <si>
    <t>Tape Stops</t>
  </si>
  <si>
    <t>06sfx074_tapestop</t>
  </si>
  <si>
    <t>PR Kicking [CFA]</t>
  </si>
  <si>
    <t>Opening Jingle, Trade</t>
  </si>
  <si>
    <t>cymbals</t>
  </si>
  <si>
    <t>Section 3 - Misc.</t>
  </si>
  <si>
    <t>Pokémon Cries - (SFX/Misc)</t>
  </si>
  <si>
    <t>MECHANIC_FX</t>
  </si>
  <si>
    <t>MACROHYDR</t>
  </si>
  <si>
    <t>Ferroseed Cry</t>
  </si>
  <si>
    <t>SMALLLIFT</t>
  </si>
  <si>
    <t>Durant Cry</t>
  </si>
  <si>
    <t>Sound Effects CD Series 2 - INDUSTRY</t>
  </si>
  <si>
    <t>FACTORY -&gt; SPARKS</t>
  </si>
  <si>
    <t>Electric spark</t>
  </si>
  <si>
    <t>Tynamo Cry</t>
  </si>
  <si>
    <t>Sound Effects CD Series 4 - WAR</t>
  </si>
  <si>
    <t>WEAPONS -&gt; SUBMARIN</t>
  </si>
  <si>
    <t>Torpedo</t>
  </si>
  <si>
    <t>Golurk Cry</t>
  </si>
  <si>
    <t>Sound Effects CD Series 5 - ANIMAL</t>
  </si>
  <si>
    <t>Track 24 - DOG</t>
  </si>
  <si>
    <t>DOG-4</t>
  </si>
  <si>
    <t>Stoutland Cry</t>
  </si>
  <si>
    <t>Track 25 - DOG</t>
  </si>
  <si>
    <t>DOG-5</t>
  </si>
  <si>
    <t>Track 26 - DOG</t>
  </si>
  <si>
    <t>HOWL</t>
  </si>
  <si>
    <t>Reshiram Cry, White Kyurem Cry</t>
  </si>
  <si>
    <t>Track 42 - BIRD</t>
  </si>
  <si>
    <t>CROW</t>
  </si>
  <si>
    <t>Pitched up</t>
  </si>
  <si>
    <t>Honchkrow Cry</t>
  </si>
  <si>
    <t>Track 52 - DINOSAUR</t>
  </si>
  <si>
    <t>DINOSAUR-4</t>
  </si>
  <si>
    <t>backwards + pitched up</t>
  </si>
  <si>
    <t>Bouffalant Cry</t>
  </si>
  <si>
    <t>Track 53 - FROG</t>
  </si>
  <si>
    <t>FROG-1</t>
  </si>
  <si>
    <t>Tympole Cry, Palpitoad Cry, Seismitoad Cry</t>
  </si>
  <si>
    <t>Hollywood Edge</t>
  </si>
  <si>
    <t>Animal Trax</t>
  </si>
  <si>
    <t>CD 5</t>
  </si>
  <si>
    <t>27 Gorilla Growl, Snort. Two Low Pit</t>
  </si>
  <si>
    <t>Pitched down. X/Y onwards.</t>
  </si>
  <si>
    <t>Slaking Cry</t>
  </si>
  <si>
    <t>Series 1000</t>
  </si>
  <si>
    <t>NORTHERN ORIOLE: SONG, ANIMAL</t>
  </si>
  <si>
    <t>BIRD, ORIOLE</t>
  </si>
  <si>
    <t>#1006-54-01</t>
  </si>
  <si>
    <t>Oricorio Cry</t>
  </si>
  <si>
    <t>Electronic, Magical Appearance</t>
  </si>
  <si>
    <t>Electronic</t>
  </si>
  <si>
    <t>6039_60_1</t>
  </si>
  <si>
    <t>Stunfisk Cry</t>
  </si>
  <si>
    <t>Metal, Squeal</t>
  </si>
  <si>
    <t>SqueakMetal</t>
  </si>
  <si>
    <t>6040_39</t>
  </si>
  <si>
    <t>Venipede, Whirlipede, Scolipede, Zekrom Cry</t>
  </si>
  <si>
    <t>DISC 3 -&gt; PARTITION A -&gt;  CHINA VLN FX</t>
  </si>
  <si>
    <t>ERHU FX MENU</t>
  </si>
  <si>
    <t>ERHU 38M, ERHU 39M</t>
  </si>
  <si>
    <t>Kricketune Cry</t>
  </si>
  <si>
    <t>Jellyfish</t>
  </si>
  <si>
    <t>Nihilego Cry</t>
  </si>
  <si>
    <t>&lt;- See notes</t>
  </si>
  <si>
    <t>Tepig Cry</t>
  </si>
  <si>
    <t>Chemical Stabs</t>
  </si>
  <si>
    <t>CB Stab-09</t>
  </si>
  <si>
    <t>Bastiodon Cry, Magmortar Cry</t>
  </si>
  <si>
    <t>CB Stab-14</t>
  </si>
  <si>
    <t>Giratina Cry</t>
  </si>
  <si>
    <t>CB Stab-23</t>
  </si>
  <si>
    <t>Gallade Cry</t>
  </si>
  <si>
    <t>Tabla Loops</t>
  </si>
  <si>
    <t>072-Tabla Loop 1</t>
  </si>
  <si>
    <t>Electivire Cry</t>
  </si>
  <si>
    <t>Mad Loops-120</t>
  </si>
  <si>
    <t>120-Mad Loop 5</t>
  </si>
  <si>
    <t>Dialga, Gible, Gabite, Garchomp</t>
  </si>
  <si>
    <t>120-Mad Loop 6</t>
  </si>
  <si>
    <t>Heatran Cry</t>
  </si>
  <si>
    <t>Cuckooland Asylum</t>
  </si>
  <si>
    <t>Track 26 -&gt; Sample 9</t>
  </si>
  <si>
    <t>Tannoy Feedback 2</t>
  </si>
  <si>
    <t>Elgyem, Beheeyem Cry</t>
  </si>
  <si>
    <t>Track 30 -&gt; Sample 8</t>
  </si>
  <si>
    <t>Zippy</t>
  </si>
  <si>
    <t>Pawniard, Bisharp Cry</t>
  </si>
  <si>
    <t>Track 46 -&gt; Sample 1</t>
  </si>
  <si>
    <t>Rusty Swing</t>
  </si>
  <si>
    <t>Larvesta Cry, Volcarona Cry</t>
  </si>
  <si>
    <t>YUUUR</t>
  </si>
  <si>
    <t>Cranidos Cry</t>
  </si>
  <si>
    <t>RAY-DROP</t>
  </si>
  <si>
    <t>Skorupi Cry, Drapion Cry</t>
  </si>
  <si>
    <t>Partition C -&gt; LOOP 22 109</t>
  </si>
  <si>
    <t>INHALE</t>
  </si>
  <si>
    <t>Darkrai Cry</t>
  </si>
  <si>
    <t>Partition D -&gt; LOOP 29 187</t>
  </si>
  <si>
    <t>SCREAMERS</t>
  </si>
  <si>
    <t>Partition G -&gt; LOOP 46 120</t>
  </si>
  <si>
    <t>HAUNTING</t>
  </si>
  <si>
    <t>Cresselia Cry</t>
  </si>
  <si>
    <t>Partition H -&gt; LOOP 48 182</t>
  </si>
  <si>
    <t>MOTHERTOUNGE</t>
  </si>
  <si>
    <t>Likely used, needs a demo</t>
  </si>
  <si>
    <t>Empoleon Cry</t>
  </si>
  <si>
    <t>Partition H -&gt; LOOP 50 120</t>
  </si>
  <si>
    <t>TRANSMISSION</t>
  </si>
  <si>
    <t>Spiritomb Cry</t>
  </si>
  <si>
    <t>FROST</t>
  </si>
  <si>
    <t>SNUFF</t>
  </si>
  <si>
    <t>DISORTED STEEL</t>
  </si>
  <si>
    <t>Regigigas Cry</t>
  </si>
  <si>
    <t>LULLABY</t>
  </si>
  <si>
    <t>WILL O WISP</t>
  </si>
  <si>
    <t>Froslass Cry</t>
  </si>
  <si>
    <t>Global S.F.X.</t>
  </si>
  <si>
    <t>Track 19 -&gt; Sample 2</t>
  </si>
  <si>
    <t>Ducks 2</t>
  </si>
  <si>
    <t>Vullaby Cry</t>
  </si>
  <si>
    <t>Instruments -&gt; Ambient Atmos</t>
  </si>
  <si>
    <t>37dx01syn-c</t>
  </si>
  <si>
    <t>Pitched up 200 cents</t>
  </si>
  <si>
    <t>37dw01syn-c</t>
  </si>
  <si>
    <t>Leafeon Cry</t>
  </si>
  <si>
    <t>Instruments -&gt; Juno Jam</t>
  </si>
  <si>
    <t>37al01syn-c</t>
  </si>
  <si>
    <t>Drifloon Cry</t>
  </si>
  <si>
    <t>Instruments -&gt; Techno FX</t>
  </si>
  <si>
    <t>37bj01fx</t>
  </si>
  <si>
    <t>Togekiss Cry</t>
  </si>
  <si>
    <t>37bp01fx</t>
  </si>
  <si>
    <t>Snover Cry</t>
  </si>
  <si>
    <t>37br01fx</t>
  </si>
  <si>
    <t>Abomasnow Cry</t>
  </si>
  <si>
    <t>Pokémon Cries (Pokémon Stadium) - (SFX/Misc)</t>
  </si>
  <si>
    <t>Animals-Wild, Big Cats|Cougars</t>
  </si>
  <si>
    <t>PumaCougarRoarClas AT016801</t>
  </si>
  <si>
    <t>Raticate Cry</t>
  </si>
  <si>
    <t>The Premiere Edition 1</t>
  </si>
  <si>
    <t>Chimpanzee, Screech</t>
  </si>
  <si>
    <t xml:space="preserve">ChimpanzeeScreeche PE026201
</t>
  </si>
  <si>
    <t>Mankey Cry</t>
  </si>
  <si>
    <t>SINGLE CALLS, ANIMAL</t>
  </si>
  <si>
    <t>BirdBlueJay 6003_01_1</t>
  </si>
  <si>
    <t>Chikorita Cry, Bayleef Cry, Meganium Cry</t>
  </si>
  <si>
    <t>MALLARD: TWO DUCKS CALLING, ANIMAL</t>
  </si>
  <si>
    <t>BirdDucks 6003_09</t>
  </si>
  <si>
    <t>Psyduck Cry</t>
  </si>
  <si>
    <t>CANADA GOOSE: CALLS, GEESE, ANIMAL</t>
  </si>
  <si>
    <t>BirdGoose 6003_16_1</t>
  </si>
  <si>
    <t>Golduck Cry</t>
  </si>
  <si>
    <t>COMMON LOON: SINGLE CALL, ANIMAL</t>
  </si>
  <si>
    <t>BirdLoon 6003_19_1</t>
  </si>
  <si>
    <t>Pidgeotto Cry, Zapdos Cry</t>
  </si>
  <si>
    <t>ADULT CALLING, ANIMAL</t>
  </si>
  <si>
    <t>AnimalSheep 6003_97_4</t>
  </si>
  <si>
    <t>Ampharos Cry</t>
  </si>
  <si>
    <t>Pokémon Cries (New Pokémon Snap) - (SFX/Misc)</t>
  </si>
  <si>
    <t>CD 2</t>
  </si>
  <si>
    <t>65 Coyote Howl 03</t>
  </si>
  <si>
    <t>Lapras Cry</t>
  </si>
  <si>
    <t>Pokémon Snap</t>
  </si>
  <si>
    <t>JV-1080</t>
  </si>
  <si>
    <t>PR-A (Preset A Bank)</t>
  </si>
  <si>
    <t>097 Islands Mlt</t>
  </si>
  <si>
    <t>Beach</t>
  </si>
  <si>
    <t>101 Sitar</t>
  </si>
  <si>
    <t>A Mysterious Sighting, Rainbow Cloud</t>
  </si>
  <si>
    <t>105 Dulcimer</t>
  </si>
  <si>
    <t>Add Tone Delay Time to one of the tones</t>
  </si>
  <si>
    <t>PR-B (Preset B Bank)</t>
  </si>
  <si>
    <t>013 Finger Bass</t>
  </si>
  <si>
    <t>Title</t>
  </si>
  <si>
    <t>059 Raverborg</t>
  </si>
  <si>
    <t>Tunnel</t>
  </si>
  <si>
    <t>PR-C (Preset C Bank)</t>
  </si>
  <si>
    <t>031 Doos</t>
  </si>
  <si>
    <t>Rainbow Cloud</t>
  </si>
  <si>
    <t>SOUND Canvas SC-88</t>
  </si>
  <si>
    <t>SC-88 Map</t>
  </si>
  <si>
    <t>SC-88 Map -&gt; Drum Set</t>
  </si>
  <si>
    <t>001 STANDARD 1</t>
  </si>
  <si>
    <r>
      <rPr>
        <rFont val="Fira Sans"/>
        <b/>
        <color rgb="FFFFFFFF"/>
        <sz val="14.0"/>
      </rPr>
      <t xml:space="preserve">Pokémon Stadium </t>
    </r>
    <r>
      <rPr>
        <rFont val="Fira Sans"/>
        <b/>
        <color rgb="FFFFCB02"/>
        <sz val="14.0"/>
      </rPr>
      <t>★</t>
    </r>
  </si>
  <si>
    <t>Gigapack</t>
  </si>
  <si>
    <t>CD 2 -&gt; BA2:E - BASSES -&gt; BA2:E-Basses   1</t>
  </si>
  <si>
    <t>BA2:E-Bass 6</t>
  </si>
  <si>
    <t>Added EQ boost around 500hz</t>
  </si>
  <si>
    <t>Digidesign</t>
  </si>
  <si>
    <t>SampleCell II CD-ROM Library #1</t>
  </si>
  <si>
    <t>Brass -&gt; Trumpet</t>
  </si>
  <si>
    <t>Trumpet 1</t>
  </si>
  <si>
    <t>Percussion Unpitched -&gt; Drums &amp; Percussion</t>
  </si>
  <si>
    <t>Hat Open_Closed</t>
  </si>
  <si>
    <t>Hat High</t>
  </si>
  <si>
    <t>Tite Room Drums 1</t>
  </si>
  <si>
    <t>Guitars -&gt; Metal Guitar</t>
  </si>
  <si>
    <t>Metal Guitar 5</t>
  </si>
  <si>
    <t>Pika Cup Battles 1-3</t>
  </si>
  <si>
    <t>Keyboards -&gt; Organs -&gt; Hammond</t>
  </si>
  <si>
    <t>B3 Organ Mello</t>
  </si>
  <si>
    <t>Pika Cup Battles 1-3,  Rival Battle</t>
  </si>
  <si>
    <t>Strings -&gt; String</t>
  </si>
  <si>
    <t>String Sus Forte 1</t>
  </si>
  <si>
    <t>Synths -&gt; Synth Pads -&gt; Breath Pads</t>
  </si>
  <si>
    <t>Sandman Stereo</t>
  </si>
  <si>
    <t>Added fade out</t>
  </si>
  <si>
    <t>E-MU Systems</t>
  </si>
  <si>
    <t>Proteus/1</t>
  </si>
  <si>
    <t>Bank 0</t>
  </si>
  <si>
    <t>005 Acoustic Gtr</t>
  </si>
  <si>
    <t>Clefairy Says</t>
  </si>
  <si>
    <t>Proteus/2</t>
  </si>
  <si>
    <t>044 Trombone 2</t>
  </si>
  <si>
    <t>01R/W</t>
  </si>
  <si>
    <t>PROG -&gt; Bank A</t>
  </si>
  <si>
    <t>A13 Alto Sax</t>
  </si>
  <si>
    <t>Also in the N64DD SDK</t>
  </si>
  <si>
    <t>PROG -&gt; Bank B</t>
  </si>
  <si>
    <t>B29 Percussion</t>
  </si>
  <si>
    <t>JD-990</t>
  </si>
  <si>
    <t>PR-B</t>
  </si>
  <si>
    <t>B-51 990 Strings</t>
  </si>
  <si>
    <t>E3, D4</t>
  </si>
  <si>
    <t>009 000 Celesta</t>
  </si>
  <si>
    <t>012 000 Vibraphone</t>
  </si>
  <si>
    <t>013 000 Marimba</t>
  </si>
  <si>
    <t>F3</t>
  </si>
  <si>
    <t>045 000 Tremolo Str</t>
  </si>
  <si>
    <t>G3</t>
  </si>
  <si>
    <t>046 000 Pizzicato Str</t>
  </si>
  <si>
    <t>D2, D1, A3</t>
  </si>
  <si>
    <t>Pokemon Transfer, Map</t>
  </si>
  <si>
    <t>060 000 Muted Trumpet</t>
  </si>
  <si>
    <t>G3, D4</t>
  </si>
  <si>
    <t>A3 has two samples</t>
  </si>
  <si>
    <t>062 000 Brass 1</t>
  </si>
  <si>
    <t>071 000 Bassoon</t>
  </si>
  <si>
    <t>Map</t>
  </si>
  <si>
    <t>072 000 Clarinet</t>
  </si>
  <si>
    <t>C4</t>
  </si>
  <si>
    <t>073 000 Piccolo</t>
  </si>
  <si>
    <t>C4, G#4</t>
  </si>
  <si>
    <t>SFX (Success) Ekans' Hoop Hurl</t>
  </si>
  <si>
    <t>107 000 Shamisen</t>
  </si>
  <si>
    <t>Sushi-Go-Round</t>
  </si>
  <si>
    <t>050 ETHNIC</t>
  </si>
  <si>
    <t>SR-JV80-05 World</t>
  </si>
  <si>
    <t>XP-X</t>
  </si>
  <si>
    <t>244 Voice Set</t>
  </si>
  <si>
    <t>Japanese "YOOOO"</t>
  </si>
  <si>
    <t>Bass Legends</t>
  </si>
  <si>
    <t>CD 2 -&gt; Partition A -&gt; DEEP-SIX</t>
  </si>
  <si>
    <t>JP DEEP6 F A</t>
  </si>
  <si>
    <t>VL1</t>
  </si>
  <si>
    <t>Voice</t>
  </si>
  <si>
    <t>E08 (072) Sitar</t>
  </si>
  <si>
    <t>Bass Drum</t>
  </si>
  <si>
    <t>Also in SF64 source code</t>
  </si>
  <si>
    <t>Bass Pizzicato</t>
  </si>
  <si>
    <t>Closed HiHat 1</t>
  </si>
  <si>
    <t>Closed HiHat 2</t>
  </si>
  <si>
    <t>Crash</t>
  </si>
  <si>
    <t>Lead Guitar</t>
  </si>
  <si>
    <t>Two samples</t>
  </si>
  <si>
    <t>Pika Cup Battles 1-3,  Gym Leader Castle (Preliminary Battles),  Gym Leader Battle, Rival Battle</t>
  </si>
  <si>
    <t>Low Piano</t>
  </si>
  <si>
    <t>Ride</t>
  </si>
  <si>
    <t>Minigames</t>
  </si>
  <si>
    <t>Triangle Perc</t>
  </si>
  <si>
    <t>Trumpet?</t>
  </si>
  <si>
    <t>Pokémon Stadium 2</t>
  </si>
  <si>
    <t>Academy Battle</t>
  </si>
  <si>
    <t>Clear Cut Challenge</t>
  </si>
  <si>
    <t>Pokémon Dash</t>
  </si>
  <si>
    <t>Orchestral Colors</t>
  </si>
  <si>
    <t>FAN_C</t>
  </si>
  <si>
    <t>Opening</t>
  </si>
  <si>
    <t>Pokémon Rumble</t>
  </si>
  <si>
    <t>violin, brass (need to check)</t>
  </si>
  <si>
    <t>Boss Defeated, Rocky Cave/Eternal Tower/Firey Furnace, Eternal Tower Battle</t>
  </si>
  <si>
    <t>Proteus 2000</t>
  </si>
  <si>
    <t>Bank 2</t>
  </si>
  <si>
    <t>042 hit:Brass Hits 2</t>
  </si>
  <si>
    <t>Boss Battle, Boss Defeated</t>
  </si>
  <si>
    <t>Bank 3</t>
  </si>
  <si>
    <t>050 prc:Timpani</t>
  </si>
  <si>
    <t>Boss Battle</t>
  </si>
  <si>
    <t>Bank 7</t>
  </si>
  <si>
    <t>084 str:Section</t>
  </si>
  <si>
    <t>Boss Battle, Boss Defeated, Battle Royale Finish, Mewtwo Battle, Eternal Tower Battle</t>
  </si>
  <si>
    <t>piano? (need to check)</t>
  </si>
  <si>
    <t>Eternal Tower Battle</t>
  </si>
  <si>
    <t>Pokémon Conquest</t>
  </si>
  <si>
    <t>Event Theme 6</t>
  </si>
  <si>
    <t>Main Theme, Map Theme 2, Staff Roll</t>
  </si>
  <si>
    <t>Grass Battle</t>
  </si>
  <si>
    <t>Metal Wind waveform</t>
  </si>
  <si>
    <t>Steel Battle</t>
  </si>
  <si>
    <t>Episode Opening</t>
  </si>
  <si>
    <t>Pokémon Origins</t>
  </si>
  <si>
    <t>Cycling</t>
  </si>
  <si>
    <t>Embertone</t>
  </si>
  <si>
    <t>Friedlander Violin</t>
  </si>
  <si>
    <t>Friedlander Vin Full - All CCs</t>
  </si>
  <si>
    <t>130-Obey No Kick</t>
  </si>
  <si>
    <t>130-TransWerk Snare</t>
  </si>
  <si>
    <t>135-Rue the Day Beat 2</t>
  </si>
  <si>
    <t>144-Electric Flower Beat</t>
  </si>
  <si>
    <t>Short Trance Seq</t>
  </si>
  <si>
    <t>Sine Lead</t>
  </si>
  <si>
    <t>Battle! (Trainer), Final Battle! (Rival)</t>
  </si>
  <si>
    <t>Pokémon Generations</t>
  </si>
  <si>
    <t>Battle! (Dragon Master Lance / Pokémon Master Red)</t>
  </si>
  <si>
    <t>String Ensemble (Pizzicato)</t>
  </si>
  <si>
    <t>Spear Pillar</t>
  </si>
  <si>
    <t>Tubular Bells (metal)</t>
  </si>
  <si>
    <t>Pokkén Tournament</t>
  </si>
  <si>
    <t>Ethno World</t>
  </si>
  <si>
    <t>Tellur Town (Autumn)</t>
  </si>
  <si>
    <t>bagpipe</t>
  </si>
  <si>
    <t>Solo Violin</t>
  </si>
  <si>
    <t>Regi Ruins</t>
  </si>
  <si>
    <t>Training Gym</t>
  </si>
  <si>
    <t>Synergy Burst! / (Final Battle Version)</t>
  </si>
  <si>
    <t>Ferrum Dojo</t>
  </si>
  <si>
    <t>ILIO</t>
  </si>
  <si>
    <t>Bonus ILIO S.A.G.E. Xpander</t>
  </si>
  <si>
    <t>TranceFusion Arpeggiation</t>
  </si>
  <si>
    <t>145-Lowdown Bass</t>
  </si>
  <si>
    <t>Continue</t>
  </si>
  <si>
    <t>Event - Meeting the Elder, Tellur Town (Autumn)</t>
  </si>
  <si>
    <t>Event - Meeting the Elder</t>
  </si>
  <si>
    <t>Mystery Carnival, Synergy Burst - Shadow Mewtwo (Final)</t>
  </si>
  <si>
    <t>Training Mode</t>
  </si>
  <si>
    <t>Session Strings</t>
  </si>
  <si>
    <t>Mystery Carnival</t>
  </si>
  <si>
    <t>117-ProgHouse b</t>
  </si>
  <si>
    <t>Tellur Town (Autumn), Ferrum Stadium</t>
  </si>
  <si>
    <t>Congas</t>
  </si>
  <si>
    <t xml:space="preserve">Cross Mod Arp </t>
  </si>
  <si>
    <t>Ferrum Stadium</t>
  </si>
  <si>
    <t>Complete Toy Museum</t>
  </si>
  <si>
    <t>To-do: look into this</t>
  </si>
  <si>
    <t>Vengeance</t>
  </si>
  <si>
    <t>Pokémon Duel</t>
  </si>
  <si>
    <t>Guitar</t>
  </si>
  <si>
    <t>Epic Duel 1, Epic Duel 2</t>
  </si>
  <si>
    <t>Instructions, Vs. Joe</t>
  </si>
  <si>
    <t>3 Trumpets -&gt; 07 Keyswitch</t>
  </si>
  <si>
    <t>3TP Sus_Short C0-A#0</t>
  </si>
  <si>
    <t>2 Trombones and 1 Bass Trombone -&gt; 07 Keyswitch</t>
  </si>
  <si>
    <t>3TB KS Sus_Short C#4-G#4</t>
  </si>
  <si>
    <t>Hollywood Strings</t>
  </si>
  <si>
    <t>1st Violins -&gt; 06 Keyswitch</t>
  </si>
  <si>
    <t>1st Violins Sus KS C0-F#0 Ni</t>
  </si>
  <si>
    <t>Epic Duel 1</t>
  </si>
  <si>
    <t>Epic Duel 2</t>
  </si>
  <si>
    <t>PianoTeq</t>
  </si>
  <si>
    <t>Welcome to Carmonte Island!, Main Menu, Training Center, Training, Surounding, Concierge, Success, Challenge, Brenda, Angry Brenda,  Vs. Don Roger. etc.</t>
  </si>
  <si>
    <t>090-094</t>
  </si>
  <si>
    <t>092-Star Posse b</t>
  </si>
  <si>
    <t>Custom Loop</t>
  </si>
  <si>
    <t>Vs. Joe</t>
  </si>
  <si>
    <t>Duel Theme 2</t>
  </si>
  <si>
    <t>80-Congas 1</t>
  </si>
  <si>
    <t>Welcome to Carmonte Island!</t>
  </si>
  <si>
    <t>Brenda, Angry Brenda</t>
  </si>
  <si>
    <t>Rest</t>
  </si>
  <si>
    <t>87-Shaker</t>
  </si>
  <si>
    <t>Training Center</t>
  </si>
  <si>
    <t>126-Triangle</t>
  </si>
  <si>
    <t>97-Wax Wash</t>
  </si>
  <si>
    <t>bgm016</t>
  </si>
  <si>
    <t>125-Elephant Boy</t>
  </si>
  <si>
    <t xml:space="preserve">Training, Surrounding, Vs. Don Roger, Tense Duel, Welcome to Carmonte Island!, Brenda, Angry Brenda, </t>
  </si>
  <si>
    <t>Bass - Acoustic</t>
  </si>
  <si>
    <t>Training Center, Brenda, Angry Brenda</t>
  </si>
  <si>
    <t>Trilian Ac 1 - Full Range Character</t>
  </si>
  <si>
    <t>Main Menu, Success!</t>
  </si>
  <si>
    <t>Duel Theme 1</t>
  </si>
  <si>
    <t>Concierge</t>
  </si>
  <si>
    <t>Big Hybrid String</t>
  </si>
  <si>
    <t>Training</t>
  </si>
  <si>
    <t>Multi Square Arp</t>
  </si>
  <si>
    <t>Rock Amp</t>
  </si>
  <si>
    <t>Training, Surrounding</t>
  </si>
  <si>
    <t>Training, Surrounding, Vs. Don Roger, Tense Duel</t>
  </si>
  <si>
    <t>Vs. Don Roger, Duel Theme 1</t>
  </si>
  <si>
    <t>Auron Set</t>
  </si>
  <si>
    <t>Bezel</t>
  </si>
  <si>
    <t>Vs. Don Roger</t>
  </si>
  <si>
    <t>Brite Light</t>
  </si>
  <si>
    <t>Overstellar Interdrive</t>
  </si>
  <si>
    <t>Surrounding</t>
  </si>
  <si>
    <t>Arps &amp; Motion 2</t>
  </si>
  <si>
    <t>Brass Section VX</t>
  </si>
  <si>
    <t>Drive School</t>
  </si>
  <si>
    <t>VFX1 Downlifter 52</t>
  </si>
  <si>
    <t>4 VFX Hits &amp; Explode</t>
  </si>
  <si>
    <t>VFX1 Hits &amp; Explode 57</t>
  </si>
  <si>
    <t>22 Trumpets</t>
  </si>
  <si>
    <t>Woodwinds</t>
  </si>
  <si>
    <t>Distinct w. Monoroom</t>
  </si>
  <si>
    <t>Challenge</t>
  </si>
  <si>
    <t>Welcome to Carmonte Island!, Main Menu</t>
  </si>
  <si>
    <t>Choir</t>
  </si>
  <si>
    <t>Super Pokémon Rumble / Pokémon Rumble Blast</t>
  </si>
  <si>
    <t>Dark Rust Battle</t>
  </si>
  <si>
    <t>Battle Royale Stadium</t>
  </si>
  <si>
    <t>Dark Blossom</t>
  </si>
  <si>
    <t>Temple of Keys</t>
  </si>
  <si>
    <t>Ice Battle</t>
  </si>
  <si>
    <t>Meadow Battle</t>
  </si>
  <si>
    <t>86-Outlaw Drums</t>
  </si>
  <si>
    <t>103-Follow Me Combo</t>
  </si>
  <si>
    <t>140-Run Lola Run Combo</t>
  </si>
  <si>
    <t>Lake Battle</t>
  </si>
  <si>
    <t>143-Mind Bender</t>
  </si>
  <si>
    <t>Fort Boss Battle</t>
  </si>
  <si>
    <t>Canyon Battle</t>
  </si>
  <si>
    <t>Desert Battle</t>
  </si>
  <si>
    <t>Forest Battle</t>
  </si>
  <si>
    <t>HauntYard Battle</t>
  </si>
  <si>
    <t>Easterly Town</t>
  </si>
  <si>
    <t>Axle Town</t>
  </si>
  <si>
    <t>Westerly Town</t>
  </si>
  <si>
    <t>Autumnwood, Battle Royale, Fort Team Battle, Charge Battle</t>
  </si>
  <si>
    <t>Pokémon Rumble U</t>
  </si>
  <si>
    <t>Collection</t>
  </si>
  <si>
    <t>MonoPoly Legacy Collection</t>
  </si>
  <si>
    <t>Square Wave</t>
  </si>
  <si>
    <t>Slithering Trains</t>
  </si>
  <si>
    <t>Cedar Plucked Piajo</t>
  </si>
  <si>
    <t>Start Up</t>
  </si>
  <si>
    <t>Giant Trance Lead 2</t>
  </si>
  <si>
    <t xml:space="preserve">The Place to Return to (Final Boss) </t>
  </si>
  <si>
    <t>GM Set</t>
  </si>
  <si>
    <t>Big Power</t>
  </si>
  <si>
    <t>Pokémon Rumble World</t>
  </si>
  <si>
    <t>Graveyard Fight</t>
  </si>
  <si>
    <t>Burning Grooves S.A.G.E. Xpander</t>
  </si>
  <si>
    <t>Beach Fight</t>
  </si>
  <si>
    <t>Desert Fight</t>
  </si>
  <si>
    <t>90-Stutter</t>
  </si>
  <si>
    <t>??? Fight</t>
  </si>
  <si>
    <t>120-Notre Dame</t>
  </si>
  <si>
    <t>125-Emperor</t>
  </si>
  <si>
    <t>125-Pink Panther No Kick b</t>
  </si>
  <si>
    <t>135-Hysteria</t>
  </si>
  <si>
    <t>160-Find The Exit</t>
  </si>
  <si>
    <t>? (Kick)</t>
  </si>
  <si>
    <t>Factory Fight</t>
  </si>
  <si>
    <t>Cave Fight, Forest Fight, Beach Fight, Towers Fight, Factory Fight, Woods Fight, Special Battle, Boss Battle 2</t>
  </si>
  <si>
    <t>Pokémon Picross</t>
  </si>
  <si>
    <t>Apple</t>
  </si>
  <si>
    <t>slap bass</t>
  </si>
  <si>
    <t>Various Jingles</t>
  </si>
  <si>
    <t>ES2</t>
  </si>
  <si>
    <t>Synth Leads</t>
  </si>
  <si>
    <t>Smart Boy</t>
  </si>
  <si>
    <t>Home/Settings</t>
  </si>
  <si>
    <t>Filter Soul</t>
  </si>
  <si>
    <t>Daily Training</t>
  </si>
  <si>
    <t>PARTITION B -&gt; SIDPLAY 1-20</t>
  </si>
  <si>
    <t>SIDPLAY 10</t>
  </si>
  <si>
    <t>Title Theme</t>
  </si>
  <si>
    <t>PARTITION C -&gt; SIDTONE31-50</t>
  </si>
  <si>
    <t>SIDTONE 36</t>
  </si>
  <si>
    <t>Pokémon Quest</t>
  </si>
  <si>
    <t>Complete Classical Collection</t>
  </si>
  <si>
    <t>Percussion N -&gt; Timpani N</t>
  </si>
  <si>
    <t>Timpani N</t>
  </si>
  <si>
    <t>Snare Drum</t>
  </si>
  <si>
    <t>Waterside 3</t>
  </si>
  <si>
    <t>reFX</t>
  </si>
  <si>
    <t>Nexus²</t>
  </si>
  <si>
    <t>Plucked</t>
  </si>
  <si>
    <t>PL Hands Up Bells 3</t>
  </si>
  <si>
    <t>Ending</t>
  </si>
  <si>
    <t>070 4 Hits 4 You</t>
  </si>
  <si>
    <t>Boss Stage 1</t>
  </si>
  <si>
    <t>105-109</t>
  </si>
  <si>
    <t>108-Indiatek b</t>
  </si>
  <si>
    <t>Mewtwo Battle</t>
  </si>
  <si>
    <t>RMX Grooves -&gt; 70-Datalife</t>
  </si>
  <si>
    <t>70-Datalife Combo</t>
  </si>
  <si>
    <t>Forest 3</t>
  </si>
  <si>
    <t>RMX Grooves -&gt; 130-Follow Me</t>
  </si>
  <si>
    <t>130-Follow Me</t>
  </si>
  <si>
    <t>Hushed Highlands</t>
  </si>
  <si>
    <t>Sound Menus -&gt; SOUND MENUS - Guitar Bits</t>
  </si>
  <si>
    <t>MENU - Guitar FX</t>
  </si>
  <si>
    <t>Boss Stage 2</t>
  </si>
  <si>
    <t>Pokémon Masters EX</t>
  </si>
  <si>
    <t>Acid Jazz City</t>
  </si>
  <si>
    <t>03 085 C</t>
  </si>
  <si>
    <t>03 drums 01</t>
  </si>
  <si>
    <t>Battle! (Guzma)</t>
  </si>
  <si>
    <t>03 drums 04</t>
  </si>
  <si>
    <t>Battle! (Groudon / Kyogre / Rayquaza)</t>
  </si>
  <si>
    <t>Main Menu (New Year)</t>
  </si>
  <si>
    <t>Samplemodeling</t>
  </si>
  <si>
    <t>The Trumpet</t>
  </si>
  <si>
    <t>Battle! (Unova Elite Four), (Battle! Blue)</t>
  </si>
  <si>
    <t xml:space="preserve">Joby Burgess Percussion </t>
  </si>
  <si>
    <t>c - Horns a6</t>
  </si>
  <si>
    <t>Pokémon Masters League (Not the live one)</t>
  </si>
  <si>
    <t>Advanced-&gt; Legato Techniques-&gt; Legacy Patches</t>
  </si>
  <si>
    <t>V1 - Legato Performence Palette</t>
  </si>
  <si>
    <t xml:space="preserve">b - Flute Solo </t>
  </si>
  <si>
    <t>g - Oboes a2</t>
  </si>
  <si>
    <t>Gliding Plastic Saw</t>
  </si>
  <si>
    <t>Battle! (Kalos Gym Leader)</t>
  </si>
  <si>
    <t>Jigglypuff Song</t>
  </si>
  <si>
    <t>Fat SID Lead</t>
  </si>
  <si>
    <t>Battle! (Rival Paulo)</t>
  </si>
  <si>
    <t>Battle! (Battle Villa Trainer)</t>
  </si>
  <si>
    <t>Battle! (Hoenn Gym Leader)</t>
  </si>
  <si>
    <t>Battle! (Sinnoh Frontier Brain)</t>
  </si>
  <si>
    <t>hihats</t>
  </si>
  <si>
    <t>Encounter! (Team Break)</t>
  </si>
  <si>
    <t>Battle! (Unova Gym Leader)</t>
  </si>
  <si>
    <t>Learn With Pokémon: Typing Adventure</t>
  </si>
  <si>
    <t>Emolga's Tall Forest</t>
  </si>
  <si>
    <t>Backdraft Inferno</t>
  </si>
  <si>
    <t>Zorua Archipelago</t>
  </si>
  <si>
    <t>Sound Menus - Cymbals</t>
  </si>
  <si>
    <t>All Cymbals Hi-Fi</t>
  </si>
  <si>
    <t>Note D5</t>
  </si>
  <si>
    <t>Great Paradise, Boss Battle</t>
  </si>
  <si>
    <t>PokéPark Wii: Pikachu's Adventure</t>
  </si>
  <si>
    <t>Woodwind Solo -&gt; 03 Flute</t>
  </si>
  <si>
    <t>31 Flute fx</t>
  </si>
  <si>
    <t>Meadow Zone</t>
  </si>
  <si>
    <t>Woodwind Solo -&gt; 05 Oboe Solo</t>
  </si>
  <si>
    <t>51 Oboe fx</t>
  </si>
  <si>
    <t>Woodwind Solo -&gt; 07 Clarinet</t>
  </si>
  <si>
    <t>71 Clarinet fx</t>
  </si>
  <si>
    <t>Woodwind Solo -&gt; 08 Bassoon</t>
  </si>
  <si>
    <t>81 Bassoon fx</t>
  </si>
  <si>
    <t>Orchestral Colours -&gt; Moods and Timbres</t>
  </si>
  <si>
    <t>A Miracle fx</t>
  </si>
  <si>
    <t>Fanfares</t>
  </si>
  <si>
    <t>Charming Woodwinds fx</t>
  </si>
  <si>
    <t>Race of the Flies fx</t>
  </si>
  <si>
    <t xml:space="preserve">Cello Ensemble </t>
  </si>
  <si>
    <t>Rayquaza's Balloon Panic, Haunted Zone</t>
  </si>
  <si>
    <t>Double Bass Ensemble</t>
  </si>
  <si>
    <t>Haunted Zone</t>
  </si>
  <si>
    <t>Flower Zone, Win Attraction</t>
  </si>
  <si>
    <t>Meadow Zone (+)</t>
  </si>
  <si>
    <t>Entrance, Meeting Place, Chase (+)</t>
  </si>
  <si>
    <t>English Horn</t>
  </si>
  <si>
    <t>Rayquaza's Balloon Panic, Meeting Place (+)</t>
  </si>
  <si>
    <t>Entrance, Meeting Place (+)</t>
  </si>
  <si>
    <t>Meeting Place, Obstacle Hop, Chase (+)</t>
  </si>
  <si>
    <t>Rayquaza's Balloon Panic</t>
  </si>
  <si>
    <t xml:space="preserve">Lava Zone, Win Attraction </t>
  </si>
  <si>
    <t>Lava Zone</t>
  </si>
  <si>
    <t>Lava Zone - Boss</t>
  </si>
  <si>
    <t>Rayquaza's Balloon Panic, Chase</t>
  </si>
  <si>
    <t>Cymbal half</t>
  </si>
  <si>
    <t>Cymbal a due</t>
  </si>
  <si>
    <t>Chase</t>
  </si>
  <si>
    <t>Tambourine 2</t>
  </si>
  <si>
    <t>Triangle 1</t>
  </si>
  <si>
    <t>Entrance, Obstacle Hop</t>
  </si>
  <si>
    <t>Rayquaza's Balloon Panic, Obstacle Hop, Chase</t>
  </si>
  <si>
    <t>Ratchet</t>
  </si>
  <si>
    <t>Meeting Place (+)</t>
  </si>
  <si>
    <t>Woodblocks</t>
  </si>
  <si>
    <t>Clock Ticking</t>
  </si>
  <si>
    <t>Meeting Place, Obstacle Hop</t>
  </si>
  <si>
    <t>Meeting Place, Obstacle Hop, Iceberg Zone, Chase (+)</t>
  </si>
  <si>
    <t>SOUND Canvas SC-8850</t>
  </si>
  <si>
    <t>000 115 Steel Drums</t>
  </si>
  <si>
    <t>Beach Zone</t>
  </si>
  <si>
    <t>000 071 Bassoon</t>
  </si>
  <si>
    <t>Meeting Place</t>
  </si>
  <si>
    <t>SC-88Pro Map</t>
  </si>
  <si>
    <t>001 074 Flute 2 :</t>
  </si>
  <si>
    <t>Entrance, Meeting Place</t>
  </si>
  <si>
    <t>SC-8850 Map</t>
  </si>
  <si>
    <t>51-Scuba Duba Combo</t>
  </si>
  <si>
    <t>Haunted Zone ~Rotom~</t>
  </si>
  <si>
    <t>62-Artificial Blue Bones</t>
  </si>
  <si>
    <t>Cavern Zone</t>
  </si>
  <si>
    <t>63-Hiccup Island Combo</t>
  </si>
  <si>
    <t>84-Particles Clavasas</t>
  </si>
  <si>
    <t>Flower Zone</t>
  </si>
  <si>
    <t>Rotom's Spooky Shoot'em-Up</t>
  </si>
  <si>
    <t>160-Find The Exit Toms</t>
  </si>
  <si>
    <t>Mew Chase</t>
  </si>
  <si>
    <t>174-World Hunt Combo Big</t>
  </si>
  <si>
    <t>Virtual Guitarist 2</t>
  </si>
  <si>
    <t>Acoustic Guitars -&gt; Dobro</t>
  </si>
  <si>
    <t>Sweet Chords</t>
  </si>
  <si>
    <t>Absol's Hurdle Bounce, Bastiodon's Block Barrage</t>
  </si>
  <si>
    <t>PokéPark 2: Wonders Beyond</t>
  </si>
  <si>
    <t>Crag Area 1, Crag Area 2, Crag Area 3</t>
  </si>
  <si>
    <t>Brass -&gt; 4 Trumpets -&gt; Keysw</t>
  </si>
  <si>
    <t>Opening Story, Cove Area ~ Seasong Beach</t>
  </si>
  <si>
    <t>Brass -&gt; 6 French Horns -&gt; Keysw</t>
  </si>
  <si>
    <t>Strings -&gt; 18 Violins -&gt; Keysw</t>
  </si>
  <si>
    <t>Woodwinds -&gt; Solo Oboe -&gt; Long</t>
  </si>
  <si>
    <t>Opening Story</t>
  </si>
  <si>
    <t>Cove Area ~ Seasong Beach Lookout</t>
  </si>
  <si>
    <t>Attraction Cleared!</t>
  </si>
  <si>
    <t xml:space="preserve">Tech Area ~ Unawarehouse </t>
  </si>
  <si>
    <t>Boss ~ Reshiram</t>
  </si>
  <si>
    <t>Battle</t>
  </si>
  <si>
    <t>Arbor Area ~ Verdant Court</t>
  </si>
  <si>
    <t>Battle Tournament</t>
  </si>
  <si>
    <t>Battle, Battle 2, Boss ~ Zekrom</t>
  </si>
  <si>
    <t>RIFFS -&gt; POWER TOWER RIFFS -&gt; PTR1-120BPM</t>
  </si>
  <si>
    <t>P5C120ABFM</t>
  </si>
  <si>
    <t>Cove Area ~Cove Town</t>
  </si>
  <si>
    <t>P7A120BB</t>
  </si>
  <si>
    <t>P8D120DBBB</t>
  </si>
  <si>
    <t>Pokémon Ranger</t>
  </si>
  <si>
    <t>Sample changes @ diff. velocity</t>
  </si>
  <si>
    <t>121 006 Pick Scrape</t>
  </si>
  <si>
    <t>Go-Rock Quads Concert, Go-Rock Quads Billy Battle</t>
  </si>
  <si>
    <t>Pokémon Ranger: Shadows of Almia</t>
  </si>
  <si>
    <t>Sampled from D#5-F#5</t>
  </si>
  <si>
    <t>Sinis Trio Battle</t>
  </si>
  <si>
    <t>017 000 Detuned Or1</t>
  </si>
  <si>
    <t>Pokémon Ranger: Guardian Signs</t>
  </si>
  <si>
    <t>Orchestral</t>
  </si>
  <si>
    <t>Detective Pikachu (Game)</t>
  </si>
  <si>
    <t>Secret Path</t>
  </si>
  <si>
    <t>Detective Pikachu (Movie)</t>
  </si>
  <si>
    <t>Joltik's Super Circuit! (Official Browser Game)</t>
  </si>
  <si>
    <t>Bandpassed Minimalism</t>
  </si>
  <si>
    <t>Results</t>
  </si>
  <si>
    <t>Main BGM</t>
  </si>
  <si>
    <t>Fever</t>
  </si>
  <si>
    <t>Scorcher</t>
  </si>
  <si>
    <t>Maractus's Blooming Blossoms! (Official Browser Game)</t>
  </si>
  <si>
    <t>Pop Bass</t>
  </si>
  <si>
    <t>needs secondary verification</t>
  </si>
  <si>
    <t>Game BGM 1, Game BGM 2</t>
  </si>
  <si>
    <t>Brazil Electro</t>
  </si>
  <si>
    <t>CONSTRUCTIONKITS -&gt; 21-25bacardi on the beach</t>
  </si>
  <si>
    <t>Mix117.5-01-#361</t>
  </si>
  <si>
    <t>Game BGM 4</t>
  </si>
  <si>
    <t>cuicas</t>
  </si>
  <si>
    <t>PERCLOOPS -&gt; CARNAVAL IN RIO</t>
  </si>
  <si>
    <t>RIO MIX 111 vari 1-#888</t>
  </si>
  <si>
    <t>RIO MIX 111 vari 2-#889</t>
  </si>
  <si>
    <t>RIO MIX 111 vari 3-#891</t>
  </si>
  <si>
    <t>RIO MIX 111-#893</t>
  </si>
  <si>
    <t>Deerling's Season Slider (Official Browser Game)</t>
  </si>
  <si>
    <t>Arp Sequence 1</t>
  </si>
  <si>
    <t>Game BGM 1</t>
  </si>
  <si>
    <t>Gothita's Portrait Panic! (Official Browser Game)</t>
  </si>
  <si>
    <t>Pokémon Smile</t>
  </si>
  <si>
    <t>Headgear</t>
  </si>
  <si>
    <t>Pokedex</t>
  </si>
  <si>
    <t>Capture</t>
  </si>
  <si>
    <t>May not be this</t>
  </si>
  <si>
    <t>Jingle / Fanfare 01</t>
  </si>
  <si>
    <t>Stage 01, Stage 02, Stage 07</t>
  </si>
  <si>
    <t>Boomerang Toy Piano</t>
  </si>
  <si>
    <t>Boss Battle 01, Boss Battle 02, Headgear, Stage 07</t>
  </si>
  <si>
    <t>jazz voice thumps</t>
  </si>
  <si>
    <t>Stage 01</t>
  </si>
  <si>
    <t>Jazz Stacks Dow Falls</t>
  </si>
  <si>
    <t>Stage 07</t>
  </si>
  <si>
    <t>Stage 04</t>
  </si>
  <si>
    <t>Clarinet (Sforzando)</t>
  </si>
  <si>
    <t>Pokémon Art Academy</t>
  </si>
  <si>
    <t>BGM 01, BGM 03, BGM 05</t>
  </si>
  <si>
    <t>Pokémon Unite</t>
  </si>
  <si>
    <t>a- Horn Solo</t>
  </si>
  <si>
    <t>Adv. -&gt; Legato Techniques-&gt; Legacy Patches</t>
  </si>
  <si>
    <t>V1 - Legato Preformance palette</t>
  </si>
  <si>
    <t>Arp</t>
  </si>
  <si>
    <t>Battle BGM 3 (Intense)</t>
  </si>
  <si>
    <t>New Pokémon Snap</t>
  </si>
  <si>
    <t>Map Select</t>
  </si>
  <si>
    <t>My Pokémon Ranch</t>
  </si>
  <si>
    <t>Masterbits</t>
  </si>
  <si>
    <t>World Zone 3 - Salsa Picante</t>
  </si>
  <si>
    <t>Track 80</t>
  </si>
  <si>
    <t>Samba Guitar 1 Mike/Pickup</t>
  </si>
  <si>
    <t>Day Theme</t>
  </si>
  <si>
    <t>Section 4 - Pokémon Mystery Dungeon</t>
  </si>
  <si>
    <r>
      <rPr>
        <rFont val="Fira Sans"/>
        <b/>
        <color rgb="FF999999"/>
        <sz val="14.0"/>
      </rPr>
      <t>Pokémon Mystery Dungeon:</t>
    </r>
    <r>
      <rPr>
        <rFont val="Fira Sans"/>
        <b/>
        <color rgb="FFFFFFFF"/>
        <sz val="14.0"/>
      </rPr>
      <t xml:space="preserve"> </t>
    </r>
    <r>
      <rPr>
        <rFont val="Fira Sans"/>
        <b/>
        <color rgb="FF3C78D8"/>
        <sz val="14.0"/>
      </rPr>
      <t>Blue</t>
    </r>
    <r>
      <rPr>
        <rFont val="Fira Sans"/>
        <b/>
        <color rgb="FF00DD82"/>
        <sz val="14.0"/>
      </rPr>
      <t xml:space="preserve"> </t>
    </r>
    <r>
      <rPr>
        <rFont val="Fira Sans"/>
        <b/>
        <color rgb="FF999999"/>
        <sz val="14.0"/>
      </rPr>
      <t>/</t>
    </r>
    <r>
      <rPr>
        <rFont val="Fira Sans"/>
        <b/>
        <color rgb="FF00DD82"/>
        <sz val="14.0"/>
      </rPr>
      <t xml:space="preserve"> </t>
    </r>
    <r>
      <rPr>
        <rFont val="Fira Sans"/>
        <b/>
        <color rgb="FFCC0000"/>
        <sz val="14.0"/>
      </rPr>
      <t>Red</t>
    </r>
    <r>
      <rPr>
        <rFont val="Fira Sans"/>
        <b/>
        <color rgb="FFFFFFFF"/>
        <sz val="14.0"/>
      </rPr>
      <t xml:space="preserve"> </t>
    </r>
    <r>
      <rPr>
        <rFont val="Fira Sans"/>
        <b/>
        <color rgb="FF999999"/>
        <sz val="14.0"/>
      </rPr>
      <t>Rescue Team</t>
    </r>
  </si>
  <si>
    <t>CD 1 -&gt; [AO str_s] violin solo basic KEY XFD</t>
  </si>
  <si>
    <t>violin solo basic KEY XFD</t>
  </si>
  <si>
    <t>Pokémon Square, It's a Monster House!, Sinister Woods</t>
  </si>
  <si>
    <t>Extended Classical Choir</t>
  </si>
  <si>
    <t>Partition E -&gt; AHH MIX 32MB</t>
  </si>
  <si>
    <t>AHH G3</t>
  </si>
  <si>
    <t>Great Canyon</t>
  </si>
  <si>
    <t>Classic Series Vol. 2</t>
  </si>
  <si>
    <t>Pizz Strings 8M</t>
  </si>
  <si>
    <t>Pizz Strings 88</t>
  </si>
  <si>
    <t>Friend Area ~ Steppe, File Select</t>
  </si>
  <si>
    <t>Classic Series Vol. 3</t>
  </si>
  <si>
    <t>At the Rescue Base, The Journey of Fugitives</t>
  </si>
  <si>
    <t>Solo Fr Horns 8M</t>
  </si>
  <si>
    <t>ff St Fr Horn</t>
  </si>
  <si>
    <t>Mt. Freeze</t>
  </si>
  <si>
    <t>Marcato Strgs 8M</t>
  </si>
  <si>
    <t>Marcato Violas</t>
  </si>
  <si>
    <t>OrchestraBells8M</t>
  </si>
  <si>
    <t>St Orch Bells</t>
  </si>
  <si>
    <t>Friend Area ~ Swamp, Mt. Thunder</t>
  </si>
  <si>
    <t>Classic Series Vol. 11</t>
  </si>
  <si>
    <t>Multi Synth</t>
  </si>
  <si>
    <t>Multisynth</t>
  </si>
  <si>
    <t>multisynth_006 is sampled out</t>
  </si>
  <si>
    <t>Thunderwave Cave, The Final Battle</t>
  </si>
  <si>
    <t xml:space="preserve">Digi Blend </t>
  </si>
  <si>
    <t>Digi Blend2M</t>
  </si>
  <si>
    <t>Frosty Forest, Mt. Freeze</t>
  </si>
  <si>
    <t>Classic Series Vol. 12</t>
  </si>
  <si>
    <t>Pop Organs</t>
  </si>
  <si>
    <t>Perc Organ 2</t>
  </si>
  <si>
    <t>Kecleon Shop, It's a Monster House!, Thunderwave Cave</t>
  </si>
  <si>
    <t>Battery 1</t>
  </si>
  <si>
    <t>Alkaloid</t>
  </si>
  <si>
    <t>crash cymbal</t>
  </si>
  <si>
    <t>Big Beat</t>
  </si>
  <si>
    <t>regular snare, tambourine</t>
  </si>
  <si>
    <t>Kompakt Factory Library</t>
  </si>
  <si>
    <t>Drums&amp;Percussion -&gt; Acoustic</t>
  </si>
  <si>
    <t>BlueJay Drums n Perc</t>
  </si>
  <si>
    <t>hi-hats</t>
  </si>
  <si>
    <t>073 Tekno Hit 1</t>
  </si>
  <si>
    <t>Mt. Steel</t>
  </si>
  <si>
    <t>PR-D (GM Bank)</t>
  </si>
  <si>
    <t>The Journey of Fugitives</t>
  </si>
  <si>
    <t>bongos, congas, triangles</t>
  </si>
  <si>
    <t>000 011 Music Box</t>
  </si>
  <si>
    <t>Sky Tower</t>
  </si>
  <si>
    <t>000 054 Voice Oohs</t>
  </si>
  <si>
    <t>000 072 Clarinet</t>
  </si>
  <si>
    <t>Meeting with your Partner</t>
  </si>
  <si>
    <t>Sonic Reality</t>
  </si>
  <si>
    <t>World Traveler</t>
  </si>
  <si>
    <t>Partition F -&gt; PAN FLUTE</t>
  </si>
  <si>
    <t>PANFLUTE NY</t>
  </si>
  <si>
    <t>Never Forget..., Friend Area ~ Wilds, Mt. Blaze Peak</t>
  </si>
  <si>
    <t>Opus 1</t>
  </si>
  <si>
    <t>Bassoon (Fortepiano)</t>
  </si>
  <si>
    <t>Celtic</t>
  </si>
  <si>
    <t>Breton Bombarde</t>
  </si>
  <si>
    <t>Bombarde multi03 C4</t>
  </si>
  <si>
    <t>Pokémon Square</t>
  </si>
  <si>
    <t>? (Classic Series)</t>
  </si>
  <si>
    <t>cowbell</t>
  </si>
  <si>
    <t>Steel drums</t>
  </si>
  <si>
    <t>At The Rescue Base</t>
  </si>
  <si>
    <t>Rhodes piano</t>
  </si>
  <si>
    <t>Mt. Blaze, Escape Through The Snow</t>
  </si>
  <si>
    <t>Friend Area ~ Wilds, Successful Rescue!</t>
  </si>
  <si>
    <t>Vibraphone</t>
  </si>
  <si>
    <t>Mt. Blaze</t>
  </si>
  <si>
    <t>Most of the percussion elements</t>
  </si>
  <si>
    <r>
      <rPr>
        <rFont val="Fira Sans"/>
        <b/>
        <color rgb="FF999999"/>
        <sz val="14.0"/>
      </rPr>
      <t>Pokémon Mystery Dungeon:</t>
    </r>
    <r>
      <rPr>
        <rFont val="Fira Sans"/>
        <b/>
        <color rgb="FF00DD82"/>
        <sz val="14.0"/>
      </rPr>
      <t xml:space="preserve"> </t>
    </r>
    <r>
      <rPr>
        <rFont val="Fira Sans"/>
        <b/>
        <color rgb="FF999999"/>
        <sz val="14.0"/>
      </rPr>
      <t>Explorers of</t>
    </r>
    <r>
      <rPr>
        <rFont val="Fira Sans"/>
        <b/>
        <color rgb="FF00DD82"/>
        <sz val="14.0"/>
      </rPr>
      <t xml:space="preserve"> </t>
    </r>
    <r>
      <rPr>
        <rFont val="Fira Sans"/>
        <b/>
        <color rgb="FF3D85C6"/>
        <sz val="14.0"/>
      </rPr>
      <t>Time</t>
    </r>
    <r>
      <rPr>
        <rFont val="Fira Sans"/>
        <b/>
        <color rgb="FF00DD82"/>
        <sz val="14.0"/>
      </rPr>
      <t xml:space="preserve"> </t>
    </r>
    <r>
      <rPr>
        <rFont val="Fira Sans"/>
        <b/>
        <color rgb="FF999999"/>
        <sz val="14.0"/>
      </rPr>
      <t>/</t>
    </r>
    <r>
      <rPr>
        <rFont val="Fira Sans"/>
        <b/>
        <color rgb="FF00DD82"/>
        <sz val="14.0"/>
      </rPr>
      <t xml:space="preserve"> </t>
    </r>
    <r>
      <rPr>
        <rFont val="Fira Sans"/>
        <b/>
        <color rgb="FFA64D79"/>
        <sz val="14.0"/>
      </rPr>
      <t>Darkness</t>
    </r>
    <r>
      <rPr>
        <rFont val="Fira Sans"/>
        <b/>
        <color rgb="FF00DD82"/>
        <sz val="14.0"/>
      </rPr>
      <t xml:space="preserve"> </t>
    </r>
    <r>
      <rPr>
        <rFont val="Fira Sans"/>
        <b/>
        <color rgb="FF999999"/>
        <sz val="14.0"/>
      </rPr>
      <t>/</t>
    </r>
    <r>
      <rPr>
        <rFont val="Fira Sans"/>
        <b/>
        <color rgb="FF00DD82"/>
        <sz val="14.0"/>
      </rPr>
      <t xml:space="preserve"> Sky</t>
    </r>
  </si>
  <si>
    <t>All other instruments come from Blue / Red Rescue Team.</t>
  </si>
  <si>
    <t>CD-ROM Sound Library Vol. 2</t>
  </si>
  <si>
    <t>Partition B -&gt; 1044 STR #2</t>
  </si>
  <si>
    <t>STRINGS SEC1</t>
  </si>
  <si>
    <t>At The Beach At Dusk, Don't Ever Forget</t>
  </si>
  <si>
    <t>Partition E -&gt; 1057 PERC #4</t>
  </si>
  <si>
    <t>GUIRA PROG</t>
  </si>
  <si>
    <t>CD 4 -&gt; [AO bell] orchestra bells</t>
  </si>
  <si>
    <t>orchestra bells -R</t>
  </si>
  <si>
    <t>Personality Test, Time Restored, Do Your Best As Always</t>
  </si>
  <si>
    <t>CD 5 -&gt; [AO ww_s] oboe solo basic</t>
  </si>
  <si>
    <t>oboe solo basic KEY</t>
  </si>
  <si>
    <t>At The Beach At Dusk</t>
  </si>
  <si>
    <t>Defend Globe (Ending)</t>
  </si>
  <si>
    <t>Solo Stereo Oboe</t>
  </si>
  <si>
    <t>Pokemon Exploration Main Theme, Random Dungeon Theme 2</t>
  </si>
  <si>
    <t>Chasm Cave</t>
  </si>
  <si>
    <t>Glockenspiels</t>
  </si>
  <si>
    <t>Stereo Glock</t>
  </si>
  <si>
    <t>Mt. Horn, Sky Peak Prairie</t>
  </si>
  <si>
    <t>Classic Series Vol. 7</t>
  </si>
  <si>
    <t>DX7 Rhodes</t>
  </si>
  <si>
    <t>Soft FM Rhodes</t>
  </si>
  <si>
    <t>Foggy Forest</t>
  </si>
  <si>
    <t>Clock, Tick</t>
  </si>
  <si>
    <t>DeskTopClockTicks PE179501</t>
  </si>
  <si>
    <t>Temporal Spire</t>
  </si>
  <si>
    <t>Ethno Techno</t>
  </si>
  <si>
    <t>110 Sumama Talking Drum 1</t>
  </si>
  <si>
    <t>Skippy's Big Bad Beats</t>
  </si>
  <si>
    <t>140 Future Zone Breakdown 1</t>
  </si>
  <si>
    <t>Bass -&gt; Electric</t>
  </si>
  <si>
    <t>Fender Dual</t>
  </si>
  <si>
    <t>Deep Brine Cave</t>
  </si>
  <si>
    <t>Kontakt 3 Factory Library</t>
  </si>
  <si>
    <t>Ludicolo Dance</t>
  </si>
  <si>
    <t>025 Nylon-str. Gt</t>
  </si>
  <si>
    <t>Quicksand Pit</t>
  </si>
  <si>
    <t>SR-JV80-01 Pop</t>
  </si>
  <si>
    <t>047 Banjo 1</t>
  </si>
  <si>
    <t>Treasure Town, Dialga's Fight To The Finish!</t>
  </si>
  <si>
    <t>173 VeloBagpipes</t>
  </si>
  <si>
    <t>One for All, All for One!</t>
  </si>
  <si>
    <t>000 037 Slap Bass 1</t>
  </si>
  <si>
    <t>Steam Cave</t>
  </si>
  <si>
    <t>000 031 DistortionGt</t>
  </si>
  <si>
    <t>Team Charm's Theme</t>
  </si>
  <si>
    <t>000 048 Timpani</t>
  </si>
  <si>
    <t>Mt. Horn</t>
  </si>
  <si>
    <t>000 075 Recorder</t>
  </si>
  <si>
    <t>Hidden Land</t>
  </si>
  <si>
    <t>Modern Songwriter</t>
  </si>
  <si>
    <t>Partition E -&gt; E5 SYNBASS 1</t>
  </si>
  <si>
    <t>MINIMOOG 1</t>
  </si>
  <si>
    <t>Do Your Best As Always</t>
  </si>
  <si>
    <t>Christmas Layers</t>
  </si>
  <si>
    <t>UltimateSoundBank</t>
  </si>
  <si>
    <t>Soundscan Vol. 23 Historical Instruments</t>
  </si>
  <si>
    <t>Partition A -&gt; 03-SPERR 8+4</t>
  </si>
  <si>
    <t>SPERR 8+4</t>
  </si>
  <si>
    <t>Apple Woods, Marowak Dojo</t>
  </si>
  <si>
    <t>Violin Ensemble (Sforzando)</t>
  </si>
  <si>
    <t>Trumpet Ensemble (Sustain)</t>
  </si>
  <si>
    <t>Tuba (Sforzando)</t>
  </si>
  <si>
    <t>Wigglytuff's Guild</t>
  </si>
  <si>
    <t>Bodhran -&gt; Single Hits</t>
  </si>
  <si>
    <t>Bodhran Damped 4</t>
  </si>
  <si>
    <t>Logic Pro 9</t>
  </si>
  <si>
    <t>Time Gear</t>
  </si>
  <si>
    <t>Special Edition Volume 1</t>
  </si>
  <si>
    <t>Contrabass ensemble</t>
  </si>
  <si>
    <t>Solo cello</t>
  </si>
  <si>
    <t>Barren Valley</t>
  </si>
  <si>
    <t>Synth bass</t>
  </si>
  <si>
    <t>Beach Cave, Job Clear!, Apple Woods</t>
  </si>
  <si>
    <t>Sitar</t>
  </si>
  <si>
    <t>Mt. Bristle</t>
  </si>
  <si>
    <t>String octave</t>
  </si>
  <si>
    <t>Opening Sequence (Explorers of Time and Darkness)</t>
  </si>
  <si>
    <t>Brass section</t>
  </si>
  <si>
    <t>Monster House!</t>
  </si>
  <si>
    <t>Orchestral brass</t>
  </si>
  <si>
    <t>Dialga's Fight To The Finish!</t>
  </si>
  <si>
    <t>French horn</t>
  </si>
  <si>
    <t>Fight Against Dusknoir</t>
  </si>
  <si>
    <t>Voice ooh pad</t>
  </si>
  <si>
    <t>Personality Test, Beach Cave</t>
  </si>
  <si>
    <t>Synth vox pad</t>
  </si>
  <si>
    <t>On the Beach At Dusk</t>
  </si>
  <si>
    <t>Concert bass drum</t>
  </si>
  <si>
    <t>FM piano</t>
  </si>
  <si>
    <t>Title Screen, A Wish For Peace</t>
  </si>
  <si>
    <r>
      <rPr>
        <rFont val="Fira Sans"/>
        <b/>
        <color rgb="FF999999"/>
        <sz val="14.0"/>
      </rPr>
      <t>Pokémon Mystery Dungeon:</t>
    </r>
    <r>
      <rPr>
        <rFont val="Fira Sans"/>
        <b/>
        <color rgb="FFF1C232"/>
        <sz val="14.0"/>
      </rPr>
      <t xml:space="preserve"> Adventure Squad</t>
    </r>
  </si>
  <si>
    <t>SVL Leg Vib</t>
  </si>
  <si>
    <t>Sunset Rockland, Chocolate Field</t>
  </si>
  <si>
    <t>Cheerful Meadow</t>
  </si>
  <si>
    <t>077 Bottle Blow</t>
  </si>
  <si>
    <t>SC-55 Map -&gt; Drum set</t>
  </si>
  <si>
    <t>snare and hi-hats</t>
  </si>
  <si>
    <r>
      <rPr>
        <rFont val="Fira Sans"/>
        <b/>
        <color rgb="FF999999"/>
        <sz val="14.0"/>
      </rPr>
      <t>Pokémon Mystery Dungeon:</t>
    </r>
    <r>
      <rPr>
        <rFont val="Fira Sans"/>
        <b/>
        <color rgb="FF00C1E1"/>
        <sz val="14.0"/>
      </rPr>
      <t xml:space="preserve"> Gates to Infinity</t>
    </r>
  </si>
  <si>
    <t>02 AO Woodwinds -&gt; Woodwind Solo</t>
  </si>
  <si>
    <t>solo vibrato</t>
  </si>
  <si>
    <t>The Frism</t>
  </si>
  <si>
    <t>03 AO Percussion</t>
  </si>
  <si>
    <t>Opening Intro, Glacier Palace - Western Spire</t>
  </si>
  <si>
    <t>Piano in Blue</t>
  </si>
  <si>
    <t>One Last Look at Paradise...</t>
  </si>
  <si>
    <t>Scorching Desert</t>
  </si>
  <si>
    <t>Europe -&gt; Wind -&gt; Uilleann Pipes</t>
  </si>
  <si>
    <t>Uilleann Pipes Live</t>
  </si>
  <si>
    <t>Forest of Shadows</t>
  </si>
  <si>
    <t>Opening, Theme of Hope ~ Marching Arrangement</t>
  </si>
  <si>
    <t>Acoustic::Steel Stereo (290MB)</t>
  </si>
  <si>
    <t>All stages of the Paradise map</t>
  </si>
  <si>
    <t>Arpeggiator off</t>
  </si>
  <si>
    <t>Glacial Underpass, Tyrian Maze</t>
  </si>
  <si>
    <t>Wet Marimba</t>
  </si>
  <si>
    <t>Wood</t>
  </si>
  <si>
    <t>Arpeggiator on</t>
  </si>
  <si>
    <t>Crags Of Lament, Bring Back the Rainbows</t>
  </si>
  <si>
    <t>Muffled Mallet</t>
  </si>
  <si>
    <t>Arpeggiator off, Effects -&gt; Chorus off</t>
  </si>
  <si>
    <t>Transient Attacks</t>
  </si>
  <si>
    <t>Bali Bells</t>
  </si>
  <si>
    <t>Glacial Underpass</t>
  </si>
  <si>
    <t>Electric Harmonix</t>
  </si>
  <si>
    <t>Rotating Glass</t>
  </si>
  <si>
    <t>Glacial Underpass, Tyrian Maze, Bring Back the Rainbows</t>
  </si>
  <si>
    <t>Glacial Underpass, Bittercold Battle (Phase 2)</t>
  </si>
  <si>
    <t>Wrapped in a Light</t>
  </si>
  <si>
    <t>Bittercold Battle (Phase 1)</t>
  </si>
  <si>
    <t>Monster House</t>
  </si>
  <si>
    <t>Hazy Pass, Ochre Quarry</t>
  </si>
  <si>
    <t>808 Kit</t>
  </si>
  <si>
    <t>hihats and cymbals</t>
  </si>
  <si>
    <t>Illusory Ragged Mountain</t>
  </si>
  <si>
    <t>DrumTraks Kit</t>
  </si>
  <si>
    <t>snares</t>
  </si>
  <si>
    <t>Irish Flute</t>
  </si>
  <si>
    <t>Bittercold Battle (Phase 2)</t>
  </si>
  <si>
    <t>Kaval</t>
  </si>
  <si>
    <t>Infinite Dungeon 3</t>
  </si>
  <si>
    <t>Danger!</t>
  </si>
  <si>
    <t>Hiding in the Shadows</t>
  </si>
  <si>
    <t>Bansuri in Orange Sky</t>
  </si>
  <si>
    <t>Dance Leads</t>
  </si>
  <si>
    <t>LD Dance Saw 1</t>
  </si>
  <si>
    <t>PL Hands Up Bells 1</t>
  </si>
  <si>
    <t>Disable delay</t>
  </si>
  <si>
    <t>Theme of Hope</t>
  </si>
  <si>
    <t>Good Night, A Home To Remember, Scorching Desert</t>
  </si>
  <si>
    <t>PL Hands Up Bells 4</t>
  </si>
  <si>
    <t>Hope - Light Arrangement 1</t>
  </si>
  <si>
    <t>Steel Drums Studio</t>
  </si>
  <si>
    <t>Crags Of Lament</t>
  </si>
  <si>
    <t>Studio / Artist Set</t>
  </si>
  <si>
    <t>Post Town</t>
  </si>
  <si>
    <t>Ragged Mountain, Stony Cave, Stompstump Peak</t>
  </si>
  <si>
    <t>Ragged Mountain, Hazy Pass, Inflora Forest, Magnagate, Holehills</t>
  </si>
  <si>
    <t>31S Bassoon</t>
  </si>
  <si>
    <t>Holehills</t>
  </si>
  <si>
    <t>Glacier Palace - Western Spire, Bittercold Battle (Phase 2)</t>
  </si>
  <si>
    <t>04S Celesta</t>
  </si>
  <si>
    <t>Ragged Mountain, Desperation - Super Light Arrangement</t>
  </si>
  <si>
    <t>Ragged Mountain, Killionea Road, A Friend's Decision</t>
  </si>
  <si>
    <t>Magnagate</t>
  </si>
  <si>
    <t>Personality Test, Our First Meeting, Ragged Mountain, Withered Savannah, Holehills</t>
  </si>
  <si>
    <t>Orchestral snares</t>
  </si>
  <si>
    <t>Hazy Pass, Pokemon Friends, Magnagate</t>
  </si>
  <si>
    <t>Hazy Pass, Magnagate, Ochre Quarry</t>
  </si>
  <si>
    <t>Hazy Pass, Desolate Canyon, Holehills</t>
  </si>
  <si>
    <t>Triangles, triangle roll</t>
  </si>
  <si>
    <t>Desolate Canyon, Inflora Forest, Glacier Palace</t>
  </si>
  <si>
    <t>Boss Battle, Monster House</t>
  </si>
  <si>
    <t>? (percussion)</t>
  </si>
  <si>
    <t>harp</t>
  </si>
  <si>
    <t>Daybreak Ridge</t>
  </si>
  <si>
    <t>snares and cymbal rolls</t>
  </si>
  <si>
    <t>Killionea Road, Ochre Quarry, Daybreak Ridge</t>
  </si>
  <si>
    <t>strings</t>
  </si>
  <si>
    <t>Killionea Road, Daybreak Ridge</t>
  </si>
  <si>
    <t>Padshop</t>
  </si>
  <si>
    <t>Stompstump Peak</t>
  </si>
  <si>
    <t>vibrato flute</t>
  </si>
  <si>
    <t>The Frism, One Last Look at Paradise, Even If You Forget Me, Ending</t>
  </si>
  <si>
    <r>
      <rPr>
        <rFont val="Fira Sans"/>
        <b/>
        <color rgb="FF999999"/>
        <sz val="14.0"/>
      </rPr>
      <t>Pokémon</t>
    </r>
    <r>
      <rPr>
        <rFont val="Fira Sans"/>
        <b/>
        <color rgb="FFF1B52F"/>
        <sz val="14.0"/>
      </rPr>
      <t xml:space="preserve"> Super Mystery Dungeon</t>
    </r>
  </si>
  <si>
    <t>AIR Music Technology</t>
  </si>
  <si>
    <t>Xpand!2</t>
  </si>
  <si>
    <t>015 Vocals</t>
  </si>
  <si>
    <t>Aah Choir Pad</t>
  </si>
  <si>
    <t>Could be something else</t>
  </si>
  <si>
    <t>Enveloped in Light</t>
  </si>
  <si>
    <t>Logic Pro</t>
  </si>
  <si>
    <t>EXS24 -&gt; World -&gt; Woodwinds</t>
  </si>
  <si>
    <t>Indian Bansuri Flute</t>
  </si>
  <si>
    <t>Poliwrath River</t>
  </si>
  <si>
    <t>Medieval Recorder</t>
  </si>
  <si>
    <t>Revelation Mountain</t>
  </si>
  <si>
    <t>01 AO Brass -&gt; Solo Brass</t>
  </si>
  <si>
    <t>21 Trumpet fx</t>
  </si>
  <si>
    <t>Onward, Expedition Society!</t>
  </si>
  <si>
    <t>Personality Test, Mystery of Fossils, Void Shadows, In the Eyes of our Allies</t>
  </si>
  <si>
    <t>Dejembe Ensemble</t>
  </si>
  <si>
    <t>Lively Town</t>
  </si>
  <si>
    <t>Africa -&gt; Pit Perc -&gt; Kalimba Low</t>
  </si>
  <si>
    <t>Kalimba Low</t>
  </si>
  <si>
    <t>Personality Test, Abyssal Badlands, Road to Primeval Forest</t>
  </si>
  <si>
    <t>Africa -&gt; Pit Perc -&gt; Kalimba Hi</t>
  </si>
  <si>
    <t>Kalimba Hi</t>
  </si>
  <si>
    <t>Personality Test</t>
  </si>
  <si>
    <t>Revelation Mountain, Air Continent</t>
  </si>
  <si>
    <t>Americas -&gt; Wind -&gt; FN Cdr Flute</t>
  </si>
  <si>
    <t>Calm Craggy Area</t>
  </si>
  <si>
    <t>Americas -&gt; Plucked -&gt; Mandolin</t>
  </si>
  <si>
    <t>Mandolin KS C0-E0</t>
  </si>
  <si>
    <t>Air Continent: Baram Town</t>
  </si>
  <si>
    <t>Partner's Theme</t>
  </si>
  <si>
    <t>Mid East -&gt; Wind -&gt; A Duduk</t>
  </si>
  <si>
    <t>A Duduk KS C0-C#1</t>
  </si>
  <si>
    <t>multiple keyswitches</t>
  </si>
  <si>
    <t>Over The Mountains</t>
  </si>
  <si>
    <t>F Harp Pluck</t>
  </si>
  <si>
    <t>Power of Evolution</t>
  </si>
  <si>
    <t>18V Master</t>
  </si>
  <si>
    <t>Lush Forest, Foreboding Forest, Drillbur Coal Mines, Boss Battle 1, School Forest</t>
  </si>
  <si>
    <t>Fire Island Volcano, Power of Evolution</t>
  </si>
  <si>
    <t>Don't Give Up, Prehistoric Ruins, Dark Matter Battle (Phase 2)</t>
  </si>
  <si>
    <t>Reverse Mountain</t>
  </si>
  <si>
    <t>Vocalisa: Slavic Women's Choir</t>
  </si>
  <si>
    <t>2a Sopranos Master</t>
  </si>
  <si>
    <t>Wholetone, Compressor On</t>
  </si>
  <si>
    <t>Dark Matter Battle (Phase 2)</t>
  </si>
  <si>
    <t>Lush Forest, Sand Continent: Sahra Town</t>
  </si>
  <si>
    <t>Trombone Section</t>
  </si>
  <si>
    <t>School Forest</t>
  </si>
  <si>
    <t>The Way Home, Drilbur Coal Mines, Echoes of the Mystical Forest</t>
  </si>
  <si>
    <t>Echoes of the Mystical Forest</t>
  </si>
  <si>
    <t>Echoes of the Mystical Forest, Tree of Life: Trunk</t>
  </si>
  <si>
    <t>Sheer Mountain Range</t>
  </si>
  <si>
    <t>A Bad Feeling That Won't Go Away</t>
  </si>
  <si>
    <t>Partner's Theme, Open Pass, Calm Craggy Area, Prehistoric Ruins</t>
  </si>
  <si>
    <t>Opening, Dark Matter Battle (Phase 2)</t>
  </si>
  <si>
    <t>World -&gt; 2 - Recorders</t>
  </si>
  <si>
    <t>High Whistle</t>
  </si>
  <si>
    <t>It Is What It Is</t>
  </si>
  <si>
    <t>Soprano Recorder</t>
  </si>
  <si>
    <t>Expedition Society Crown</t>
  </si>
  <si>
    <t>World -&gt; 6 - Strings</t>
  </si>
  <si>
    <t>Fiddle</t>
  </si>
  <si>
    <t>Let's Go to School!</t>
  </si>
  <si>
    <t>The Coming Danger, Mellow</t>
  </si>
  <si>
    <t>African Shakers</t>
  </si>
  <si>
    <t>Ancient Barrow</t>
  </si>
  <si>
    <t>Bongos</t>
  </si>
  <si>
    <t>Lush Forest, Serene Village, Drilbur Coal Mines, Revelation Mountain</t>
  </si>
  <si>
    <t>PL Hands Up Bells 2</t>
  </si>
  <si>
    <t>Children Came To See Us Off...</t>
  </si>
  <si>
    <t>Partner's Theme, Treasure Within Your Heart</t>
  </si>
  <si>
    <t>Bonus Spectrasonics S.A.G.E. Xpander</t>
  </si>
  <si>
    <t>Distorted Reality 060-089</t>
  </si>
  <si>
    <t>74-Hip-no LoFi</t>
  </si>
  <si>
    <t>Dark Matter Battle (Phase 1)</t>
  </si>
  <si>
    <t>85-Big Bone</t>
  </si>
  <si>
    <t>The Secret of the Lost Memory</t>
  </si>
  <si>
    <t>055-Mohave</t>
  </si>
  <si>
    <t>A Warning to All Pokemon!</t>
  </si>
  <si>
    <t>Abyssal Badlands</t>
  </si>
  <si>
    <t>Prehistoric Ruins</t>
  </si>
  <si>
    <t>Delish Bells</t>
  </si>
  <si>
    <t>So Hot...</t>
  </si>
  <si>
    <t>Partner's Theme: Music Box, Abyssal Badlands</t>
  </si>
  <si>
    <t>Indonesian Metallophone</t>
  </si>
  <si>
    <t>Quiet Night</t>
  </si>
  <si>
    <t>Sodastream Bells</t>
  </si>
  <si>
    <t>Amp Plains Remix</t>
  </si>
  <si>
    <t>Mysteries Within Arrangement 1, Prehistoric Ruins</t>
  </si>
  <si>
    <t>Choir Full Ahs - f</t>
  </si>
  <si>
    <t>Voidlands</t>
  </si>
  <si>
    <t>Boys Choir Ahs - p</t>
  </si>
  <si>
    <t>Ancient Letters Left Behind, Sand dune of spirits</t>
  </si>
  <si>
    <t>Tree of Life: Roots / Trunk, Don't Give Up, Dark Matter Battle (Phase 2), Time to Part Ways</t>
  </si>
  <si>
    <t>68-Tower Zero Hi Hats</t>
  </si>
  <si>
    <t>Oh No! This Is Bad!</t>
  </si>
  <si>
    <t>Something Is Amiss...</t>
  </si>
  <si>
    <t>Legendary Boss Battle: Rock Version!</t>
  </si>
  <si>
    <t>Ancient Letters Left Behind</t>
  </si>
  <si>
    <t>Crystal Bells</t>
  </si>
  <si>
    <t>Marimba Double MW</t>
  </si>
  <si>
    <t>Tree of Life: Roots, Beach Cave Remix, With Big-Hearted Kindness, Wandering Ampharos</t>
  </si>
  <si>
    <t>Mellow</t>
  </si>
  <si>
    <t>Score FX</t>
  </si>
  <si>
    <t>C-Kits 1 &gt; After the Rain 140</t>
  </si>
  <si>
    <t>06 sfx after the rain</t>
  </si>
  <si>
    <t>Tree of Life: Trunk</t>
  </si>
  <si>
    <t>VFX1 Uplifter 041</t>
  </si>
  <si>
    <t>Boss Battle Intro (SFX)</t>
  </si>
  <si>
    <t>Foreboding Forest</t>
  </si>
  <si>
    <t>Opening, Onward, Expedition Society!, Entrusted Hope</t>
  </si>
  <si>
    <t>Children Came To See Us Off..., Prehistoric Ruins</t>
  </si>
  <si>
    <t>Lush Forest, Foreboding Forest, Let's Go To School!, Drillbur Coal Mines</t>
  </si>
  <si>
    <t>Addictive Drums 2 Studio Bundle</t>
  </si>
  <si>
    <t>Boss Battle: Expedition Society Fight, Showdown With A Volcanic Entei, Monster House</t>
  </si>
  <si>
    <t>Open Pass, Lush Forest, Echoes of the Mystical Forest</t>
  </si>
  <si>
    <t>Sand Continent: Sahra Town</t>
  </si>
  <si>
    <t>CymGong</t>
  </si>
  <si>
    <t>multiple cymbal types</t>
  </si>
  <si>
    <t>School Forest, Sheer Mountain Range, Cave of the Deep</t>
  </si>
  <si>
    <t>Fight with Yveltal and Others!</t>
  </si>
  <si>
    <t>Liquid Grooves S.A.G.E. Xpander</t>
  </si>
  <si>
    <t>?? Backwards Piano</t>
  </si>
  <si>
    <t>Add delay and attack</t>
  </si>
  <si>
    <t>Mystery of Fossils</t>
  </si>
  <si>
    <t>School's Rumors at Night</t>
  </si>
  <si>
    <t>?? (loop)</t>
  </si>
  <si>
    <t>?? (bongos)</t>
  </si>
  <si>
    <t>Wandering Ampharos, Showdown with a Volcanic Entei!</t>
  </si>
  <si>
    <t>?? (djembes)</t>
  </si>
  <si>
    <t>Showdown with a Volcanic Entei!</t>
  </si>
  <si>
    <t>?? (triangle)</t>
  </si>
  <si>
    <t>Just Where?!</t>
  </si>
  <si>
    <t>?? (drums)</t>
  </si>
  <si>
    <t>Whoa!</t>
  </si>
  <si>
    <t>Sheer Mountain Range, Tree of Life: Island of the South</t>
  </si>
  <si>
    <r>
      <rPr>
        <rFont val="Fira Sans"/>
        <b/>
        <color rgb="FF999999"/>
        <sz val="14.0"/>
      </rPr>
      <t>Pokémon Mystery Dungeon:</t>
    </r>
    <r>
      <rPr>
        <rFont val="Fira Sans"/>
        <b/>
        <color rgb="FFFFFFFF"/>
        <sz val="14.0"/>
      </rPr>
      <t xml:space="preserve"> </t>
    </r>
    <r>
      <rPr>
        <rFont val="Fira Sans"/>
        <b/>
        <color rgb="FF9BDDE1"/>
        <sz val="14.0"/>
      </rPr>
      <t>Rescue Team</t>
    </r>
    <r>
      <rPr>
        <rFont val="Fira Sans"/>
        <b/>
        <color rgb="FFFFFFFF"/>
        <sz val="14.0"/>
      </rPr>
      <t xml:space="preserve"> </t>
    </r>
    <r>
      <rPr>
        <rFont val="Fira Sans"/>
        <b/>
        <color rgb="FFF1C232"/>
        <sz val="14.0"/>
      </rPr>
      <t>DX</t>
    </r>
  </si>
  <si>
    <t>Staccato</t>
  </si>
  <si>
    <t>Vlas Full Staccato</t>
  </si>
  <si>
    <t>The Coming Danger</t>
  </si>
  <si>
    <t>Audio Modeling</t>
  </si>
  <si>
    <t>SWAM Flutes</t>
  </si>
  <si>
    <t>Complete Composers Collection</t>
  </si>
  <si>
    <t>Classical Choir</t>
  </si>
  <si>
    <t>Aah fx</t>
  </si>
  <si>
    <t>Tiny Woods</t>
  </si>
  <si>
    <t>11 Clarinet fx</t>
  </si>
  <si>
    <t>Awakening</t>
  </si>
  <si>
    <t>Kecleon Shop</t>
  </si>
  <si>
    <t>Friend Area ~ Forest, Friend Area ~ Wilds, Mt. Blaze Peak, Gates to Infinity Medley</t>
  </si>
  <si>
    <t>Pokemon Square</t>
  </si>
  <si>
    <t>Byeon Group Tuned</t>
  </si>
  <si>
    <t>Friend Area ~ Caves</t>
  </si>
  <si>
    <t>Intro</t>
  </si>
  <si>
    <t>Friend Area ~ Swamp, Ending (B)</t>
  </si>
  <si>
    <t>Sinister Woods</t>
  </si>
  <si>
    <t>Nexus 2</t>
  </si>
  <si>
    <t>disable delay</t>
  </si>
  <si>
    <t>Awakening, Legend of Ninetales</t>
  </si>
  <si>
    <t>Hollywood Studio String Section</t>
  </si>
  <si>
    <t>To confirm (from G-Boy's sheet)</t>
  </si>
  <si>
    <t>The Square</t>
  </si>
  <si>
    <t>4.0 Jazz Organ</t>
  </si>
  <si>
    <t>Monster House, Kecleon Shop</t>
  </si>
  <si>
    <t>Concert Harpsi 8ft A + 4ft</t>
  </si>
  <si>
    <t>File Select. Kecleon Shop</t>
  </si>
  <si>
    <t>File Select, Parting ~ Farewell, Friend Area ~ Lab, Friend Area ~ Oceanic, Stormy Sea</t>
  </si>
  <si>
    <t>Job Clear, Friend Area ~ Wilds</t>
  </si>
  <si>
    <t>File Select</t>
  </si>
  <si>
    <t>Job Clear, Monster House</t>
  </si>
  <si>
    <t>At the Rescue Base, Friend Area ~ Pond</t>
  </si>
  <si>
    <t>The loud triangle is in this patch</t>
  </si>
  <si>
    <t>Legend of Ninetales, Friend Area ~ Caves, Mt. Thunder Peak, Stormy Sea</t>
  </si>
  <si>
    <t>Mt. Blaze Peak, Aftermath, Parting ~ Farewell, Friend Area ~ Healing Forest</t>
  </si>
  <si>
    <t>2nd bells</t>
  </si>
  <si>
    <t>XV-5080</t>
  </si>
  <si>
    <t>tambourine</t>
  </si>
  <si>
    <t>Awakening, Pokemon Square</t>
  </si>
  <si>
    <t>The Violin</t>
  </si>
  <si>
    <t>for SFX in various tracks maybe?</t>
  </si>
  <si>
    <t>Friend Area ~ Lab</t>
  </si>
  <si>
    <t>Great Canyon, Time of Reunion, Sky Tower, Run Away (Fugitives)</t>
  </si>
  <si>
    <t>Section 5 - Genius Sonority</t>
  </si>
  <si>
    <t>Pokémon Colosseum</t>
  </si>
  <si>
    <t>Carnaval</t>
  </si>
  <si>
    <t>Instruments</t>
  </si>
  <si>
    <t>235 Cumbia</t>
  </si>
  <si>
    <t>Miror B.'s Retro Groove</t>
  </si>
  <si>
    <t>236 A Gozar</t>
  </si>
  <si>
    <t>237 Laughing</t>
  </si>
  <si>
    <t>238 Que Rico</t>
  </si>
  <si>
    <t>246 RRRRR</t>
  </si>
  <si>
    <t>250 Salsa</t>
  </si>
  <si>
    <t>Glockenspiel 2</t>
  </si>
  <si>
    <t>Semifinal Battle</t>
  </si>
  <si>
    <t>Formula 4000 - Vol. 5 Protozoa</t>
  </si>
  <si>
    <t>French Horn 1</t>
  </si>
  <si>
    <t>Es Cade's Theme</t>
  </si>
  <si>
    <t>Proteus3PresetsX</t>
  </si>
  <si>
    <t>ModHarmonica</t>
  </si>
  <si>
    <t>Outskirt Stand</t>
  </si>
  <si>
    <t>Oboe w_Vib</t>
  </si>
  <si>
    <t>Relic Forest</t>
  </si>
  <si>
    <t>Tubular Bell</t>
  </si>
  <si>
    <t>Battle! RSE Trainer</t>
  </si>
  <si>
    <t>Trumpet 2</t>
  </si>
  <si>
    <t>Trumpets 1</t>
  </si>
  <si>
    <t>Siren, Fire Truck</t>
  </si>
  <si>
    <t>FireTruckSirenClos PE081501</t>
  </si>
  <si>
    <t>Shadow Pokemon Lab Alarm</t>
  </si>
  <si>
    <t>Siren, Yelper</t>
  </si>
  <si>
    <t>YelperSirenMultipl PE081101</t>
  </si>
  <si>
    <t>Miroslav Vitous</t>
  </si>
  <si>
    <t>Solo Instruments I</t>
  </si>
  <si>
    <t>Partition A -&gt; VOLUME 005</t>
  </si>
  <si>
    <t>FL LN M LA</t>
  </si>
  <si>
    <t>Fadeen the Fortuneteller, Relic Forest, Time Flute</t>
  </si>
  <si>
    <t>Woodwind &amp; Brass Ensembles</t>
  </si>
  <si>
    <t>Partition D -&gt; VOLUME 001</t>
  </si>
  <si>
    <t>TRS LN M</t>
  </si>
  <si>
    <t>Cipher Admin Battle, Title Screen</t>
  </si>
  <si>
    <t>L-CDP-03 Orchestral Percussion Vol. 1</t>
  </si>
  <si>
    <t>PRC_Timp Rol Dry</t>
  </si>
  <si>
    <t>PRC_Timp Roll 1</t>
  </si>
  <si>
    <t>Final Battle</t>
  </si>
  <si>
    <t>CYM_Orch Cymbals -&gt; CYM_Orch Crash</t>
  </si>
  <si>
    <t>CYM_Mallet Cr1</t>
  </si>
  <si>
    <t>cymbal 1</t>
  </si>
  <si>
    <t>Cipher Admin Battle</t>
  </si>
  <si>
    <t>CYM_Orch Cr 1S</t>
  </si>
  <si>
    <t>cymbal 2</t>
  </si>
  <si>
    <t>MOTIF 6</t>
  </si>
  <si>
    <t>DRM PRE</t>
  </si>
  <si>
    <t>004 RockSt2</t>
  </si>
  <si>
    <t>Normal Battle, Semifinal Battle</t>
  </si>
  <si>
    <t>028 Hip Hop3</t>
  </si>
  <si>
    <t>Hi-hats</t>
  </si>
  <si>
    <t>Normal Battle, etc.</t>
  </si>
  <si>
    <t>046 Dance Kicks</t>
  </si>
  <si>
    <t>GM</t>
  </si>
  <si>
    <t>011 Music Box</t>
  </si>
  <si>
    <t>029 Mute</t>
  </si>
  <si>
    <t>Cipher Lab</t>
  </si>
  <si>
    <t xml:space="preserve">049 StereoSt1 </t>
  </si>
  <si>
    <t>063 SynthBrass</t>
  </si>
  <si>
    <t>Normal Battle etc.</t>
  </si>
  <si>
    <t>067 TenorSax 2</t>
  </si>
  <si>
    <t>Miror B. Battle</t>
  </si>
  <si>
    <t>081 Square Ld</t>
  </si>
  <si>
    <t>News</t>
  </si>
  <si>
    <t>PRE1</t>
  </si>
  <si>
    <t>001 PowerGrand</t>
  </si>
  <si>
    <t>052 Marimbell</t>
  </si>
  <si>
    <t>Notifications</t>
  </si>
  <si>
    <t>070 Progressy</t>
  </si>
  <si>
    <t>Pre-Gym</t>
  </si>
  <si>
    <t>086 Folk Steel</t>
  </si>
  <si>
    <t>Turn off Arpeggio</t>
  </si>
  <si>
    <t>Agate Village</t>
  </si>
  <si>
    <t>111 MetalMute</t>
  </si>
  <si>
    <t>The Under, Semifinal Battle etc.</t>
  </si>
  <si>
    <t>115 PrecRW</t>
  </si>
  <si>
    <t>118 Stand Up</t>
  </si>
  <si>
    <t>Pyrite Town</t>
  </si>
  <si>
    <t>120 Slap&amp;Fx</t>
  </si>
  <si>
    <t>PRE2</t>
  </si>
  <si>
    <t>013 Hard Ens</t>
  </si>
  <si>
    <t>023 Hi Brass</t>
  </si>
  <si>
    <t>PRE3</t>
  </si>
  <si>
    <t>077 NoizRezz</t>
  </si>
  <si>
    <t>PRE4</t>
  </si>
  <si>
    <t>123 PopularSyn</t>
  </si>
  <si>
    <t>First Battle</t>
  </si>
  <si>
    <t>Pizzicato Strings</t>
  </si>
  <si>
    <t>Phenac City</t>
  </si>
  <si>
    <t>Pokémon XD: Gale of Darkness</t>
  </si>
  <si>
    <t>Brass Sections -&gt; French Horn Section</t>
  </si>
  <si>
    <t>P-2 019 French Horns Rip</t>
  </si>
  <si>
    <t>Shadow Lugia Battle, XD001 (Shadow Lugia's Theme), Mt. Battle</t>
  </si>
  <si>
    <t>String Sections -&gt; Full Strings</t>
  </si>
  <si>
    <t>P-0 033 FullStrings Spiccato</t>
  </si>
  <si>
    <t>Shadow Lugia Battle, Title Screen, Opening, Cipher Admin Battle, XD001 (Shadow Lugia's Theme)</t>
  </si>
  <si>
    <t>Solo Brasses -&gt; Trumpet</t>
  </si>
  <si>
    <t>P-3 004 Trumpet Mute</t>
  </si>
  <si>
    <t>Shadow Lugia Battle</t>
  </si>
  <si>
    <t>Rhythm Set</t>
  </si>
  <si>
    <t>P-6 001 Orchestral Kit</t>
  </si>
  <si>
    <t>Shadow Lugia Battle, Title Screen, Credits, Cipher Admin Battle, Citadark Island, XD001 (Shadow Lugia's Theme), World Map</t>
  </si>
  <si>
    <t>P-6 002 Marching Kit</t>
  </si>
  <si>
    <t>brass SFX</t>
  </si>
  <si>
    <t>Greevil Defeated</t>
  </si>
  <si>
    <t>Key&amp;Percussion -&gt; Chromatic Percussion</t>
  </si>
  <si>
    <t>P-5 010 Tubular-bell2</t>
  </si>
  <si>
    <t>World Map, Cipher Admin Battle</t>
  </si>
  <si>
    <t>Formula 4000 - Vol. 1 Hip-Hop Nation</t>
  </si>
  <si>
    <t>Beats113-125bpm</t>
  </si>
  <si>
    <t>Beat 6 119 BPM</t>
  </si>
  <si>
    <t>Purify #3</t>
  </si>
  <si>
    <t>Beat 7 121 BPM</t>
  </si>
  <si>
    <t>Purify #2</t>
  </si>
  <si>
    <t>Beat 8 121 BPM</t>
  </si>
  <si>
    <t>Purify #4</t>
  </si>
  <si>
    <t>Funky GtrLicks X</t>
  </si>
  <si>
    <t>Cryin Gtr</t>
  </si>
  <si>
    <t>Guitar 1</t>
  </si>
  <si>
    <t>pitched up</t>
  </si>
  <si>
    <t>Gtr Whahah</t>
  </si>
  <si>
    <t>Guitar 3</t>
  </si>
  <si>
    <t>Guitar Wah a</t>
  </si>
  <si>
    <t>Nother Wawa</t>
  </si>
  <si>
    <t>Cool FX</t>
  </si>
  <si>
    <t>Sci Fi FX2</t>
  </si>
  <si>
    <t>Scratch 13</t>
  </si>
  <si>
    <t>Style Tpt</t>
  </si>
  <si>
    <t>Guit Riff</t>
  </si>
  <si>
    <t>Guit Riff 3</t>
  </si>
  <si>
    <t>Formula 4000 - Vol. 4 EarthTones</t>
  </si>
  <si>
    <t>Vol.4 Earth Tones</t>
  </si>
  <si>
    <t>Mandolin</t>
  </si>
  <si>
    <t>Gateon Port</t>
  </si>
  <si>
    <t>Mandolin Tremolo</t>
  </si>
  <si>
    <t>Flat Top Banjo</t>
  </si>
  <si>
    <t>PokéSpot, Wild Pokémon Battle</t>
  </si>
  <si>
    <t>Harmonica</t>
  </si>
  <si>
    <t>Wild Pokémon Battle, Agate Village, Cipher's Lab, Phenac City, Outskirt Stand</t>
  </si>
  <si>
    <t>Crash, Metal</t>
  </si>
  <si>
    <t>CrashMetalShatter PE110401</t>
  </si>
  <si>
    <t>Battle Bingo - Battle Theme</t>
  </si>
  <si>
    <t>Are We In Sync</t>
  </si>
  <si>
    <t>Trouble</t>
  </si>
  <si>
    <t>Jeopardy</t>
  </si>
  <si>
    <t>Rotifers</t>
  </si>
  <si>
    <t>Cipher Admin Theme</t>
  </si>
  <si>
    <t>Bubble Machine</t>
  </si>
  <si>
    <t>Purify #1</t>
  </si>
  <si>
    <t>Stylus</t>
  </si>
  <si>
    <t>122-124 BPM</t>
  </si>
  <si>
    <t>123-Backslap b</t>
  </si>
  <si>
    <t>Battle SIM</t>
  </si>
  <si>
    <t>124-Playin' Hi Hats</t>
  </si>
  <si>
    <t>125-129 BPM</t>
  </si>
  <si>
    <t>125-Pound for Pound f</t>
  </si>
  <si>
    <t>128-Chemicalizer a</t>
  </si>
  <si>
    <t>Theme of Suspense</t>
  </si>
  <si>
    <t>Hypersonic 2</t>
  </si>
  <si>
    <t>Hard Leads</t>
  </si>
  <si>
    <t>5th Pulse Lead</t>
  </si>
  <si>
    <t>Arpeggios</t>
  </si>
  <si>
    <t>Dark Pulsator</t>
  </si>
  <si>
    <t>Turn down release slightly</t>
  </si>
  <si>
    <t>Electric Guitars Distorted</t>
  </si>
  <si>
    <t>Slap Bass Pull</t>
  </si>
  <si>
    <t>Battle SIM, Theme of Suspense</t>
  </si>
  <si>
    <t>Fast Funk</t>
  </si>
  <si>
    <t>Virtual Guitarist: Electric Edition</t>
  </si>
  <si>
    <t>RnB - Soul</t>
  </si>
  <si>
    <t>5. Pick Lick</t>
  </si>
  <si>
    <t>Miror B Battle</t>
  </si>
  <si>
    <t>Electric Guitars -&gt; Wah</t>
  </si>
  <si>
    <t>Soul Wah</t>
  </si>
  <si>
    <t>Miror B Encounter</t>
  </si>
  <si>
    <t>DRM GM</t>
  </si>
  <si>
    <t>001 Stereo GM</t>
  </si>
  <si>
    <t>Jovi's Theme, Pokémon Center, Agate Village, Realgam Tower</t>
  </si>
  <si>
    <t>Trainer Battle, Cipher Peon Battle, Gonzap's Theme, Heroic, Cipher's Lab, Pre Gym (Prestige Precept Center), Rider Willie Battle, Mt. Battle Reception Desk</t>
  </si>
  <si>
    <t>012 Vibes</t>
  </si>
  <si>
    <t>Pokémon HQ Laboratory</t>
  </si>
  <si>
    <t>013 Marimba</t>
  </si>
  <si>
    <t>Dr. Kaminko's Yard, Mr. Verich's Theme</t>
  </si>
  <si>
    <t>048 Timpni+Cym</t>
  </si>
  <si>
    <t>Trainer Battle</t>
  </si>
  <si>
    <t>Pokémon Center, Rumba of Love, Jovi's Theme, Cipher Peon Battle</t>
  </si>
  <si>
    <t>077 Bottle</t>
  </si>
  <si>
    <t>Jovi's Theme</t>
  </si>
  <si>
    <t>079 Whistle</t>
  </si>
  <si>
    <t>Kandee's Theme</t>
  </si>
  <si>
    <t>ONBS News Broadcast, Evolution Complete!</t>
  </si>
  <si>
    <t>105 Sitar</t>
  </si>
  <si>
    <t>Mr. Verich's Theme</t>
  </si>
  <si>
    <t>124 Boogie on</t>
  </si>
  <si>
    <t>014 Background</t>
  </si>
  <si>
    <t>109 Cimbalon</t>
  </si>
  <si>
    <t>Dr. Kaminko's Manor, Mr. Verich's Theme</t>
  </si>
  <si>
    <t>120 Djembe</t>
  </si>
  <si>
    <t xml:space="preserve">121 Djerimbe </t>
  </si>
  <si>
    <t>060 Wide Sweep</t>
  </si>
  <si>
    <t>USR</t>
  </si>
  <si>
    <t>096 Hip Mute</t>
  </si>
  <si>
    <t>Mt. Battle Reception Desk</t>
  </si>
  <si>
    <t>french horn</t>
  </si>
  <si>
    <t>timpani</t>
  </si>
  <si>
    <t xml:space="preserve">Title Screen, Cipher Admin Battle, Robo Groudon's Theme, Crisis in Phenac City </t>
  </si>
  <si>
    <t>Proteus1PresetsX</t>
  </si>
  <si>
    <t>Picked bass</t>
  </si>
  <si>
    <t>Wild Pokémon Battle</t>
  </si>
  <si>
    <t>Sounds Good</t>
  </si>
  <si>
    <t>Country</t>
  </si>
  <si>
    <t>sounds super similar to the guitars</t>
  </si>
  <si>
    <t>African Percussion in HALion Sonic</t>
  </si>
  <si>
    <t>Dr. Kaminko's Manor</t>
  </si>
  <si>
    <t xml:space="preserve">Whistles / cuica match GM percussion </t>
  </si>
  <si>
    <t>Hexagon Brothers' Theme</t>
  </si>
  <si>
    <t>guitar (either yamaha or hypersonic tbh)</t>
  </si>
  <si>
    <t>Pokémon Trozei</t>
  </si>
  <si>
    <t>Wicked Hits</t>
  </si>
  <si>
    <t>Riffffff</t>
  </si>
  <si>
    <t>Panic!</t>
  </si>
  <si>
    <t>Horn Hype</t>
  </si>
  <si>
    <t>Funky GtrLicks</t>
  </si>
  <si>
    <t>Dit Gtr</t>
  </si>
  <si>
    <t>Funky Gtr</t>
  </si>
  <si>
    <t>Booty Brass</t>
  </si>
  <si>
    <t>Sax Riff</t>
  </si>
  <si>
    <t>Mr. Who's Den</t>
  </si>
  <si>
    <t>Squeel 3</t>
  </si>
  <si>
    <t>C Brass Hit 1</t>
  </si>
  <si>
    <t>Boss Theme</t>
  </si>
  <si>
    <t>C Brass Hit 3</t>
  </si>
  <si>
    <t>C# Brass Sustain</t>
  </si>
  <si>
    <t>Pitch Adjusted</t>
  </si>
  <si>
    <t>G Dbl Hit</t>
  </si>
  <si>
    <t>Trumpet Mute FX</t>
  </si>
  <si>
    <t>FX 1</t>
  </si>
  <si>
    <t>SOL Lab Puzzle</t>
  </si>
  <si>
    <t>FX 2</t>
  </si>
  <si>
    <t>FX 3</t>
  </si>
  <si>
    <t>Phobosphere Rising</t>
  </si>
  <si>
    <t>FX 5</t>
  </si>
  <si>
    <t>FX 6</t>
  </si>
  <si>
    <t>FX 8</t>
  </si>
  <si>
    <t>Boss Theme, Phobosphere Rising</t>
  </si>
  <si>
    <t>FX C2</t>
  </si>
  <si>
    <t>FX G1</t>
  </si>
  <si>
    <t>FX A#1</t>
  </si>
  <si>
    <t>Formula 4000 - Vol. 2 Techno Trance</t>
  </si>
  <si>
    <t>JupiterLoop2 129</t>
  </si>
  <si>
    <t>Orbit 01 bpm87.5</t>
  </si>
  <si>
    <t>Secret Storage</t>
  </si>
  <si>
    <t>Orbit 12 bpm 125</t>
  </si>
  <si>
    <t>Orbit 24 bpm 125</t>
  </si>
  <si>
    <t>Undecided</t>
  </si>
  <si>
    <t>Orbit 26 bpm 125</t>
  </si>
  <si>
    <t>Orbit 34 bpm 130</t>
  </si>
  <si>
    <t>Credits</t>
  </si>
  <si>
    <t>Orbit 41 bpm 147</t>
  </si>
  <si>
    <t>Phobos Battallion</t>
  </si>
  <si>
    <t>Orbit 42 bpm 145</t>
  </si>
  <si>
    <t>Neptune Loop 125</t>
  </si>
  <si>
    <t>very likely not the actual source</t>
  </si>
  <si>
    <t>Trozei Over 20!</t>
  </si>
  <si>
    <t>Pokémon Battle Revolution</t>
  </si>
  <si>
    <t>Brass Sections -&gt; Trumpet Section</t>
  </si>
  <si>
    <t>P-2 001 Trumpet Section1</t>
  </si>
  <si>
    <t>Mysterial's Theme, Introduction Jingles</t>
  </si>
  <si>
    <t>Key&amp;Percussion -&gt; Timpani</t>
  </si>
  <si>
    <t>P-5 013 Timpani/Timpani Roll</t>
  </si>
  <si>
    <t>Solo Strings -&gt; Harp</t>
  </si>
  <si>
    <t>P-1 030 Harp 2</t>
  </si>
  <si>
    <t>GrooveMaker - Contaminated</t>
  </si>
  <si>
    <t>Song15</t>
  </si>
  <si>
    <t>Loop07</t>
  </si>
  <si>
    <t>Lagoon Colosseum</t>
  </si>
  <si>
    <t>Loop08</t>
  </si>
  <si>
    <t>Perc04</t>
  </si>
  <si>
    <t>Perc06</t>
  </si>
  <si>
    <t>Perc07</t>
  </si>
  <si>
    <t>Perc09</t>
  </si>
  <si>
    <t>Multitrack</t>
  </si>
  <si>
    <t>Rex-Beat Maker</t>
  </si>
  <si>
    <t>Pokémon Luck Wheel</t>
  </si>
  <si>
    <t>Wallclimbing</t>
  </si>
  <si>
    <t>Ageless Arp</t>
  </si>
  <si>
    <t>Crystal Colosseum, Lagoon Colosseum</t>
  </si>
  <si>
    <t>Be it Classic 1</t>
  </si>
  <si>
    <t>Stargazer Colosseum, Gateway Colosseum</t>
  </si>
  <si>
    <t>Journey to Pluto</t>
  </si>
  <si>
    <t>Sunset Colosseum, Pokémon Selection</t>
  </si>
  <si>
    <t>Pypa Auto Riff</t>
  </si>
  <si>
    <t>Reception Desk</t>
  </si>
  <si>
    <t>Perc Chime Arpeggio</t>
  </si>
  <si>
    <t>Thinner</t>
  </si>
  <si>
    <t>Crystal Colosseum</t>
  </si>
  <si>
    <t>Triangle Arpeggio</t>
  </si>
  <si>
    <t>Gateway Colosseum</t>
  </si>
  <si>
    <t>Brass Sections</t>
  </si>
  <si>
    <t>Miami Brass</t>
  </si>
  <si>
    <t>Minor Boss Battle</t>
  </si>
  <si>
    <t>Miami Octave Brass</t>
  </si>
  <si>
    <t>Velo Stabs</t>
  </si>
  <si>
    <t>Main Street Colosseum</t>
  </si>
  <si>
    <t>Bright Pads</t>
  </si>
  <si>
    <t>Ambient Mind</t>
  </si>
  <si>
    <t>Falling Star Pad</t>
  </si>
  <si>
    <t>Magma Colosseum</t>
  </si>
  <si>
    <t>Vocalizing</t>
  </si>
  <si>
    <t>Contemporary Percussion</t>
  </si>
  <si>
    <t>Ambient Percussion 1</t>
  </si>
  <si>
    <t>Drum Loops</t>
  </si>
  <si>
    <t>DrumnBass</t>
  </si>
  <si>
    <t>Electro Perc 04</t>
  </si>
  <si>
    <t>Waterfall Colosseum</t>
  </si>
  <si>
    <t xml:space="preserve">Electro Perc 05 </t>
  </si>
  <si>
    <t>Stargazer Colosseum</t>
  </si>
  <si>
    <t>Electro Perc 06</t>
  </si>
  <si>
    <t>Electro Perc 08</t>
  </si>
  <si>
    <t>Funky Chap</t>
  </si>
  <si>
    <t>Hip Hop 05 MW Select</t>
  </si>
  <si>
    <t>Modwheel Variation</t>
  </si>
  <si>
    <t>Courtyard Colosseum</t>
  </si>
  <si>
    <t>Latin Perc 01 MW Select</t>
  </si>
  <si>
    <t>Neon Colosseum, Pokémon Selection</t>
  </si>
  <si>
    <t>Latin Perc 05 MW Select</t>
  </si>
  <si>
    <t>NuGroove 09</t>
  </si>
  <si>
    <t>NuGroove 10</t>
  </si>
  <si>
    <t>Sashay's Theme, etc.</t>
  </si>
  <si>
    <t>NuGroove 12</t>
  </si>
  <si>
    <t>Pop 05 MW Select</t>
  </si>
  <si>
    <t>Rock 01 MW Select</t>
  </si>
  <si>
    <t>Squeaker</t>
  </si>
  <si>
    <t>Magma Colosseum, Courtyard Colosseum, etc.</t>
  </si>
  <si>
    <t>Techno 02</t>
  </si>
  <si>
    <t>Techno 03</t>
  </si>
  <si>
    <t>Waterfall Colosseum, Sashay's Theme, etc.</t>
  </si>
  <si>
    <t>Techno 05</t>
  </si>
  <si>
    <t>Stargazer Colosseum, Gateway Colosseum, Sunset Colosseum, etc.</t>
  </si>
  <si>
    <t>Techno 12</t>
  </si>
  <si>
    <t>Colosseum Map</t>
  </si>
  <si>
    <t>Lead Guitar Phaser</t>
  </si>
  <si>
    <t>Electric Pianos</t>
  </si>
  <si>
    <t>Vintage Electric Piano</t>
  </si>
  <si>
    <t>Reception Desk, Magma Colosseum</t>
  </si>
  <si>
    <t>Unclear Kalimba</t>
  </si>
  <si>
    <t>Afterburner</t>
  </si>
  <si>
    <t>Fat SQ Lead</t>
  </si>
  <si>
    <t>Mallets</t>
  </si>
  <si>
    <t>Bells n Vibes</t>
  </si>
  <si>
    <t>Pokétopia Skylines, Battle Tutorial</t>
  </si>
  <si>
    <t>Rich Stereo Vibes</t>
  </si>
  <si>
    <t>Pokétopia Skylines</t>
  </si>
  <si>
    <t>Moving Pads</t>
  </si>
  <si>
    <t>Aurora</t>
  </si>
  <si>
    <t>Sashay's Theme</t>
  </si>
  <si>
    <t>BP Dreams</t>
  </si>
  <si>
    <t>Pokémon Selection</t>
  </si>
  <si>
    <t>Prophet Arp</t>
  </si>
  <si>
    <t>S+H Worlds</t>
  </si>
  <si>
    <t>Subsonic Church Organ</t>
  </si>
  <si>
    <t>Phrases</t>
  </si>
  <si>
    <t>Analog Sequence</t>
  </si>
  <si>
    <t>Nintendo WFC Theme</t>
  </si>
  <si>
    <t>Funky Clavinet</t>
  </si>
  <si>
    <t>Neon Colosseum</t>
  </si>
  <si>
    <t>Funky Phaser Clav</t>
  </si>
  <si>
    <t>Latin Vintage EP</t>
  </si>
  <si>
    <t>G2 + C3 +Eb3 +F3</t>
  </si>
  <si>
    <t>Jolly E Piano</t>
  </si>
  <si>
    <t>Sunny Park Colosseum</t>
  </si>
  <si>
    <t>Percussive</t>
  </si>
  <si>
    <t>Reverse Ride</t>
  </si>
  <si>
    <t>Poly Synths</t>
  </si>
  <si>
    <t>Rich Square Bell</t>
  </si>
  <si>
    <t>Polysynth 1</t>
  </si>
  <si>
    <t>Saxes</t>
  </si>
  <si>
    <t>Alto Sax 2</t>
  </si>
  <si>
    <t>Joe's Theme</t>
  </si>
  <si>
    <t>Soft Leads</t>
  </si>
  <si>
    <t>Alfreds Filter Solo</t>
  </si>
  <si>
    <t>Synth Basses</t>
  </si>
  <si>
    <t>Fuzz Aftertouch Bass</t>
  </si>
  <si>
    <t>Jupiter Thump</t>
  </si>
  <si>
    <t>Synth FX</t>
  </si>
  <si>
    <t>Gravitational</t>
  </si>
  <si>
    <t>SciFi LFO FX</t>
  </si>
  <si>
    <t>Techno Synths</t>
  </si>
  <si>
    <t>Big Drive Lead</t>
  </si>
  <si>
    <t>Kruger's Theme</t>
  </si>
  <si>
    <t>Move the Modwheel</t>
  </si>
  <si>
    <t>Ultra Synth</t>
  </si>
  <si>
    <t>Joan's Lead</t>
  </si>
  <si>
    <t>Marcato Strings XXL</t>
  </si>
  <si>
    <t>Female Aah Choir XXL</t>
  </si>
  <si>
    <t>Jazz Drums</t>
  </si>
  <si>
    <t>Grand Piano 2 Natural</t>
  </si>
  <si>
    <t>80s Sequencer Bass</t>
  </si>
  <si>
    <t>GM Pad 7 Halo</t>
  </si>
  <si>
    <t>015 Tubular Bells GM</t>
  </si>
  <si>
    <t>Courtyard Colosseum, Waterfall Colosseum</t>
  </si>
  <si>
    <t>Simple Saw Arpeggio</t>
  </si>
  <si>
    <t>Tenor Sax</t>
  </si>
  <si>
    <t>Slap Bass New</t>
  </si>
  <si>
    <t>Spiccato Strings Up + Down XXL</t>
  </si>
  <si>
    <t>GM French Horns</t>
  </si>
  <si>
    <t>New Rock Drums</t>
  </si>
  <si>
    <t>Chorused E-Bass</t>
  </si>
  <si>
    <t>Marimba + Kalimba</t>
  </si>
  <si>
    <t>GM Timpani</t>
  </si>
  <si>
    <t>Pokémon Battle Trozei</t>
  </si>
  <si>
    <t>Stage 3</t>
  </si>
  <si>
    <t>Stage 3, Final Boss, Stage 5</t>
  </si>
  <si>
    <t>Key&amp;Percussion -&gt; Keyboard</t>
  </si>
  <si>
    <t>P-5 001 Concert Piano</t>
  </si>
  <si>
    <t>Stage Selection, Stage 1</t>
  </si>
  <si>
    <t>P-5 011 Timpani</t>
  </si>
  <si>
    <t>Stage 3, Boss, Final Boss</t>
  </si>
  <si>
    <t>Stage 1</t>
  </si>
  <si>
    <t>Ambient Kit 1</t>
  </si>
  <si>
    <t>Stage Selection</t>
  </si>
  <si>
    <t>Orchestra Hit 7</t>
  </si>
  <si>
    <t>Clear Jingle</t>
  </si>
  <si>
    <t>Natural Percussion</t>
  </si>
  <si>
    <t>Ethno Percussion</t>
  </si>
  <si>
    <t>Pinch!</t>
  </si>
  <si>
    <t>Strat Muted 16th</t>
  </si>
  <si>
    <t>Strat Double</t>
  </si>
  <si>
    <t>Boss</t>
  </si>
  <si>
    <t>Pokémon List</t>
  </si>
  <si>
    <t>Glassy Arp</t>
  </si>
  <si>
    <t>Stage Selection, Stage 4</t>
  </si>
  <si>
    <t>Arp, to find the right patch</t>
  </si>
  <si>
    <t>Stage 2</t>
  </si>
  <si>
    <t>Endless Mode</t>
  </si>
  <si>
    <t>Pokémon Shuffle</t>
  </si>
  <si>
    <t>Final Boss Stage</t>
  </si>
  <si>
    <t>Orchestral Kit</t>
  </si>
  <si>
    <t>Puerto Blanco (Map 1)</t>
  </si>
  <si>
    <t>Legendary Pokémon Stage</t>
  </si>
  <si>
    <t>Pedra Valley (Map 13)</t>
  </si>
  <si>
    <t>Edited Attack and EQ</t>
  </si>
  <si>
    <t>Normal Stage</t>
  </si>
  <si>
    <t>Classic</t>
  </si>
  <si>
    <t>50-Timeless a</t>
  </si>
  <si>
    <t>Expert Stage Map</t>
  </si>
  <si>
    <t>Expert Stage, Mega Evolution</t>
  </si>
  <si>
    <t>86-Biomechanical</t>
  </si>
  <si>
    <t>Castle Noapte</t>
  </si>
  <si>
    <t>Jungle Verde (Map 11), Rare Pokémon Stage</t>
  </si>
  <si>
    <t>Techno 3</t>
  </si>
  <si>
    <t>Competitive Stage</t>
  </si>
  <si>
    <t>Finger Bass New</t>
  </si>
  <si>
    <t>Easy Stage</t>
  </si>
  <si>
    <t>Strat Grunge</t>
  </si>
  <si>
    <t>Need to double-check</t>
  </si>
  <si>
    <t>Boss Stage</t>
  </si>
  <si>
    <t>maybe used</t>
  </si>
  <si>
    <t xml:space="preserve">Find the exact one </t>
  </si>
  <si>
    <t>Pokémon Café Mix</t>
  </si>
  <si>
    <t>GP Get! (All Jingles)</t>
  </si>
  <si>
    <t>120-Congas 1</t>
  </si>
  <si>
    <t>Invite</t>
  </si>
  <si>
    <t>Fever, Pokémon Get!</t>
  </si>
  <si>
    <t>Result 1, Result 2</t>
  </si>
  <si>
    <t>Notice: pokemon was never good</t>
  </si>
  <si>
    <t>PMD2 Credits: voxie, thelostrune, GDhex12, Iiyoshi himself when he's not being obtuse</t>
  </si>
  <si>
    <t>Company</t>
  </si>
  <si>
    <t>UNDER RENOVATIONS, EXPECT SOME HYPERLINKS TO NOT WORK TEMPORARILY.</t>
  </si>
  <si>
    <r>
      <rPr>
        <rFont val="Fira Sans"/>
        <b/>
        <color rgb="FF29E0FF"/>
        <sz val="14.0"/>
      </rPr>
      <t xml:space="preserve">Research by: </t>
    </r>
    <r>
      <rPr>
        <rFont val="Fira Sans"/>
        <b/>
        <color rgb="FFFFFFFF"/>
        <sz val="14.0"/>
      </rPr>
      <t>Alefikouhi, Ben, ChilliusVGM, crissxcr0ss, daypeecone, Dumperghost/Mr. Miles, eph, Excalibur624, G-Boy, Gazpacho, GBP, GDhex12, Infomaniac95, IrisRose, K-Dubs, Krisgames4, michael02022, midiman, Moola, Mudstep, Nesufire, OzoneOne, Pigeon City Chicken, Pokestir, Rainy, recordreader, Remii/Awakia, rowwuk, stomatol, shutdown, toastedfoxx, Tori, wackypack</t>
    </r>
  </si>
  <si>
    <t>Adapted from Benjamin's general mario spreadsheet. Credit to Ben for some findings.</t>
  </si>
  <si>
    <t>Also adapted from G-Boy's VGM Instrument Source spreadsheet, credit to G-Boy for some findings.</t>
  </si>
  <si>
    <t>Main Series</t>
  </si>
  <si>
    <t>(Click the cell, and click the hyperlink</t>
  </si>
  <si>
    <t>Mario Kart Series</t>
  </si>
  <si>
    <t>that comes up.)</t>
  </si>
  <si>
    <t>RPG Series</t>
  </si>
  <si>
    <t>Mario Party Series</t>
  </si>
  <si>
    <t>Mario Sports Series</t>
  </si>
  <si>
    <t>Donkey Kong</t>
  </si>
  <si>
    <t>Yoshi Series</t>
  </si>
  <si>
    <t>Wario Series</t>
  </si>
  <si>
    <t>Other</t>
  </si>
  <si>
    <t>Super Mario Bros. 3</t>
  </si>
  <si>
    <t>Ensoniq</t>
  </si>
  <si>
    <t>Mirage DSK-8</t>
  </si>
  <si>
    <t>A01</t>
  </si>
  <si>
    <t>Latin Percussion</t>
  </si>
  <si>
    <t>Aboveground, World 5 Map, Miss, Ending</t>
  </si>
  <si>
    <t>B01</t>
  </si>
  <si>
    <t>Airship, Fortress, Enemy Battle, World Clear</t>
  </si>
  <si>
    <t>Rim</t>
  </si>
  <si>
    <t>Kick Drum</t>
  </si>
  <si>
    <r>
      <rPr>
        <rFont val="Fira Sans"/>
        <b/>
        <color rgb="FFFFFFFF"/>
        <sz val="14.0"/>
      </rPr>
      <t xml:space="preserve">Super Mario World </t>
    </r>
    <r>
      <rPr>
        <rFont val="Fira Sans"/>
        <b/>
        <color rgb="FFFFCB02"/>
        <sz val="14.0"/>
      </rPr>
      <t>★</t>
    </r>
  </si>
  <si>
    <t>Kawai</t>
  </si>
  <si>
    <t>K1r</t>
  </si>
  <si>
    <t>Waveform</t>
  </si>
  <si>
    <t>045: Piano 1</t>
  </si>
  <si>
    <t>Game Over</t>
  </si>
  <si>
    <t>064: Panflute</t>
  </si>
  <si>
    <t>Overworld, Castle</t>
  </si>
  <si>
    <t>080: Brass</t>
  </si>
  <si>
    <t>Ghost House, Castle, Castle Boss, The Evil King Bowser, Ending</t>
  </si>
  <si>
    <t>D-550</t>
  </si>
  <si>
    <t>Bank 1</t>
  </si>
  <si>
    <t>1-1: Fantasia</t>
  </si>
  <si>
    <t>Title, Overworld, Underwater, Castle</t>
  </si>
  <si>
    <t>1-4: Arco Strings</t>
  </si>
  <si>
    <t>Title Intro, Overworld, Underwater, Castle, Invincible</t>
  </si>
  <si>
    <t>2-2: Bass Marimba</t>
  </si>
  <si>
    <t>Title, Underground, P-Switch, Special World</t>
  </si>
  <si>
    <t>7-3: Slap Bass n Brass</t>
  </si>
  <si>
    <t>Vanilla Dome, Valley of Bowser, Special World, Bonus Screen</t>
  </si>
  <si>
    <t>Bank 4</t>
  </si>
  <si>
    <t>6-5: Fretless Bass</t>
  </si>
  <si>
    <t>Overworld</t>
  </si>
  <si>
    <t>L-CD1</t>
  </si>
  <si>
    <t>Acoustic Piano #2</t>
  </si>
  <si>
    <t>P6 Honky Tonk 2</t>
  </si>
  <si>
    <t>Athletic, Life Lost</t>
  </si>
  <si>
    <t>Latin Percussion #3</t>
  </si>
  <si>
    <t>P1 Steel Drum 1</t>
  </si>
  <si>
    <t>Overworld, Special World</t>
  </si>
  <si>
    <t>Western Strings #1</t>
  </si>
  <si>
    <t>P5 Oud 2</t>
  </si>
  <si>
    <t>Overworld, Course Clear</t>
  </si>
  <si>
    <t>R-8</t>
  </si>
  <si>
    <t>01 DRY KICK 1</t>
  </si>
  <si>
    <t>Vanilla Dome, Valley of Bowser</t>
  </si>
  <si>
    <t>15 IMPACT SNARE</t>
  </si>
  <si>
    <t>Castle, Castle Boss, Special World</t>
  </si>
  <si>
    <t>18 REVERB SNARE</t>
  </si>
  <si>
    <t>Yoshi's Island, Vanilla Dome, Valley of Bowser, The Evil King Bowser</t>
  </si>
  <si>
    <t>37 CLOSED HIHAT 1</t>
  </si>
  <si>
    <t>Yoshi's Island, Donut Plains, Vanilla Dome, Valley of Bowser, Invincible</t>
  </si>
  <si>
    <t>55 OPEN LOW CONGA</t>
  </si>
  <si>
    <t xml:space="preserve"> -Yoshi Bongos-, Bonus, Bonus Clear</t>
  </si>
  <si>
    <t>Orchestral Hit</t>
  </si>
  <si>
    <t>Found in Orbit 9090, E-MU Classics 12, etc</t>
  </si>
  <si>
    <t>SFX (Yoshi), Bonus Clear, The Evil King Bowser</t>
  </si>
  <si>
    <t>Heavy Guitar</t>
  </si>
  <si>
    <t>The Evil King Bowser</t>
  </si>
  <si>
    <t>Course Clear, Super Mario Bros. Remix, Staff Roll/Cast Roll</t>
  </si>
  <si>
    <t>Cannon</t>
  </si>
  <si>
    <t>SFX (Thunder)</t>
  </si>
  <si>
    <r>
      <rPr>
        <rFont val="Fira Sans"/>
        <b/>
        <color rgb="FFFFFFFF"/>
        <sz val="14.0"/>
      </rPr>
      <t xml:space="preserve">Super Mario All-Stars </t>
    </r>
    <r>
      <rPr>
        <rFont val="Fira Sans"/>
        <b/>
        <color rgb="FFFFCB02"/>
        <sz val="14.0"/>
      </rPr>
      <t>★</t>
    </r>
  </si>
  <si>
    <t>All other instruments come from Super Mario World.</t>
  </si>
  <si>
    <t>Orchestral Percussion #3</t>
  </si>
  <si>
    <t>Graph</t>
  </si>
  <si>
    <t>Proteus/2 XR</t>
  </si>
  <si>
    <t>Trombone</t>
  </si>
  <si>
    <r>
      <rPr>
        <rFont val="Fira Sans"/>
        <b/>
        <color rgb="FFFFFFFF"/>
        <sz val="14.0"/>
      </rPr>
      <t xml:space="preserve">Super Mario 64 </t>
    </r>
    <r>
      <rPr>
        <rFont val="Fira Sans"/>
        <b/>
        <color rgb="FFFFCB02"/>
        <sz val="14.0"/>
      </rPr>
      <t>★</t>
    </r>
  </si>
  <si>
    <t>Main Game</t>
  </si>
  <si>
    <t>Voice Spectral</t>
  </si>
  <si>
    <t>Track 02 - Shouts Part 1 -&gt; Sample 3</t>
  </si>
  <si>
    <t>(fs) Scream</t>
  </si>
  <si>
    <t>"Bwaaaahhhh!"</t>
  </si>
  <si>
    <t>SFX (Koopa the Quick)</t>
  </si>
  <si>
    <t>Track 53 - Females -&gt; Sample 9</t>
  </si>
  <si>
    <t>(fs) "Paah" E</t>
  </si>
  <si>
    <t>Game Start</t>
  </si>
  <si>
    <t>Brass -&gt; Rock &amp; Roll Horns</t>
  </si>
  <si>
    <t>Rock &amp; Roll Horn Sus Stereo Im</t>
  </si>
  <si>
    <t>Main Theme, Koopa's Road, Race Fanfare, Game Over, Course Clear</t>
  </si>
  <si>
    <t>Stage Boss, Ultimate Koopa Clear, Koopa Clear</t>
  </si>
  <si>
    <t>Guitars -&gt; Les Paul</t>
  </si>
  <si>
    <t>Les Paul Reggae lm</t>
  </si>
  <si>
    <t>Main Theme, Staff Roll, Course Clear</t>
  </si>
  <si>
    <t>Title Theme, Metallic Mario</t>
  </si>
  <si>
    <t>Keyboards -&gt; Percussive Keyboards</t>
  </si>
  <si>
    <t>Oz Land (Stereo)</t>
  </si>
  <si>
    <t>Main Theme, Course Clear, Game Over</t>
  </si>
  <si>
    <t>Keyboards -&gt; Pianos -&gt; Bosendorfer</t>
  </si>
  <si>
    <t>Bosendorfer 1</t>
  </si>
  <si>
    <t>Keyboards -&gt; Pianos -&gt; Yamaha C5</t>
  </si>
  <si>
    <t>Yamaha C5 Piano 1</t>
  </si>
  <si>
    <t>Slider, Cave Dungeon</t>
  </si>
  <si>
    <t>Hi Hats Complete</t>
  </si>
  <si>
    <t>Main Theme, Dire, Dire Docks</t>
  </si>
  <si>
    <t>Pearl Toms</t>
  </si>
  <si>
    <t>Main Theme, Staff Roll</t>
  </si>
  <si>
    <t>Pop Drums</t>
  </si>
  <si>
    <t>Title Theme, Cave Dungeon, Powerful Mario, Staff Roll</t>
  </si>
  <si>
    <t>Ride Complete</t>
  </si>
  <si>
    <t>Tabla Riffs</t>
  </si>
  <si>
    <t>Lethal Lava Land</t>
  </si>
  <si>
    <t>Tablas</t>
  </si>
  <si>
    <t>Lethal Lava Land, Koopa's Road</t>
  </si>
  <si>
    <t>World Percussion #1</t>
  </si>
  <si>
    <t>Title Theme, File Select, Haunted House, Staff Roll</t>
  </si>
  <si>
    <t>Percussion Unpitched -&gt; Orchestral Percussion</t>
  </si>
  <si>
    <t>Bell Tree 1</t>
  </si>
  <si>
    <t>SFX (Entering Level)</t>
  </si>
  <si>
    <t>Flexitone _ Sleighbell 1</t>
  </si>
  <si>
    <t>Snow Mountain, Score</t>
  </si>
  <si>
    <t>Misc Percussion 1</t>
  </si>
  <si>
    <t>Metallic Mario</t>
  </si>
  <si>
    <t>String Pizzicato</t>
  </si>
  <si>
    <t>Inside the Castle Walls</t>
  </si>
  <si>
    <t>Voices -&gt; Synth Voices -&gt; Synth Breath Voices</t>
  </si>
  <si>
    <t>Lost Boy (Stereo)</t>
  </si>
  <si>
    <t>File Select, Lethal Lava Land, Cave Dungeon, Koopa's Road, Ultimate Koopa</t>
  </si>
  <si>
    <t>Flute 1</t>
  </si>
  <si>
    <t>Koopa's Message</t>
  </si>
  <si>
    <t>SampleCell II CD-ROM Library #2</t>
  </si>
  <si>
    <t>It's a Medley Instruments</t>
  </si>
  <si>
    <t>Rock Drum Kit 3</t>
  </si>
  <si>
    <t>Rock_Pop Set</t>
  </si>
  <si>
    <t>EastWest &amp; Masterbits</t>
  </si>
  <si>
    <t>Peter Siedlaczek's Orchestra</t>
  </si>
  <si>
    <t>Partition A -&gt; ORCHHITS MAJ</t>
  </si>
  <si>
    <t>HITS MAJ  FF</t>
  </si>
  <si>
    <t>Metallic Mario, Koopa's Road</t>
  </si>
  <si>
    <t>032 Harpsikord</t>
  </si>
  <si>
    <t>Peach's Message, Ending Demo</t>
  </si>
  <si>
    <t>Synclavier World &amp; Orchestral</t>
  </si>
  <si>
    <t>Pitched Percussion -&gt; Timpani Med Mallet</t>
  </si>
  <si>
    <t>Timp Md f</t>
  </si>
  <si>
    <t>Stage Boss, Koopa's Road, Ultimate Koopa Clear, Koopa Clear</t>
  </si>
  <si>
    <t>K1 ROM Card A1-01</t>
  </si>
  <si>
    <t>EC-2 Phantom!</t>
  </si>
  <si>
    <t>Ultimate Koopa</t>
  </si>
  <si>
    <t>WAVESTATION A/D</t>
  </si>
  <si>
    <t>PERFORMANCES -&gt; RAM3</t>
  </si>
  <si>
    <t>24 SynthBass Split</t>
  </si>
  <si>
    <t>Optical Media International</t>
  </si>
  <si>
    <t>Drum Sets</t>
  </si>
  <si>
    <t>Drum Set 01</t>
  </si>
  <si>
    <t>KICK......S2</t>
  </si>
  <si>
    <t>Drum Set 04</t>
  </si>
  <si>
    <t>CYMBAL....S6</t>
  </si>
  <si>
    <t>Drum Set 09</t>
  </si>
  <si>
    <t>RIMSHOT..S14</t>
  </si>
  <si>
    <t>Main Theme, Powerful Mario, Slide</t>
  </si>
  <si>
    <t>Musical FX</t>
  </si>
  <si>
    <t>FX 01</t>
  </si>
  <si>
    <t>TIB.MONKS -L</t>
  </si>
  <si>
    <t>Haunted House</t>
  </si>
  <si>
    <t>Percussion Set 3</t>
  </si>
  <si>
    <t>STEELDR #4 +</t>
  </si>
  <si>
    <t>Title Theme, Game Over</t>
  </si>
  <si>
    <t>Percussion Set 4b</t>
  </si>
  <si>
    <t>TAMB A   +</t>
  </si>
  <si>
    <t>Opening, File Select, Haunted House</t>
  </si>
  <si>
    <t>Universe of Sounds Vol. 2</t>
  </si>
  <si>
    <t>Gongs</t>
  </si>
  <si>
    <t>Fu Yin Gongs</t>
  </si>
  <si>
    <t>Percussion Ethnic</t>
  </si>
  <si>
    <t>Small Gamelans</t>
  </si>
  <si>
    <t>Q-Up Arts</t>
  </si>
  <si>
    <t>The Denny Jaeger Private Collection Vol. 1</t>
  </si>
  <si>
    <t>Partition A -&gt; TROMBONES</t>
  </si>
  <si>
    <t>BONES 1</t>
  </si>
  <si>
    <t>Inside the Castle Walls, Race Fanfare, Koopa Clear, Final Koopa Clear</t>
  </si>
  <si>
    <t>Rarefaction</t>
  </si>
  <si>
    <t>A Poke in the Ear With a Sharp Stick</t>
  </si>
  <si>
    <t>Interplanetary Ethnic -&gt; EthnicInstr</t>
  </si>
  <si>
    <t>Lahna</t>
  </si>
  <si>
    <t>Koopa's Theme</t>
  </si>
  <si>
    <t>Percussion -&gt; Bass Drums</t>
  </si>
  <si>
    <t>Kick2</t>
  </si>
  <si>
    <t>Percussion -&gt; RimDrum(effects)</t>
  </si>
  <si>
    <t>MetalHigh</t>
  </si>
  <si>
    <t>Lowered 4 semitones.</t>
  </si>
  <si>
    <t>Tonal Sounds -&gt; Tonal-Darksynth</t>
  </si>
  <si>
    <t>convolution 001</t>
  </si>
  <si>
    <t>Koopa's Message, Koopa's Theme</t>
  </si>
  <si>
    <t>I-47 Lyric Pipe Solo</t>
  </si>
  <si>
    <t>File Select, Staff Roll</t>
  </si>
  <si>
    <t>I-63 Crystal Rhodes 1</t>
  </si>
  <si>
    <t>Dire, Dire Docks, Merry-Go-Round, Powerful Mario, Ultimate Koopa Clear, Ending, Staff Roll</t>
  </si>
  <si>
    <t>019 000 Organ 3</t>
  </si>
  <si>
    <t>SFX (Pause Jingle)</t>
  </si>
  <si>
    <t>Piranha Plant's Lullaby, Looping Stairs, Correct Solution</t>
  </si>
  <si>
    <t>Snow Mountain, Merry-Go-Round, Score</t>
  </si>
  <si>
    <t>023 000 Harmonica</t>
  </si>
  <si>
    <t>Opening, Toad's Message, Snow Mountain, Staff Roll, Mid-Boss, Race Fanfare, Ultimate Koopa Clear, Koopa Clear, Lakitu's Message</t>
  </si>
  <si>
    <t>Sampler Library</t>
  </si>
  <si>
    <t>0102-94-02</t>
  </si>
  <si>
    <t>WHISTLE, HUMAN</t>
  </si>
  <si>
    <t>SINGLE NOTE, WITH VIBRATO</t>
  </si>
  <si>
    <t>Slider</t>
  </si>
  <si>
    <t>0103-01-01</t>
  </si>
  <si>
    <t>BANJO, 5 STRING</t>
  </si>
  <si>
    <t>SOFT PICKED NOTE</t>
  </si>
  <si>
    <t>0103-01-04</t>
  </si>
  <si>
    <t>0103-34-02</t>
  </si>
  <si>
    <t>GUITAR, 6 STR., NYLON</t>
  </si>
  <si>
    <t>SOFT PICK, RING OUT</t>
  </si>
  <si>
    <t>Snow Mountain, Powerful Mario</t>
  </si>
  <si>
    <t>0103-34-06</t>
  </si>
  <si>
    <t>0103-37-06</t>
  </si>
  <si>
    <t>HARMONIC NOTE</t>
  </si>
  <si>
    <t>0105-30-03</t>
  </si>
  <si>
    <t>VIOLIN</t>
  </si>
  <si>
    <t>LONG BOWED NOTE</t>
  </si>
  <si>
    <t>CD 1 -&gt; Partition E -&gt; DARK FRETLES</t>
  </si>
  <si>
    <t>AL DRK FLS A</t>
  </si>
  <si>
    <t>-AL DKYF F 3</t>
  </si>
  <si>
    <t>Title Theme, Dire, Dire Docks, Cave Dungeon</t>
  </si>
  <si>
    <t>CD 2 -&gt; Partition A -&gt; 6-STR FUNK</t>
  </si>
  <si>
    <t>JP FUNK-6 A</t>
  </si>
  <si>
    <t>-JP 6FNK1G#3</t>
  </si>
  <si>
    <t>Main Theme, Cave Dungeon, Staff Roll, Game Over, Course Clear</t>
  </si>
  <si>
    <t>CD 2 -&gt; Partition C -&gt; BERTHA AC.BS</t>
  </si>
  <si>
    <t>JP AC.BSV3 A</t>
  </si>
  <si>
    <t>-JPA1M E 2</t>
  </si>
  <si>
    <t>Slider, Powerful Mario</t>
  </si>
  <si>
    <t>Supreme Beats</t>
  </si>
  <si>
    <t>CD 1 -&gt; Partition C -&gt; CLAVES</t>
  </si>
  <si>
    <t>-CLAVES</t>
  </si>
  <si>
    <t>Cave Dungeon</t>
  </si>
  <si>
    <t>CD 1 -&gt; Partition I -&gt; CONGAS 2</t>
  </si>
  <si>
    <t>-CONGAS 1</t>
  </si>
  <si>
    <t>Cave Dungeon, Powerful Mario, File Select, Staff Roll, Game Over</t>
  </si>
  <si>
    <t>Koopa's Road, Lethal Lava Land</t>
  </si>
  <si>
    <t>Pitched Tube Perc</t>
  </si>
  <si>
    <t>Two Acoustic Snare brushes</t>
  </si>
  <si>
    <t>Opening, Slider, Koopa's Road</t>
  </si>
  <si>
    <t>1995-1996 Beta</t>
  </si>
  <si>
    <t>Track 02 - Shouts Part 1 -&gt; Sample 4</t>
  </si>
  <si>
    <t>(m) "Haou!"</t>
  </si>
  <si>
    <t>SFX (Mario Beta)</t>
  </si>
  <si>
    <t>Track 03 - Shouts Part 1 -&gt; Sample 4</t>
  </si>
  <si>
    <t>(f) "huh!"</t>
  </si>
  <si>
    <t>Track 07 - Shouts Part 1 -&gt; Sample 9</t>
  </si>
  <si>
    <t>(ms) "Huah"</t>
  </si>
  <si>
    <t>Track 07 - Shouts Part 1 -&gt; Sample 10</t>
  </si>
  <si>
    <t>(ms) "Uh!"</t>
  </si>
  <si>
    <t>Track 16 - Shouts Part 1 -&gt; Sample 5</t>
  </si>
  <si>
    <t>(f) "No!"</t>
  </si>
  <si>
    <t>Track 16 - Shouts Part 1 -&gt; Sample 7</t>
  </si>
  <si>
    <t>(f) "Yeah!"</t>
  </si>
  <si>
    <t>Track 86 - Shouts Part 2 -&gt; Sample 8</t>
  </si>
  <si>
    <t>(m) "Yiiepah"</t>
  </si>
  <si>
    <t>Track 96 - Shouts Part 2 -&gt; Sample 9</t>
  </si>
  <si>
    <t>Keyboards -&gt; Pianos -&gt; Electric</t>
  </si>
  <si>
    <t>Tine Piano Stereo</t>
  </si>
  <si>
    <t>Dire, Dire Docks (Beta)</t>
  </si>
  <si>
    <t>Drums &amp; Percussion -&gt; Exotic Percussion</t>
  </si>
  <si>
    <t>Log Drum Instr 1</t>
  </si>
  <si>
    <t>LOG DRUM 3S 1</t>
  </si>
  <si>
    <t>Title Theme (Beta)</t>
  </si>
  <si>
    <t>Peach's Hallway (Beta)</t>
  </si>
  <si>
    <t>005 000 E. Piano 1</t>
  </si>
  <si>
    <t>Dire, Dire Docks (E3 1996)</t>
  </si>
  <si>
    <t>6032-20-02</t>
  </si>
  <si>
    <t>HUMAN, GROAN</t>
  </si>
  <si>
    <t>GROAN AND GRUNT: MALE</t>
  </si>
  <si>
    <t>Warner Bros. Sound Effects Library</t>
  </si>
  <si>
    <t>WB03-96-01</t>
  </si>
  <si>
    <t>CARTOON, YELL</t>
  </si>
  <si>
    <t>PAINFUL YELL</t>
  </si>
  <si>
    <t>Super Mario Sunshine</t>
  </si>
  <si>
    <t>Brass Super Section</t>
  </si>
  <si>
    <t>Partition C -&gt; TRP SHTFLL44</t>
  </si>
  <si>
    <t>CTRP SHTFLL</t>
  </si>
  <si>
    <t>To confirm, from G-Boy's sheet</t>
  </si>
  <si>
    <t>Partition D -&gt; TRMBLNGFLL44</t>
  </si>
  <si>
    <t>CTRMB LNGFLL</t>
  </si>
  <si>
    <t>Hot Tub Intrusion (Movie)</t>
  </si>
  <si>
    <t>Partition D -&gt; TRMB GLISS44</t>
  </si>
  <si>
    <t>TRMB GLISS</t>
  </si>
  <si>
    <t>Partition D -&gt; TRP LNGFLL44</t>
  </si>
  <si>
    <t>CTRP LNGFLL</t>
  </si>
  <si>
    <t>Too Bad!, Game Over</t>
  </si>
  <si>
    <t>Partition D -&gt; TRP SHAKE 44</t>
  </si>
  <si>
    <t>CTRP SHAKE</t>
  </si>
  <si>
    <t>215, 216</t>
  </si>
  <si>
    <t>Mecha-Bowser, Staff Credits</t>
  </si>
  <si>
    <t>Partition G -&gt; TENOR SAX</t>
  </si>
  <si>
    <t>TENORSAX STR</t>
  </si>
  <si>
    <t>CD 1 -&gt; DMa:ANALOG -&gt; DMa:TR-606 1</t>
  </si>
  <si>
    <t>DMa:K TR-606 1</t>
  </si>
  <si>
    <t>105, 106, 107, 108</t>
  </si>
  <si>
    <t>Underground</t>
  </si>
  <si>
    <t>CD 2 -&gt; CHO:Falls+Whistl -&gt; CHO:Whistle</t>
  </si>
  <si>
    <t>CHO:Whistler</t>
  </si>
  <si>
    <t>Ricco Harbor</t>
  </si>
  <si>
    <t>CD 2 -&gt; BA1:SYNTH-Basses -&gt; BA1:Synth-Bass 4</t>
  </si>
  <si>
    <t>BA1:Vier-Eck</t>
  </si>
  <si>
    <t>228, 229</t>
  </si>
  <si>
    <t>Mecha-Bowser, Event, Timed Event, Race Fanfare</t>
  </si>
  <si>
    <t>CD 2 -&gt; ORG:B-3 ORGANS -&gt; ORG:B-3 Organs</t>
  </si>
  <si>
    <t>ORG:B3-Organ 2</t>
  </si>
  <si>
    <t>16, 17</t>
  </si>
  <si>
    <t>ORG:B3-Organ 3</t>
  </si>
  <si>
    <t>Mid-Boss, Proto Piranha, Phantamanta, Racing Il Piantissimo</t>
  </si>
  <si>
    <t>CD 2 - GUI:ACOUSTIC  2 -&gt; GUI:Acoustic 1</t>
  </si>
  <si>
    <t>GUI:Acoustic 1</t>
  </si>
  <si>
    <t>21, 22</t>
  </si>
  <si>
    <t>Delfino Plaza</t>
  </si>
  <si>
    <t>CD 2 -&gt; GUI:E-DISTORTION -&gt; GUI_Dirty Lead</t>
  </si>
  <si>
    <t>GUI:D DirtyLead1</t>
  </si>
  <si>
    <t>Mecha-Bowser</t>
  </si>
  <si>
    <t>CD 2 -&gt; GUI:E-DISTORTION -&gt; GUI:Distort. Mix</t>
  </si>
  <si>
    <t>GUI:D Metalshort</t>
  </si>
  <si>
    <t>CD 2 -&gt; PIA:E-PIANOS ok -&gt; PIA:Rhodes ok</t>
  </si>
  <si>
    <t>PIA:Rhodes stere</t>
  </si>
  <si>
    <t>8, 9, 10, 11</t>
  </si>
  <si>
    <t>Gelato Beach</t>
  </si>
  <si>
    <t>Gigapack 2</t>
  </si>
  <si>
    <t>CD 1 -&gt; HAL:BACK. DUUHH -&gt; HAL:Back.Duh Fem</t>
  </si>
  <si>
    <t>HAL:Back.Fem.Duh</t>
  </si>
  <si>
    <t>93, 94</t>
  </si>
  <si>
    <t>Secret Course</t>
  </si>
  <si>
    <t>CD 1 -&gt; HAL:BACK. DUUHH -&gt; HAL:Back.Duh Mal</t>
  </si>
  <si>
    <t>HAL:Back.MaleDuh</t>
  </si>
  <si>
    <t>92, 95</t>
  </si>
  <si>
    <t>Track 41 - Vocal Percussion -&gt; TS 0:19</t>
  </si>
  <si>
    <t>vocal groove III</t>
  </si>
  <si>
    <t>98, 99</t>
  </si>
  <si>
    <t>XX-Large The Killer</t>
  </si>
  <si>
    <t>Partition E -&gt; BASS MONO 4</t>
  </si>
  <si>
    <t>BASSMONO 113</t>
  </si>
  <si>
    <t>Mid-Boss, Proto Piranha</t>
  </si>
  <si>
    <t>First Call Vintage Keyboards</t>
  </si>
  <si>
    <t>Partition F -&gt; MINIMOOG</t>
  </si>
  <si>
    <t>MINI BSPLUKQ</t>
  </si>
  <si>
    <t>48, 49</t>
  </si>
  <si>
    <t>Underground, Shadow Mario, Course Intro - Shadow Mario, Icky Goop (Movie), Shadow Mario Appears (Movie)</t>
  </si>
  <si>
    <t>Partition F -&gt; MINI BASSICS</t>
  </si>
  <si>
    <t>MINIBASSICS7</t>
  </si>
  <si>
    <t>Bowser</t>
  </si>
  <si>
    <t xml:space="preserve">Roots of the Pacific </t>
  </si>
  <si>
    <t>Partition D -&gt; FAATETE HITS</t>
  </si>
  <si>
    <t>FAATETE HITS</t>
  </si>
  <si>
    <t>Noki Bay</t>
  </si>
  <si>
    <t>Partition D -&gt; ILIILI</t>
  </si>
  <si>
    <t>ILIILI HITS</t>
  </si>
  <si>
    <t>Partition E -&gt; PUNIU</t>
  </si>
  <si>
    <t>PUNIU HITS</t>
  </si>
  <si>
    <t>Hotel Delfino</t>
  </si>
  <si>
    <t>Partition F -&gt; TOERE SM HITS</t>
  </si>
  <si>
    <t>TOERE SM HITS</t>
  </si>
  <si>
    <t>Partition F -&gt; ULIULI</t>
  </si>
  <si>
    <t>ULIULI HITS</t>
  </si>
  <si>
    <t>Pianta Village</t>
  </si>
  <si>
    <t>Bass -&gt; Upright Bass</t>
  </si>
  <si>
    <t>43, 44</t>
  </si>
  <si>
    <t>Guitars -&gt; 335</t>
  </si>
  <si>
    <t>335 Sustained 1</t>
  </si>
  <si>
    <t>37, 38</t>
  </si>
  <si>
    <t>Guitars -&gt; Acoustic Guitars</t>
  </si>
  <si>
    <t>Acoustic Steel Gtr 1</t>
  </si>
  <si>
    <t>Nylon Gtr 1</t>
  </si>
  <si>
    <t>Les Paul Muted 1</t>
  </si>
  <si>
    <t>41, 42</t>
  </si>
  <si>
    <t>Percussion Pitched</t>
  </si>
  <si>
    <t>Glockenspiel 1</t>
  </si>
  <si>
    <t>Select Scenario</t>
  </si>
  <si>
    <t>Strings -&gt; Cello</t>
  </si>
  <si>
    <t>Cello Sec Sus Forte</t>
  </si>
  <si>
    <t>50, 51, 52</t>
  </si>
  <si>
    <t>Bianco Hills</t>
  </si>
  <si>
    <t>53, 54, 55, 56</t>
  </si>
  <si>
    <t>Bassoon 1</t>
  </si>
  <si>
    <t>75, 76, 77</t>
  </si>
  <si>
    <t>Flute Stac Im</t>
  </si>
  <si>
    <t>82, 83</t>
  </si>
  <si>
    <t>Oboe 1</t>
  </si>
  <si>
    <t>Percussion and Bass Guitar</t>
  </si>
  <si>
    <t>Partition A -&gt; VOLUME 010</t>
  </si>
  <si>
    <t>QUICA  TRK.9</t>
  </si>
  <si>
    <t>124, 125</t>
  </si>
  <si>
    <t>Shine!</t>
  </si>
  <si>
    <t>Partition B -&gt; VOLUME 011</t>
  </si>
  <si>
    <t>AGOGOS TRK34</t>
  </si>
  <si>
    <t>109, 110</t>
  </si>
  <si>
    <t>Delfino Airstrip, Gelato Beach</t>
  </si>
  <si>
    <t>Partition C -&gt; VOLUME 023</t>
  </si>
  <si>
    <t>PERC. KIT 6</t>
  </si>
  <si>
    <t>014 Rock Drums 1</t>
  </si>
  <si>
    <t>Proteus/3</t>
  </si>
  <si>
    <t>073 Steel Drum</t>
  </si>
  <si>
    <t>Gelato Beach, Shine!</t>
  </si>
  <si>
    <t>Far East Percussion</t>
  </si>
  <si>
    <t>Anklung</t>
  </si>
  <si>
    <t>Hotel Delfino, Pianta Hot Spring, Pianta Village - Fluff Festival</t>
  </si>
  <si>
    <t>Timp Md F</t>
  </si>
  <si>
    <t>Mario on Trial (Movie)</t>
  </si>
  <si>
    <t>InVision</t>
  </si>
  <si>
    <t>Lightware 1 Stratus</t>
  </si>
  <si>
    <t>Partition A -&gt; BARITONE SAX</t>
  </si>
  <si>
    <t>BARITONE SAX</t>
  </si>
  <si>
    <t>67, 68, 69, 70, 71, 72</t>
  </si>
  <si>
    <t>Partition A -&gt; ELIZ. HARP</t>
  </si>
  <si>
    <t>ELIZBTH.HARP</t>
  </si>
  <si>
    <t>57, 58, 59, 60, 61</t>
  </si>
  <si>
    <t>Bianco Hills, Course Intro</t>
  </si>
  <si>
    <t>Partition B -&gt; GRAND PIANO1</t>
  </si>
  <si>
    <t>GRND.PIANO 1</t>
  </si>
  <si>
    <t>0, 1, 2, 3, 4</t>
  </si>
  <si>
    <t>Delfino Airstrip</t>
  </si>
  <si>
    <t>Partition B -&gt; CLARINET 1</t>
  </si>
  <si>
    <t>CLARINET ONE</t>
  </si>
  <si>
    <t>78, 79, 80, 81</t>
  </si>
  <si>
    <t>B39 Timpani</t>
  </si>
  <si>
    <t>0 -&gt; 25, From the N64DD SDK</t>
  </si>
  <si>
    <t>SFX (N/A)</t>
  </si>
  <si>
    <t>TRITON</t>
  </si>
  <si>
    <t>Sirena Beach</t>
  </si>
  <si>
    <t>A003 Legato Strings</t>
  </si>
  <si>
    <t>A Shine Sprite Appears</t>
  </si>
  <si>
    <t>A015 Monkey Skulls</t>
  </si>
  <si>
    <t>359, 360</t>
  </si>
  <si>
    <t>A041 SFZ Brass ST</t>
  </si>
  <si>
    <t>340, 341, 342, 343</t>
  </si>
  <si>
    <t>Gooper Blooper Intro, Mecha-Bowser, Casino Fanfare</t>
  </si>
  <si>
    <t>A095 Vibraphone</t>
  </si>
  <si>
    <t>365, 366</t>
  </si>
  <si>
    <t>A116 Orchestra&amp;Ethnic</t>
  </si>
  <si>
    <t>357, 358</t>
  </si>
  <si>
    <t>Corona Mountain</t>
  </si>
  <si>
    <t>Programs -&gt; Bank B</t>
  </si>
  <si>
    <t>B040 Simple Sine Pad</t>
  </si>
  <si>
    <t>344, 345, 346, 347</t>
  </si>
  <si>
    <t>Sirena Beach, Phantamanta</t>
  </si>
  <si>
    <t>B066 Big Hit in India</t>
  </si>
  <si>
    <t>352, 353</t>
  </si>
  <si>
    <t>Boss Battle, Mecha-Bowser</t>
  </si>
  <si>
    <t>Programs -&gt; Bank C</t>
  </si>
  <si>
    <t>C011 Vocalscaping</t>
  </si>
  <si>
    <t>354, 355</t>
  </si>
  <si>
    <t>C125 PanFlute</t>
  </si>
  <si>
    <t>361, 362, 363</t>
  </si>
  <si>
    <t>Programs -&gt; Bank D</t>
  </si>
  <si>
    <t>D094 Lava Lakes</t>
  </si>
  <si>
    <t>Sirena Beach, Noki Depths, Select Data</t>
  </si>
  <si>
    <t>Partition A -&gt; DRUM SET 6</t>
  </si>
  <si>
    <t>SET0809.MAIN</t>
  </si>
  <si>
    <t>Race Fanfare, Casino Fanfare</t>
  </si>
  <si>
    <t>Partition A -&gt; PERC SET 3</t>
  </si>
  <si>
    <t>3.SET MAIN..</t>
  </si>
  <si>
    <t>89, 90</t>
  </si>
  <si>
    <t>Vibes Marimba -&gt; Vibes Marimbas</t>
  </si>
  <si>
    <t>Marimbas</t>
  </si>
  <si>
    <t>Voices of Istanbul</t>
  </si>
  <si>
    <t>Partition E -&gt; DARBUKA LOPS</t>
  </si>
  <si>
    <t>EMRE DARBUKA</t>
  </si>
  <si>
    <t>209, 210 - Also in N64DD SDK</t>
  </si>
  <si>
    <t>141 Trumpet SECT</t>
  </si>
  <si>
    <t>000 017 Organ 1</t>
  </si>
  <si>
    <t>000 058 Trombone</t>
  </si>
  <si>
    <t>Could be from another Roland product?</t>
  </si>
  <si>
    <t>Secret Course - Sky &amp; Sea</t>
  </si>
  <si>
    <t>000 003 Piano 3</t>
  </si>
  <si>
    <t>Mecha-Bowser Rises (Movie)</t>
  </si>
  <si>
    <t>008 004 Old Upright</t>
  </si>
  <si>
    <t>Pinna Park, Casino</t>
  </si>
  <si>
    <t>000 012 Vibraphone</t>
  </si>
  <si>
    <t>000 013 Marimba</t>
  </si>
  <si>
    <t>Add chorus.</t>
  </si>
  <si>
    <t>Pinna Park</t>
  </si>
  <si>
    <t>Meet Bowser Jr. (Movie)</t>
  </si>
  <si>
    <t>018 017 60'sOrgan 3</t>
  </si>
  <si>
    <t>Pinna Beach</t>
  </si>
  <si>
    <t>001 018 Organ 201</t>
  </si>
  <si>
    <t>Casino</t>
  </si>
  <si>
    <r>
      <rPr>
        <rFont val="Fira Sans"/>
        <b/>
        <sz val="10.0"/>
      </rPr>
      <t xml:space="preserve">000 025 </t>
    </r>
    <r>
      <rPr>
        <rFont val="Fira Sans"/>
        <b/>
        <color rgb="FF000000"/>
        <sz val="10.0"/>
      </rPr>
      <t>Steelstr.Gt</t>
    </r>
  </si>
  <si>
    <t>000 034 Fingered Bs.</t>
  </si>
  <si>
    <t>Hotel Delfino, Racing Il Piantissimo</t>
  </si>
  <si>
    <t>000 039 Synth Bass 1</t>
  </si>
  <si>
    <t>Corona Mountain, Mid-Boss, Proto Piranha, Phantamanta, Boss Battle, Mecha-Bowser</t>
  </si>
  <si>
    <t>000 041 SynStrings1</t>
  </si>
  <si>
    <t>Noki Depths</t>
  </si>
  <si>
    <t>000 047 Harp</t>
  </si>
  <si>
    <t>Noki Bay, A Shine Sprite Appears</t>
  </si>
  <si>
    <t>008 051 SynStrings3</t>
  </si>
  <si>
    <t>000 066 Alto Sax</t>
  </si>
  <si>
    <t>000 067 Tenor Sax</t>
  </si>
  <si>
    <t>lower velocity</t>
  </si>
  <si>
    <t>000 073 Piccolo</t>
  </si>
  <si>
    <t>000 079 Whistle</t>
  </si>
  <si>
    <t>005 081 Shmoog</t>
  </si>
  <si>
    <t>Yoshi-Go-Round</t>
  </si>
  <si>
    <t>008 082 Doctor Solo</t>
  </si>
  <si>
    <t>Racing Il Piantissimo, Event, Race Fanfare</t>
  </si>
  <si>
    <t>000 093 Bowed Glass</t>
  </si>
  <si>
    <t>000 094 Metal Pad</t>
  </si>
  <si>
    <t>004 100 HollowReleas</t>
  </si>
  <si>
    <t>016 105 Tamboura</t>
  </si>
  <si>
    <t>000 109 Kalimba</t>
  </si>
  <si>
    <t>295, 296, 297, 298, 299, 300 - Add chorus</t>
  </si>
  <si>
    <t>Secret Course - Sky &amp; Sea, Select Data, A Shine Sprite Appears</t>
  </si>
  <si>
    <t>000 114 Agogo</t>
  </si>
  <si>
    <t>267 - Add chorus</t>
  </si>
  <si>
    <t>Mid-Boss, Proto Piranha, Phantamanta, Timed Event</t>
  </si>
  <si>
    <t>262, 263, 264</t>
  </si>
  <si>
    <t>Opening Demo</t>
  </si>
  <si>
    <t>033 JAZZ</t>
  </si>
  <si>
    <t>Race Fanfare</t>
  </si>
  <si>
    <t>PR-F</t>
  </si>
  <si>
    <t>078 EastrnEurope</t>
  </si>
  <si>
    <t>PR-H (GM2 Group)</t>
  </si>
  <si>
    <t>131 Brass 1</t>
  </si>
  <si>
    <t>169, 170</t>
  </si>
  <si>
    <t>Disk 2 -&gt; Partition C -&gt; BERTHA AC.BS</t>
  </si>
  <si>
    <t>241, From Mario Kart 64</t>
  </si>
  <si>
    <t>Sirena Beach, Casino</t>
  </si>
  <si>
    <t>DISC 1 -&gt; LATIN -&gt; BTS:Timbale Bash</t>
  </si>
  <si>
    <t>120:-Timba Timba</t>
  </si>
  <si>
    <t>181, 182</t>
  </si>
  <si>
    <t>Racing Il Piantissimo</t>
  </si>
  <si>
    <t>DISC 1 -&gt; CYM:SB Udus -&gt; PRC:SB Udus</t>
  </si>
  <si>
    <t>PRC:Udus Mono</t>
  </si>
  <si>
    <t>183, 184</t>
  </si>
  <si>
    <t>DISC 1 -&gt; PRC:SB Congas -&gt; PRC:Congas</t>
  </si>
  <si>
    <t>PRC:-Congas 1</t>
  </si>
  <si>
    <t>Hotel Delfino, Pianta Hot Spring, Pianta Village - Fluff Festival, Meet Bowser Jr. (Movie)</t>
  </si>
  <si>
    <t>DISC 1 -&gt; PRC:SB Guiros -&gt; PRC:SB Guiros</t>
  </si>
  <si>
    <t>Prc:-Guiros</t>
  </si>
  <si>
    <t>Pinna Beach, Hotel Delfino</t>
  </si>
  <si>
    <t>DISC 1 -&gt; PRC:SB Jaw Harps -&gt; PRC:SB Jaw</t>
  </si>
  <si>
    <t>PRC:-Jaw Harps</t>
  </si>
  <si>
    <t>DISC 1 -&gt; PRC:SB Shakers -&gt; PRC:SB Shakers</t>
  </si>
  <si>
    <t>PRC:-Shakers</t>
  </si>
  <si>
    <t>DISC 1 -&gt; PRC:SBTalk Drums -&gt; PRC:SBTalk</t>
  </si>
  <si>
    <t>PRC:-Talk DrumsM</t>
  </si>
  <si>
    <t>Pianta Village, Pianta Hot Spring, Pianta Rescue, Pianta Village - Fluff Festival</t>
  </si>
  <si>
    <t>DISC 1 -&gt; PRC:SB Timbales -&gt; PRC:SB Timbales</t>
  </si>
  <si>
    <t>PRC:-Timbales</t>
  </si>
  <si>
    <t>Delfino Airstrip, Ricco Harbor</t>
  </si>
  <si>
    <t>DISC 2 -&gt; PRC:S.American -&gt; PRC:S.American</t>
  </si>
  <si>
    <t>PRC:-Quicas</t>
  </si>
  <si>
    <t>Pianta Hot Spring, Pianta Village - Fluff Festival, Timed Event, Select Data, Casino Fanfare</t>
  </si>
  <si>
    <t>DISC 2 -&gt; PRC:SB Anklungs -&gt; PRC:SB Anklungs</t>
  </si>
  <si>
    <t>PRC:-Anklungs</t>
  </si>
  <si>
    <t>DISC 2 -&gt; PRC:SB Misc DRMs -&gt; PRC:Misc.Drums</t>
  </si>
  <si>
    <t>PRC:-AM Ind Drum</t>
  </si>
  <si>
    <t>DISC 2 -&gt; PRC:SB Perc Toys -&gt; PRC:Perc Toys</t>
  </si>
  <si>
    <t>PRC:-Coils</t>
  </si>
  <si>
    <t>DISC 2 -&gt; PRC:SB Tablas -&gt; PRC:Tablas</t>
  </si>
  <si>
    <t>PRC:-Tablas Mono</t>
  </si>
  <si>
    <t>N/A (Yoshi Drums)</t>
  </si>
  <si>
    <t>Vocal Planet</t>
  </si>
  <si>
    <t>Audio Demos -&gt; Vocal Planet - Jazz</t>
  </si>
  <si>
    <t>Timestamp 0:29</t>
  </si>
  <si>
    <t>97 // Bass Dooh</t>
  </si>
  <si>
    <t>Timestamp 1:15</t>
  </si>
  <si>
    <t>100 // Snap</t>
  </si>
  <si>
    <t>Timestamp 1:16</t>
  </si>
  <si>
    <t>96 // Bass Dooh</t>
  </si>
  <si>
    <t>Hollywood Series 4000</t>
  </si>
  <si>
    <t>CARTOON, BONG</t>
  </si>
  <si>
    <t>ELECTRONIC BONG</t>
  </si>
  <si>
    <t>Pianta Village, Pianta Rescue</t>
  </si>
  <si>
    <t>CARTOON, BOING</t>
  </si>
  <si>
    <t>TIMPANI, LONG GLISS UP, PERCUSSION</t>
  </si>
  <si>
    <t>4001-40-02</t>
  </si>
  <si>
    <t>CARTOON, BUBBLE</t>
  </si>
  <si>
    <t>SINGLE BUBBLE</t>
  </si>
  <si>
    <t>0102-80-01</t>
  </si>
  <si>
    <t>TIMPANI</t>
  </si>
  <si>
    <t>HARD HIT</t>
  </si>
  <si>
    <t>0103-58-03</t>
  </si>
  <si>
    <t>GUITAR, GIBSON SG</t>
  </si>
  <si>
    <t>PICK ON G, LONG RING</t>
  </si>
  <si>
    <t>0103-58-07</t>
  </si>
  <si>
    <t>PICK ON B, LONG RING</t>
  </si>
  <si>
    <t>0105-01-07</t>
  </si>
  <si>
    <t>ORGAN, HAMMOND B3</t>
  </si>
  <si>
    <t>WHISTLE TONE, FAST LESLIE</t>
  </si>
  <si>
    <t>Mecha Bowser, Corona Mountain</t>
  </si>
  <si>
    <t>0105-01-12</t>
  </si>
  <si>
    <t>0105-83-03</t>
  </si>
  <si>
    <t>TRUMPET B FLAT</t>
  </si>
  <si>
    <t>LONG NOTE</t>
  </si>
  <si>
    <t>Boss Battle, Wiggler Intro</t>
  </si>
  <si>
    <t>WB01-94-02</t>
  </si>
  <si>
    <t>CARTOON, CYMBAL</t>
  </si>
  <si>
    <t>CRASH CYMBAL HIT, PERCUSSION, MUSIC</t>
  </si>
  <si>
    <t>WB02-31-02</t>
  </si>
  <si>
    <t>CARTOON, HORN</t>
  </si>
  <si>
    <t>SHORT HORN TOOT, MEDIUM</t>
  </si>
  <si>
    <t>BD_bd104, BD_bd205</t>
  </si>
  <si>
    <t>348, 349, 350, 351 // Ethno drums</t>
  </si>
  <si>
    <t>Batitef Tambourine</t>
  </si>
  <si>
    <t>Piano</t>
  </si>
  <si>
    <t>18, 19, 20 // Accordion</t>
  </si>
  <si>
    <t>130, 131, 132 // Brass</t>
  </si>
  <si>
    <t>5,6, 7 // Octave Piano</t>
  </si>
  <si>
    <t>113 // Chord pad</t>
  </si>
  <si>
    <t>154 // Chord pad</t>
  </si>
  <si>
    <t>Digital synth comp</t>
  </si>
  <si>
    <t>Distortion guitar, has wah effect</t>
  </si>
  <si>
    <t>Shadow Mario Appears (Movie), The Kidnapping of Princess Peach (Movie)</t>
  </si>
  <si>
    <t>145 // Synth pad</t>
  </si>
  <si>
    <t>242, 243, 244 // Kalimba</t>
  </si>
  <si>
    <t>45, 46, 47 // Electric Bass</t>
  </si>
  <si>
    <r>
      <rPr>
        <rFont val="Fira Sans"/>
        <b/>
        <color rgb="FFFFFFFF"/>
        <sz val="14.0"/>
      </rPr>
      <t xml:space="preserve">Super Mario 64 DS </t>
    </r>
    <r>
      <rPr>
        <rFont val="Fira Sans"/>
        <b/>
        <color rgb="FFFFCB02"/>
        <sz val="14.0"/>
      </rPr>
      <t>★</t>
    </r>
    <r>
      <rPr>
        <rFont val="Fira Sans"/>
        <b/>
        <color rgb="FF57BB8A"/>
        <sz val="14.0"/>
      </rPr>
      <t>★</t>
    </r>
  </si>
  <si>
    <t>All other instruments come</t>
  </si>
  <si>
    <t>from Super Mario 64</t>
  </si>
  <si>
    <r>
      <rPr>
        <rFont val="Fira Sans"/>
        <b/>
        <color rgb="FFFFFFFF"/>
        <sz val="12.0"/>
        <u/>
      </rPr>
      <t>and Super Mario Sunshine</t>
    </r>
    <r>
      <rPr>
        <rFont val="Fira Sans"/>
        <b/>
        <color rgb="FFFFFFFF"/>
        <sz val="12.0"/>
        <u/>
      </rPr>
      <t>.</t>
    </r>
  </si>
  <si>
    <t>Sample: Nintendo</t>
  </si>
  <si>
    <t>NES Ricoh 2A03</t>
  </si>
  <si>
    <t>Triangle</t>
  </si>
  <si>
    <t>Balloon Mario, Wanted!, Overslot, Mini Game Over</t>
  </si>
  <si>
    <t>Organ 201</t>
  </si>
  <si>
    <t>Casino, Bomb</t>
  </si>
  <si>
    <t>Rabbit</t>
  </si>
  <si>
    <t>0104-18-01</t>
  </si>
  <si>
    <t>PIANO, CONCERT GRAND</t>
  </si>
  <si>
    <t>SINGLE NOTE</t>
  </si>
  <si>
    <t>New Super Mario Bros.</t>
  </si>
  <si>
    <t>CD3000 Sound Library</t>
  </si>
  <si>
    <t>STACK SYNTH #1</t>
  </si>
  <si>
    <t>BIG CHORD</t>
  </si>
  <si>
    <t>Vs. Mode &amp; Minigame Select</t>
  </si>
  <si>
    <t>CD 1 -&gt; SD: SD  DANCE -&gt; SD:SD DANCE  1</t>
  </si>
  <si>
    <t>SD:SD Dance 1</t>
  </si>
  <si>
    <t>SD:SD 018</t>
  </si>
  <si>
    <t>Final Koopa</t>
  </si>
  <si>
    <t>SD:SD Dance 2</t>
  </si>
  <si>
    <t>SD:SD 065</t>
  </si>
  <si>
    <t>CD 1 -&gt; SD: SD  DANCE -&gt; SD:SD DANCE  2</t>
  </si>
  <si>
    <t>SD:SD Dance 4</t>
  </si>
  <si>
    <t>SD:SD 168</t>
  </si>
  <si>
    <t>CD 1 -&gt; SD: SD 808 &amp; 909 -&gt; SD:SD 808 &amp; 909</t>
  </si>
  <si>
    <t>SD:SD TR-909</t>
  </si>
  <si>
    <t>CD 1 -&gt; CYM:CRASH mono -&gt; CYM:Crash mono</t>
  </si>
  <si>
    <t>CYM:Crash mono</t>
  </si>
  <si>
    <t>Mega Mario</t>
  </si>
  <si>
    <t>CD 1 -&gt; CYM:RIDE mono -&gt; CYM:Ride mono</t>
  </si>
  <si>
    <t>CYM:Ride 1 mo</t>
  </si>
  <si>
    <t>CD 1 -&gt; PER:Percussion -&gt; PER:Bells</t>
  </si>
  <si>
    <t>PER:Bells</t>
  </si>
  <si>
    <t>World 5</t>
  </si>
  <si>
    <t>CD 2 -&gt; BA2:E - BASSES -&gt; BA2:E-Basses 1</t>
  </si>
  <si>
    <t>Tower</t>
  </si>
  <si>
    <t>CD 2 -&gt; PIA:E-PIANOS ok -&gt; PIA:MKS-20</t>
  </si>
  <si>
    <t>PIA:MKS-20  1</t>
  </si>
  <si>
    <t>PIA:Mj</t>
  </si>
  <si>
    <t>Overworld, Athletic</t>
  </si>
  <si>
    <t>CD 2 -&gt; STR:Orchestral -&gt; STR:Strings</t>
  </si>
  <si>
    <t>STR:MellotronStr</t>
  </si>
  <si>
    <t>Ghost House</t>
  </si>
  <si>
    <t>CD 2 -&gt; SYN:Microwave  2 -&gt; SYN:Microwave 6</t>
  </si>
  <si>
    <t>SYN:Waterdome</t>
  </si>
  <si>
    <t>Underwater</t>
  </si>
  <si>
    <t>CD 2 -&gt; FX:ANALOG PER 1 -&gt; FX :Analog PER 2</t>
  </si>
  <si>
    <t>FX :AnalogPerc.3</t>
  </si>
  <si>
    <t>CD 2 -&gt; FX:ANALOG PER 2 -&gt; FX :Analog PER 3</t>
  </si>
  <si>
    <t>FX :AnalogPerc.5</t>
  </si>
  <si>
    <t>Bowser Jr.</t>
  </si>
  <si>
    <t>Orchestral Colours</t>
  </si>
  <si>
    <t>PIZZICA.CHRD</t>
  </si>
  <si>
    <t>PIZZICA.MAJ#</t>
  </si>
  <si>
    <t>Track 52 - Females -&gt; Sample 3</t>
  </si>
  <si>
    <t>(fs) "Taaaa" E</t>
  </si>
  <si>
    <t>Underground, Desert, Beach, Volcano, Overworld (OST Version)</t>
  </si>
  <si>
    <t>World 8, Final Koopa</t>
  </si>
  <si>
    <t>Keyboards -&gt; Organs -&gt; Synth Organs</t>
  </si>
  <si>
    <t>Underground, End Credits, Bob-omb Reverse, Vs. Mode ~ Overworld</t>
  </si>
  <si>
    <t>Percussive Keyboards -&gt; Percussive Synth</t>
  </si>
  <si>
    <t>World 7</t>
  </si>
  <si>
    <t>Tubular Bells 1</t>
  </si>
  <si>
    <t>Castle</t>
  </si>
  <si>
    <t>Desert</t>
  </si>
  <si>
    <t>Tama Cbn Fbr Snares</t>
  </si>
  <si>
    <t>From the N64DD SDK</t>
  </si>
  <si>
    <t>World 8, Volcano</t>
  </si>
  <si>
    <t>Alto Sax Stereo</t>
  </si>
  <si>
    <t>Vs. Mode ~ Snowland</t>
  </si>
  <si>
    <t>Tower, Castle, World 8, Volcano</t>
  </si>
  <si>
    <t>Partition D -&gt; VOLUME 008</t>
  </si>
  <si>
    <t>BASS FP AM 5</t>
  </si>
  <si>
    <t>077 Bright Steel</t>
  </si>
  <si>
    <t>024 Flute</t>
  </si>
  <si>
    <t>028 Clarinet</t>
  </si>
  <si>
    <t>Athletic</t>
  </si>
  <si>
    <t>040 Trumpet 2</t>
  </si>
  <si>
    <t>Proteus/3 XR</t>
  </si>
  <si>
    <t>World 3</t>
  </si>
  <si>
    <t>Synclavier Essential Percussion</t>
  </si>
  <si>
    <t>Congas w_ hands</t>
  </si>
  <si>
    <t>World 2</t>
  </si>
  <si>
    <t>Latin Hand Percussion</t>
  </si>
  <si>
    <t>Claves</t>
  </si>
  <si>
    <t>Pitched Percussion -&gt; Bells and Chimes</t>
  </si>
  <si>
    <t>Castle, Ghost House, End Credits</t>
  </si>
  <si>
    <t>Pitched Percussion -&gt; Timp Med Mallet</t>
  </si>
  <si>
    <t>Versus Menu Screen</t>
  </si>
  <si>
    <t>Pitched Percussion -&gt; Vibes_Marimba_Xylo</t>
  </si>
  <si>
    <t>Vibraphone f</t>
  </si>
  <si>
    <t>Overworld, Vs. Mode ~ Snowland</t>
  </si>
  <si>
    <t>Partition B -&gt; VIBRAPHONE</t>
  </si>
  <si>
    <t>DRY VIBES</t>
  </si>
  <si>
    <t>Overworld (OST Version)</t>
  </si>
  <si>
    <t>Partition B -&gt; GLOCKENSPIEL</t>
  </si>
  <si>
    <t>GLOCKENSPIEL</t>
  </si>
  <si>
    <t>B66 Fretless</t>
  </si>
  <si>
    <t>TRITON STUDIO</t>
  </si>
  <si>
    <t>Combis -&gt; Bank D</t>
  </si>
  <si>
    <t>D091 Morning Dove</t>
  </si>
  <si>
    <t>Set velocity to 100</t>
  </si>
  <si>
    <t>A030 Tinklin' Pad</t>
  </si>
  <si>
    <t>Mute osc 1</t>
  </si>
  <si>
    <t>A052 Psycho Kit</t>
  </si>
  <si>
    <t>D#2, set velocity to 100</t>
  </si>
  <si>
    <t>B047 Marimba</t>
  </si>
  <si>
    <t>B069 Strato-Chime</t>
  </si>
  <si>
    <t>B105 Trumpet Ens.</t>
  </si>
  <si>
    <t>Boss, End Credits, Vs. Mode ~ Overworld</t>
  </si>
  <si>
    <t>B127 Tinkle Bells</t>
  </si>
  <si>
    <t>C077 2VCO Planet Lead</t>
  </si>
  <si>
    <t>Opening Part 2, Bowser Jr.</t>
  </si>
  <si>
    <t>D103 Theatrical Pad</t>
  </si>
  <si>
    <t>World 2, World 7</t>
  </si>
  <si>
    <t>Programs -&gt; Bank G</t>
  </si>
  <si>
    <t>G020 Church Organ</t>
  </si>
  <si>
    <t>it's the lower KORG organ</t>
  </si>
  <si>
    <t>G060 Muted Trumpet 1</t>
  </si>
  <si>
    <t>G083 Synth Calliope</t>
  </si>
  <si>
    <t>G115 Steel Drums</t>
  </si>
  <si>
    <t>Kurzweil</t>
  </si>
  <si>
    <t>K2500R</t>
  </si>
  <si>
    <t>Programs -&gt; KEYBOARD</t>
  </si>
  <si>
    <t>01 Acoustic Piano</t>
  </si>
  <si>
    <t>Vs. Battle &amp; 1 Player Explanation</t>
  </si>
  <si>
    <t>Programs -&gt; PERCUSSION</t>
  </si>
  <si>
    <t>68 Bell Player</t>
  </si>
  <si>
    <t>Vs. Battle &amp; 1 Player Title</t>
  </si>
  <si>
    <t>Programs -&gt; BASSES</t>
  </si>
  <si>
    <t>71 Dual E Bass</t>
  </si>
  <si>
    <t>Boss, Vs. Mode ~ Overworld, Vs. Mode ~ Snowland</t>
  </si>
  <si>
    <t>Programs -&gt; BRASS</t>
  </si>
  <si>
    <t>130 Solo Trombone</t>
  </si>
  <si>
    <t>Partition A -&gt; DRUM SET 1</t>
  </si>
  <si>
    <t>SET0102.MAIN</t>
  </si>
  <si>
    <t>Partition A -&gt; PERC SET 4</t>
  </si>
  <si>
    <t>4.SET MAIN..</t>
  </si>
  <si>
    <t>World 8</t>
  </si>
  <si>
    <t>PR-A</t>
  </si>
  <si>
    <t>A-18 Glass Voices</t>
  </si>
  <si>
    <t>A-45 Nylon Guitar</t>
  </si>
  <si>
    <t>A-53 Stratomaster PJ</t>
  </si>
  <si>
    <t>A-62 Woody Bass</t>
  </si>
  <si>
    <t>A-65 Pick Bass</t>
  </si>
  <si>
    <t>A-71 Rubber Bass</t>
  </si>
  <si>
    <t>Tower, Desert</t>
  </si>
  <si>
    <t>93 Pan Pipe</t>
  </si>
  <si>
    <t>Title, Desert</t>
  </si>
  <si>
    <t>116 Jazz Organ</t>
  </si>
  <si>
    <t>Title, World 8 (Part 2)</t>
  </si>
  <si>
    <t>156 Spectrum 1</t>
  </si>
  <si>
    <t>006 081 LM Square</t>
  </si>
  <si>
    <t>Underwater, End Credits</t>
  </si>
  <si>
    <t>003 090 Rotary Strng</t>
  </si>
  <si>
    <t>Underwater, Castle</t>
  </si>
  <si>
    <t>016 113 RAMA Cymbal</t>
  </si>
  <si>
    <t>PR-A (Preset A Group)</t>
  </si>
  <si>
    <t>World 1, World 6</t>
  </si>
  <si>
    <t>PR-D (Preset D Group)</t>
  </si>
  <si>
    <t>075 Resojuice</t>
  </si>
  <si>
    <t>Volcano</t>
  </si>
  <si>
    <t>4001-58-02</t>
  </si>
  <si>
    <t>CARTOON, BELL</t>
  </si>
  <si>
    <t>METAL XYLOPHONE, SHORT GLISSUP</t>
  </si>
  <si>
    <t>0102-94-01</t>
  </si>
  <si>
    <t>World 7, Vs. Mode ~ Overworld</t>
  </si>
  <si>
    <t>Disk 2 -&gt; Partition A -&gt; 6-STR FUNK</t>
  </si>
  <si>
    <t>Underground, End Credits</t>
  </si>
  <si>
    <t>DISC 1 -&gt; PRC:SB Afro DRMs -&gt; PRC:African Perc</t>
  </si>
  <si>
    <t>PRC:-Dun Duns</t>
  </si>
  <si>
    <t>CD 1 -&gt; Partition I -&gt; CYM:SB Udus</t>
  </si>
  <si>
    <t>PRC:-Udus Mono</t>
  </si>
  <si>
    <t>PRC: -Udu Up 1</t>
  </si>
  <si>
    <t>World 4</t>
  </si>
  <si>
    <t>House Essentials</t>
  </si>
  <si>
    <t>48-51 BASS -&gt; HE49.BASSa-HOUSE</t>
  </si>
  <si>
    <t>bseHOE49001house-A</t>
  </si>
  <si>
    <t>Title, Desert, Beach, Volcano, End Credits</t>
  </si>
  <si>
    <t>From Super Mario 64</t>
  </si>
  <si>
    <t>Castle, Desert, Volcano</t>
  </si>
  <si>
    <t>Orch. Hit, From Super Mario World</t>
  </si>
  <si>
    <t>? (01R/W or 01R/W Card)</t>
  </si>
  <si>
    <t>Castle, Final Koopa</t>
  </si>
  <si>
    <t>Choir Pad</t>
  </si>
  <si>
    <t>Fortress</t>
  </si>
  <si>
    <t>Percussive Organ, also in Wind Waker</t>
  </si>
  <si>
    <t>Overworld, Boss, Koopa Jr.</t>
  </si>
  <si>
    <t>Vs. Battle &amp; 1 Player Title, Vs. Battle &amp; 1 Player Select</t>
  </si>
  <si>
    <t>Chiff Flute</t>
  </si>
  <si>
    <t>Brass Section</t>
  </si>
  <si>
    <t>Horn + String Section</t>
  </si>
  <si>
    <t>Vs. Battle Result</t>
  </si>
  <si>
    <t>Synth piano</t>
  </si>
  <si>
    <t>Mega Mario, Bonus, Tower</t>
  </si>
  <si>
    <t>Super Mario Galaxy</t>
  </si>
  <si>
    <t>All other instruments come from the live recorded Super Mario Galaxy Orchestra.</t>
  </si>
  <si>
    <t>Live Recording: Lyon &amp; Healy</t>
  </si>
  <si>
    <t>Style 11 Gold</t>
  </si>
  <si>
    <t>CD 5 -&gt; Partition E -&gt; VB VIB SL</t>
  </si>
  <si>
    <t>VB VIB SL</t>
  </si>
  <si>
    <t>Rosalina in the Observatory 1</t>
  </si>
  <si>
    <t>Stringed Instruments -&gt; Sitar</t>
  </si>
  <si>
    <t>Sitar Gliss + FX</t>
  </si>
  <si>
    <t>Dusty Dune Galaxy</t>
  </si>
  <si>
    <t>Ball Rolling 1, HELP!, Ball Rolling 2, Bowser's New Galaxy</t>
  </si>
  <si>
    <t>CD 2 -&gt; SYN:DIGITAL  1 -&gt; SYN:Digital  3</t>
  </si>
  <si>
    <t>SYN:Fantasia</t>
  </si>
  <si>
    <t>SFX (Star Grab)</t>
  </si>
  <si>
    <t>Timpani 2</t>
  </si>
  <si>
    <t>Megaleg (Planet), Bowser's New Galaxy</t>
  </si>
  <si>
    <t>Virtuoso 2000 / Proteus Orchestra</t>
  </si>
  <si>
    <t>051 Pitched Timp</t>
  </si>
  <si>
    <t>Megaleg, The Fiery Stronghold, Kingfin, Heavy Metal Mecha-Bowser</t>
  </si>
  <si>
    <t>078 Velo Snare 3</t>
  </si>
  <si>
    <t>Megaleg, The Fiery Stronghold, Heavy Metal Mecha-Bowser</t>
  </si>
  <si>
    <t>B056 HarpsyKorg 8'+4'</t>
  </si>
  <si>
    <t>Megaleg</t>
  </si>
  <si>
    <t>B062 E.Bass Pick 1</t>
  </si>
  <si>
    <t>A-wa-wa-wa!</t>
  </si>
  <si>
    <t>B126 Pro-Dyno EP</t>
  </si>
  <si>
    <t>HELP!, In Bubble (Beta)</t>
  </si>
  <si>
    <t>D079 Warm Steel Drums</t>
  </si>
  <si>
    <t>Loopmasters</t>
  </si>
  <si>
    <t>Drum &amp; Bass Producer</t>
  </si>
  <si>
    <t>Loops 170 Bpm -&gt; 170 Bpm WAV</t>
  </si>
  <si>
    <t>Db_170_K03_Lp08</t>
  </si>
  <si>
    <t>Aquatic Race</t>
  </si>
  <si>
    <t>Db_170_K04_Lp02</t>
  </si>
  <si>
    <t>Boo Race</t>
  </si>
  <si>
    <t>Db_170_K04_Lp06</t>
  </si>
  <si>
    <t>only the last fourth is used</t>
  </si>
  <si>
    <t>Db_170_K06_Lp03</t>
  </si>
  <si>
    <t>Dino Piranha</t>
  </si>
  <si>
    <t>Db_170_K10_Lp02</t>
  </si>
  <si>
    <t>Electro Breaks</t>
  </si>
  <si>
    <t>DRUM LOOPS_WAV -&gt; 120_BPM_WAV</t>
  </si>
  <si>
    <t>EB_120_DRUMLOOP_007</t>
  </si>
  <si>
    <t>Super Mario 2007</t>
  </si>
  <si>
    <t>EB_120_DRUMLOOP_009</t>
  </si>
  <si>
    <t>EB_120_DRUMLOOP_011</t>
  </si>
  <si>
    <t>EB_120_DRUMLOOP_033</t>
  </si>
  <si>
    <t>EB_120_DRUMLOOP_043</t>
  </si>
  <si>
    <t>DRUM LOOPS_WAV -&gt; 130_BPM_WAV</t>
  </si>
  <si>
    <t>EB_130_DRUMLOOP_025</t>
  </si>
  <si>
    <t>Kingfin (Vulnerable)</t>
  </si>
  <si>
    <t>DRUM LOOPS_WAV -&gt; 135_BPM_WAV</t>
  </si>
  <si>
    <t>EB_135_DRUMLOOP_049</t>
  </si>
  <si>
    <t>EB_135_DRUMLOOP_050</t>
  </si>
  <si>
    <t>DRUM LOOPS_WAV -&gt; 140_BPM_WAV</t>
  </si>
  <si>
    <t>EB_140_DRUMLOOP_008</t>
  </si>
  <si>
    <t>Enter Bowser Jr.!</t>
  </si>
  <si>
    <t>EB_140_DRUMLOOP_018</t>
  </si>
  <si>
    <t>King Kaliente, Enter Bowser Jr.!, Purple Comet</t>
  </si>
  <si>
    <t>EB_140_DRUMLOOP_049</t>
  </si>
  <si>
    <t>EB_140_DRUMLOOP_058</t>
  </si>
  <si>
    <t>Cosmic Comet, Enter Bowser Jr.!</t>
  </si>
  <si>
    <t>Fantom X7</t>
  </si>
  <si>
    <t>024 Psycho EP</t>
  </si>
  <si>
    <t>Drip Drop Galaxy</t>
  </si>
  <si>
    <t>056 Himalaya Ice</t>
  </si>
  <si>
    <t>Purple Comet</t>
  </si>
  <si>
    <t>057 Dreaming Box</t>
  </si>
  <si>
    <t>Dino Piranha, Beach Bowl Galaxy (Underwater)</t>
  </si>
  <si>
    <t>061 Candy Bell</t>
  </si>
  <si>
    <t>Luma, Star Child</t>
  </si>
  <si>
    <t>070 Ethno Keys</t>
  </si>
  <si>
    <t>Aquatic Race, Boo Race</t>
  </si>
  <si>
    <t>071 Synergy MLT</t>
  </si>
  <si>
    <t>Big Bad Bugaboom, Waltz of the Boos, Deep Dark Galaxy</t>
  </si>
  <si>
    <t>096 Squeeze Me</t>
  </si>
  <si>
    <t>Chasing the Bunnies</t>
  </si>
  <si>
    <t>063 FS Rubber Bs</t>
  </si>
  <si>
    <t>A Tense Moment</t>
  </si>
  <si>
    <t>064 ResoSyn Bs 2</t>
  </si>
  <si>
    <t>Space Athletic, Dino Piranha, Blue Sky Athletic, Super Mario 2007</t>
  </si>
  <si>
    <t>075 SQ Pan</t>
  </si>
  <si>
    <t>Megaleg, Waltz of the Boos, The Galaxy Reactor</t>
  </si>
  <si>
    <t>PR-C</t>
  </si>
  <si>
    <t>053 R&amp;B TriLead</t>
  </si>
  <si>
    <t>057 Dawn Of Pan</t>
  </si>
  <si>
    <t>Battlerock Galaxy, Space Fantasy</t>
  </si>
  <si>
    <t>Buoy Base Galaxy</t>
  </si>
  <si>
    <t>070 Tristar</t>
  </si>
  <si>
    <t>Cosmic Comet</t>
  </si>
  <si>
    <t>073 Chubby Lead</t>
  </si>
  <si>
    <t>could be G095 TriStac Lead</t>
  </si>
  <si>
    <t>Blue Sky Athletic, Speedy Comet in Orbit, Buoy Base Galaxy</t>
  </si>
  <si>
    <t>080 Griggley</t>
  </si>
  <si>
    <t>Heavy Metal Mecha-Bowser</t>
  </si>
  <si>
    <t>109 Stimulation</t>
  </si>
  <si>
    <t>King Kaliente, Kamella</t>
  </si>
  <si>
    <t>119 Philly Hit</t>
  </si>
  <si>
    <t>King Kaliente, Fire Mario</t>
  </si>
  <si>
    <t>127 AluminmWires</t>
  </si>
  <si>
    <t>King Kaliente, Blue Sky Athletic, Cosmic Comet, Kamella</t>
  </si>
  <si>
    <t>PR-D</t>
  </si>
  <si>
    <t>021 DreamInColor</t>
  </si>
  <si>
    <t>Kingfin</t>
  </si>
  <si>
    <t>023 Techno Snips</t>
  </si>
  <si>
    <t>Major Burrows</t>
  </si>
  <si>
    <t>035 Cue Tip</t>
  </si>
  <si>
    <t>036 TB-Sequence</t>
  </si>
  <si>
    <t>079 Ice Palace</t>
  </si>
  <si>
    <t>Gateway Galaxy, Ice Mountain</t>
  </si>
  <si>
    <t>086 Choir Aahs 1</t>
  </si>
  <si>
    <t>Attack modified?</t>
  </si>
  <si>
    <t>Lava Path</t>
  </si>
  <si>
    <t>101 FS Hollow</t>
  </si>
  <si>
    <t>Gateway Galaxy (Finding Bunnies), Space Junk Galaxy, Beach Bowl Galaxy (Underwater), Drip Drop Galaxy, Ice Mountain</t>
  </si>
  <si>
    <t>PR-E</t>
  </si>
  <si>
    <t>007 SaturnHolida</t>
  </si>
  <si>
    <t>Aquatic Race, Boo Race, Chasing the Bunnies</t>
  </si>
  <si>
    <t>028 Reverse Sweep</t>
  </si>
  <si>
    <t>Buoy Base Galaxy (Underwater)</t>
  </si>
  <si>
    <t>087 AmbiShaku</t>
  </si>
  <si>
    <t>Super Mario 2007, Chasing the Bunnies</t>
  </si>
  <si>
    <t>096 Low Beat-S</t>
  </si>
  <si>
    <t>Stolen Grand Star, Bowser's Stronghold Appears</t>
  </si>
  <si>
    <t>043 HimalayaThaw</t>
  </si>
  <si>
    <t>Interlude, Heavy Metal Mecha-Bowser</t>
  </si>
  <si>
    <t>PR-G</t>
  </si>
  <si>
    <t>013 Mr. Nasty</t>
  </si>
  <si>
    <t>094 Jupi Square</t>
  </si>
  <si>
    <t>could be another patch</t>
  </si>
  <si>
    <t>Space Athletic</t>
  </si>
  <si>
    <t>097 Sinetific</t>
  </si>
  <si>
    <t>Overture</t>
  </si>
  <si>
    <t>100 Xtrem Sine</t>
  </si>
  <si>
    <t>Waltz of the Boos, Deep Dark Galaxy, Purple Comet</t>
  </si>
  <si>
    <t>PR-H</t>
  </si>
  <si>
    <t>002 Strobe X</t>
  </si>
  <si>
    <t>The Gateway to the Starry Sky Appears</t>
  </si>
  <si>
    <t>037 Landing Pad</t>
  </si>
  <si>
    <t>To-do: find where this is used</t>
  </si>
  <si>
    <t>055 TDreamTouch</t>
  </si>
  <si>
    <t>Speedy Comet, Waltz of the Boos, Enter Bowser Jr.!, Melty Molten Galaxy</t>
  </si>
  <si>
    <t>067 Survivoz</t>
  </si>
  <si>
    <t>Stolen Grand Star, The Fiery Stronghold, Buoy Base Galaxy, Dusty Dune Galaxy</t>
  </si>
  <si>
    <t>068 Ring Worldz</t>
  </si>
  <si>
    <t>Observatory Dome (Galaxy Select)</t>
  </si>
  <si>
    <t>075 Oral eXam</t>
  </si>
  <si>
    <t>Bowser's Stronghold Appears</t>
  </si>
  <si>
    <t>085 Polar Morn</t>
  </si>
  <si>
    <t>Space Athletic, Cosmic Comet</t>
  </si>
  <si>
    <t>086 Saturn Rings</t>
  </si>
  <si>
    <t>088 Flying X</t>
  </si>
  <si>
    <t>Space Junk Road, The Fiery Stronghold, Lava Path, Dusty Dune Galaxy</t>
  </si>
  <si>
    <t>099 JD Pop Pad</t>
  </si>
  <si>
    <t>100 Silhouette</t>
  </si>
  <si>
    <t>Pipe Interior, Star Babies</t>
  </si>
  <si>
    <t>114 Paradise</t>
  </si>
  <si>
    <t>Rhythm Set -&gt; USER (User Group)</t>
  </si>
  <si>
    <t>021 Machine&amp;Hip</t>
  </si>
  <si>
    <t>028 Nu Technica</t>
  </si>
  <si>
    <t>Kamella, Major Burrows, Purple Coins, Chasing the Bunnies</t>
  </si>
  <si>
    <t>029 Machine Kit2</t>
  </si>
  <si>
    <t>SRX-06 Complete Orchestra</t>
  </si>
  <si>
    <t>231 Horn Sect/</t>
  </si>
  <si>
    <t>Attack of the Airships (Unused), A Tense Moment, Megaleg, Speedy Comet, Kingfin, Heavy Metal Mecha-Bowser, Birth</t>
  </si>
  <si>
    <t>SRX-09 World Collection</t>
  </si>
  <si>
    <t>003 Go2India /C2</t>
  </si>
  <si>
    <t>015 GipsyTrumpt/</t>
  </si>
  <si>
    <t>Beach Bowl Galaxy Underwater</t>
  </si>
  <si>
    <t>084 Tambura SRX</t>
  </si>
  <si>
    <t>The Fiery Stronghold, Dusty Dune Galaxy</t>
  </si>
  <si>
    <t>090 HamrDulcimer</t>
  </si>
  <si>
    <t>Honeyhive Galaxy</t>
  </si>
  <si>
    <t>220 Balafon SRX</t>
  </si>
  <si>
    <t>Gateway Galaxy (Finding Bunnies), Honeyhive Galaxy</t>
  </si>
  <si>
    <t>253 PiriSolo SRX</t>
  </si>
  <si>
    <t>The Toad Brigade</t>
  </si>
  <si>
    <t>267 Isolation</t>
  </si>
  <si>
    <t>348 Tabla+</t>
  </si>
  <si>
    <t>Hanna-Barbera Sound FX Library</t>
  </si>
  <si>
    <t>HB01-24-02</t>
  </si>
  <si>
    <t>CRASH, CARTOON</t>
  </si>
  <si>
    <t>KEN'S BASS, DRUM AND CYMBAL CRASH,</t>
  </si>
  <si>
    <t>Ball Rolling 1</t>
  </si>
  <si>
    <t>HB01-53-04</t>
  </si>
  <si>
    <t>HIT, CARTOON</t>
  </si>
  <si>
    <t>KABONG</t>
  </si>
  <si>
    <t>LIVEPERCUSSION -&gt; BONGOS B</t>
  </si>
  <si>
    <t>Bong125 a-#755</t>
  </si>
  <si>
    <t>Beach Bowl Galaxy</t>
  </si>
  <si>
    <t>Bong125 b-#756</t>
  </si>
  <si>
    <t>Bong125 f-#760</t>
  </si>
  <si>
    <t>Good Egg Galaxy (E3 2006)</t>
  </si>
  <si>
    <t>cymbal roll</t>
  </si>
  <si>
    <t>it's in there, to-do: find patch</t>
  </si>
  <si>
    <t>spiccato strings</t>
  </si>
  <si>
    <t>Attack of the Airships (beta)</t>
  </si>
  <si>
    <t>to-do: look into this track</t>
  </si>
  <si>
    <t>?? (non-echo portamento sine lead)</t>
  </si>
  <si>
    <t>Kamella, Major Burrows</t>
  </si>
  <si>
    <t>?? (pad)</t>
  </si>
  <si>
    <t>Beach Bowl Galaxy, Kamella, Major Burrows</t>
  </si>
  <si>
    <t>?? (possibly SRX?)</t>
  </si>
  <si>
    <t>?? (orchestra hit)</t>
  </si>
  <si>
    <t>Dino Piranha, The Fiery Stronghold, Battle for the Grand Star</t>
  </si>
  <si>
    <t>percussive hit</t>
  </si>
  <si>
    <t>A Tense Moment, Speedy Comet, Ball Rolling 2</t>
  </si>
  <si>
    <t>toms</t>
  </si>
  <si>
    <t>Ball Rolling 2</t>
  </si>
  <si>
    <t>New Super Mario Bros. Wii</t>
  </si>
  <si>
    <t>EXS24</t>
  </si>
  <si>
    <t>Drums &amp; Percussion -&gt; Electronic Drum Kits</t>
  </si>
  <si>
    <t>2-Step Remix</t>
  </si>
  <si>
    <t>Toad House (Minigame), Tower Boss, Airship Boss</t>
  </si>
  <si>
    <t>Roland TR-808 Kit</t>
  </si>
  <si>
    <t>Legacy Instruments -&gt; Drum Kits</t>
  </si>
  <si>
    <t>Hip Hop Kit</t>
  </si>
  <si>
    <t>Toad House</t>
  </si>
  <si>
    <t>Percussion Kit</t>
  </si>
  <si>
    <t>Wii Channel</t>
  </si>
  <si>
    <t>Orchestral -&gt; Percussion</t>
  </si>
  <si>
    <t>Tower Clear, Castle, Castle Clear, Airship, Airship Clear, World 8</t>
  </si>
  <si>
    <t>Orchestral -&gt; Tuned Percussion</t>
  </si>
  <si>
    <t>Tower Clear, Castle, Castle Clear, Airship Boss, Airship Clear</t>
  </si>
  <si>
    <t>World -&gt; Caribbean</t>
  </si>
  <si>
    <t>Caribbean Steel Drums</t>
  </si>
  <si>
    <t>World -&gt; South Asian</t>
  </si>
  <si>
    <t>Indian &amp; Middle Eastern Kit</t>
  </si>
  <si>
    <t>Desert, World 8</t>
  </si>
  <si>
    <t>Indian Sitar</t>
  </si>
  <si>
    <t>Track 53</t>
  </si>
  <si>
    <t>Timestamp 0:26</t>
  </si>
  <si>
    <t>Overworld, Beach, Forest, Athletic, Volcano, Volcano Underground</t>
  </si>
  <si>
    <t>Woodwinds -&gt; Synth Flute Pipes</t>
  </si>
  <si>
    <t>Lyle's</t>
  </si>
  <si>
    <t>MachFive 2</t>
  </si>
  <si>
    <t>Universal -&gt; 03 Acoustic Guitar -&gt; Misc</t>
  </si>
  <si>
    <t>Banjo 1 or Banjo 2</t>
  </si>
  <si>
    <t>Athletic Theme</t>
  </si>
  <si>
    <t>Universal -&gt; 05 Bass -&gt; Acoustic Bass</t>
  </si>
  <si>
    <t>064 Tubular Bell</t>
  </si>
  <si>
    <t>Final Boss Phase 2</t>
  </si>
  <si>
    <t>068 FS Marimba</t>
  </si>
  <si>
    <t>Toad House, Forest, Peach's Castle</t>
  </si>
  <si>
    <t>Volcano Underground</t>
  </si>
  <si>
    <t>092 Grande Pipe</t>
  </si>
  <si>
    <t>019 Orch Pizz</t>
  </si>
  <si>
    <t>Forest</t>
  </si>
  <si>
    <t>065 Mew Lead</t>
  </si>
  <si>
    <t>Airship Boss</t>
  </si>
  <si>
    <t>098 Aerial Choir</t>
  </si>
  <si>
    <t>070 FS Sitar 1</t>
  </si>
  <si>
    <t>050 AirPluck</t>
  </si>
  <si>
    <t>019 Full Strings</t>
  </si>
  <si>
    <t>Desert, Tower, Final Boss Phase 2</t>
  </si>
  <si>
    <t>PR-I</t>
  </si>
  <si>
    <t>070 Vintage Duck</t>
  </si>
  <si>
    <t>005 Neo-Wrld Kit</t>
  </si>
  <si>
    <t>Main Menu, World 2 &amp; 3</t>
  </si>
  <si>
    <t>007 Orch Kit</t>
  </si>
  <si>
    <t>Wind Chimes, Bongos/Congas</t>
  </si>
  <si>
    <t>SC-88Pro Map -&gt; Drum Set</t>
  </si>
  <si>
    <t>031 TR-909</t>
  </si>
  <si>
    <t>Castle Boss</t>
  </si>
  <si>
    <t>039 008 Pulse Clav.</t>
  </si>
  <si>
    <t>004 017 Ful Organ 3</t>
  </si>
  <si>
    <t>Volcano Overworld</t>
  </si>
  <si>
    <t>Tower, 100% Clear</t>
  </si>
  <si>
    <t>047 082 Techno Saw</t>
  </si>
  <si>
    <t>might be under a chorus?</t>
  </si>
  <si>
    <t>102 Drone Split</t>
  </si>
  <si>
    <t>Volcano Overworld, Desert</t>
  </si>
  <si>
    <t>Acoustic Pianos -&gt; Steinway Piano</t>
  </si>
  <si>
    <t>??</t>
  </si>
  <si>
    <t>Enemy Course</t>
  </si>
  <si>
    <t>Last Boss 1, Last Boss 2</t>
  </si>
  <si>
    <t>Classical Choir HOMMM</t>
  </si>
  <si>
    <t>Last Boss 2</t>
  </si>
  <si>
    <t>Universal -&gt; 10 Ethnic</t>
  </si>
  <si>
    <t>Diatonic accordion</t>
  </si>
  <si>
    <t>Universal -&gt; ?</t>
  </si>
  <si>
    <t>Drum kit</t>
  </si>
  <si>
    <t>Underground Theme</t>
  </si>
  <si>
    <t>Slap bass</t>
  </si>
  <si>
    <t>SRX-01 Dynamic Drum Kits</t>
  </si>
  <si>
    <t>Super Mario Galaxy 2</t>
  </si>
  <si>
    <t>Disc 2 -&gt; Partition A -&gt; VIS LG F</t>
  </si>
  <si>
    <t>Slide</t>
  </si>
  <si>
    <t>Disc 5 -&gt; Partition D -&gt; 01 GO HITS</t>
  </si>
  <si>
    <t>GO FF</t>
  </si>
  <si>
    <t>Gobblegut</t>
  </si>
  <si>
    <t xml:space="preserve">
</t>
  </si>
  <si>
    <t>Fleet Glide Galaxy</t>
  </si>
  <si>
    <t>Melty Monster Galaxy, Final Bowser Battle</t>
  </si>
  <si>
    <t>Brass -&gt; 3 French Horns</t>
  </si>
  <si>
    <t>3 SFH Sus</t>
  </si>
  <si>
    <t>Starship Mario, Launch!</t>
  </si>
  <si>
    <t>Miroslav Philharmonik</t>
  </si>
  <si>
    <t>Woodwinds -&gt; Solo Woodwinds -&gt; Solo Flutes</t>
  </si>
  <si>
    <t>Supermassive Galaxy</t>
  </si>
  <si>
    <t>016 Tine EP</t>
  </si>
  <si>
    <t>Freezy Flake Galaxy, Wild Glide Galaxy</t>
  </si>
  <si>
    <t>World 1 &amp; 2, Starshine Beach Galaxy (Underwater), Unused World Map 1, Unused World Map 2</t>
  </si>
  <si>
    <t>069 FS Xylo</t>
  </si>
  <si>
    <t>Wild Glide Galaxy</t>
  </si>
  <si>
    <t>Unused World Map 1, Unused World Map 2</t>
  </si>
  <si>
    <t>Freezy Flake Galaxy</t>
  </si>
  <si>
    <t>016 Downright Bs</t>
  </si>
  <si>
    <t>A Tense Moment (Daredevil Comet)</t>
  </si>
  <si>
    <t>Megahammer</t>
  </si>
  <si>
    <t>Rightside Down Galaxy</t>
  </si>
  <si>
    <t>Puzzle Plank Galaxy</t>
  </si>
  <si>
    <t>Slipsand Galaxy, Speed Run</t>
  </si>
  <si>
    <t>102 SyncModulate</t>
  </si>
  <si>
    <t>Glamdozer</t>
  </si>
  <si>
    <t>112 .16 Orch</t>
  </si>
  <si>
    <t>Flipsville Galaxy</t>
  </si>
  <si>
    <t>114 BlastfrmPast</t>
  </si>
  <si>
    <t>Beat Block Galaxy, Flipsville Galaxy</t>
  </si>
  <si>
    <t>008 Braatz...</t>
  </si>
  <si>
    <t>Beat Block Galaxy, Squizzard</t>
  </si>
  <si>
    <t>Flip-Swap Galaxy</t>
  </si>
  <si>
    <t>Peewee Piranha, Beat Block Galaxy</t>
  </si>
  <si>
    <t>Peewee Piranha, Megahammer</t>
  </si>
  <si>
    <t>Cosmic Cove Galaxy, World 6, Slimy Spring Galaxy, Unused World Map 1</t>
  </si>
  <si>
    <t>The Starship Travels, Cosmic Cove Galaxy, Starshine Beach Galaxy, Space Storm Galaxy, World 6</t>
  </si>
  <si>
    <t>Starshine Beach Galaxy, Space Storm Galaxy</t>
  </si>
  <si>
    <t>020 Voyager</t>
  </si>
  <si>
    <t>044 ForYourBreak</t>
  </si>
  <si>
    <t>Beat Block Galaxy</t>
  </si>
  <si>
    <t>049 PanningFrmnt</t>
  </si>
  <si>
    <t>Digga-Leg</t>
  </si>
  <si>
    <t>075 Elec Sitar</t>
  </si>
  <si>
    <t>Starshine Beach Galaxy, Melty Monster Galaxy</t>
  </si>
  <si>
    <t>Unknown Star</t>
  </si>
  <si>
    <t>044 Ballad Bells</t>
  </si>
  <si>
    <t>063 Oktoberfest</t>
  </si>
  <si>
    <t>120 Secret Bass</t>
  </si>
  <si>
    <t>Wild Glide Galaxy, Slipsand Galaxy</t>
  </si>
  <si>
    <t>077 Reso Sync</t>
  </si>
  <si>
    <t>079 Distro FXM</t>
  </si>
  <si>
    <t>Digga-Leg, Cosmic Clones</t>
  </si>
  <si>
    <t>083 Bag Lead</t>
  </si>
  <si>
    <t>Overture, Sky Station Galaxy, Puzzle Plank Galaxy</t>
  </si>
  <si>
    <t>Haunty Halls Galaxy, World 4</t>
  </si>
  <si>
    <t>The Power of the Stars, Starshine Beach Galaxy</t>
  </si>
  <si>
    <t>all World Map themes (Grand World Map variation)</t>
  </si>
  <si>
    <t>Rightside Down Galaxy (Inverted Gravity)</t>
  </si>
  <si>
    <t>Bowser's Lava Lair</t>
  </si>
  <si>
    <t>Spin-Dig Galaxy, Digga-Leg, Rightside Down Galaxy, Flipside Galaxy</t>
  </si>
  <si>
    <t>Flip-Swap Galaxy, Beat Block Galaxy, Megahammer (Yoshi)</t>
  </si>
  <si>
    <t>A-wa-wa-wa-wa!, Ball Rolling, Fleet Glide Galaxy</t>
  </si>
  <si>
    <t>003 TightRck1KIT</t>
  </si>
  <si>
    <t>A Tense Moment (Daredevil Comet), Unused Galaxy Theme</t>
  </si>
  <si>
    <t>Slipsand Galaxy</t>
  </si>
  <si>
    <t>178 Ethnic Ens</t>
  </si>
  <si>
    <t>219 Baateri SRX</t>
  </si>
  <si>
    <t>Bong125 e-#759</t>
  </si>
  <si>
    <t>Megahammer (Yoshi)</t>
  </si>
  <si>
    <t>Woodblock</t>
  </si>
  <si>
    <t>synth arp</t>
  </si>
  <si>
    <t>Super Mario 3D Land</t>
  </si>
  <si>
    <t>Orchestral -&gt; Woodwinds</t>
  </si>
  <si>
    <t>Disc 5 -&gt; Partition B -&gt; TI FF</t>
  </si>
  <si>
    <t>TI FF</t>
  </si>
  <si>
    <t>TI FF G1</t>
  </si>
  <si>
    <t>Pom Pom</t>
  </si>
  <si>
    <t>Castle, After Boss, Airship, World 8 Castle, World 8 (Part 2), Final Castle</t>
  </si>
  <si>
    <t>Castle, After Boss, Airship, World 8 Castle, Final Castle</t>
  </si>
  <si>
    <t>A028 Rezbo</t>
  </si>
  <si>
    <t>Retro Land, Course Clear (Retro Ver.)</t>
  </si>
  <si>
    <t>A102 Jungle Rez Bass</t>
  </si>
  <si>
    <t>A111 Bali Gamelon</t>
  </si>
  <si>
    <t>The Final Letter</t>
  </si>
  <si>
    <t>B002 StaccatoPizzHit</t>
  </si>
  <si>
    <t>Retro Land, Pom Pom</t>
  </si>
  <si>
    <t>B015 Velo Kalimba</t>
  </si>
  <si>
    <t>World 1 Map, Toad House, World 3 Map, Special 1 Map, Special 3 Map</t>
  </si>
  <si>
    <t>Opening 1</t>
  </si>
  <si>
    <t>B060 Musette</t>
  </si>
  <si>
    <t>Toad House, Snow Land, Pom Pom</t>
  </si>
  <si>
    <t>B093 Bassoon</t>
  </si>
  <si>
    <t>C118 Nu Skool Bass</t>
  </si>
  <si>
    <t>Opening 1, Opening 2, Snow Land</t>
  </si>
  <si>
    <t>D112 Feedback MG Bass</t>
  </si>
  <si>
    <t>World 1 Map, Retro Land, World 3 Map</t>
  </si>
  <si>
    <t>G076 Pan Flute</t>
  </si>
  <si>
    <t>Snow Land</t>
  </si>
  <si>
    <t>G082 Detuned Sawtooth</t>
  </si>
  <si>
    <t>G110 Bagpipe</t>
  </si>
  <si>
    <t>Retro Land, World 3 Map</t>
  </si>
  <si>
    <t>Beach (Underwater)</t>
  </si>
  <si>
    <t>After Boss</t>
  </si>
  <si>
    <t>Ghost House, Final Castle</t>
  </si>
  <si>
    <t>057 SH-101 Bs 2</t>
  </si>
  <si>
    <t>World 8 Map (Part 1)</t>
  </si>
  <si>
    <t>Super Star, Mystery Box, Beach, Too Bad!</t>
  </si>
  <si>
    <t>Sky Panel, Boom Boom</t>
  </si>
  <si>
    <t>could be G095 TriStac Lead instead</t>
  </si>
  <si>
    <t>Sky Panel, Beach</t>
  </si>
  <si>
    <t>Sky Panel</t>
  </si>
  <si>
    <t>Boom Boom</t>
  </si>
  <si>
    <t>050 Wet Atax</t>
  </si>
  <si>
    <t>Underground, Boom Boom</t>
  </si>
  <si>
    <t>Super Star</t>
  </si>
  <si>
    <t>Castle, Airship, World 8 Castle, World 8 Map (Part 2)</t>
  </si>
  <si>
    <t>The Sax Brothers</t>
  </si>
  <si>
    <t>Mr. Sax Alto</t>
  </si>
  <si>
    <t>Trumpet German</t>
  </si>
  <si>
    <t>add CC11 and raise MW</t>
  </si>
  <si>
    <t>World 1 Map, Special 1 Map</t>
  </si>
  <si>
    <t>053-Euphrates 4_4</t>
  </si>
  <si>
    <t>053-Euphrates Brush Congas</t>
  </si>
  <si>
    <t>Clock Tower</t>
  </si>
  <si>
    <t>055-Sand Castles</t>
  </si>
  <si>
    <t>055-Sand Castles Perc mix</t>
  </si>
  <si>
    <t>055-Sand Castles Wavedrums</t>
  </si>
  <si>
    <t>063-Lay It Down</t>
  </si>
  <si>
    <t>063-Lay It Down Congas</t>
  </si>
  <si>
    <t>coarse +5</t>
  </si>
  <si>
    <t>072-Tyrant</t>
  </si>
  <si>
    <t>072-Tyrant Slit Drum</t>
  </si>
  <si>
    <t>coarse +10</t>
  </si>
  <si>
    <t>073-Mysterious</t>
  </si>
  <si>
    <t>073-Mysterious Perc mix</t>
  </si>
  <si>
    <t>bass EQ'd out</t>
  </si>
  <si>
    <t>084-Swingin Cyms</t>
  </si>
  <si>
    <t>084-Swingin Cyms Perc mix</t>
  </si>
  <si>
    <t>World 6 Map</t>
  </si>
  <si>
    <t>095-Afro Shuffle</t>
  </si>
  <si>
    <t>095-Afro Shuffle Wavedrum 1 dry</t>
  </si>
  <si>
    <t>coarse +8</t>
  </si>
  <si>
    <t>Special 6 Map</t>
  </si>
  <si>
    <t>Egyptian Saz b</t>
  </si>
  <si>
    <t>False Bowser, Desert, World 7 Map</t>
  </si>
  <si>
    <t>Electric Sitar c</t>
  </si>
  <si>
    <t>Strat JC-120 Guitar 1</t>
  </si>
  <si>
    <t>World 4 B Map</t>
  </si>
  <si>
    <t>Poker Trash Square</t>
  </si>
  <si>
    <t>Special 8 Map</t>
  </si>
  <si>
    <t>Maverick Reso Sine</t>
  </si>
  <si>
    <t>Soaring Triangle Lead</t>
  </si>
  <si>
    <t>World 4 Map</t>
  </si>
  <si>
    <t>Classic Stylus -&gt; 120-Dirty house</t>
  </si>
  <si>
    <t>120-Dirty house a</t>
  </si>
  <si>
    <t>Special 8 Map (All Stages Complete)</t>
  </si>
  <si>
    <t>RMX Grooves -&gt; 62-Artificial Blue</t>
  </si>
  <si>
    <t>62-Artificial Blue Combo Amb</t>
  </si>
  <si>
    <t>Special 4 Map</t>
  </si>
  <si>
    <t>RMX Grooves -&gt; 70-Eden</t>
  </si>
  <si>
    <t>RMX Grooves -&gt; 92-Lollipop</t>
  </si>
  <si>
    <t>92-Lollipop Combo</t>
  </si>
  <si>
    <t>coarse +7</t>
  </si>
  <si>
    <t>PRC:-Udu 1 L, PRC:-Udu 2 L</t>
  </si>
  <si>
    <t>World 1 Map, World 3 Map, Special 1 Map, Special 3 Map</t>
  </si>
  <si>
    <t>SE01 Preset Solo Strings</t>
  </si>
  <si>
    <t>SE05 Preset Harp</t>
  </si>
  <si>
    <t>Clock Tower, Ending</t>
  </si>
  <si>
    <t>SE33 Preset Percussion</t>
  </si>
  <si>
    <t>15S Tubular Bells</t>
  </si>
  <si>
    <t>Castle, Airship, World 8 Castle, World 8 Map (Part 2), Final Castle</t>
  </si>
  <si>
    <t>?? (snares)</t>
  </si>
  <si>
    <t>Clock Tower, To the Final World, Final Bowser Battle</t>
  </si>
  <si>
    <t>New Super Mario Bros. 2</t>
  </si>
  <si>
    <t>To demo</t>
  </si>
  <si>
    <t>-Used throughout the soundtrack, Gold Ring. variations-</t>
  </si>
  <si>
    <t>Standard Drumkit 3, c7</t>
  </si>
  <si>
    <t>017 054 ChorusLahFem</t>
  </si>
  <si>
    <t>Voices</t>
  </si>
  <si>
    <t>Princess Peach is Saved</t>
  </si>
  <si>
    <t>Final Boss (Harp)</t>
  </si>
  <si>
    <t>New Super Mario Bros. U</t>
  </si>
  <si>
    <t>Bass -&gt; Electric Bass</t>
  </si>
  <si>
    <t>Ballad Electric Bass</t>
  </si>
  <si>
    <t>Overworld, Snow Overworld</t>
  </si>
  <si>
    <t>Drums &amp; Percussion -&gt; Acoustic Drum Kits</t>
  </si>
  <si>
    <t>Guitars -&gt; Acoustic Guitar</t>
  </si>
  <si>
    <t>Classical Acoustic Guitar</t>
  </si>
  <si>
    <t>Acorn Plains Map, Overworld</t>
  </si>
  <si>
    <t>The Final Battle, Bowser 1, Bowser 2</t>
  </si>
  <si>
    <t>Frosted Glacier Map</t>
  </si>
  <si>
    <t>World -&gt; South American</t>
  </si>
  <si>
    <t>Latin Kit</t>
  </si>
  <si>
    <t>Sparkling Waters Map</t>
  </si>
  <si>
    <t>Peruvian Panpipes</t>
  </si>
  <si>
    <t>Rock-Candy Mines Map</t>
  </si>
  <si>
    <t>060 Santur</t>
  </si>
  <si>
    <t>Layer-Cake Desert Map</t>
  </si>
  <si>
    <t>Bowser 1</t>
  </si>
  <si>
    <t>Peach's Castle Intro, Peach's Castle Map</t>
  </si>
  <si>
    <t>Super Mario 3D World</t>
  </si>
  <si>
    <t>All other instruments come from the live recorded Super Mario 3D World Jazz Band.</t>
  </si>
  <si>
    <t>Jam Pack Remix Tools</t>
  </si>
  <si>
    <t>Drum Kits</t>
  </si>
  <si>
    <t>Paris House Remix</t>
  </si>
  <si>
    <t>Beep Block Skyway</t>
  </si>
  <si>
    <t>Jam Pack World Music</t>
  </si>
  <si>
    <t>African Kalimba</t>
  </si>
  <si>
    <t>Hands-On Hall</t>
  </si>
  <si>
    <t>African Marimba</t>
  </si>
  <si>
    <t>Sprawling Savanna</t>
  </si>
  <si>
    <t>Loops</t>
  </si>
  <si>
    <t>Turkish Morning Drum 02</t>
  </si>
  <si>
    <t>Conkdor Canyon</t>
  </si>
  <si>
    <t>Ultrabeat</t>
  </si>
  <si>
    <t>Classic Dub Kit 01</t>
  </si>
  <si>
    <t>Fort Fire Bros.</t>
  </si>
  <si>
    <t>CD 2 -&gt; VOI:VOICES -&gt; VOI:Voices  2</t>
  </si>
  <si>
    <t>VOI:Choir M-1</t>
  </si>
  <si>
    <t>Piranha Creeper Creek</t>
  </si>
  <si>
    <t>CD 2 -&gt; STR:Orchestral -&gt; STR:Pizzicato</t>
  </si>
  <si>
    <t>STR:Pizzicato</t>
  </si>
  <si>
    <t>Technorganic Kit 88</t>
  </si>
  <si>
    <t>From Stormdrum</t>
  </si>
  <si>
    <t>Light the Color Panels!, Mario's Color Panels, Link's Color Panels</t>
  </si>
  <si>
    <t>GM Bank -&gt; 001-8 PIANO</t>
  </si>
  <si>
    <t>7-Harpsichord</t>
  </si>
  <si>
    <t>The Bullet Bill Brigade</t>
  </si>
  <si>
    <t>GM Bank -&gt; 009-16 CROMPERC</t>
  </si>
  <si>
    <t>Mystery House Entrance</t>
  </si>
  <si>
    <t>Voices of Native America</t>
  </si>
  <si>
    <t>Partition E -&gt; FISH FLUTE</t>
  </si>
  <si>
    <t>FISH VIBRATO</t>
  </si>
  <si>
    <t>008 JD-800 Piano</t>
  </si>
  <si>
    <t>Switch Scramble Circus</t>
  </si>
  <si>
    <t>054 MuBox Pad</t>
  </si>
  <si>
    <t>Could also be A059 FS Bell 1</t>
  </si>
  <si>
    <t>Snowball Park</t>
  </si>
  <si>
    <t>Footlight Lane, World 3, World Star</t>
  </si>
  <si>
    <t>Switch Scramble Circus, Victory, Snowball Park</t>
  </si>
  <si>
    <t>Footlight Lane</t>
  </si>
  <si>
    <t>A Misstep</t>
  </si>
  <si>
    <t>Going All Out in the Mystery House</t>
  </si>
  <si>
    <t>Underground Theme, Blockade, Light the Color Panels!, Simmering Lava Lake</t>
  </si>
  <si>
    <t>113 Orch Pizz</t>
  </si>
  <si>
    <t>Getting Ready</t>
  </si>
  <si>
    <t>Blockade</t>
  </si>
  <si>
    <t>Footlight Lane, WORLD 3, World Star</t>
  </si>
  <si>
    <t>Shifty Boo Mansion</t>
  </si>
  <si>
    <t>Blockade, The Great Tower Showdown 2</t>
  </si>
  <si>
    <t>Champion's Road</t>
  </si>
  <si>
    <t>Super Bell Hill, Super Star Sharing, Motley Bossblob</t>
  </si>
  <si>
    <t>000 006 E. Piano 2</t>
  </si>
  <si>
    <t>Mystery House Entrance, Loading...</t>
  </si>
  <si>
    <t>000 007 Harpsichord</t>
  </si>
  <si>
    <t>Sunshine Seaside</t>
  </si>
  <si>
    <t>000 106 Banjo</t>
  </si>
  <si>
    <t>WORLD 1, WORLD 2, WORLD 6</t>
  </si>
  <si>
    <t>SC-88 Pro Map</t>
  </si>
  <si>
    <t>WORLD 6</t>
  </si>
  <si>
    <t>WORLD 2, Simmering Lava Lake</t>
  </si>
  <si>
    <t>The Beginning of Captain Toad's Adventure</t>
  </si>
  <si>
    <t>098 Air Lead</t>
  </si>
  <si>
    <t>WORLD 1</t>
  </si>
  <si>
    <t>150 Recorder</t>
  </si>
  <si>
    <t>151 Pan Flute</t>
  </si>
  <si>
    <t>DISC 1 -&gt; PATCHES</t>
  </si>
  <si>
    <t>PRC:-Jaw Harp 1</t>
  </si>
  <si>
    <t>DISC 2 -&gt; PATCHES</t>
  </si>
  <si>
    <t>PRC:-Berimbau</t>
  </si>
  <si>
    <t>4001-18-01</t>
  </si>
  <si>
    <t>THIN METAL PING AND WARBLE</t>
  </si>
  <si>
    <t>Track 46</t>
  </si>
  <si>
    <t>Panpipe Notes (Hard &amp; Soft Attack) 1-10</t>
  </si>
  <si>
    <t>1, 3, 5, 7</t>
  </si>
  <si>
    <t>Pop Brass -&gt; Alto Sax</t>
  </si>
  <si>
    <t>The Showdown Looms</t>
  </si>
  <si>
    <t>Captain Toad Plays Peek-a-Boo</t>
  </si>
  <si>
    <t>Todo: Find patch</t>
  </si>
  <si>
    <t>World Mushroom ~ Flower Super Block Land</t>
  </si>
  <si>
    <t>? (Roland or Best Service)</t>
  </si>
  <si>
    <t>World Bowser</t>
  </si>
  <si>
    <t>Super Mario Odyssey</t>
  </si>
  <si>
    <t>All other instruments come from the live recorded Super Mario Odyssey Orchestra.</t>
  </si>
  <si>
    <t>GarageBand</t>
  </si>
  <si>
    <t>Techno Kit</t>
  </si>
  <si>
    <t>kick</t>
  </si>
  <si>
    <t>Another World</t>
  </si>
  <si>
    <t>Bound Bowl Grand Prix, Race Results</t>
  </si>
  <si>
    <t>Top-Hat Tower</t>
  </si>
  <si>
    <t>Breaks Remix</t>
  </si>
  <si>
    <t>Cookatiel Battle</t>
  </si>
  <si>
    <t>Drum 'N Bass Remix</t>
  </si>
  <si>
    <t>EXS24 -&gt; Orchestral -&gt; Percussion</t>
  </si>
  <si>
    <t>Mount Volbono, Cookatiel Battle, Ruined Dragon Battle</t>
  </si>
  <si>
    <t>EXS24 -&gt; Orchestral -&gt; Tuned Percussion</t>
  </si>
  <si>
    <t>Mount Volbono</t>
  </si>
  <si>
    <t>Ruined Dragon Battle</t>
  </si>
  <si>
    <t>Bonneton</t>
  </si>
  <si>
    <t>EXS24 -&gt; World -&gt; African</t>
  </si>
  <si>
    <t>African Kit</t>
  </si>
  <si>
    <t>Race Results</t>
  </si>
  <si>
    <t>EXS24 -&gt; World -&gt; European</t>
  </si>
  <si>
    <t>Polka Accordion</t>
  </si>
  <si>
    <t>Bound Bowl Grand Prix</t>
  </si>
  <si>
    <t>EXS24 -&gt; World -&gt; South Asian</t>
  </si>
  <si>
    <t>Disc 4 -&gt; Partition A -&gt; TR CRSC</t>
  </si>
  <si>
    <t>TR CRESCENDO</t>
  </si>
  <si>
    <t>Klepto Appearance</t>
  </si>
  <si>
    <t>Disc 4 -&gt; Partition F -&gt; FH CRSC</t>
  </si>
  <si>
    <t>FH CRSCENDO</t>
  </si>
  <si>
    <t>Cappy was Kidnapped!</t>
  </si>
  <si>
    <t>Broodals Battle</t>
  </si>
  <si>
    <t>World Drums -&gt; Darabuka</t>
  </si>
  <si>
    <t>Tostarena: Ruins</t>
  </si>
  <si>
    <t>Woodwind and Brass -&gt; Panflutes</t>
  </si>
  <si>
    <t>Panflute Licks 80-140 TM SYNC</t>
  </si>
  <si>
    <t>Tostarena: Ruins, Riding a Jaxi, Knucklotec Battle</t>
  </si>
  <si>
    <t>Woodwind and Brass -&gt; Shiva Flute</t>
  </si>
  <si>
    <t>Shiva Flute Licks TM SYNC</t>
  </si>
  <si>
    <t>Knucklotec Battle</t>
  </si>
  <si>
    <t>Woodwind and Brass -&gt; Various Flute FX</t>
  </si>
  <si>
    <t>Various Flute FX</t>
  </si>
  <si>
    <t>Kingdom Intro, Fossil Falls, Staff Roll</t>
  </si>
  <si>
    <t>Fem Vox Bulg</t>
  </si>
  <si>
    <t>Bowser Castle</t>
  </si>
  <si>
    <t>Gypsy</t>
  </si>
  <si>
    <t>Excelsior Accordian</t>
  </si>
  <si>
    <t>Excel Single Reed Master</t>
  </si>
  <si>
    <t>Bubblaine</t>
  </si>
  <si>
    <t>2 Trombones and 1 Bass Trombone-&gt;07 Keyswitch</t>
  </si>
  <si>
    <t>Mollusque Lanceur Rage</t>
  </si>
  <si>
    <t>2 Trumpets -&gt; 07 Keyswitch</t>
  </si>
  <si>
    <t>2TP KS Sus_Short C0-G#2</t>
  </si>
  <si>
    <t>Congratulations!</t>
  </si>
  <si>
    <t>3TP KS Sus_Short C0-A#0</t>
  </si>
  <si>
    <t>Hollywood Orchestral Percussion</t>
  </si>
  <si>
    <t>Cymbals -&gt; Sus Cymbal</t>
  </si>
  <si>
    <t>18in Zildjian Sus Cymbal Cres</t>
  </si>
  <si>
    <t>Drums -&gt; Timpani</t>
  </si>
  <si>
    <t>Timpani Flt KS</t>
  </si>
  <si>
    <t>Ministry of Rock 2</t>
  </si>
  <si>
    <t>Guitars -&gt; Heavy Guitars -&gt; Carvin Bridge</t>
  </si>
  <si>
    <t>Carvin Bridge Lead KS CO-F#1</t>
  </si>
  <si>
    <t>A#0 Keyswitch (Mute)</t>
  </si>
  <si>
    <t>The Moon's Underground Caves</t>
  </si>
  <si>
    <t>Guitars -&gt; Heavy Guitars -&gt;  -&gt; Lead</t>
  </si>
  <si>
    <t>Gibson Lead A-1 - E1</t>
  </si>
  <si>
    <t>Has effect(s)</t>
  </si>
  <si>
    <t>New Donk City: Night 1, New Donk City: Night 2 ~City Hall~, Mechawiggler Battle</t>
  </si>
  <si>
    <t>Riding a Jaxi</t>
  </si>
  <si>
    <t>Kingdom Intro, Mollusque-Lanceur: Rage, Cookatiel Battle</t>
  </si>
  <si>
    <t>Bowser Battle 2 ~Final Battle~</t>
  </si>
  <si>
    <t>Perc -&gt; Woods</t>
  </si>
  <si>
    <t>Woodblock Symphony</t>
  </si>
  <si>
    <t>Meeting with Cappy</t>
  </si>
  <si>
    <t>C2, E2, D5</t>
  </si>
  <si>
    <t>Fossil Falls, Capture: T-Rex, New Donk City: Night 2 ~City Hall~</t>
  </si>
  <si>
    <t>02 Percussive Kits -&gt; 02 Ethnic Drums</t>
  </si>
  <si>
    <t>PERC Ethnic Woods Menu</t>
  </si>
  <si>
    <t>PERC Ethnic Drums Buffalo</t>
  </si>
  <si>
    <t>Kingdom Intro, Tostarena Ruins</t>
  </si>
  <si>
    <t>Evolve</t>
  </si>
  <si>
    <t>LPS RockPop</t>
  </si>
  <si>
    <t>F#4</t>
  </si>
  <si>
    <t>Mollusque-Lanceur Battle</t>
  </si>
  <si>
    <t>Universal Loops &amp; Instruments</t>
  </si>
  <si>
    <t>02 Organ -&gt; Electric</t>
  </si>
  <si>
    <t>Really Full</t>
  </si>
  <si>
    <t>03 - Percussion Kits - East Asian Kit</t>
  </si>
  <si>
    <t>East Asian Kit</t>
  </si>
  <si>
    <t>Cappy was Kindapped!, Forgotten Isle</t>
  </si>
  <si>
    <t>03 - Percussion Kits - West African Kits</t>
  </si>
  <si>
    <t>West African Kit (Drums)</t>
  </si>
  <si>
    <t>Apnea Kit</t>
  </si>
  <si>
    <t>Ice Cave</t>
  </si>
  <si>
    <t>Autopsy Kit</t>
  </si>
  <si>
    <t>New Donk City: Night 2 ~City Hall~</t>
  </si>
  <si>
    <t>Underpass Kit</t>
  </si>
  <si>
    <t>B2</t>
  </si>
  <si>
    <t>C1, G1</t>
  </si>
  <si>
    <t>Capture: T-Rex, Madame Broode Battle (Chain Chompikins)</t>
  </si>
  <si>
    <t>3 - Single Percussion (12)</t>
  </si>
  <si>
    <t>YOU GOT A MOON! (Ver. 1)</t>
  </si>
  <si>
    <t>FM7 Factory</t>
  </si>
  <si>
    <t>Mechawiggler Battle, Mollosque-Lanceur Battle</t>
  </si>
  <si>
    <t>Spinning Slots</t>
  </si>
  <si>
    <t>Madame Broode Battle, Congratulations!</t>
  </si>
  <si>
    <t>Mollusque-Lanceur: Rage</t>
  </si>
  <si>
    <t>Madame Broode Battle, New Donk City: Night 1, Congratulations!</t>
  </si>
  <si>
    <t>Linndrum Kit</t>
  </si>
  <si>
    <t>Underground Power Plant</t>
  </si>
  <si>
    <t>Melodeon</t>
  </si>
  <si>
    <t>Bubblaine Underwater, Mollusque-Lanceur Battle, Mollusque-Lanceur's Rage</t>
  </si>
  <si>
    <t>Tostarena: Night</t>
  </si>
  <si>
    <t>Exp. 2 -&gt; Bass</t>
  </si>
  <si>
    <t>Eooow Bass</t>
  </si>
  <si>
    <t>Exp. 2 -&gt; Synth Lead</t>
  </si>
  <si>
    <t>Factory -&gt; Mallet Instruments</t>
  </si>
  <si>
    <t>Vibes 2</t>
  </si>
  <si>
    <t>053 FS Musicbox</t>
  </si>
  <si>
    <t>Jump Up, Super Star! Music Box Version, A Lullaby Until the End (Fossil Falls Music Box Version)</t>
  </si>
  <si>
    <t>Run, Jump, Throw! 2</t>
  </si>
  <si>
    <t>098 Harmonderca</t>
  </si>
  <si>
    <t>095 TriStac Lead</t>
  </si>
  <si>
    <t>Above the Clouds</t>
  </si>
  <si>
    <t>009 039 TB303 Bass</t>
  </si>
  <si>
    <t>Eighties Air Bag</t>
  </si>
  <si>
    <t>Plutonium Bass</t>
  </si>
  <si>
    <t>Torkdrift Battle</t>
  </si>
  <si>
    <t>Sore Throat</t>
  </si>
  <si>
    <t>Juicy Brass</t>
  </si>
  <si>
    <t>LA Air Brass</t>
  </si>
  <si>
    <t>Talking CS-80</t>
  </si>
  <si>
    <t>Torkdrift Battle: Vulnerable</t>
  </si>
  <si>
    <t>Bizarre Guitar</t>
  </si>
  <si>
    <t>077-Sample and Hold Me</t>
  </si>
  <si>
    <t>Steam Gardens: Sherm</t>
  </si>
  <si>
    <t>Distorted Reality 130-171</t>
  </si>
  <si>
    <t>170-Frenzy</t>
  </si>
  <si>
    <t>76-Head Pop</t>
  </si>
  <si>
    <t>76-Head Pop Lo-Fi No Kick</t>
  </si>
  <si>
    <t>Underground Moon Caverns</t>
  </si>
  <si>
    <t>100-104</t>
  </si>
  <si>
    <t>102-LFO Wahla</t>
  </si>
  <si>
    <t>New Donk City: Night 2</t>
  </si>
  <si>
    <t>130-139</t>
  </si>
  <si>
    <t>130-Race Ya</t>
  </si>
  <si>
    <t>Steam Gardens</t>
  </si>
  <si>
    <t>Lounge Choir Chords</t>
  </si>
  <si>
    <t>Lake Lamode: Underwater Passage</t>
  </si>
  <si>
    <t>Power Blowout</t>
  </si>
  <si>
    <t>Electronic Mayhem</t>
  </si>
  <si>
    <t>Gopiglitch</t>
  </si>
  <si>
    <t>Call of the Ancients</t>
  </si>
  <si>
    <t>RoboBrood Battle</t>
  </si>
  <si>
    <t>Egyptian Saz a</t>
  </si>
  <si>
    <t>Bowser's Castle</t>
  </si>
  <si>
    <t>Cookatiel has portamento</t>
  </si>
  <si>
    <t>Melancholy Bubblaine, Mount Volbono, Cookatiel Battle</t>
  </si>
  <si>
    <t>Fast Chiff Heirborne Flute</t>
  </si>
  <si>
    <t>Remove portamento</t>
  </si>
  <si>
    <t>Tostarena: Ruins, Inside the Inverted Pyramid</t>
  </si>
  <si>
    <t>Tremolo Saz</t>
  </si>
  <si>
    <t>Caves (Subterranean 2)</t>
  </si>
  <si>
    <t>Analog Tremolo Piano</t>
  </si>
  <si>
    <t>Lake Lamode: Underwater Passage, Cookatiel Battle</t>
  </si>
  <si>
    <t>Astral Planetarium Sweep</t>
  </si>
  <si>
    <t>Percussive Organic</t>
  </si>
  <si>
    <t>Chunky Kalimba</t>
  </si>
  <si>
    <t>Hang Drummer</t>
  </si>
  <si>
    <t>SID Chip Strung Out</t>
  </si>
  <si>
    <t>Classic Funkness</t>
  </si>
  <si>
    <t>Confront the Broodals</t>
  </si>
  <si>
    <t>Whistlers Lead</t>
  </si>
  <si>
    <t>Tostarena: Night, Caves (Subterranean 2), New Donk City: Night 1</t>
  </si>
  <si>
    <t>Little Sleep Puffs</t>
  </si>
  <si>
    <t>Additive Changling 2</t>
  </si>
  <si>
    <t>Emersonian GX-1 Bandpass</t>
  </si>
  <si>
    <t>New Donk City: Night 1 &amp; 2 ~City Hall~</t>
  </si>
  <si>
    <t>Inside the Inverted Pyramid</t>
  </si>
  <si>
    <t>Retro Cellios</t>
  </si>
  <si>
    <t>Commandotron</t>
  </si>
  <si>
    <t>Sample and Hold Me</t>
  </si>
  <si>
    <t>City of Anvils</t>
  </si>
  <si>
    <t>Heaven's Shores</t>
  </si>
  <si>
    <t>Honeylune Ridge</t>
  </si>
  <si>
    <t>Not Now</t>
  </si>
  <si>
    <t>Torkdrift Battle: Final Phase</t>
  </si>
  <si>
    <t>Classic Stylus -&gt; 79-Shifted Jazz</t>
  </si>
  <si>
    <t>Fossil Falls, Staff Roll</t>
  </si>
  <si>
    <t>Classic Stylus -&gt; 114-Turnpike</t>
  </si>
  <si>
    <t>114-Turnpike</t>
  </si>
  <si>
    <t>125-Shaker</t>
  </si>
  <si>
    <t>Could be a custom loop?</t>
  </si>
  <si>
    <t>New Donk City</t>
  </si>
  <si>
    <t>Bitcrushed</t>
  </si>
  <si>
    <t>Broodals Battle, Madame Broode Battle</t>
  </si>
  <si>
    <t>Custom loop, pitches vary</t>
  </si>
  <si>
    <t>Rolling Canyon</t>
  </si>
  <si>
    <t>72-Liquid Frame Orbital</t>
  </si>
  <si>
    <t>Added reverb</t>
  </si>
  <si>
    <t>RMX Grooves -&gt; 77-Desert Fog</t>
  </si>
  <si>
    <t>77-Desert Fog Perc</t>
  </si>
  <si>
    <t>Synth claves are lower volume</t>
  </si>
  <si>
    <t>RMX Grooves -&gt; 109-War of the Thips</t>
  </si>
  <si>
    <t>RMX Grooves -&gt; 125-Elephant Boy</t>
  </si>
  <si>
    <t>125-Elephant Boy Kick</t>
  </si>
  <si>
    <t>RMX Grooves -&gt; 125-Massive</t>
  </si>
  <si>
    <t>125-Massive Top n Tambs</t>
  </si>
  <si>
    <t>RMX Grooves -&gt; 135-Hysteria</t>
  </si>
  <si>
    <t>135-Hysteria Chemical a</t>
  </si>
  <si>
    <t>Put under a flanger</t>
  </si>
  <si>
    <t>135-Hysteria Top Mix</t>
  </si>
  <si>
    <t>RMX Grooves -&gt; 174-World Hunt</t>
  </si>
  <si>
    <t>174-World Hunt Combo Dry</t>
  </si>
  <si>
    <t>Sound Menus -&gt; Percussion</t>
  </si>
  <si>
    <t>MENU - Bongos</t>
  </si>
  <si>
    <t>Could be an edited loop</t>
  </si>
  <si>
    <t>Tostarena: Town, Dancing with New Friends</t>
  </si>
  <si>
    <t>Sound Menus -&gt; Snares</t>
  </si>
  <si>
    <t>MENU - Snares Scratching</t>
  </si>
  <si>
    <t>D#2</t>
  </si>
  <si>
    <t>Sound Menus -&gt; Elastic</t>
  </si>
  <si>
    <t>MENU - Elastic Dance 1</t>
  </si>
  <si>
    <t>Hip And Hop Synth Bass</t>
  </si>
  <si>
    <t>MOTIF-RACK XS</t>
  </si>
  <si>
    <t>PRE5:058</t>
  </si>
  <si>
    <t>Duck Lead</t>
  </si>
  <si>
    <t>It's the Broodals!</t>
  </si>
  <si>
    <t>GM:115</t>
  </si>
  <si>
    <t>Steel Drum</t>
  </si>
  <si>
    <t>Bubblaine, Melancholy Bubblaine</t>
  </si>
  <si>
    <t>?? (GarageBand kit)</t>
  </si>
  <si>
    <t>Meeting with Cappy, Cookatiel Battle</t>
  </si>
  <si>
    <t>Bowser Battle 1 ~Nimbus Arena Showdown~</t>
  </si>
  <si>
    <t>MAGIX</t>
  </si>
  <si>
    <t>?? (guitar)</t>
  </si>
  <si>
    <t>To-do: look into it</t>
  </si>
  <si>
    <t>?? (guiro)</t>
  </si>
  <si>
    <t>Top-Hat Tower (Frog)</t>
  </si>
  <si>
    <t>Usage is disputed</t>
  </si>
  <si>
    <t>Super Mario 3D World + Bowser's Fury</t>
  </si>
  <si>
    <t>A Sign of Disaster, Title Screen (Bowser's Fury)</t>
  </si>
  <si>
    <t>5 - Melodic Instruments</t>
  </si>
  <si>
    <t>Fula Flute (F)</t>
  </si>
  <si>
    <t>Fort Flaptrap</t>
  </si>
  <si>
    <t>could be Logic too</t>
  </si>
  <si>
    <t>Mount Magmeow</t>
  </si>
  <si>
    <t>Urban Arsenal -&gt; Synth Misc</t>
  </si>
  <si>
    <t>Brinebeam</t>
  </si>
  <si>
    <t>Performance Samples</t>
  </si>
  <si>
    <t>Oceania</t>
  </si>
  <si>
    <t>Oceania - Men - Main</t>
  </si>
  <si>
    <t>Showdown with Fury Bowser!</t>
  </si>
  <si>
    <t>probably not Damage, but some similar library</t>
  </si>
  <si>
    <t>synths</t>
  </si>
  <si>
    <t>probably Massive or Omnisphere</t>
  </si>
  <si>
    <t>tambourines</t>
  </si>
  <si>
    <t>not Stylus</t>
  </si>
  <si>
    <t>Scamper Shores</t>
  </si>
  <si>
    <t>Section 2 - Mario Kart Series</t>
  </si>
  <si>
    <r>
      <rPr>
        <rFont val="Fira Sans"/>
        <b/>
        <color rgb="FFFFFFFF"/>
        <sz val="14.0"/>
      </rPr>
      <t xml:space="preserve">Super Mario Kart </t>
    </r>
    <r>
      <rPr>
        <rFont val="Fira Sans"/>
        <b/>
        <color rgb="FFFFCB02"/>
        <sz val="14.0"/>
      </rPr>
      <t>★</t>
    </r>
    <r>
      <rPr>
        <rFont val="Fira Sans"/>
        <b/>
        <color rgb="FFFFFFFF"/>
        <sz val="14.0"/>
      </rPr>
      <t xml:space="preserve"> </t>
    </r>
  </si>
  <si>
    <t>S1000</t>
  </si>
  <si>
    <t>SL1024 ODD STUFF</t>
  </si>
  <si>
    <t>FLT SHOTS</t>
  </si>
  <si>
    <t>KOOL 1</t>
  </si>
  <si>
    <t>Race Fanfare, Bowser's Castle, etc.</t>
  </si>
  <si>
    <t>SL1077 GRAND PIANO #5</t>
  </si>
  <si>
    <t>GRAND PF#5 1</t>
  </si>
  <si>
    <t>G PNO C3</t>
  </si>
  <si>
    <t>Main Theme, Choose Your Driver, Mario Circuit, Choco Island, Koopa Beach, Vanilla Lake, Final Lap Notice</t>
  </si>
  <si>
    <t>SL1091 DISTORTION GUITAR #2</t>
  </si>
  <si>
    <t>GUIT ROCK</t>
  </si>
  <si>
    <t>GUIT B3</t>
  </si>
  <si>
    <t>Mario Circuit, Ghost Valley, Bowser's Castle, Battle Mode</t>
  </si>
  <si>
    <t>WS #7 ELECTRIC</t>
  </si>
  <si>
    <t>ELEK BASS 1</t>
  </si>
  <si>
    <t>ELEK BASS-1</t>
  </si>
  <si>
    <t>Main Theme, Choose Your Driver, Mario Circuit, Rainbow Road, Battle Mode, Staff Roll</t>
  </si>
  <si>
    <t>From Super Mario World</t>
  </si>
  <si>
    <t>Vanilla Lake, Rainbow Road, Peach's Ranks, Toad's Ranks</t>
  </si>
  <si>
    <t>Main Theme</t>
  </si>
  <si>
    <t>TG77</t>
  </si>
  <si>
    <t>Internal ROM 1 -&gt; BANK B</t>
  </si>
  <si>
    <t>19 BR:1980</t>
  </si>
  <si>
    <t>Main Theme, Race Fanfare, Mario Circuit, Bowser's Castle, Vanilla Lake, Rainbow Road, Battle Mode, Staff Roll</t>
  </si>
  <si>
    <t>Internal ROM 2 -&gt; BANK A</t>
  </si>
  <si>
    <t>16 SL:Lips</t>
  </si>
  <si>
    <t>Mario Circuit, Ghost Valley, Staff Roll</t>
  </si>
  <si>
    <t>Agogo</t>
  </si>
  <si>
    <t>Choco Island</t>
  </si>
  <si>
    <t>Bongo/Conga</t>
  </si>
  <si>
    <t>Clarinet Wave</t>
  </si>
  <si>
    <t>Elec Kick</t>
  </si>
  <si>
    <t>Hi-Hat</t>
  </si>
  <si>
    <t>Impact Percussion</t>
  </si>
  <si>
    <t>Organ 1</t>
  </si>
  <si>
    <t>Donut Plains</t>
  </si>
  <si>
    <t>Organ 2</t>
  </si>
  <si>
    <t>Possibly included in SNES SDK</t>
  </si>
  <si>
    <t>Timbale</t>
  </si>
  <si>
    <t>Water SFX</t>
  </si>
  <si>
    <t>Whistle (perc)</t>
  </si>
  <si>
    <t>Donut Plains, Choco Island</t>
  </si>
  <si>
    <t>Mario Kart 64</t>
  </si>
  <si>
    <t xml:space="preserve">Digidesign </t>
  </si>
  <si>
    <t>Banshee Boardwalk</t>
  </si>
  <si>
    <t>String Sustained 1</t>
  </si>
  <si>
    <t>Frappe Snowland, Rainbow Road</t>
  </si>
  <si>
    <t>001 Accordion</t>
  </si>
  <si>
    <t>Added chorus</t>
  </si>
  <si>
    <t>Frappe Snowland</t>
  </si>
  <si>
    <t>PERFORMANCES -&gt; RAM2</t>
  </si>
  <si>
    <t>44 Xnaos Split</t>
  </si>
  <si>
    <t>starbell.e6</t>
  </si>
  <si>
    <t>Title Screen, Credits, Rainbow Road</t>
  </si>
  <si>
    <t>PR-A (Preset Bank A)</t>
  </si>
  <si>
    <t>009 MIDIed Grand</t>
  </si>
  <si>
    <t>Koopa Troopa Beach</t>
  </si>
  <si>
    <t>PR-C (Preset Bank C)</t>
  </si>
  <si>
    <t xml:space="preserve">045 Film Octaves </t>
  </si>
  <si>
    <t xml:space="preserve">Koopa Troopa Beach, Frappe Snowland, Losing Results, Title Screen </t>
  </si>
  <si>
    <t>A-63 Velo-Switch Bass</t>
  </si>
  <si>
    <t>bass_pull.e2, bass_slpthm.e2</t>
  </si>
  <si>
    <t>organ.b4</t>
  </si>
  <si>
    <t>Raceways, Trophy Presentations</t>
  </si>
  <si>
    <t xml:space="preserve">082 000 Sawtooth </t>
  </si>
  <si>
    <t>Trophy Presentations, Finished 1st Place, No Trophy for you!</t>
  </si>
  <si>
    <t>080 000 Ocarina</t>
  </si>
  <si>
    <t>Kalimari Desert, Koopa Troopa Beach</t>
  </si>
  <si>
    <t>088 000 Bass &amp; Lead</t>
  </si>
  <si>
    <t>Kalimari Desert, Time Trial Results.</t>
  </si>
  <si>
    <t>111 000 Fiddle</t>
  </si>
  <si>
    <t>Moo Moo Farm, Choco Mountain</t>
  </si>
  <si>
    <t>115 000 Steel Drums</t>
  </si>
  <si>
    <t>Moo Moo Farm, Koopa Troopa Beach</t>
  </si>
  <si>
    <t>E3, B3</t>
  </si>
  <si>
    <t>Winning Results</t>
  </si>
  <si>
    <t>003 000 Piano 3</t>
  </si>
  <si>
    <t>017 008 Detuned Or.1</t>
  </si>
  <si>
    <t>G6</t>
  </si>
  <si>
    <t>Title, Raceways, Battle Arenas</t>
  </si>
  <si>
    <t>Choco Mountain</t>
  </si>
  <si>
    <t>026 000 12-str. Guitar</t>
  </si>
  <si>
    <t>Frappe Snowland, Moo Moo Farm</t>
  </si>
  <si>
    <t>030 000 Overdriven Gt.</t>
  </si>
  <si>
    <t>Rainbow Road, Victory Lap</t>
  </si>
  <si>
    <t>016  031  Power Guitar</t>
  </si>
  <si>
    <t>Victory Lap</t>
  </si>
  <si>
    <t>Raceways, Moo Moo Farm</t>
  </si>
  <si>
    <t>040 001 Synth Bass 201</t>
  </si>
  <si>
    <t>Setup and Kart Select</t>
  </si>
  <si>
    <t>053 000 Choir Aahs</t>
  </si>
  <si>
    <t>Bowser's Castle, Toad's Turnpike, Victory Lap, Setup and Kart Select</t>
  </si>
  <si>
    <t>098 008 Rave</t>
  </si>
  <si>
    <t>106 000 Banjo</t>
  </si>
  <si>
    <t xml:space="preserve">Kalimari Desert, Moo Moo Farm, Choco Mountain, Starman </t>
  </si>
  <si>
    <t>109 000 Kalimba</t>
  </si>
  <si>
    <t>Frappe Snowland, DK's Jungle Parkway</t>
  </si>
  <si>
    <t>009 ROOM</t>
  </si>
  <si>
    <t>Kalimari Desert, Bowser's Castle, Banshee Boardwalk, DK's Jungle Parkway</t>
  </si>
  <si>
    <t>SR-JV80-09 Session</t>
  </si>
  <si>
    <t>001 St.Concert</t>
  </si>
  <si>
    <t xml:space="preserve">Title, Toad's Turnpike, Victory Lap, Losing Results, </t>
  </si>
  <si>
    <t>-JPA1M D.3</t>
  </si>
  <si>
    <t>1004-89</t>
  </si>
  <si>
    <t>AUTO, RACE, FORMULA 500</t>
  </si>
  <si>
    <t>PASS BY</t>
  </si>
  <si>
    <t>Nintendo Logo</t>
  </si>
  <si>
    <t>? (JD-990 or SOUND Canvas SC-88)</t>
  </si>
  <si>
    <t xml:space="preserve">Piano </t>
  </si>
  <si>
    <t xml:space="preserve">A3 </t>
  </si>
  <si>
    <t xml:space="preserve">Winning Results </t>
  </si>
  <si>
    <t>Synth Arp</t>
  </si>
  <si>
    <t xml:space="preserve">Toad's Turpike </t>
  </si>
  <si>
    <t>Mario Kart: Super Circuit</t>
  </si>
  <si>
    <t>Basses</t>
  </si>
  <si>
    <t>Stein Bass</t>
  </si>
  <si>
    <t>Rainbow Road</t>
  </si>
  <si>
    <t>000 055 SynVox</t>
  </si>
  <si>
    <t>Shy Guy Beach, Boo Lake, SNES Ghost Valley</t>
  </si>
  <si>
    <t>Snow Land, SNES Mario Circuit</t>
  </si>
  <si>
    <t>000 080 Ocarina</t>
  </si>
  <si>
    <t>Yoshi Desert</t>
  </si>
  <si>
    <t>000 112 Shanai</t>
  </si>
  <si>
    <t>Ghost Data Trading</t>
  </si>
  <si>
    <t>009 126 Burst Noise</t>
  </si>
  <si>
    <t>Cheese Land</t>
  </si>
  <si>
    <t>SNES Mario Circuit, SNES Bowser's Castle, SNES Rainbow Road</t>
  </si>
  <si>
    <t>008 005 St.Soft EP</t>
  </si>
  <si>
    <t>Left Channel Only</t>
  </si>
  <si>
    <t>Results (Lower than 4th)</t>
  </si>
  <si>
    <t>Boo Lake at C2, All Others at C4</t>
  </si>
  <si>
    <t>Boo Lake, SNES Choco Island</t>
  </si>
  <si>
    <t>Boo Lake</t>
  </si>
  <si>
    <t>SNES Donut Plains, SNES Vanilla Lake</t>
  </si>
  <si>
    <t>016 013 Barafon</t>
  </si>
  <si>
    <t>~100 Velocity</t>
  </si>
  <si>
    <t xml:space="preserve">Ribbon Road, Credits, Ghost </t>
  </si>
  <si>
    <r>
      <rPr>
        <rFont val="Fira Sans"/>
        <b/>
      </rPr>
      <t xml:space="preserve">001 029 Muted </t>
    </r>
    <r>
      <rPr>
        <rFont val="Fira Sans"/>
        <b/>
        <color rgb="FF000000"/>
      </rPr>
      <t>Dis.Gt</t>
    </r>
  </si>
  <si>
    <t>Uses Overdrive EFX</t>
  </si>
  <si>
    <t>000 034 FingeredBs.</t>
  </si>
  <si>
    <t>Ribbon Road</t>
  </si>
  <si>
    <t>Circuit Theme, Battle Mode, Credits</t>
  </si>
  <si>
    <t>Yoshi Desert, Results (Quick Run), Results (Lower than 4th)</t>
  </si>
  <si>
    <t>Sunset Wilds</t>
  </si>
  <si>
    <t>000 056 Orch. Hit</t>
  </si>
  <si>
    <t>C5 Note is used as C4</t>
  </si>
  <si>
    <t>Race Intro, Yoshi Desert, Menu</t>
  </si>
  <si>
    <t>000 061 French Horns</t>
  </si>
  <si>
    <t>Intro (Night), Sunset Wilds, Sky Garden</t>
  </si>
  <si>
    <t>000 074 Flute</t>
  </si>
  <si>
    <t>Yoshi Desert, Riverside Park, Ghost Data Trading</t>
  </si>
  <si>
    <t>Bass Drum and Snare</t>
  </si>
  <si>
    <t>Intro, Title, Credits</t>
  </si>
  <si>
    <t>008 022 Accordion It</t>
  </si>
  <si>
    <t>Intro, Title, Credits, Bowser's Castle</t>
  </si>
  <si>
    <t>Intro, Title, Results (1st Place), Bowser's Castle</t>
  </si>
  <si>
    <t>000 049 Strings</t>
  </si>
  <si>
    <t>C#4 Note is pitched down to C4</t>
  </si>
  <si>
    <t>Intro (Night), Sunset Wilds, Bowser's Castle</t>
  </si>
  <si>
    <t>000 057 Trumpet</t>
  </si>
  <si>
    <t>C6 Note is used</t>
  </si>
  <si>
    <t>Circuit Theme, Results (Quick Run)</t>
  </si>
  <si>
    <t>024 057 Bright Tp.</t>
  </si>
  <si>
    <t>C5 Note is used</t>
  </si>
  <si>
    <t>000 062 Brass 1</t>
  </si>
  <si>
    <t>Most Songs</t>
  </si>
  <si>
    <t>Circuit Theme, Results (Quick Run), Riverside Park, Lakeside Park</t>
  </si>
  <si>
    <t>000 081 Square Wave</t>
  </si>
  <si>
    <t>Menu, Sky Garden, Rainbow Road</t>
  </si>
  <si>
    <t>Yoshi Desert, Ghost Data Trading</t>
  </si>
  <si>
    <t>001 001 UprightPiano</t>
  </si>
  <si>
    <t>Results (1st Place), SNES Donut Plains</t>
  </si>
  <si>
    <t>000 030 Overdrive Gt</t>
  </si>
  <si>
    <t>020 039 Hammer</t>
  </si>
  <si>
    <t>007 084 Unison SawLd</t>
  </si>
  <si>
    <t>Menu, Options, Lakeside Park, Sky Garden</t>
  </si>
  <si>
    <t>SC-8850 Map -&gt; Drum Set</t>
  </si>
  <si>
    <t>011 JUNGLE</t>
  </si>
  <si>
    <t>Two Bass Drums and a Snare</t>
  </si>
  <si>
    <t>Menu, Multiplayer</t>
  </si>
  <si>
    <t>Race Intro, GP Results, Award Ceremony</t>
  </si>
  <si>
    <t>Conga Slap</t>
  </si>
  <si>
    <t>Lakeside Park, Riverside Park, Yoshi Desert</t>
  </si>
  <si>
    <t>Mario Kart: Double Dash!</t>
  </si>
  <si>
    <t>Partition C -&gt; TRP STRGHT44</t>
  </si>
  <si>
    <t>CTRP STRGHT</t>
  </si>
  <si>
    <t>Main Theme, Circuit Theme, Baby Park, Waluigi Stadium &amp; Wario's Colosseum, Rainbow Road</t>
  </si>
  <si>
    <t>CD 2 -&gt; CHO:Aaahh + Yhh -&gt; CHO:Aaaahh</t>
  </si>
  <si>
    <t>CHO:Aaaahh</t>
  </si>
  <si>
    <t>Mushroom Bridge &amp; Mushroom City</t>
  </si>
  <si>
    <t>CD 2 -&gt; SYN:ANALOG  2 -&gt; SYN:Analog  6</t>
  </si>
  <si>
    <t>SYN:MS-Analog</t>
  </si>
  <si>
    <t>Main Theme, Mushroom Bridge &amp; Mushroom City, Battle Stage</t>
  </si>
  <si>
    <t>CD 2 -&gt; SYN:TB303+MC202 -&gt; SYN:MC-202</t>
  </si>
  <si>
    <t>SYN:MC-202  1.A</t>
  </si>
  <si>
    <t>Baby Park</t>
  </si>
  <si>
    <t>CD 2 -&gt; GUI:ACOUSTIC  1 -&gt; GUI:Ac. Guitar+</t>
  </si>
  <si>
    <t>GUI:Ac.Guitar+ A</t>
  </si>
  <si>
    <t>24, 25, 26, 27, 28</t>
  </si>
  <si>
    <t>Peach Beach &amp; Daisy Cruiser</t>
  </si>
  <si>
    <t>CD 2 -&gt; GUI:E-DISTORTION -&gt; GUI:Dirty Lead</t>
  </si>
  <si>
    <t>Waluigi Stadium &amp; Wario's Colosseum</t>
  </si>
  <si>
    <t>CD 1 -&gt; GUI:100 LICKS -&gt; GUI:100 Licks1-3</t>
  </si>
  <si>
    <t>GUI:100 Licks 1</t>
  </si>
  <si>
    <t>GUI:100 Licks 2</t>
  </si>
  <si>
    <t>Circuit Theme, Mushroom Bridge &amp; Mushroom City</t>
  </si>
  <si>
    <t>CD 1 -&gt; GUI:130 LICKS -&gt; GUI:100 Licks1-2</t>
  </si>
  <si>
    <t>GUI:130 Licks 1</t>
  </si>
  <si>
    <t>Hallelujah</t>
  </si>
  <si>
    <t>Track 10 - Gregorian Choir -&gt; TS 1:00</t>
  </si>
  <si>
    <t>Gregorian Aaah octave</t>
  </si>
  <si>
    <t>CD 1 -&gt; Partition A -&gt; VOLUME 004</t>
  </si>
  <si>
    <t>TP LEGATO</t>
  </si>
  <si>
    <t>Course Fanfare (Grand Prix)</t>
  </si>
  <si>
    <t>CD 4 -&gt; Partition C -&gt; VOLUME 004</t>
  </si>
  <si>
    <t>TS SUSBBAND</t>
  </si>
  <si>
    <t>Main Theme, Waluigi Stadium &amp; Wario's Colosseum</t>
  </si>
  <si>
    <t>CD 4 -&gt; Partition C -&gt; VOLUME 005</t>
  </si>
  <si>
    <t>AS FTS</t>
  </si>
  <si>
    <t>Waluigi Stadium &amp; Wario's Colosseum, Course Fanfare (Battle)</t>
  </si>
  <si>
    <t>046 Tamburas</t>
  </si>
  <si>
    <t>Dry Dry Desert</t>
  </si>
  <si>
    <t>Main Menu, Mushroom Bridge &amp; Mushroom City, Winning Results</t>
  </si>
  <si>
    <t>A007 BX3 Velo Switch</t>
  </si>
  <si>
    <t>could also be rock organ</t>
  </si>
  <si>
    <t>Baby Park, Wario Stadium &amp; Wario Colosseum, Rainbow Road</t>
  </si>
  <si>
    <t>A013 Sax Ensemble</t>
  </si>
  <si>
    <t>Rainbow Road, Winning Results, Winning Results (Battle), Goal (1st)</t>
  </si>
  <si>
    <t>A036 Standard Kit 1</t>
  </si>
  <si>
    <t>C#5</t>
  </si>
  <si>
    <t>Circuit Theme</t>
  </si>
  <si>
    <t>A038 30303 Mega Bass</t>
  </si>
  <si>
    <t>Baby Park, Balloon Battle, Losing Results</t>
  </si>
  <si>
    <t>A079 Ensemble Bell</t>
  </si>
  <si>
    <t>B016 Future Syn Pad</t>
  </si>
  <si>
    <t>B086 Sweet Fretless</t>
  </si>
  <si>
    <t>Xylophone Hard</t>
  </si>
  <si>
    <t>Sherbet Land, DK Mountain &amp; Dino Dino Jungle</t>
  </si>
  <si>
    <t>Percussion Set 1</t>
  </si>
  <si>
    <t>BALAFON B +</t>
  </si>
  <si>
    <t>DK Mountain &amp; Dino Dino Jungle</t>
  </si>
  <si>
    <t>1-7: D-50 Voices</t>
  </si>
  <si>
    <t>57, 58</t>
  </si>
  <si>
    <t>6-1: Staccato Heaven</t>
  </si>
  <si>
    <t>59, 60</t>
  </si>
  <si>
    <t>Award Ceremony</t>
  </si>
  <si>
    <t>001 128 Voice Piano</t>
  </si>
  <si>
    <t>PR-F (Preset F Bank)</t>
  </si>
  <si>
    <t>051 Pop Bass</t>
  </si>
  <si>
    <t>PR-H (Preset H Bank)</t>
  </si>
  <si>
    <t>012 XV Rock Kit</t>
  </si>
  <si>
    <t>Title Theme, Circuit Theme, Sherbet Land, Result (1st - 3rd), Result (4th - 8th)</t>
  </si>
  <si>
    <t>0103-01-06</t>
  </si>
  <si>
    <t>0103-25-05</t>
  </si>
  <si>
    <t>BAZOOKI</t>
  </si>
  <si>
    <t>Sherbet Land</t>
  </si>
  <si>
    <t>CD 2 -&gt; Partition B -&gt; ROCKER</t>
  </si>
  <si>
    <t>JP ROCKER A</t>
  </si>
  <si>
    <t xml:space="preserve">Rainbow Road, Game Select </t>
  </si>
  <si>
    <t>CD 1 -&gt; PARTITION I -&gt; PRC:SB Timbales</t>
  </si>
  <si>
    <t>Goal (1st Place)</t>
  </si>
  <si>
    <t>Marimba/Kalimba</t>
  </si>
  <si>
    <t xml:space="preserve">Dino Dino Jungle </t>
  </si>
  <si>
    <t>Mario Kart DS</t>
  </si>
  <si>
    <t>Sample: Michael Jackson</t>
  </si>
  <si>
    <t>Black or White</t>
  </si>
  <si>
    <t>Timestamp 0:57</t>
  </si>
  <si>
    <t>Bowser's Castle, GBA Bowser Castle, Boss</t>
  </si>
  <si>
    <t>C#3 TRPSTR, G 3 TRPSTR</t>
  </si>
  <si>
    <t>Mushroom Ridgeway, GCN Luigi Circuit, GBA Mario Circuit, SNES Mario Circuit</t>
  </si>
  <si>
    <t>CHO:ES5%</t>
  </si>
  <si>
    <t>Luigi's Mansion, Airship Fortress, Bowser's Castle, Boss</t>
  </si>
  <si>
    <t>GUI:Ac D3 1.5, GUI:AC A4 1.11</t>
  </si>
  <si>
    <t>Cheep Cheep Beach, Airship Fortress, DK Pass, Desert Hills</t>
  </si>
  <si>
    <t>CD 2 -&gt; GUI:ACOUSTIC  2 -&gt; GUI:Acoustic  1</t>
  </si>
  <si>
    <t>GUI:Note D3 Akus</t>
  </si>
  <si>
    <t>Cheep Cheep Beach, Delfino Square, Peach Gardens, SNES Koopa Beach, SNES Donut Plains 1, SNES Choco Island</t>
  </si>
  <si>
    <t>GUI:FenLong C2</t>
  </si>
  <si>
    <t>Waluigi Pinball, GBA Bowser Castle</t>
  </si>
  <si>
    <t>ORG:OF9</t>
  </si>
  <si>
    <t>Waluigi Pinball, Boss</t>
  </si>
  <si>
    <t>CD 2 -&gt; SYN:ANALOG 2 -&gt; SYN:Analog 6</t>
  </si>
  <si>
    <t>SYN:A57</t>
  </si>
  <si>
    <t>GCN Baby Park, GCN Mushroom Bridge</t>
  </si>
  <si>
    <t>CD 2 -&gt; SYN:Microwave 2 -&gt; SYN:Microwave 6</t>
  </si>
  <si>
    <t>SYN:Sandy</t>
  </si>
  <si>
    <t>SYN:Sandy           8</t>
  </si>
  <si>
    <t>GCN Baby Park, Chain Chomp!</t>
  </si>
  <si>
    <t>SYN:SH_3.4</t>
  </si>
  <si>
    <t>N64 Banshee Boardwalk</t>
  </si>
  <si>
    <t>Rainbow Road, N64 Frappe Snowland</t>
  </si>
  <si>
    <t>CD 2 -&gt; Partition B -&gt; VOLUME 002</t>
  </si>
  <si>
    <t>3TP FALLS</t>
  </si>
  <si>
    <t>Attack portion was cut off</t>
  </si>
  <si>
    <t>Shroom Ridge</t>
  </si>
  <si>
    <t>012 Sitar</t>
  </si>
  <si>
    <t>Desert Hills, Bowser's Castle</t>
  </si>
  <si>
    <t>A43 Harmonica</t>
  </si>
  <si>
    <t>E5</t>
  </si>
  <si>
    <t>Airship Fortress, Delfino Square, GCN Mushroom Bridge, N64 Choco Mountain</t>
  </si>
  <si>
    <t>F3,F5</t>
  </si>
  <si>
    <t>Title Screen, Main Menu, SNES Mario Circuit, SNES Donut Plains, SNES Choco Island, GCN Baby Park, GCN Mushroom Bridge</t>
  </si>
  <si>
    <t>B4 and C6 are used as B3 and C5</t>
  </si>
  <si>
    <t>Waluigi Pinball, GBA Peach/Luigi Circuit, GCN Luigi Circuit, GCN Mushroom Bridge</t>
  </si>
  <si>
    <t>B5</t>
  </si>
  <si>
    <t>Rainbow Road, Mission Unlocked, All Missions Unlocked</t>
  </si>
  <si>
    <t>A119 Pipe Mixture</t>
  </si>
  <si>
    <t xml:space="preserve">Luigi's Mansion, Bowser Castle </t>
  </si>
  <si>
    <t>F4</t>
  </si>
  <si>
    <t>Delfino Square,  Peach Gardens, DK Pass, N64 Frappe Snowland</t>
  </si>
  <si>
    <t>G019 Rock Organ</t>
  </si>
  <si>
    <t>A5 is used as A4</t>
  </si>
  <si>
    <t xml:space="preserve">Title Screen, Rainbow Road, SNES Donut Plains 1, SNES Choco Island, N64 Choco Mountain, GCN Luigi Circuit, GCN Baby Park, GCN Mushroom Bridge </t>
  </si>
  <si>
    <t>G022 Accordion 2</t>
  </si>
  <si>
    <t>Delfino Square, Peach Gardens, DK Pass, N64 Frappe Snowland</t>
  </si>
  <si>
    <t>Yoshi Falls, Tick Tock Clock, N64 Banshee Broadwalk</t>
  </si>
  <si>
    <t>Cheep Cheep Beach, Peach Gardens, SNES Koopa Beach, N64 Moo Moo Farm</t>
  </si>
  <si>
    <t>AN4 Hrd</t>
  </si>
  <si>
    <t>Yoshi Falls, Tick Tock Clock</t>
  </si>
  <si>
    <t>G5</t>
  </si>
  <si>
    <t>Desert Hills, Airship Fortress, Boss</t>
  </si>
  <si>
    <t>5-6: Tine Wave</t>
  </si>
  <si>
    <t>A4</t>
  </si>
  <si>
    <t>Desert Hills</t>
  </si>
  <si>
    <t>Title Screen, Desert Hills, Airship Fortress, GBA Bowser Castle, GCN Luigi Circuit</t>
  </si>
  <si>
    <t>From Super Mario Kart</t>
  </si>
  <si>
    <t>SNES Mario Circuit</t>
  </si>
  <si>
    <t>51 TAMBOURINE 1</t>
  </si>
  <si>
    <t>Delfino Square, Shroom Ridge, N64 Moo Moo Farm, N64 Choco Mountain</t>
  </si>
  <si>
    <t>000 026 12-str. Guitar</t>
  </si>
  <si>
    <t>N64 Moo Moo Farm, N64 Frappe Snowland</t>
  </si>
  <si>
    <t>000 051 Syn. Strings1</t>
  </si>
  <si>
    <t>G4</t>
  </si>
  <si>
    <t xml:space="preserve">Peach Gardens, SNES Koopa Beach, GCN Mushroom Bridge </t>
  </si>
  <si>
    <t xml:space="preserve">N64 Banshee Broadwalk </t>
  </si>
  <si>
    <t>000 029 Muted Gt.</t>
  </si>
  <si>
    <t>A#3 is used as A#2</t>
  </si>
  <si>
    <t>Title Screen, Figure 8 Circuit</t>
  </si>
  <si>
    <t>042 121 Gt.StrokeNz4</t>
  </si>
  <si>
    <t>Desert Hills, DK Pass</t>
  </si>
  <si>
    <t>004 Brass Sect</t>
  </si>
  <si>
    <t>D4, G#4</t>
  </si>
  <si>
    <t>Title Screen, Figure 8 Circuit, Shroom Ridge, GBA  Peach Circuit, GBA Sky Garden</t>
  </si>
  <si>
    <t>045 Film Octaves</t>
  </si>
  <si>
    <t>D#6</t>
  </si>
  <si>
    <t>Title Screen, Figure 8 Circuit, Rainbow Road, N64 Frappe Snowland</t>
  </si>
  <si>
    <t>065 Kickin' Bass</t>
  </si>
  <si>
    <t>Title Screen, Figure 8 Circuit, Rainbow Road, Battle theme</t>
  </si>
  <si>
    <t>067 Liquid Bass</t>
  </si>
  <si>
    <t>C6</t>
  </si>
  <si>
    <t>Shroom Ridge, Tick Tock Clock, Rainbow Road, GBA Sky Garden, Victory Lap, Credits</t>
  </si>
  <si>
    <t>Shroom Ridge, GCN Luigi Circuit, N64 Banshee Broadwalk, SNES Mario Circuit, SNES Choco Island</t>
  </si>
  <si>
    <t>N64 Moo Moo Farm, N64 Choco Mountain, GCN Baby Park</t>
  </si>
  <si>
    <t xml:space="preserve">DK Pass, Desert Hills, Delfino Square,  N64 Moo Moo Farm, N64 Choco Mountain </t>
  </si>
  <si>
    <t>0105-34-07</t>
  </si>
  <si>
    <t>DK Pass, Delfino Square, N64 Moo Moo Farm</t>
  </si>
  <si>
    <t>Disk 1 -&gt; Partition A -&gt; ALL THUMBS</t>
  </si>
  <si>
    <t>MM PWR POP A</t>
  </si>
  <si>
    <t>-MM PSLP A 2, -MM POP D</t>
  </si>
  <si>
    <t>GBA Circuit, Starman</t>
  </si>
  <si>
    <t>Disk 1 -&gt; Partition B -&gt; JACO FRETLES</t>
  </si>
  <si>
    <t>MM JACO A</t>
  </si>
  <si>
    <t>MM JACO C3</t>
  </si>
  <si>
    <t>Cheep Cheep Beach, Credits</t>
  </si>
  <si>
    <t>JAP1M D.3</t>
  </si>
  <si>
    <t>Delfino Square, Luigi's Mansion, Peach Gardens, DK Pass, Tick Tock Clock, SNES Koopa Beach, SNES Donut Plains, SNES Choco Island, N64 Choco Mountain, N64 Sherbet Land</t>
  </si>
  <si>
    <t>CD 1 -&gt; Partition C -&gt; 108:Kaki</t>
  </si>
  <si>
    <t>108:-Kaki Djembe</t>
  </si>
  <si>
    <t>108:-Kaki Djem</t>
  </si>
  <si>
    <t>Yoshi Falls, Chain Chomp!</t>
  </si>
  <si>
    <t>CD 1 -&gt; Partition I -&gt; PRC:SB Timbales</t>
  </si>
  <si>
    <t>PRC: -ChaTmbHt2-R , PRC: -ChaTmbHt2-L</t>
  </si>
  <si>
    <t>Main Menu, Airship Fortress, N64 Moo Moo Farm, GBA Peach/Luigi Circuit, GCN Baby Park, GCN Mushroom Bridge</t>
  </si>
  <si>
    <t>Yoshi Falls, Bowser's Castle</t>
  </si>
  <si>
    <t>CD 2 -&gt; Partition I -&gt; MISC DRUMS 2</t>
  </si>
  <si>
    <t>OCEAN DRUMS</t>
  </si>
  <si>
    <t>PRC: -Ocn DrmA2-L</t>
  </si>
  <si>
    <t>Cheep Cheep Beach</t>
  </si>
  <si>
    <t>Disco De Luxe</t>
  </si>
  <si>
    <t>58-60 PERC LOOP -&gt; 58 conga loops</t>
  </si>
  <si>
    <t>prc125conga</t>
  </si>
  <si>
    <t>Sample chopped</t>
  </si>
  <si>
    <t>Cheep Cheep Beach, Peach Gardens, SNES Mario Circuit, SNES Donut Plains, SNES Choco island</t>
  </si>
  <si>
    <t>88-90 KEYS -&gt; 90 instruments</t>
  </si>
  <si>
    <t>pne-e_piano-c2</t>
  </si>
  <si>
    <t>SNES Koopa Beach, Race Winner</t>
  </si>
  <si>
    <t>pne-e_piano-c3</t>
  </si>
  <si>
    <t>Figure-8 Circuit, SNES Koopa Beach, Race Winner</t>
  </si>
  <si>
    <t>91-99 DRUM SOUNDS -&gt; 97 cymbals</t>
  </si>
  <si>
    <t>cym-crash03</t>
  </si>
  <si>
    <t>30-47 DRUMS - HE30-37.BASSDRUM</t>
  </si>
  <si>
    <t>bdeHOE36019hard1</t>
  </si>
  <si>
    <t xml:space="preserve">52-66 SOUNDS - HE52-55.SOUND-KEYS </t>
  </si>
  <si>
    <t>rhoHOE52002rhodes-A</t>
  </si>
  <si>
    <t>rhoHOE52018rhodes-A</t>
  </si>
  <si>
    <t>52.66 SOUNDS - HE65-67.SOUND-GUITAR</t>
  </si>
  <si>
    <t>gteHOE65024guitar1-A</t>
  </si>
  <si>
    <t>Main Title, Figure-8 Circuit, Shroom Ridge</t>
  </si>
  <si>
    <t>gteHOE66018guitar2-A</t>
  </si>
  <si>
    <t>Title Screen, Race Loser</t>
  </si>
  <si>
    <t>93-99 FX - HE99.FX-SCRATCH</t>
  </si>
  <si>
    <t>scr130HOE99008scratch</t>
  </si>
  <si>
    <t>scr130HOE99010scratch</t>
  </si>
  <si>
    <t>scr130HOE99012scratch</t>
  </si>
  <si>
    <t>Figure 8 Circuit, Shroom Ridge</t>
  </si>
  <si>
    <t>Groove Construction</t>
  </si>
  <si>
    <t>Track 51 - Streetsoul -&gt; TS 0:00</t>
  </si>
  <si>
    <t>SAMPLE F26</t>
  </si>
  <si>
    <t>Electric guitar</t>
  </si>
  <si>
    <t>Victory Lap, Credits</t>
  </si>
  <si>
    <t xml:space="preserve">? </t>
  </si>
  <si>
    <t>Synth bass 1</t>
  </si>
  <si>
    <t>Figure 8 Circuit, Waluigi Pinball, Shroom Ridge, Rainbow Road, SNES Mario Circuit, Race Winner, Race Results (Won)</t>
  </si>
  <si>
    <t>? (Possibly SC-8850)</t>
  </si>
  <si>
    <t>Polysynth-like Sound</t>
  </si>
  <si>
    <t>GBA Sky Garden, Starman</t>
  </si>
  <si>
    <t>? (Possibly KORG)</t>
  </si>
  <si>
    <t>Flute/Piccolo</t>
  </si>
  <si>
    <t>DK Pass</t>
  </si>
  <si>
    <t>Synth bass 2</t>
  </si>
  <si>
    <t>Main Menu, N64 Moo Moo Farm, GCN Baby Park, GCN Mushroom Bridge</t>
  </si>
  <si>
    <t>? (Possibly E-MU)</t>
  </si>
  <si>
    <t>Plexitone</t>
  </si>
  <si>
    <t>? (Possibly Zero-G)</t>
  </si>
  <si>
    <t>? (Possibly Ethnic Flavours)</t>
  </si>
  <si>
    <t xml:space="preserve">Desert Hills, N64 Banshee Broadwalk </t>
  </si>
  <si>
    <t>Race Fanfares, Bowser Castle, Rainbow Road, GCN Luigi Circuit</t>
  </si>
  <si>
    <t>? (Possibly 01R/W)</t>
  </si>
  <si>
    <t>Square Wave Bass</t>
  </si>
  <si>
    <t>Tuba-like Synth Bass</t>
  </si>
  <si>
    <t>Settings, Luigi's Mansion (plays high notes), Tick Tock Clock (Plays high notes)</t>
  </si>
  <si>
    <t>Saw Wave</t>
  </si>
  <si>
    <t>Waluigi Pinball</t>
  </si>
  <si>
    <t xml:space="preserve">Yoshi Falls, N64 Frappe Snowland </t>
  </si>
  <si>
    <t>Airship Fortress, GCN Luigi Circuit, GCN Baby Park</t>
  </si>
  <si>
    <t>CD 1 -&gt; SD:SD Real Mono -&gt; SD:SD Real Mono</t>
  </si>
  <si>
    <t>SD Real M1no</t>
  </si>
  <si>
    <t>SD:Sd 003</t>
  </si>
  <si>
    <t>Too Many To List</t>
  </si>
  <si>
    <t>G#4,B5</t>
  </si>
  <si>
    <t>N64 Moo Moo Farm</t>
  </si>
  <si>
    <t>-JP ROCK D 3</t>
  </si>
  <si>
    <t>Title Screen, Figure 8 Circuit, Airship Fortress, Waluigi Pinball, GCN Luigi Circuit</t>
  </si>
  <si>
    <t>CD 2 -&gt; Partition B -&gt; ALL SLIDES</t>
  </si>
  <si>
    <t>JP SLIDES</t>
  </si>
  <si>
    <t>-JP SBASLD 13</t>
  </si>
  <si>
    <t>Figure 8 Circuit</t>
  </si>
  <si>
    <t>Title Screen, SEQ_CIRCUIT2 (Unused), Shroom Ridge</t>
  </si>
  <si>
    <t>Mario Kart Wii</t>
  </si>
  <si>
    <t>CD 5 -&gt; Partition B -&gt; TI FF</t>
  </si>
  <si>
    <t>Mario Kart Wii Preview, Rainbow Road</t>
  </si>
  <si>
    <t>DK Summit</t>
  </si>
  <si>
    <t>CD 2 -&gt; SYN:DIGITAL 2 -&gt; SYN:Digital 6</t>
  </si>
  <si>
    <t>SYN:Sunrise</t>
  </si>
  <si>
    <t>Main Menu, DK Summit</t>
  </si>
  <si>
    <t>CD 2 -&gt; SYN:WAVESTATION -&gt; SYN:Wavestation2</t>
  </si>
  <si>
    <t>SYN:WS Modernesq</t>
  </si>
  <si>
    <t>Stormdrum</t>
  </si>
  <si>
    <t>Acoustic Drums -&gt; Gm Round Robin Kits</t>
  </si>
  <si>
    <t>Funk Kit 2</t>
  </si>
  <si>
    <t>Toad's Factory</t>
  </si>
  <si>
    <t>CD 1 -&gt; Partition D -&gt; VOLUME 005</t>
  </si>
  <si>
    <t>TP WAHFST</t>
  </si>
  <si>
    <t>Losing Results</t>
  </si>
  <si>
    <t>CD 2 -&gt; Partition A -&gt; VOLUME 002</t>
  </si>
  <si>
    <t>3TP FTS</t>
  </si>
  <si>
    <t>Grumble Volcano</t>
  </si>
  <si>
    <t>Main Menu, Daisy Circuit, Credits 1, Credits 2</t>
  </si>
  <si>
    <t>Coconut Mall</t>
  </si>
  <si>
    <t>Circuit</t>
  </si>
  <si>
    <t>A081 Velo Whirly</t>
  </si>
  <si>
    <t>Options</t>
  </si>
  <si>
    <t>A103 Full Drawbars</t>
  </si>
  <si>
    <t>A112 Super Saw Brass</t>
  </si>
  <si>
    <t>A117 Power-Chords&amp;FX</t>
  </si>
  <si>
    <t>Galaxy Colosseum</t>
  </si>
  <si>
    <t>DK Summit, Rainbow Road</t>
  </si>
  <si>
    <t>B025 Muted Trumpet</t>
  </si>
  <si>
    <t>Coconut Mall, Mario Kart Channel</t>
  </si>
  <si>
    <t>Daisy Circuit</t>
  </si>
  <si>
    <t>B092 Fisa Cassotto</t>
  </si>
  <si>
    <t>B109 Spitz Bottle</t>
  </si>
  <si>
    <t>B115 Harmonica</t>
  </si>
  <si>
    <t>C008 Cross Sweeper</t>
  </si>
  <si>
    <t>D060 A leadload</t>
  </si>
  <si>
    <t>Koopa Cape</t>
  </si>
  <si>
    <t>D080 Square Rez</t>
  </si>
  <si>
    <t>D105 Super Sweeper</t>
  </si>
  <si>
    <t>Cutoff may have been lowered</t>
  </si>
  <si>
    <t>Title, Luigi Circuit, Staff Roll B</t>
  </si>
  <si>
    <t>G056 Orchestra Hit</t>
  </si>
  <si>
    <t>G105 Sitar 1</t>
  </si>
  <si>
    <t>Coconut Mall, Koopa Cape</t>
  </si>
  <si>
    <t>Grumble Volcano, Ranking</t>
  </si>
  <si>
    <t>4-5: Flutish Brass</t>
  </si>
  <si>
    <t>001 So true...</t>
  </si>
  <si>
    <t>Toad's Factory, Moonview Highway, Chain Chomp Roulette, Block Plaza</t>
  </si>
  <si>
    <t>067 FS Vibe</t>
  </si>
  <si>
    <t>Moonview Highway</t>
  </si>
  <si>
    <t>No Trophy For You</t>
  </si>
  <si>
    <t>Maple Treeway</t>
  </si>
  <si>
    <t>Chain Chomp Wheel</t>
  </si>
  <si>
    <t>DS Twilight House, Course Overview (Battle), Course Overview (Competition)</t>
  </si>
  <si>
    <t>066 Punch MG 2</t>
  </si>
  <si>
    <t>Mushroom Gorge</t>
  </si>
  <si>
    <t>042 Solo Sop Sax</t>
  </si>
  <si>
    <t>Maple Treeway, Moonview Highway</t>
  </si>
  <si>
    <t>050 Sax Sect. 1</t>
  </si>
  <si>
    <t>Dry Dry Ruins (Outside)</t>
  </si>
  <si>
    <t>Funky Stadium</t>
  </si>
  <si>
    <t>124 2ble Action</t>
  </si>
  <si>
    <t>Block Plaza</t>
  </si>
  <si>
    <t>071 FS Sitar 2</t>
  </si>
  <si>
    <t>Dry Dry Ruins</t>
  </si>
  <si>
    <t>089 FS Lochscape</t>
  </si>
  <si>
    <t>Thwomp Desert</t>
  </si>
  <si>
    <t>091 Banjo</t>
  </si>
  <si>
    <t>Moo Moo Meadows</t>
  </si>
  <si>
    <t>125 Timpani+Low</t>
  </si>
  <si>
    <t>Course Intro (Battle), Course Intro (Mission)</t>
  </si>
  <si>
    <t>065 Nylon Gtr VS</t>
  </si>
  <si>
    <t>116 Change It</t>
  </si>
  <si>
    <t>N64 Skyscraper</t>
  </si>
  <si>
    <t>101 Killerbeez</t>
  </si>
  <si>
    <t>Mario Kart Wii Channel Preview, Course Intro (Battle), Course Intro (Mission)</t>
  </si>
  <si>
    <t>Delfino Pier</t>
  </si>
  <si>
    <t>Moonview Highway, Block Plaza</t>
  </si>
  <si>
    <t>SNES Battle Course 4</t>
  </si>
  <si>
    <t>008 004 HonkyTonk w</t>
  </si>
  <si>
    <t>Wario's Gold Mine</t>
  </si>
  <si>
    <t>2 semitones up</t>
  </si>
  <si>
    <t>017 039 TB303 Sqr Bs</t>
  </si>
  <si>
    <t>Added Low Pass filter</t>
  </si>
  <si>
    <t>Main Menu, Koopa Cape (Underwater)</t>
  </si>
  <si>
    <t>0103-01-10</t>
  </si>
  <si>
    <t>6010-24-01</t>
  </si>
  <si>
    <t>BELL, DESK</t>
  </si>
  <si>
    <t>DESK BELL: SINGLE RING</t>
  </si>
  <si>
    <t>Distorted Reality</t>
  </si>
  <si>
    <t>Partition A -&gt; BLACK DEN</t>
  </si>
  <si>
    <t>BLACK DEN</t>
  </si>
  <si>
    <t>Partition B -&gt; 112-140 BPM</t>
  </si>
  <si>
    <t>LO-FIDELIOUS</t>
  </si>
  <si>
    <t>Losing Results, Losing Results (Battle), GCN Mario Cicruit, Credits 1</t>
  </si>
  <si>
    <t>30-47 DRUMS -&gt; HE30-37.BASSDRUM</t>
  </si>
  <si>
    <t>bdeHOE32008garage1</t>
  </si>
  <si>
    <t>Wi-Fi Menu</t>
  </si>
  <si>
    <t>bdeHOE32009garage1</t>
  </si>
  <si>
    <t>30-47 DRUMS -&gt; HE38-41.SNARE+CLAP</t>
  </si>
  <si>
    <t>sdeHOE40029snare3</t>
  </si>
  <si>
    <t>30-47 DRUMS -&gt; HE42-45.HIHAT -&gt; HE45.CYMBAL</t>
  </si>
  <si>
    <t>cyvHOE45005revcymbal</t>
  </si>
  <si>
    <t>Wi-Fi Waiting Room</t>
  </si>
  <si>
    <t>48-51 BASS -&gt; HE50.BASSa-DANCE</t>
  </si>
  <si>
    <t>bseHOE50008dance-A</t>
  </si>
  <si>
    <t>Luigi Circuit</t>
  </si>
  <si>
    <t>52-66 SOUNDS -&gt; HE52-55.SOUND-KEYS</t>
  </si>
  <si>
    <t>pnoHOE53003piano-A</t>
  </si>
  <si>
    <t>52-66 SOUNDS -&gt; HE56-58.SOUND-SYNTH</t>
  </si>
  <si>
    <t>hchHOE56002chord-A</t>
  </si>
  <si>
    <t>52-66 SOUNDS -&gt; HE65-67.SOUND-GUITARTAR1</t>
  </si>
  <si>
    <t>gteHOE65020guitar1-A</t>
  </si>
  <si>
    <t>52-66 SOUNDS -&gt; HE65-67.SOUND-GUITAR</t>
  </si>
  <si>
    <t>gteHOE65022guitar1-A</t>
  </si>
  <si>
    <t>93-99 FX -&gt; HE94.FX-DISCO</t>
  </si>
  <si>
    <t>fxdHOE94022disco</t>
  </si>
  <si>
    <t>93-99 FX -&gt; HE97.FX-SWEEP</t>
  </si>
  <si>
    <t>fxpHOE97001sweep</t>
  </si>
  <si>
    <t>Mario Kart Channel, Wi-Fi Waiting Room</t>
  </si>
  <si>
    <t>93-99 FX -&gt; HE99.FX-SCRATCH</t>
  </si>
  <si>
    <t>scr130HOE99009scratch</t>
  </si>
  <si>
    <t>scr130HOE99016scratch</t>
  </si>
  <si>
    <t>scr130HOE99017scratch</t>
  </si>
  <si>
    <t>scr130HOE99018scratch</t>
  </si>
  <si>
    <t xml:space="preserve">Groove Construction </t>
  </si>
  <si>
    <t>DK Summit, Race Results (1st Place)</t>
  </si>
  <si>
    <t>Jungle Warfare</t>
  </si>
  <si>
    <t>Straight Loops</t>
  </si>
  <si>
    <t>Hot Pantz 162</t>
  </si>
  <si>
    <t>Stem 162</t>
  </si>
  <si>
    <t>Trophy Presentation</t>
  </si>
  <si>
    <t>Brass</t>
  </si>
  <si>
    <t xml:space="preserve">Roland </t>
  </si>
  <si>
    <t>Could be used for the Steel guitar (0:57)</t>
  </si>
  <si>
    <t xml:space="preserve">Daisy's Circuit </t>
  </si>
  <si>
    <t>Opening Movie, Luigi Circuit, Coconut Mall</t>
  </si>
  <si>
    <t>Might be used</t>
  </si>
  <si>
    <t>? (Possibly Ueberschall)</t>
  </si>
  <si>
    <t>Drum Loop</t>
  </si>
  <si>
    <t>Pitchbending Pipe Synth</t>
  </si>
  <si>
    <t>Synth Lead</t>
  </si>
  <si>
    <t>Mario Kart 7</t>
  </si>
  <si>
    <t>Piranha Plant Slide (normal)</t>
  </si>
  <si>
    <t>Timbale &amp; gong</t>
  </si>
  <si>
    <t>Shy Guy Bazaar</t>
  </si>
  <si>
    <t>Horns</t>
  </si>
  <si>
    <t>Dub Horns</t>
  </si>
  <si>
    <t>Piranha Plant Slide (normal &amp; underwater)</t>
  </si>
  <si>
    <t>Jam Pack 1</t>
  </si>
  <si>
    <t>Digital Brass</t>
  </si>
  <si>
    <t>Velocity around 100</t>
  </si>
  <si>
    <t>Glam</t>
  </si>
  <si>
    <t>Music Park</t>
  </si>
  <si>
    <t>DK Jungle, frontrunning drum layers</t>
  </si>
  <si>
    <t>Jam Pack Rhythm Section</t>
  </si>
  <si>
    <t>Attitude Bass</t>
  </si>
  <si>
    <t>Not full velocity</t>
  </si>
  <si>
    <t>Science Bass</t>
  </si>
  <si>
    <t>Indian Shehnai Oboe</t>
  </si>
  <si>
    <t>Fantom X</t>
  </si>
  <si>
    <t>Neo Bowser City</t>
  </si>
  <si>
    <t>Daisy Hills</t>
  </si>
  <si>
    <t>SOUND MENUS  -  Percussion</t>
  </si>
  <si>
    <t>Could be something else (Yamaha?)</t>
  </si>
  <si>
    <t>Honeybee Hive</t>
  </si>
  <si>
    <t>Can't confirm, could be something else</t>
  </si>
  <si>
    <t>everything else</t>
  </si>
  <si>
    <t>Mario Kart 8</t>
  </si>
  <si>
    <t>All other instruments come from the live recorded Mario Kart Band.</t>
  </si>
  <si>
    <t>World -&gt; Percussion</t>
  </si>
  <si>
    <t>Indonesian Gamelan Gongs</t>
  </si>
  <si>
    <t>Thwomp Ruins</t>
  </si>
  <si>
    <t>GarageBand -&gt; Drum Kits</t>
  </si>
  <si>
    <t>Dance Kit</t>
  </si>
  <si>
    <t>There's other drums used</t>
  </si>
  <si>
    <t>Electrodrome</t>
  </si>
  <si>
    <t>Electronic Drum Kits</t>
  </si>
  <si>
    <t>N64 Toad's Turnpike</t>
  </si>
  <si>
    <t>Keyboards -&gt; Mallets</t>
  </si>
  <si>
    <t>DS Cheep Cheep Beach</t>
  </si>
  <si>
    <t>GBA Ribbon Road</t>
  </si>
  <si>
    <t>Sweet Sweet Canyon, Shy Guy Falls, Bone Dry Dunes</t>
  </si>
  <si>
    <t>Water Park, Toad Harbor</t>
  </si>
  <si>
    <t>Shy Guy Falls</t>
  </si>
  <si>
    <t>Shy Guy Falls, Bone Dry Dunes</t>
  </si>
  <si>
    <t>CD 1 -&gt; SYNMC202</t>
  </si>
  <si>
    <t>SYN:MC-202 1</t>
  </si>
  <si>
    <t>GCN Baby Park</t>
  </si>
  <si>
    <t>SLAP BASS 1</t>
  </si>
  <si>
    <t>F-Zero Results</t>
  </si>
  <si>
    <t>GM Bank -&gt; 073-80 PIPE</t>
  </si>
  <si>
    <t>79-Human Whistle</t>
  </si>
  <si>
    <t>Toad Harbor</t>
  </si>
  <si>
    <t>Les Paul Deluxe MAR BOG</t>
  </si>
  <si>
    <t>LP Delx Lead Master</t>
  </si>
  <si>
    <t>Congratulations!, Summaries, Mario Kart TV, DS Wario Stadium</t>
  </si>
  <si>
    <t>Get Trophy</t>
  </si>
  <si>
    <t>Reverse cymbal (D5)</t>
  </si>
  <si>
    <t>Course Intro</t>
  </si>
  <si>
    <t>Twisted Mansion, DS Tick-Tock Clock</t>
  </si>
  <si>
    <t>11 Ethnic</t>
  </si>
  <si>
    <t>Banjo 1</t>
  </si>
  <si>
    <t>Wii Wario's Gold Mine</t>
  </si>
  <si>
    <t>Tuned Gongs</t>
  </si>
  <si>
    <t>GCN Yoshi Circuit</t>
  </si>
  <si>
    <t>Water Park (Underwater)</t>
  </si>
  <si>
    <t>GBA Cheese Land</t>
  </si>
  <si>
    <t>DS Tick-Tock Clock</t>
  </si>
  <si>
    <t>SC-8850 map -&gt; Drum Set</t>
  </si>
  <si>
    <t>N64 Rainbow Road</t>
  </si>
  <si>
    <t>GCN Sherbet Land, GCN Yoshi Circuit, Wii Wario's Gold Mine</t>
  </si>
  <si>
    <t>GCN Dry Dry Desert</t>
  </si>
  <si>
    <t>Trinidad Steel Smack</t>
  </si>
  <si>
    <t>Dolphin Shoals - Deep Sea</t>
  </si>
  <si>
    <t>Retro</t>
  </si>
  <si>
    <t>Hammond Brite-1 Fast</t>
  </si>
  <si>
    <t>Result Screen A</t>
  </si>
  <si>
    <t>Bleachbro Bass 1</t>
  </si>
  <si>
    <t>Sunshine Airport</t>
  </si>
  <si>
    <t>Frantic Lead</t>
  </si>
  <si>
    <t>Excitebike Arena</t>
  </si>
  <si>
    <t>Analog FM ModWheeling Lead</t>
  </si>
  <si>
    <t>[GM 049] String Ensemble</t>
  </si>
  <si>
    <t>Super Bell Subway</t>
  </si>
  <si>
    <t>Artist Set</t>
  </si>
  <si>
    <t>DX Funk Bass</t>
  </si>
  <si>
    <t>Result Screen A, Result Screen B</t>
  </si>
  <si>
    <t>YAMAHA S90ES Piano</t>
  </si>
  <si>
    <t>from Additional Content Set 01</t>
  </si>
  <si>
    <t>?? (kit)</t>
  </si>
  <si>
    <t>Water Park</t>
  </si>
  <si>
    <t>Mario Kart Stadium, Cloudtop Cruise</t>
  </si>
  <si>
    <t>Bone Dry Dunes</t>
  </si>
  <si>
    <t>Samplemodelling</t>
  </si>
  <si>
    <t>Cloudtop Cruise</t>
  </si>
  <si>
    <t>Tapspace</t>
  </si>
  <si>
    <t>Virtual Drumline 2</t>
  </si>
  <si>
    <t>To-do: Look into this</t>
  </si>
  <si>
    <t>Strings, bells</t>
  </si>
  <si>
    <t>Course Intro Fanfare</t>
  </si>
  <si>
    <t>Pop Horns</t>
  </si>
  <si>
    <t>Soprano Sax</t>
  </si>
  <si>
    <t>Mario Circuit (Beta)</t>
  </si>
  <si>
    <t>Cloudtop Cruise (Beta)</t>
  </si>
  <si>
    <t>Mario Kart 8 Deluxe</t>
  </si>
  <si>
    <t>GCN Luigi's Mansion</t>
  </si>
  <si>
    <t>Dragon Palace (Outside)</t>
  </si>
  <si>
    <t>Digital Synsations</t>
  </si>
  <si>
    <t>DS90s -&gt; Synth Brass</t>
  </si>
  <si>
    <t>Iconic Brass</t>
  </si>
  <si>
    <t>Battle Stadium</t>
  </si>
  <si>
    <t>saw arp</t>
  </si>
  <si>
    <t>Lunar Colony</t>
  </si>
  <si>
    <t>Superior Drummer</t>
  </si>
  <si>
    <t>Urchin Underpass</t>
  </si>
  <si>
    <t>Mario Kart Tour</t>
  </si>
  <si>
    <t>Ninja Hideaway</t>
  </si>
  <si>
    <t>Merry Mountain</t>
  </si>
  <si>
    <t>Massive Factory -&gt; Synth Lead</t>
  </si>
  <si>
    <t>Babylon</t>
  </si>
  <si>
    <t>Vancouver Velocity</t>
  </si>
  <si>
    <t>GBA Sunset Wilds</t>
  </si>
  <si>
    <t>Japanese Android</t>
  </si>
  <si>
    <t>Browler Basstones</t>
  </si>
  <si>
    <t>Los Angeles Laps</t>
  </si>
  <si>
    <t>Mario Kart Live: Home Circuit</t>
  </si>
  <si>
    <t>Flute (either halion or yamaha motif)</t>
  </si>
  <si>
    <t>Sydney Sprint</t>
  </si>
  <si>
    <t>Hit (either halion or yamaha motif)</t>
  </si>
  <si>
    <t>Section 3 - RPG Series</t>
  </si>
  <si>
    <t>Super Mario RPG: Legend of the Seven Stars</t>
  </si>
  <si>
    <t>Alesis</t>
  </si>
  <si>
    <t>DM5</t>
  </si>
  <si>
    <t>Perc.</t>
  </si>
  <si>
    <t>081 TimbleLo</t>
  </si>
  <si>
    <t>Fight Against Bowser, Welcome to Yoshi's Island</t>
  </si>
  <si>
    <t>A57 Harp</t>
  </si>
  <si>
    <t>Conversation with Culex</t>
  </si>
  <si>
    <t>B57 Pizzicato</t>
  </si>
  <si>
    <t>Beware the Forest Mushrooms, C'mon, C'mon, Let's Play with Geno!, Geno's Awakening, Do the Fooka-Fooka!, Working Moles are Good Moles</t>
  </si>
  <si>
    <t>Orchestral ROM</t>
  </si>
  <si>
    <t>Programs -&gt; Winds</t>
  </si>
  <si>
    <t>914 Orch Clarinet</t>
  </si>
  <si>
    <t>Fight Against an Armed Boss, Beware the Forest Mushrooms</t>
  </si>
  <si>
    <t>Programs -&gt; Plucked Strings</t>
  </si>
  <si>
    <t>962 Acoustic Bass</t>
  </si>
  <si>
    <t>Fight Against A Stronger Enemy, Rose Town</t>
  </si>
  <si>
    <t>JV-880</t>
  </si>
  <si>
    <t>I36 Analog Bs 2</t>
  </si>
  <si>
    <t>Preset A</t>
  </si>
  <si>
    <t>A62 Rubber Bs 1</t>
  </si>
  <si>
    <t>Preset B</t>
  </si>
  <si>
    <t>B33 Brass Combo</t>
  </si>
  <si>
    <t>Grandpa and the Delightful Tadpoles</t>
  </si>
  <si>
    <t>000 119 Elec Perc</t>
  </si>
  <si>
    <t>Happy Adventure - Delightful Adventure, The Axem Rangers Drop In</t>
  </si>
  <si>
    <t>Beware the Forest Mushrooms, Fight Against Smithy</t>
  </si>
  <si>
    <t>002 081 Hollow Mini</t>
  </si>
  <si>
    <t>Fight Against Monsters</t>
  </si>
  <si>
    <t>Let's Race</t>
  </si>
  <si>
    <t>051 KICK&amp;SNARE</t>
  </si>
  <si>
    <t>Fight Against A Stronger Enemy</t>
  </si>
  <si>
    <t>Datafile 2</t>
  </si>
  <si>
    <t>Track 01 - Breakbeat Live -&gt; TS 0:06</t>
  </si>
  <si>
    <t>2 Bars</t>
  </si>
  <si>
    <t>Layered with Track 10</t>
  </si>
  <si>
    <t>Fight Against an Armed Boss, Welcome to Yoshi's Island, Fight Against Smithy</t>
  </si>
  <si>
    <t>Track 10 - Breakbeat Live -&gt; TS 0:04</t>
  </si>
  <si>
    <t>Layered with Track 1</t>
  </si>
  <si>
    <t>Happy Adventure - Delightful Adventure, Let's Race</t>
  </si>
  <si>
    <t>Paper Mario</t>
  </si>
  <si>
    <t>Track 08 - Shouts</t>
  </si>
  <si>
    <t>Hot Times in Mt. Lavalava</t>
  </si>
  <si>
    <t>Welcome to Yoshi Village, Jade Jungle Theme</t>
  </si>
  <si>
    <t>Timestamp 0:07</t>
  </si>
  <si>
    <t>Jade Jungle Theme</t>
  </si>
  <si>
    <t>Track 74 - Males</t>
  </si>
  <si>
    <t>092 000 Space Voice</t>
  </si>
  <si>
    <t>Mario's Theme, Dry Dry Desert Trek, Chanterelle's Song, Crystal Palace Crawl, Siege on Bowser's Castle, Angry Bowser, Bowser's Rage, Wish of the Princess</t>
  </si>
  <si>
    <t>099 000 Crystal</t>
  </si>
  <si>
    <t>Approach to the Mansion, A City in The Stars, Peach's Castle (Bowser)</t>
  </si>
  <si>
    <t>105 000 Sitar</t>
  </si>
  <si>
    <t>Dry Dry Desert Trek, Mysterious Dry Dry Outpost, Dry Dry Ruins Quest, Chomp Attack, Huffin' and Puffin', Angry Bowser, Bowser's Rage, King of the Koopas</t>
  </si>
  <si>
    <t>112 000 Shanai</t>
  </si>
  <si>
    <t>Victory</t>
  </si>
  <si>
    <t>Pleasant Path HP, Keeping Pace</t>
  </si>
  <si>
    <t>127 004 HeartBeat</t>
  </si>
  <si>
    <t>Tubba's Heart, Ghost Gulping</t>
  </si>
  <si>
    <t>Jr. Troopa Battle, Koopa Village Theme, Underground Pipes, Puff Puff Machine, Siege on Bowser's Castle</t>
  </si>
  <si>
    <t>019 008 Rotary Org.</t>
  </si>
  <si>
    <t>Attack of the Koopa Bros., Merlee's Spell, Tutankoopa's Threats, Angry Bowser</t>
  </si>
  <si>
    <t>038 000 Slap Bass 2</t>
  </si>
  <si>
    <t>Angry Bowser</t>
  </si>
  <si>
    <t>041 000 Violin</t>
  </si>
  <si>
    <t>063 000 SynthBrass 1</t>
  </si>
  <si>
    <t>Main Title, Bill Blaster! Go Faster!</t>
  </si>
  <si>
    <t>085 008 Dist.Lead</t>
  </si>
  <si>
    <t>Huff N. Puff's Theme, Huffin' and Puffin', Siege on Bowser's Castle, Angry Bowser, Bowser's Rage</t>
  </si>
  <si>
    <t>082 043 Cheese Saw 1</t>
  </si>
  <si>
    <t>Battle Fanfare, Bill Blaster! Go Faster!, Hot Times in Mt. Lavalava, Puff Puff Machine, Shiver City Mayor</t>
  </si>
  <si>
    <t>103 009 Aqua</t>
  </si>
  <si>
    <t>Grateful Flower Lily, Cloudy Climb, Huff N. Puff's Theme, Huffin' and Puffin', Toad Town (Pipe Entrance)</t>
  </si>
  <si>
    <t>104 017 7th Atmos.</t>
  </si>
  <si>
    <t>Prologue, Shooting Star Summit, Snow Road, Over Shiver Mountain</t>
  </si>
  <si>
    <t>109 008 Sanza</t>
  </si>
  <si>
    <t>126 011 Perc. Bang</t>
  </si>
  <si>
    <t>Puff Puff Machine</t>
  </si>
  <si>
    <t>Search for the Fearsome Five</t>
  </si>
  <si>
    <t>Lakilester the Great!</t>
  </si>
  <si>
    <t>March Ahead, Tubba Blubba's Castle, Shy Guy's Toy Box, General Guy's March, Victory Parade, The Celebration Continues</t>
  </si>
  <si>
    <t>Hypnotica</t>
  </si>
  <si>
    <t>SFX (Heal)</t>
  </si>
  <si>
    <t>music box</t>
  </si>
  <si>
    <t>probably N364</t>
  </si>
  <si>
    <t>Island Noises, Shy Guy's Toy Box, Keeping Pace</t>
  </si>
  <si>
    <t>Mini Game</t>
  </si>
  <si>
    <t>voice fx</t>
  </si>
  <si>
    <t>Keeping Pace</t>
  </si>
  <si>
    <t>Mario &amp; Luigi: Superstar Saga</t>
  </si>
  <si>
    <t>HAT 15 TIP LNG OP 3</t>
  </si>
  <si>
    <t>Come On!, Come On, Again!</t>
  </si>
  <si>
    <t>Tri Single Stroke 4</t>
  </si>
  <si>
    <t>Stardust Fields</t>
  </si>
  <si>
    <t>Microsoft</t>
  </si>
  <si>
    <t>GS Software Wavetable Synthesizer</t>
  </si>
  <si>
    <t>Bank_00000000</t>
  </si>
  <si>
    <t>039 Synth Bass 2</t>
  </si>
  <si>
    <t>Hoohoo Village, Rookie and Popple, Star 'Stache Smash, Chucklehuck Woods</t>
  </si>
  <si>
    <t>007 000 Harpischord</t>
  </si>
  <si>
    <t>Beanbean Castle</t>
  </si>
  <si>
    <t>Hoohoo Mountain</t>
  </si>
  <si>
    <t>Oho Oasis</t>
  </si>
  <si>
    <t>019 024 Rotary Org. F</t>
  </si>
  <si>
    <t>Come On, Again!</t>
  </si>
  <si>
    <t>020 000 Church Org. 1</t>
  </si>
  <si>
    <t>Cackletta Theme, The Last Cackletta</t>
  </si>
  <si>
    <t>Toadtown Square, Hoohoo Village</t>
  </si>
  <si>
    <t>056 000 Orchestra Hit</t>
  </si>
  <si>
    <t>The Name is Fawful</t>
  </si>
  <si>
    <t>068 000 Baritone Sax</t>
  </si>
  <si>
    <t>Come On!</t>
  </si>
  <si>
    <t>076 000 Pan Flute</t>
  </si>
  <si>
    <t>Teehee Valley, Bros. Victory</t>
  </si>
  <si>
    <t>121 Dist.CutNoiz</t>
  </si>
  <si>
    <t>The Last Cackletta</t>
  </si>
  <si>
    <t>Fawful and Cackletta, Oho Ocean, Beanbean Castle, World Map</t>
  </si>
  <si>
    <t>033 000 Acoustic Bs.</t>
  </si>
  <si>
    <t>Oho Ocean, Beanstar Pieces Mini-Games</t>
  </si>
  <si>
    <t>035 003 Picked Bass 4</t>
  </si>
  <si>
    <t>049 001 Bright Str.</t>
  </si>
  <si>
    <t>Underground Tunnel</t>
  </si>
  <si>
    <t>Hoohoo Village, Beanstar Pieces Mini-Games</t>
  </si>
  <si>
    <t>000 STANDARD</t>
  </si>
  <si>
    <t>Kick (-2 st), snare (+2 st)</t>
  </si>
  <si>
    <t>017 004 Full Organ 3</t>
  </si>
  <si>
    <t>066 Sax Section</t>
  </si>
  <si>
    <t>Paper Mario: The Thousand Year Door</t>
  </si>
  <si>
    <t>Ethno World Library</t>
  </si>
  <si>
    <t>CD2 -&gt; Partition G -&gt; BURMABELL</t>
  </si>
  <si>
    <t>BURMABELL LP</t>
  </si>
  <si>
    <t>Chapter Intro</t>
  </si>
  <si>
    <t>CD3 -&gt; Partition D -&gt; BAMBOO FLUTE</t>
  </si>
  <si>
    <t>BAMBOOFL V2</t>
  </si>
  <si>
    <t>adjust range to play higher notes</t>
  </si>
  <si>
    <t>Keelhaul Key</t>
  </si>
  <si>
    <t>CD3 -&gt; Parition H -&gt; FLUTE PHRS 2</t>
  </si>
  <si>
    <t>FLUTE PHR 2</t>
  </si>
  <si>
    <t>Paper Mario and the Giant Egg</t>
  </si>
  <si>
    <t>CD4 -&gt; MADAL DRUM</t>
  </si>
  <si>
    <t>MADAL DRUM BT MB</t>
  </si>
  <si>
    <t>The Glitz Pit</t>
  </si>
  <si>
    <t>CD4 -&gt; DARABUKA</t>
  </si>
  <si>
    <t>DARABUKA MB</t>
  </si>
  <si>
    <t>Hooktail Castle Appears, Cortez's Theme, The Black Skull, Detective Pennington</t>
  </si>
  <si>
    <t>DARABUKA BT MB</t>
  </si>
  <si>
    <t>The Black Skull</t>
  </si>
  <si>
    <t>CD4 -&gt; BIG HAND DRUM</t>
  </si>
  <si>
    <t>HANDDRUM MB</t>
  </si>
  <si>
    <t>CD4 -&gt; IRAN BONGOS</t>
  </si>
  <si>
    <t>IRAN BONGOS LP MB</t>
  </si>
  <si>
    <t>Voyage, Pirate's Grotto</t>
  </si>
  <si>
    <t>CD4 -&gt; DERBUKA</t>
  </si>
  <si>
    <t>DERBUKA LOOPS MB</t>
  </si>
  <si>
    <t>G3, sync to 148 bpm</t>
  </si>
  <si>
    <t>Jabbies Battle</t>
  </si>
  <si>
    <t>CD4 -&gt; TAMBOURINE DRUM</t>
  </si>
  <si>
    <t>TAMBOUR.DRUM LP MB</t>
  </si>
  <si>
    <t>C3, sync to 138 bpm</t>
  </si>
  <si>
    <t>Tutorial Battle</t>
  </si>
  <si>
    <t>CD5 -&gt; ANKLUNG GAMELAN</t>
  </si>
  <si>
    <t>ANKLUNG STC</t>
  </si>
  <si>
    <t>Glitzville, Twilight Town</t>
  </si>
  <si>
    <t>CD5 -&gt; RICE SHAKER</t>
  </si>
  <si>
    <t>RICESHAKE LP</t>
  </si>
  <si>
    <t>ADV ORCH 3</t>
  </si>
  <si>
    <t>CYMBALS</t>
  </si>
  <si>
    <t>SNARES</t>
  </si>
  <si>
    <t>Story of the Thousand-Year Door, Peach and the Mysterious Map, Opening, You Got a Partner!, Meanwhile at Bowser's Castle, Bowser Battle</t>
  </si>
  <si>
    <t>TAM TAM</t>
  </si>
  <si>
    <t>Glitz Pit Intro, Glitz Pit Outro</t>
  </si>
  <si>
    <t>SOLO STRINGS</t>
  </si>
  <si>
    <t>Main Menu, Mario's House, Rogueport, Train Ride, We Believe in You, Mario!</t>
  </si>
  <si>
    <t>STRING ENS 1</t>
  </si>
  <si>
    <t>VI GLISS FS</t>
  </si>
  <si>
    <t>More Danger!</t>
  </si>
  <si>
    <t>VI LONG FF</t>
  </si>
  <si>
    <t>Story of the Thousand-Year Door, Battle Won, Battle Won with Injured Partner, Smorg Battle, Shining Rogueport</t>
  </si>
  <si>
    <t>STRING ENS 2</t>
  </si>
  <si>
    <t>VI PIZICTO 1</t>
  </si>
  <si>
    <t>Learning a New Skill, Riverside Station</t>
  </si>
  <si>
    <t>WOODWINDS 1</t>
  </si>
  <si>
    <t>CTS LONG F</t>
  </si>
  <si>
    <t>FL LONG F</t>
  </si>
  <si>
    <t>Professor Frankly, Pianta Parlor, Peach is Saved</t>
  </si>
  <si>
    <t>WOODWINDS 2</t>
  </si>
  <si>
    <t>OBS LONG F</t>
  </si>
  <si>
    <t>Demo Title (unused)</t>
  </si>
  <si>
    <t>CLASSIC 1</t>
  </si>
  <si>
    <t>Shadow Queen Awakens, Shadow Peach Battle, Leaving Rogueport</t>
  </si>
  <si>
    <t>ProSamples 41 Solo Strings</t>
  </si>
  <si>
    <t>Violin</t>
  </si>
  <si>
    <t>VN1 SPICC</t>
  </si>
  <si>
    <t>ProSamples 42 Session Instruments</t>
  </si>
  <si>
    <t>Bongos-Conga</t>
  </si>
  <si>
    <t>BONGOS M</t>
  </si>
  <si>
    <t>Danger!, Battle Won, Riverside Station</t>
  </si>
  <si>
    <t>CONGAS M</t>
  </si>
  <si>
    <t>Escape the Falling Ceiling, Pianta Parlor Mini-Game</t>
  </si>
  <si>
    <t>VARPERC1 M</t>
  </si>
  <si>
    <t>D5 E5</t>
  </si>
  <si>
    <t>Excess Express at Night</t>
  </si>
  <si>
    <t>Rhodes</t>
  </si>
  <si>
    <t>RHODES F</t>
  </si>
  <si>
    <t>Game Over, Riverside Station</t>
  </si>
  <si>
    <t>XX-Large Analogue Dreams</t>
  </si>
  <si>
    <t>PARTITION A -&gt; CLASSIC A</t>
  </si>
  <si>
    <t>CLASSIC 01</t>
  </si>
  <si>
    <t>Enemy Surprise!, Theme of Grodus, Super Bowser Bros. World 3</t>
  </si>
  <si>
    <t>CLASSIC 03</t>
  </si>
  <si>
    <t>A Dragon in the Sky, Enter the Dragon</t>
  </si>
  <si>
    <t>CLASSIC 04</t>
  </si>
  <si>
    <t>Danger!, Escape the Falling Ceiling</t>
  </si>
  <si>
    <t>CLASSIC 08</t>
  </si>
  <si>
    <t>add vibrato, remove release</t>
  </si>
  <si>
    <t>Escape the Falling Ceiling</t>
  </si>
  <si>
    <t>PARTITION A -&gt; CLASSIC B</t>
  </si>
  <si>
    <t>CLASSIC 21</t>
  </si>
  <si>
    <t>add attack</t>
  </si>
  <si>
    <t>CLASSIC 26</t>
  </si>
  <si>
    <t>add vibrato</t>
  </si>
  <si>
    <t>More Danger!, Cortez's Theme</t>
  </si>
  <si>
    <t>PARTITION A -&gt; CLASSIC FX</t>
  </si>
  <si>
    <t>CLASSIC FX 2</t>
  </si>
  <si>
    <t>PARTITION A -&gt; SYNTHEX A</t>
  </si>
  <si>
    <t>SYNTHEX 02</t>
  </si>
  <si>
    <t>Star Piece Get, Bowser Battle</t>
  </si>
  <si>
    <t>PARTITION B -&gt; MEM-MOOG A</t>
  </si>
  <si>
    <t>MEM-MOOG 05</t>
  </si>
  <si>
    <t>Danger!, Correct!</t>
  </si>
  <si>
    <t>PARTITION B -&gt; MEM-MOOG B</t>
  </si>
  <si>
    <t>MEM-MOOG 08</t>
  </si>
  <si>
    <t>Boggly Woods</t>
  </si>
  <si>
    <t>PARTITION B -&gt; MEM-MOOG C</t>
  </si>
  <si>
    <t>MEM-MOOG 13</t>
  </si>
  <si>
    <t>Hooktail Battle</t>
  </si>
  <si>
    <t>PARTITION C -&gt; OB-8 A</t>
  </si>
  <si>
    <t>OB-8 01</t>
  </si>
  <si>
    <t>Battle Won with Injured Partner, Super Fun Quirk Quiz, Question!, Escape the Falling Ceiling</t>
  </si>
  <si>
    <t>OB-8 02</t>
  </si>
  <si>
    <t>might have vibrato</t>
  </si>
  <si>
    <t>Learning a New Skill</t>
  </si>
  <si>
    <t>PARTITION C -&gt; OB-8 C</t>
  </si>
  <si>
    <t>OB-8 14</t>
  </si>
  <si>
    <t>Add vibrato</t>
  </si>
  <si>
    <t>Detective Pennington</t>
  </si>
  <si>
    <t>PARTITION D -&gt; MATRIX 6 B</t>
  </si>
  <si>
    <t>MATRIX 6 08</t>
  </si>
  <si>
    <t>Hooktail Castle Appears, Smorg Battle</t>
  </si>
  <si>
    <t>MATRIX 6 09</t>
  </si>
  <si>
    <t>Add attack</t>
  </si>
  <si>
    <t>Excess Express at Dusk</t>
  </si>
  <si>
    <t>PARTITION D -&gt; MATRIX 6 D</t>
  </si>
  <si>
    <t>MATRIX 6 20</t>
  </si>
  <si>
    <t>PARTITION E -&gt; MATRIX 12 C</t>
  </si>
  <si>
    <t>MATRIX 12 11</t>
  </si>
  <si>
    <t>Add glide upwards</t>
  </si>
  <si>
    <t>Smorg Battle</t>
  </si>
  <si>
    <t>PARTITION E -&gt; CS-80 A</t>
  </si>
  <si>
    <t>CS-80 02</t>
  </si>
  <si>
    <t>Story of the Thousand-Year Door</t>
  </si>
  <si>
    <t>PARTITION E -&gt; CS-80 B</t>
  </si>
  <si>
    <t>CS-80 06</t>
  </si>
  <si>
    <t>Super Fun Quirk Quiz</t>
  </si>
  <si>
    <t>PARTITION E -&gt; MKS-30 A</t>
  </si>
  <si>
    <t>MKS-30 02</t>
  </si>
  <si>
    <t>Battle Won with Injured Partner</t>
  </si>
  <si>
    <t>MKS-30 05</t>
  </si>
  <si>
    <t>You Got Mail!, Peach Mail, X Mail</t>
  </si>
  <si>
    <t>PARTITION E -&gt; MKS-30 B</t>
  </si>
  <si>
    <t>MKS-30 07</t>
  </si>
  <si>
    <t>PARTITION F -&gt; MKS-30 C</t>
  </si>
  <si>
    <t>MKS-30 11</t>
  </si>
  <si>
    <t>remove release for Riverside Station</t>
  </si>
  <si>
    <t>Riverside Station, Poshley Heights</t>
  </si>
  <si>
    <t>MKS-30 12</t>
  </si>
  <si>
    <t>PARTITION F -&gt; MKS-80 B</t>
  </si>
  <si>
    <t>MKS-80 09</t>
  </si>
  <si>
    <t>MKS-80 11</t>
  </si>
  <si>
    <t>PARTITION G -&gt; MS-404 FX</t>
  </si>
  <si>
    <t>MS-404 FX</t>
  </si>
  <si>
    <t>PARTITION G -&gt; TB-3 B</t>
  </si>
  <si>
    <t>TB-3 15</t>
  </si>
  <si>
    <t>Professor Frankly</t>
  </si>
  <si>
    <t>PARTITION H -&gt; DB-9 B</t>
  </si>
  <si>
    <t>DB-9 12</t>
  </si>
  <si>
    <t>PARTITION H -&gt; SYRINX A</t>
  </si>
  <si>
    <t>SYRINX 01</t>
  </si>
  <si>
    <t>PARTITION I -&gt; HOHNER-RH-80</t>
  </si>
  <si>
    <t>HOHNER-RH-80</t>
  </si>
  <si>
    <t>add glide upwards</t>
  </si>
  <si>
    <t>PARTITION I -&gt; TR-66</t>
  </si>
  <si>
    <t>TR-66</t>
  </si>
  <si>
    <t>XX-Large Club Edition 4</t>
  </si>
  <si>
    <t>Partition A -&gt; 4X BASSES 1</t>
  </si>
  <si>
    <t>4X BAS 16</t>
  </si>
  <si>
    <t>Main Menu, Rogueport Sewers, Doopliss Battle, Theme of Grodus, Super Bowser Bros. - World 3, Grodus Battle</t>
  </si>
  <si>
    <t>Partition A -&gt; 4X BASSES 2</t>
  </si>
  <si>
    <t>4X BAS 31</t>
  </si>
  <si>
    <t>Battle Won with Injured Partner, Paper Mario and the Giant Egg</t>
  </si>
  <si>
    <t>4X BAS 35</t>
  </si>
  <si>
    <t>4X BAS 36</t>
  </si>
  <si>
    <t>4X BAS 51</t>
  </si>
  <si>
    <t>The Sky Falls into Shadows, Shadow Peach Battle</t>
  </si>
  <si>
    <t>4X BAS 53</t>
  </si>
  <si>
    <t>Theme of Grodus, Grodus Battle</t>
  </si>
  <si>
    <t>Partition A -&gt; 4X CHORDS 1</t>
  </si>
  <si>
    <t>4X CHRD003</t>
  </si>
  <si>
    <t>Doopliss' Theme, Doopliss Battle</t>
  </si>
  <si>
    <t>4X CHRD004</t>
  </si>
  <si>
    <t>Curse of the Black Chest, Doopliss Battle</t>
  </si>
  <si>
    <t>either 4X CHRD008 or 4X CHRD009</t>
  </si>
  <si>
    <t>Peach's Theme, Theme of the Shadow Sirens, Shadow Sirens Battle</t>
  </si>
  <si>
    <t>4X CHRD015</t>
  </si>
  <si>
    <t>The Robbo Gang, Theme of Grodus, Grodus Battle</t>
  </si>
  <si>
    <t>4X CHRD021</t>
  </si>
  <si>
    <t>Level Up!</t>
  </si>
  <si>
    <t>Partition A -&gt; 4X CHORDS 2</t>
  </si>
  <si>
    <t>4X CHRD023</t>
  </si>
  <si>
    <t>Grubba's Theme</t>
  </si>
  <si>
    <t>4X CHRD028</t>
  </si>
  <si>
    <t>The Great Boggly Tree</t>
  </si>
  <si>
    <t>4X CHRD031</t>
  </si>
  <si>
    <t>Add portamento</t>
  </si>
  <si>
    <t>Doopliss' Theme</t>
  </si>
  <si>
    <t>4X CHRD033</t>
  </si>
  <si>
    <t>Mario vs. the Jabbies, Magnus von Grapple Appears, Magnus von Grapple Battle, Theme of Grodus, Grodus Battle</t>
  </si>
  <si>
    <t>4X CHRD036</t>
  </si>
  <si>
    <t>Mysteries of the Pit</t>
  </si>
  <si>
    <t>4X CHRD043</t>
  </si>
  <si>
    <t>Theme of the Shadow Sirens, Shadow Sirens Battle, It's a Trap!</t>
  </si>
  <si>
    <t>4X CHRD044</t>
  </si>
  <si>
    <t>Magnus von Grapple Appears, Shadow Queen Awakens, The Sky Falls into Shadows, Shadow Peach Battle</t>
  </si>
  <si>
    <t>Partition A -&gt; 4X CHORDS 3</t>
  </si>
  <si>
    <t>4X CHRD066</t>
  </si>
  <si>
    <t>Theme of the Shadow Sirens, Shadow Sirens Battle</t>
  </si>
  <si>
    <t>Partition A -&gt; 4X CHORDS 4</t>
  </si>
  <si>
    <t>4X CHRD073</t>
  </si>
  <si>
    <t>Curse of the Black Chest</t>
  </si>
  <si>
    <t>4X CHRD081</t>
  </si>
  <si>
    <t>Cooking with Zess T.</t>
  </si>
  <si>
    <t>Partition A -&gt; 4X ORGANS</t>
  </si>
  <si>
    <t>4X ORG 04</t>
  </si>
  <si>
    <t>Palace of Shadow, Deep into the Shadows</t>
  </si>
  <si>
    <t>4X ORG 05</t>
  </si>
  <si>
    <t>4X ORG 06</t>
  </si>
  <si>
    <t>4X ORG 11</t>
  </si>
  <si>
    <t>Train Ride</t>
  </si>
  <si>
    <t>Partition A -&gt; 4X SYNTHS 1</t>
  </si>
  <si>
    <t>4X SYN 01</t>
  </si>
  <si>
    <t>Bowser's Theme</t>
  </si>
  <si>
    <t>4X SYN 04</t>
  </si>
  <si>
    <t>Rogueport, Event Battle, Theme of the Punies</t>
  </si>
  <si>
    <t>4X SYN 05</t>
  </si>
  <si>
    <t>Hooktail Castle, The Robbo Gang, Cortez Battle</t>
  </si>
  <si>
    <t>4X SYN 06</t>
  </si>
  <si>
    <t>Doopliss' Theme, Cortez Battle</t>
  </si>
  <si>
    <t>4X SYN 07</t>
  </si>
  <si>
    <t>Theme of Ms. Mowz, Cooking with Zess T.</t>
  </si>
  <si>
    <t>4X SYN 08</t>
  </si>
  <si>
    <t>Main Menu, Voyage, Petalburg, Reunion, Theme of the Shadow Sirens, Shadow Sirens Battle, Pianta Parlor, Glitzville, Going Home</t>
  </si>
  <si>
    <t>4X SYN 09</t>
  </si>
  <si>
    <t>Theme of Ms. Mowz</t>
  </si>
  <si>
    <t>4X SYN 11</t>
  </si>
  <si>
    <t>It's a Trap!, Super Bowser Bros. Goal</t>
  </si>
  <si>
    <t>4X SYN 13</t>
  </si>
  <si>
    <t>4X SYN 15</t>
  </si>
  <si>
    <t>Petal Meadows</t>
  </si>
  <si>
    <t>either 4X SYN 17 or 4X SYN 18</t>
  </si>
  <si>
    <t>Pianta Parlor, Twilight Trail, Doopliss Battle</t>
  </si>
  <si>
    <t>4X SYN 19</t>
  </si>
  <si>
    <t>4X SYN 20</t>
  </si>
  <si>
    <t>Partition A -&gt; 4X SYNTHS 2</t>
  </si>
  <si>
    <t>4X SYN 26</t>
  </si>
  <si>
    <t>4X SYN 28</t>
  </si>
  <si>
    <t>Luigi's Story</t>
  </si>
  <si>
    <t>4X SYN 30</t>
  </si>
  <si>
    <t>Peach and the Mysterious Map, Poshley Heights, Bowser Battle</t>
  </si>
  <si>
    <t>4X SYN 34</t>
  </si>
  <si>
    <t>Main Menu, Rogueport, Professor Frankly, Rogueport Sewers, Petalburg</t>
  </si>
  <si>
    <t>4X SYN 38</t>
  </si>
  <si>
    <t>Level Up, Luigi's Story, Cooking with Zess T., Train Ride</t>
  </si>
  <si>
    <t>4X SYN 40</t>
  </si>
  <si>
    <t>The Robbo Gang</t>
  </si>
  <si>
    <t>4X SYN 41</t>
  </si>
  <si>
    <t>Petalburg</t>
  </si>
  <si>
    <t>4X SYN 45</t>
  </si>
  <si>
    <t>Partition A -&gt; 4X SYNTHS 3</t>
  </si>
  <si>
    <t>4X SYN 52</t>
  </si>
  <si>
    <t>put under a chorus</t>
  </si>
  <si>
    <t>It's a Trap!</t>
  </si>
  <si>
    <t>4X SYN 53</t>
  </si>
  <si>
    <t>Super Bowser Bros. - Miss</t>
  </si>
  <si>
    <t>4X SYN 54</t>
  </si>
  <si>
    <t>TEC's Waltz, Blimp Ride</t>
  </si>
  <si>
    <t>4X SYN 56</t>
  </si>
  <si>
    <t>Shoot to the Skies</t>
  </si>
  <si>
    <t>4X SYN 57</t>
  </si>
  <si>
    <t>4X SYN 60</t>
  </si>
  <si>
    <t>4X SYN 62</t>
  </si>
  <si>
    <t>4X SYN 63</t>
  </si>
  <si>
    <t>4X SYN 67</t>
  </si>
  <si>
    <t>Tutorial Battle, Madame Flurrie, The Robbo Gang, Macho Grubba Battle</t>
  </si>
  <si>
    <t>4X SYN 69</t>
  </si>
  <si>
    <t>Partition A -&gt; 4X EFFECTS</t>
  </si>
  <si>
    <t>4X EFFECTS</t>
  </si>
  <si>
    <t>Theme of Ms. Mowz, The Great Boggly Tree, It's a Trap!, The Glitz Pit, Glitz Pit Intro, Glitz Pit Outro, Glitz Pit Champion, Fahr Outpost, Evil Jingle (unused)</t>
  </si>
  <si>
    <t>Partition B -&gt; 4X MULTIS</t>
  </si>
  <si>
    <t>4X PIANO 1</t>
  </si>
  <si>
    <t>Chapter Intro, Petal Meadows, Sadness and Happiness, We Believe in You, Mario!, Here We Go Again</t>
  </si>
  <si>
    <t>Partition C -&gt; 4X 125 04-05</t>
  </si>
  <si>
    <t>4X 125 BPM 4</t>
  </si>
  <si>
    <t>C#1</t>
  </si>
  <si>
    <t>Partition G -&gt; 4X 132 04-05</t>
  </si>
  <si>
    <t>4X 132 BPM 4</t>
  </si>
  <si>
    <t>G#1 A1 D2, sync to 138 bpm</t>
  </si>
  <si>
    <t>Partition H -&gt; 4X 138 01-02</t>
  </si>
  <si>
    <t>4X 138 BPM 2</t>
  </si>
  <si>
    <t>E1 A1</t>
  </si>
  <si>
    <t>Theme of Ms. Mowz, It's a Trap!, Demo Title (unused)</t>
  </si>
  <si>
    <t>Partition I -&gt; 4X 138 03</t>
  </si>
  <si>
    <t>4X 138 BPM 3</t>
  </si>
  <si>
    <t>G1</t>
  </si>
  <si>
    <t>Celtic Instruments</t>
  </si>
  <si>
    <t>CD 1 -&gt; Partition E -&gt; HARP</t>
  </si>
  <si>
    <t>HARP</t>
  </si>
  <si>
    <t>Peach and the Mysterious Map</t>
  </si>
  <si>
    <t>CD 2 -&gt; Partition A -&gt; BOD HITS 1</t>
  </si>
  <si>
    <t>BOD HITS 1</t>
  </si>
  <si>
    <t>Beta Petalburg Event</t>
  </si>
  <si>
    <t>CD 2 -&gt; Partition E -&gt; FIDFSTATKU</t>
  </si>
  <si>
    <t>FIDFSTATKU</t>
  </si>
  <si>
    <t>The Adventure Begins, Game Over, Event Battle, Poshley Heights, Here We Go Again</t>
  </si>
  <si>
    <t>CD 2 -&gt; Partition E -&gt; FIDSLWATVU</t>
  </si>
  <si>
    <t>FIDSLWATVU</t>
  </si>
  <si>
    <t>Gas Tank Orchestra</t>
  </si>
  <si>
    <t>Percussion -&gt; Drum -&gt; Lines</t>
  </si>
  <si>
    <t>Drum07</t>
  </si>
  <si>
    <t>sync to 138 bpm</t>
  </si>
  <si>
    <t>Drum50</t>
  </si>
  <si>
    <t>Tutorial Battle, It's a Trap!</t>
  </si>
  <si>
    <t>Drum54</t>
  </si>
  <si>
    <t>put under a flanger</t>
  </si>
  <si>
    <t>Percussion -&gt; Kalimba -&gt; Lines</t>
  </si>
  <si>
    <t>Kalimba04</t>
  </si>
  <si>
    <t>Magnus von Grapple Appears, Magnus Battle</t>
  </si>
  <si>
    <t>Helter Skelter</t>
  </si>
  <si>
    <t>04 Damage 130 Gmin</t>
  </si>
  <si>
    <t>n/a (various samples)</t>
  </si>
  <si>
    <t>Treacherous Grubba</t>
  </si>
  <si>
    <t>10 Mafia 101 Bmin</t>
  </si>
  <si>
    <t>shout</t>
  </si>
  <si>
    <t>The Glitz Pit, Rawk Hawk Battle</t>
  </si>
  <si>
    <t>Drum Loops -&gt; Techno Bash 130</t>
  </si>
  <si>
    <t>Techno Bash 130-b</t>
  </si>
  <si>
    <t>Events, FX, and Noise</t>
  </si>
  <si>
    <t>2112 baby</t>
  </si>
  <si>
    <t>Rawk Hawk Battle</t>
  </si>
  <si>
    <t>Synclav FM</t>
  </si>
  <si>
    <t>Partition A -&gt; BELL-GONG</t>
  </si>
  <si>
    <t>BE02-.2</t>
  </si>
  <si>
    <t>Unused Riverside Station Theme</t>
  </si>
  <si>
    <t>Partition B -&gt; FUNKY1</t>
  </si>
  <si>
    <t>FU01-1.2</t>
  </si>
  <si>
    <t>Partition C -&gt; FX</t>
  </si>
  <si>
    <t>FX07-.8</t>
  </si>
  <si>
    <t>FX08-2.2</t>
  </si>
  <si>
    <t>Partition C -&gt; PERCUSSION</t>
  </si>
  <si>
    <t>PE03-.5</t>
  </si>
  <si>
    <t>Pirate's Grotto, Cortez's Theme, Cortez Battle</t>
  </si>
  <si>
    <t>PE04-.1</t>
  </si>
  <si>
    <t>Super Bowser Bros. World 1</t>
  </si>
  <si>
    <t>PE09-.8</t>
  </si>
  <si>
    <t>release may have been lowered</t>
  </si>
  <si>
    <t>Peach and the Mysterious Map, Rogueport, Rogueport Sewers, Beta Petalburg Event (unused)</t>
  </si>
  <si>
    <t>Partition D -&gt; PRETTY1</t>
  </si>
  <si>
    <t>PR03-2.3</t>
  </si>
  <si>
    <t>Rogueport Sewers</t>
  </si>
  <si>
    <t>Partition E -&gt; RADICAL</t>
  </si>
  <si>
    <t>RA08-1.8</t>
  </si>
  <si>
    <t>lower release for Cortez's Theme</t>
  </si>
  <si>
    <t>Pirate's Grotto, Cortez's Theme</t>
  </si>
  <si>
    <t>Partition E -&gt; REED</t>
  </si>
  <si>
    <t>RE02-1.7</t>
  </si>
  <si>
    <t>Hooktail Castle</t>
  </si>
  <si>
    <t>Dance/Industrial II</t>
  </si>
  <si>
    <t>Partition E -&gt; VOLUME 017</t>
  </si>
  <si>
    <t>LOOP  092</t>
  </si>
  <si>
    <t>92.2 LOOP</t>
  </si>
  <si>
    <t>Main Menu, Super Bowser Bros. World 1, 2, Hurry Up!, Death, Invincibility, Goal, Doopliss' Theme, Doopliss Battle</t>
  </si>
  <si>
    <t>ProSamples 20 Orchestral Brass</t>
  </si>
  <si>
    <t>Partition B -&gt; VOLUME 002</t>
  </si>
  <si>
    <t>3B SUSFF</t>
  </si>
  <si>
    <t>ProSamples 31 Rare Ethnic Instruments</t>
  </si>
  <si>
    <t>CD1 - Far East -&gt; Chinese Gong VS</t>
  </si>
  <si>
    <t>Chinese Gong VS</t>
  </si>
  <si>
    <t>CD2 - Middle East and India</t>
  </si>
  <si>
    <t>Duduk Sus C1-D#2 ModFltr</t>
  </si>
  <si>
    <t>ProSamples 32 Ethnic Adventures</t>
  </si>
  <si>
    <t>064 Jumanji</t>
  </si>
  <si>
    <t>064-JJ-111</t>
  </si>
  <si>
    <t>various hits and loops</t>
  </si>
  <si>
    <t>Invincible Shadow Queen Battle</t>
  </si>
  <si>
    <t>074 Red Corner</t>
  </si>
  <si>
    <t>74-RC-108</t>
  </si>
  <si>
    <t>74-rcf-1 (sync with BPM)</t>
  </si>
  <si>
    <t>Theme of the Punies, Mario vs. the Jabbies</t>
  </si>
  <si>
    <t>F 6FH Sus 5 lay</t>
  </si>
  <si>
    <t>Shining Rogueport</t>
  </si>
  <si>
    <t>F Snare Ens Small</t>
  </si>
  <si>
    <t>Peach is Rescued</t>
  </si>
  <si>
    <t>F Timp Hits</t>
  </si>
  <si>
    <t>Blimp Ride</t>
  </si>
  <si>
    <t>F Vibes</t>
  </si>
  <si>
    <t>Emagic</t>
  </si>
  <si>
    <t>ES E</t>
  </si>
  <si>
    <t>#factory 1</t>
  </si>
  <si>
    <t>bright_PWM_strings</t>
  </si>
  <si>
    <t>TEC's Waltz</t>
  </si>
  <si>
    <t>ensemble_square</t>
  </si>
  <si>
    <t>lofi_pad</t>
  </si>
  <si>
    <t>velocity is 110</t>
  </si>
  <si>
    <t>#factory 2</t>
  </si>
  <si>
    <t>brass_pad</t>
  </si>
  <si>
    <t>might be under a filter</t>
  </si>
  <si>
    <t>dark_star</t>
  </si>
  <si>
    <t>perc_pad</t>
  </si>
  <si>
    <t>Blimp Ride, Rawk Hawk Battle</t>
  </si>
  <si>
    <t>wow</t>
  </si>
  <si>
    <t>ES M</t>
  </si>
  <si>
    <t>#reset</t>
  </si>
  <si>
    <t>could be something else?</t>
  </si>
  <si>
    <t>Game Over, More Danger!, Smorg Battle</t>
  </si>
  <si>
    <t>ES P</t>
  </si>
  <si>
    <t>big_sweep</t>
  </si>
  <si>
    <t>Enter the Dragon</t>
  </si>
  <si>
    <t>game_boy</t>
  </si>
  <si>
    <t>Mario's House</t>
  </si>
  <si>
    <t>poly_synth 3</t>
  </si>
  <si>
    <t>layered with something else</t>
  </si>
  <si>
    <t>reso_bass 1</t>
  </si>
  <si>
    <t>A Peter Krischker -&gt; 001 Bass</t>
  </si>
  <si>
    <t>017 Reso Legato PK</t>
  </si>
  <si>
    <t>A Peter Krischker -&gt; 002 Leads</t>
  </si>
  <si>
    <t>020 Vintage Saw PK</t>
  </si>
  <si>
    <t>put under a filter</t>
  </si>
  <si>
    <t>A Peter Krischker -&gt; 003 Motions</t>
  </si>
  <si>
    <t>017 Orange PK</t>
  </si>
  <si>
    <t>Question!</t>
  </si>
  <si>
    <t>Pitch Wave</t>
  </si>
  <si>
    <t>remove waveform 1</t>
  </si>
  <si>
    <t>EVD6</t>
  </si>
  <si>
    <t>Wah D6</t>
  </si>
  <si>
    <t>Autowah_MR</t>
  </si>
  <si>
    <t>EXS24 mkii</t>
  </si>
  <si>
    <t>DX Danca</t>
  </si>
  <si>
    <t>FM Piano</t>
  </si>
  <si>
    <t>Intro Story, We Believe in You, Mario!</t>
  </si>
  <si>
    <t>Stereo Grand</t>
  </si>
  <si>
    <t>called Small Grand Piano in later versions</t>
  </si>
  <si>
    <t>03-Organ</t>
  </si>
  <si>
    <t>B3 Dry Full</t>
  </si>
  <si>
    <t>Doopliss Battle</t>
  </si>
  <si>
    <t>06-Strings</t>
  </si>
  <si>
    <t>EXS Strings 1</t>
  </si>
  <si>
    <t>Peach and the Mysterious Map, Curse of the Black Chest, Meanwhile, at Bowser's Castle, Bowser's Theme, Bowser Battle</t>
  </si>
  <si>
    <t>EXS Strings 2</t>
  </si>
  <si>
    <t>Rogueport, Farewell, Rogueport</t>
  </si>
  <si>
    <t>084 B3OrganWave1</t>
  </si>
  <si>
    <t>105 Nod</t>
  </si>
  <si>
    <t>120 Clavinet 2</t>
  </si>
  <si>
    <t>Event Battle</t>
  </si>
  <si>
    <t>009 EP Roll 1</t>
  </si>
  <si>
    <t>Macho Grubba Battle</t>
  </si>
  <si>
    <t>010 EP Roll 2</t>
  </si>
  <si>
    <t>039 Acoustic</t>
  </si>
  <si>
    <t>076 Signfeld Pop</t>
  </si>
  <si>
    <t>089 VeloFretless</t>
  </si>
  <si>
    <t>024 DB</t>
  </si>
  <si>
    <t>094 Tres o Tres</t>
  </si>
  <si>
    <t>095 Walky Talk2</t>
  </si>
  <si>
    <t>Shadow Sirens Battle, Mario vs. the Jabbies</t>
  </si>
  <si>
    <t>100 DX 3</t>
  </si>
  <si>
    <t>042 Power 1</t>
  </si>
  <si>
    <t>Event Battle, Macho Grubba Battle</t>
  </si>
  <si>
    <t>045 Slippery Joe</t>
  </si>
  <si>
    <t>057 Abbey'Strngs</t>
  </si>
  <si>
    <t>Shadow Peach Battle</t>
  </si>
  <si>
    <t>071 Hindookurdoo</t>
  </si>
  <si>
    <t>put under tremolo</t>
  </si>
  <si>
    <t>076 Matrix Synth</t>
  </si>
  <si>
    <t>Deep into the Shadows</t>
  </si>
  <si>
    <t>095 Tron</t>
  </si>
  <si>
    <t>Palace of Shadow</t>
  </si>
  <si>
    <t>096 TronStrings</t>
  </si>
  <si>
    <t>123 S'miles</t>
  </si>
  <si>
    <t>Madame Flurrie</t>
  </si>
  <si>
    <t>125 Section</t>
  </si>
  <si>
    <t>010 Trumpet FX 1</t>
  </si>
  <si>
    <t>Grubba's Theme, Detective Pennington</t>
  </si>
  <si>
    <t>011 Trumpet FX 2</t>
  </si>
  <si>
    <t>013 Trumpet FX 4</t>
  </si>
  <si>
    <t>019 TrumpetMute2</t>
  </si>
  <si>
    <t>073 Majestic</t>
  </si>
  <si>
    <t>Palace of Shadow, Deep into the Shadows, The Sky Falls into Shadows, Shadow Peach Battle</t>
  </si>
  <si>
    <t>Bank 5</t>
  </si>
  <si>
    <t>009 Log Hit</t>
  </si>
  <si>
    <t>Keelhaul Key, Cortez Battle</t>
  </si>
  <si>
    <t>012 Magic</t>
  </si>
  <si>
    <t>Petal Meadows, Grubba's Theme, Glitz Pit Outro, Rawk Hawk Battle, Macho Grubba Battle</t>
  </si>
  <si>
    <t>085 Razor</t>
  </si>
  <si>
    <t>107 Wildsync</t>
  </si>
  <si>
    <t>Poshley Heights</t>
  </si>
  <si>
    <t>Bank 6</t>
  </si>
  <si>
    <t>002 Pad Life</t>
  </si>
  <si>
    <t>The Sky Falls into Shadows</t>
  </si>
  <si>
    <t>040 Brass Bite</t>
  </si>
  <si>
    <t>Super Bowser Bros. World 1-1</t>
  </si>
  <si>
    <t>044 Brass Hits 4</t>
  </si>
  <si>
    <t>Magnus Battle, Bowser's Theme, Super Bowser Bros. Goal</t>
  </si>
  <si>
    <t>107 Ya Who</t>
  </si>
  <si>
    <t>Grubba's Theme, Rawk Hawk Battle</t>
  </si>
  <si>
    <t>111 Lift Off</t>
  </si>
  <si>
    <t>Magnus von Grapple Appears, Magnus Battle, Theme of Grodus</t>
  </si>
  <si>
    <t>000 Acidphone</t>
  </si>
  <si>
    <t>025 Kalimba</t>
  </si>
  <si>
    <t>030 Marimba</t>
  </si>
  <si>
    <t>032 Orchestral</t>
  </si>
  <si>
    <t>C2 E2 C4</t>
  </si>
  <si>
    <t>040 Snaps</t>
  </si>
  <si>
    <t>A3</t>
  </si>
  <si>
    <t>Cortez Battle</t>
  </si>
  <si>
    <t>054 Velo Vibes</t>
  </si>
  <si>
    <t>056 Village</t>
  </si>
  <si>
    <t>Theme of the Punies</t>
  </si>
  <si>
    <t>095 Drum 303</t>
  </si>
  <si>
    <t>109 Jams</t>
  </si>
  <si>
    <t>D1 E2</t>
  </si>
  <si>
    <t>116 Shag</t>
  </si>
  <si>
    <t>remove effects</t>
  </si>
  <si>
    <t>125 This &amp; That</t>
  </si>
  <si>
    <t>Shadow Sirens Battle</t>
  </si>
  <si>
    <t>126 Tribal House</t>
  </si>
  <si>
    <t>F3 A3</t>
  </si>
  <si>
    <t>127 Werzerker</t>
  </si>
  <si>
    <t>Animation Collection</t>
  </si>
  <si>
    <t>Anvil Hits - 4 Effects; Metallic Hammer Hits</t>
  </si>
  <si>
    <t>Doopliss Battle, Smorg Battle</t>
  </si>
  <si>
    <t>Bongo Hits - 7 Effects; Rhythmic Bongo Hits</t>
  </si>
  <si>
    <t>Rogueport, Battle, Petal Meadows, Petalburg, Super Fun Quirk Quiz, Shhwonk Fortress, Cooking with Zess T., Glitzville, Doopliss Battle, Smorg Battle, etc.</t>
  </si>
  <si>
    <t>Bell, Cymbal</t>
  </si>
  <si>
    <t>Pianta Parlor</t>
  </si>
  <si>
    <t>Bouncing Twang (Wood); Wooden Bouncing Twangs</t>
  </si>
  <si>
    <t>Petal Meadows, Cooking with Zess T., Petalburg, Detective Pennington, Pianta Parlor, Wrong!</t>
  </si>
  <si>
    <t>Clock Ticking; Clock Ticks</t>
  </si>
  <si>
    <t>The Robbo Thieves</t>
  </si>
  <si>
    <t>Cork Pop - 2 Effects; Cork Pops</t>
  </si>
  <si>
    <t>Professor Frankly, The Robbo Thieves, Doopliss Battle</t>
  </si>
  <si>
    <t>Door Knocks - 2 Effects; Door Knocks On Wooden Door</t>
  </si>
  <si>
    <t>Cooking with Zess T., Excess Express at Dusk, Poshley Heights</t>
  </si>
  <si>
    <t>Door Open (Sci-fi); Heavy Metal Door Open With Ring-out</t>
  </si>
  <si>
    <t>Petal Meadows, Hooktail Battle, Cooking with Zess T.</t>
  </si>
  <si>
    <t>Gong (Chinese) - 2 Effects; Chinese Gong Hits</t>
  </si>
  <si>
    <t>Petal Meadows, Professor Frankly, Doopliss Battle, Peach's Theme</t>
  </si>
  <si>
    <t>Grinds - 3 Effects, Wood-type Cranks</t>
  </si>
  <si>
    <t>Petalburg, Twilight Trail, Doopliss Battle</t>
  </si>
  <si>
    <t>Horn - 3 Effects; Toy Horns Honks</t>
  </si>
  <si>
    <t>Cooking with Zess T., The Robbo Gang</t>
  </si>
  <si>
    <t>Rattles - 5 Effects; Various Plastic Baby Rattle Shakes</t>
  </si>
  <si>
    <t>Rogueport Sewers, Boggly Woods, Doopliss Battle</t>
  </si>
  <si>
    <t>Rattles - 6 Effects; Various High-pitched Rattlesnake Shakes</t>
  </si>
  <si>
    <t>Rubber Squeaks - 3 Effects; High-pitched Rubber Squeaks</t>
  </si>
  <si>
    <t>Event Battle, The Robbo Gang, Grubba's Theme, Detective Pennington</t>
  </si>
  <si>
    <t>Warbles - 2 Effects; Distinct Thin Metal Warbles</t>
  </si>
  <si>
    <t>Event Battle, Super Fun Quirk Quiz, Blimp Ride, Mysteries of the Pit</t>
  </si>
  <si>
    <t>Washboard Scrape; Wood Dowel Over Wooden Ribbed Board</t>
  </si>
  <si>
    <t>Rogueport, Riverside Station</t>
  </si>
  <si>
    <t>Water-Drips, Drips</t>
  </si>
  <si>
    <t>DripsSmallFallMeta PE040601</t>
  </si>
  <si>
    <t>Mario's House, The Robbo Gang</t>
  </si>
  <si>
    <t>Weapons-Ancient, Twang</t>
  </si>
  <si>
    <t>SwordTwang3SwordPl PE103901</t>
  </si>
  <si>
    <t>Event Battle, The Robbo Gang, Detective Pennington</t>
  </si>
  <si>
    <t>WoodFloorCreaks1 PE188001</t>
  </si>
  <si>
    <t>Wacky World of Robots</t>
  </si>
  <si>
    <t>BackgroundBeepsNoi LB022101</t>
  </si>
  <si>
    <t>Grodus' Lair</t>
  </si>
  <si>
    <t>BackgroundBeepsNoi LB022102</t>
  </si>
  <si>
    <t>BackgroundBeepsNoi LB022103</t>
  </si>
  <si>
    <t>BackgroundBeepsNoi LB022104</t>
  </si>
  <si>
    <t>BackgroundBeepsNoi LB022105</t>
  </si>
  <si>
    <t>HighTwinkleLoop LB016801</t>
  </si>
  <si>
    <t>Slowed down to fit 114 bpm</t>
  </si>
  <si>
    <t>ScifiRhythmLoopCar LB016601</t>
  </si>
  <si>
    <t>81 Opn Metallic HH</t>
  </si>
  <si>
    <t>Hall of the Thousand-Year Door</t>
  </si>
  <si>
    <t>Factory Presets</t>
  </si>
  <si>
    <t>7 Joe Z's Press HS</t>
  </si>
  <si>
    <t>Rogueport</t>
  </si>
  <si>
    <t>13 Psycho Film HS</t>
  </si>
  <si>
    <t>Creepy Steeple, Doopliss Battle, Pirate Ghosts Appear</t>
  </si>
  <si>
    <t>14 Tension Space HS</t>
  </si>
  <si>
    <t>Twilight Trail, Doopliss Battle</t>
  </si>
  <si>
    <t>16 Mysteroids HS</t>
  </si>
  <si>
    <t>set modwheel to 0</t>
  </si>
  <si>
    <t>Twilight Town</t>
  </si>
  <si>
    <t>34 Wanderer MD</t>
  </si>
  <si>
    <t>put under reverb and eq'd</t>
  </si>
  <si>
    <t>45 Marble Zone MD</t>
  </si>
  <si>
    <t>47 Mixed Beauty MD</t>
  </si>
  <si>
    <t>32 Black Market MD</t>
  </si>
  <si>
    <t>Twilight Trail</t>
  </si>
  <si>
    <t>52 Filter Rhythm BC</t>
  </si>
  <si>
    <t>Bowser's Theme, Doopliss Battle, Super Bowser Bros. - World 3, Bowser Battle</t>
  </si>
  <si>
    <t>57 Tearaway HS</t>
  </si>
  <si>
    <t>59 TatraPek Machines HS</t>
  </si>
  <si>
    <t>Bowser Battle</t>
  </si>
  <si>
    <t>61 Duck's Jaw HS</t>
  </si>
  <si>
    <t>65 Eleanor Strings HS</t>
  </si>
  <si>
    <t>Rogueport, Meanwhile, at Bowser's Castle</t>
  </si>
  <si>
    <t>77 Plucked Harpolodic MD</t>
  </si>
  <si>
    <t>97 Corridor Junk Piano HS</t>
  </si>
  <si>
    <t>Voyage</t>
  </si>
  <si>
    <t>101 Grace Cathedral HS</t>
  </si>
  <si>
    <t>103 Helge's Organ MD</t>
  </si>
  <si>
    <t>118 Ethnosphere EY</t>
  </si>
  <si>
    <t>126 Mekon Temple HS</t>
  </si>
  <si>
    <t>Factory Presets V1</t>
  </si>
  <si>
    <t>14 No Sync</t>
  </si>
  <si>
    <t>19 Fuzz Click Bass Organ cc1</t>
  </si>
  <si>
    <t>Curse of the Black Chest, Meanwhile, at Bowser's Castle, Super Bowser Bros. - World 2 &amp; 3, Bowser Battle</t>
  </si>
  <si>
    <t>31 Resonautilus '50s</t>
  </si>
  <si>
    <t>add filter</t>
  </si>
  <si>
    <t>37 Spanker</t>
  </si>
  <si>
    <t>Really Useful Patches</t>
  </si>
  <si>
    <t>3 Chime Pad 4</t>
  </si>
  <si>
    <t>might be edited</t>
  </si>
  <si>
    <t>Not 100% confirmed</t>
  </si>
  <si>
    <t>Magnus Battle, Theme of Grodus, Grodus Battle, Shadow Peach Battle</t>
  </si>
  <si>
    <t>056 000 OrchestraHit</t>
  </si>
  <si>
    <t>the decay is slowed down</t>
  </si>
  <si>
    <t>Theme of the Shadow Sirens</t>
  </si>
  <si>
    <t>081 018 JP-8 Square</t>
  </si>
  <si>
    <t>X-Naut Fortress</t>
  </si>
  <si>
    <t>Super Fun Quirk Quiz, Question!</t>
  </si>
  <si>
    <t>Event Battle, Hooktail Castle Appears, Theme of the Shadow Sirens, Magnus von Grapple Appears, Shoot to the Skies</t>
  </si>
  <si>
    <t>Rhythm Set -&gt; PR-B (Preset B Group)</t>
  </si>
  <si>
    <t>001 PowerDrumSet</t>
  </si>
  <si>
    <t>A#4, B4, F#5, A5</t>
  </si>
  <si>
    <t>Rhythm Set -&gt; PR-C (Preset C Group)</t>
  </si>
  <si>
    <t>001 JazzDrumSet2</t>
  </si>
  <si>
    <t>Tutorial Battle, Madame Flurrie</t>
  </si>
  <si>
    <t>Ambient Atmospheres and Rhythms</t>
  </si>
  <si>
    <t>Flutey Low Cycle 02</t>
  </si>
  <si>
    <t>Appears in SF/Sony's demo samples</t>
  </si>
  <si>
    <t>Tower of Riddles, Pit of 100 Trials</t>
  </si>
  <si>
    <t>Cyclotronic Resonator</t>
  </si>
  <si>
    <t>Spectral LFO 1</t>
  </si>
  <si>
    <t>Techno Jazz - kick</t>
  </si>
  <si>
    <t>Downtempo Beats</t>
  </si>
  <si>
    <t>Packet 01-01</t>
  </si>
  <si>
    <t>Packet 06-01</t>
  </si>
  <si>
    <t>Vintage Analog Synths</t>
  </si>
  <si>
    <t>Noise Loop Filter efx 1</t>
  </si>
  <si>
    <t>PARTITION A -&gt; C64-BD 1</t>
  </si>
  <si>
    <t>C64-BD 1</t>
  </si>
  <si>
    <t>F#2, D#3</t>
  </si>
  <si>
    <t>Cortez's Theme, The Black Skull, X-Naut Fortress, Bowser Battle</t>
  </si>
  <si>
    <t>PARTITION A -&gt; C64-ELECTRO</t>
  </si>
  <si>
    <t>C64-ELECTRO</t>
  </si>
  <si>
    <t>It's a Trap!, Glitzville</t>
  </si>
  <si>
    <t>PARTITION A -&gt; C64-HIHATS</t>
  </si>
  <si>
    <t>C64-HIHATS</t>
  </si>
  <si>
    <t>Voyage, Twilight Town, Cortez's Theme, The Black Skull, Excess Express at Dusk, Bowser Battle</t>
  </si>
  <si>
    <t>PARTITION A -&gt; C64-PERCNOIZ</t>
  </si>
  <si>
    <t>C64-PERCNOIZ</t>
  </si>
  <si>
    <t>PARTITION A -&gt; C64-PERCUSSN</t>
  </si>
  <si>
    <t>C64-PERCUSSN</t>
  </si>
  <si>
    <t>Boggly Woods uses echo</t>
  </si>
  <si>
    <t>Mario's House, Boggly Woods, Grubba's Theme, Treacherous Grubba</t>
  </si>
  <si>
    <t>PARTITION A -&gt; C64-SOUND-FX</t>
  </si>
  <si>
    <t>C64-SOUND-FX</t>
  </si>
  <si>
    <t>A1, D3, A3, B3</t>
  </si>
  <si>
    <t>Madame Flurrie, Paper Mario and the Giant Egg, Train Ride</t>
  </si>
  <si>
    <t>PARTITION A -&gt; C64-TOMS</t>
  </si>
  <si>
    <t>C64-TOMS</t>
  </si>
  <si>
    <t>F1, F#1</t>
  </si>
  <si>
    <t>Glitzville</t>
  </si>
  <si>
    <t>PARTITION A -&gt; C64-XTRADRM1</t>
  </si>
  <si>
    <t>C64-XTRADRM1</t>
  </si>
  <si>
    <t>Luigi's Story, Magnus von Grapple Appears, Magnus von Grapple Battle, Glitzville</t>
  </si>
  <si>
    <t>PARTITION B -&gt; 4-BIT 1</t>
  </si>
  <si>
    <t>4-BIT 1</t>
  </si>
  <si>
    <t>Grodus' Lair, Mysteries of the Pit, Palace of Shadow</t>
  </si>
  <si>
    <t>PARTITION B -&gt; 4-BIT 2</t>
  </si>
  <si>
    <t>4-BIT 2</t>
  </si>
  <si>
    <t>G#1</t>
  </si>
  <si>
    <t>PARTITION B -&gt; SIDPLAY1-20</t>
  </si>
  <si>
    <t>SIDPLAY 01</t>
  </si>
  <si>
    <t>Tutorial Battle, Grubba's Theme, Treacherous Grubba</t>
  </si>
  <si>
    <t>SIDPLAY 02</t>
  </si>
  <si>
    <t>Cortez's Theme</t>
  </si>
  <si>
    <t>SIDPLAY 06</t>
  </si>
  <si>
    <t>SIDPLAY 08</t>
  </si>
  <si>
    <t>Peach's Theme, Super Bowser Bros. Invincibility, Unused Riverside Station Theme</t>
  </si>
  <si>
    <t>SIDPLAY 09</t>
  </si>
  <si>
    <t>Chapter Ending, Tower of Riddles</t>
  </si>
  <si>
    <t>SIDPLAY 11</t>
  </si>
  <si>
    <t>SIDPLAY 15</t>
  </si>
  <si>
    <t>SIDPLAY 20</t>
  </si>
  <si>
    <t>Magnus von Grapple Battle, Theme of Grodus, Grodus Battle</t>
  </si>
  <si>
    <t>PARTITION B -&gt; SIDPLAY21-40</t>
  </si>
  <si>
    <t>SIDPLAY 25</t>
  </si>
  <si>
    <t>Meanwhile, at Bowser's Castle</t>
  </si>
  <si>
    <t>SIDPLAY 29</t>
  </si>
  <si>
    <t>remove release</t>
  </si>
  <si>
    <t>SIDPLAY 31</t>
  </si>
  <si>
    <t>Professor Frankly, Princess Peach's Theme, The Sanctum</t>
  </si>
  <si>
    <t>SIDPLAY 36</t>
  </si>
  <si>
    <t>Glitz Pit Intro</t>
  </si>
  <si>
    <t>PARTITION B -&gt; SIDPLAY41-60</t>
  </si>
  <si>
    <t>SIDPLAY 41</t>
  </si>
  <si>
    <t>add attack and ensemble</t>
  </si>
  <si>
    <t>SIDPLAY 49</t>
  </si>
  <si>
    <t>SIDPLAY 56</t>
  </si>
  <si>
    <t>lowered release</t>
  </si>
  <si>
    <t>SIDPLAY 57</t>
  </si>
  <si>
    <t>SIDPLAY 58</t>
  </si>
  <si>
    <t>PARTITION B -&gt; SIDPLAY61-80</t>
  </si>
  <si>
    <t>SIDPLAY 60</t>
  </si>
  <si>
    <t>SIDPLAY 64</t>
  </si>
  <si>
    <t>Tower of Riddles</t>
  </si>
  <si>
    <t>PARTITION C -&gt; SIDPLAY81-99</t>
  </si>
  <si>
    <t>SIDPLAY 88</t>
  </si>
  <si>
    <t>PARTITION C -&gt; SIDTONE 1-15</t>
  </si>
  <si>
    <t>SIDTONE 02</t>
  </si>
  <si>
    <t>SIDTONE 04</t>
  </si>
  <si>
    <t>SIDTONE 06</t>
  </si>
  <si>
    <t>SIDTONE 10</t>
  </si>
  <si>
    <t>PARTITION C -&gt; SIDWAVE18-36</t>
  </si>
  <si>
    <t>SIDWAVE 27</t>
  </si>
  <si>
    <t>PARTITION C -&gt; SIDWAVE37-53</t>
  </si>
  <si>
    <t>SIDWAVE 49</t>
  </si>
  <si>
    <t>PARTITION C -&gt; SIDWAVE54-70</t>
  </si>
  <si>
    <t>SIDWAVE 58</t>
  </si>
  <si>
    <t>The Adventure Begins</t>
  </si>
  <si>
    <t>SIDWAVE 70</t>
  </si>
  <si>
    <t>put under a highpass</t>
  </si>
  <si>
    <t>Partition D -&gt; FX</t>
  </si>
  <si>
    <t>Soundscan 23: Historical Instruments</t>
  </si>
  <si>
    <t>Partition A -&gt; 02-SPERR16+8</t>
  </si>
  <si>
    <t>SPERR 16+8</t>
  </si>
  <si>
    <t>Hooktail Castle Appears, Hooktail Castle, Hooktail Battle, More Danger!</t>
  </si>
  <si>
    <t>Partition B -&gt; 01-PIANOFORT</t>
  </si>
  <si>
    <t>PIANO FORTE</t>
  </si>
  <si>
    <t>Partition B -&gt; 02-ACC.DIAT1</t>
  </si>
  <si>
    <t>ACC.DIATO 1</t>
  </si>
  <si>
    <t>Peach and the Mysterious Map, Glitzville</t>
  </si>
  <si>
    <t>Partition B -&gt; 04-MUSETTE</t>
  </si>
  <si>
    <t>MUSETTE</t>
  </si>
  <si>
    <t>Partition B -&gt; 05-CEL.HARP1</t>
  </si>
  <si>
    <t>CELT.HARP F2</t>
  </si>
  <si>
    <t>The Great Boggly Tree, Theme of the Punies</t>
  </si>
  <si>
    <t>Raricussions</t>
  </si>
  <si>
    <t>Partition A -&gt; 23-128TCHAN</t>
  </si>
  <si>
    <t>128 TCHANGO</t>
  </si>
  <si>
    <t>Partition B -&gt; 05-110PERCU</t>
  </si>
  <si>
    <t>110PERC AFRI</t>
  </si>
  <si>
    <t>Partition C -&gt; 02-150 BAJA</t>
  </si>
  <si>
    <t>150 BAJA</t>
  </si>
  <si>
    <t>Partition E -&gt; 01-BERIMBAU</t>
  </si>
  <si>
    <t>BERIMBAU</t>
  </si>
  <si>
    <t>Cortez's Theme, Cortez Battle</t>
  </si>
  <si>
    <t>Partition E -&gt; 20-CAJON</t>
  </si>
  <si>
    <t>CAJON</t>
  </si>
  <si>
    <t>Partition F -&gt; 01-METAL AMB</t>
  </si>
  <si>
    <t>METAL AMB. 1</t>
  </si>
  <si>
    <t>Creepy Steeple</t>
  </si>
  <si>
    <t>Fullset Pro Edition</t>
  </si>
  <si>
    <t>05 Solo violin -&gt; 02 VI_LONG-NOTES</t>
  </si>
  <si>
    <t>VI_mV_sus</t>
  </si>
  <si>
    <t>VirSyn</t>
  </si>
  <si>
    <t>CUBE</t>
  </si>
  <si>
    <t>Cube version 1</t>
  </si>
  <si>
    <t>04 Singing Cube (kd)</t>
  </si>
  <si>
    <t>bottom left solo</t>
  </si>
  <si>
    <t>06 Celeste (hg)</t>
  </si>
  <si>
    <t>Professor Frankly, Puzzle Solved, Creepy Steeple</t>
  </si>
  <si>
    <t>21 KalimbishArp (sc)</t>
  </si>
  <si>
    <t>Shhwonk Fortress</t>
  </si>
  <si>
    <t>25 Organ9Bars (kpr)</t>
  </si>
  <si>
    <t>30 MorphArp (hg)</t>
  </si>
  <si>
    <t>31 JustWait (sc)</t>
  </si>
  <si>
    <t>Remove the tape effect</t>
  </si>
  <si>
    <t>Escape the Falling Ceiling, Magnus von Grapple Appears, Theme of Grodus, Grodus Battle</t>
  </si>
  <si>
    <t>41 Martian Tribes Loops (sc)</t>
  </si>
  <si>
    <t>49 Subterranea (sc)</t>
  </si>
  <si>
    <t>64 Ambient Bell (kd)</t>
  </si>
  <si>
    <t>Hooktail Battle, Detective Pennington</t>
  </si>
  <si>
    <t>Keys</t>
  </si>
  <si>
    <t>20 Chappman Cube (pl)</t>
  </si>
  <si>
    <t>Edited, topleft solo</t>
  </si>
  <si>
    <t>31 AnalogSurprise (hg)</t>
  </si>
  <si>
    <t>37 TchuVoice (kpr)</t>
  </si>
  <si>
    <t>40 GuitarCleanStrat (kpr)</t>
  </si>
  <si>
    <t>46 Miniflute (sc)</t>
  </si>
  <si>
    <t>Pads</t>
  </si>
  <si>
    <t>20 Driving Choir (hg)</t>
  </si>
  <si>
    <t>put under a phaser</t>
  </si>
  <si>
    <t>29 VoxInhumana (sc)</t>
  </si>
  <si>
    <t>The Sky Falls into Shadows, Pit of 100 Trials</t>
  </si>
  <si>
    <t>Sequence</t>
  </si>
  <si>
    <t>13 InsectArmies (sc)</t>
  </si>
  <si>
    <t>Mario vs. the Jabbies, X-Naut Fortress</t>
  </si>
  <si>
    <t>TERA</t>
  </si>
  <si>
    <t>FXSounds</t>
  </si>
  <si>
    <t>005 Critters DocT</t>
  </si>
  <si>
    <t>020 Autsch DocT</t>
  </si>
  <si>
    <t>Rhythmic</t>
  </si>
  <si>
    <t>023 Hard16th (hg)</t>
  </si>
  <si>
    <t>Tera2Factory</t>
  </si>
  <si>
    <t>005 OscCanon DocT</t>
  </si>
  <si>
    <t>014 Autofugue DocT</t>
  </si>
  <si>
    <t>Fahr Outpost</t>
  </si>
  <si>
    <t>040 AyersRock DocT</t>
  </si>
  <si>
    <t>047 ModWheel Kick (hg)</t>
  </si>
  <si>
    <t>068 GatedVowels DocT</t>
  </si>
  <si>
    <t>098 FMPiano (hg)</t>
  </si>
  <si>
    <t>107 Major7-Loop DocT</t>
  </si>
  <si>
    <t>less bassier than the original</t>
  </si>
  <si>
    <t>The Moon</t>
  </si>
  <si>
    <t>124 Stratosphere DocT</t>
  </si>
  <si>
    <t>Wizoo</t>
  </si>
  <si>
    <t>Wizoo Powered DX</t>
  </si>
  <si>
    <t>Partition B -&gt; DX PIANO</t>
  </si>
  <si>
    <t>DX PIANO B</t>
  </si>
  <si>
    <t>Mail from Peach</t>
  </si>
  <si>
    <t>Partition B -&gt; FLANGEBAZ</t>
  </si>
  <si>
    <t>FLANGEBAZ B</t>
  </si>
  <si>
    <t>Partition B -&gt; STAGE EP</t>
  </si>
  <si>
    <t>STAGE EP ST</t>
  </si>
  <si>
    <t>Goodnight</t>
  </si>
  <si>
    <t>Partition C -&gt; BALLERINA</t>
  </si>
  <si>
    <t>BALLERINA A</t>
  </si>
  <si>
    <t>Partition C -&gt; DIGIT XL</t>
  </si>
  <si>
    <t>DIGIT XL A</t>
  </si>
  <si>
    <t>Partition C -&gt; FUNK FM CLAV</t>
  </si>
  <si>
    <t>FUNK FM CLAV</t>
  </si>
  <si>
    <t>Partition C -&gt; HIZZPIANO</t>
  </si>
  <si>
    <t>HIZZ SOFT</t>
  </si>
  <si>
    <t>Partition C -&gt; WESTERNSTYLE</t>
  </si>
  <si>
    <t>WESTERNSTYLE</t>
  </si>
  <si>
    <t>shorten release</t>
  </si>
  <si>
    <t>Enemy Surprise!</t>
  </si>
  <si>
    <t>Partition D -&gt; MINIBELLES</t>
  </si>
  <si>
    <t>MINIBELLES</t>
  </si>
  <si>
    <t>Game Over, Goodnight, Boggly Woods, Smorg Battle</t>
  </si>
  <si>
    <t>Partition D -&gt; VIBAZ</t>
  </si>
  <si>
    <t>VIBAZ 12</t>
  </si>
  <si>
    <t>speed up the LFO</t>
  </si>
  <si>
    <t>The Sanctum</t>
  </si>
  <si>
    <t>Partition F -&gt; EXOTIQUES</t>
  </si>
  <si>
    <t>EXOTIQUES</t>
  </si>
  <si>
    <t>Partition F -&gt; TIPPI</t>
  </si>
  <si>
    <t>TP 12</t>
  </si>
  <si>
    <t>Partition G -&gt; JACK ARNOLD</t>
  </si>
  <si>
    <t>JA 12</t>
  </si>
  <si>
    <t>raise cutoff slightly</t>
  </si>
  <si>
    <t>Yellow Tools</t>
  </si>
  <si>
    <t>ProSamples 43 Real Drum Kits</t>
  </si>
  <si>
    <t>FUNK KIT</t>
  </si>
  <si>
    <t>Main Menu, Hooktail Battle, Luigi's Story, Pianta Parlor Mini-Game, Rawk Hawk Battle, Macho Grubba Battle, Detective Pennington, Super Bowser Bros. World 3, Final Battle</t>
  </si>
  <si>
    <t>SWING KIT</t>
  </si>
  <si>
    <t>ProSamples 21 Drum &amp; Bass 2</t>
  </si>
  <si>
    <t>A#1</t>
  </si>
  <si>
    <t>EXS Loops</t>
  </si>
  <si>
    <t>Loops 160BPM 1</t>
  </si>
  <si>
    <t>E2 F2 A2 A#2 C3 D#3</t>
  </si>
  <si>
    <t>ProSamples 23 Trip Hop</t>
  </si>
  <si>
    <t>Bass FX</t>
  </si>
  <si>
    <t>Conga Hits</t>
  </si>
  <si>
    <t>The Robbo Gang, Keelhaul Key, Cortez Battle</t>
  </si>
  <si>
    <t>Scratching</t>
  </si>
  <si>
    <t>Battle Won with Injured Partner, Excess Express at Night, Poshley Heights</t>
  </si>
  <si>
    <t>Twilight Town, The Black Skull</t>
  </si>
  <si>
    <t>Loops 098BPM</t>
  </si>
  <si>
    <t>Theme of Grodus</t>
  </si>
  <si>
    <t>Loops 121BPM</t>
  </si>
  <si>
    <t>Loops 150BPM</t>
  </si>
  <si>
    <t>cut up into parts, some instances pitched up</t>
  </si>
  <si>
    <t>ProSamples 24 Breakbeat</t>
  </si>
  <si>
    <t>FUNK INC 096</t>
  </si>
  <si>
    <t>various loops</t>
  </si>
  <si>
    <t>ProSamples 36 Chillout</t>
  </si>
  <si>
    <t>Alien Ambi</t>
  </si>
  <si>
    <t>Alien Wind 1</t>
  </si>
  <si>
    <t>Deep Space</t>
  </si>
  <si>
    <t>Huge Space Pad</t>
  </si>
  <si>
    <t>Lower the release to 0</t>
  </si>
  <si>
    <t>Inter Space</t>
  </si>
  <si>
    <t>Boggly Woods, Twilight Trail, Doopliss' Theme, The Moon</t>
  </si>
  <si>
    <t>Ambi Drones</t>
  </si>
  <si>
    <t>Lore Drone</t>
  </si>
  <si>
    <t>Threat Drone 1</t>
  </si>
  <si>
    <t>Ambi Perc</t>
  </si>
  <si>
    <t>Back Cymbal</t>
  </si>
  <si>
    <t>Bell Tree</t>
  </si>
  <si>
    <t>Gong 1</t>
  </si>
  <si>
    <t>Hand Cymbal</t>
  </si>
  <si>
    <t>Tamrattle</t>
  </si>
  <si>
    <t>Bell Atmos</t>
  </si>
  <si>
    <t>Ambient Bell</t>
  </si>
  <si>
    <t>Chord Pads</t>
  </si>
  <si>
    <t>Big Obi Chord</t>
  </si>
  <si>
    <t>Ether string</t>
  </si>
  <si>
    <t>Under Sea</t>
  </si>
  <si>
    <t>Flutterings</t>
  </si>
  <si>
    <t>Flutter 1</t>
  </si>
  <si>
    <t>Fahr Outpost, Shoot to the Skies</t>
  </si>
  <si>
    <t>Flutter 4</t>
  </si>
  <si>
    <t>FX Atmos</t>
  </si>
  <si>
    <t>Aquaphone</t>
  </si>
  <si>
    <t>Matrix</t>
  </si>
  <si>
    <t>Matrix Bass Drone</t>
  </si>
  <si>
    <t>Mystery</t>
  </si>
  <si>
    <t>Mystery 3</t>
  </si>
  <si>
    <t>Synth Atmos 1</t>
  </si>
  <si>
    <t>Angel Vox</t>
  </si>
  <si>
    <t>Cortez Battle, The Sky Falls into Shadows, Shadow Peach Battle</t>
  </si>
  <si>
    <t>Synth Atmos 3</t>
  </si>
  <si>
    <t>Moog Sweep</t>
  </si>
  <si>
    <t>Synth FX 1</t>
  </si>
  <si>
    <t>Analog Echo 2</t>
  </si>
  <si>
    <t>Theme of the Shadow Sirens, Shadow Sirens Battle, Wrong!</t>
  </si>
  <si>
    <t>Banshee</t>
  </si>
  <si>
    <t>Shadow Queen Awakens</t>
  </si>
  <si>
    <t>Computers 1</t>
  </si>
  <si>
    <t>DR Who 1</t>
  </si>
  <si>
    <t>DR Who 3</t>
  </si>
  <si>
    <t>Monster</t>
  </si>
  <si>
    <t>Synth FX 2</t>
  </si>
  <si>
    <t>Whirly Toy</t>
  </si>
  <si>
    <t>Synth Pads 1</t>
  </si>
  <si>
    <t>Metal Wave</t>
  </si>
  <si>
    <t>Weird Loops</t>
  </si>
  <si>
    <t>Seq Loop 2</t>
  </si>
  <si>
    <t>Peach is Saved</t>
  </si>
  <si>
    <t>Weird 1</t>
  </si>
  <si>
    <t>Weird 2</t>
  </si>
  <si>
    <t>ProSamples 38 Trance</t>
  </si>
  <si>
    <t>Construction Kits -&gt; Auto Erotic 132bpm D</t>
  </si>
  <si>
    <t>Auto Erotic 132bpm D</t>
  </si>
  <si>
    <t>Construction Kits -&gt; Manzanilla 142bpm D#</t>
  </si>
  <si>
    <t>Manzanilla 142bpm D#</t>
  </si>
  <si>
    <t>Multisamples -&gt; Bass</t>
  </si>
  <si>
    <t>Bass 05</t>
  </si>
  <si>
    <t>Bass 09</t>
  </si>
  <si>
    <t>Reunion, Treacherous Grubba</t>
  </si>
  <si>
    <t>Bass 10</t>
  </si>
  <si>
    <t>Multisamples -&gt; Leads</t>
  </si>
  <si>
    <t>Lead Synth 02</t>
  </si>
  <si>
    <t>put under flanger &amp; echo</t>
  </si>
  <si>
    <t>Lead Synth 04</t>
  </si>
  <si>
    <t>Lead Synth 07</t>
  </si>
  <si>
    <t>Luigi's Story, Magnus von Grapple Battle</t>
  </si>
  <si>
    <t>Multisamples -&gt; Pads</t>
  </si>
  <si>
    <t>Pad 01</t>
  </si>
  <si>
    <t>Pad 02</t>
  </si>
  <si>
    <t>Pad 04</t>
  </si>
  <si>
    <t>Rawk Hawk Battle, Shoot to the Skies</t>
  </si>
  <si>
    <t>Multisamples -&gt; Strings</t>
  </si>
  <si>
    <t>Strings 01</t>
  </si>
  <si>
    <t>Strings 02</t>
  </si>
  <si>
    <t>Shadow Sirens Battle, Shoot to the Skies</t>
  </si>
  <si>
    <t>ProSamples 47 Breakbeat 3</t>
  </si>
  <si>
    <t>Partition A -&gt; ANGRY FACE</t>
  </si>
  <si>
    <t>ANGRY FACE</t>
  </si>
  <si>
    <t>Glitz Pit Outro</t>
  </si>
  <si>
    <t>Partition A -&gt; I WILL CRUSH</t>
  </si>
  <si>
    <t>I WILL CRUSH</t>
  </si>
  <si>
    <t>Partition A -&gt; PLASTIC WRAP</t>
  </si>
  <si>
    <t>PLASTIC WRAP</t>
  </si>
  <si>
    <t>C1 E1</t>
  </si>
  <si>
    <t>Partition B -&gt; DELAY HATS</t>
  </si>
  <si>
    <t>DELAY HATS</t>
  </si>
  <si>
    <t>47BT05DRM1</t>
  </si>
  <si>
    <t>Cortez Battle, Super Bowser Bros. World 3</t>
  </si>
  <si>
    <t>Partition B -&gt; HI SPEEDPERC</t>
  </si>
  <si>
    <t>HI SPEEDPERC</t>
  </si>
  <si>
    <t>A1</t>
  </si>
  <si>
    <t>Blimp Ride, Smorg Battle</t>
  </si>
  <si>
    <t>Clock tick</t>
  </si>
  <si>
    <t>Rogueport Sewers, Excess Express at Dusk, Smorg Battle</t>
  </si>
  <si>
    <t>JV-90</t>
  </si>
  <si>
    <t>14 Alto flute</t>
  </si>
  <si>
    <t>Farewell, Rogueport</t>
  </si>
  <si>
    <t>Various sounds</t>
  </si>
  <si>
    <t>Danger!, Battle, Super Fun Quirk Quiz, The Robbo Gang, Smorg Battle</t>
  </si>
  <si>
    <t>8-bit samples</t>
  </si>
  <si>
    <t>Main Menu, Opening, Rogueport Sewers, Petal Meadows, Petalburg, Doopliss Battle, X-Naut Fortress, We Believe in You, Mario!, Final Battle, Beta Riverside Station (unused)</t>
  </si>
  <si>
    <t>Distortion guitar</t>
  </si>
  <si>
    <t>Drums/Percussion</t>
  </si>
  <si>
    <t>Danger!, Battle Won, Battle, Reunion, Theme of the Punies, Blimp Ride, Cortez's Theme, The Black Skull, Invincible Shadow Queen Battle</t>
  </si>
  <si>
    <t>Full strings</t>
  </si>
  <si>
    <t>Keyboards (Music Box, Piano, Clavinet)</t>
  </si>
  <si>
    <t>Story of the Thousand-Year Door, More Danger! Pianta Parlor, Keelhaul Key</t>
  </si>
  <si>
    <t>Noise FX</t>
  </si>
  <si>
    <t>Rogueport Sewers, Hall of the Thousand-Year Door, Hooktail Castle, Pirate's Grotto, Final Battle</t>
  </si>
  <si>
    <t>Phasing Electric Piano</t>
  </si>
  <si>
    <t>might be from a Yamaha</t>
  </si>
  <si>
    <t>Grodus' Lair, Train Ride, Deep into the Shadows, The Sky Falls into Shadows, Shadow Peach Battle</t>
  </si>
  <si>
    <t>Synth Instruments</t>
  </si>
  <si>
    <t>Voyage, Rogueport, Danger!, Battle, Petal Meadows, Reunion, Boggly Woods, TEC's Waltz, Super Bowser Bros. World 1, Pianta Parlor Mini-Game, Glitzville, The Glitz Pit, Pirate's Grotto, Excess Express at Dusk, Riverside Station, X-Naut Fortress, Palace of Shadow</t>
  </si>
  <si>
    <t>Synth Loops</t>
  </si>
  <si>
    <t>Professor Frankly, Hooktail Battle, More Danger!, X-Naut Fortress, Shining Rogueport</t>
  </si>
  <si>
    <t>Sample FX</t>
  </si>
  <si>
    <t>Theme of Ms. Mowz, Smorg Battle, Grodus Battle</t>
  </si>
  <si>
    <t>Scratch FX</t>
  </si>
  <si>
    <t>also appears in Advance Wars: Dual Strike</t>
  </si>
  <si>
    <t>Main Menu, Bowser's Theme, Super Bowser Bros. World 1, Super Bowser Bros. World 2, Super Bowser Bros. World 3, Final Battle, Demo Title (unused)</t>
  </si>
  <si>
    <t>Mario &amp; Luigi: Partners in Time</t>
  </si>
  <si>
    <t>Garritan</t>
  </si>
  <si>
    <t>Personal Orchestra</t>
  </si>
  <si>
    <t>Solo Strings -&gt; Solo and Ens. Violin</t>
  </si>
  <si>
    <t>Violin 1 Gagli Solo</t>
  </si>
  <si>
    <t>Vim Factory, Star Hill, Princess Shroob Battle, Credits</t>
  </si>
  <si>
    <t>Drums -&gt; Electronic</t>
  </si>
  <si>
    <t>Electronic Snares</t>
  </si>
  <si>
    <t>Battle, Thwomp Caverns</t>
  </si>
  <si>
    <t>Phat Brass</t>
  </si>
  <si>
    <t>left channel is sampled</t>
  </si>
  <si>
    <t>Battle, Boss Battle, Battle End, Time Hole (To Past), Shroob Castle, DESTROY!!</t>
  </si>
  <si>
    <t>Hollijolli Village, Yoshi Mountain</t>
  </si>
  <si>
    <t>Professor E. Gadd, Serious Trouble, Shroob Attack, Vim Factory, King Bowser, Bowser Battle, Shroob Castle, Another's Requiem</t>
  </si>
  <si>
    <t>Organ</t>
  </si>
  <si>
    <t>Star Shrine</t>
  </si>
  <si>
    <t>The Yoshi Village, Yoshi Mountain, Yoob's Belly</t>
  </si>
  <si>
    <t>Strings -&gt; Violin</t>
  </si>
  <si>
    <t>Mushroom Castle</t>
  </si>
  <si>
    <t>Vocals</t>
  </si>
  <si>
    <t>Fast Male Choir</t>
  </si>
  <si>
    <t>Shroob Castle</t>
  </si>
  <si>
    <t>Female Choir 1</t>
  </si>
  <si>
    <t>Female Choir 5</t>
  </si>
  <si>
    <t>lower attack</t>
  </si>
  <si>
    <t>Shroob Castle, Princess Shroob Battle, Another's Requiem</t>
  </si>
  <si>
    <t>Male Choir 1</t>
  </si>
  <si>
    <t>Shroob Castle, Princess Shroob Battle</t>
  </si>
  <si>
    <t>Fantom-XR</t>
  </si>
  <si>
    <t>042 Phase Clavi</t>
  </si>
  <si>
    <t>Dark Dungeons</t>
  </si>
  <si>
    <t>051 FS Glocken</t>
  </si>
  <si>
    <t>Star Hill</t>
  </si>
  <si>
    <t>Hollijolli Village, Toadwood Forest</t>
  </si>
  <si>
    <t>094 Pipe Org-Mod</t>
  </si>
  <si>
    <t>Princess Shroob Battle</t>
  </si>
  <si>
    <t>027 F.Horns Sect</t>
  </si>
  <si>
    <t>Shroobs!, Shroob Castle</t>
  </si>
  <si>
    <t>057 Steamed Sawz</t>
  </si>
  <si>
    <t>Shroobs!</t>
  </si>
  <si>
    <t>Thwomp Caverns</t>
  </si>
  <si>
    <t>Gritzy Desert</t>
  </si>
  <si>
    <t>114 PolySweep Nz</t>
  </si>
  <si>
    <t>Time Hole (To Past), Time Hole (To Present)</t>
  </si>
  <si>
    <t>109 Shroomy</t>
  </si>
  <si>
    <t>Toadwood Forest</t>
  </si>
  <si>
    <t>054 X-panda</t>
  </si>
  <si>
    <t>061 Modular</t>
  </si>
  <si>
    <t>Koopaseum</t>
  </si>
  <si>
    <t>Boss Battle, Koopaseum, Thwomp Volcano, Bowser Battle, Toad Town, Princess Shroob Battle, Bye-Bye, Babies!, Credits</t>
  </si>
  <si>
    <t>010 Buzz Kalimba</t>
  </si>
  <si>
    <t>Thwomp Volcano (Outside), Thwomp Volcano (Inside)</t>
  </si>
  <si>
    <t>193 Sitar Gliss</t>
  </si>
  <si>
    <t>SR-JV80-11 Techno Collection</t>
  </si>
  <si>
    <t>Rhythm Set -&gt; XP-X</t>
  </si>
  <si>
    <t>008 Indust.SET</t>
  </si>
  <si>
    <t>Vim Factory, Thwomp Caverns</t>
  </si>
  <si>
    <t>?? (drum set)</t>
  </si>
  <si>
    <t>Toadwood Forest, Vim Factory</t>
  </si>
  <si>
    <t>?? (attack synth)</t>
  </si>
  <si>
    <t>?? (bell synth)</t>
  </si>
  <si>
    <t>Yoob's Belly</t>
  </si>
  <si>
    <t>?? (lead synth)</t>
  </si>
  <si>
    <t>?? (mallet)</t>
  </si>
  <si>
    <t>Super Paper Mario</t>
  </si>
  <si>
    <t>EFM1</t>
  </si>
  <si>
    <t>Atmo &amp; Fx</t>
  </si>
  <si>
    <t>Feel Giddy</t>
  </si>
  <si>
    <t>Whoa Zone</t>
  </si>
  <si>
    <t>ES1</t>
  </si>
  <si>
    <t>Euro Cut</t>
  </si>
  <si>
    <t>make legato</t>
  </si>
  <si>
    <t>Fracktail Battle, Brobot Battle</t>
  </si>
  <si>
    <t>Oldschool Bass</t>
  </si>
  <si>
    <t>Gloam Valley, Pit of 100 Trials</t>
  </si>
  <si>
    <t>Atmospheres</t>
  </si>
  <si>
    <t>Alien Discovery</t>
  </si>
  <si>
    <t>The Evil Count Bleck (with intro), It's Showtime, I'm Not Nice</t>
  </si>
  <si>
    <t>Dirty Atmosphere</t>
  </si>
  <si>
    <t>Look Out for Me</t>
  </si>
  <si>
    <t>Horizon</t>
  </si>
  <si>
    <t>The Evil Count Bleck, Count Bleck's Plan, Castle Bleck</t>
  </si>
  <si>
    <t>Wave Evolution</t>
  </si>
  <si>
    <t>In the Darkness</t>
  </si>
  <si>
    <t>Bass Bank A</t>
  </si>
  <si>
    <t>PWM Dark Bass</t>
  </si>
  <si>
    <t>It's Showtime</t>
  </si>
  <si>
    <t>Reso Legato</t>
  </si>
  <si>
    <t>Flipside, Fracktail Battle, Big Blooper Appears, Flopside, World of Nothing, Chapter 7 Intro, The Underwhere, Destruction of All Worlds, Mansion Patrol</t>
  </si>
  <si>
    <t>Bass Bank B</t>
  </si>
  <si>
    <t>Noisy TB</t>
  </si>
  <si>
    <t>One Shot</t>
  </si>
  <si>
    <t>O'Chunks, Warrior</t>
  </si>
  <si>
    <t>Bells</t>
  </si>
  <si>
    <t>Swoon.exe has portamento</t>
  </si>
  <si>
    <t>Chapter Start, Lineland Road, Item Get, Stage Clear, Pixl Get, Merlee's Mansion, Mimi Battle, Fort Francis, Swoon.exe</t>
  </si>
  <si>
    <t>Vibra-Rhodes</t>
  </si>
  <si>
    <t>glide added, release shortened</t>
  </si>
  <si>
    <t>Mansion Patrol</t>
  </si>
  <si>
    <t>Drums &amp; Percussion</t>
  </si>
  <si>
    <t>Steeldrums</t>
  </si>
  <si>
    <t>Lineland Road, Tilt Island</t>
  </si>
  <si>
    <t>add portamento</t>
  </si>
  <si>
    <t>Truck GO, The Underwhere</t>
  </si>
  <si>
    <t>Lead Synths Bank A</t>
  </si>
  <si>
    <t>Big Lead</t>
  </si>
  <si>
    <t>World of Nothing, 4 Heroes Unite</t>
  </si>
  <si>
    <t>Trance 5th</t>
  </si>
  <si>
    <t>Put under highpass</t>
  </si>
  <si>
    <t>Lead Synths Bank B</t>
  </si>
  <si>
    <t>Acid Lead</t>
  </si>
  <si>
    <t>O'Chunks, Warrior, Ready, GO, It's Showtime, Bonechill Appears, Bonechill Battle</t>
  </si>
  <si>
    <t>Strange Company, Gloam Valley</t>
  </si>
  <si>
    <t>Sacral Register</t>
  </si>
  <si>
    <t>Evil King Bowser Here, The Wedding Begins, The Evil Count Bleck, Chapter 8 Intro, Castle Bleck, Promise, Bounding Through Time</t>
  </si>
  <si>
    <t>Sequence Sounds Bank A</t>
  </si>
  <si>
    <t>Hard Distorted</t>
  </si>
  <si>
    <t>might be edited?</t>
  </si>
  <si>
    <t>Brobot L-Type</t>
  </si>
  <si>
    <t>ES E (Ensemble Synth)</t>
  </si>
  <si>
    <t>Factory</t>
  </si>
  <si>
    <t>Fun Bass</t>
  </si>
  <si>
    <t>I'm Not Nice</t>
  </si>
  <si>
    <t>ES M (Monophonic Synth)</t>
  </si>
  <si>
    <t>Mixed Octaves</t>
  </si>
  <si>
    <t>Yold Ruins</t>
  </si>
  <si>
    <t>ES P (Polyphonic Synth)</t>
  </si>
  <si>
    <t>Effect - Wire</t>
  </si>
  <si>
    <t>The Evil Count Bleck</t>
  </si>
  <si>
    <t>Game Boy</t>
  </si>
  <si>
    <t>Item Get, Strange Company, Big Blooper Appears</t>
  </si>
  <si>
    <t>EXS24 mk II</t>
  </si>
  <si>
    <t>No Instrument (startup sine patch)</t>
  </si>
  <si>
    <t>World of Nothing, Bonechill Battle</t>
  </si>
  <si>
    <t>Champion of Destruction, The Evil Count Bleck, The Underwhere</t>
  </si>
  <si>
    <t>Upright Jazz Bass</t>
  </si>
  <si>
    <t>Mr. L, Green Thunder!, Flopside, Gap of Crag, Tilt Island, Forget Me Not, Game Over</t>
  </si>
  <si>
    <t>Fingerstyle Electric Bass</t>
  </si>
  <si>
    <t>Lineland Road</t>
  </si>
  <si>
    <t>Horns &amp; Woodwinds</t>
  </si>
  <si>
    <t>Tokens, Please</t>
  </si>
  <si>
    <t>Voices &amp; Choir</t>
  </si>
  <si>
    <t>Church Choir</t>
  </si>
  <si>
    <t>Overthere Shrine, The Ultimate Show, End of the World</t>
  </si>
  <si>
    <t>The Tile Pool, Fort Francis, Brobot L-Type, The Ultimate Show, End of the World</t>
  </si>
  <si>
    <t>Hip-Hop Kit</t>
  </si>
  <si>
    <t>Chapter 7 Intro, The Underwhere</t>
  </si>
  <si>
    <t>Tokens, Please, Game Over</t>
  </si>
  <si>
    <t>Tilt Island</t>
  </si>
  <si>
    <t>Evil King Bowser Here</t>
  </si>
  <si>
    <t>Underground Room, Nostalgic Underground</t>
  </si>
  <si>
    <t>Effects -&gt; Sound Effects</t>
  </si>
  <si>
    <t>Sound FX</t>
  </si>
  <si>
    <t>The Open Plane</t>
  </si>
  <si>
    <t>Scuplture</t>
  </si>
  <si>
    <t>Air Instruments</t>
  </si>
  <si>
    <t>Ambient Air</t>
  </si>
  <si>
    <t>Birth of the Chaos Heart, Count Bleck's Plan</t>
  </si>
  <si>
    <t>Blow Lead</t>
  </si>
  <si>
    <t>max attack, put under phaser</t>
  </si>
  <si>
    <t>Memory 3, Memory 4, Bounding Through Time</t>
  </si>
  <si>
    <t>Ambient Drones</t>
  </si>
  <si>
    <t>Starry Night</t>
  </si>
  <si>
    <t>Soft Light, River Twygz Bed</t>
  </si>
  <si>
    <t>Alien Spectrum</t>
  </si>
  <si>
    <t>Breathing Cyborg</t>
  </si>
  <si>
    <t>Chapter 8 Intro, Proof of Existence</t>
  </si>
  <si>
    <t>Effects - Transiental</t>
  </si>
  <si>
    <t>Electric Drop Flood</t>
  </si>
  <si>
    <t>The Ultimate Show, End of the World</t>
  </si>
  <si>
    <t>Ambient Pad</t>
  </si>
  <si>
    <t>Pure Heart Get</t>
  </si>
  <si>
    <t>Silverliner</t>
  </si>
  <si>
    <t>Open the Next Door, 4 Heroes Unite, Proof of Existence</t>
  </si>
  <si>
    <t>Plucked Instruments</t>
  </si>
  <si>
    <t>Space Sitar</t>
  </si>
  <si>
    <t>The Road for the Lost</t>
  </si>
  <si>
    <t>Rhythmic Motion Sounds</t>
  </si>
  <si>
    <t>Funny Rezzo</t>
  </si>
  <si>
    <t>End of the World</t>
  </si>
  <si>
    <t>Analog Electronic Effects</t>
  </si>
  <si>
    <t>FX 4, FX 23</t>
  </si>
  <si>
    <t>Break-Beat Kit</t>
  </si>
  <si>
    <t>Industrial Kit</t>
  </si>
  <si>
    <t>Fracktail Appears, One Shot, Fracktail Battle</t>
  </si>
  <si>
    <t>UK House Kit</t>
  </si>
  <si>
    <t>Disc 1 -&gt; Partition A -&gt; VI PIZ 1</t>
  </si>
  <si>
    <t>Gloam Valley, Merlee's Mansion</t>
  </si>
  <si>
    <t>Disc 4 -&gt; Partition F -&gt; FH LG FF</t>
  </si>
  <si>
    <t>FH LONG FF</t>
  </si>
  <si>
    <t>Battle Time, Bounding Through Time</t>
  </si>
  <si>
    <t>Disc 4 -&gt; Partition F -&gt; FH GL SOR</t>
  </si>
  <si>
    <t>FH GLISS SOR</t>
  </si>
  <si>
    <t>Flint Cragley, Cragtrotter</t>
  </si>
  <si>
    <t>Disc 5 -&gt; Partition B -&gt; 03 TI FF</t>
  </si>
  <si>
    <t>tuned</t>
  </si>
  <si>
    <t>Disc 5 -&gt; Partition B -&gt; 06 TI TRM FF</t>
  </si>
  <si>
    <t>TI TRFF</t>
  </si>
  <si>
    <t>Disc 5 -&gt; Partition C -&gt; 02 GC HITS</t>
  </si>
  <si>
    <t>GC FF 1</t>
  </si>
  <si>
    <t>Merlee's Mansion, Mimi Battle, World of Nothing</t>
  </si>
  <si>
    <t>Disc 5 -&gt; Partition C -&gt; 08 SN HITS</t>
  </si>
  <si>
    <t>SN FF TO PP</t>
  </si>
  <si>
    <t>Disc 5 -&gt; Partition D -&gt; 07 GCO HITS</t>
  </si>
  <si>
    <t>GCO HI TO LO</t>
  </si>
  <si>
    <t>Fracktail Appears, Fracktail Battle, Butterfly Collecting</t>
  </si>
  <si>
    <t>Disc 5 -&gt; Partition F -&gt; 02 MR LONG</t>
  </si>
  <si>
    <t>MR LONG</t>
  </si>
  <si>
    <t>Flopside</t>
  </si>
  <si>
    <t>Disc 5 -&gt; Partition I -&gt; 01 TBL LG LO</t>
  </si>
  <si>
    <t>TBL LONG LO</t>
  </si>
  <si>
    <t>Chapter 1 Intro, Merlee's Mansion, Butterfly Collecting, Swoon.exe</t>
  </si>
  <si>
    <t>Advanced Orchestra Upgrade '97</t>
  </si>
  <si>
    <t>ChimesTambCastag</t>
  </si>
  <si>
    <t>Merlee's Mansion, Count Bleck's Plan, Mimi the Copycat, Mount Lineland, Bonechill Appears, Swoon.Exe</t>
  </si>
  <si>
    <t>Advanced Orchestra Extended Edition</t>
  </si>
  <si>
    <t>Symphonic strings -&gt; Full strings</t>
  </si>
  <si>
    <t>01 full str basic VELO</t>
  </si>
  <si>
    <t>Timpani VELO</t>
  </si>
  <si>
    <t>Chapter 1 Intro, Lineland Road, Merlee's Mansion, Butterfly Collecting, Swoon.exe</t>
  </si>
  <si>
    <t>Outside Merlee's Mansion, Dimentio, Charming Magician, The Ultimate Show, Destruction of All Worlds</t>
  </si>
  <si>
    <t>Flint Cragley, Cragtrotter, The Underwhere, It's Showtime</t>
  </si>
  <si>
    <t>Metal Type Instruments - KALIMBA15</t>
  </si>
  <si>
    <t>KALIMBA15 ORIG</t>
  </si>
  <si>
    <t xml:space="preserve"> C3 F#4</t>
  </si>
  <si>
    <t>King Croacus Appears, Chapter 5 Intro</t>
  </si>
  <si>
    <t>ProSamples 12 Dance Vocals</t>
  </si>
  <si>
    <t>Partition C -&gt; MALE</t>
  </si>
  <si>
    <t>MALE02</t>
  </si>
  <si>
    <t>notes D#1 and C2</t>
  </si>
  <si>
    <t>Strange Company</t>
  </si>
  <si>
    <t>ProSamples 30 World Instruments</t>
  </si>
  <si>
    <t>CD3 -&gt; Parition H -&gt; FLUTE PHRS 1</t>
  </si>
  <si>
    <t>FLUTE PHR 1</t>
  </si>
  <si>
    <t>Gap of Crag, Sammer's Kingdom, The Underwhere, Bonechill Appears</t>
  </si>
  <si>
    <t>DARABUKA</t>
  </si>
  <si>
    <t>O'Chunks, Warrior, Ready, GO!, Evil King Bowser Here, Flint Cragley, Cragtrotter, Chapter 7 Intro, The Underwhere, Bonechill Appears</t>
  </si>
  <si>
    <t>DERBUKA</t>
  </si>
  <si>
    <t>DERBUKA MB</t>
  </si>
  <si>
    <t>Fracktail Battle, The Road for the Lost, Gap of Crag</t>
  </si>
  <si>
    <t>Partition A -&gt; CLASSIC A</t>
  </si>
  <si>
    <t>CLASSIC 02</t>
  </si>
  <si>
    <t>Big Blooper Appears, Chapter 7 Intro</t>
  </si>
  <si>
    <t>Big Blooper Appears</t>
  </si>
  <si>
    <t>Flipside, Gloam Valley, Minigame Fail (Unused)</t>
  </si>
  <si>
    <t>Gloam Valley, A Powerful Enemy Emerges</t>
  </si>
  <si>
    <t>Minigame Fail (Unused)</t>
  </si>
  <si>
    <t>Dimentio, Charming Magician, Gloam Valley, Overthere Stair, Minigame Fail (Unused)</t>
  </si>
  <si>
    <t>Gloam Valley, Fight Fight</t>
  </si>
  <si>
    <t>4 Heroes United</t>
  </si>
  <si>
    <t>4X SYN 55</t>
  </si>
  <si>
    <t>Chapter 2 Intro, Gloam Valley</t>
  </si>
  <si>
    <t>Flipside, Chapter 2 Intro, Gloam Valley, Floro Sapien Caverns, I'm Not Nice, World of Nothing</t>
  </si>
  <si>
    <t>4X PIZZICAT2</t>
  </si>
  <si>
    <t>Pit of 100 Trials</t>
  </si>
  <si>
    <t>4X RHODES</t>
  </si>
  <si>
    <t>World of Nothing</t>
  </si>
  <si>
    <t>4X 132 BPM 5</t>
  </si>
  <si>
    <t>Button Box Accordion</t>
  </si>
  <si>
    <t>Mario Bros.' House, Flipside, Memory 2/3/4, Dimentio, Charming Magician, Chatper 6 Intro, Sammer's Kingdom, Battle Time, Bounding Through Time</t>
  </si>
  <si>
    <t>Fiddle Fst Atk Vib</t>
  </si>
  <si>
    <t>Gap of Crag</t>
  </si>
  <si>
    <t>QL Tablas 1</t>
  </si>
  <si>
    <t>Floro Sapien Caverns, King Croacus Appears, King Croacus Battle</t>
  </si>
  <si>
    <t>And the Question Is</t>
  </si>
  <si>
    <t>Doors-Glass, Half Glass|O/C</t>
  </si>
  <si>
    <t>HalfGlassWoodDoor2 PE181301</t>
  </si>
  <si>
    <t>0:03, various pitches</t>
  </si>
  <si>
    <t>Truck GO</t>
  </si>
  <si>
    <t>One Shot, King Croacus Battle</t>
  </si>
  <si>
    <t>124 004 Kitty</t>
  </si>
  <si>
    <t>Swoon.exe</t>
  </si>
  <si>
    <t>C-1 D1</t>
  </si>
  <si>
    <t>Francis Battle</t>
  </si>
  <si>
    <t>Snare roll</t>
  </si>
  <si>
    <t>053 ASIA</t>
  </si>
  <si>
    <t>Sammer's Kingdom, Battle Time</t>
  </si>
  <si>
    <t>PR-B (Preset B Group)</t>
  </si>
  <si>
    <t>071 Impact</t>
  </si>
  <si>
    <t>Fight Fight</t>
  </si>
  <si>
    <t>HB01-14-01</t>
  </si>
  <si>
    <t>BLOOP, CARTOON</t>
  </si>
  <si>
    <t>LITTLE BLOOP</t>
  </si>
  <si>
    <t>Floro Sapiens Caverns, Butterfly Collecting</t>
  </si>
  <si>
    <t>HB01-14-03</t>
  </si>
  <si>
    <t>BOING, CARTOON</t>
  </si>
  <si>
    <t>HOYT'S BOING</t>
  </si>
  <si>
    <t>Butterfly Collecting</t>
  </si>
  <si>
    <t>HB01-15-04</t>
  </si>
  <si>
    <t>FAST WIGGLE BOWANG</t>
  </si>
  <si>
    <t>The Open Plane, Mr. L, Green Thunder!, Death</t>
  </si>
  <si>
    <t>HB02-01-06</t>
  </si>
  <si>
    <t>SQUEAK, CARTOON</t>
  </si>
  <si>
    <t>FUNNY LITTLE SQUEAK</t>
  </si>
  <si>
    <t>HB02-03-04</t>
  </si>
  <si>
    <t>SQUEEZE, CARTOON</t>
  </si>
  <si>
    <t>HOYT'S SQUEAKY SQUEEZE</t>
  </si>
  <si>
    <t>Floro Sapiens Caverns</t>
  </si>
  <si>
    <t>HB02-19-04</t>
  </si>
  <si>
    <t>TAKE, CARTOON</t>
  </si>
  <si>
    <t>SILLY SPRINGY TAKE</t>
  </si>
  <si>
    <t>Brobot Battle</t>
  </si>
  <si>
    <t>HB02-27-03</t>
  </si>
  <si>
    <t>TWANG, CARTOON</t>
  </si>
  <si>
    <t>METALLIC RULER VIBRATE</t>
  </si>
  <si>
    <t>Sammer's Kingdom, Butterfly Collecting</t>
  </si>
  <si>
    <t>HB02-28-01</t>
  </si>
  <si>
    <t>SAW BLADE TWANG</t>
  </si>
  <si>
    <t>HB02-99-02</t>
  </si>
  <si>
    <t>WOLF</t>
  </si>
  <si>
    <t>LONG HOWL, ANIMAL</t>
  </si>
  <si>
    <t>Outside Merlee's Mansion</t>
  </si>
  <si>
    <t>HB04-77-03</t>
  </si>
  <si>
    <t>MOTOR, CARTOON</t>
  </si>
  <si>
    <t>SQUEAKY SPUTTER MOTOR</t>
  </si>
  <si>
    <t>Mount Lineland, Look Out for Me</t>
  </si>
  <si>
    <t>PARTITION A -&gt; C64-XTRADRM2</t>
  </si>
  <si>
    <t>C64-XTRADRM2</t>
  </si>
  <si>
    <t>Mimi Battle</t>
  </si>
  <si>
    <t>PARTITON C -&gt; SIDTONE31-50</t>
  </si>
  <si>
    <t>Big Blooper Appears, Outer Space, Overthere Stair</t>
  </si>
  <si>
    <t>ProSamples 45 Techno ID</t>
  </si>
  <si>
    <t>loops -&gt; atmo+fx-loops</t>
  </si>
  <si>
    <t>FX-LOOPS</t>
  </si>
  <si>
    <t>C1 F#1</t>
  </si>
  <si>
    <t>loops -&gt; percussion-loops</t>
  </si>
  <si>
    <t>PERCLOOPS-06</t>
  </si>
  <si>
    <t>single-sounds -&gt; single-drums</t>
  </si>
  <si>
    <t>BASSDRUMS</t>
  </si>
  <si>
    <t>F1</t>
  </si>
  <si>
    <t>CLAPS</t>
  </si>
  <si>
    <t>FX-PERCSSION</t>
  </si>
  <si>
    <t>Fort Francis</t>
  </si>
  <si>
    <t>HI-PERCSSION</t>
  </si>
  <si>
    <t>OPEN-HIHATS</t>
  </si>
  <si>
    <t>SUBBASSDRUMS</t>
  </si>
  <si>
    <t>E1 F1 F#1 G1</t>
  </si>
  <si>
    <t>Partition C -&gt; 01-120 BAJA</t>
  </si>
  <si>
    <t>120 BAJA</t>
  </si>
  <si>
    <t>Soundscan 23 - Historical Instruments</t>
  </si>
  <si>
    <t>It's Showtime, Mansion Patrol</t>
  </si>
  <si>
    <t>Partition B -&gt; 03-ACC.DIAT2</t>
  </si>
  <si>
    <t>ACC.DIATO 2</t>
  </si>
  <si>
    <t>Flipside</t>
  </si>
  <si>
    <t>Bonechill Battle</t>
  </si>
  <si>
    <t>POP KIT</t>
  </si>
  <si>
    <t>Lineland Road, Floro Sapien Caverns</t>
  </si>
  <si>
    <t>ROCK KIT</t>
  </si>
  <si>
    <t>Castle Bleck</t>
  </si>
  <si>
    <t>Track 01 (150bpm)</t>
  </si>
  <si>
    <t>full force gale</t>
  </si>
  <si>
    <t>also exists in PS23 Trip Hop</t>
  </si>
  <si>
    <t>Brobot Battle, The Ultimate Show, End of the World</t>
  </si>
  <si>
    <t>Bowser Battle, I'm Not Nice</t>
  </si>
  <si>
    <t>Synth Atmos 4</t>
  </si>
  <si>
    <t>SF Drone 3</t>
  </si>
  <si>
    <t>Soft Wail</t>
  </si>
  <si>
    <t>Chapter 7 Intro</t>
  </si>
  <si>
    <t>Strange Company (Pixl Get)</t>
  </si>
  <si>
    <t>Low Tingle</t>
  </si>
  <si>
    <t xml:space="preserve">Hardcore Loops </t>
  </si>
  <si>
    <t>Arpeggios (160-bpm)</t>
  </si>
  <si>
    <t>played in various pitches</t>
  </si>
  <si>
    <t>Champion of Destruction, The Evil Count Bleck, Count Bleck's Plan, Castle Bleck</t>
  </si>
  <si>
    <t>Ethnic Perc 1</t>
  </si>
  <si>
    <t>Techno FX</t>
  </si>
  <si>
    <t>Synths -&gt; Juno Jam</t>
  </si>
  <si>
    <t>Short Pulse</t>
  </si>
  <si>
    <t>A Powerful Enemy Emerges</t>
  </si>
  <si>
    <t>Synths -&gt; Stabs &amp; Hooks 1</t>
  </si>
  <si>
    <t>Ambientish</t>
  </si>
  <si>
    <t>Distorchkey</t>
  </si>
  <si>
    <t>Synths -&gt; Stabs &amp; Hooks 3</t>
  </si>
  <si>
    <t>Smash</t>
  </si>
  <si>
    <t>Ready, GO!</t>
  </si>
  <si>
    <t>Synths -&gt; Top End Tinklers</t>
  </si>
  <si>
    <t>Top End Tinkler 05</t>
  </si>
  <si>
    <t>King Croacus Appears</t>
  </si>
  <si>
    <t>Partition A -&gt; SLOW DB</t>
  </si>
  <si>
    <t>SLOW DB</t>
  </si>
  <si>
    <t>47BF01DRM1</t>
  </si>
  <si>
    <t>4 Heroes Unite</t>
  </si>
  <si>
    <t>Partition B -&gt; MET DIST</t>
  </si>
  <si>
    <t>MET DIST</t>
  </si>
  <si>
    <t>47BO01DRM1</t>
  </si>
  <si>
    <t>Champion of Destruction</t>
  </si>
  <si>
    <t>47BT02DRM1</t>
  </si>
  <si>
    <t>Sculpture</t>
  </si>
  <si>
    <t>In The Darkness</t>
  </si>
  <si>
    <t>Black Box</t>
  </si>
  <si>
    <t>?? (high strings)</t>
  </si>
  <si>
    <t>to-do: look into this library</t>
  </si>
  <si>
    <t>Disc 3 -&gt; BNS STAC1</t>
  </si>
  <si>
    <t>And Then... And Then</t>
  </si>
  <si>
    <t>?? (vocal library)</t>
  </si>
  <si>
    <t>Gap of Crag, Flint Cragley, Cragtrotter, King Croacus Appears, The Road for the Lost, River Twygz Bed</t>
  </si>
  <si>
    <t>?? (bell)</t>
  </si>
  <si>
    <t>Birth of the Chaos Heart, Closing Battle</t>
  </si>
  <si>
    <t>?? (synths)</t>
  </si>
  <si>
    <t>Mario &amp; Luigi: Bowser's Inside Story</t>
  </si>
  <si>
    <t>Thunderous</t>
  </si>
  <si>
    <t>Ape City [70.43 3_4]</t>
  </si>
  <si>
    <t>Layered with Stylus RMX 90-Beat Bastard</t>
  </si>
  <si>
    <t>The Giant</t>
  </si>
  <si>
    <t>Pop Small</t>
  </si>
  <si>
    <t>Beachside Dream</t>
  </si>
  <si>
    <t>Grasslands All the Way</t>
  </si>
  <si>
    <t>Cavi Cape</t>
  </si>
  <si>
    <t>Combi Choir</t>
  </si>
  <si>
    <t>Dark Area</t>
  </si>
  <si>
    <t>In The Final, Have a Nice Talk</t>
  </si>
  <si>
    <t>10 Attack Pieces</t>
  </si>
  <si>
    <t>Rank Up!, Final Rank!</t>
  </si>
  <si>
    <t>072 Steel Drums</t>
  </si>
  <si>
    <t>Waltz in the Lake</t>
  </si>
  <si>
    <t>Oki-Doki!!!</t>
  </si>
  <si>
    <t>111 DelicatePizz</t>
  </si>
  <si>
    <t>Have a Nice Talk</t>
  </si>
  <si>
    <t>021 Oct Strings</t>
  </si>
  <si>
    <t>Stolen Koopa Castle</t>
  </si>
  <si>
    <t>JV-2080</t>
  </si>
  <si>
    <t>009 Celesta</t>
  </si>
  <si>
    <t>Waltz in the Lake, Waltz in the Lake (Inside Bowser)</t>
  </si>
  <si>
    <t>Beachside Dream, Grasslands All the Way</t>
  </si>
  <si>
    <t>076 Pan Flute</t>
  </si>
  <si>
    <t>SR-JV80-02 Orchestral</t>
  </si>
  <si>
    <t>100 Choir 2</t>
  </si>
  <si>
    <t>Might be in SC-88 Pro (check)</t>
  </si>
  <si>
    <t>In The Final</t>
  </si>
  <si>
    <t>008 020 Church Org2</t>
  </si>
  <si>
    <t>ehhhhh......</t>
  </si>
  <si>
    <t>SHOW TIME!</t>
  </si>
  <si>
    <t>000 041 Violin</t>
  </si>
  <si>
    <t>The Wind is Blowing At Cavi Cape</t>
  </si>
  <si>
    <t>000 117 Taiko</t>
  </si>
  <si>
    <t>000 031 Power Guitar</t>
  </si>
  <si>
    <t>In the Final</t>
  </si>
  <si>
    <t>000 040 Synth Bass 2</t>
  </si>
  <si>
    <t>Is it this or the Hypersonic bass?</t>
  </si>
  <si>
    <t>SHOW TIME!, Grasslands All the Way, In the Final</t>
  </si>
  <si>
    <t>SHOW TIME!, In the Final, etc.</t>
  </si>
  <si>
    <t>008 046 Solo Pizz.</t>
  </si>
  <si>
    <t>000 049 Strings :</t>
  </si>
  <si>
    <t>most tracks with strings use this patch</t>
  </si>
  <si>
    <t>Various (SHOW TIME!, Tough Guy, Grasslands all the way, In the Final, etc.)</t>
  </si>
  <si>
    <t>000 118 SD Menu 2</t>
  </si>
  <si>
    <t>128 011 JUNGLE</t>
  </si>
  <si>
    <t>128 049 ORCHESTRA</t>
  </si>
  <si>
    <t>SHOW TIME!, etc.</t>
  </si>
  <si>
    <t>000 010 Glockenspiel</t>
  </si>
  <si>
    <t>Various (Stolen Koopa Castle, Dark Regions, Jingle - Item, etc.)</t>
  </si>
  <si>
    <t>078-Ice Brushes</t>
  </si>
  <si>
    <t>078-Ice Brushes Congas</t>
  </si>
  <si>
    <t>Waltz in the Lake (Inside Bowser)</t>
  </si>
  <si>
    <t>Classic Stylus -&gt; 132-Bristolized</t>
  </si>
  <si>
    <t>132-Bristolized a</t>
  </si>
  <si>
    <t>RMX Grooves -&gt; 90-Beat Bastard</t>
  </si>
  <si>
    <t>90-Beat Bastard  Combo</t>
  </si>
  <si>
    <t>RMX Grooves -&gt; 140-Transducer</t>
  </si>
  <si>
    <t>140-Transducer Combo</t>
  </si>
  <si>
    <t>174-World Hunt  Combo Dry</t>
  </si>
  <si>
    <t>Acoustic Basses</t>
  </si>
  <si>
    <t>Expanded Acoustic Bass XXL</t>
  </si>
  <si>
    <t>Fawful is There</t>
  </si>
  <si>
    <t>Bright FM Bells</t>
  </si>
  <si>
    <t>Dark Area (Inside Bowser)</t>
  </si>
  <si>
    <t>Century Pad</t>
  </si>
  <si>
    <t>Contemporary Kits</t>
  </si>
  <si>
    <t>Trance Constructor 1</t>
  </si>
  <si>
    <t>Oki-Doki!!!, Dr. Toadley</t>
  </si>
  <si>
    <t>Strat Jimmy Riff Double</t>
  </si>
  <si>
    <t>GM Drums</t>
  </si>
  <si>
    <t>GM Presets</t>
  </si>
  <si>
    <t>GM Marimba</t>
  </si>
  <si>
    <t>Dimble Wood (Inside Bowser)</t>
  </si>
  <si>
    <t>Smooth Steeldrums</t>
  </si>
  <si>
    <t>Section Horns</t>
  </si>
  <si>
    <t>Bowser!, The Giant</t>
  </si>
  <si>
    <t>Jupiter Keys</t>
  </si>
  <si>
    <t>The Wind is Blowing At Cavi Cape (Inside Bowser)</t>
  </si>
  <si>
    <t>Creamy Lead</t>
  </si>
  <si>
    <t>The Road Leading to the Secret (Inside Bowser)</t>
  </si>
  <si>
    <t>Swimming FM</t>
  </si>
  <si>
    <t>Tutorial Time</t>
  </si>
  <si>
    <t>Soundscapes</t>
  </si>
  <si>
    <t>Artifical Sweep</t>
  </si>
  <si>
    <t>PPG Like Bass</t>
  </si>
  <si>
    <t>Is it this or the SC-8850 bass?</t>
  </si>
  <si>
    <t>Oki-Doki!!!, In the Final</t>
  </si>
  <si>
    <t>Pulse Sequencer</t>
  </si>
  <si>
    <t>Trance Orchestra</t>
  </si>
  <si>
    <t>Square Bend Lead</t>
  </si>
  <si>
    <t>Vocal</t>
  </si>
  <si>
    <t>Breathy Hybrid</t>
  </si>
  <si>
    <t>Paper Mario: Sticker Star</t>
  </si>
  <si>
    <t>Resonant Legato</t>
  </si>
  <si>
    <t>Bass -&gt; Synth Bass</t>
  </si>
  <si>
    <t>Pro Bass 4</t>
  </si>
  <si>
    <t>Swinging Swing</t>
  </si>
  <si>
    <t>Unraveled Decalburg, Goomba Fortress, Question Challenge, Swinging Swing</t>
  </si>
  <si>
    <t>Synthesizers -&gt; Synth Leads</t>
  </si>
  <si>
    <t>XP Hooky</t>
  </si>
  <si>
    <t>made legato, given attack, EQ'd</t>
  </si>
  <si>
    <t>Ice Flow</t>
  </si>
  <si>
    <t>World -&gt; European</t>
  </si>
  <si>
    <t>Paper Mario Sticker Star, Decalburg, Sticker Battle, Blue Skies, White Clouds, Thing: Balloon</t>
  </si>
  <si>
    <t>Here Wiggler Is</t>
  </si>
  <si>
    <t>A Thousand Miles Away, Dry Dry Oasis</t>
  </si>
  <si>
    <t>Pay or Fray</t>
  </si>
  <si>
    <t>Tremolophone</t>
  </si>
  <si>
    <t>Kamek Battle, Damp Oasis</t>
  </si>
  <si>
    <t>Sunburst Power Chords</t>
  </si>
  <si>
    <t>Unstoppable Fury, World 6</t>
  </si>
  <si>
    <t>House Shiver Beat 01</t>
  </si>
  <si>
    <t>Boo Night Fever</t>
  </si>
  <si>
    <t>Australian Didgeridoo 13</t>
  </si>
  <si>
    <t>Key G</t>
  </si>
  <si>
    <t>Woods of Poison</t>
  </si>
  <si>
    <t>Eastern Storm Violin 03</t>
  </si>
  <si>
    <t>Key C</t>
  </si>
  <si>
    <t>Drybake Stadium Unfolds</t>
  </si>
  <si>
    <t>Persian Market Tar 03</t>
  </si>
  <si>
    <t>Woodwinds solo -&gt; Clarinet</t>
  </si>
  <si>
    <t>clarinet VELO</t>
  </si>
  <si>
    <t>Detective Mario</t>
  </si>
  <si>
    <t>Woodwinds solo -&gt; Flute</t>
  </si>
  <si>
    <t>flute VELO</t>
  </si>
  <si>
    <t>Cymbals complete set</t>
  </si>
  <si>
    <t>Get Important Item, Jungly Jungle</t>
  </si>
  <si>
    <t>Orchestral Percussion Mix</t>
  </si>
  <si>
    <t>Thing: Rubber Duck, Approach of the Giant Fish, It's Hot (So Hot)</t>
  </si>
  <si>
    <t>Percussion set dry</t>
  </si>
  <si>
    <t>The Sticker Fest</t>
  </si>
  <si>
    <t>Get Important Item, Get Thing, Thing: Vacuum, Gooper Blooper Appears, Thing: Rubber Duck, It's Hot (So Hot)</t>
  </si>
  <si>
    <t>flying saucer</t>
  </si>
  <si>
    <t>to-do: find path</t>
  </si>
  <si>
    <t>Paperize</t>
  </si>
  <si>
    <t>flying saucer int</t>
  </si>
  <si>
    <t>Vol. 1</t>
  </si>
  <si>
    <t>Trumpet-Solo</t>
  </si>
  <si>
    <t>World Percussion -&gt; Gon Bops Cuica</t>
  </si>
  <si>
    <t>Gon Bops Cuica TM</t>
  </si>
  <si>
    <t>Event Battle, The Bafflewood, Attack of the Big Fish</t>
  </si>
  <si>
    <t>Studio Box</t>
  </si>
  <si>
    <t>Cinema + Game -&gt; cartoon - music instruments</t>
  </si>
  <si>
    <t>guiro</t>
  </si>
  <si>
    <t>4th sample (0:02)</t>
  </si>
  <si>
    <t>Woods of Poison, The Enigmansion</t>
  </si>
  <si>
    <t>India -&gt; Plucked -&gt; Sitar</t>
  </si>
  <si>
    <t>Sitar KS C0-G#0</t>
  </si>
  <si>
    <t>Tower of Murals, Drybake Stadium</t>
  </si>
  <si>
    <t>F 60 Gong</t>
  </si>
  <si>
    <t>Ruins Explorer</t>
  </si>
  <si>
    <t>F Orch chimes</t>
  </si>
  <si>
    <t>Snifit or Whiffit!</t>
  </si>
  <si>
    <t>Big Boo Waltz</t>
  </si>
  <si>
    <t>North Indian Kit</t>
  </si>
  <si>
    <t>Dry Dry Oasis, It's Hot (So Hot)</t>
  </si>
  <si>
    <t>04 - Electronic Kits</t>
  </si>
  <si>
    <t>Apparat Kit</t>
  </si>
  <si>
    <t>Thing: Boom Box</t>
  </si>
  <si>
    <t>scratches were pitched up</t>
  </si>
  <si>
    <t>Thing: Turkey</t>
  </si>
  <si>
    <t>Tower Power Pokey Battle</t>
  </si>
  <si>
    <t>Blue Skies, White Clouds</t>
  </si>
  <si>
    <t>Jungly Jungle</t>
  </si>
  <si>
    <t>Buzzooka</t>
  </si>
  <si>
    <t>Thing: Mini Vacuum</t>
  </si>
  <si>
    <t>Carbon II [1Osc]</t>
  </si>
  <si>
    <t>Rocky and Bullwinkle and Friends FX</t>
  </si>
  <si>
    <t>RB03-96-03</t>
  </si>
  <si>
    <t>ZIP, CARTOON</t>
  </si>
  <si>
    <t>LONG WHISTLE ZIP</t>
  </si>
  <si>
    <t>Bowser Jr. Battle</t>
  </si>
  <si>
    <t>to-do: look through this library in general</t>
  </si>
  <si>
    <t>Sling-a-Thing</t>
  </si>
  <si>
    <t>?? music box</t>
  </si>
  <si>
    <t>Wiggler's Sleepy Time</t>
  </si>
  <si>
    <t>Scarlet Wings, World 6</t>
  </si>
  <si>
    <t>?? (bass)</t>
  </si>
  <si>
    <t>doesn't match Trilian or KFL</t>
  </si>
  <si>
    <t>Decalburg</t>
  </si>
  <si>
    <t>might be live?</t>
  </si>
  <si>
    <t>A Thousand Miles Away (Sombrero Guy), Sorrow on the Waves, Gooper Blooper Battle Boogie,</t>
  </si>
  <si>
    <t>?? (distortion guitar)</t>
  </si>
  <si>
    <t>might be live in My Things?</t>
  </si>
  <si>
    <t>My Things, Sparkling King Bowser &amp; Co. Battle, Supreme Sparkling King Bowser Battle</t>
  </si>
  <si>
    <t>?? (muted trumpet)</t>
  </si>
  <si>
    <t>The Blue Wizard, Kamek Battle</t>
  </si>
  <si>
    <t>?? (piano)</t>
  </si>
  <si>
    <t>doesn't match KFL or EXS24 pianos</t>
  </si>
  <si>
    <t>?? (recorder)</t>
  </si>
  <si>
    <t>Detective Mario, The Bafflewood, Attack of the Giant Fish</t>
  </si>
  <si>
    <t>?? (sparkly sound effect)</t>
  </si>
  <si>
    <t>Super Star Power!</t>
  </si>
  <si>
    <t>?? (wah guitar)</t>
  </si>
  <si>
    <t>Mario &amp; Luigi: Dream Team</t>
  </si>
  <si>
    <t>The Final Antasma Battle, The Nightmare Road, Adventure's End</t>
  </si>
  <si>
    <t>Travel Journal</t>
  </si>
  <si>
    <t>Pan Flute</t>
  </si>
  <si>
    <t>Sunny Driftwood Shore</t>
  </si>
  <si>
    <t>Percs -&gt; Wood</t>
  </si>
  <si>
    <t>C Marimba</t>
  </si>
  <si>
    <t>EQ'd lows out, less release</t>
  </si>
  <si>
    <t>Antasma's Theme</t>
  </si>
  <si>
    <t xml:space="preserve">SVL KS </t>
  </si>
  <si>
    <t>18V KS</t>
  </si>
  <si>
    <t>The Final Antasma Battle, Antasma's Theme</t>
  </si>
  <si>
    <t>Neo Bowser Castle's Illusion, Bowser's Dream</t>
  </si>
  <si>
    <t>077-SinBad</t>
  </si>
  <si>
    <t>077-Sinbad Full Mix 1</t>
  </si>
  <si>
    <t>The Nightmare Road</t>
  </si>
  <si>
    <t>128-MoZilla</t>
  </si>
  <si>
    <t>128-MoZilla Full Mix 1</t>
  </si>
  <si>
    <t>The Final Antasma Battle</t>
  </si>
  <si>
    <t>Nylon Fingered</t>
  </si>
  <si>
    <t>Shopping in Wakeport</t>
  </si>
  <si>
    <t>Clarinet Combi</t>
  </si>
  <si>
    <t>Dream's Forbidden Depths</t>
  </si>
  <si>
    <t>The Law of Pajamaja</t>
  </si>
  <si>
    <t>Welcome to Pi'illo Blimport!</t>
  </si>
  <si>
    <t>Break at Pi'illo Castle</t>
  </si>
  <si>
    <t>Comedic Curtains</t>
  </si>
  <si>
    <t>Organ KH GrPrplenum</t>
  </si>
  <si>
    <t>Memories of Pi'illo Island</t>
  </si>
  <si>
    <t>074 Steel Drums</t>
  </si>
  <si>
    <t>also exists in SRX World</t>
  </si>
  <si>
    <t>Intar Melody</t>
  </si>
  <si>
    <t>Dozing Sands Secret</t>
  </si>
  <si>
    <t>Distorted Reality 090-127</t>
  </si>
  <si>
    <t>100-Undulator</t>
  </si>
  <si>
    <t>053-Euphrates Fluid 2</t>
  </si>
  <si>
    <t>Glorious Pajamaja Dreams</t>
  </si>
  <si>
    <t>053-Euphrates Whale Drum</t>
  </si>
  <si>
    <t>078-Afro Planet</t>
  </si>
  <si>
    <t>078-Afro Planet Ethno mix</t>
  </si>
  <si>
    <t>Dozing Sands Secret, Dreamy Sandstorm</t>
  </si>
  <si>
    <t>078-Afro Planet Wavedrum Echo</t>
  </si>
  <si>
    <t>Sacred Somnom Woods, Dreamy Somnom Labyrinth</t>
  </si>
  <si>
    <t>053-Sonar</t>
  </si>
  <si>
    <t>Dreambeats</t>
  </si>
  <si>
    <t>056-Wahtery</t>
  </si>
  <si>
    <t>075-079</t>
  </si>
  <si>
    <t>078-Deepknees c</t>
  </si>
  <si>
    <t>080-084</t>
  </si>
  <si>
    <t>080-Paulo a</t>
  </si>
  <si>
    <t>Nightmare Lullaby</t>
  </si>
  <si>
    <t>146-Nimble a</t>
  </si>
  <si>
    <t>Retro Funk S.A.G.E. Xpander</t>
  </si>
  <si>
    <t>099-Junk Funk</t>
  </si>
  <si>
    <t>099-Junk Funk FBar</t>
  </si>
  <si>
    <t>Try, Try Again, Pi'illo Vacation!</t>
  </si>
  <si>
    <t>099-Junk Funk Fill a</t>
  </si>
  <si>
    <t>099-Junk Funk Fill c</t>
  </si>
  <si>
    <t>099-Junk Funk Fill f</t>
  </si>
  <si>
    <t>Plucked and Chiffed</t>
  </si>
  <si>
    <t>Dreamy Mushrise Winds</t>
  </si>
  <si>
    <t>96-Bongos</t>
  </si>
  <si>
    <t>Dreamy Driftwood Meeting, Pi'illo Vacation!</t>
  </si>
  <si>
    <t>110-Congas 2</t>
  </si>
  <si>
    <t>Your Dream Adventure!, Zeeppelin Sightseeing Tour</t>
  </si>
  <si>
    <t>110-Congas 3</t>
  </si>
  <si>
    <t>Try, Try Again, Victory in the Dream World, Pi'illo Vacation!</t>
  </si>
  <si>
    <t>155-Congas 1</t>
  </si>
  <si>
    <t>Size Up Your Enemy</t>
  </si>
  <si>
    <t>RMX Grooves -&gt; 52-Alice's Dream</t>
  </si>
  <si>
    <t>Dreamy Sandstorm</t>
  </si>
  <si>
    <t>64-Foggy Skyline Beat</t>
  </si>
  <si>
    <t>Never Let Up!</t>
  </si>
  <si>
    <t>Dreamy Driftwood Meeting</t>
  </si>
  <si>
    <t>RMX Grooves -&gt; 79 Bossa Love</t>
  </si>
  <si>
    <t>79-BossaLuv  Combo a</t>
  </si>
  <si>
    <t>97-Wax Wash Lo-Fi Bongos</t>
  </si>
  <si>
    <t>97-Wax Wash Lo-Fi Triangle</t>
  </si>
  <si>
    <t>Try, Try Again</t>
  </si>
  <si>
    <t>1999 Synth Comp</t>
  </si>
  <si>
    <t>Dreamy Wakeport Repose, Rules on Dreamy Mountain, Glorious Pajamaja Dreams</t>
  </si>
  <si>
    <t>Dreamy Sandstorm, Pi'illo Vacation!</t>
  </si>
  <si>
    <t>80s Sync Pad Intro</t>
  </si>
  <si>
    <t>Adventure Lead</t>
  </si>
  <si>
    <t>Rules on Dreamy Mountain</t>
  </si>
  <si>
    <t>Analog Bell 2</t>
  </si>
  <si>
    <t>Dreamy Somnom Labyrinth</t>
  </si>
  <si>
    <t>Beverly Hills Comp</t>
  </si>
  <si>
    <t>Sacred Somnom Woods</t>
  </si>
  <si>
    <t>Cross Mod Arp</t>
  </si>
  <si>
    <t>Dreamy Castle Rendezvous, Dreamy Sandstorm</t>
  </si>
  <si>
    <t>Dance Arp Squares</t>
  </si>
  <si>
    <t>Octave Solo</t>
  </si>
  <si>
    <t>Your Dream Adventure!</t>
  </si>
  <si>
    <t>Be It Classic 1</t>
  </si>
  <si>
    <t>4D Glass FX</t>
  </si>
  <si>
    <t>Dreamy Castle Rendezvous</t>
  </si>
  <si>
    <t>Welcome To The Matrix</t>
  </si>
  <si>
    <t>Marimba XXL</t>
  </si>
  <si>
    <t>Challenging Actions</t>
  </si>
  <si>
    <t>Ivory II</t>
  </si>
  <si>
    <t>American Concert D</t>
  </si>
  <si>
    <t>it's the piano!!!</t>
  </si>
  <si>
    <t>Sacred Somnom Woods, Shocking!, Antasma's Theme, The Nightmare Road</t>
  </si>
  <si>
    <t>Dream's Forbidden Depths, Shopping in Wakeport</t>
  </si>
  <si>
    <t>Q</t>
  </si>
  <si>
    <t>Middle Eastern</t>
  </si>
  <si>
    <t>Middle Eastern Female Vocal Phrases</t>
  </si>
  <si>
    <t>G2, D3</t>
  </si>
  <si>
    <t>choir (needs further testing)</t>
  </si>
  <si>
    <t>? (Stormdrum or Stormdrum Loops)</t>
  </si>
  <si>
    <t>Bowser's Dream, Adventure's End</t>
  </si>
  <si>
    <t>Zeeppelin Sightseeing Tour</t>
  </si>
  <si>
    <t>Violin ensemble</t>
  </si>
  <si>
    <t>The FInal Antasma Battle</t>
  </si>
  <si>
    <t>can be heard in several demos</t>
  </si>
  <si>
    <t>Adventure's End</t>
  </si>
  <si>
    <t>Mario &amp; Luigi: Paper Jam</t>
  </si>
  <si>
    <t>Mountaintop Secrets</t>
  </si>
  <si>
    <t>Mountaintop Secrets, Paper Parade!</t>
  </si>
  <si>
    <t>Film Tech Instruments</t>
  </si>
  <si>
    <t>Aang Djun 092 bpm</t>
  </si>
  <si>
    <t>SampleTank 3</t>
  </si>
  <si>
    <t>lower sample pitch by 1</t>
  </si>
  <si>
    <t>Uh-Oh, Sand Flow!</t>
  </si>
  <si>
    <t>Destination Unknown</t>
  </si>
  <si>
    <t>Mysterious Bowser's Castle, Paper Parade!</t>
  </si>
  <si>
    <t>Springtime Breeze</t>
  </si>
  <si>
    <t>077-Gruntoid</t>
  </si>
  <si>
    <t>73-Bongos</t>
  </si>
  <si>
    <t>Uh-Oh, Sand Flow!, Paper Parade!</t>
  </si>
  <si>
    <t>Epic Story, Paper Parade!</t>
  </si>
  <si>
    <t>Yoshi Craft Rhythm</t>
  </si>
  <si>
    <t>114-Congas 1</t>
  </si>
  <si>
    <t>Mario Craft Rhythm</t>
  </si>
  <si>
    <t>114-Congas 2</t>
  </si>
  <si>
    <t>Start of the Adventure</t>
  </si>
  <si>
    <t>RMX Grooves -&gt; 105-Perilous</t>
  </si>
  <si>
    <t>RMX Grooves -&gt; 115-Palmistry</t>
  </si>
  <si>
    <t>115-Palmistry Combo</t>
  </si>
  <si>
    <t>the kick has a custom loop</t>
  </si>
  <si>
    <t>Mixed Up Scramble</t>
  </si>
  <si>
    <t>MENU - Djembes</t>
  </si>
  <si>
    <t>Fire Mario Craft Rhythm</t>
  </si>
  <si>
    <t>Super D555</t>
  </si>
  <si>
    <t>Cheerful Interlude</t>
  </si>
  <si>
    <t>Big Bang!, Final Battle</t>
  </si>
  <si>
    <t>snare ensemble</t>
  </si>
  <si>
    <t>Big Bang!</t>
  </si>
  <si>
    <t>Paper Mario: Color Splash</t>
  </si>
  <si>
    <t>attack was raised for Island in Violet</t>
  </si>
  <si>
    <t>Boss Incoming!, The Shy Bandit, Island in Violet</t>
  </si>
  <si>
    <t>Wow Lead</t>
  </si>
  <si>
    <t>Fight!</t>
  </si>
  <si>
    <t>Rotary Vibraphone</t>
  </si>
  <si>
    <t>Poisonous Plum Park</t>
  </si>
  <si>
    <t>World -&gt; Asian</t>
  </si>
  <si>
    <t>Asian Kit</t>
  </si>
  <si>
    <t>Roshambo Temple</t>
  </si>
  <si>
    <t>whistles</t>
  </si>
  <si>
    <t>Battle with Ludwig</t>
  </si>
  <si>
    <t>Daffodil Peak</t>
  </si>
  <si>
    <t>Marmalade Valley</t>
  </si>
  <si>
    <t>Legacy Instruments -&gt; Horns &amp; Woodwinds</t>
  </si>
  <si>
    <t>BluesHarp</t>
  </si>
  <si>
    <t>Marmalade Valley, Tangerino Grill, This Here's Paint Country</t>
  </si>
  <si>
    <t>Apple Loops for GarageBand</t>
  </si>
  <si>
    <t>Conga Groove 10</t>
  </si>
  <si>
    <t>Sunset Express, Prisma Splash!</t>
  </si>
  <si>
    <t>Afganistan Sand Rabab 21</t>
  </si>
  <si>
    <t>Power of the Chosen</t>
  </si>
  <si>
    <t>Brazillian Cuica 01</t>
  </si>
  <si>
    <t>Larry's Runaway Train</t>
  </si>
  <si>
    <t>Cuban Fun Conga (unknown number?)</t>
  </si>
  <si>
    <t>might've been cut up into samples</t>
  </si>
  <si>
    <t>A Forest So Sacred</t>
  </si>
  <si>
    <t>Eastern Gold Voice 02</t>
  </si>
  <si>
    <t>raised 12 semitones</t>
  </si>
  <si>
    <t>Orchestral FX</t>
  </si>
  <si>
    <t>Attack of the Pokeys</t>
  </si>
  <si>
    <t>Poisonous Plum Park, Island in Violet</t>
  </si>
  <si>
    <t>Key Instruments</t>
  </si>
  <si>
    <t>Circle Up, Shy Guys!, Lemmy's Grand Finale</t>
  </si>
  <si>
    <t>Woodwind and Brass -&gt; Shenai</t>
  </si>
  <si>
    <t>Shenai KEY</t>
  </si>
  <si>
    <t>Prisma Prance Trance</t>
  </si>
  <si>
    <t>Woodwind and Brass -&gt; Uilleann Pipes</t>
  </si>
  <si>
    <t>Uilleann Pipes KEY</t>
  </si>
  <si>
    <t>Woodwind and Brass -&gt; Zukra Bagpipe</t>
  </si>
  <si>
    <t>Thing: Turnip</t>
  </si>
  <si>
    <t>10 Cellos</t>
  </si>
  <si>
    <t>C VCS FX</t>
  </si>
  <si>
    <t>Straw of Doom</t>
  </si>
  <si>
    <t>C 60 Gong</t>
  </si>
  <si>
    <t>Get the Boat Back, Island in Violet</t>
  </si>
  <si>
    <t>C Timp Hits LR</t>
  </si>
  <si>
    <t>Super Smashle Royale, Fortune Island, Rumble with Wendy, Lemmy's Grand Finale, Black Bowser's Castle</t>
  </si>
  <si>
    <t>Orchestral Percussion -&gt; Metals</t>
  </si>
  <si>
    <t>Super Ludship</t>
  </si>
  <si>
    <t>G2</t>
  </si>
  <si>
    <t>Iggy Battle</t>
  </si>
  <si>
    <t>PERC Ethnic Drums Frame</t>
  </si>
  <si>
    <t>Evolve Mutations 1</t>
  </si>
  <si>
    <t>LPS 01 Scorefare Menu 1</t>
  </si>
  <si>
    <t>Fort Cobalt</t>
  </si>
  <si>
    <t>Mapped Loop Slices -&gt; Scorefare Menu 3</t>
  </si>
  <si>
    <t>MLS Scorefare Menu 3 53 E4</t>
  </si>
  <si>
    <t>also exists in Evolve R2</t>
  </si>
  <si>
    <t>2 Percussive Kits</t>
  </si>
  <si>
    <t>PERC Aqueous Slammerz</t>
  </si>
  <si>
    <t>Absynth Twilights</t>
  </si>
  <si>
    <t>Choiromechanoidz</t>
  </si>
  <si>
    <t>Violet Passage</t>
  </si>
  <si>
    <t>Dark Background</t>
  </si>
  <si>
    <t>Island in Violet (Parallel), Fortune Island (Parallel)</t>
  </si>
  <si>
    <t>Redpepper Volcano, Prisma Splash!</t>
  </si>
  <si>
    <t>Single Percussion (16)</t>
  </si>
  <si>
    <t>Kiwano Temple, A Fearsome Foe, Prisma Splash!</t>
  </si>
  <si>
    <t>Drums &amp; Percussion -&gt; Percussion</t>
  </si>
  <si>
    <t>Brazzilian Percussion</t>
  </si>
  <si>
    <t>Cuicas</t>
  </si>
  <si>
    <t>Onstage at Oceanfest</t>
  </si>
  <si>
    <t>Eerie Hotel</t>
  </si>
  <si>
    <t>Paint Star Memories</t>
  </si>
  <si>
    <t>Full Percussion</t>
  </si>
  <si>
    <t>various</t>
  </si>
  <si>
    <t>A Fearsome Foe</t>
  </si>
  <si>
    <t>Bowser's Airship Aloft, Thing: Fan</t>
  </si>
  <si>
    <t>Organ KH GrPrplenum (manual)</t>
  </si>
  <si>
    <t>Black Bowser's Castle Revealed, Black Bowser's Castle Lobby, Bowser's Theme</t>
  </si>
  <si>
    <t>Ney Flute</t>
  </si>
  <si>
    <t>Kiwano Temple</t>
  </si>
  <si>
    <t>Prisma Splash!</t>
  </si>
  <si>
    <t>Kiwano Timple</t>
  </si>
  <si>
    <t>Bloo Bay Beach, Battle with Ludwig, Violet Passage</t>
  </si>
  <si>
    <t>Kiwano Temple, Bloo Bay Beach</t>
  </si>
  <si>
    <t>Bloo Bay Beach</t>
  </si>
  <si>
    <t>Snifit Hideout</t>
  </si>
  <si>
    <t>3 Silver Lines</t>
  </si>
  <si>
    <t>Fight! (Parallel Mix)</t>
  </si>
  <si>
    <t>Digital Shimmer</t>
  </si>
  <si>
    <t>Fight! (Parallel Mix), Victory (Parallel Mix)</t>
  </si>
  <si>
    <t>Displacement</t>
  </si>
  <si>
    <t>Field Terror</t>
  </si>
  <si>
    <t>Yaek</t>
  </si>
  <si>
    <t>Trons &amp; Optical</t>
  </si>
  <si>
    <t>Mellotron Flute</t>
  </si>
  <si>
    <t>Thing: Instant Camera</t>
  </si>
  <si>
    <t>Bass - Electric</t>
  </si>
  <si>
    <t>Studio Slap Sustain</t>
  </si>
  <si>
    <t>Bass - Electric Fingered</t>
  </si>
  <si>
    <t>Studio Rock - Full Range</t>
  </si>
  <si>
    <t>STRING-LICKS</t>
  </si>
  <si>
    <t>Lighthouse Disco, Thing: Disco Ball, Paint the Dance Floor</t>
  </si>
  <si>
    <t>conga loop</t>
  </si>
  <si>
    <t>Kontakt Factory Library 1</t>
  </si>
  <si>
    <t>Indigo Underground</t>
  </si>
  <si>
    <t>Mario &amp; Luigi: Superstar Saga + Bowser's Minions</t>
  </si>
  <si>
    <t>18-Perc Organ MOD</t>
  </si>
  <si>
    <t>We Can't Lose! DX</t>
  </si>
  <si>
    <t>Cackletta, the Fiercest Foe DX, Fawful and Cackletta DX</t>
  </si>
  <si>
    <t>Item Get</t>
  </si>
  <si>
    <t>Tango Accordian</t>
  </si>
  <si>
    <t>Climbing DX</t>
  </si>
  <si>
    <t>Guitar and Bass</t>
  </si>
  <si>
    <t>Marshall Stack Sustain</t>
  </si>
  <si>
    <t>Fawful and Cackletta DX</t>
  </si>
  <si>
    <t>Don't Dwell on Danger DX</t>
  </si>
  <si>
    <t>Hoohoo Mountaintop DX</t>
  </si>
  <si>
    <t>Strings -&gt; Solo Violin</t>
  </si>
  <si>
    <t>Decisive Battleground DX</t>
  </si>
  <si>
    <t>Castle of Beans DX</t>
  </si>
  <si>
    <t>Percussion -&gt; ST2 XL</t>
  </si>
  <si>
    <t>put under reverb</t>
  </si>
  <si>
    <t>Hold the Corny Jokes, Please! DX</t>
  </si>
  <si>
    <t>Flute Multi</t>
  </si>
  <si>
    <t>A Journey Full of Laughs DX</t>
  </si>
  <si>
    <t>Acoustic::Steel Stereo (290 MB)</t>
  </si>
  <si>
    <t>The End of Travelling</t>
  </si>
  <si>
    <t>Let's Go! DX</t>
  </si>
  <si>
    <t>117-Congas</t>
  </si>
  <si>
    <t>Sweet Surfin' DX</t>
  </si>
  <si>
    <t>A New Adventure Begins DX, Let's Kick it into High Gear</t>
  </si>
  <si>
    <t>Danger Abounds! DX</t>
  </si>
  <si>
    <t>3 Oct Bass</t>
  </si>
  <si>
    <t>The Marvelous Duo DX</t>
  </si>
  <si>
    <t>80s Synth Brass Comp</t>
  </si>
  <si>
    <t>Star 'Stache Smash</t>
  </si>
  <si>
    <t>World Instruments</t>
  </si>
  <si>
    <t>Pan Flute Air</t>
  </si>
  <si>
    <t>The Kingdom Called Beanbean DX</t>
  </si>
  <si>
    <t>My Name Is Fawful DX</t>
  </si>
  <si>
    <t>Cackletta, the Fiercest Foe DX</t>
  </si>
  <si>
    <t>Little Fungitown</t>
  </si>
  <si>
    <t>RMX Grooves -&gt; 79-Wax Wash</t>
  </si>
  <si>
    <t>Mario &amp; Luigi: Bowser's Inside Story + Bowser Jr.'s Journey</t>
  </si>
  <si>
    <t>Chris Hein Solo Strings Complete</t>
  </si>
  <si>
    <t>A Gentle Breeze at Cavi Cape DX</t>
  </si>
  <si>
    <t>A Fateful Clash!, Charge and Clash!, Dark Fawful</t>
  </si>
  <si>
    <t>Bowser Jr.'s Glory! (Music Box Version)</t>
  </si>
  <si>
    <t>Charge and Clash!</t>
  </si>
  <si>
    <t>Snares</t>
  </si>
  <si>
    <t>Final Boss (Bowser Jr.'s Journey)</t>
  </si>
  <si>
    <t>The Path of Secrets DX (Inside Bowser)</t>
  </si>
  <si>
    <t>Resting in Toad Town DX, The Castle Depths DX</t>
  </si>
  <si>
    <t>Bowser's Stolen Castle DX</t>
  </si>
  <si>
    <t>Resting in Toad Town DX, Forever in the Plains DX, Victory!</t>
  </si>
  <si>
    <t>Resting in Toad Town DX (Inside Bowser)</t>
  </si>
  <si>
    <t>Beachside Dreaming DX, Waltz in the Lake DX</t>
  </si>
  <si>
    <t>The Grandeur</t>
  </si>
  <si>
    <t>Persistent Joy DX</t>
  </si>
  <si>
    <t>Waltz in the Lake DX (Inside Bowser)</t>
  </si>
  <si>
    <t>Destroy the Dark Power!</t>
  </si>
  <si>
    <t>Bumpsy Plains (Outside)</t>
  </si>
  <si>
    <t xml:space="preserve">Final Boss (Bowser Jr.'s Journey) </t>
  </si>
  <si>
    <t>might be a hypersonic synth instead</t>
  </si>
  <si>
    <t>Dr. Toadley DX</t>
  </si>
  <si>
    <t>Italo Hit</t>
  </si>
  <si>
    <t>Here We Go! DX</t>
  </si>
  <si>
    <t>Final Boss (Bowser Jr.'s Journey), Destroy the Dark Power!</t>
  </si>
  <si>
    <t>could be used</t>
  </si>
  <si>
    <t>?? (sitar)</t>
  </si>
  <si>
    <t>The Castle Depths DX (Inside Bowser)</t>
  </si>
  <si>
    <t>Waltz in the Lake DX</t>
  </si>
  <si>
    <t>?? (congas)</t>
  </si>
  <si>
    <t>Mario, Luigi, and Bowser Too!</t>
  </si>
  <si>
    <t>HALion Symphonic Orchestra</t>
  </si>
  <si>
    <t>Paper Mario: The Origami King</t>
  </si>
  <si>
    <t>Vellumental Enters, The Elastic Entertainer, ? Island - Stone Spike on the Hill</t>
  </si>
  <si>
    <t>The Dual-Bladed Duelist</t>
  </si>
  <si>
    <t>edited to loop seamlessly?</t>
  </si>
  <si>
    <t>The Mystery of the Magic Circle, Diamond Island - Hall of Trials, Sea Tower - Ice Vellumental Area</t>
  </si>
  <si>
    <t>Jungle King Mask, ? Island - Stone Spike on the Hill</t>
  </si>
  <si>
    <t>Green Streamer Battle</t>
  </si>
  <si>
    <t>Hotel Mural</t>
  </si>
  <si>
    <t>Cuban percussion RR</t>
  </si>
  <si>
    <t>Hammer Island</t>
  </si>
  <si>
    <t>Drums &amp; Percussion -&gt; Tabla &amp; Baya &amp; Dumbek</t>
  </si>
  <si>
    <t>Tablas Only</t>
  </si>
  <si>
    <t>The Mystery of the Magic Circle, Earth Vellumental Temple, Scorching Sandpaper Desert (variation), Mega Paper Macho Pokey, Scorching Sandpaper Desert Daytime (unused?)</t>
  </si>
  <si>
    <t>Stringed -&gt; Jaw Harp</t>
  </si>
  <si>
    <t>American Jaw Harp</t>
  </si>
  <si>
    <t>Sweetpaper Valley</t>
  </si>
  <si>
    <t>Stringed -&gt; Sitar</t>
  </si>
  <si>
    <t>Sitar KS C0-A#0</t>
  </si>
  <si>
    <t>Ice Vellumental Mountain</t>
  </si>
  <si>
    <t>Stringed -&gt; Strings MidEast</t>
  </si>
  <si>
    <t>Mid East Strings KS C0-F0</t>
  </si>
  <si>
    <t>Dread in the Temple of Shrooms 2, Disco Devil</t>
  </si>
  <si>
    <t>Woodwind &amp; Brass -&gt; Duduk</t>
  </si>
  <si>
    <t>Armenian Duduk Mldy KS 1 C0-C2</t>
  </si>
  <si>
    <t>keyswitch F0 and F#0</t>
  </si>
  <si>
    <t>Dread in the Temple of Shrooms 2, Exploring the Temple of Shrooms, KanokeSpider W3</t>
  </si>
  <si>
    <t>Turkish Duduk KS C0-D1</t>
  </si>
  <si>
    <t>Disco Devil</t>
  </si>
  <si>
    <t>Woodwind &amp; Brass -&gt; Shakuhachi</t>
  </si>
  <si>
    <t>Blue Streamer Battle</t>
  </si>
  <si>
    <t>Sumo Bro Enters, Hotfoot Crater</t>
  </si>
  <si>
    <t>Fire Vellumental Cave</t>
  </si>
  <si>
    <t>Overlook Mountain Occupied</t>
  </si>
  <si>
    <t>Acid Stew</t>
  </si>
  <si>
    <t>mute channel F</t>
  </si>
  <si>
    <t>Breezy Tunnel</t>
  </si>
  <si>
    <t>Afrilectro</t>
  </si>
  <si>
    <t>low velocity</t>
  </si>
  <si>
    <t>Spade Island</t>
  </si>
  <si>
    <t>Vellumental Enters</t>
  </si>
  <si>
    <t>Heart Island</t>
  </si>
  <si>
    <t>1,000-Fold Arms, Monty Mole's Shop, Offering Box, Eddy River (variation)</t>
  </si>
  <si>
    <t>Peach's Castle, Battle with King Olly, The Final Battle</t>
  </si>
  <si>
    <t>World -&gt; 1 - Flute</t>
  </si>
  <si>
    <t>Shogun Studios Entrance</t>
  </si>
  <si>
    <t>Paper Macho Gooper Blooper</t>
  </si>
  <si>
    <t>The Mystery of the Magic Circle, Snif City, Sea Tower - Fire Vellumental Area</t>
  </si>
  <si>
    <t>Sea Tower - Water Vellumental Area, Sea Tower - Ice Vellumental Area</t>
  </si>
  <si>
    <t>True Ending, Music Box</t>
  </si>
  <si>
    <t>Luigi Enters, Scuffle Island</t>
  </si>
  <si>
    <t>Club Island</t>
  </si>
  <si>
    <t>Picnic Road Shop, Sea Tower - Fire Vellumental Area</t>
  </si>
  <si>
    <t>Sumo Bro Enters, Paper Mistake Buzzy Beetle</t>
  </si>
  <si>
    <t>Chaos Stairs</t>
  </si>
  <si>
    <t>The Princess Peach - Stolen Box!</t>
  </si>
  <si>
    <t>Sirens Wailing</t>
  </si>
  <si>
    <t>Oasis After</t>
  </si>
  <si>
    <t>Ice Vellumental Mountain - Rolling Snowball, Ice Slider, King Olly's Throne Room</t>
  </si>
  <si>
    <t>Toad's BBQ Foodeatery</t>
  </si>
  <si>
    <t>6028-25-01</t>
  </si>
  <si>
    <t>CASH REGISTER</t>
  </si>
  <si>
    <t>ANTIQUE: SINGLE KEY WITH BELL, SLOW</t>
  </si>
  <si>
    <t>Sensor Lab</t>
  </si>
  <si>
    <t>Naggin'</t>
  </si>
  <si>
    <t>Legion of Stationery Enters, The Elastic Entertainer</t>
  </si>
  <si>
    <t>Robopincher</t>
  </si>
  <si>
    <t>The Missile Maestro</t>
  </si>
  <si>
    <t>Yellow Streamer Battle</t>
  </si>
  <si>
    <t>The Princess Peach - Stolen Box!, Paper Macho Gooper Blooper</t>
  </si>
  <si>
    <t>Electro Tuvan</t>
  </si>
  <si>
    <t>The Shifty Sticker</t>
  </si>
  <si>
    <t>Tuvan Drones</t>
  </si>
  <si>
    <t>The Fanged Fastener</t>
  </si>
  <si>
    <t>Tuvan Group 1</t>
  </si>
  <si>
    <t>Folded Soldier's First Appearance, Disco Devil</t>
  </si>
  <si>
    <t>Tuvan Male 1 - Drone 2</t>
  </si>
  <si>
    <t>Earth Vellumental Temple</t>
  </si>
  <si>
    <t>Tuvan Male High 1</t>
  </si>
  <si>
    <t>Barking Spiders</t>
  </si>
  <si>
    <t>The Elastic Entertainer</t>
  </si>
  <si>
    <t>Shroom City</t>
  </si>
  <si>
    <t>Bobbing Cyborg</t>
  </si>
  <si>
    <t>Origami Castle</t>
  </si>
  <si>
    <t>Damaged Vocal Chords</t>
  </si>
  <si>
    <t>Squared Plucky Rollers</t>
  </si>
  <si>
    <t>Legion of Stationery Enters, The Missile Maestro</t>
  </si>
  <si>
    <t>Graffiti Underground</t>
  </si>
  <si>
    <t>Bass - Electric Slapped</t>
  </si>
  <si>
    <t>Autumn Mountain Battle, Hammer Island</t>
  </si>
  <si>
    <t>Bass - Acoustic Upright</t>
  </si>
  <si>
    <t>Electronic EZX</t>
  </si>
  <si>
    <t>Alien Kit</t>
  </si>
  <si>
    <t>Partition C -&gt; BRS-HITSWELL</t>
  </si>
  <si>
    <t>BRS-HITSWELL</t>
  </si>
  <si>
    <t>Thrills at Night</t>
  </si>
  <si>
    <t>?? (drumkit)</t>
  </si>
  <si>
    <t>Cuicas cut up into single notes</t>
  </si>
  <si>
    <t>Panic at Overlook Tower</t>
  </si>
  <si>
    <t>Mega King Olly Transformation, King Olly's Final Form</t>
  </si>
  <si>
    <t>A Giant Shell Falls, Paper Macho Gooper Blooper, Scorching Sandpaper Desert, Temple of Shrooms, Paper Macho Mummy Goomba</t>
  </si>
  <si>
    <t>ethnic/asia Kit</t>
  </si>
  <si>
    <t>Shogun Studios (After Completion)</t>
  </si>
  <si>
    <t>Clavinet/Pianet</t>
  </si>
  <si>
    <t>Red Streamer Battle</t>
  </si>
  <si>
    <t>delay lama-like synth</t>
  </si>
  <si>
    <t>Paper Macho Soldier on Patrol, The Shifty Sticker, The Fanged Fastener</t>
  </si>
  <si>
    <t>EZdrummer 2</t>
  </si>
  <si>
    <t>?? (dubstep lead)</t>
  </si>
  <si>
    <t>The Elastic Entertainer, The Dual-Bladed Duelist, The Fanged Fastener</t>
  </si>
  <si>
    <t>?? (metallic percussive loop)</t>
  </si>
  <si>
    <t>maybe an Evolve library?</t>
  </si>
  <si>
    <t>Overlook Tower under Fire</t>
  </si>
  <si>
    <t>?? (music box)</t>
  </si>
  <si>
    <t>King Olly Enters, The Fold of Life, Origami Castle</t>
  </si>
  <si>
    <t>?? (orchestral drums)</t>
  </si>
  <si>
    <t>ToCastle Shot W5</t>
  </si>
  <si>
    <t>?? (reverse piano)</t>
  </si>
  <si>
    <t>Vellumental Battle, Heart Island</t>
  </si>
  <si>
    <t>?? (scratches)</t>
  </si>
  <si>
    <t>?? (synth bass arp?)</t>
  </si>
  <si>
    <t>King Olly Enters</t>
  </si>
  <si>
    <t>?? (synth lead)</t>
  </si>
  <si>
    <t>doesn't seem to be Omni or Massive</t>
  </si>
  <si>
    <t>?? (timpani)</t>
  </si>
  <si>
    <t>Ice Vellumental Mountain - Rolling Snowball, Ice Slider, ToCastle Shot W5</t>
  </si>
  <si>
    <t>?? (wow lead)</t>
  </si>
  <si>
    <t>might be an edited version of ES2 Wow Lead</t>
  </si>
  <si>
    <t>?? (wow lead, slower)</t>
  </si>
  <si>
    <t>Section 4 - Mario Party</t>
  </si>
  <si>
    <t>Mario Party</t>
  </si>
  <si>
    <t>CD 5 -&gt; Partition C -&gt; 02 GC HITS</t>
  </si>
  <si>
    <t>GC FF  2</t>
  </si>
  <si>
    <t>Battle Canyon</t>
  </si>
  <si>
    <t>CD 5 -&gt; Partition C -&gt; 08 SN HITS</t>
  </si>
  <si>
    <t>Battle Canyon, The Wide, Wide Ocean</t>
  </si>
  <si>
    <t>Classic Series Vol. 1</t>
  </si>
  <si>
    <t>Basic Violin</t>
  </si>
  <si>
    <t>Birthday Cake, Faster than All</t>
  </si>
  <si>
    <t>Solo Trombone 8M</t>
  </si>
  <si>
    <t>Low Trombone</t>
  </si>
  <si>
    <t>The Wide, Wide Ocean, Outcome of Adventure</t>
  </si>
  <si>
    <t>SoloTrumpets2 8M</t>
  </si>
  <si>
    <t>St ff Trumpet</t>
  </si>
  <si>
    <t>Solo Tuba&amp;Bones</t>
  </si>
  <si>
    <t>St Tuba</t>
  </si>
  <si>
    <t>Opening, The Adventure Begins, The Wide, Wide Ocean</t>
  </si>
  <si>
    <t>Partition A -&gt; TENOR SAX 1</t>
  </si>
  <si>
    <t>TENOR SAX</t>
  </si>
  <si>
    <t>Jungle Adventure</t>
  </si>
  <si>
    <t>Adventure Begins, The Wide, Wide Ocean, Jungle Adventure</t>
  </si>
  <si>
    <t>TR-Rack</t>
  </si>
  <si>
    <t>A091 Musette</t>
  </si>
  <si>
    <t>Playing the Game, The Wide, Wide Ocean</t>
  </si>
  <si>
    <t>Programs -&gt; SECTION STRINGS</t>
  </si>
  <si>
    <t>957 Pizzicato String</t>
  </si>
  <si>
    <t>Opening, Battle Canyon</t>
  </si>
  <si>
    <t>975 Timpani</t>
  </si>
  <si>
    <t>Solo Instruments II</t>
  </si>
  <si>
    <t>Partition A -&gt; VOLUME 006</t>
  </si>
  <si>
    <t>FL LNN ST</t>
  </si>
  <si>
    <t>Opening, Adventure Begins, Play a Mini-Game!, The Wide, Wide Ocean</t>
  </si>
  <si>
    <t>Partition B -&gt; VOLUME 003</t>
  </si>
  <si>
    <t>BS PI ST</t>
  </si>
  <si>
    <t>Opening, Jungle Adventure, Faster than All</t>
  </si>
  <si>
    <t>Partition C -&gt; VOLUME 006</t>
  </si>
  <si>
    <t>OB LN ST</t>
  </si>
  <si>
    <t>Partition G -&gt; VOCAL ENS 5</t>
  </si>
  <si>
    <t>NVSOLOPERF07</t>
  </si>
  <si>
    <t>Let's Limbo!, Title Theme</t>
  </si>
  <si>
    <t>019 Organ 3</t>
  </si>
  <si>
    <t>The Room Underground</t>
  </si>
  <si>
    <t>115 Steel Drums</t>
  </si>
  <si>
    <t>Tropical Island</t>
  </si>
  <si>
    <t>047 Banjo</t>
  </si>
  <si>
    <t>Faster than All</t>
  </si>
  <si>
    <t>186 Harp 1</t>
  </si>
  <si>
    <t>String ensemble</t>
  </si>
  <si>
    <t>175 Dholla Menu</t>
  </si>
  <si>
    <t>Let's Limbo!</t>
  </si>
  <si>
    <t>245 Zaghruta</t>
  </si>
  <si>
    <t>SR-JV80-10 Bass &amp; Drums</t>
  </si>
  <si>
    <t>214 Tonal Tension</t>
  </si>
  <si>
    <t>Mushroom Bank Theme</t>
  </si>
  <si>
    <t>SR-JV80-12 Hip Hop Collection</t>
  </si>
  <si>
    <t>046 90 Swingin'</t>
  </si>
  <si>
    <t>Jungle Adventure, Option House</t>
  </si>
  <si>
    <t>095 Loops Menu</t>
  </si>
  <si>
    <t>191 Voice Menu</t>
  </si>
  <si>
    <t>Option House</t>
  </si>
  <si>
    <t>174 Freakout Sax</t>
  </si>
  <si>
    <t>Liquid Grooves</t>
  </si>
  <si>
    <t>CD 1 -&gt; ?</t>
  </si>
  <si>
    <t>(95 BPM Aboriginal)</t>
  </si>
  <si>
    <t>Mix 1</t>
  </si>
  <si>
    <t>Wavedrum</t>
  </si>
  <si>
    <t>Drum loop</t>
  </si>
  <si>
    <t>Sweetwater</t>
  </si>
  <si>
    <t>Stratus Volume 1 Classical</t>
  </si>
  <si>
    <t>WOODWIND -&gt; BASSOON</t>
  </si>
  <si>
    <t>SOLO BASSOON</t>
  </si>
  <si>
    <t>Adventure Begins, Battle Canyon</t>
  </si>
  <si>
    <t>Stratus Volume 3 Exotic</t>
  </si>
  <si>
    <t>STRINGED -&gt; MANDOLN1</t>
  </si>
  <si>
    <t>MANDOLIN ONE</t>
  </si>
  <si>
    <t>?? (cuica)</t>
  </si>
  <si>
    <t>Jungle Adventure, Tropical Island</t>
  </si>
  <si>
    <t>Mario Party 2</t>
  </si>
  <si>
    <t>All other instruments come from Mario Party</t>
  </si>
  <si>
    <t>Track 08 - Shouts Part 1 -&gt; TS 0:05</t>
  </si>
  <si>
    <t>(ms, fs) "Heyahumba...."</t>
  </si>
  <si>
    <t>Pirate Land</t>
  </si>
  <si>
    <t>4 Piece Horns 8M</t>
  </si>
  <si>
    <t>Doiks</t>
  </si>
  <si>
    <t>Keepin' on the Path</t>
  </si>
  <si>
    <t>MR-Rack</t>
  </si>
  <si>
    <t>ROM</t>
  </si>
  <si>
    <t>000 Stereo Grand</t>
  </si>
  <si>
    <t>Pitched up three semitones.</t>
  </si>
  <si>
    <t>Western Land</t>
  </si>
  <si>
    <t>Cartoon Trax</t>
  </si>
  <si>
    <t>Cartoon &amp; Comedy, Musical FX</t>
  </si>
  <si>
    <t>ShortHighpitchedS CRT020903</t>
  </si>
  <si>
    <t>This Way That, Let's Have Some Fun</t>
  </si>
  <si>
    <t>K1200 Pro II</t>
  </si>
  <si>
    <t>Bowser Land</t>
  </si>
  <si>
    <t>049 Strings</t>
  </si>
  <si>
    <t>SC-88 Map  -&gt; Drum Set</t>
  </si>
  <si>
    <t>Open Triangle</t>
  </si>
  <si>
    <t>128 Fr.Horn sfz</t>
  </si>
  <si>
    <t>Space Land</t>
  </si>
  <si>
    <t>NS5R</t>
  </si>
  <si>
    <t>Mario Party 3</t>
  </si>
  <si>
    <t>Woody Woods</t>
  </si>
  <si>
    <t>Mario Party 4</t>
  </si>
  <si>
    <t>Are You Ready?</t>
  </si>
  <si>
    <t>Shy Guy's Jungle Jam</t>
  </si>
  <si>
    <t>178 Dholak Menu</t>
  </si>
  <si>
    <t>194 Tambura</t>
  </si>
  <si>
    <t>Mario Party 5</t>
  </si>
  <si>
    <t>Mario Party 6</t>
  </si>
  <si>
    <t>Endurance Alley, Gaming with Bowser</t>
  </si>
  <si>
    <t>A010 Velocity Organ</t>
  </si>
  <si>
    <t>Bonus Star 1</t>
  </si>
  <si>
    <t>B005 Ensemble Bell</t>
  </si>
  <si>
    <t>Setting Up</t>
  </si>
  <si>
    <t>081 Childlike</t>
  </si>
  <si>
    <t>Too many to count</t>
  </si>
  <si>
    <t>Seer Terror</t>
  </si>
  <si>
    <t>Mario Party Advance</t>
  </si>
  <si>
    <t>Mario Party 7</t>
  </si>
  <si>
    <t>N364</t>
  </si>
  <si>
    <t>COMBI</t>
  </si>
  <si>
    <t>B46 Accordion</t>
  </si>
  <si>
    <t>Sail the Canals</t>
  </si>
  <si>
    <t>000 115 Steel Drum</t>
  </si>
  <si>
    <t>Let's Go!, Adventure Awaits, Cruise Choices</t>
  </si>
  <si>
    <t>Cuicas in one track</t>
  </si>
  <si>
    <t>Mario Party 8</t>
  </si>
  <si>
    <t>CD3 -&gt; Parition H -&gt; FLUTE PHR</t>
  </si>
  <si>
    <t>Do It, DK!</t>
  </si>
  <si>
    <t>Special sound -&gt; Specal 2 Set</t>
  </si>
  <si>
    <t>062 000 DistordedSAW</t>
  </si>
  <si>
    <t>Could be another Roland?</t>
  </si>
  <si>
    <t>It's on, Now!</t>
  </si>
  <si>
    <t>DK's Treetop Temple</t>
  </si>
  <si>
    <t>We've Just Begun</t>
  </si>
  <si>
    <t>060-064</t>
  </si>
  <si>
    <t>060-Vibratio a</t>
  </si>
  <si>
    <t>All Cleared</t>
  </si>
  <si>
    <t>Follow Bowser</t>
  </si>
  <si>
    <t>Goomba's Booty Boardwalk</t>
  </si>
  <si>
    <t>RMX Grooves -&gt; 70-Dinosaur</t>
  </si>
  <si>
    <t>70-Dinosaur Drum Mix</t>
  </si>
  <si>
    <t>All Cleared, Happy-Go-Lucky</t>
  </si>
  <si>
    <t>RMX Grooves -&gt; 105-Underwire</t>
  </si>
  <si>
    <t>105-Underfire Combo</t>
  </si>
  <si>
    <t>RMX Grooves -&gt; 109-ReDisco</t>
  </si>
  <si>
    <t>109-ReDisco Combo a</t>
  </si>
  <si>
    <t>Not Bad</t>
  </si>
  <si>
    <t>RMX Grooves -&gt; 137-MicroTalk</t>
  </si>
  <si>
    <t>137-MicroTalk  Combo 1</t>
  </si>
  <si>
    <t>Koopa's Tycoon Town</t>
  </si>
  <si>
    <t>RMX Grooves -&gt; 151-Growl</t>
  </si>
  <si>
    <t>You Cleared it Safely</t>
  </si>
  <si>
    <t>DK's Treetop Temple, Do It, DK!</t>
  </si>
  <si>
    <t>Mario Party DS</t>
  </si>
  <si>
    <t>(drums)</t>
  </si>
  <si>
    <t>Pen Pals</t>
  </si>
  <si>
    <t>Mario Party 9</t>
  </si>
  <si>
    <t>05 - Synthetic Kits</t>
  </si>
  <si>
    <t>MK2 Kit</t>
  </si>
  <si>
    <t>Battle with Chain Chomp</t>
  </si>
  <si>
    <t>Bowser Jr. Battle 4</t>
  </si>
  <si>
    <t>Now You've Done It!</t>
  </si>
  <si>
    <t>51-Scuba Duba Beat</t>
  </si>
  <si>
    <t>RMX Grooves -&gt; 82-Hindi Ground</t>
  </si>
  <si>
    <t>82-Hindi Ground Syntabla</t>
  </si>
  <si>
    <t>Think About It</t>
  </si>
  <si>
    <t>RMX Grooves -&gt; 125-Evil Echo</t>
  </si>
  <si>
    <t>125-Evil Echo Ricochet</t>
  </si>
  <si>
    <t>Boss Rush</t>
  </si>
  <si>
    <t>Mario Party: Island Tour</t>
  </si>
  <si>
    <t>Fall Into Line</t>
  </si>
  <si>
    <t>MOTIF-Rack</t>
  </si>
  <si>
    <t>Mario Party 10</t>
  </si>
  <si>
    <t>Picture Time!</t>
  </si>
  <si>
    <t>Expression Tenor Sax</t>
  </si>
  <si>
    <t>140-Tambourine</t>
  </si>
  <si>
    <t>Choosing a Treasure Chest</t>
  </si>
  <si>
    <t>Chaos Castle Theme 3</t>
  </si>
  <si>
    <t>?? timbales</t>
  </si>
  <si>
    <t>Whimsical Waters Theme 2</t>
  </si>
  <si>
    <t>Mario Party: Star Rush</t>
  </si>
  <si>
    <t>Mario Party: The Top 100</t>
  </si>
  <si>
    <t>Bowser Battle Minigame</t>
  </si>
  <si>
    <t>NPC Event, Cool as a Cucumber (Mario Party 7), Donkey Kong Arrives!</t>
  </si>
  <si>
    <t>Jump, Man, Island Activities (Mario Party 9)</t>
  </si>
  <si>
    <t>Donkey Kong Arrives!</t>
  </si>
  <si>
    <t>Super Mario Party</t>
  </si>
  <si>
    <t>Percussive Adventures</t>
  </si>
  <si>
    <t>Board Main Theme 3</t>
  </si>
  <si>
    <t>Indie -&gt; Plucked -&gt; Sitar</t>
  </si>
  <si>
    <t>Kamek's Tantalizing Tower</t>
  </si>
  <si>
    <t>King Bob-omb's Powederkeg Mine (Second Half)</t>
  </si>
  <si>
    <t>King Bob-omb's Powderkeg Mine (Final Turns), Megafruit Paradise, Air to a Fortune, Baton and On, Senseless Census</t>
  </si>
  <si>
    <t>Board Song 1 (Time Up!)</t>
  </si>
  <si>
    <t>Chromatic</t>
  </si>
  <si>
    <t>Whomp's Domino Ruins</t>
  </si>
  <si>
    <t>Saz</t>
  </si>
  <si>
    <t>Half the Battle</t>
  </si>
  <si>
    <t>Megafruit Paradise (Final Turns)</t>
  </si>
  <si>
    <t>Timpani Hits</t>
  </si>
  <si>
    <t>Mini Game Start!</t>
  </si>
  <si>
    <t>Whomp's Domino Ruins (Second Half)</t>
  </si>
  <si>
    <t>Board Song 1, Board Song 1 (Time Up!), Mega Blooper Event, Megafruit Paradise</t>
  </si>
  <si>
    <t>Title Screen, Megafruit Paradise</t>
  </si>
  <si>
    <t>could be Nexus instead</t>
  </si>
  <si>
    <t>King Bob-omb's Powderkeg Mine</t>
  </si>
  <si>
    <t>tamburas</t>
  </si>
  <si>
    <t>Stage 4 Theme (First)</t>
  </si>
  <si>
    <t>Megafruit Paradise</t>
  </si>
  <si>
    <t>Haus Voxisynth</t>
  </si>
  <si>
    <t>RMX Grooves -&gt; 105-Turrettes</t>
  </si>
  <si>
    <t>105-Turrettes a</t>
  </si>
  <si>
    <t>?? (triangle lead)</t>
  </si>
  <si>
    <t>Megafruit Paradise (Second Half)</t>
  </si>
  <si>
    <t>?? (slap bass)</t>
  </si>
  <si>
    <t>could be Xpand!2 instead</t>
  </si>
  <si>
    <t>Mario Party Superstars</t>
  </si>
  <si>
    <t>Recorder</t>
  </si>
  <si>
    <t>"LASTSPURT"</t>
  </si>
  <si>
    <t>All Percussion</t>
  </si>
  <si>
    <t>Castanets, Tambourine</t>
  </si>
  <si>
    <t>Everyone's a Superstar</t>
  </si>
  <si>
    <t>Steel drum</t>
  </si>
  <si>
    <t>Yoshi's Tropical Island</t>
  </si>
  <si>
    <t>Section 5 - Other Mario Sports titles</t>
  </si>
  <si>
    <t>Mario Golf</t>
  </si>
  <si>
    <t>120 JV Strat</t>
  </si>
  <si>
    <t>Rhythm Set -&gt; USER Bank</t>
  </si>
  <si>
    <t>001 HouseDrumSet</t>
  </si>
  <si>
    <t>054 000 Voice Oohs</t>
  </si>
  <si>
    <t>Could also be from a U-220</t>
  </si>
  <si>
    <t>121 000 Gt.FretNoiz</t>
  </si>
  <si>
    <t>056 009 Philly Hit</t>
  </si>
  <si>
    <t>060 000 Muted Tp.</t>
  </si>
  <si>
    <t>C4, C5</t>
  </si>
  <si>
    <t>Boo Valley, Mario's Star</t>
  </si>
  <si>
    <t>115 000 Steel Drum</t>
  </si>
  <si>
    <t>C4; Sampled around 100 velocity</t>
  </si>
  <si>
    <t>025 000 Nylon-str. Gt</t>
  </si>
  <si>
    <t>C3, C4</t>
  </si>
  <si>
    <t>027 000 Jazz Gt.</t>
  </si>
  <si>
    <t>Timbale, Mute Hi Conga, Low Conga</t>
  </si>
  <si>
    <t>Mario Golf: Toadstool Tour</t>
  </si>
  <si>
    <t>Coin Attack</t>
  </si>
  <si>
    <t>037 Slap Bass 1</t>
  </si>
  <si>
    <t>Skins Match</t>
  </si>
  <si>
    <t>Mario Golf: Advance Tour</t>
  </si>
  <si>
    <t>001 World Tour!</t>
  </si>
  <si>
    <t>030 Steel Drums2</t>
  </si>
  <si>
    <t>Mario Power Tennis</t>
  </si>
  <si>
    <t>Bowser Jr. Victory</t>
  </si>
  <si>
    <t>Mario Superstar Baseball</t>
  </si>
  <si>
    <t>Jam Pack Symphony Orchestra</t>
  </si>
  <si>
    <t>Orchestra Percussion Kit</t>
  </si>
  <si>
    <t>Overworld Theme, Toy Field</t>
  </si>
  <si>
    <t>Orchestra French Horn Sect</t>
  </si>
  <si>
    <t>Toy Field</t>
  </si>
  <si>
    <t>Orchestra Trumpet Section</t>
  </si>
  <si>
    <t>Overworld Theme</t>
  </si>
  <si>
    <t>Tuned Percussion</t>
  </si>
  <si>
    <t>Orchestra Timpani</t>
  </si>
  <si>
    <t>Overworld Theme, Minigame Results</t>
  </si>
  <si>
    <t>061 024 F.Horn Rip</t>
  </si>
  <si>
    <t>Menu Theme</t>
  </si>
  <si>
    <t>Battery 2</t>
  </si>
  <si>
    <t>Star 2</t>
  </si>
  <si>
    <t>Mario Hoops 3-on-3 (Mario Slam Basketball)</t>
  </si>
  <si>
    <t>EVB3</t>
  </si>
  <si>
    <t>Audionerdz</t>
  </si>
  <si>
    <t>Delay Lama</t>
  </si>
  <si>
    <t>Peach Field (CD)</t>
  </si>
  <si>
    <t xml:space="preserve">Too Many to list  (Jesus) </t>
  </si>
  <si>
    <t>Profile Records</t>
  </si>
  <si>
    <t>Sample City</t>
  </si>
  <si>
    <t>Track 21</t>
  </si>
  <si>
    <t>You're Too Blind</t>
  </si>
  <si>
    <t>Sherbet Land (CD)</t>
  </si>
  <si>
    <t>Track 38</t>
  </si>
  <si>
    <t>Oohs And Aahs</t>
  </si>
  <si>
    <t>Bowser's Castle. Koopa Beach, Credits</t>
  </si>
  <si>
    <t xml:space="preserve">115 000 Steel Drums </t>
  </si>
  <si>
    <t xml:space="preserve">Might be a Triton </t>
  </si>
  <si>
    <t>Jr. Street, Mario Stadium, Credits</t>
  </si>
  <si>
    <t>000 038 Slap Bass 2</t>
  </si>
  <si>
    <t>Jr. Street</t>
  </si>
  <si>
    <t xml:space="preserve">SC-55 Map </t>
  </si>
  <si>
    <t>000 002 Piano 2</t>
  </si>
  <si>
    <t>005 000 E.Piano 1</t>
  </si>
  <si>
    <t xml:space="preserve">Peach Field </t>
  </si>
  <si>
    <t xml:space="preserve">Bowser's Castle </t>
  </si>
  <si>
    <t>049 000 Strings</t>
  </si>
  <si>
    <t>Jr Street</t>
  </si>
  <si>
    <t>067 000 Alto Sax</t>
  </si>
  <si>
    <t xml:space="preserve">000 081 Square Lead </t>
  </si>
  <si>
    <t>cartoon sfx</t>
  </si>
  <si>
    <t>Main Theme (CD)</t>
  </si>
  <si>
    <t>Mario Strikers Charged</t>
  </si>
  <si>
    <t>Propellerhead Software</t>
  </si>
  <si>
    <t>Reason Factory Sound Bank</t>
  </si>
  <si>
    <t>Dr Rex Instrument Loops -&gt; Various Hip Hop</t>
  </si>
  <si>
    <t>Hhp_Shafty_101_Chronic</t>
  </si>
  <si>
    <t>Wario Theme</t>
  </si>
  <si>
    <t>Mario &amp; Sonic at the Olympic Games (Wii)</t>
  </si>
  <si>
    <t>Various elements throughout OST</t>
  </si>
  <si>
    <t>Mario Super Sluggers</t>
  </si>
  <si>
    <t>Character Select, Mario Stadium</t>
  </si>
  <si>
    <t>Character Select</t>
  </si>
  <si>
    <t>Mario &amp; Sonic at the Olympic Winter Games (Wii)</t>
  </si>
  <si>
    <t>Electric Ghetto</t>
  </si>
  <si>
    <t>Disc 1 -&gt; 02 120 E</t>
  </si>
  <si>
    <t>drums02</t>
  </si>
  <si>
    <t>Rival: Big Bullet Bill</t>
  </si>
  <si>
    <t>Rival: Eggman Nega</t>
  </si>
  <si>
    <t>M08 13 Monopoly</t>
  </si>
  <si>
    <t>Alpine Skiing: Giant Slalom</t>
  </si>
  <si>
    <t>Alpine Skiing: Downhill</t>
  </si>
  <si>
    <t>Dream Ski Cross ~Mario &amp; Luigi Circuit from Mario Kart Wii~</t>
  </si>
  <si>
    <t>Dream Curling ~Sherbet Land from Mario Kart 64~</t>
  </si>
  <si>
    <t>Dream Bobsleigh Stage 1 ~Special Stage Bonus Challenge ~Sonic Heroes~, Dream Bobsleigh Stage 2 ~Special Stage Bonus Challenge ~Sonic Heroes~</t>
  </si>
  <si>
    <t>Rival: Jet</t>
  </si>
  <si>
    <t>Mario Sports Mix</t>
  </si>
  <si>
    <t>4 Trumpets</t>
  </si>
  <si>
    <t>18 Violins</t>
  </si>
  <si>
    <t>Woodwinds -&gt; 3 Flutes</t>
  </si>
  <si>
    <t xml:space="preserve">Xylophone </t>
  </si>
  <si>
    <t>Chocobo Beat</t>
  </si>
  <si>
    <t>Peach's Castle</t>
  </si>
  <si>
    <t>Classic Stylus -&gt; 90-Tilt</t>
  </si>
  <si>
    <t>90-Tilt</t>
  </si>
  <si>
    <t>54-Eclipse  Combo</t>
  </si>
  <si>
    <t>Ghoulish Galleon</t>
  </si>
  <si>
    <t>68-Tower Zero Repeater</t>
  </si>
  <si>
    <t>Mushroom Cup~Tournament</t>
  </si>
  <si>
    <t>70-Eden  Combo</t>
  </si>
  <si>
    <t>RMX Grooves -&gt; 125-Pink Panther</t>
  </si>
  <si>
    <t>125-Pink Panther  Combo a</t>
  </si>
  <si>
    <t>RMX Grooves -&gt; 140-Run Lola Run</t>
  </si>
  <si>
    <t>140-Run Lola Run Fuzz</t>
  </si>
  <si>
    <t>Mario &amp; Sonic at the London 2012 Olympic Games</t>
  </si>
  <si>
    <t>Sample: The Ventures</t>
  </si>
  <si>
    <t>Go-Go Slow</t>
  </si>
  <si>
    <t>Wario's Gold Mine (Mario Kart Wii)</t>
  </si>
  <si>
    <t>AMG</t>
  </si>
  <si>
    <t>160dB - The Drum &amp; Bass Interface!</t>
  </si>
  <si>
    <t>Track 54 -&gt; TS 0:49</t>
  </si>
  <si>
    <t>Live Drums 9</t>
  </si>
  <si>
    <t>Norman Cook - Skip to My Loops</t>
  </si>
  <si>
    <t>Track 28 - Percussion Loops -&gt; TS 0:05</t>
  </si>
  <si>
    <t>Cuica - 119 BPM</t>
  </si>
  <si>
    <t>London Party - Game Start</t>
  </si>
  <si>
    <t>Sound Cube Vol. 2 - Orchestra &amp; Classic</t>
  </si>
  <si>
    <t>ORCHESTR</t>
  </si>
  <si>
    <t>WSG_F#</t>
  </si>
  <si>
    <t>London Daytime</t>
  </si>
  <si>
    <t>SOUND Canvas SC-55</t>
  </si>
  <si>
    <t>Capital</t>
  </si>
  <si>
    <t>Flying Battery Zone (Sonic &amp; Knuckles)</t>
  </si>
  <si>
    <t xml:space="preserve">Underground (Super Mario Bros.) </t>
  </si>
  <si>
    <t>Classic Stylus -&gt; 91-Tough Break</t>
  </si>
  <si>
    <t>91-Tough Break</t>
  </si>
  <si>
    <t>coarse -1</t>
  </si>
  <si>
    <t>Dream Trampoline ~Crazy Gadget ~ Sonic Adventure 2~</t>
  </si>
  <si>
    <t>Classic Stylus -&gt; 93-Street Stick</t>
  </si>
  <si>
    <t>93-Street Stick a</t>
  </si>
  <si>
    <t>Purple Coins (Super Mario Galaxy)</t>
  </si>
  <si>
    <t>54-Eclipse</t>
  </si>
  <si>
    <t>Todo: Find version used</t>
  </si>
  <si>
    <t>Treasure Hunt</t>
  </si>
  <si>
    <t>70-Eden</t>
  </si>
  <si>
    <t>Above Ground BGM (Super Mario Bros. 3)</t>
  </si>
  <si>
    <t>RMX Grooves -&gt; 86-Outlaw</t>
  </si>
  <si>
    <t>86-Outlaw  Combo</t>
  </si>
  <si>
    <t>There's another variation used as well</t>
  </si>
  <si>
    <t>Dream Hurdles ~Battlerock Galaxy ~ Super Mario Galaxy~</t>
  </si>
  <si>
    <t>Dream Fencing ~Ocean Palace ~ Sonic Heroes~</t>
  </si>
  <si>
    <t>135-Hysteria Chemical b</t>
  </si>
  <si>
    <t>RMX Grooves -&gt; 136-GreenWall</t>
  </si>
  <si>
    <t>136-GreenWall</t>
  </si>
  <si>
    <t>Delfino Plaza, Coin Collection</t>
  </si>
  <si>
    <t>RMX Grooves -&gt; 143-Mind Bender</t>
  </si>
  <si>
    <t>143-Mind Bender  Combo 1</t>
  </si>
  <si>
    <t>Wah Wah</t>
  </si>
  <si>
    <t>BEATLOOPS -&gt; braz step too 135 bpm</t>
  </si>
  <si>
    <t>quica-#56</t>
  </si>
  <si>
    <t>Beach Overworld (New Super Mario Bros. Wii)</t>
  </si>
  <si>
    <t>b step2 135 perc1-#48</t>
  </si>
  <si>
    <t>b step2 135 perc2-#48</t>
  </si>
  <si>
    <t>BEATLOOPS -&gt; nova mood 95 bpm</t>
  </si>
  <si>
    <t>nova m95 mix-1#170</t>
  </si>
  <si>
    <t>Snow Overworld (New Super Mario Bros. Wii)</t>
  </si>
  <si>
    <t>Ethnic 1 &amp; 2</t>
  </si>
  <si>
    <t>Partition J -&gt; MISC #1</t>
  </si>
  <si>
    <t>BONGOS</t>
  </si>
  <si>
    <t>BONGO ROLL</t>
  </si>
  <si>
    <t>Blue Eyed Boy</t>
  </si>
  <si>
    <t>From Jungle Warfare</t>
  </si>
  <si>
    <t>London Highway</t>
  </si>
  <si>
    <t>Drum Loops -&gt; 160 BPM</t>
  </si>
  <si>
    <t>Raipur</t>
  </si>
  <si>
    <t>London at Night</t>
  </si>
  <si>
    <t>Classic Stylus -&gt; ?</t>
  </si>
  <si>
    <t>Gymnastics - Uneven, Badminton, London Party - Clear, Cycling, Dream Fencing ~Ocean Palace ~ Sonic Heroes~, Dream Trampoline ~Crazy Gadget ~ Sonic Adventure 2~</t>
  </si>
  <si>
    <t>Drum + Hi-hat loop</t>
  </si>
  <si>
    <t>Mario &amp; Sonic at the Sochi 2014 Olympic Winter Games</t>
  </si>
  <si>
    <t>Vacuum</t>
  </si>
  <si>
    <t>15 Obaheim Brass</t>
  </si>
  <si>
    <t>Leaf Forest (Sonic Advance 2)</t>
  </si>
  <si>
    <t>Rainbow Road (Mario Kart Wii)</t>
  </si>
  <si>
    <t>Mario &amp; Sonic at the Rio 2016 Olympic Games</t>
  </si>
  <si>
    <t>RMX Grooves -&gt; 78-Bossa Love</t>
  </si>
  <si>
    <t>78-BossaLuv Vinyl 1</t>
  </si>
  <si>
    <t>The Pousada</t>
  </si>
  <si>
    <t>78-BossaLuv Vinyl 2</t>
  </si>
  <si>
    <t>Drum elements</t>
  </si>
  <si>
    <t>Ground Theme ~New Super Mario Bros. Wii~</t>
  </si>
  <si>
    <t>Section 6 - Donkey Kong</t>
  </si>
  <si>
    <t>Donkey Kong Country</t>
  </si>
  <si>
    <t>Live Recording: David Wise</t>
  </si>
  <si>
    <t>Gibson SG Standard</t>
  </si>
  <si>
    <t>Gangplank Galleon</t>
  </si>
  <si>
    <t>Steve Stevens Guitar</t>
  </si>
  <si>
    <t>Chugs 2</t>
  </si>
  <si>
    <t>Bad Boss Boogie, Gangplank Galleon</t>
  </si>
  <si>
    <t>CD-ROM Sound Library CDR-2</t>
  </si>
  <si>
    <t>VOCAL SOUND - VOCAL EFFECT</t>
  </si>
  <si>
    <t>SYS BONUS 2</t>
  </si>
  <si>
    <t>WAVESTATION EX</t>
  </si>
  <si>
    <t>PATCHES -&gt; ROM</t>
  </si>
  <si>
    <t>11 Airvox</t>
  </si>
  <si>
    <t>Aquatic Ambience</t>
  </si>
  <si>
    <t>32 Pan Flute</t>
  </si>
  <si>
    <t>DK Island Swing, Cranky's Theme, Gang-Plank Galleon, Voices of the Temple</t>
  </si>
  <si>
    <t>33 Solo Harp</t>
  </si>
  <si>
    <t>Ice Cave Chant, Treetop Rock, Voices of the Temple, Simian Segue</t>
  </si>
  <si>
    <t>19 PICCOLO SNARE 1</t>
  </si>
  <si>
    <t>Theme, DK Island Swing</t>
  </si>
  <si>
    <t>26 DRY TOM 3</t>
  </si>
  <si>
    <t>DK Island Swing</t>
  </si>
  <si>
    <t>BongoLo</t>
  </si>
  <si>
    <t>DK Jungle Swing</t>
  </si>
  <si>
    <t>046 Pizzicato Str</t>
  </si>
  <si>
    <t>Bad Boss Boogie</t>
  </si>
  <si>
    <t>SN-R8-07 Mallet</t>
  </si>
  <si>
    <t>26 ACOUSTIC BASS</t>
  </si>
  <si>
    <t>U-220</t>
  </si>
  <si>
    <t>P-01 Acoust Piano</t>
  </si>
  <si>
    <t>Simian Segue, Forest Frenzy, DK Island Swing, Candy's Love Song</t>
  </si>
  <si>
    <t>P-19 JP8.Strings</t>
  </si>
  <si>
    <t>Gang-Plank Galleon, Aquatic Ambience</t>
  </si>
  <si>
    <t>WAVESTATION Ex</t>
  </si>
  <si>
    <t>Super Donkey Kong Jungle Fantasy (Soundtrack Album)</t>
  </si>
  <si>
    <t>Title Screen, The Map Page</t>
  </si>
  <si>
    <t>013 Pizz Basses</t>
  </si>
  <si>
    <t>The Map Page</t>
  </si>
  <si>
    <t>Forest Level</t>
  </si>
  <si>
    <t>The Map Page, Jungle Level</t>
  </si>
  <si>
    <t>008 Percussion 1</t>
  </si>
  <si>
    <t>M1</t>
  </si>
  <si>
    <t>009 Pan Flute</t>
  </si>
  <si>
    <t>Jungle Level</t>
  </si>
  <si>
    <t>Fantasia</t>
  </si>
  <si>
    <t>Donkey Kong Country 2</t>
  </si>
  <si>
    <t>Hot Head Bop</t>
  </si>
  <si>
    <t>Stickerbush Symphony</t>
  </si>
  <si>
    <t>02 Alto Sax</t>
  </si>
  <si>
    <t>Funky Elements</t>
  </si>
  <si>
    <t>FUNKY SAX 1</t>
  </si>
  <si>
    <t>FUNKY NOTE</t>
  </si>
  <si>
    <t>Funky the Main Monkey</t>
  </si>
  <si>
    <t>TS-10</t>
  </si>
  <si>
    <t>12 String</t>
  </si>
  <si>
    <t>Diddy Kong Racing</t>
  </si>
  <si>
    <t>L-CD702 Orchestral Family Vol. 1</t>
  </si>
  <si>
    <t>STR:Orchestral f - STR:Orchestral f</t>
  </si>
  <si>
    <t>STR:Orch. f 2aS</t>
  </si>
  <si>
    <t>Wizpig's Challenge</t>
  </si>
  <si>
    <t>STR:Pizz.Section - STR:Pizz.Section</t>
  </si>
  <si>
    <t>STR:Pizzicato1aS</t>
  </si>
  <si>
    <t>L-CDP-09 Keyboards of the 60's &amp; 70's</t>
  </si>
  <si>
    <t>KEY: Melodica -&gt; KEY: Melodica</t>
  </si>
  <si>
    <t>KEY: Melodica 1a</t>
  </si>
  <si>
    <t>Diddy Kong Racing Theme, Jungle Falls, Bonus Stage</t>
  </si>
  <si>
    <t>01 MARIMBA 1</t>
  </si>
  <si>
    <t>Centre Area Theme</t>
  </si>
  <si>
    <t>08 XYLOPHONE 2</t>
  </si>
  <si>
    <t>Diddy Kong Racing Theme</t>
  </si>
  <si>
    <t>050 Solo Vln 1 /</t>
  </si>
  <si>
    <t>Diddy Kong Racing Theme, Centre Area Theme, Jungle Falls, Bonus Stage</t>
  </si>
  <si>
    <t>126 Horn Sect 1/</t>
  </si>
  <si>
    <t>SR-JV80-04 Vintage Synth</t>
  </si>
  <si>
    <t>056 Wavesync</t>
  </si>
  <si>
    <t>Diddy Kong Racing Theme, Lobby Theme</t>
  </si>
  <si>
    <t>052 Solid Bass 2</t>
  </si>
  <si>
    <t>Ancient Lake, Wizpig's Challenge</t>
  </si>
  <si>
    <t>SV-SP70-01 Library Preview Disc</t>
  </si>
  <si>
    <t>KEY:Pop E.Pianos - KEY:Pop E.Pianos</t>
  </si>
  <si>
    <t>KEY:MKS P3 1aM</t>
  </si>
  <si>
    <t>Diddy Kong Racing Theme, T.T's Theme, Fossil Canyon, Pirate Lagoon, Frosty Village, Wizpig's Challenge</t>
  </si>
  <si>
    <t>KEY:MKS EP1M Xfd</t>
  </si>
  <si>
    <t>Ancient Lake</t>
  </si>
  <si>
    <t>GTR:Electrics - GTR:Acoustics</t>
  </si>
  <si>
    <t>GTR:18str Long 1</t>
  </si>
  <si>
    <t>Diddy Kong Racing Theme, Player Select, Fossil Canyon, Frosty Village</t>
  </si>
  <si>
    <t>BS :Basses  1 - BS :Ac.Fretless</t>
  </si>
  <si>
    <t>BS :Uprite 1a</t>
  </si>
  <si>
    <t>Frosty Village</t>
  </si>
  <si>
    <t>ORG:Organs - ORG:B-3 Organs</t>
  </si>
  <si>
    <t>ORG:Power B3 Fst</t>
  </si>
  <si>
    <t>Diddy Kong Racing Theme, Lobby Theme, T.T's Theme, Jungle Falls, Pirate Lagoon, Bonus Stage</t>
  </si>
  <si>
    <t>BRS:Pop Horns - BRS:Sect.Falls</t>
  </si>
  <si>
    <t>BRS: TptShFall1bS</t>
  </si>
  <si>
    <t>Ancient Lake, Bonus Stage, Wizpig's Challenge</t>
  </si>
  <si>
    <t>CD 2 - SNG:Kanada,Fem. -&gt; SNG:Kanada,Fem.</t>
  </si>
  <si>
    <t>SNG:KanadaMenu1</t>
  </si>
  <si>
    <t>Hot Top Volcano</t>
  </si>
  <si>
    <t>Reggae Connection</t>
  </si>
  <si>
    <t>Track 13 - Guitar -&gt; Sample 9</t>
  </si>
  <si>
    <t>Riff 3 E 100</t>
  </si>
  <si>
    <t>Frosty Village, Whale Bay</t>
  </si>
  <si>
    <t>Track 13 - Guitar -&gt; Sample 11</t>
  </si>
  <si>
    <t>Riff 3 Am 100</t>
  </si>
  <si>
    <t>Track 21 - Steel Pan -&gt; Sample 3</t>
  </si>
  <si>
    <t>Steel Pan Note D2</t>
  </si>
  <si>
    <t>Whale Bay</t>
  </si>
  <si>
    <t>Track 21 - Steel Pan -&gt; Sample 5</t>
  </si>
  <si>
    <t>Steel Pan Note E3</t>
  </si>
  <si>
    <t>Central Area Introduction, Wizpig's Challenge</t>
  </si>
  <si>
    <t>Woodwind</t>
  </si>
  <si>
    <t>? (An S-760 CD or the R-8)</t>
  </si>
  <si>
    <t>Donkey Kong 64</t>
  </si>
  <si>
    <t>Live Recording: Grant Kirkhope</t>
  </si>
  <si>
    <t>DK Rap</t>
  </si>
  <si>
    <t>Proteus FX</t>
  </si>
  <si>
    <t>000 kbd:GrandPno</t>
  </si>
  <si>
    <t>Candy's Music Shop</t>
  </si>
  <si>
    <t>052 ens:VoxHuman</t>
  </si>
  <si>
    <t>Angry Aztec</t>
  </si>
  <si>
    <t>059 brs:Fr Horns</t>
  </si>
  <si>
    <t>To confirm for this game, also in BK</t>
  </si>
  <si>
    <t>DK Isle</t>
  </si>
  <si>
    <t>105 eth:Kyoto</t>
  </si>
  <si>
    <t>110 eth:JunglDrm</t>
  </si>
  <si>
    <t>Jungle Japes</t>
  </si>
  <si>
    <t>066 red:TenorSax</t>
  </si>
  <si>
    <t>DK Rap, Main Title</t>
  </si>
  <si>
    <t>080 led:Wissler</t>
  </si>
  <si>
    <t>Funky's Armoury</t>
  </si>
  <si>
    <t>149 Timpani</t>
  </si>
  <si>
    <t>Cartoon &amp; Comedy, Vocals</t>
  </si>
  <si>
    <t>EvilDementedLittl CRT023001</t>
  </si>
  <si>
    <t>Mad Jack Battle</t>
  </si>
  <si>
    <t>Animals-Monkeys, Chimps</t>
  </si>
  <si>
    <t>ChimpanzeeScreeche PE026201</t>
  </si>
  <si>
    <t>L-CDP-01 Drums &amp; Cymbals Vol. 1</t>
  </si>
  <si>
    <t>KIK:Natural Kick -&gt; KIK:Natural K1</t>
  </si>
  <si>
    <t>KIK:R&amp;R R1</t>
  </si>
  <si>
    <t>KIK:Mondo K1</t>
  </si>
  <si>
    <t>Rocket Barrel Boost</t>
  </si>
  <si>
    <t>SNR:Rim &amp; Stick -&gt; SNR:Rim Modules</t>
  </si>
  <si>
    <t>SNR:AMS Rock Rim</t>
  </si>
  <si>
    <t>HAT:Hi-Hats 1 -&gt; HAT:HH Modules</t>
  </si>
  <si>
    <t>HAT:Real Hats</t>
  </si>
  <si>
    <t>CYM:Tam-Tams -&gt; CYM:Tam-Tams</t>
  </si>
  <si>
    <t>CYM:Tam-tam menu</t>
  </si>
  <si>
    <t>L-CDP-04 Orchestral Winds Vol. 1</t>
  </si>
  <si>
    <t>FLT:C Flutes 1&amp;2 -&gt; FLT:C Flt vib 1</t>
  </si>
  <si>
    <t>FLT:C Flt vb 1a</t>
  </si>
  <si>
    <t>WND:Bassoons -&gt; WND:Bassoon  1</t>
  </si>
  <si>
    <t>WND:Bassoon  1a</t>
  </si>
  <si>
    <t>Bonus Barrel</t>
  </si>
  <si>
    <t>058 Trombone</t>
  </si>
  <si>
    <t>085 STR Spiccato</t>
  </si>
  <si>
    <t>102 Clarinet 1</t>
  </si>
  <si>
    <t>DK Isle, Candy's Music Shop</t>
  </si>
  <si>
    <t>104 Bs Clarinet1</t>
  </si>
  <si>
    <t>K. Lumsy</t>
  </si>
  <si>
    <t>119 Harmon Mute1</t>
  </si>
  <si>
    <t>DK Rap, Candy's Music Shop</t>
  </si>
  <si>
    <t>206 BassMarimba2</t>
  </si>
  <si>
    <t>Main Title</t>
  </si>
  <si>
    <t>029 Steel Drums1</t>
  </si>
  <si>
    <t>103 Flautwist</t>
  </si>
  <si>
    <t>224 Voice Set</t>
  </si>
  <si>
    <t>SR-JV80-06 Dance</t>
  </si>
  <si>
    <t>042 Cruisin' 124</t>
  </si>
  <si>
    <t>137 Club Hit x4</t>
  </si>
  <si>
    <t>141 Spooky</t>
  </si>
  <si>
    <t>148 Scratch Loop</t>
  </si>
  <si>
    <t>XP-X -&gt; Waveform</t>
  </si>
  <si>
    <t>181 Scratch Hit</t>
  </si>
  <si>
    <t>125 Here We Go</t>
  </si>
  <si>
    <t>Bongo Drum</t>
  </si>
  <si>
    <t>Pause Menu</t>
  </si>
  <si>
    <t>Frantic Factory</t>
  </si>
  <si>
    <t>Donkey Kong Country 3 (Game Boy Advance)</t>
  </si>
  <si>
    <t>FM7</t>
  </si>
  <si>
    <t>Factory -&gt; Bank 2 -&gt; 1-32</t>
  </si>
  <si>
    <t>01 Exciting</t>
  </si>
  <si>
    <t>Squeals on Wheels (Mill Fever), Squeals on Wheels (Mill Fever) E3, Credits</t>
  </si>
  <si>
    <t>02 Six String</t>
  </si>
  <si>
    <t>Jangle Bells</t>
  </si>
  <si>
    <t>Factory -&gt; Bank 2 -&gt; 65-96</t>
  </si>
  <si>
    <t>65 Dyna Bass</t>
  </si>
  <si>
    <t>Intro, Modern Kremisphere, Treetop Tumble, Blazing Bazukas (Nuts And Bolts), Rockface Rumble, Credits</t>
  </si>
  <si>
    <t>Pro-53</t>
  </si>
  <si>
    <t>Program 111</t>
  </si>
  <si>
    <t>Super Sync Lead</t>
  </si>
  <si>
    <t>Squeals on Wheels (Mill Fever), Squeals on Wheels (Mill Fever) E3, Boss Boogie</t>
  </si>
  <si>
    <t>Program 118</t>
  </si>
  <si>
    <t>Groovy Noise</t>
  </si>
  <si>
    <t>Boss Boogie</t>
  </si>
  <si>
    <t>L-CD702 Orchestral Family Vol. 2</t>
  </si>
  <si>
    <t>BRS:Tpts FX menu -&gt; BRS:Tps FX menu</t>
  </si>
  <si>
    <t>BRS:Shak 1aS</t>
  </si>
  <si>
    <t>Level Complete</t>
  </si>
  <si>
    <t xml:space="preserve">Partition B -&gt; 60-110 BPM </t>
  </si>
  <si>
    <t>BIG BONE</t>
  </si>
  <si>
    <t>Sampled for Kick and Snare</t>
  </si>
  <si>
    <t>Boss Boogie, Brothers Bear</t>
  </si>
  <si>
    <t>95-Aboriginal</t>
  </si>
  <si>
    <t>095-Aboriginal Perc mix</t>
  </si>
  <si>
    <t>095-Aboriginal Breakbeat</t>
  </si>
  <si>
    <t>Classic Stylus -&gt; 100-Slugworth</t>
  </si>
  <si>
    <t>100-Slugworth a</t>
  </si>
  <si>
    <t>Rockface Rumble, Cranky's Dojo 2, Bonus Time, Bonus Win</t>
  </si>
  <si>
    <t>100-Slugworth e</t>
  </si>
  <si>
    <t>Bonus Time</t>
  </si>
  <si>
    <t>Classic Stylus -&gt; 117-Sizzle</t>
  </si>
  <si>
    <t>117-Sizzle a</t>
  </si>
  <si>
    <t>Squeals on Wheels (Mill Fever), Credits</t>
  </si>
  <si>
    <t>Classic Stylus -&gt; 133-Step out</t>
  </si>
  <si>
    <t>133-Step out a</t>
  </si>
  <si>
    <t>Squeals on Wheels (Mill Fever) [E3 2005]</t>
  </si>
  <si>
    <t>140-Congas</t>
  </si>
  <si>
    <t>Chase, Crystal Chasm, Funky's Game, Credits</t>
  </si>
  <si>
    <t>90-Tambourine</t>
  </si>
  <si>
    <t>52-Alice's Dream Illusion 2</t>
  </si>
  <si>
    <t>Ripcurl Reef (Water World) [E3 2005]</t>
  </si>
  <si>
    <t xml:space="preserve">52-Alice's Dream </t>
  </si>
  <si>
    <t>Intro, Ripcurl Reef (Water World)</t>
  </si>
  <si>
    <t>60-Volcano  Combo</t>
  </si>
  <si>
    <t>Cavern Caprice</t>
  </si>
  <si>
    <t>Cascade Capers (Waterfall)</t>
  </si>
  <si>
    <t>70-Dinosaur Generator</t>
  </si>
  <si>
    <t>Arich's Ambush (Arich Boss), Arich's Ambush (Arich Boss) [E3 2005]</t>
  </si>
  <si>
    <t>Arich's Ambush (Arich Boss) [E3 2005]</t>
  </si>
  <si>
    <t>Arich's Ambush (Arich Boss)</t>
  </si>
  <si>
    <t>135-Hysteria  Combo a</t>
  </si>
  <si>
    <t>135-Iron Boy No Kick Mix 1</t>
  </si>
  <si>
    <t>Blazing Bazukas (Nuts And Bolts)</t>
  </si>
  <si>
    <t>RMX Grooves -&gt; 135-Vertigo Beat</t>
  </si>
  <si>
    <t>135-Vertigo Beat</t>
  </si>
  <si>
    <t>Sound Menus -&gt; Retro Hits</t>
  </si>
  <si>
    <t>MENU - Big Band Electro Hits</t>
  </si>
  <si>
    <t>F3, A#3, D#6, A#6</t>
  </si>
  <si>
    <t>CD 5 -&gt; Partition I -&gt; 1 BAVA.YODEL</t>
  </si>
  <si>
    <t>FAST YODEL 1</t>
  </si>
  <si>
    <t>FASTY010</t>
  </si>
  <si>
    <t>Frosty Frolics</t>
  </si>
  <si>
    <t>WAV Riffs -&gt; Track 01</t>
  </si>
  <si>
    <t>Sonny Pockachee</t>
  </si>
  <si>
    <t>Brothers Bear</t>
  </si>
  <si>
    <t>WAV Riffs -&gt; Track 05</t>
  </si>
  <si>
    <t>Go More</t>
  </si>
  <si>
    <t>Rockface Rumble</t>
  </si>
  <si>
    <t>Pushy</t>
  </si>
  <si>
    <t>Chuckaticka</t>
  </si>
  <si>
    <t>Todo: Look into this</t>
  </si>
  <si>
    <t>Kontakt 2 Factory Library</t>
  </si>
  <si>
    <t>Diddy Kong Racing DS</t>
  </si>
  <si>
    <t>Piano/Keys</t>
  </si>
  <si>
    <t>Stage E-Piano</t>
  </si>
  <si>
    <t>Lobby Theme</t>
  </si>
  <si>
    <t>Windmill Plains</t>
  </si>
  <si>
    <t>Donkey Kong Country Returns</t>
  </si>
  <si>
    <t>Classic Stylus -&gt; 110-Chuffed</t>
  </si>
  <si>
    <t>110-Chuffed a</t>
  </si>
  <si>
    <t>Factory Switch Room</t>
  </si>
  <si>
    <t>Muncher Marathon</t>
  </si>
  <si>
    <t>Music Madness</t>
  </si>
  <si>
    <t>RMX Grooves -&gt; 106-Spectracular</t>
  </si>
  <si>
    <t>106-Spectracular Drums Dry</t>
  </si>
  <si>
    <t>Rickety Rails</t>
  </si>
  <si>
    <t>Plugsound Pro</t>
  </si>
  <si>
    <t>Grand Piano (Maybe MOTU MachFive)</t>
  </si>
  <si>
    <t>Vine Valley</t>
  </si>
  <si>
    <t>Donkey Kong Country: Tropical Freeze</t>
  </si>
  <si>
    <t>Balafon 1</t>
  </si>
  <si>
    <t>Instrument Mapping: Chromatic</t>
  </si>
  <si>
    <t>Zip-Line Shrine, Scorch 'n' Torch</t>
  </si>
  <si>
    <t>Fula Flute (G)</t>
  </si>
  <si>
    <t>Zip-Line Shrine, Busted Bayou, Scorch 'N' Torch, Grassland Groove, Baobab Bonanza</t>
  </si>
  <si>
    <t>Breather</t>
  </si>
  <si>
    <t>Turn off Arp</t>
  </si>
  <si>
    <t>Harvest Hazards, Reckless Ride, Fruity Factory, Jammin' Jams</t>
  </si>
  <si>
    <t>Origin of Sin</t>
  </si>
  <si>
    <t>Jammin' Jams</t>
  </si>
  <si>
    <t>Jelly Jamboree</t>
  </si>
  <si>
    <t>Crispy Cream</t>
  </si>
  <si>
    <t>Reckless Ride, Fruity Factory, Jelly Jamboree, Jammin' Jams</t>
  </si>
  <si>
    <t>Iceolate</t>
  </si>
  <si>
    <t>Mountain Mania</t>
  </si>
  <si>
    <t>Busted Bayou</t>
  </si>
  <si>
    <t>Canopy Chaos, Rocket Barrel (Alps)</t>
  </si>
  <si>
    <t>Front End</t>
  </si>
  <si>
    <t>Session Horns</t>
  </si>
  <si>
    <t>Single Articulation</t>
  </si>
  <si>
    <t>Bonus Tune</t>
  </si>
  <si>
    <t>Heart of Africa</t>
  </si>
  <si>
    <t>DISC A</t>
  </si>
  <si>
    <t>AMB.HRN MENU</t>
  </si>
  <si>
    <t>Cannon Canyon</t>
  </si>
  <si>
    <t>102-Skid Row b</t>
  </si>
  <si>
    <t>Irate Eight (Tension)</t>
  </si>
  <si>
    <t>105-Congas</t>
  </si>
  <si>
    <t>Irate Eight, Horn Top Hop</t>
  </si>
  <si>
    <t>World Map ~ Simian Segue</t>
  </si>
  <si>
    <r>
      <rPr>
        <rFont val="Fira Sans"/>
        <b/>
        <color rgb="FF000000"/>
        <sz val="10.0"/>
      </rPr>
      <t xml:space="preserve">92-Tambourine </t>
    </r>
    <r>
      <rPr>
        <rFont val="Fira Sans"/>
        <b/>
        <i/>
        <color rgb="FF000000"/>
        <sz val="10.0"/>
      </rPr>
      <t>or</t>
    </r>
    <r>
      <rPr>
        <rFont val="Fira Sans"/>
        <b/>
        <color rgb="FF000000"/>
        <sz val="10.0"/>
      </rPr>
      <t xml:space="preserve"> 101-Tambourine</t>
    </r>
  </si>
  <si>
    <t>Aquaduct Assault</t>
  </si>
  <si>
    <t>Fruity Factory</t>
  </si>
  <si>
    <t>174-World Hunt  Combo</t>
  </si>
  <si>
    <t>Scorch 'N' Torch</t>
  </si>
  <si>
    <t>Wing Ding</t>
  </si>
  <si>
    <t>Clean Country Harmonica</t>
  </si>
  <si>
    <t>Windmill Hills</t>
  </si>
  <si>
    <t>[GM 001] Acoustic Grand Piano</t>
  </si>
  <si>
    <t>Amiss Abyss</t>
  </si>
  <si>
    <t>Solo Trumpet VX</t>
  </si>
  <si>
    <t>Mangrove Cove</t>
  </si>
  <si>
    <t>Homecoming Hijinx ~ Snowmads' Island Theme</t>
  </si>
  <si>
    <t>8DIO</t>
  </si>
  <si>
    <t>Zip-Line Shrine</t>
  </si>
  <si>
    <t>Choir [a]</t>
  </si>
  <si>
    <t>Seashore War</t>
  </si>
  <si>
    <t>PlugInGuru</t>
  </si>
  <si>
    <t>? (Razor Synth pack)</t>
  </si>
  <si>
    <t>Punch Bowl [World 5 Boss]</t>
  </si>
  <si>
    <t>Funky Waters (Amiss Abyss), Irate Eight (Tension)</t>
  </si>
  <si>
    <t>Alpine Incline</t>
  </si>
  <si>
    <t>Section 7 - Yoshi</t>
  </si>
  <si>
    <t>Super Mario World 2: Yoshi's Island</t>
  </si>
  <si>
    <t>SL1016 GRAND PIANO #2</t>
  </si>
  <si>
    <t>SEDATE PF</t>
  </si>
  <si>
    <t>Kamek's Theme, Athletic</t>
  </si>
  <si>
    <t>Flower Garden, Nintendo Logo</t>
  </si>
  <si>
    <t>K1R</t>
  </si>
  <si>
    <t>IC-3 AnalogBras</t>
  </si>
  <si>
    <t>A14 Alan's Run</t>
  </si>
  <si>
    <t>Baby Bowser</t>
  </si>
  <si>
    <t>A29 Dance Kit</t>
  </si>
  <si>
    <t>G#2</t>
  </si>
  <si>
    <t>001 Hall Strings</t>
  </si>
  <si>
    <t>Yoshi Start Demo, Practice Course, Castle &amp; Fortress</t>
  </si>
  <si>
    <t>005 Arco Basses</t>
  </si>
  <si>
    <t>094 Fat Boy Tuba</t>
  </si>
  <si>
    <t>Rarefraction</t>
  </si>
  <si>
    <t>P-SHCLACK</t>
  </si>
  <si>
    <t>SFX (Piranha Plant)</t>
  </si>
  <si>
    <t>WWWISHAU</t>
  </si>
  <si>
    <t>SFX (Yoshi Swallow)</t>
  </si>
  <si>
    <t>Underground, Castle &amp; Fortress</t>
  </si>
  <si>
    <t>A-66 Fingered Bass</t>
  </si>
  <si>
    <t>Flower Garden, Miniboss</t>
  </si>
  <si>
    <t>Acoustic Guitar #1  JP</t>
  </si>
  <si>
    <t>C.Gt1;F.Gt</t>
  </si>
  <si>
    <t>A Powerful Baby</t>
  </si>
  <si>
    <t>Multi Sampled Solo Trumpet &amp;Horn</t>
  </si>
  <si>
    <t>SoloHorn  MS</t>
  </si>
  <si>
    <t>Orchestral Percussion #1</t>
  </si>
  <si>
    <t>P1 Timpani 2</t>
  </si>
  <si>
    <t>Pan Pipes / Shakuhachi</t>
  </si>
  <si>
    <t>P1 Pan Pipes 1</t>
  </si>
  <si>
    <t>Yoshi's Island</t>
  </si>
  <si>
    <t>09 MONDO KICK</t>
  </si>
  <si>
    <t>Flower Garden, Athletic</t>
  </si>
  <si>
    <t>Flower Garden</t>
  </si>
  <si>
    <t>Story Music Box</t>
  </si>
  <si>
    <t>6023-18-01</t>
  </si>
  <si>
    <t>JUNGLE, AFRICA</t>
  </si>
  <si>
    <t>AFRICA: MORNING AMBIENCE, BIRDS 01</t>
  </si>
  <si>
    <t>6032-01-01 -&gt; TS 0:48</t>
  </si>
  <si>
    <t>HUMAN, BABY</t>
  </si>
  <si>
    <t>CRYING, WHINING</t>
  </si>
  <si>
    <t>SFX (Mario Crying)</t>
  </si>
  <si>
    <t>Clavinova P-500</t>
  </si>
  <si>
    <t>24 Pizz</t>
  </si>
  <si>
    <t>Castle &amp; Fortress</t>
  </si>
  <si>
    <t>38 Organ Wv</t>
  </si>
  <si>
    <t>Mini-Boss, Big Boss, Baby Bowser</t>
  </si>
  <si>
    <t>52 Harp Wv</t>
  </si>
  <si>
    <t>TG100</t>
  </si>
  <si>
    <t>Bongo</t>
  </si>
  <si>
    <t>Yoshi's Story</t>
  </si>
  <si>
    <t>Curry In A Hurry</t>
  </si>
  <si>
    <t>023 Pizz Basses</t>
  </si>
  <si>
    <t>Baby Bowser's Lullaby</t>
  </si>
  <si>
    <t>032 Bass Clar.</t>
  </si>
  <si>
    <t>053 Xylophone</t>
  </si>
  <si>
    <t>Boss, The Story Begins</t>
  </si>
  <si>
    <t>054 Celesta</t>
  </si>
  <si>
    <t>Baby Bowser's Lullaby, Heartbeat Caverns, Yoshi's In The Wind</t>
  </si>
  <si>
    <t>058 Piatti</t>
  </si>
  <si>
    <t>066 Timpani</t>
  </si>
  <si>
    <t>Baby Bowser's Lullaby, Boss</t>
  </si>
  <si>
    <t>On The Beach</t>
  </si>
  <si>
    <t>Tall Tower</t>
  </si>
  <si>
    <t>Yoshi Touch and Go</t>
  </si>
  <si>
    <t>Underground Area</t>
  </si>
  <si>
    <t>ILLILI H01</t>
  </si>
  <si>
    <t>PUNIU H01</t>
  </si>
  <si>
    <t>Obstacle Course</t>
  </si>
  <si>
    <t>Flower Field</t>
  </si>
  <si>
    <t>-All night variations-</t>
  </si>
  <si>
    <t>Snare Hits &amp; Rolls Mono lm</t>
  </si>
  <si>
    <t>Mountain, Obstacle Course</t>
  </si>
  <si>
    <t>A045 Flute</t>
  </si>
  <si>
    <t>Flower Field, Obstacle Course</t>
  </si>
  <si>
    <t>Invincibility</t>
  </si>
  <si>
    <t>Snare Rims</t>
  </si>
  <si>
    <t>Yoshi's Island DS</t>
  </si>
  <si>
    <t>Formula 4000 Protozoa</t>
  </si>
  <si>
    <t>Proteus3InstrmtX</t>
  </si>
  <si>
    <t>Banjo</t>
  </si>
  <si>
    <t>Windblown Wilderness</t>
  </si>
  <si>
    <t>Island of Peril</t>
  </si>
  <si>
    <t>Select a Level, Kamek's Theme, Bowser Battle</t>
  </si>
  <si>
    <t>Big Boss Battle</t>
  </si>
  <si>
    <t>Woodwinds -&gt; Clarinets</t>
  </si>
  <si>
    <t>Bb Clarinet Solo</t>
  </si>
  <si>
    <t>In the Clouds</t>
  </si>
  <si>
    <t>G014 Xylophone</t>
  </si>
  <si>
    <t>Windblown Wilderness, Middle Boss Battle</t>
  </si>
  <si>
    <t>Giant Bowser</t>
  </si>
  <si>
    <t>CD 1 -&gt; Partition A -&gt; BELLS</t>
  </si>
  <si>
    <t>-COWBELLS</t>
  </si>
  <si>
    <t>Hit the M Blocks!</t>
  </si>
  <si>
    <t>CD 1 -&gt; Partition I -&gt; GUIROS</t>
  </si>
  <si>
    <t>-GUIROS</t>
  </si>
  <si>
    <t>MOTIF-RACK</t>
  </si>
  <si>
    <t>009 Celeste</t>
  </si>
  <si>
    <t>Ba-dum BUM!</t>
  </si>
  <si>
    <t>Ba-dum BUM!, Hit the M Blocks!</t>
  </si>
  <si>
    <t>075 Recorder</t>
  </si>
  <si>
    <t>076 Panflute</t>
  </si>
  <si>
    <t>Yoshi's New Island</t>
  </si>
  <si>
    <t>Ethnic Percussion</t>
  </si>
  <si>
    <t>Ethnic Drums 88keys</t>
  </si>
  <si>
    <t>Title, The Yoshi Clan</t>
  </si>
  <si>
    <t>Africa -&gt; Shakers</t>
  </si>
  <si>
    <t>Ekpiri Shelled BODY</t>
  </si>
  <si>
    <t>Bandit Valley</t>
  </si>
  <si>
    <t>Boss - Baby Bowser</t>
  </si>
  <si>
    <t>Animated Cream</t>
  </si>
  <si>
    <t>Fortress, Kamek Battle</t>
  </si>
  <si>
    <t>Little Square Particles</t>
  </si>
  <si>
    <t>Haus Voxisyn</t>
  </si>
  <si>
    <t>City Boy</t>
  </si>
  <si>
    <t>Super Casio Seq</t>
  </si>
  <si>
    <t>Fortress, Kamek Battle, Koopa Canyon</t>
  </si>
  <si>
    <t>Rise of the Nasty Nep-Enuts</t>
  </si>
  <si>
    <t>World 6 (Totaka's Song), Goal!, Try Again!</t>
  </si>
  <si>
    <t>115 Steeldrum</t>
  </si>
  <si>
    <t>World 1, World 2, World 3, World 4, World 5, World 6</t>
  </si>
  <si>
    <t>Yoshi's Woolly World</t>
  </si>
  <si>
    <t>vs. Mega Baby Bowser, Unused Piranha Plant Theme 1 &amp; 2</t>
  </si>
  <si>
    <t>Absynth 3</t>
  </si>
  <si>
    <t>Electro</t>
  </si>
  <si>
    <t>vs. Knot-Wing the Koopa</t>
  </si>
  <si>
    <t>Gone with the Synth</t>
  </si>
  <si>
    <t>Castle Course, King Bowser's Castle (Unused)</t>
  </si>
  <si>
    <t>Absynth 3 -&gt; Absynth Sounds Vol. 1</t>
  </si>
  <si>
    <t>Heartbeatbeat (120)</t>
  </si>
  <si>
    <t>Castle Course</t>
  </si>
  <si>
    <t>Elektro 500 Kit</t>
  </si>
  <si>
    <t>vs. Snifberg the Unfeeling, Wonderful World of Wool - World 5</t>
  </si>
  <si>
    <t>Wonderful World of Wool - World 2</t>
  </si>
  <si>
    <t>Agent Provocateur</t>
  </si>
  <si>
    <t>136-Hyper</t>
  </si>
  <si>
    <t>136-Hyper Edge</t>
  </si>
  <si>
    <t>raised 8 semitones</t>
  </si>
  <si>
    <t>vs. Snifberg the Unfeeling</t>
  </si>
  <si>
    <t>Acidic Energy Source</t>
  </si>
  <si>
    <t>Bad Ass Brass</t>
  </si>
  <si>
    <t>Special Course, vs. Naval Piranha</t>
  </si>
  <si>
    <t>Bit o' Honey</t>
  </si>
  <si>
    <t>King Bowser's Castle 2</t>
  </si>
  <si>
    <t>Kamek's Magic</t>
  </si>
  <si>
    <t>Pinging Farfisa</t>
  </si>
  <si>
    <t>Unknown Stage Theme 4</t>
  </si>
  <si>
    <t>Super Juice</t>
  </si>
  <si>
    <t>Vamoose the Lava Sluice</t>
  </si>
  <si>
    <t>Weaponized Alarmist</t>
  </si>
  <si>
    <t>Vs Big Montogomery</t>
  </si>
  <si>
    <t>100-Congas Bend</t>
  </si>
  <si>
    <t>To check</t>
  </si>
  <si>
    <t>Bounceabout Woods</t>
  </si>
  <si>
    <t>Wonderful World of Wool - World 4</t>
  </si>
  <si>
    <t>Sponge Cave Spelunking</t>
  </si>
  <si>
    <t>RMX Grooves -&gt; 63-Hiccup Island</t>
  </si>
  <si>
    <t>63-Hiccup Glass Guitar</t>
  </si>
  <si>
    <t>Fluffy Snow, Here We Go! (Underground)</t>
  </si>
  <si>
    <t>RMX Grooves -&gt; 98-The Locals</t>
  </si>
  <si>
    <t>Duplicitious Delve</t>
  </si>
  <si>
    <t>A-Mazing Post Pounding, Wonderful World of Wool - World 4</t>
  </si>
  <si>
    <t>Clean Fender</t>
  </si>
  <si>
    <t>Sunset at Curtain Falls</t>
  </si>
  <si>
    <t>Violent 101</t>
  </si>
  <si>
    <t>Wonderful World of Wool 4</t>
  </si>
  <si>
    <t>World 1, Spiky Stroll, Unknown Stage Theme 3, World 1</t>
  </si>
  <si>
    <t>A-Mazing Post Pounding, Vamoose the Lava Sluice</t>
  </si>
  <si>
    <t>VI VSL Special Edition Volume 1</t>
  </si>
  <si>
    <t>SE32 Preset Mallets</t>
  </si>
  <si>
    <t>Clawdaddy Beach</t>
  </si>
  <si>
    <t>Ample Sound</t>
  </si>
  <si>
    <t>Festa Latina</t>
  </si>
  <si>
    <t>The Desert Pyramid Beckons</t>
  </si>
  <si>
    <t>BackBeat S.A.G.E. Xpander</t>
  </si>
  <si>
    <t>?? (synth brass)</t>
  </si>
  <si>
    <t>Special Course, Frozen Solid and Chilled</t>
  </si>
  <si>
    <t>Other conga loop</t>
  </si>
  <si>
    <t>Classic Stylus -&gt; Triangle</t>
  </si>
  <si>
    <t>to-do: look into this</t>
  </si>
  <si>
    <t>Yoshi's Crafted World</t>
  </si>
  <si>
    <t>World -&gt; 4 - Bagpipes</t>
  </si>
  <si>
    <t>Highland Pipes</t>
  </si>
  <si>
    <t>Main Theme, Kazan</t>
  </si>
  <si>
    <t>Section 8 - Wario</t>
  </si>
  <si>
    <t>Wario Land 4</t>
  </si>
  <si>
    <t>Sound Cube Vol. 1 - Dance Instruments</t>
  </si>
  <si>
    <t>GUIT_160</t>
  </si>
  <si>
    <t>1CHORD_G</t>
  </si>
  <si>
    <t>w_i_Gtr_Dist_01_G2</t>
  </si>
  <si>
    <t>The Toxic Landfill</t>
  </si>
  <si>
    <t>2CHORD_C</t>
  </si>
  <si>
    <t>w_i_Gtr_Dist_02_C2</t>
  </si>
  <si>
    <t>WAHWAH_A</t>
  </si>
  <si>
    <t>w_i_Gtr_Wow_01_C3</t>
  </si>
  <si>
    <t>Crescent Moon Village, Fiery Cavern</t>
  </si>
  <si>
    <t>008 prc:Marimba</t>
  </si>
  <si>
    <t>w_iMARIMBA</t>
  </si>
  <si>
    <t>030 gtr:Mutes</t>
  </si>
  <si>
    <t>w_i_Gtr_mute, w_iGTR_mute</t>
  </si>
  <si>
    <t>Pinball Zone, The Big Board</t>
  </si>
  <si>
    <t>114 drm:RokKit2</t>
  </si>
  <si>
    <t>w_d_BD_FX_002, w_d_conga_01</t>
  </si>
  <si>
    <t>Work It!, Hall of Hieroglyphs, Monsoon Jungle, Domino Row</t>
  </si>
  <si>
    <t>CARS -&gt; SIRENHORN</t>
  </si>
  <si>
    <t>Sirens2</t>
  </si>
  <si>
    <t>w_s_Siren_POLICE_1</t>
  </si>
  <si>
    <t>The Errand</t>
  </si>
  <si>
    <t>w_s_DOG_3</t>
  </si>
  <si>
    <t>About That Shepherd, SFX (Opening)</t>
  </si>
  <si>
    <t>Track 43 - BIRD</t>
  </si>
  <si>
    <t>BLACK TAILED GULL</t>
  </si>
  <si>
    <t>w_s_BIRD_sea_1</t>
  </si>
  <si>
    <t>Driftwood &amp; the Island Dog, The Errand</t>
  </si>
  <si>
    <t>Vocal Bytes</t>
  </si>
  <si>
    <t>Track 02 - Karen Taylor -&gt; TS 0:48</t>
  </si>
  <si>
    <t>That's Murtha Funky</t>
  </si>
  <si>
    <t>v_woman_Funky</t>
  </si>
  <si>
    <t>Work It!</t>
  </si>
  <si>
    <t>Track 12 - Cathy Glover Cat -&gt; TS 0:30</t>
  </si>
  <si>
    <t>Now work it</t>
  </si>
  <si>
    <t>v_woman_RAP_01_A</t>
  </si>
  <si>
    <t>Track 12 - Cathy Glover Cat -&gt; TS 0:32</t>
  </si>
  <si>
    <t>Work it, Woo!</t>
  </si>
  <si>
    <t>v_woman_RAP_01_B</t>
  </si>
  <si>
    <t>Track 14 - Cathy Glover Cat -&gt; TS 0:15</t>
  </si>
  <si>
    <t>You wanna test it now</t>
  </si>
  <si>
    <t>v_woman_RAP_01</t>
  </si>
  <si>
    <t>Track 26 - Frank Moreno -&gt; TS 0:36</t>
  </si>
  <si>
    <t>Peace and unity</t>
  </si>
  <si>
    <t>v_man_RAP_02_A, v_man_RAP_02_B</t>
  </si>
  <si>
    <t>Track 37 - Eugene Henderson -&gt; TS 0:48</t>
  </si>
  <si>
    <t>Put your hands up (vari.)</t>
  </si>
  <si>
    <t>v_man_RAP_PutHandLove</t>
  </si>
  <si>
    <t>Track 43 - Lamar Haywood -&gt; TS 0:44</t>
  </si>
  <si>
    <t>Come on push it</t>
  </si>
  <si>
    <t>Track 50 - Shaheem Harris -&gt; TS 0:03</t>
  </si>
  <si>
    <t>Listen to the funky drumma</t>
  </si>
  <si>
    <t>v_man_RAP_01</t>
  </si>
  <si>
    <t>Track 52 - Group Vocals -&gt; TS 0:20</t>
  </si>
  <si>
    <t>Well come on down!</t>
  </si>
  <si>
    <t>v_man_RAP_wellcome</t>
  </si>
  <si>
    <t>Universe of Sounds</t>
  </si>
  <si>
    <t>Baby Stuff</t>
  </si>
  <si>
    <t>w_v_Baby_03, w_v_Baby_04</t>
  </si>
  <si>
    <t>Soft Shell</t>
  </si>
  <si>
    <t>Point 12</t>
  </si>
  <si>
    <t>Audio Pro Sound Effects</t>
  </si>
  <si>
    <t>AP14-05</t>
  </si>
  <si>
    <t>CLOCKS - GRANDFATHER CLOCK</t>
  </si>
  <si>
    <t>w_s_CLOCK_BELL_1</t>
  </si>
  <si>
    <t>Hurry Up!!, So Sleepy, Yesterday's Words</t>
  </si>
  <si>
    <t>Wild Kingdom</t>
  </si>
  <si>
    <t>P1 Wild Kingdom</t>
  </si>
  <si>
    <t>w_s_BIRD_sea_2</t>
  </si>
  <si>
    <t>Driftwood &amp; the Island Dog</t>
  </si>
  <si>
    <t>008 027 Hawaiian Gt</t>
  </si>
  <si>
    <t>w_i_Gtr_Ele_Hawaian_C3</t>
  </si>
  <si>
    <t>000 032 Gt.Harmonix</t>
  </si>
  <si>
    <t>w_i_Gtr_Harmonix_C3</t>
  </si>
  <si>
    <t>w_d_Timpani_01</t>
  </si>
  <si>
    <t>008 081 Sine Wave</t>
  </si>
  <si>
    <t>w_i_Synth_Sine_01_C4</t>
  </si>
  <si>
    <t>000 082 Saw Wave</t>
  </si>
  <si>
    <t>w_i_Synth_Saw_02_C4</t>
  </si>
  <si>
    <t>001 082 Saw</t>
  </si>
  <si>
    <t>w_i_w_Saw1_G3</t>
  </si>
  <si>
    <t>001 105 Sitar 2</t>
  </si>
  <si>
    <t>w_i_Sitar_C3</t>
  </si>
  <si>
    <t>Arabian Nights</t>
  </si>
  <si>
    <t>w_i_Shanai_G3</t>
  </si>
  <si>
    <t>w_i_SteelDrum_C4</t>
  </si>
  <si>
    <t>000 116 Woodblock</t>
  </si>
  <si>
    <t>w_d_WoodBlock_01</t>
  </si>
  <si>
    <t>000 121 Gt.FretNoise</t>
  </si>
  <si>
    <t>w_i_Gtr_FretNoise_1</t>
  </si>
  <si>
    <t>Monsoon Jungle</t>
  </si>
  <si>
    <t>000 124 Bird</t>
  </si>
  <si>
    <t>w_s_BIRD_01</t>
  </si>
  <si>
    <t>Palm Tree Paradise</t>
  </si>
  <si>
    <t>001 126 Car-Engine</t>
  </si>
  <si>
    <t>w_s_Car_StartUp_1</t>
  </si>
  <si>
    <t>SFX (Opening)</t>
  </si>
  <si>
    <t>003 126 Car-Pass</t>
  </si>
  <si>
    <t>w_s_Car_Pass_1</t>
  </si>
  <si>
    <t>004 126 Car-Crash</t>
  </si>
  <si>
    <t>w_s_Car_Crash_1</t>
  </si>
  <si>
    <t>w_d_SD_Gate_01</t>
  </si>
  <si>
    <t>Toxic Landfill</t>
  </si>
  <si>
    <t>024 019 RotaryOrg.F</t>
  </si>
  <si>
    <t>w_i_Organ_Rotaly_C3</t>
  </si>
  <si>
    <t>Hall of Hierglyphs, Toy Block Tower</t>
  </si>
  <si>
    <t>008 025 Ukulele</t>
  </si>
  <si>
    <t>w_i_UKULELE_G2, w_i_UKULELE_G3</t>
  </si>
  <si>
    <t>000 036 Fretless Bs.</t>
  </si>
  <si>
    <t>w_i_Bass_Ele_05_C3</t>
  </si>
  <si>
    <t>Wildflower Fields</t>
  </si>
  <si>
    <t>w_i_Harp_01_C4</t>
  </si>
  <si>
    <t>The Big Board</t>
  </si>
  <si>
    <t>000 060 Muted Tp.</t>
  </si>
  <si>
    <t>w_i_Brass_TP_Mute_C3</t>
  </si>
  <si>
    <t>002 083 Pure PanLead</t>
  </si>
  <si>
    <t>w_i_Synth_PurePanLead_01_C5</t>
  </si>
  <si>
    <t>001 087 Big Fives</t>
  </si>
  <si>
    <t>w_i_Synth_BigFive_C2</t>
  </si>
  <si>
    <t>Inside the Pyramid, Hurry Up!, Passage Boss</t>
  </si>
  <si>
    <t>002 STANDARD 2</t>
  </si>
  <si>
    <t>w_d_CowBell, w_d_SD_Aco_01</t>
  </si>
  <si>
    <t>026 TR808/909</t>
  </si>
  <si>
    <t>w_d_SD_808_01, w_d_Per_Ele_04</t>
  </si>
  <si>
    <t>w_i_EPiano_01_C4</t>
  </si>
  <si>
    <t>Mystic Lake, Crescent Moon Village</t>
  </si>
  <si>
    <t>w_i_Vibraphone_01_C3</t>
  </si>
  <si>
    <t>Mystic Lake, Soft Shell</t>
  </si>
  <si>
    <t>025 017 D-50 Organ</t>
  </si>
  <si>
    <t>w_i_Organ_D50_C3</t>
  </si>
  <si>
    <t>Work It!, Hall of Hieroglyphs, 40 Below Fridge etc.</t>
  </si>
  <si>
    <t>000 018 Organ 2</t>
  </si>
  <si>
    <t>w_i_Organ2_C4</t>
  </si>
  <si>
    <r>
      <rPr>
        <rFont val="Fira Sans"/>
        <b/>
        <color rgb="FF000000"/>
        <sz val="10.0"/>
      </rPr>
      <t xml:space="preserve">000 025 </t>
    </r>
    <r>
      <rPr>
        <rFont val="Fira Sans"/>
        <b/>
        <color rgb="FF000000"/>
        <sz val="10.0"/>
      </rPr>
      <t>Nylon-str.Gt</t>
    </r>
    <r>
      <rPr>
        <rFont val="Fira Sans"/>
        <b/>
        <color rgb="FF000000"/>
        <sz val="10.0"/>
      </rPr>
      <t xml:space="preserve"> </t>
    </r>
  </si>
  <si>
    <t>w_i_Gtr_Aco_Nylon_C2</t>
  </si>
  <si>
    <t>Wildflower Fields, Monsoon Jungle</t>
  </si>
  <si>
    <r>
      <rPr>
        <rFont val="Fira Sans"/>
        <b/>
        <color rgb="FF000000"/>
        <sz val="10.0"/>
      </rPr>
      <t xml:space="preserve">000 026 </t>
    </r>
    <r>
      <rPr>
        <rFont val="Fira Sans"/>
        <b/>
        <color rgb="FF000000"/>
        <sz val="10.0"/>
      </rPr>
      <t>Steel-str.Gt</t>
    </r>
    <r>
      <rPr>
        <rFont val="Fira Sans"/>
        <b/>
        <color rgb="FF000000"/>
        <sz val="10.0"/>
      </rPr>
      <t xml:space="preserve"> </t>
    </r>
  </si>
  <si>
    <t>w_i_Gtr_Aco_Steal_C3</t>
  </si>
  <si>
    <r>
      <rPr>
        <rFont val="Fira Sans"/>
        <b/>
        <color rgb="FF000000"/>
        <sz val="10.0"/>
      </rPr>
      <t xml:space="preserve">008 026 </t>
    </r>
    <r>
      <rPr>
        <rFont val="Fira Sans"/>
        <b/>
        <color rgb="FF000000"/>
        <sz val="10.0"/>
      </rPr>
      <t>12-str.Gt</t>
    </r>
    <r>
      <rPr>
        <rFont val="Fira Sans"/>
        <b/>
        <color rgb="FF000000"/>
        <sz val="10.0"/>
      </rPr>
      <t xml:space="preserve"> </t>
    </r>
  </si>
  <si>
    <t>w_i_Gtr_Aco_12str_C3</t>
  </si>
  <si>
    <t>000 028 Clean Gt.</t>
  </si>
  <si>
    <t>w_i_Gtr_Clean_C4</t>
  </si>
  <si>
    <t>Pinball Zone, Crescent Moon Village</t>
  </si>
  <si>
    <t>000 035 Picked Bass</t>
  </si>
  <si>
    <t>w_i_Bass_Ele_03_G2</t>
  </si>
  <si>
    <t>w_i_Synth_Square1_C4</t>
  </si>
  <si>
    <t>Inside the Pyramid, Hurry Up!, Passage Boss etc.</t>
  </si>
  <si>
    <t>008 081 2600 Sine</t>
  </si>
  <si>
    <t>w_i_w_Sine1_C3</t>
  </si>
  <si>
    <t>024 085 JUNO Sub Osc</t>
  </si>
  <si>
    <t>w_i_w_SubOSC1_C3</t>
  </si>
  <si>
    <t>w_i_Kalimba_01</t>
  </si>
  <si>
    <t>012 TECHNO</t>
  </si>
  <si>
    <t>w_d_BD_Ele_18</t>
  </si>
  <si>
    <t>w_d_BD_Gate_01</t>
  </si>
  <si>
    <t>000 004 Honky-tonk</t>
  </si>
  <si>
    <t>w_i_HONKY_C3, w_i_HONKY_C4</t>
  </si>
  <si>
    <t>Doodle Woods</t>
  </si>
  <si>
    <t>000 023 Harmonica</t>
  </si>
  <si>
    <t>w_i_Harmonica_1_C3</t>
  </si>
  <si>
    <t>w_i_Strings_1_C4</t>
  </si>
  <si>
    <t>Crescent Moon Valley, Puzzle Room, Passage Boss etc.</t>
  </si>
  <si>
    <t>w_i_voice_01</t>
  </si>
  <si>
    <t>011 054 JzVoice Dow</t>
  </si>
  <si>
    <t>w_v_Phrase_Daaaw_woman</t>
  </si>
  <si>
    <t>Crescent Moon Village, Item Shop, Fiery Cavern</t>
  </si>
  <si>
    <t>035 062 St.FatPopBrs</t>
  </si>
  <si>
    <t>w_i_Brass_StFatPop_C4</t>
  </si>
  <si>
    <t>Work It!, Domino Row</t>
  </si>
  <si>
    <t>024 127 Voice Aou</t>
  </si>
  <si>
    <t>w_v_SHOUT_MAN_AOH</t>
  </si>
  <si>
    <t>SFX (Mad Scienstein)</t>
  </si>
  <si>
    <t>w_d_SD_Jungle</t>
  </si>
  <si>
    <t>HB01-51-04</t>
  </si>
  <si>
    <t>HEAD SHAKE, CARTOON</t>
  </si>
  <si>
    <t>w_v_BOSS_FLOWERNA</t>
  </si>
  <si>
    <t>SFX (Cractus)</t>
  </si>
  <si>
    <t>4003-20-01</t>
  </si>
  <si>
    <t>CARTOON, VOCAL</t>
  </si>
  <si>
    <t>w_v_Man_Hoo</t>
  </si>
  <si>
    <t>Soft Shell, The Short Futon</t>
  </si>
  <si>
    <t>1005-69</t>
  </si>
  <si>
    <t>CLOCK, TICK</t>
  </si>
  <si>
    <t>w_s_CLOCK_HAND</t>
  </si>
  <si>
    <t>Hurry Up!!, Yesterday's Words</t>
  </si>
  <si>
    <t>Series 2000</t>
  </si>
  <si>
    <t>2004-73-01</t>
  </si>
  <si>
    <t>DOG, SHEPHERD</t>
  </si>
  <si>
    <t>w_s_DOG_2</t>
  </si>
  <si>
    <t>About That Shephard, Driftwood &amp; the Island Dog</t>
  </si>
  <si>
    <t>2004-67-01</t>
  </si>
  <si>
    <t>DOG, TERRIER</t>
  </si>
  <si>
    <t>w_s_DOG_1</t>
  </si>
  <si>
    <t>About That Shephard</t>
  </si>
  <si>
    <t>2005-65-01</t>
  </si>
  <si>
    <t>LAUGHTER, CHILD</t>
  </si>
  <si>
    <t>w_v_Baby_02</t>
  </si>
  <si>
    <t>WB03-90-01</t>
  </si>
  <si>
    <t>CARTOON, WHISPER</t>
  </si>
  <si>
    <t>FAST WHISPERING</t>
  </si>
  <si>
    <t>The Short Futon</t>
  </si>
  <si>
    <t>Vocal XTC</t>
  </si>
  <si>
    <t>Track 01 - Helen Binding -&gt; Sample 1</t>
  </si>
  <si>
    <t>Yeah</t>
  </si>
  <si>
    <t>v_woman_Yeah_01</t>
  </si>
  <si>
    <t>Track 01 - Helen Binding -&gt; Sample 6</t>
  </si>
  <si>
    <t>Your Time</t>
  </si>
  <si>
    <t>v_woman_01</t>
  </si>
  <si>
    <t>Track 01 - Helen Binding -&gt; Sample 7</t>
  </si>
  <si>
    <t>Had Enough</t>
  </si>
  <si>
    <t>v_woman_02</t>
  </si>
  <si>
    <t>Track 01 - Helen Binding -&gt; Sample 11</t>
  </si>
  <si>
    <t>Here I Come 1</t>
  </si>
  <si>
    <t>v_woman_03</t>
  </si>
  <si>
    <t>Track 01 - Helen Binding -&gt; Sample 14</t>
  </si>
  <si>
    <t>Look Out</t>
  </si>
  <si>
    <t>v_woman_05</t>
  </si>
  <si>
    <t>Track 22 - Nathan Prime -&gt; Sample 8</t>
  </si>
  <si>
    <t>Wo Yeah</t>
  </si>
  <si>
    <t>v_man_Yeah_01</t>
  </si>
  <si>
    <t>w_i_Brass_FX_C4</t>
  </si>
  <si>
    <t>Hall of Hieroglyphs, Toy Block Tower, Fiery Cavern etc.</t>
  </si>
  <si>
    <t>GM Spectra KC20W</t>
  </si>
  <si>
    <t>w_d_HANDCLAP</t>
  </si>
  <si>
    <t>w_d_SD_Aco_06</t>
  </si>
  <si>
    <t>w_d_Symbal_01</t>
  </si>
  <si>
    <t>w_i_Bass_Ele_01_C3</t>
  </si>
  <si>
    <t>Work It!, Doodle Woods, Crescent Moon Village etc.</t>
  </si>
  <si>
    <t>w_i_Gtr_Clean_01_Bf2</t>
  </si>
  <si>
    <t>w_i_Gtr_CutNoise_01_C3</t>
  </si>
  <si>
    <t>w_i_Gtr_Funky_Bf3</t>
  </si>
  <si>
    <t>w_i_SYAMISEN_01, w_iSYAMISEN</t>
  </si>
  <si>
    <t>w_i_Synth_01</t>
  </si>
  <si>
    <t>w_i_w_SQUARE_C3</t>
  </si>
  <si>
    <t>w_iBASS_E</t>
  </si>
  <si>
    <t>The Toxic Landfill, Hurry Up!, Passage Boss</t>
  </si>
  <si>
    <t>w_iBRA_PET</t>
  </si>
  <si>
    <t>Toy Block Tower</t>
  </si>
  <si>
    <t>w_iORGAN</t>
  </si>
  <si>
    <t>w_iSTR_PIZZ</t>
  </si>
  <si>
    <t>w_s_Drum_Roll</t>
  </si>
  <si>
    <t>w_s_SNAP_01</t>
  </si>
  <si>
    <t>Sound Effects CD Series 1: LIFE</t>
  </si>
  <si>
    <t>PEOPLE -&gt; SCREAMS</t>
  </si>
  <si>
    <t>Horror scream3</t>
  </si>
  <si>
    <t>w_s_v_MAN_1</t>
  </si>
  <si>
    <t>Track 01 - Helen Binding -&gt; Sample 12</t>
  </si>
  <si>
    <t>Here I Come 2</t>
  </si>
  <si>
    <t>v_woman_04</t>
  </si>
  <si>
    <t>Track 26 - Nathan Prime -&gt; Sample 6</t>
  </si>
  <si>
    <t>Combi - Precious Beautiful...</t>
  </si>
  <si>
    <t>v_man_Beautiful_01</t>
  </si>
  <si>
    <t>Track 26 - Nathan Prime -&gt; Sample 8</t>
  </si>
  <si>
    <t>Oh So Beautiful...</t>
  </si>
  <si>
    <t>v_man_Beautiful_02</t>
  </si>
  <si>
    <t>? (Midi Mark or Zero-G)</t>
  </si>
  <si>
    <t>? (Vocal Bytes or Vocal XTC)</t>
  </si>
  <si>
    <t>v_man_slow_01</t>
  </si>
  <si>
    <t>WarioWare Inc.: Mega Microgames!</t>
  </si>
  <si>
    <t>All other instruments come from Wario Land 4.</t>
  </si>
  <si>
    <t>Xtreme Lead</t>
  </si>
  <si>
    <t>097 wal:I made it</t>
  </si>
  <si>
    <t>9-Volt, Wario</t>
  </si>
  <si>
    <t>Wario World</t>
  </si>
  <si>
    <t>057 wnd:Sax FX 1 2 3</t>
  </si>
  <si>
    <t>Treasure Challenge</t>
  </si>
  <si>
    <t>026 DB9 2</t>
  </si>
  <si>
    <t>Red-Brief J's Showdown</t>
  </si>
  <si>
    <t>054 hit:Guitars</t>
  </si>
  <si>
    <t>Big Scorper, DinoMighty's Showdown, Intro Story</t>
  </si>
  <si>
    <t>Combinations -&gt; Bank D</t>
  </si>
  <si>
    <t>D013 Hip Hop Hits</t>
  </si>
  <si>
    <t>Grunt, "Yeah!"</t>
  </si>
  <si>
    <t>Courtyard</t>
  </si>
  <si>
    <t>B072 Orch/Ethnic Kits</t>
  </si>
  <si>
    <t>Pause Screen</t>
  </si>
  <si>
    <t>Cuica-Hi, Cuica-Lo - Appear in many kits</t>
  </si>
  <si>
    <t>Wonky Circus Underground</t>
  </si>
  <si>
    <t>Captain Skull's Showdown</t>
  </si>
  <si>
    <t>024 000 Bandoneon</t>
  </si>
  <si>
    <t>Wonky Circus</t>
  </si>
  <si>
    <t>Horror Manor Inside</t>
  </si>
  <si>
    <t>Crystal Entity, Greenhorn Ruins, Ironsider, Shivering Mountains</t>
  </si>
  <si>
    <t>Captain Skull's Showdown, Greenhorn Forest, Horror Manor Inside</t>
  </si>
  <si>
    <t>Greenhorn Ruins</t>
  </si>
  <si>
    <t>Greenhorn Forest</t>
  </si>
  <si>
    <t>Clown-A-Round, Pecan Sands</t>
  </si>
  <si>
    <t>Sparkle Land</t>
  </si>
  <si>
    <t>ACID Hip-Hop</t>
  </si>
  <si>
    <t>MasterPlanMan</t>
  </si>
  <si>
    <t>"It's the man with the master plan!"</t>
  </si>
  <si>
    <t>Appears in SF's demo samples</t>
  </si>
  <si>
    <t>Groove Spectrum - R&amp;B Drums</t>
  </si>
  <si>
    <t>Combo 32</t>
  </si>
  <si>
    <t>Percussion 17</t>
  </si>
  <si>
    <t>Mac Money - Electro Hip-Hop</t>
  </si>
  <si>
    <t>Keyboards -&gt; Horns</t>
  </si>
  <si>
    <t>Horn 02</t>
  </si>
  <si>
    <t>Mac Money - Hip Hop/R&amp;B Vocals</t>
  </si>
  <si>
    <t>Beat Box</t>
  </si>
  <si>
    <t>Beat Box 17</t>
  </si>
  <si>
    <t>Female -&gt; Female Group</t>
  </si>
  <si>
    <t>Female Group 065</t>
  </si>
  <si>
    <t>Scats</t>
  </si>
  <si>
    <t>Scat 02</t>
  </si>
  <si>
    <t>On The Jazz Tip</t>
  </si>
  <si>
    <t>Brass -&gt; Saxes</t>
  </si>
  <si>
    <t>Sax 09-12</t>
  </si>
  <si>
    <t>Psychedelic Guitar</t>
  </si>
  <si>
    <t>Distorted Funky Riffs</t>
  </si>
  <si>
    <t>Dist Funky 10</t>
  </si>
  <si>
    <t>Vince Andrews - Jazz Solos &amp; Sect</t>
  </si>
  <si>
    <t>Traditional -&gt; Flute -&gt; Flute Loops</t>
  </si>
  <si>
    <t>Flute Solo 17</t>
  </si>
  <si>
    <t>Ambient</t>
  </si>
  <si>
    <t>Thrillsville</t>
  </si>
  <si>
    <t>GTR RIFFS 3</t>
  </si>
  <si>
    <t>GTR 79 GM</t>
  </si>
  <si>
    <t>Greenhorn Forest, Horror Manor Inside, Brawl Doll, Clown-A-Round, Beanstalk Way 2</t>
  </si>
  <si>
    <t>?? (To-do: check kits, could be Kit 11)</t>
  </si>
  <si>
    <t>Horror Manor</t>
  </si>
  <si>
    <t>?? (To-do: check synths, sync lead)</t>
  </si>
  <si>
    <t>Green Fist</t>
  </si>
  <si>
    <t>?? (To-do: check sfx kits)</t>
  </si>
  <si>
    <t>Brawl Doll</t>
  </si>
  <si>
    <t>?? (To-do: check which Spectrum it is)</t>
  </si>
  <si>
    <t>Big Scorper</t>
  </si>
  <si>
    <t>WarioWare Inc.: Mega Party Games!</t>
  </si>
  <si>
    <t>000 015 Tubular-bell</t>
  </si>
  <si>
    <t>4-Player Rope Jump</t>
  </si>
  <si>
    <t>Staff Target, Find the Cash Stash!</t>
  </si>
  <si>
    <t>The Doctor is In, Golden Egg</t>
  </si>
  <si>
    <t>Staff Target</t>
  </si>
  <si>
    <t>006 121 Pick Scrape</t>
  </si>
  <si>
    <t>Multiplayer Paper Plane Race, e-Reader Microgame</t>
  </si>
  <si>
    <t>Find the Cash Stash!, Run! Men in Tights!</t>
  </si>
  <si>
    <t>Staff Target, Multiplayer Paper Plane Race, e-Reader Microgame</t>
  </si>
  <si>
    <t>WarioWare: Touched!</t>
  </si>
  <si>
    <t>Diamond Vocals Vol. 1</t>
  </si>
  <si>
    <t>Hawt Spot Dance Floor</t>
  </si>
  <si>
    <t>GM2 -&gt; Classical Set</t>
  </si>
  <si>
    <t>Mona's Cute Cuts</t>
  </si>
  <si>
    <t>GM2 -&gt; Classical Set -&gt; Drum Set</t>
  </si>
  <si>
    <t>127 001 STANDARD 1</t>
  </si>
  <si>
    <t>Cuica</t>
  </si>
  <si>
    <t>000 056 Orchest.Hit</t>
  </si>
  <si>
    <t>Mike Mic Rocking</t>
  </si>
  <si>
    <t>Wario Man's Super Zero</t>
  </si>
  <si>
    <t>024 019 Rotary Org.F</t>
  </si>
  <si>
    <t>000 046 Pizzicato Str</t>
  </si>
  <si>
    <t>Wario's Touching Training</t>
  </si>
  <si>
    <t>049 ORCHESTRAL</t>
  </si>
  <si>
    <t>Kat &amp; Ana's Ninja Scribble</t>
  </si>
  <si>
    <t>000 022 Accordion Fr</t>
  </si>
  <si>
    <t>Main Menu etc.</t>
  </si>
  <si>
    <t>Mario Paint</t>
  </si>
  <si>
    <t>Air Dude</t>
  </si>
  <si>
    <t>HB01-56-03</t>
  </si>
  <si>
    <t>HEAVY TIMP RISE</t>
  </si>
  <si>
    <t>Dr. Crygor's Slightly Unscrewed Games</t>
  </si>
  <si>
    <t>WarioWare: Smooth Moves</t>
  </si>
  <si>
    <t>9-Volt's Stage</t>
  </si>
  <si>
    <t>Penny's Stage, Serious Battle</t>
  </si>
  <si>
    <t>Wario's Stage</t>
  </si>
  <si>
    <t>09 Percussion</t>
  </si>
  <si>
    <t>Dr. Crygor's Stage</t>
  </si>
  <si>
    <t>ProSamples 16 - Guitar &amp; Bass</t>
  </si>
  <si>
    <t>DIST GTR VSW</t>
  </si>
  <si>
    <t>Wario's Stage (Intro)</t>
  </si>
  <si>
    <t>022 000 Accordion F</t>
  </si>
  <si>
    <t>Level Select</t>
  </si>
  <si>
    <t>GM2 -&gt; Contemporary Set</t>
  </si>
  <si>
    <t>019 000 Organ 3 fast</t>
  </si>
  <si>
    <t>Drive Safely, Mona's Stage</t>
  </si>
  <si>
    <t>000 019 Organ 3</t>
  </si>
  <si>
    <t>Wii Dancing</t>
  </si>
  <si>
    <t>000 006 E.Piano 2</t>
  </si>
  <si>
    <t>000 014 Xylophone</t>
  </si>
  <si>
    <t>000 061 FrenchHorns</t>
  </si>
  <si>
    <t>003 030 More Drive</t>
  </si>
  <si>
    <t>000 053 Choir Aahs</t>
  </si>
  <si>
    <t>001 062 Brass ff</t>
  </si>
  <si>
    <t>000 108 Koto</t>
  </si>
  <si>
    <t>Kat &amp; Anna's Stage</t>
  </si>
  <si>
    <t>Mona's Stage, Wii Dancing</t>
  </si>
  <si>
    <t>Essential Clubsounds Vol. 1</t>
  </si>
  <si>
    <t>VEC1 Sounds</t>
  </si>
  <si>
    <t>VEC1 Sounds 021 B</t>
  </si>
  <si>
    <t>VEC1 FX Scratch 32</t>
  </si>
  <si>
    <t>ProSamples 25 - Pop &amp; Funk Brass</t>
  </si>
  <si>
    <t>TRUMPET FX3</t>
  </si>
  <si>
    <t>LONG FALL TR</t>
  </si>
  <si>
    <t>ProSamples 47 - Breakbeat 2</t>
  </si>
  <si>
    <t>STOMP BOX</t>
  </si>
  <si>
    <t>cut up and resequenced</t>
  </si>
  <si>
    <t>Wario Land: Shake It!</t>
  </si>
  <si>
    <t>Chortlebot Challenge</t>
  </si>
  <si>
    <t>Lowdown Depths</t>
  </si>
  <si>
    <t>Elf-O</t>
  </si>
  <si>
    <t>Enter Boss Level</t>
  </si>
  <si>
    <t>Likely used, to demo</t>
  </si>
  <si>
    <t>Hot Roderick Race</t>
  </si>
  <si>
    <t>Backbeat S.A.G.E Xpander</t>
  </si>
  <si>
    <t>122-Stop N Go</t>
  </si>
  <si>
    <t>122-Stop 'N Go</t>
  </si>
  <si>
    <t>Gurgle Gulch</t>
  </si>
  <si>
    <t>Classic Stylus -&gt; 155-Spasm</t>
  </si>
  <si>
    <t>155-Spasm a</t>
  </si>
  <si>
    <t>Hot Roderick Race, Riverbloat Rapids</t>
  </si>
  <si>
    <t>Creep Blue Sea</t>
  </si>
  <si>
    <t>Bamboozle Village</t>
  </si>
  <si>
    <t>D#3 for Just Plains</t>
  </si>
  <si>
    <t>Just Plains, Savannah Valley</t>
  </si>
  <si>
    <t>107-Congas</t>
  </si>
  <si>
    <t>Savannah Valley</t>
  </si>
  <si>
    <t>123-Congas 2</t>
  </si>
  <si>
    <t>Sneak Peak Return</t>
  </si>
  <si>
    <t>Mt. Lava Lava</t>
  </si>
  <si>
    <t>Classic Stylus -&gt; Djembes</t>
  </si>
  <si>
    <t>Just Plains, Whoopsy Desert</t>
  </si>
  <si>
    <t>85-Finger Cymbal</t>
  </si>
  <si>
    <t>139-Triangle</t>
  </si>
  <si>
    <t>70-Datalife  Combo</t>
  </si>
  <si>
    <t>Stonetooth Cave</t>
  </si>
  <si>
    <t>RMX Grooves -&gt; 72-Ricochet Toys</t>
  </si>
  <si>
    <t>72-Ricochet TOYS</t>
  </si>
  <si>
    <t>Disturbing Tomb</t>
  </si>
  <si>
    <t>Soggybog River</t>
  </si>
  <si>
    <t>Wavy Waters Pt. 2</t>
  </si>
  <si>
    <t>RMX Grooves -&gt; 134-Matrix</t>
  </si>
  <si>
    <t>134-Matrix Decoder Perc</t>
  </si>
  <si>
    <t>Whoopsy Desert</t>
  </si>
  <si>
    <t>134-Matrix Wired</t>
  </si>
  <si>
    <t>Riverbloat Rapids</t>
  </si>
  <si>
    <t>143-MindBender NoBigDrum</t>
  </si>
  <si>
    <t>VS the Shake King</t>
  </si>
  <si>
    <t>Rollanratl Battle</t>
  </si>
  <si>
    <t>174-World Hunt  Combo Big</t>
  </si>
  <si>
    <t>Various elements</t>
  </si>
  <si>
    <t>RMX Grooves -&gt; ?</t>
  </si>
  <si>
    <t>Foulwater Falls</t>
  </si>
  <si>
    <t>Claps</t>
  </si>
  <si>
    <t>Chiff Ld</t>
  </si>
  <si>
    <t>Riverbloat Rapids, Lowdown Depths</t>
  </si>
  <si>
    <t>Run-Down Pyramid, Launchpad Labyrinth</t>
  </si>
  <si>
    <t>Altered States</t>
  </si>
  <si>
    <t>Loops 2 -&gt; Time Machine Loops 2 -&gt; 130 BPM</t>
  </si>
  <si>
    <t>Almost Feedback</t>
  </si>
  <si>
    <t>From Malice in Wonderland</t>
  </si>
  <si>
    <t>Prism Prison</t>
  </si>
  <si>
    <t>Used for a few different loops</t>
  </si>
  <si>
    <t>Trumpet ensemble</t>
  </si>
  <si>
    <t>WarioWare: D.I.Y.</t>
  </si>
  <si>
    <t>Game &amp; Wario</t>
  </si>
  <si>
    <t>Hustlebustle Town</t>
  </si>
  <si>
    <t>Arrow Prologue, Ashley Title Screen, Ashley Boss Battle</t>
  </si>
  <si>
    <t>ReDESIGN, Design Results, Disco 2</t>
  </si>
  <si>
    <t>Design Menu, Design Explanation</t>
  </si>
  <si>
    <t>Shutter Menu</t>
  </si>
  <si>
    <t>Arrow Prologue, On Target</t>
  </si>
  <si>
    <t>Bluegrass Banjo</t>
  </si>
  <si>
    <t>Taxi</t>
  </si>
  <si>
    <t>Disco 3</t>
  </si>
  <si>
    <t>Ashley's ☆ Revolution 3, Ashley Boss Battle</t>
  </si>
  <si>
    <t>Hydrangeaville, Patchwork Menu, Patchwork, Patchwork Results</t>
  </si>
  <si>
    <t>Chinese Erhu Violin</t>
  </si>
  <si>
    <t>Masterpath, All You Can Eat</t>
  </si>
  <si>
    <t>Ashley's ☆ Revolution 2, Ashley's ☆ Revolution 3</t>
  </si>
  <si>
    <t>Cluck-A-Pop</t>
  </si>
  <si>
    <t>Vintage Clav</t>
  </si>
  <si>
    <t>Vintage Wah Clav</t>
  </si>
  <si>
    <t>Prologue, Arrow Prologue, Disco 3</t>
  </si>
  <si>
    <t>Ashley's ☆ Revolution 2, Bowling</t>
  </si>
  <si>
    <t>Ashley's ☆ Revolution 3</t>
  </si>
  <si>
    <t>Bowling Results</t>
  </si>
  <si>
    <t>Ski Replay</t>
  </si>
  <si>
    <t>Disco 1</t>
  </si>
  <si>
    <t>Ashley Title Screen, Ashley's ☆ Revolution 3</t>
  </si>
  <si>
    <t>Brass -&gt; 4 Trumpets</t>
  </si>
  <si>
    <t>4TP</t>
  </si>
  <si>
    <t>Tutorial</t>
  </si>
  <si>
    <t>?? (french horn rip)</t>
  </si>
  <si>
    <t>To-do: look through</t>
  </si>
  <si>
    <t>Arrow Title Screen</t>
  </si>
  <si>
    <t>On Target</t>
  </si>
  <si>
    <t>On Target, Shutter, Camera Editor Joe, Dancin' Pirates</t>
  </si>
  <si>
    <t>Shutter Menu, Camera Assignment, Shutter, Camera Editor Joe, Shutter Show, Camera Slideshow, Pirates, Adrift</t>
  </si>
  <si>
    <t>Shutter Menu, Camera Assignment, Camera Editor Joe, Shutter Show, Camera Slideshow, Ashley's ☆ Revolution 2, Dancin' Pirates</t>
  </si>
  <si>
    <t>Main Menu, Ski Prologue, Jimmy Lovin', Taxi Title Screen, Crazy Cabbie, Disco 3</t>
  </si>
  <si>
    <t>Ashley's ☆ Revolution 2</t>
  </si>
  <si>
    <t>9-Volt's Lullaby, Retro4life, Crystal Ball</t>
  </si>
  <si>
    <t>Recipe Scroll</t>
  </si>
  <si>
    <t>Shutter Show 2, Recipe Scroll</t>
  </si>
  <si>
    <t>Ashley's ☆ Revolution 2, Adrift</t>
  </si>
  <si>
    <t>Fruit Menu</t>
  </si>
  <si>
    <t>Bowling Title Screen</t>
  </si>
  <si>
    <t>Camera Assignment, Shutter, Camera Editor Joe, Shutter Show 2</t>
  </si>
  <si>
    <t>000 056 OrchestraHit</t>
  </si>
  <si>
    <t>Prologue</t>
  </si>
  <si>
    <t>007 125 Scratch 2</t>
  </si>
  <si>
    <t>C1 C2</t>
  </si>
  <si>
    <t>Gamer Character Select</t>
  </si>
  <si>
    <t>?? (camera sfx)</t>
  </si>
  <si>
    <t>Camera Slideshow</t>
  </si>
  <si>
    <t>Sound Menus - Percussion</t>
  </si>
  <si>
    <t>To-do: look into this library</t>
  </si>
  <si>
    <t>WarioWare: Gold</t>
  </si>
  <si>
    <t>Wario Deluxe</t>
  </si>
  <si>
    <t>WarioWare: Get it Together!</t>
  </si>
  <si>
    <t>Apple Loops for Soundtrack Pro -&gt; SoundIdeas</t>
  </si>
  <si>
    <t>Cartoon Accent 12</t>
  </si>
  <si>
    <t>Title Screen, Main Menu, Character Select</t>
  </si>
  <si>
    <t>Cartoon Accent 20</t>
  </si>
  <si>
    <t>iLife Sound Effects -&gt; Stingers</t>
  </si>
  <si>
    <t>Cartoon Boing Boing</t>
  </si>
  <si>
    <t>Cartoon Boing</t>
  </si>
  <si>
    <t>Comedy Wap</t>
  </si>
  <si>
    <t>Title Screen, Character Select</t>
  </si>
  <si>
    <t>Best of Absynth Kit</t>
  </si>
  <si>
    <t>SFX Absynth 4</t>
  </si>
  <si>
    <t>Miniverse Kit</t>
  </si>
  <si>
    <t>Vox Mini</t>
  </si>
  <si>
    <t>Horn Shooter</t>
  </si>
  <si>
    <t>Snare Shooter (13?)</t>
  </si>
  <si>
    <t>Anything Goes - Opening</t>
  </si>
  <si>
    <t>Leave The Candy</t>
  </si>
  <si>
    <t>Holding What?</t>
  </si>
  <si>
    <t>Anything Goes - Next Microgame</t>
  </si>
  <si>
    <t>Section 9 - Other</t>
  </si>
  <si>
    <t>04 Guitar 1</t>
  </si>
  <si>
    <t>Music Maker 1</t>
  </si>
  <si>
    <t>15 Vibes</t>
  </si>
  <si>
    <t>Monkeying Around, Fly Swatter Boss</t>
  </si>
  <si>
    <t>22 Solo Sax</t>
  </si>
  <si>
    <t>Fly Swatter 1</t>
  </si>
  <si>
    <t>26 A. Bass</t>
  </si>
  <si>
    <t>Creative Exercise</t>
  </si>
  <si>
    <t>4001-62-03</t>
  </si>
  <si>
    <t>BICYCLE HORN, THREE QUICK TOOTS</t>
  </si>
  <si>
    <t>SFX (Erase All Animation)</t>
  </si>
  <si>
    <t>4001-69-01</t>
  </si>
  <si>
    <t>CARTOON, ZIP</t>
  </si>
  <si>
    <t>HIGH</t>
  </si>
  <si>
    <t>4003-24-01</t>
  </si>
  <si>
    <t>NO!', HUMAN</t>
  </si>
  <si>
    <t>SINGLE BARK, ANIMAL, KENNEL</t>
  </si>
  <si>
    <t>SFX (Dog)</t>
  </si>
  <si>
    <t>Falling Star</t>
  </si>
  <si>
    <t>Blockhead - MidBlock</t>
  </si>
  <si>
    <t>? (Possibly Roland SC-55)</t>
  </si>
  <si>
    <t>Baby/Moaning</t>
  </si>
  <si>
    <t>Bird SFX</t>
  </si>
  <si>
    <t>Cat Meow</t>
  </si>
  <si>
    <t>Mario is Missing! (Nintendo SNES)</t>
  </si>
  <si>
    <t>46 Slap Bass</t>
  </si>
  <si>
    <t>Kenya and Greece, Boss Battle</t>
  </si>
  <si>
    <t>United States</t>
  </si>
  <si>
    <t>Italy and France</t>
  </si>
  <si>
    <t>IA-7 Trumpet</t>
  </si>
  <si>
    <t>City Secured</t>
  </si>
  <si>
    <t>Main Theme, Russia and Egypt</t>
  </si>
  <si>
    <t>MT-32</t>
  </si>
  <si>
    <t>Bank A -&gt; Strings</t>
  </si>
  <si>
    <t>[A82] 58 Harp 1</t>
  </si>
  <si>
    <t>Bank B -&gt; Mallet</t>
  </si>
  <si>
    <t>[B52] 98 Vibe 1</t>
  </si>
  <si>
    <t>United States, City Secured</t>
  </si>
  <si>
    <t>Bank B -&gt; Special</t>
  </si>
  <si>
    <t>[B62] 106 Koto</t>
  </si>
  <si>
    <t>China and Japan</t>
  </si>
  <si>
    <t>[B68] 112 Breathpipe</t>
  </si>
  <si>
    <t>Italy and France, China and Japan</t>
  </si>
  <si>
    <t>Rhythm</t>
  </si>
  <si>
    <t>37 Rim Shot</t>
  </si>
  <si>
    <t>38 Acou SD</t>
  </si>
  <si>
    <t>Mario's Time Machine (Nintendo SNES)</t>
  </si>
  <si>
    <t>Hotel Mario</t>
  </si>
  <si>
    <t>Casio</t>
  </si>
  <si>
    <t>CZ-3000</t>
  </si>
  <si>
    <t>B-7 Steel Drum</t>
  </si>
  <si>
    <t>More Emulator Standards</t>
  </si>
  <si>
    <t>Indian Ensemble</t>
  </si>
  <si>
    <t>Hotel 3-1</t>
  </si>
  <si>
    <t>SP1200</t>
  </si>
  <si>
    <t>Studio Electric</t>
  </si>
  <si>
    <t>Midimoog</t>
  </si>
  <si>
    <t>Mario Artist: Paint Studio</t>
  </si>
  <si>
    <t>006 Modern Gtr</t>
  </si>
  <si>
    <t>Texture Paint</t>
  </si>
  <si>
    <t>Conga</t>
  </si>
  <si>
    <t>Planet Mars - Music Type 2</t>
  </si>
  <si>
    <t>Drawing Track #1 (Jellyfish)</t>
  </si>
  <si>
    <t>Mario Artist: Talent Studio</t>
  </si>
  <si>
    <t>Also in N64DD SDK</t>
  </si>
  <si>
    <t>Gettin' Jiggy With It</t>
  </si>
  <si>
    <t>114 Agogo</t>
  </si>
  <si>
    <t>Longer release</t>
  </si>
  <si>
    <t>006 E.Piano 2</t>
  </si>
  <si>
    <t>Track 59 -&gt; TS 0:10</t>
  </si>
  <si>
    <t>Mario Artist: Polygon Studio</t>
  </si>
  <si>
    <t>Cymbals Complete</t>
  </si>
  <si>
    <t>Synths -&gt; Synth Bells</t>
  </si>
  <si>
    <t>Turbo Wave 4</t>
  </si>
  <si>
    <t>Cyberspace</t>
  </si>
  <si>
    <t>028 Digiwave</t>
  </si>
  <si>
    <t>Dr. Mario 64</t>
  </si>
  <si>
    <t>SteelDrFs</t>
  </si>
  <si>
    <t>Que Que</t>
  </si>
  <si>
    <t>090 000 Warm Pad</t>
  </si>
  <si>
    <t>WarmPad</t>
  </si>
  <si>
    <t>OcheHitC</t>
  </si>
  <si>
    <t>081 008 Sine Wave</t>
  </si>
  <si>
    <t>Sc88sine</t>
  </si>
  <si>
    <t>BassSlid</t>
  </si>
  <si>
    <t>Chill</t>
  </si>
  <si>
    <t>Track 41 -&gt; TS 0:05</t>
  </si>
  <si>
    <t>Brush_AL, Brush_B1L, Brush_B2L</t>
  </si>
  <si>
    <t>Track 42 -&gt; TS 0:26</t>
  </si>
  <si>
    <t>WawGtr</t>
  </si>
  <si>
    <t>Datafile 3</t>
  </si>
  <si>
    <t>Track 35</t>
  </si>
  <si>
    <t>Timestamp 0:09</t>
  </si>
  <si>
    <t>Perc_FX1</t>
  </si>
  <si>
    <t>? (E-MU SP12 or sample CD)</t>
  </si>
  <si>
    <t>SP12BD, SP12HH, SP12RideLP, SP12SD1, SP12SD2</t>
  </si>
  <si>
    <t>? (Roland TB-303 or sample CD)</t>
  </si>
  <si>
    <t>TB303Me, TB303seq</t>
  </si>
  <si>
    <t>Luigi's Mansion</t>
  </si>
  <si>
    <t>WS2 -&gt; 21-34</t>
  </si>
  <si>
    <t>Game Boy Horror</t>
  </si>
  <si>
    <t>CD 1 -&gt; DMa:DIGITAL 1 -&gt; DMa:HR-16 B</t>
  </si>
  <si>
    <t>DMa:K  HR-16 B</t>
  </si>
  <si>
    <t>WS3 -&gt; 42</t>
  </si>
  <si>
    <t>DMa:Rest HR-16 B</t>
  </si>
  <si>
    <t>WS3 -&gt; 43, 44</t>
  </si>
  <si>
    <t>CD 1 -&gt; DMa:DIGITAL 3 -&gt; DMa:SP-12</t>
  </si>
  <si>
    <t>DMa:BD SP-12</t>
  </si>
  <si>
    <t>WS3 -&gt; 64, 65</t>
  </si>
  <si>
    <t>WS3 -&gt; 46</t>
  </si>
  <si>
    <t>CD 1 -&gt;  HH:K-HH REAL st -&gt;  HH:K-HH Real s1</t>
  </si>
  <si>
    <r>
      <rPr>
        <rFont val="Fira Sans"/>
        <b/>
        <sz val="10.0"/>
      </rPr>
      <t xml:space="preserve"> HH:K-HH Reals 5 </t>
    </r>
    <r>
      <rPr>
        <rFont val="Fira Sans"/>
        <b/>
        <i/>
        <sz val="10.0"/>
      </rPr>
      <t>or</t>
    </r>
    <r>
      <rPr>
        <rFont val="Fira Sans"/>
        <b/>
        <sz val="10.0"/>
      </rPr>
      <t xml:space="preserve"> 6</t>
    </r>
  </si>
  <si>
    <t>WS2 -&gt; 70</t>
  </si>
  <si>
    <t>Catching Boos</t>
  </si>
  <si>
    <t>CD 2 -&gt; SYN:Microwave  2 -&gt; SYN:Microwave 5</t>
  </si>
  <si>
    <t>SYN:PPG Organ</t>
  </si>
  <si>
    <t>WS3 -&gt; 53</t>
  </si>
  <si>
    <t>WS3 -&gt; 81</t>
  </si>
  <si>
    <t>SYN:Wet Feedback</t>
  </si>
  <si>
    <t>WS3 -&gt; 82</t>
  </si>
  <si>
    <t>CD 2 -&gt; SYN:DIGITAL    1 -&gt; SYN:Digital  1</t>
  </si>
  <si>
    <t>SYN:Cigital</t>
  </si>
  <si>
    <t>WS2 -&gt; 384, WS3 -&gt; 69</t>
  </si>
  <si>
    <t>Boos' Escape, Talking with Ghosts, Boolossus Battle, Catching King Boo, Mario Back To Normal, Game Over</t>
  </si>
  <si>
    <t>CD 2 -&gt; SYN:DIGITAL    1 -&gt; SYN:Digital  4</t>
  </si>
  <si>
    <t>SYN:Michael J.</t>
  </si>
  <si>
    <t>WS0 -&gt; 58</t>
  </si>
  <si>
    <t>CD 2 -&gt; SYN:DIGITAL    2 -&gt; SYN:Digital  7</t>
  </si>
  <si>
    <t>SYN:Wonder Bell</t>
  </si>
  <si>
    <t>WS0 -&gt; 59</t>
  </si>
  <si>
    <t>Puzzle Solved!</t>
  </si>
  <si>
    <t>CD 2 -&gt; SYN:ANALOG    1 -&gt; SYN:Analog  4</t>
  </si>
  <si>
    <t>SYN:Heart-Synth</t>
  </si>
  <si>
    <t>WS3 -&gt; 68</t>
  </si>
  <si>
    <t>CD 2 -&gt; SYN:ANALOG    2 -&gt; SYN:Analog  5</t>
  </si>
  <si>
    <t>SYN:MKS-Sound</t>
  </si>
  <si>
    <t>WS2 -&gt; 387</t>
  </si>
  <si>
    <t>Menu, Training, The Ghost Portrificationizer, Boos' Escape, Catching Boos, Mysterious Powers of the Boo, Talking with King Boo, Staff Credits</t>
  </si>
  <si>
    <t>CD 2 -&gt; PAD:SYNTH-PADS 2 -&gt; PAD:Synth-Pads 4</t>
  </si>
  <si>
    <t>PAD:Digi Pad  11</t>
  </si>
  <si>
    <t>WS3 -&gt; 48</t>
  </si>
  <si>
    <t>Bogmire Intro, Bogmire Battle, King Boo Battle</t>
  </si>
  <si>
    <t>CD 2 -&gt; PIA:GRAND  2 -&gt; PIA:Grand 6</t>
  </si>
  <si>
    <t>PIA:Grand  6m</t>
  </si>
  <si>
    <t>WS3 -&gt; 49, 50, 51, 52, 55</t>
  </si>
  <si>
    <t>Melody Pianissima (Underwater Theme)</t>
  </si>
  <si>
    <t>CD 2 -&gt; STR:Orchestral -&gt; STR:Harp</t>
  </si>
  <si>
    <t>STR:Harp</t>
  </si>
  <si>
    <t>WS2 -&gt; 63, 64, 65, 66, 67</t>
  </si>
  <si>
    <t>Gallery, Mansion (Exterior), Super Mario Bros. Theme, Observatory, SFX (Harp Hit)</t>
  </si>
  <si>
    <t>GUI:D DirtyLead2</t>
  </si>
  <si>
    <t>WS2 -&gt; 44, 45</t>
  </si>
  <si>
    <t>Catching Boos, Warped Back by Boos</t>
  </si>
  <si>
    <t>CD 2 -&gt; GUI:E-DISTORTION -&gt; GUI:D Metal-Mix</t>
  </si>
  <si>
    <t>GUI:D Metal-VCF</t>
  </si>
  <si>
    <t>WS3 -&gt; 37</t>
  </si>
  <si>
    <t>CD 2 -&gt; PIA:E-PIANOS ok -&gt; PIA:CP-70</t>
  </si>
  <si>
    <t>PIA:CP-70</t>
  </si>
  <si>
    <t>WS2 -&gt; 8, 9, 10, 11, 12</t>
  </si>
  <si>
    <t>CD 1 -&gt; HAL:GREG. CHORDS -&gt; HAL:Greg.Chords2</t>
  </si>
  <si>
    <t>HAL:Greg.Chords3</t>
  </si>
  <si>
    <t>WS3 -&gt; 39</t>
  </si>
  <si>
    <t>King Boo Battle</t>
  </si>
  <si>
    <t>CD 1 -&gt; PIA:MICRO-PIANO -&gt; Pia:MicroPiano 1</t>
  </si>
  <si>
    <t>PIA:MicroPiano1s</t>
  </si>
  <si>
    <t>WS3 -&gt; 38, 47</t>
  </si>
  <si>
    <t>CD 2 -&gt; FX :ANALOG PER 1 -&gt; FX :Analog PER 2</t>
  </si>
  <si>
    <t>FX :Analog Perc.3 or 4</t>
  </si>
  <si>
    <t>WS2 -&gt; 19, 392, 405</t>
  </si>
  <si>
    <t>Controls, Staff Credits</t>
  </si>
  <si>
    <t>CD 2 -&gt; FX :ANALOG PER 2 -&gt; FX :Analog PER 3</t>
  </si>
  <si>
    <t>FX :Analog Perc.5</t>
  </si>
  <si>
    <t>WS2 -&gt; 20</t>
  </si>
  <si>
    <t>Professor E. Gadd's Theme, Controls</t>
  </si>
  <si>
    <t>CD 2 -&gt;  HH:HiHat Synth -&gt;  HH:HH Synth</t>
  </si>
  <si>
    <t xml:space="preserve"> HH:HH Synth</t>
  </si>
  <si>
    <t>WS2 -&gt; 385, 386</t>
  </si>
  <si>
    <t>Timestamp 0:15</t>
  </si>
  <si>
    <t>WS2 -&gt; 388</t>
  </si>
  <si>
    <t>Controls, Training, Gallery</t>
  </si>
  <si>
    <t>WS2 -&gt; 1, WS3 -&gt; 102</t>
  </si>
  <si>
    <t>Title Screen, First Key Appears, Portificationizing the Portrait Ghosts, Luigi Sucked into Painting, Mario Back To Normal, Staff Credits, Game Over</t>
  </si>
  <si>
    <t>Brass -&gt; Large Brass Ensembles</t>
  </si>
  <si>
    <t>Lg Brs Ens 1</t>
  </si>
  <si>
    <t>WS3 -&gt; 19</t>
  </si>
  <si>
    <t>Lg Brs Ens 3</t>
  </si>
  <si>
    <t>WS2 -&gt; 53</t>
  </si>
  <si>
    <t>Catching Ghosts</t>
  </si>
  <si>
    <t>WS2 -&gt; 2, 3, WS3 -&gt; 103</t>
  </si>
  <si>
    <t>WS2 -&gt; 51</t>
  </si>
  <si>
    <t>Marimba 1</t>
  </si>
  <si>
    <t>WS2 -&gt; 54, WS3 -&gt; 107</t>
  </si>
  <si>
    <t>Training Results, Catching Ghosts, Super Mario Bros. Theme, SFX (Marimba Hit)</t>
  </si>
  <si>
    <t>Bass Drum 1</t>
  </si>
  <si>
    <t>WS2 -&gt; 344, WS3 -&gt; 114</t>
  </si>
  <si>
    <t>Luigi's Entrance, First Key Appears, Luigi Meets E. Gadd, First Ghosts, Danger, Get Boss Key, Mini-Game</t>
  </si>
  <si>
    <t>WS0 -&gt; 100 - From Super Mario 64</t>
  </si>
  <si>
    <t>SFX (Painting)</t>
  </si>
  <si>
    <t>WS2 -&gt; 50</t>
  </si>
  <si>
    <t>Sound FX 1</t>
  </si>
  <si>
    <t>WS3 -&gt; 56</t>
  </si>
  <si>
    <t>DigiDesign</t>
  </si>
  <si>
    <t>String Marcato</t>
  </si>
  <si>
    <t>WS2 -&gt; 362, 363, WS3 -&gt; 116, 117</t>
  </si>
  <si>
    <t>WS2 -&gt; 358, 359, WS3 -&gt; 59, 60, From SM64</t>
  </si>
  <si>
    <t>Boolossus Intro</t>
  </si>
  <si>
    <t>WS2 -&gt; 360, 361, 364, 365, WS3 -&gt; 61</t>
  </si>
  <si>
    <t>Turbo Wave 3</t>
  </si>
  <si>
    <t>WS2 -&gt; 401</t>
  </si>
  <si>
    <t>Observatory Appears</t>
  </si>
  <si>
    <t>WS2 -&gt; 4, WS3 -&gt; 104</t>
  </si>
  <si>
    <t>Training (Battle)</t>
  </si>
  <si>
    <t>Partition F -&gt; VOLUME 013</t>
  </si>
  <si>
    <t>SAMPLES 111</t>
  </si>
  <si>
    <t>WS2 -&gt; 5, WS3 -&gt; 105</t>
  </si>
  <si>
    <t>Professor E. Gadd's Theme, Controls, Caught Portrait Ghost (Overview), Staff Credits</t>
  </si>
  <si>
    <t>001:111</t>
  </si>
  <si>
    <t>pad:Cloud 9</t>
  </si>
  <si>
    <t>WS2 -&gt; 347</t>
  </si>
  <si>
    <t>Professor E. Gadd's Theme</t>
  </si>
  <si>
    <t>001:017</t>
  </si>
  <si>
    <t>wav:Moog Lead</t>
  </si>
  <si>
    <t>WS2 -&gt; 352</t>
  </si>
  <si>
    <t>015 Tenor Sax</t>
  </si>
  <si>
    <t>WS3 -&gt; 8</t>
  </si>
  <si>
    <t>Super Mario Bros. Theme, SFX (Saxhorn Hit)</t>
  </si>
  <si>
    <t>003 Arco Violas</t>
  </si>
  <si>
    <t>WS2 -&gt; 396, WS3 -&gt; 23</t>
  </si>
  <si>
    <t>WS2 -&gt; 6, 7</t>
  </si>
  <si>
    <t>Talking with Ghosts, Mini-Game (Fail Jingle)</t>
  </si>
  <si>
    <t>WS2 -&gt; 13, 14, 15</t>
  </si>
  <si>
    <t>WS2 -&gt; 60 - From the N64DD SDK</t>
  </si>
  <si>
    <t>Menu Screen, Meeting E. Gadd, Toad's Theme, Staff Credits</t>
  </si>
  <si>
    <t>WS3 -&gt; 1 - From the N64DD SDK</t>
  </si>
  <si>
    <t>A82 Muted Trpt</t>
  </si>
  <si>
    <t>WS3 -&gt; 5</t>
  </si>
  <si>
    <t>Chauncey Battle</t>
  </si>
  <si>
    <t>WS0 -&gt; 1</t>
  </si>
  <si>
    <t>Mario Back To Normal</t>
  </si>
  <si>
    <t>WS2 -&gt; 367</t>
  </si>
  <si>
    <t>Training, Catching a Portrait Ghost, Mini-Game, Mysterious Powers of the Boo, Talking with King Boo, Mario Back to Normal</t>
  </si>
  <si>
    <t>WS3 -&gt; 9 - From the N64DD SDK</t>
  </si>
  <si>
    <t>WS3 -&gt; 6</t>
  </si>
  <si>
    <t>Talking with King Boo, Rank H Ending</t>
  </si>
  <si>
    <t>Mansion Lighted Room, Staff Credits</t>
  </si>
  <si>
    <t>1020-40-02</t>
  </si>
  <si>
    <t>XYLOPHONE</t>
  </si>
  <si>
    <t>UP GLISS: IDEA!, MUSIC, PERCUSSION</t>
  </si>
  <si>
    <t>Caught Portrait Ghost (Overview)</t>
  </si>
  <si>
    <t>WS2 -&gt; 400</t>
  </si>
  <si>
    <t>Controls</t>
  </si>
  <si>
    <t>WS3 -&gt; 62</t>
  </si>
  <si>
    <t>Super Mario Bros. Theme, SFX (Cello Hit)</t>
  </si>
  <si>
    <t>Partition C -&gt; STRETCHER</t>
  </si>
  <si>
    <t>STRETCHER</t>
  </si>
  <si>
    <t>WS3 -&gt; 35</t>
  </si>
  <si>
    <t>Boolossus Intro, Boolossus Battle, Catching King Boo</t>
  </si>
  <si>
    <t>Partition D -&gt; STRATICUS</t>
  </si>
  <si>
    <t>TREMOWASH</t>
  </si>
  <si>
    <t>WS3 -&gt; 36</t>
  </si>
  <si>
    <t>Boolossus Battle</t>
  </si>
  <si>
    <t>Partition G -&gt; BIZARROS</t>
  </si>
  <si>
    <t>RADIO</t>
  </si>
  <si>
    <t>WS3 -&gt; 63</t>
  </si>
  <si>
    <t>Partition G -&gt; DRUG INDUCED</t>
  </si>
  <si>
    <t>MENTAL</t>
  </si>
  <si>
    <t>WS3 -&gt; 66</t>
  </si>
  <si>
    <t>Partition I -&gt; TRASH TALK</t>
  </si>
  <si>
    <t>BAD ACID</t>
  </si>
  <si>
    <t>WS3 -&gt; 73 - "Welcome to-"</t>
  </si>
  <si>
    <t>CD 1 -&gt; PRC:SB Afro DRMs -&gt; PRC:African Perc</t>
  </si>
  <si>
    <t>PRC:-Djembes</t>
  </si>
  <si>
    <t>WS3 -&gt; 31, 32, 33</t>
  </si>
  <si>
    <t>Bogmire Battle</t>
  </si>
  <si>
    <t>DX100</t>
  </si>
  <si>
    <t>Internal -&gt; Shift Mode -&gt; BANK C</t>
  </si>
  <si>
    <t>14 Hollowlead</t>
  </si>
  <si>
    <t>WS2 -&gt; 36</t>
  </si>
  <si>
    <t>Boo's Escape, Title Screen (Beta), Main Theme (Beta)</t>
  </si>
  <si>
    <t>WS3 -&gt; 100 - From Super Mario 64</t>
  </si>
  <si>
    <t>WS2 -&gt; 68, 69 - From the N64DD SDK</t>
  </si>
  <si>
    <t>Caught Portrait Ghost (Overview), Talking with Ghosts, Luigi Sucked into Painting, Room Space/Total Score (Unused)</t>
  </si>
  <si>
    <t>WS2 -&gt; 39 // Brass chord w/cymbal</t>
  </si>
  <si>
    <t>Catch Portrait Ghost</t>
  </si>
  <si>
    <t>WS2 -&gt; 47 // Snare</t>
  </si>
  <si>
    <t>Menu Screen</t>
  </si>
  <si>
    <t>WS2 -&gt; 55, 56, 57 // Weird strings</t>
  </si>
  <si>
    <t>Gallery, Catching Ghosts, Portificationizing the Portrait Ghosts</t>
  </si>
  <si>
    <t>WS2 -&gt; 59 // Sine Wave</t>
  </si>
  <si>
    <t>The Ghost Portrificationizer</t>
  </si>
  <si>
    <t>WS2 -&gt; 61 // "G or H" Clap 2</t>
  </si>
  <si>
    <t>WS2 -&gt; 71, 72 // Little "H" Synth</t>
  </si>
  <si>
    <t>WS2 -&gt; 73 // Soft Bass</t>
  </si>
  <si>
    <t>WS2 -&gt; 348, 349, 350 // Piano Slams</t>
  </si>
  <si>
    <t>Floating Whirlindas</t>
  </si>
  <si>
    <t>WS2 -&gt; 366 // Snare</t>
  </si>
  <si>
    <t>WS2 -&gt; 376 // Analog Syn. Strings</t>
  </si>
  <si>
    <t>WS2 -&gt; 380 // Clavinet Chord</t>
  </si>
  <si>
    <t>Training Results, Caught Portrait Ghost (Overview)</t>
  </si>
  <si>
    <t>WS2 -&gt; 381 // 60's Drum/Whistle loop</t>
  </si>
  <si>
    <t>Controls, Gallery</t>
  </si>
  <si>
    <t>WS2 -&gt; 383 // Simple Synth Bass</t>
  </si>
  <si>
    <t>Professor E. Gadd's Theme, Training</t>
  </si>
  <si>
    <t>WS2 -&gt; 395 // Synth Chord rise</t>
  </si>
  <si>
    <t>WS2 -&gt; 406, 407 // Rhodes</t>
  </si>
  <si>
    <t>Controls, Training, Staff Credits</t>
  </si>
  <si>
    <t>WS3 -&gt; 57, 71 // Anacymbal, Weird blip</t>
  </si>
  <si>
    <t>Let's Play, Chauncey Battle</t>
  </si>
  <si>
    <t>WS3 -&gt; 89 // Timpani</t>
  </si>
  <si>
    <t>Super Mario Bros. Theme, SFX (Timpani Hit)</t>
  </si>
  <si>
    <t>WS0 -&gt; 105 // Floating Pad</t>
  </si>
  <si>
    <t>Observatory</t>
  </si>
  <si>
    <t>Theremin</t>
  </si>
  <si>
    <t>Luigi Sucked Into Painting</t>
  </si>
  <si>
    <t>Mario vs. Donkey Kong</t>
  </si>
  <si>
    <t>Human Voices &amp; Sounds, Mexican Megaphone</t>
  </si>
  <si>
    <t>LoudspeakerTruckIn PE153301</t>
  </si>
  <si>
    <t>Super Mario Ball / Mario Pinball Land</t>
  </si>
  <si>
    <t>MU50</t>
  </si>
  <si>
    <t>XG Voice -&gt; Bank 0</t>
  </si>
  <si>
    <t>12 Vibes</t>
  </si>
  <si>
    <t>16 Dulcimer</t>
  </si>
  <si>
    <t>20 ChrchOrg</t>
  </si>
  <si>
    <t>34 FngrBass</t>
  </si>
  <si>
    <t>41 Violin</t>
  </si>
  <si>
    <t>44 Contrabs</t>
  </si>
  <si>
    <t>48 Timpani</t>
  </si>
  <si>
    <t>49 Strings1</t>
  </si>
  <si>
    <t>64 SynBras2</t>
  </si>
  <si>
    <t>71 Bassoon</t>
  </si>
  <si>
    <t>106 Banjo</t>
  </si>
  <si>
    <t>XG Voice -&gt; Bank 127</t>
  </si>
  <si>
    <t>1 Standard Kit</t>
  </si>
  <si>
    <t>Dance Dance Revolution Mario Mix</t>
  </si>
  <si>
    <t>Sample: Koji Kondo</t>
  </si>
  <si>
    <t>Super Mario Bros.</t>
  </si>
  <si>
    <t>Underwater BGM</t>
  </si>
  <si>
    <t>Blooper Bop</t>
  </si>
  <si>
    <t>Sample: Yuka Tsujiyoko, Yoshito Hirano</t>
  </si>
  <si>
    <t>Paper Mario: The Thousand-Year Door</t>
  </si>
  <si>
    <t>Ms. Mowz's Song</t>
  </si>
  <si>
    <t>Norman Cook - Skip to my Loops</t>
  </si>
  <si>
    <t>ALPHABET</t>
  </si>
  <si>
    <t>n/a (various)</t>
  </si>
  <si>
    <t>"M, A, R, I, O"</t>
  </si>
  <si>
    <t>Here We Go!</t>
  </si>
  <si>
    <t>Track 32 - More Conga Loops</t>
  </si>
  <si>
    <t>Timestamp 0:45</t>
  </si>
  <si>
    <t>Track 52 - Misc Reggae Samples</t>
  </si>
  <si>
    <t>"Come in Mr. DJ"</t>
  </si>
  <si>
    <t>STABS</t>
  </si>
  <si>
    <t>073_COOK</t>
  </si>
  <si>
    <t>Disco Hit</t>
  </si>
  <si>
    <t>In the Whirlpool</t>
  </si>
  <si>
    <t>Track 60 - Short Ad Libs</t>
  </si>
  <si>
    <t>Timestamp 0:10</t>
  </si>
  <si>
    <t>"Aww, yeah"</t>
  </si>
  <si>
    <t>Track 61 - More Ad Libs</t>
  </si>
  <si>
    <t>Timestamp 0:03</t>
  </si>
  <si>
    <t>"You!"</t>
  </si>
  <si>
    <t>Vox stab</t>
  </si>
  <si>
    <t>Track 62 - More Ad Libs 2</t>
  </si>
  <si>
    <t>Female vox</t>
  </si>
  <si>
    <t>Track 64 - Vocals</t>
  </si>
  <si>
    <t>"Woo!"</t>
  </si>
  <si>
    <t>"I think we got a-"</t>
  </si>
  <si>
    <t>Timestamp 0:19</t>
  </si>
  <si>
    <t>"Come on!"</t>
  </si>
  <si>
    <t>Track 68 - Vox 2</t>
  </si>
  <si>
    <t>Timestamp 0:04</t>
  </si>
  <si>
    <t>"Urgh"</t>
  </si>
  <si>
    <t>Cabin Fever</t>
  </si>
  <si>
    <t>Partition F -&gt; RAGGA IN G</t>
  </si>
  <si>
    <t>RAGGA VOC.1G</t>
  </si>
  <si>
    <t>G-PHRASE03, G-PHRASE06</t>
  </si>
  <si>
    <t>Pipe Pop</t>
  </si>
  <si>
    <t>Partition F -&gt; RAPPER 1-2</t>
  </si>
  <si>
    <t>RAP PHRASES1</t>
  </si>
  <si>
    <t>RAPHRASE01, 02, 05, 06</t>
  </si>
  <si>
    <t>Partition F -&gt; FEMALE VOICE</t>
  </si>
  <si>
    <t>FEM.VOC.1-E</t>
  </si>
  <si>
    <t>-Various Samples-</t>
  </si>
  <si>
    <t>Fishing Frenzy</t>
  </si>
  <si>
    <r>
      <rPr>
        <rFont val="Fira Sans"/>
        <b/>
        <color rgb="FF000000"/>
        <sz val="10.0"/>
      </rPr>
      <t xml:space="preserve">4X SYN 17 </t>
    </r>
    <r>
      <rPr>
        <rFont val="Fira Sans"/>
        <b/>
        <i/>
        <color rgb="FF000000"/>
        <sz val="10.0"/>
      </rPr>
      <t>or</t>
    </r>
    <r>
      <rPr>
        <rFont val="Fira Sans"/>
        <b/>
        <color rgb="FF000000"/>
        <sz val="10.0"/>
      </rPr>
      <t xml:space="preserve"> 4X SYN 18</t>
    </r>
  </si>
  <si>
    <t>not 100% confirmed</t>
  </si>
  <si>
    <t>0573 T-Sax</t>
  </si>
  <si>
    <t>Starring Wario</t>
  </si>
  <si>
    <t>T1</t>
  </si>
  <si>
    <t>TSD-04 COMBINATION 2</t>
  </si>
  <si>
    <t>08 Orch Hit</t>
  </si>
  <si>
    <t>Step by Step</t>
  </si>
  <si>
    <t>"Yoshi drums"</t>
  </si>
  <si>
    <t>Jump! Jump! Jump!</t>
  </si>
  <si>
    <t>Dance Vocals</t>
  </si>
  <si>
    <t>Track 36 -&gt; Sample 5</t>
  </si>
  <si>
    <t>So can ya hear me</t>
  </si>
  <si>
    <t>"So can ya hear me"</t>
  </si>
  <si>
    <t>Garden Boogie</t>
  </si>
  <si>
    <t>Track 36 -&gt; Sample 9</t>
  </si>
  <si>
    <t>(cough)</t>
  </si>
  <si>
    <t>"Huh-ah"</t>
  </si>
  <si>
    <t>Track 36 -&gt; Sample 19</t>
  </si>
  <si>
    <t>The funky rhythm... 2</t>
  </si>
  <si>
    <t>"The funky rhythm comin’ atcha"</t>
  </si>
  <si>
    <t>Rap phrases</t>
  </si>
  <si>
    <t>Super Princess Peach</t>
  </si>
  <si>
    <t>Mario vs. Donkey Kong 2: March of the Minis</t>
  </si>
  <si>
    <t>Drum Set</t>
  </si>
  <si>
    <t>Fingered bass</t>
  </si>
  <si>
    <t>Pan flute/shakuhachi</t>
  </si>
  <si>
    <t>Percussive organ</t>
  </si>
  <si>
    <t>Luigi's Mansion: Dark Moon</t>
  </si>
  <si>
    <t>Haunted Towers</t>
  </si>
  <si>
    <t>Ice Glitter</t>
  </si>
  <si>
    <t>Ghost Theme 10</t>
  </si>
  <si>
    <t>Captain Toad: Treasure Tracker</t>
  </si>
  <si>
    <t>Brass/Brass falls</t>
  </si>
  <si>
    <t>Pinball Party</t>
  </si>
  <si>
    <t>Overblown saxophone</t>
  </si>
  <si>
    <t>Walleye Tumble Temple, Wingo's Watchtower, Mine Cart Sunset Rundown</t>
  </si>
  <si>
    <t>to-do: check if it's this or the Yamaha sitar</t>
  </si>
  <si>
    <t>Spinwheel Bullet Bill Base</t>
  </si>
  <si>
    <t>Timp Crec S</t>
  </si>
  <si>
    <t>Episode 2 Ending</t>
  </si>
  <si>
    <t>FM7 Legacy -&gt; Synth Lead</t>
  </si>
  <si>
    <t>The King of Pyropuff Peak, Farewell, Pyropuff Peak</t>
  </si>
  <si>
    <t>Turnip Cannon Jungle</t>
  </si>
  <si>
    <t>Plucky Pass Beginnings, After Boss, Blizzard on the Star Express, Mine Cart Sunset Rundown, Episode 3, Biddybud Snow Stroll, Staff Roll, Bonus Episode</t>
  </si>
  <si>
    <t>Mine Cart Tunnel Throwdown, Mine Cart Sunset Rundown, Sliding Slab Shuffle</t>
  </si>
  <si>
    <t>Exp. 1 -&gt; Synth Lead</t>
  </si>
  <si>
    <t>Bursted Flute</t>
  </si>
  <si>
    <t>Plucky Pass Beginnings, Walleye Tumble Temple</t>
  </si>
  <si>
    <t>Funky</t>
  </si>
  <si>
    <t>Analogica</t>
  </si>
  <si>
    <t>The King of Pyropuff Peak</t>
  </si>
  <si>
    <t>Urban Arsenal 1 -&gt; Synth Misc</t>
  </si>
  <si>
    <t>Flowy</t>
  </si>
  <si>
    <t>Raise the release a bit</t>
  </si>
  <si>
    <t>Plucky Pass Beginnings</t>
  </si>
  <si>
    <t>Wingo Stage</t>
  </si>
  <si>
    <t>Mine Cart Tunnel Throwdown, Drop-Road Dash, Mine Cart Ruins Rumble</t>
  </si>
  <si>
    <t>Spinwheel Library</t>
  </si>
  <si>
    <t>Flittery Foreigner</t>
  </si>
  <si>
    <t>Drop-Road Dash</t>
  </si>
  <si>
    <t>Octave PWM Lead Unison</t>
  </si>
  <si>
    <t>Crystalline Towers</t>
  </si>
  <si>
    <t>Touchstone Trouble</t>
  </si>
  <si>
    <t>Wingo Battle 1 &amp; 2</t>
  </si>
  <si>
    <t>Piranha Creeper Cove</t>
  </si>
  <si>
    <t>Mine Cart Ruins Rumble</t>
  </si>
  <si>
    <t>Walleye Tumble Temple</t>
  </si>
  <si>
    <t>RMX Grooves -&gt; 90-Can of Growls</t>
  </si>
  <si>
    <t>90-Can of Growls a</t>
  </si>
  <si>
    <t>Biddybud Snow Stroll (underground)</t>
  </si>
  <si>
    <t>90-Madrid Vinyl Drums</t>
  </si>
  <si>
    <t>RMX Grooves -&gt; 90-Stutter</t>
  </si>
  <si>
    <t>Mummy-Me, Battle Tower Blitz</t>
  </si>
  <si>
    <t>105-Turrettes c</t>
  </si>
  <si>
    <t>Battle Tower Blitz</t>
  </si>
  <si>
    <t>The King of Pyropuff Peak, Mummy-Me, Battle Tower Blitz</t>
  </si>
  <si>
    <t>Infinity Air Pad</t>
  </si>
  <si>
    <t>Drop-Road Dash, Trick-Track Hall</t>
  </si>
  <si>
    <t>PRE2:015</t>
  </si>
  <si>
    <t>Accordions AF1&amp;2</t>
  </si>
  <si>
    <t>PRE4:023</t>
  </si>
  <si>
    <t>Symphonic Pizzicato</t>
  </si>
  <si>
    <t>Bizarre Doors of Boo Mansion</t>
  </si>
  <si>
    <t>PRE5:055</t>
  </si>
  <si>
    <t>Soft RnB</t>
  </si>
  <si>
    <t>Bizarre Doors of Boo Mansion, Mummy-Me</t>
  </si>
  <si>
    <t>PRE8:038</t>
  </si>
  <si>
    <t>Where Am I?</t>
  </si>
  <si>
    <t>PRE8:043</t>
  </si>
  <si>
    <t>Sitar MW</t>
  </si>
  <si>
    <t>Walleye Tumble Temple, Spinwheel Bullet Bill Base</t>
  </si>
  <si>
    <t>PRE8:050</t>
  </si>
  <si>
    <t>PRE8:055</t>
  </si>
  <si>
    <t>Mythic Flute</t>
  </si>
  <si>
    <t>GM:011</t>
  </si>
  <si>
    <t>Windup Stairs</t>
  </si>
  <si>
    <t>GM:013</t>
  </si>
  <si>
    <t>Mine Cart Tunnel Throwdown, Turnip Cannon Jungle, Drop-Road Dash, Mine Cart Ruins Rumble</t>
  </si>
  <si>
    <t>GM:048</t>
  </si>
  <si>
    <t>Timpani + Cymbal</t>
  </si>
  <si>
    <t>GM:075</t>
  </si>
  <si>
    <t>Tutorial, Camping, Wingo is Defeated</t>
  </si>
  <si>
    <t>GM:087</t>
  </si>
  <si>
    <t>Fifth Lead</t>
  </si>
  <si>
    <t>GM:109</t>
  </si>
  <si>
    <t>GM:111</t>
  </si>
  <si>
    <t>Luigi's Mansion Arcade</t>
  </si>
  <si>
    <t>Vibra a little softer</t>
  </si>
  <si>
    <t>Credited in SFX files</t>
  </si>
  <si>
    <t>Reaktor Prism</t>
  </si>
  <si>
    <t>Ohm Force</t>
  </si>
  <si>
    <t>Symptohm</t>
  </si>
  <si>
    <t>Propellerhead</t>
  </si>
  <si>
    <t>Reason</t>
  </si>
  <si>
    <t>Super Mario Maker</t>
  </si>
  <si>
    <t>Ghost House (Super Mario Bros.) - Edit</t>
  </si>
  <si>
    <t>Underground (New Super Mario Bros. U) - Edit</t>
  </si>
  <si>
    <t>Castle &amp; Fortress (Super Mario Bros. 3) - Edit</t>
  </si>
  <si>
    <t>Suburban Sprawls 02</t>
  </si>
  <si>
    <t>Airship (Super Mario Bros. 3) - Edit</t>
  </si>
  <si>
    <t>A47 Bass &amp; Cello</t>
  </si>
  <si>
    <t>Airship (Super Mario World)</t>
  </si>
  <si>
    <t>Exp. 2 -&gt; Flute</t>
  </si>
  <si>
    <t>Amsterdamned</t>
  </si>
  <si>
    <t>Exp. 2 -&gt; Synth Misc</t>
  </si>
  <si>
    <t>Gameboy Attack</t>
  </si>
  <si>
    <t>Cannot Compute</t>
  </si>
  <si>
    <t>Airship (New Super Mario Bros. U) - Edit</t>
  </si>
  <si>
    <t>Cross Beat Kicker</t>
  </si>
  <si>
    <t>Ghost House (Super Mario World) - Edit</t>
  </si>
  <si>
    <t>Underground (Super Mario Bros.) - Edit</t>
  </si>
  <si>
    <t>Magic Spell Falling Piano</t>
  </si>
  <si>
    <t>Ghost House (Super Mario Bros. 3) - Edit</t>
  </si>
  <si>
    <t>Plasto303</t>
  </si>
  <si>
    <t>Plasto303 Arp</t>
  </si>
  <si>
    <t>Rhodes Beads</t>
  </si>
  <si>
    <t>Airship (Super Mario Bros.) - Edit</t>
  </si>
  <si>
    <t>Squareness 2</t>
  </si>
  <si>
    <t>Airship (Super Mario Bros. 3) - Edit, Ghost House (Super Mario Bros.) - Edit</t>
  </si>
  <si>
    <t>Ghost House (New Super Mario Bros. U) - Edit</t>
  </si>
  <si>
    <t>Trilling Tron</t>
  </si>
  <si>
    <t>074-Smooth Stix</t>
  </si>
  <si>
    <t>074-Smooth Stix Shaker</t>
  </si>
  <si>
    <t>Classic Stylus -&gt; 73-Blue note</t>
  </si>
  <si>
    <t>73-Blue note e</t>
  </si>
  <si>
    <t>Classic Stylus -&gt; 113-HouseJam</t>
  </si>
  <si>
    <t>113-HouseJam a</t>
  </si>
  <si>
    <t>Overworld (Super Mario Bros.) - Edit</t>
  </si>
  <si>
    <t>Classic Stylus -&gt; 120-Bosso Club</t>
  </si>
  <si>
    <t>120-Bosso Club a</t>
  </si>
  <si>
    <t>100 Mario Challenge - Normal, 100 Mario Challenge - Expert, 100 Mario Challenge - Super Expert</t>
  </si>
  <si>
    <t>133-Step out b</t>
  </si>
  <si>
    <t>74-Djembe 1</t>
  </si>
  <si>
    <t>Underground (Super Mario Bros. 3) - Edit</t>
  </si>
  <si>
    <t>90-Can of Growls b</t>
  </si>
  <si>
    <t>90-Stutter Snare</t>
  </si>
  <si>
    <t>97-Wax Wash HiHats Spring</t>
  </si>
  <si>
    <t>115-Optoman TamShakes</t>
  </si>
  <si>
    <t>RMX Grooves -&gt; 130-Obey</t>
  </si>
  <si>
    <t>130-Obey Beat</t>
  </si>
  <si>
    <t>Overworld (New Super Mario Bros. U) - Edit</t>
  </si>
  <si>
    <t>Sound Menus -&gt; Electro</t>
  </si>
  <si>
    <t>MENU - Stylus Electro FX</t>
  </si>
  <si>
    <t>Bass Instruments</t>
  </si>
  <si>
    <t>Studio Slap Staccato</t>
  </si>
  <si>
    <t>Added EQ and delay</t>
  </si>
  <si>
    <t>SFX (Rave)</t>
  </si>
  <si>
    <t>PRE7:009</t>
  </si>
  <si>
    <t>Perplex</t>
  </si>
  <si>
    <t>Underwater (Super Mario Bros.) - Edit</t>
  </si>
  <si>
    <t>Classic Stylus -&gt; 72-Slow jammies</t>
  </si>
  <si>
    <t>Overworld (Super Mario World) - Edit</t>
  </si>
  <si>
    <t>Chain Chomp (Electric Piano)</t>
  </si>
  <si>
    <t>P-Switch (Snare Drum)</t>
  </si>
  <si>
    <t>Koopa Clown Car (Synth Chord)</t>
  </si>
  <si>
    <t>Spike Top (Harpsichord)</t>
  </si>
  <si>
    <t>Bowser Jr. (Saxophone)</t>
  </si>
  <si>
    <t>Percussion instruments</t>
  </si>
  <si>
    <t>Super Mario Run</t>
  </si>
  <si>
    <t>Remix 10</t>
  </si>
  <si>
    <t>Timestamp 0:34</t>
  </si>
  <si>
    <t>"Show me your love!"</t>
  </si>
  <si>
    <t>Timestamp 0:38</t>
  </si>
  <si>
    <t>Timestamp 0:41</t>
  </si>
  <si>
    <t>"Ooh I like it!"</t>
  </si>
  <si>
    <t>Track 19</t>
  </si>
  <si>
    <t>Timestamp 0:08</t>
  </si>
  <si>
    <t>Ground Theme</t>
  </si>
  <si>
    <t>Tenor Male Patch</t>
  </si>
  <si>
    <t>Ghost House Theme</t>
  </si>
  <si>
    <t>68-92 VOX -&gt; HE68.VOXa-SPECIAL</t>
  </si>
  <si>
    <t>voxHOE68002special-A</t>
  </si>
  <si>
    <t>fxdHOE94026disco</t>
  </si>
  <si>
    <t>Loon sfx</t>
  </si>
  <si>
    <t>Super Mario Maker 2</t>
  </si>
  <si>
    <t>Partition C -&gt; MALLETS</t>
  </si>
  <si>
    <t>MARIMBA</t>
  </si>
  <si>
    <t>Forest (Super Mario World)</t>
  </si>
  <si>
    <t>Fanfare B</t>
  </si>
  <si>
    <t>CD 2 - STR:Orchestral - STR:Pizzicato</t>
  </si>
  <si>
    <t>Athletic (Super Mario Bros. 3) - Edit</t>
  </si>
  <si>
    <t>Reveal Trailer Theme</t>
  </si>
  <si>
    <t>Pop Brass -&gt; Trumpet</t>
  </si>
  <si>
    <t>TP cupmute</t>
  </si>
  <si>
    <t>Athletic (Super Mario 3D World) - Edit</t>
  </si>
  <si>
    <t>Snow (Super Mario Bros.) - Edit</t>
  </si>
  <si>
    <t>All Anvils</t>
  </si>
  <si>
    <t>Castle (Super Mario 3D World) - Edit</t>
  </si>
  <si>
    <t>Snow (Super Mario World), World Map (Night)</t>
  </si>
  <si>
    <t>B13 Soprano Sax</t>
  </si>
  <si>
    <t>B95 Tubular</t>
  </si>
  <si>
    <t>Snow (Super Mario World)</t>
  </si>
  <si>
    <t>03 Percussion -&gt; Middle Eastern Kit</t>
  </si>
  <si>
    <t>Middle Eastern Kit</t>
  </si>
  <si>
    <t>Desert (Super Mario World)</t>
  </si>
  <si>
    <t>Forest (New Super Mario Bros. U) - Edit</t>
  </si>
  <si>
    <t>3 - Melodic</t>
  </si>
  <si>
    <t>Santur</t>
  </si>
  <si>
    <t>Desert (New Super Mario Bros. U) - Edit</t>
  </si>
  <si>
    <t>Djembe 4</t>
  </si>
  <si>
    <t>Desert (Super Mario Bros. 3) - Edit</t>
  </si>
  <si>
    <t>Dunun (Kenkeni)</t>
  </si>
  <si>
    <t>Forest (Super Mario World) - Edit</t>
  </si>
  <si>
    <t>Balafon 2</t>
  </si>
  <si>
    <t>Forest (Super Mario Bros. 3) - Edit</t>
  </si>
  <si>
    <t>Darabuka - Dunbek</t>
  </si>
  <si>
    <t>Desert (Super Mario World) - Edit</t>
  </si>
  <si>
    <t>Exp. 1 -&gt; Bass</t>
  </si>
  <si>
    <t>Attacker</t>
  </si>
  <si>
    <t>Story Mode Field Music 4</t>
  </si>
  <si>
    <t>Desert (Super Mario World), World Map (Night)</t>
  </si>
  <si>
    <t>Jay-Bass</t>
  </si>
  <si>
    <t>Slap - Both</t>
  </si>
  <si>
    <t>Athletic (Super Mario World) - Edit</t>
  </si>
  <si>
    <t>Otherworldly Toy Piano</t>
  </si>
  <si>
    <t>Course World</t>
  </si>
  <si>
    <t>Electro Boy</t>
  </si>
  <si>
    <t>Jazz Stacks Bap</t>
  </si>
  <si>
    <t>Overworld (Super Mario 3D World) - Edit</t>
  </si>
  <si>
    <t>Jazz Stacks Bayeat</t>
  </si>
  <si>
    <t>Tuvan Sequencer</t>
  </si>
  <si>
    <t>remove reverb</t>
  </si>
  <si>
    <t>Desert (Super Mario 3D World) - Edit</t>
  </si>
  <si>
    <t>Distant Memories</t>
  </si>
  <si>
    <t>Acid Junkies</t>
  </si>
  <si>
    <t>Hop Hip Bass</t>
  </si>
  <si>
    <t>Airship (Super Mario 3D World) - Edit</t>
  </si>
  <si>
    <t>[GM 104] Fx 8 (Sc-Fi)</t>
  </si>
  <si>
    <t>Hybrid Set</t>
  </si>
  <si>
    <t>Aah Bell Choir</t>
  </si>
  <si>
    <t>Double Sterling</t>
  </si>
  <si>
    <t>Endless Challenge (Hard)</t>
  </si>
  <si>
    <t>A Difficult Phase</t>
  </si>
  <si>
    <t>Bass Lab</t>
  </si>
  <si>
    <t>Plastic Stick Bass</t>
  </si>
  <si>
    <t>Underground (Super Mario 3D World) - Edit</t>
  </si>
  <si>
    <t>Underwater (Super Mario 3D World) - Edit</t>
  </si>
  <si>
    <t>Arps &amp; Chords 1</t>
  </si>
  <si>
    <t>?? (pizzicato strings)</t>
  </si>
  <si>
    <t>Story Mode Map</t>
  </si>
  <si>
    <t>Snow (Super Mario World) - Edit</t>
  </si>
  <si>
    <t>Athletic (Super Mario Bros.) - Edit</t>
  </si>
  <si>
    <t>Discovery Series: Middle East</t>
  </si>
  <si>
    <t>Forest (Super Mario Bros.) - Edit</t>
  </si>
  <si>
    <t>String arp</t>
  </si>
  <si>
    <t>Accordion, From the N64DD SDK</t>
  </si>
  <si>
    <t>Luigi's Mansion 3</t>
  </si>
  <si>
    <t>Realitone</t>
  </si>
  <si>
    <t>Realibanjo</t>
  </si>
  <si>
    <t>Sewers (various)</t>
  </si>
  <si>
    <t>Soniccouture</t>
  </si>
  <si>
    <t>Pan Drums</t>
  </si>
  <si>
    <t>Polterkitty (various)</t>
  </si>
  <si>
    <t>Super Mario Bros. 35</t>
  </si>
  <si>
    <t>Notice:</t>
  </si>
  <si>
    <t>Mario is for grown men</t>
  </si>
  <si>
    <r>
      <rPr>
        <rFont val="Fira Sans"/>
        <b/>
        <color rgb="FF29E0FF"/>
        <sz val="14.0"/>
      </rPr>
      <t xml:space="preserve">Research by: </t>
    </r>
    <r>
      <rPr>
        <rFont val="Fira Sans"/>
        <b/>
        <color rgb="FFFFFFFF"/>
        <sz val="14.0"/>
      </rPr>
      <t>AceKombat, amphobius, Aquellex, Bouncy Glow, BPM, brutalmoon, ChilliusVGM, Collision Chaos Radio, crissxcr0ss, daypeecone, DDProd, doyakao, Dumperghost/Mr. Miles, eph, Floogus, G-Boy, GDhex12, Irikachana, IrisRose, koolaid, mBluett, Nico_, Nisto, Nuclear, OzoneOne, Pigeon City, Rockman Zero, Rainy, ScrewStache, Skull, Super Spindash, thefizzyfrenzy, thelostrune, The Xealot, toastedfoxx, Troxic Beatz, Vera, Water Waves</t>
    </r>
  </si>
  <si>
    <t>Sonic CD (JP/EU): eph + AceKombat, Bouncy Glow, BPM, ChilliusVGM, Collision Chaos Radio, crissxcr0ss, dumperghost, G-Boy, IrisRose, koolaid, Nuclear, Rainy, ScrewStache, thefizzyfreanzy</t>
  </si>
  <si>
    <t>Modern</t>
  </si>
  <si>
    <t>Portable</t>
  </si>
  <si>
    <t>Section 1 - Classic</t>
  </si>
  <si>
    <r>
      <rPr>
        <rFont val="Fira Sans"/>
        <b/>
        <color rgb="FFFFFFFF"/>
        <sz val="14.0"/>
      </rPr>
      <t xml:space="preserve">Sonic the Hedgehog </t>
    </r>
    <r>
      <rPr>
        <rFont val="Fira Sans"/>
        <b/>
        <color rgb="FFFFCB02"/>
        <sz val="14.0"/>
      </rPr>
      <t>★</t>
    </r>
    <r>
      <rPr>
        <rFont val="Fira Sans"/>
        <b/>
        <color rgb="FFE12B61"/>
        <sz val="14.0"/>
      </rPr>
      <t>★</t>
    </r>
  </si>
  <si>
    <t>Live Recording: SEGA</t>
  </si>
  <si>
    <t>SEGA Choir</t>
  </si>
  <si>
    <t>SEGA Opening</t>
  </si>
  <si>
    <t>SN-R8-01 Contemporary Percussion</t>
  </si>
  <si>
    <t>Scrap Brain Zone, Boss, Final Zone, 1-Up</t>
  </si>
  <si>
    <t>TR-626</t>
  </si>
  <si>
    <t>Drum Voices</t>
  </si>
  <si>
    <t>SNARE DRUM 2</t>
  </si>
  <si>
    <t>Kick drum</t>
  </si>
  <si>
    <r>
      <rPr>
        <rFont val="Fira Sans"/>
        <b/>
        <color rgb="FFFFFFFF"/>
        <sz val="14.0"/>
      </rPr>
      <t xml:space="preserve">Sonic the Hedgehog 2 </t>
    </r>
    <r>
      <rPr>
        <rFont val="Fira Sans"/>
        <b/>
        <color rgb="FFFFCB02"/>
        <sz val="14.0"/>
      </rPr>
      <t>★</t>
    </r>
    <r>
      <rPr>
        <rFont val="Fira Sans"/>
        <b/>
        <color rgb="FFE12B61"/>
        <sz val="14.0"/>
      </rPr>
      <t>★</t>
    </r>
  </si>
  <si>
    <t>All other instruments come from Sonic the Hedgehog</t>
  </si>
  <si>
    <t>PRO/cussion</t>
  </si>
  <si>
    <t>013 Disco Ball</t>
  </si>
  <si>
    <t>Vinyl Scratch</t>
  </si>
  <si>
    <t>Metropolis Zone</t>
  </si>
  <si>
    <t>Aquatic Ruin Zone</t>
  </si>
  <si>
    <r>
      <rPr>
        <rFont val="Fira Sans"/>
        <b/>
        <color rgb="FF627ABF"/>
        <sz val="14.0"/>
      </rPr>
      <t>Sonic</t>
    </r>
    <r>
      <rPr>
        <rFont val="Fira Sans"/>
        <b/>
        <color rgb="FF4EA855"/>
        <sz val="14.0"/>
      </rPr>
      <t xml:space="preserve"> CD</t>
    </r>
    <r>
      <rPr>
        <rFont val="Fira Sans"/>
        <b/>
        <color rgb="FFFFFFFF"/>
        <sz val="14.0"/>
      </rPr>
      <t xml:space="preserve"> (JP/EU)</t>
    </r>
  </si>
  <si>
    <t>Sample: L.A. Style</t>
  </si>
  <si>
    <t>James Brown Is Dead</t>
  </si>
  <si>
    <t>Likely comes from a sample/keyboard</t>
  </si>
  <si>
    <t>Collision Chaos Past</t>
  </si>
  <si>
    <t>Sample: Naoya Matsuoka</t>
  </si>
  <si>
    <t>One Last Farewell</t>
  </si>
  <si>
    <t>Timestamp 4:04</t>
  </si>
  <si>
    <t>Palmtree Panic Good Future, Palmtree Panic Bad Future</t>
  </si>
  <si>
    <t>SL1045 BAROQUE STRINGS</t>
  </si>
  <si>
    <t>STRING SECT1</t>
  </si>
  <si>
    <t>Quartz Quadrant Good Future, Final Fever</t>
  </si>
  <si>
    <t>S1100</t>
  </si>
  <si>
    <t>SL1103 SOLO ORGAN</t>
  </si>
  <si>
    <t>CHORUS WINDS</t>
  </si>
  <si>
    <t>Tidal Tempest Past</t>
  </si>
  <si>
    <t>Crypton</t>
  </si>
  <si>
    <t>Drumbase 5000</t>
  </si>
  <si>
    <t>Partition A -&gt; POWER KITS</t>
  </si>
  <si>
    <t>POWER KIT 01</t>
  </si>
  <si>
    <t>PWR.P TAMB1</t>
  </si>
  <si>
    <t>Collision Chaos Bad Future</t>
  </si>
  <si>
    <t>Partition G -&gt; GATE KITS #2</t>
  </si>
  <si>
    <t>GATE KIT #15</t>
  </si>
  <si>
    <t>GATE.S #23</t>
  </si>
  <si>
    <t>Palmtree Panic Good Future</t>
  </si>
  <si>
    <t>Partition G -&gt; GATE KITS #3</t>
  </si>
  <si>
    <t>GATE KIT #24</t>
  </si>
  <si>
    <t>GATE.S #33</t>
  </si>
  <si>
    <t>Quartz Quadrant Bad Future, Zone Clear</t>
  </si>
  <si>
    <t>Partition H -&gt; DRY KITS #2</t>
  </si>
  <si>
    <t>DRY KIT #11</t>
  </si>
  <si>
    <t>DRY.P P18</t>
  </si>
  <si>
    <t>Palmtree Panic Past, Palmtree Panic Present, Stardust Speedway Present, Stardust Speedway Good Future, Metallic Madness Present</t>
  </si>
  <si>
    <t>Dance/Industrial</t>
  </si>
  <si>
    <t>Track 37 - MIDI File Rhythm loops -&gt; Sample 1</t>
  </si>
  <si>
    <t>122 Rhythm loop 22</t>
  </si>
  <si>
    <t>stiff, industrial feel w/saw in loop</t>
  </si>
  <si>
    <t>Stardust Speedway Present</t>
  </si>
  <si>
    <t>Track 39 - MIDI File Rhythm loops -&gt; Sample 2</t>
  </si>
  <si>
    <t>Kick/hat</t>
  </si>
  <si>
    <t>kick w/hi hat after</t>
  </si>
  <si>
    <t>Metallic Madness Past</t>
  </si>
  <si>
    <t>Track 39 - MIDI File Rhythm loops -&gt; Sample 6</t>
  </si>
  <si>
    <t>Snare 2</t>
  </si>
  <si>
    <t>tight, sharp</t>
  </si>
  <si>
    <t>Metallic Madness Past, Stardust Speedway Past</t>
  </si>
  <si>
    <t>Track 59 - Kick drums -&gt; Sample 8</t>
  </si>
  <si>
    <t>solid</t>
  </si>
  <si>
    <t>Collision Chaos Good Future, Collision Chaos Bad Future</t>
  </si>
  <si>
    <t>Track 64 - Snare Drums -&gt; Sample 2</t>
  </si>
  <si>
    <t>Snare drum</t>
  </si>
  <si>
    <t>crisp w/ambiance</t>
  </si>
  <si>
    <t>Stardust Speedway Bad Future</t>
  </si>
  <si>
    <t>Track 77 - Miscellaneous -&gt; Sample 9</t>
  </si>
  <si>
    <t>Effect</t>
  </si>
  <si>
    <t>big horn effect stab</t>
  </si>
  <si>
    <t>Stardust Speedway Present, Stardust Speedway Bad Future</t>
  </si>
  <si>
    <t>Track 78 - Miscellaneous -&gt; Sample 2</t>
  </si>
  <si>
    <t>Vocal effect</t>
  </si>
  <si>
    <t>male</t>
  </si>
  <si>
    <t>Track 78 - Miscellaneous -&gt; Sample 3</t>
  </si>
  <si>
    <t>male "down" very low</t>
  </si>
  <si>
    <t>Track 79 - Miscellaneous -&gt; Sample 1</t>
  </si>
  <si>
    <t>sliding scratch</t>
  </si>
  <si>
    <t>Stardust Speedway Present, Stardust Speedway Past, Stardust Speedway Bad Future</t>
  </si>
  <si>
    <t>Track 79 - Miscellaneous -&gt; Sample 2</t>
  </si>
  <si>
    <t>scratch lick</t>
  </si>
  <si>
    <t>Track 82 - Miscellaneous -&gt; Sample 10</t>
  </si>
  <si>
    <t>Hi hat (open)</t>
  </si>
  <si>
    <t>Pro/cussion</t>
  </si>
  <si>
    <t>022 Stadium Rox</t>
  </si>
  <si>
    <t>Tom drum</t>
  </si>
  <si>
    <t>Stardust Speedway Past</t>
  </si>
  <si>
    <t>Proteus MPS Plus Orchestral</t>
  </si>
  <si>
    <t>371 Timpani</t>
  </si>
  <si>
    <t>01/W</t>
  </si>
  <si>
    <t>A01 '16 Piano</t>
  </si>
  <si>
    <t>03R/W: G01: Piano</t>
  </si>
  <si>
    <t>Tidal Tempest Present, Final Fever</t>
  </si>
  <si>
    <t>A09 Total Kit</t>
  </si>
  <si>
    <t>Quartz Quadrant Past</t>
  </si>
  <si>
    <t>Title Screen, Title Screen Beta</t>
  </si>
  <si>
    <t>03R/W: G23: Harmonica</t>
  </si>
  <si>
    <t>Wacky Workbench Past, Metallic Madness Good Future</t>
  </si>
  <si>
    <t>03R/W: G47: Harp</t>
  </si>
  <si>
    <t>Tidal Tempest Past, Final Fever</t>
  </si>
  <si>
    <t>A53 Tenor Sax</t>
  </si>
  <si>
    <t>A59 Orch Hit</t>
  </si>
  <si>
    <t>03R/W: G56: Orch Hit</t>
  </si>
  <si>
    <t>Palmtree Panic Bad Future, Metallic Madness ALL, Zone Clear, Quartz Quadrant Present, Quartz Quadrant Bad Future</t>
  </si>
  <si>
    <t>A63 Tin Flute</t>
  </si>
  <si>
    <t>A65 DigiBell</t>
  </si>
  <si>
    <t>Quartz Quadrant Good Future</t>
  </si>
  <si>
    <t>A71 Spit Organ</t>
  </si>
  <si>
    <t>A83 Flute</t>
  </si>
  <si>
    <t>Palmtree Panic Past, Wacky Workbench Past</t>
  </si>
  <si>
    <t>A90 Underwater</t>
  </si>
  <si>
    <t>Tidal Tempest Present, Quartz Quadrant Past</t>
  </si>
  <si>
    <t>B09 MrProducer</t>
  </si>
  <si>
    <t>Wacky Workbench Present (Unused Jingle)</t>
  </si>
  <si>
    <t>Palmtree Panic Bad Future, Quartz Quadrant Present, Quartz Quadrant Good Future</t>
  </si>
  <si>
    <t>B22 Brass 1</t>
  </si>
  <si>
    <t>03R/W: G62: Brass 1</t>
  </si>
  <si>
    <t>Stardust Speedway Present, Final Fever</t>
  </si>
  <si>
    <t>B37 Choir</t>
  </si>
  <si>
    <t>03R/W: G53: Choir</t>
  </si>
  <si>
    <t>Tidal Tempest Present</t>
  </si>
  <si>
    <t>B43 Musette</t>
  </si>
  <si>
    <t>03R/W: G22: Musette</t>
  </si>
  <si>
    <t>B49 VeloGated</t>
  </si>
  <si>
    <t>Disk Scratch</t>
  </si>
  <si>
    <t>B61 Gospel Org</t>
  </si>
  <si>
    <t>B71 Perc Organ 2</t>
  </si>
  <si>
    <t>03R/W: G18: Perc Organ</t>
  </si>
  <si>
    <t>Wacky Workbench Present, Stardust Speedway Present</t>
  </si>
  <si>
    <t>B75 Music Box</t>
  </si>
  <si>
    <t>Palmtree Panic Past</t>
  </si>
  <si>
    <t>B88 Vox Dude !</t>
  </si>
  <si>
    <t>Collision Chaos Past, Stardust Speedway Past</t>
  </si>
  <si>
    <t>03R/W</t>
  </si>
  <si>
    <t>PROG -&gt; Bank G</t>
  </si>
  <si>
    <t>G20: ChurchPipe</t>
  </si>
  <si>
    <t>Final Fever</t>
  </si>
  <si>
    <t>01 Piano16'</t>
  </si>
  <si>
    <t>Metallic Madness Present</t>
  </si>
  <si>
    <t>M1EX</t>
  </si>
  <si>
    <t>Palmtree Panic Present</t>
  </si>
  <si>
    <t>07 Stringorch</t>
  </si>
  <si>
    <t>Wacky Workbench Past</t>
  </si>
  <si>
    <t>46 Res-Synth2</t>
  </si>
  <si>
    <t>Tidal Tempest Bad Future</t>
  </si>
  <si>
    <t>31 Velo-Road</t>
  </si>
  <si>
    <t xml:space="preserve">KORG </t>
  </si>
  <si>
    <t>WAVESTATION SR</t>
  </si>
  <si>
    <t>PATCHES -&gt; ROM11</t>
  </si>
  <si>
    <t>12 Glass Vox</t>
  </si>
  <si>
    <t>PERFORMANCES -&gt; RAM1</t>
  </si>
  <si>
    <t>21 African Sunset</t>
  </si>
  <si>
    <t>36 Thick Pick</t>
  </si>
  <si>
    <t>PERFORMANCES -&gt; ROM4</t>
  </si>
  <si>
    <t>30 Drum Kit</t>
  </si>
  <si>
    <t>Collision Chaos Present</t>
  </si>
  <si>
    <t>48 African Kalimba</t>
  </si>
  <si>
    <t>Polestar Magnetics</t>
  </si>
  <si>
    <t>The X-Static Goldmine</t>
  </si>
  <si>
    <t>CD 1 -&gt; Track 02 - DISCO + OLD SCHOOL</t>
  </si>
  <si>
    <t>Dirty Beat 120</t>
  </si>
  <si>
    <t>Metallic Madness Good Future</t>
  </si>
  <si>
    <t>CD 1 -&gt; Track 03 - HIPHOP + OLD SCHOOL</t>
  </si>
  <si>
    <t>Breath Loop 103</t>
  </si>
  <si>
    <t>Tidal Tempest Good Future</t>
  </si>
  <si>
    <t>CD 1 -&gt; Track 09 - TEKNO/HOUSE -&gt; TS 0:00</t>
  </si>
  <si>
    <t>Getting Vocal 138</t>
  </si>
  <si>
    <t>"We gonna get this place!"</t>
  </si>
  <si>
    <t>Quartz Quadrant Bad Future, Quartz Quadrant Bad Future (Unused Jingle)</t>
  </si>
  <si>
    <t>CD 1 -&gt; Track 11 - CLONK -&gt; TS 0:30</t>
  </si>
  <si>
    <t>Adrenalin 127</t>
  </si>
  <si>
    <t>Drum Break / Vocal</t>
  </si>
  <si>
    <t>Quartz Quadrant Bad Future</t>
  </si>
  <si>
    <t>CD 1 -&gt; Track 38 - TR 909 SD 1 -&gt; TS 0:00</t>
  </si>
  <si>
    <t>Snare Drum 1</t>
  </si>
  <si>
    <t>TR-909 High Snare</t>
  </si>
  <si>
    <t>Metallic Madness Bad Future</t>
  </si>
  <si>
    <t>CD 1 -&gt; Track 38 - TR 909 SD 1 -&gt; TS 0:02</t>
  </si>
  <si>
    <t>Snare Drum 3</t>
  </si>
  <si>
    <t>TR-909 Standard Snare</t>
  </si>
  <si>
    <t>Quartz Quadrant Bad Future, Metallic Madness Bad Future</t>
  </si>
  <si>
    <t>CD 1 -&gt; Track 38 - TR 909 SD 1 -&gt; TS 0:05</t>
  </si>
  <si>
    <t>Snare Drum 5</t>
  </si>
  <si>
    <t>TR-909 Mid Snare</t>
  </si>
  <si>
    <t>Quartz Quadrant Past, Metallic Madness Past</t>
  </si>
  <si>
    <t>CD 1 -&gt; Track 38 - TR 909 SD 1 -&gt; TS 0:07</t>
  </si>
  <si>
    <t>Snare Drum 7</t>
  </si>
  <si>
    <t>TR-909 Low Snare</t>
  </si>
  <si>
    <t>CD 1 -&gt; Track 40 - TR 909 VARIOUS -&gt; TS 0:10</t>
  </si>
  <si>
    <t>Handclap</t>
  </si>
  <si>
    <t>TR-909 Clap</t>
  </si>
  <si>
    <t>CD 1 -&gt; Track 56 - R8 CYMBAL -&gt; TS 0:25</t>
  </si>
  <si>
    <t>Crash 2</t>
  </si>
  <si>
    <t>CD 2 -&gt; Track 05 - LET D BASS KICK -&gt; TS 0:22</t>
  </si>
  <si>
    <t>Special Stage</t>
  </si>
  <si>
    <t>CD 2 -&gt; Track 07 - DIS IS HIFI -&gt; TS 0:19</t>
  </si>
  <si>
    <t>In the mix</t>
  </si>
  <si>
    <t>Wacky Workbench Bad Future</t>
  </si>
  <si>
    <t>CD 2 -&gt; Track 09 - BASSLINE LOOPS -&gt; TS 1:25</t>
  </si>
  <si>
    <t>303 Loop 16 120</t>
  </si>
  <si>
    <t>CD 2 -&gt; Track 14 - FAT BASS 1 -&gt; TS 0:20</t>
  </si>
  <si>
    <t>Fat Pro 3</t>
  </si>
  <si>
    <t xml:space="preserve">Stardust Speedway Past, Metallic Madness Good Future </t>
  </si>
  <si>
    <t>CD 2 -&gt; Track 18 - HITS &amp; CHORDS -&gt; TS 0:00</t>
  </si>
  <si>
    <t>Chord 1</t>
  </si>
  <si>
    <t>CD 2 -&gt; Track 18 - HITS &amp; CHORDS -&gt; TS 0:01</t>
  </si>
  <si>
    <t>Chord 2</t>
  </si>
  <si>
    <t>CD 2 -&gt; Track 18 - HITS &amp; CHORDS -&gt; TS 0:08</t>
  </si>
  <si>
    <t>Hit 7</t>
  </si>
  <si>
    <t>Metallic Madness Past, Title Screen</t>
  </si>
  <si>
    <t>CD 2 -&gt; Track 18 - HITS &amp; CHORDS -&gt; TS 0:14</t>
  </si>
  <si>
    <t>Fluffy Chord</t>
  </si>
  <si>
    <t>CD 2 -&gt; Track 19 - RAVE BUZZ -&gt; TS 0:11</t>
  </si>
  <si>
    <t>Rave Buzz</t>
  </si>
  <si>
    <t>Loop points were added</t>
  </si>
  <si>
    <t>CD 2 -&gt; Track 22 - CHORD 2 -&gt; TS 0:15</t>
  </si>
  <si>
    <t>Chord 32</t>
  </si>
  <si>
    <t>CD 2 -&gt; Track 29 - SCIENCE FICTION 1 -&gt; TS 0:24</t>
  </si>
  <si>
    <t>Passing Asteroid</t>
  </si>
  <si>
    <t>CD 2 -&gt; Track 31 - STAR-TREKKING -&gt; TS 0:28</t>
  </si>
  <si>
    <t>Accelerate</t>
  </si>
  <si>
    <t>CD 2 -&gt; Track 41 - FAR OUT -&gt; TS 0:39</t>
  </si>
  <si>
    <t>Sylvain</t>
  </si>
  <si>
    <t>Octaved x2</t>
  </si>
  <si>
    <t>CD 2 -&gt; Track 53 - ROBOT 5 -&gt; TS 0:15</t>
  </si>
  <si>
    <t>...Perfect Techno</t>
  </si>
  <si>
    <t>Wacky Workbench Good Future</t>
  </si>
  <si>
    <t>CD 2 -&gt; Track 56 - VOCODER -&gt; TS 0:15</t>
  </si>
  <si>
    <t>...Turns Me On</t>
  </si>
  <si>
    <t>"The music just turns-"</t>
  </si>
  <si>
    <t>CD 2 -&gt; Track 80 - ELECTRIC FX 4 -&gt; TS 0:04</t>
  </si>
  <si>
    <t>Alarm 1</t>
  </si>
  <si>
    <t>D-50</t>
  </si>
  <si>
    <t>You Can Do Anything, Palmtree Panic Present, Cosmic Eternity - Believe in Yourself</t>
  </si>
  <si>
    <t>1-6 Living Calliope</t>
  </si>
  <si>
    <t xml:space="preserve">D-50 </t>
  </si>
  <si>
    <t xml:space="preserve">3-7 Soundtrack </t>
  </si>
  <si>
    <t>Good Ending (You're Too Cool!)</t>
  </si>
  <si>
    <t>4-1 Shamus Theme</t>
  </si>
  <si>
    <t>You Can Do Anything</t>
  </si>
  <si>
    <t>D-70</t>
  </si>
  <si>
    <t>PATCH -&gt; A</t>
  </si>
  <si>
    <t>A11 GrandPf Sw</t>
  </si>
  <si>
    <t>QQ Past may also use this for chords</t>
  </si>
  <si>
    <t>A12 Grandioso</t>
  </si>
  <si>
    <t>Cosmic Eternity - Believe in Yourself</t>
  </si>
  <si>
    <t>A13 Rhodes 1</t>
  </si>
  <si>
    <t>Palmtree Panic Present, Stardust Speedway Present</t>
  </si>
  <si>
    <t>A21 Strings</t>
  </si>
  <si>
    <t>Octaved in some parts</t>
  </si>
  <si>
    <t>Palmtree Panic Past, Palmtree Panic Good Future</t>
  </si>
  <si>
    <t>A22 Slow n Low</t>
  </si>
  <si>
    <t>Stardust Speedway Good Future</t>
  </si>
  <si>
    <t>A41 Mix Brass</t>
  </si>
  <si>
    <t>Palmtree Panic Present, Palmtree Panic Good Future, Quartz Quadrant Present, Quartz Quadrant Good Future, Stardust Speedway Good Future, Boss</t>
  </si>
  <si>
    <t>A45 Sweep Str</t>
  </si>
  <si>
    <t>A57 Vibes + Bass</t>
  </si>
  <si>
    <t>A62 PPP VOX</t>
  </si>
  <si>
    <t>A85 Shuu-Doon'</t>
  </si>
  <si>
    <t>Invincible, Game Over, You Can Do Anything</t>
  </si>
  <si>
    <t>PERFORMANCE</t>
  </si>
  <si>
    <t>78 Drum Kit</t>
  </si>
  <si>
    <t>Also accessible in patch mode on Ch. 10</t>
  </si>
  <si>
    <t>JD-800</t>
  </si>
  <si>
    <t>I-16: Fantasia 90's</t>
  </si>
  <si>
    <t>I-18: Mother Afrika!</t>
  </si>
  <si>
    <t>I-26: Perc-Vox Stack</t>
  </si>
  <si>
    <t>Chords</t>
  </si>
  <si>
    <t>I-33: Bruiser Tines</t>
  </si>
  <si>
    <t xml:space="preserve">Stardust Speedway Past </t>
  </si>
  <si>
    <t>I-35: Throaty Clav</t>
  </si>
  <si>
    <t>I-48: Harlequin</t>
  </si>
  <si>
    <t>Quartz Quadrant Past, Metallic Madness Good Future</t>
  </si>
  <si>
    <t>I-65: Nylon Choir</t>
  </si>
  <si>
    <t>Quartz Quadrant Bad Future, Quartz Quadrant Good Future</t>
  </si>
  <si>
    <t>JV-80</t>
  </si>
  <si>
    <t>I32 : Nylon Gtr 2</t>
  </si>
  <si>
    <t>Palmtree Panic Past (V0.02)</t>
  </si>
  <si>
    <t>Preset 1</t>
  </si>
  <si>
    <t>08 SP Mystery</t>
  </si>
  <si>
    <t>Preset 2</t>
  </si>
  <si>
    <t>10 SL Gnome</t>
  </si>
  <si>
    <t>Collision Chaos Good Future</t>
  </si>
  <si>
    <t>Datafile 1</t>
  </si>
  <si>
    <t>Track 27 - Speech (Male) -&gt; TS 0:07</t>
  </si>
  <si>
    <t>"This is master control"</t>
  </si>
  <si>
    <t>You Can Do Anything (2011 ver)</t>
  </si>
  <si>
    <t>Track 98 - Misc. house/tekno FX -&gt; TS 0:32</t>
  </si>
  <si>
    <t>"Ready?" (Male speech)</t>
  </si>
  <si>
    <t>Track 02 - Breakbeat Live -&gt; TS 0:29</t>
  </si>
  <si>
    <t>1 Bar</t>
  </si>
  <si>
    <t>Track 04 - Breakbeat Live -&gt; TS 0:08</t>
  </si>
  <si>
    <t>Breakbeat / Percussion</t>
  </si>
  <si>
    <t>Track 04 - Breakbeat Live -&gt; TS 0:19</t>
  </si>
  <si>
    <t>Track 05 - Breakbeat Live -&gt; TS 0:25</t>
  </si>
  <si>
    <t>Track 06 - Breakbeat Live -&gt; TS 0:04</t>
  </si>
  <si>
    <t>2 Bars (Human Beatbox)</t>
  </si>
  <si>
    <t>Palmtree Panic Bad Future (Unused Jingle)</t>
  </si>
  <si>
    <t>Track 07 - Breakbeat Live -&gt; TS 0:32</t>
  </si>
  <si>
    <t>Track 09 - Breakbeat Live -&gt; TS 0:29</t>
  </si>
  <si>
    <t>Track 17 - Percussion -&gt; TS 0:01</t>
  </si>
  <si>
    <t>Alesis HR 16B Drum M/C HH Clsd 1</t>
  </si>
  <si>
    <t>Closed hat</t>
  </si>
  <si>
    <t>Track 32 - Sci-fi techno FX -&gt; TS 0:30</t>
  </si>
  <si>
    <t>Print-bleep</t>
  </si>
  <si>
    <t>Collision Chaos Present, Collision Chaos Good Future</t>
  </si>
  <si>
    <t>Track 37 - Italo-house Piano -&gt; TS 0:08</t>
  </si>
  <si>
    <t>Track 52 - Speech (Male) -&gt; TS 0:24</t>
  </si>
  <si>
    <t>"Bassss!"</t>
  </si>
  <si>
    <t>Track 53 - Speech (Male) -&gt; TS 0:14</t>
  </si>
  <si>
    <t>"Hit it!"</t>
  </si>
  <si>
    <t>Track 57 - Speech (Male) -&gt; TS 0:16</t>
  </si>
  <si>
    <t>"Turn it up!"</t>
  </si>
  <si>
    <t>Track 60 - Speech FX -&gt; TS 0:23</t>
  </si>
  <si>
    <t>Female laugh no. 3</t>
  </si>
  <si>
    <t>Track 61 - Speech (Male) -&gt; TS 0:14</t>
  </si>
  <si>
    <t>"Work that sucker to death!"</t>
  </si>
  <si>
    <t>"Work that sucker to death, c'mon now"</t>
  </si>
  <si>
    <t>Track 66 - Misc house FX -&gt; TS 0:03</t>
  </si>
  <si>
    <t>Tape-stop FX no. 2</t>
  </si>
  <si>
    <t>Palmtree Panic Bad Future</t>
  </si>
  <si>
    <t>Track 66 - Misc House FX -&gt; TS 0:10</t>
  </si>
  <si>
    <t>Siren start-up FX</t>
  </si>
  <si>
    <t>Track 66 - Misc. House FX -&gt; TS 0:31</t>
  </si>
  <si>
    <t>Scratched semi-quavers (version 1)</t>
  </si>
  <si>
    <t>Track 66 - Vocal FX -&gt; TS 0:34</t>
  </si>
  <si>
    <t>Scratched "Selectaah!"</t>
  </si>
  <si>
    <t>"Hitch it up my selectaah!"</t>
  </si>
  <si>
    <t>Track 67 - Speech (Male) -&gt; TS 0:14</t>
  </si>
  <si>
    <t>"Three..."</t>
  </si>
  <si>
    <t>Track 67 - Speech (Male) -&gt; TS 0:15</t>
  </si>
  <si>
    <t>"Two..."</t>
  </si>
  <si>
    <t>Track 67 - Speech (Male) -&gt; TS 0:16</t>
  </si>
  <si>
    <t>"One..."</t>
  </si>
  <si>
    <t>Track 67 - Speech (Male) -&gt; TS 0:17</t>
  </si>
  <si>
    <t>"...Kick it!"</t>
  </si>
  <si>
    <t>Track 67 - Misc. House FX -&gt; TS 0:29</t>
  </si>
  <si>
    <t>Scratched semi-quavers (version 2)</t>
  </si>
  <si>
    <t>Track 72 - Guitar FX -&gt; TS 0:22</t>
  </si>
  <si>
    <t>Metal guitar 2</t>
  </si>
  <si>
    <t>FX Fall</t>
  </si>
  <si>
    <t>Wacky Workbench Present</t>
  </si>
  <si>
    <t>Track 73 - Guitar Breaks -&gt; TS 0:08</t>
  </si>
  <si>
    <t>Break 3 (bar A)</t>
  </si>
  <si>
    <t>Guitar &amp; Percussion</t>
  </si>
  <si>
    <t>Track 73 - Guitar Stab -&gt; TS 0:25</t>
  </si>
  <si>
    <t>Stab 1</t>
  </si>
  <si>
    <t>Guitar Riff</t>
  </si>
  <si>
    <t>Track 75 - Stabs -&gt; TS 0:25</t>
  </si>
  <si>
    <t>Scratch stab 3</t>
  </si>
  <si>
    <t>Track 83 - Vocal (Female) -&gt; TS 0:11</t>
  </si>
  <si>
    <t>"I've got the power!"</t>
  </si>
  <si>
    <t>Track 84 - Speech (Male) -&gt; TS 0:06</t>
  </si>
  <si>
    <t>"Let's go!" (version 2)</t>
  </si>
  <si>
    <t>(Let's) "Go!"</t>
  </si>
  <si>
    <t>Speed Up (510 Prototype)</t>
  </si>
  <si>
    <t>Track 90 - Speech (Male) -&gt; TS 0:13</t>
  </si>
  <si>
    <t>"Everybody reach, reach to the top..."</t>
  </si>
  <si>
    <t>(Reach up) "Don't stop, don't stop"</t>
  </si>
  <si>
    <t>Track 91 - Vocal adlib (Male) -&gt; TS 0:16</t>
  </si>
  <si>
    <t>"Ay-hey-yeah!"</t>
  </si>
  <si>
    <t>Stardust Speedway ALL</t>
  </si>
  <si>
    <t>Track 94  - Misc. house/tekno FX -&gt; TS 0:00</t>
  </si>
  <si>
    <t>FX hits Nos. 1</t>
  </si>
  <si>
    <t>Track 94  - Misc. house/tekno FX -&gt; TS 0:52</t>
  </si>
  <si>
    <t>Scratch pair</t>
  </si>
  <si>
    <t>Track 94  - Misc. house/tekno FX -&gt; TS 0:59</t>
  </si>
  <si>
    <t>Spaghetti-western mega-ricochet</t>
  </si>
  <si>
    <t>Track 95 - Sci-fi speech -&gt; TS 0:08</t>
  </si>
  <si>
    <t>"...three..."</t>
  </si>
  <si>
    <t>Palmtree Panic Bad Future, Invincible</t>
  </si>
  <si>
    <t>Track 95 - Sci-fi speech -&gt; TS 0:12</t>
  </si>
  <si>
    <t>"...two..."</t>
  </si>
  <si>
    <t>Track 95 - Sci-fi speech -&gt; TS 0:14</t>
  </si>
  <si>
    <t>"...one..."</t>
  </si>
  <si>
    <t>Synth Bell</t>
  </si>
  <si>
    <t xml:space="preserve">Tidal Tempest Present </t>
  </si>
  <si>
    <t xml:space="preserve">Collision Chaos Present </t>
  </si>
  <si>
    <t>XSC-4S Dance</t>
  </si>
  <si>
    <t>Sub Bass</t>
  </si>
  <si>
    <t>Palmtree Panic Present, Tidal Tempest Present</t>
  </si>
  <si>
    <t>? (Zero-G or Polestar Magnetics)</t>
  </si>
  <si>
    <t>"Uh!"</t>
  </si>
  <si>
    <t>High vocal</t>
  </si>
  <si>
    <t>? (SFX Library)</t>
  </si>
  <si>
    <t>Cheering</t>
  </si>
  <si>
    <t>Palmtree Panic Present, Palmtree Panic Good Future, Collision Chaos Present</t>
  </si>
  <si>
    <t>Laughter</t>
  </si>
  <si>
    <t>Boss, Metallic Madness Bad Future</t>
  </si>
  <si>
    <r>
      <rPr>
        <rFont val="Fira Sans"/>
        <b/>
        <color rgb="FF627ABF"/>
        <sz val="14.0"/>
      </rPr>
      <t>Sonic</t>
    </r>
    <r>
      <rPr>
        <rFont val="Fira Sans"/>
        <b/>
        <color rgb="FF4EA855"/>
        <sz val="14.0"/>
      </rPr>
      <t xml:space="preserve"> CD</t>
    </r>
    <r>
      <rPr>
        <rFont val="Fira Sans"/>
        <b/>
        <color rgb="FFFFFFFF"/>
        <sz val="14.0"/>
      </rPr>
      <t xml:space="preserve"> (USA)</t>
    </r>
  </si>
  <si>
    <t>Proteus MPS</t>
  </si>
  <si>
    <t>070 Thunder Bass</t>
  </si>
  <si>
    <t>078 Wide Marimba</t>
  </si>
  <si>
    <t>M1R-EX</t>
  </si>
  <si>
    <t>15 Gamelan</t>
  </si>
  <si>
    <t>WAVESTATION</t>
  </si>
  <si>
    <t xml:space="preserve">PATCHES -&gt; RAM1 </t>
  </si>
  <si>
    <t>01 Wave Rhythm</t>
  </si>
  <si>
    <t>33 Vox Breath</t>
  </si>
  <si>
    <t>14 Ballerina Bells</t>
  </si>
  <si>
    <t>WSC-3S Synth &amp; Time Slice</t>
  </si>
  <si>
    <t>PATCHES</t>
  </si>
  <si>
    <t>30 Zap/Poplets</t>
  </si>
  <si>
    <t>31 Funky Zaps</t>
  </si>
  <si>
    <t>Metallic Madness ALL</t>
  </si>
  <si>
    <t>33 New Power</t>
  </si>
  <si>
    <t>Metallic Madness Present, Metallic Madness Good Future</t>
  </si>
  <si>
    <t>K2000</t>
  </si>
  <si>
    <t>149 The Night Shift</t>
  </si>
  <si>
    <t>Buzzy percussion hit</t>
  </si>
  <si>
    <t>Programs -&gt; HYBRID SYNTHS</t>
  </si>
  <si>
    <t>191 Ethereal Echoes</t>
  </si>
  <si>
    <t>D4</t>
  </si>
  <si>
    <t>Quartz Future, Quartz Quadrant Present, Special Stage, Workbench Bad Future, Workbench Workout, Stardust Speedway Present/Futures</t>
  </si>
  <si>
    <t>VFX</t>
  </si>
  <si>
    <t>to do: find actual preset</t>
  </si>
  <si>
    <t>Fairlight</t>
  </si>
  <si>
    <t>CMI III</t>
  </si>
  <si>
    <t>Robotnik</t>
  </si>
  <si>
    <t>E. Piano</t>
  </si>
  <si>
    <t>Drum Pattern</t>
  </si>
  <si>
    <t>Tidal Tempest Present (Album)</t>
  </si>
  <si>
    <t xml:space="preserve">Sonic the Hedgehog 3 &amp; Knuckles </t>
  </si>
  <si>
    <t>Live Recording: Michael Jackson</t>
  </si>
  <si>
    <t>Beatboxing</t>
  </si>
  <si>
    <t>C0</t>
  </si>
  <si>
    <t>Ending (S3)</t>
  </si>
  <si>
    <t>In the Closet</t>
  </si>
  <si>
    <t>A1, A2</t>
  </si>
  <si>
    <t>Carnival Night Zone Act 1, Carnival Night Zone Act 2</t>
  </si>
  <si>
    <t>Jam</t>
  </si>
  <si>
    <t>Timestamp 3:15</t>
  </si>
  <si>
    <t>9F, A0</t>
  </si>
  <si>
    <t>Sample: James Brown</t>
  </si>
  <si>
    <t>Say it Loud, I'm Black and I'm Proud</t>
  </si>
  <si>
    <t>B6</t>
  </si>
  <si>
    <t>Mini Boss (S3), Theme of Knuckles (S3), Ice Cap Zone Act 1, Ice Cap Zone Act 2</t>
  </si>
  <si>
    <t>Why You Wanna Trip on Me</t>
  </si>
  <si>
    <t>9C, 9E</t>
  </si>
  <si>
    <t>Hit Music Productions</t>
  </si>
  <si>
    <t>Track 64 - Vocals -&gt; TS 0:00</t>
  </si>
  <si>
    <t>Wooh</t>
  </si>
  <si>
    <t>A9, BE</t>
  </si>
  <si>
    <t>Mini Boss (S3)</t>
  </si>
  <si>
    <t>Track 64 - Vocals -&gt; TS 0:19</t>
  </si>
  <si>
    <t>Come On</t>
  </si>
  <si>
    <t>98/99/9A</t>
  </si>
  <si>
    <t>Extra Life (S&amp;K)</t>
  </si>
  <si>
    <t>Track 28 - Speech (Male M.C.) -&gt; TS 0:28</t>
  </si>
  <si>
    <t>"Go!" (Version 1)</t>
  </si>
  <si>
    <t>AA, AB</t>
  </si>
  <si>
    <t>Launch Base Act 1, Launch Base Act 2</t>
  </si>
  <si>
    <t>B2/B3 // Snare</t>
  </si>
  <si>
    <t>Theme of Knuckles (S3)</t>
  </si>
  <si>
    <t>Sonic 3D Blast</t>
  </si>
  <si>
    <t>SEGA Genesis/Megadrive</t>
  </si>
  <si>
    <t>All instruments come from Sonic the Hedgehog 3 &amp; Knuckles</t>
  </si>
  <si>
    <t>SEGA Saturn &amp; Windows</t>
  </si>
  <si>
    <t>UltraProteus</t>
  </si>
  <si>
    <t>081 Pizzicato 1</t>
  </si>
  <si>
    <t>Vintage Keys Plus</t>
  </si>
  <si>
    <t>001 B3DistLwSlw</t>
  </si>
  <si>
    <t>013 Flute</t>
  </si>
  <si>
    <t>Rusty Ruin - Act II</t>
  </si>
  <si>
    <t>001 64voicePiano</t>
  </si>
  <si>
    <t>Rusty Ruin - Act I, Rusty Ruin - Act II, Spring Stadium - Act I, Boss, The Final Fight</t>
  </si>
  <si>
    <t>072 Fantasia JV</t>
  </si>
  <si>
    <t>Diamond Dust - Act II</t>
  </si>
  <si>
    <t>009 Pick Bass</t>
  </si>
  <si>
    <t>Green Groove Zone - Act II, Special Stage, Speed Up</t>
  </si>
  <si>
    <t>021 Arasian Morn</t>
  </si>
  <si>
    <t>Rusty Ruin - Act I</t>
  </si>
  <si>
    <t>PR-E (Preset E Bank)</t>
  </si>
  <si>
    <t>045 Soft Padding</t>
  </si>
  <si>
    <t>Orbit 9090</t>
  </si>
  <si>
    <t>You're My Hero</t>
  </si>
  <si>
    <t>Orch hits</t>
  </si>
  <si>
    <t>Volcano Valley - Act I, Volcano Valley - Act II</t>
  </si>
  <si>
    <t>Cartoon FX</t>
  </si>
  <si>
    <t>Spring Stadium - Act II</t>
  </si>
  <si>
    <t>Special Stage, Spring Stadium - Act I</t>
  </si>
  <si>
    <t>Sonic Jam</t>
  </si>
  <si>
    <t>Emulator Standards</t>
  </si>
  <si>
    <t>B.011-Solo Trumpet 4M</t>
  </si>
  <si>
    <t>P000 Soft Trumpet</t>
  </si>
  <si>
    <t>Sonic World</t>
  </si>
  <si>
    <t>B.043-Flautas Bonita</t>
  </si>
  <si>
    <t>P023 Vibrato Flute</t>
  </si>
  <si>
    <t>Museum</t>
  </si>
  <si>
    <t>01 Piano 2 16'</t>
  </si>
  <si>
    <t>006 E. Piano 2</t>
  </si>
  <si>
    <t>034 Fingered Bs.</t>
  </si>
  <si>
    <t>054 Voice Oohs</t>
  </si>
  <si>
    <t>062 Brass 1</t>
  </si>
  <si>
    <t>099 Crystal</t>
  </si>
  <si>
    <t>E6</t>
  </si>
  <si>
    <t>A#5</t>
  </si>
  <si>
    <t>Sonic Mania</t>
  </si>
  <si>
    <t>Live Recording: Tee Lopes</t>
  </si>
  <si>
    <t>Blossom Haze - Press Garden Zone (Act 2)</t>
  </si>
  <si>
    <t>Sample: NASA</t>
  </si>
  <si>
    <t>Apollo 11 Launch</t>
  </si>
  <si>
    <t>Countdown Voice</t>
  </si>
  <si>
    <t>Ruby Illusions (Final Boss)</t>
  </si>
  <si>
    <t>Sample: SEGA</t>
  </si>
  <si>
    <t>Sonic the Hedgehog 3</t>
  </si>
  <si>
    <t>Electric Shield Jump</t>
  </si>
  <si>
    <t>Tabloid Jargon - Press Garden Zone (Act 1)</t>
  </si>
  <si>
    <t>Drums Overkill</t>
  </si>
  <si>
    <t>AKAI XR-10 BD-SNARES</t>
  </si>
  <si>
    <t>Higher Pitched</t>
  </si>
  <si>
    <t>Comfort Zone - Main Menu</t>
  </si>
  <si>
    <t>Alesis D4</t>
  </si>
  <si>
    <t>Built to Rule - Titanic Monarch Zone (Act 1)</t>
  </si>
  <si>
    <t>Cymbals Ride</t>
  </si>
  <si>
    <t>RIDECYM_013</t>
  </si>
  <si>
    <t>SD CLUB-HOUSE-DNC-DISCO 01</t>
  </si>
  <si>
    <t>Stardust Speedway Zone (Act 1)</t>
  </si>
  <si>
    <t>SNARE DRUMS 1980'S STYLE 8</t>
  </si>
  <si>
    <t>Reverb</t>
  </si>
  <si>
    <t>Hydro City Zone (Act 2)</t>
  </si>
  <si>
    <t>SNARE DRUMS REAL 01</t>
  </si>
  <si>
    <t>Prime Time - Studiopolis Zone (Act 2), Lava Reef Zone (Act 1)</t>
  </si>
  <si>
    <t>SNARE DRUMS REAL 02</t>
  </si>
  <si>
    <t>Bonus Stage, Metal Sonic Race</t>
  </si>
  <si>
    <t>Freesound - shawshank73</t>
  </si>
  <si>
    <t>Sounds</t>
  </si>
  <si>
    <t>scottstoked_yeehaw</t>
  </si>
  <si>
    <t>Wildstyle Pistolero - Mirage Saloon Zone (Act 1 K Mix)</t>
  </si>
  <si>
    <t>Freesound - spenceomatic</t>
  </si>
  <si>
    <t>Pack: Freesound Project</t>
  </si>
  <si>
    <t>Electric Saw</t>
  </si>
  <si>
    <t>Speech</t>
  </si>
  <si>
    <t>Collosus</t>
  </si>
  <si>
    <t>Monotone - &gt; Normal at 200WPM</t>
  </si>
  <si>
    <t>Egg Reverie</t>
  </si>
  <si>
    <t>K01 01 M1HousePiano</t>
  </si>
  <si>
    <t>Stardust Speedway Zone (Act 1), Lights, Camera, Action! - Studiopolis Zone (Act 1), Rogues Gallery - Mirage Saloon Zone (Act 2), Flying Battery Zone (Act 1), Metallic Madness Zone (Act 1)</t>
  </si>
  <si>
    <t>K01 12 BrassOfPower</t>
  </si>
  <si>
    <t>K01 25 Windchimes</t>
  </si>
  <si>
    <t>Lights, Camera, Action! - Studiopolis Zone (Act 1), Skyway Octane - Mirage Saloon Zone (Act 1 ST Mix), Lava Reef Zone (Act 1)</t>
  </si>
  <si>
    <t>K01 94 Muteineer</t>
  </si>
  <si>
    <t>M01 02 Brass 1</t>
  </si>
  <si>
    <t>M01 12 Trumpet</t>
  </si>
  <si>
    <t>Rogues Gallery - Mirage Saloon Zone (Act 2), Built to Rule - Titanic Monarch Zone (Act 1)</t>
  </si>
  <si>
    <t>M01 15 Vibes</t>
  </si>
  <si>
    <t>Flying Battery Zone (Act 2)</t>
  </si>
  <si>
    <t>M01 16 Pick Bass</t>
  </si>
  <si>
    <t>M01 18 Flute</t>
  </si>
  <si>
    <t>Rogues Gallery - Mirage Saloon (Act 2)</t>
  </si>
  <si>
    <t>M01 22 Solo Sax</t>
  </si>
  <si>
    <t>M01 25 Kalimba</t>
  </si>
  <si>
    <t>M01 46 Slap Bass</t>
  </si>
  <si>
    <t>Metallic Madness Zone (Act 1), Dimension Heist (UFO Special Stage)</t>
  </si>
  <si>
    <t>M01 82 Mute Trp.</t>
  </si>
  <si>
    <t>M01 92 Synth Brass</t>
  </si>
  <si>
    <t>Green Hill Zone (Act 1), Hydro City Zone (Act 2), Rogues Gallery - Mirage Saloon Zone (Act 2), Lava Reef Zone (Act 1), Flying Battery Zone (Act 2), Angel Island Cutscene</t>
  </si>
  <si>
    <t>M01 96 Mono Synth</t>
  </si>
  <si>
    <t>Egg Reverie Zone</t>
  </si>
  <si>
    <t>M02 19 Timpani</t>
  </si>
  <si>
    <t>Built to Rule - Titanic Monarch Zone (Act 1), Havoc Prognosis - Eggman Boss 2, Wildstyle Pistolero - Mirage Saloon Zone (Act 1 K Mix)</t>
  </si>
  <si>
    <t>Chemical Plant Zone (Act 1), Stardust Speedway Zone (Act 2), Hydro City Zone (Act 1)</t>
  </si>
  <si>
    <t>M02 14 Banjo</t>
  </si>
  <si>
    <t>M02 22 Harmonica</t>
  </si>
  <si>
    <t>Green Hill Zone (Act 2), Wildstyle Pistolero - Mirage Saloon Zone (Act 1 K Mix)</t>
  </si>
  <si>
    <t>M03 01 Chin-Brass</t>
  </si>
  <si>
    <t>Head 2 Head - Versus Mode</t>
  </si>
  <si>
    <t>M04 14 Syn.Bass 5</t>
  </si>
  <si>
    <t>Oil Ocean Zone (Act 2)</t>
  </si>
  <si>
    <t>M08 04 Muted Gtr.</t>
  </si>
  <si>
    <t>Rogues Gallery Zone - Mirage Saloon Zone (Act 2)</t>
  </si>
  <si>
    <t>Thrasher</t>
  </si>
  <si>
    <t>A034: Toxikated Bass</t>
  </si>
  <si>
    <t>A099: Pulsin' Solo</t>
  </si>
  <si>
    <t>Danger on The Dance Floor - Mid-Boss</t>
  </si>
  <si>
    <t>B043: Fat Mono Lead</t>
  </si>
  <si>
    <t>Lights, Camera, Action! - Studiopolis Zone (Act 1), Prime Time - Studiopolis Zone (Act 2)</t>
  </si>
  <si>
    <t>Hunter B.'s S3&amp;K FM8 Synths -&gt; Chrome Gadget</t>
  </si>
  <si>
    <t>Pick Bass</t>
  </si>
  <si>
    <t>Ruby Illusions - Final Boss</t>
  </si>
  <si>
    <t>Lights, Camera, Action! - Studiopolis Zone (Act 1)</t>
  </si>
  <si>
    <t>Green Hill Zone (Act 2)</t>
  </si>
  <si>
    <t>Threat -&gt; Bass</t>
  </si>
  <si>
    <t>Absolute</t>
  </si>
  <si>
    <t>Phantom Ruby (SFX)</t>
  </si>
  <si>
    <t xml:space="preserve">The Grandeur </t>
  </si>
  <si>
    <t>Vs. Metal Sonic</t>
  </si>
  <si>
    <t>Producer Loops</t>
  </si>
  <si>
    <t xml:space="preserve">Classic Bollywood </t>
  </si>
  <si>
    <t>CBW_Kit_01_Tamborines_102</t>
  </si>
  <si>
    <t>Rogues Gallery - Mirage Saloon Zone (Act 2)</t>
  </si>
  <si>
    <t>Drumlinerz Xp Vol. 1</t>
  </si>
  <si>
    <t>Drumlinerz Lead 3</t>
  </si>
  <si>
    <t>Metallic Madness Zone (Act 1)</t>
  </si>
  <si>
    <t>Rob Papen</t>
  </si>
  <si>
    <t>Predator</t>
  </si>
  <si>
    <t>01 introduction</t>
  </si>
  <si>
    <t>050 lead: DarkRider &lt;&lt;&lt;</t>
  </si>
  <si>
    <t>SOUND Canvas VA</t>
  </si>
  <si>
    <t>001 037 Slap Bass</t>
  </si>
  <si>
    <t>Played in high notes, rising staccato</t>
  </si>
  <si>
    <t>SC-8820 Map</t>
  </si>
  <si>
    <t>008 056 Impact Hit</t>
  </si>
  <si>
    <t>009 056 Philly Hit</t>
  </si>
  <si>
    <t>Danger on the Dance Floor - Mid-Boss</t>
  </si>
  <si>
    <t>016 116 Angklung</t>
  </si>
  <si>
    <t>017 081 OB Square</t>
  </si>
  <si>
    <t>Lights, Camera, Action! (Studiopolis Zone Act 1)</t>
  </si>
  <si>
    <t>SC-8820 Map -&gt; Drum Set</t>
  </si>
  <si>
    <t>043 TR-909</t>
  </si>
  <si>
    <t>D#3</t>
  </si>
  <si>
    <t>Metallic Madness Zone (Act 1), Metallic Madness Zone (Act 2)</t>
  </si>
  <si>
    <t>Studio Slap</t>
  </si>
  <si>
    <t>Guided Tour - Credits, Flying Battery Zone (Act 2), Lava Reef Zone (Act 2), Ruby Delusions - Eggman Boss 1</t>
  </si>
  <si>
    <t>DS1 -&gt; Bell</t>
  </si>
  <si>
    <t>Built to Rule - Titanic Monarch Zone (Act 1), Steel Cortex - Titanic Monarch Zone (Act 2)</t>
  </si>
  <si>
    <t>DS1 -&gt; Keys</t>
  </si>
  <si>
    <t>Power Piano</t>
  </si>
  <si>
    <t>Green Hill Zone (Act 2), Stardust Speedway Zone (Act 1)</t>
  </si>
  <si>
    <t>DS1 -&gt; Orchestral</t>
  </si>
  <si>
    <t>So Emotional</t>
  </si>
  <si>
    <t>Lava Reef Zone (Act 1)</t>
  </si>
  <si>
    <t>Philharmonia</t>
  </si>
  <si>
    <t>Comfort Zone - Main Menu, Stardust Speedway Zone (Act 1)</t>
  </si>
  <si>
    <t>DS1 -&gt; Synth Solo</t>
  </si>
  <si>
    <t>Glassy Fluty</t>
  </si>
  <si>
    <t>That Flute</t>
  </si>
  <si>
    <t>DS90s -&gt; Bells</t>
  </si>
  <si>
    <t>Dream Bells</t>
  </si>
  <si>
    <t>Blue Spheres, Green Hill Zone (Act 1), Flying Battery Zone (Act 2), Hydro City Zone (Act 1)</t>
  </si>
  <si>
    <t>Majestic Chimes</t>
  </si>
  <si>
    <t>May not be in LRZ Act 1</t>
  </si>
  <si>
    <t>Friends, Stardust Speedway Zone (Act 1), Lava Reef Zone (Act 1)</t>
  </si>
  <si>
    <t>Mike New Field</t>
  </si>
  <si>
    <t>DS90s -&gt; Leads</t>
  </si>
  <si>
    <t>Jairo Lead</t>
  </si>
  <si>
    <t>FX Rampant 2</t>
  </si>
  <si>
    <t>LD Magic Pipe</t>
  </si>
  <si>
    <t>Track 58 - Misc. House FX -&gt; TS 0:24</t>
  </si>
  <si>
    <t>Organ slide FX</t>
  </si>
  <si>
    <t>Hi-Spec Robo Go! - Hard Boiled Heavy Boss</t>
  </si>
  <si>
    <t>Track 59 -&gt; TS 0:26</t>
  </si>
  <si>
    <t>"Party-people-let-me-see if u can dance"</t>
  </si>
  <si>
    <t>Stardust Speedway Zone (Act 2), Danger on the Dance Floor - Mid-Boss</t>
  </si>
  <si>
    <t>Track 68 - Speech (Male) -&gt; TS 0:23</t>
  </si>
  <si>
    <t>"Git funky, git down!"</t>
  </si>
  <si>
    <t>Stardust Speedway Zone (Act 2)</t>
  </si>
  <si>
    <t>202 Drum Machines</t>
  </si>
  <si>
    <t>XR10Snare02</t>
  </si>
  <si>
    <t>Green Hill Zone (Act 1)</t>
  </si>
  <si>
    <t>Applied Acoustics Systems</t>
  </si>
  <si>
    <t>Lounge Lizard EP-4</t>
  </si>
  <si>
    <t>Green Hill Zone (Act 1), Flying Battery Zone (Act 2), Metallic Madness Zone (Act 1)</t>
  </si>
  <si>
    <t>Freesound</t>
  </si>
  <si>
    <t>Dial-up SFX</t>
  </si>
  <si>
    <t>Ilya Efimov</t>
  </si>
  <si>
    <t>Plogue</t>
  </si>
  <si>
    <t>chipsounds</t>
  </si>
  <si>
    <t>Friends</t>
  </si>
  <si>
    <t>Mr. Sax A</t>
  </si>
  <si>
    <t>Funk Guitarist</t>
  </si>
  <si>
    <t>Hi-Spec Robo Go! - Hard Boiled Heavy Boss, Stardust Speedway Zone (Act 2), Lava Reef Zone (Act 1)</t>
  </si>
  <si>
    <t>Lava Reef Zone (Act 2), Pinball Bonus Stage</t>
  </si>
  <si>
    <t>Section 2 - Modern</t>
  </si>
  <si>
    <t>Sonic Adventure</t>
  </si>
  <si>
    <t>Partition A -&gt; SAX SHTFLL44</t>
  </si>
  <si>
    <t>SAX  SHTFLL</t>
  </si>
  <si>
    <t>Blue Star ...for Casinopolis</t>
  </si>
  <si>
    <t>Partition A -&gt; SAX SWL10 44</t>
  </si>
  <si>
    <t>SAX  SWL 100</t>
  </si>
  <si>
    <t>Partition A -&gt; SAX SWL14 44</t>
  </si>
  <si>
    <t>SAX  SWL 140</t>
  </si>
  <si>
    <t>The Dreamy Stage ...for Casinopolis, etc.</t>
  </si>
  <si>
    <t>Partition B -&gt; TRMB SWL10 44</t>
  </si>
  <si>
    <t>TRMB SWL 100</t>
  </si>
  <si>
    <t>TRP   SHTFLL</t>
  </si>
  <si>
    <t>Partition C -&gt; TRP SWL10 44</t>
  </si>
  <si>
    <t>TRP  SWL 100</t>
  </si>
  <si>
    <t>Mt. Red: a Symbol of Thrill ...for Red Mountain, Calm After the Storm ...Egg Carrier -the ocean-, etc.</t>
  </si>
  <si>
    <t>Partition C -&gt; TRP SWL14 44</t>
  </si>
  <si>
    <t>TRP  SWL 140</t>
  </si>
  <si>
    <t>The Dreamy Stage ...for Casinopolis</t>
  </si>
  <si>
    <t>TRP  SHAKE</t>
  </si>
  <si>
    <t>Partition E -&gt; TRPHARMUTE44</t>
  </si>
  <si>
    <t>TRP HARMUTE</t>
  </si>
  <si>
    <t>Partition G -&gt; BARITONSAX</t>
  </si>
  <si>
    <t>BARITONSAX</t>
  </si>
  <si>
    <t>Fun Time Was Over ...for Chao Race, Mt. Red: a Symbol of Thrill ...for Red Mountain, Calm After the Storm ...Egg Carrier -the ocean-, etc.</t>
  </si>
  <si>
    <t>SAXOVERBLOWN</t>
  </si>
  <si>
    <t>Sound Cube Vol. 3 - Voice Spectral</t>
  </si>
  <si>
    <t>ROBOTS</t>
  </si>
  <si>
    <t>NOCHMAL</t>
  </si>
  <si>
    <t>Letz Get This Party Started ...for CHAO Race Entrance</t>
  </si>
  <si>
    <t>Sound Cube Vol. 8 - Soundtracks</t>
  </si>
  <si>
    <t>CYBER -&gt; ATMOS</t>
  </si>
  <si>
    <t>ATOM</t>
  </si>
  <si>
    <t>Red Barrage Area ...for Hot Shelter</t>
  </si>
  <si>
    <t>Sound Cube Vol. 10 - Rave X</t>
  </si>
  <si>
    <t>EE1_3</t>
  </si>
  <si>
    <t>Theme of "E-102γ"</t>
  </si>
  <si>
    <t>Clavia</t>
  </si>
  <si>
    <t>Nord Lead 2</t>
  </si>
  <si>
    <t>Program 11</t>
  </si>
  <si>
    <t>Soft saw lead</t>
  </si>
  <si>
    <t>and...Fish Hits!, Sand Hill</t>
  </si>
  <si>
    <t>Program 54</t>
  </si>
  <si>
    <t>FM lead</t>
  </si>
  <si>
    <t>Letz Get This Party Started ...for CHAO Race Entrance, Join Us 4 Happy Time ...for CHAO Race</t>
  </si>
  <si>
    <t>Tornado Scramble ...for Sky Chase</t>
  </si>
  <si>
    <t>050 Timpani</t>
  </si>
  <si>
    <t>Event: Fanfare for "Dr.EGGMAN"</t>
  </si>
  <si>
    <t>Freeze Records</t>
  </si>
  <si>
    <t>Trey Max - Top Secret CD Beats Vol. 3</t>
  </si>
  <si>
    <t>Track 11 -&gt; TS 0:00</t>
  </si>
  <si>
    <t>99 BPM</t>
  </si>
  <si>
    <t>Drum Break / "Weep, ahh!"</t>
  </si>
  <si>
    <t>Red Hot Skull ...For Red Mountain</t>
  </si>
  <si>
    <t>Generalmusic</t>
  </si>
  <si>
    <t>S2</t>
  </si>
  <si>
    <t>Performance</t>
  </si>
  <si>
    <t>38 SolarLight</t>
  </si>
  <si>
    <t>Pleasure Castle ...for Twinkle Park</t>
  </si>
  <si>
    <t>A06 VS Bells 1</t>
  </si>
  <si>
    <t>Hey You! It's Time to Speed Up!!!</t>
  </si>
  <si>
    <t>A30 Fresh Air</t>
  </si>
  <si>
    <t>Hey You! It's Time to Speed Up!!!, Pleasure Castle ...for Twinkle Park</t>
  </si>
  <si>
    <t>Crazy Robo ...Boss: E-101R</t>
  </si>
  <si>
    <t>The Air ...for Windy Valley, Dilapidated Way ...for Casinopolis</t>
  </si>
  <si>
    <t>B99 Steam</t>
  </si>
  <si>
    <t>Also appears in Zero-G Ambient</t>
  </si>
  <si>
    <t>Crank the Heat Up!! ...for Final Egg</t>
  </si>
  <si>
    <t>TRINITY plus</t>
  </si>
  <si>
    <t>A084 GuitarraEspanola</t>
  </si>
  <si>
    <t>Snowy Mountain ...for Icecap</t>
  </si>
  <si>
    <t>The Dreamy Stage ...for Casinopolis, Event: Unbound</t>
  </si>
  <si>
    <t>A005 VS Bell Boy</t>
  </si>
  <si>
    <t>Windy Hill ...for Windy Valley, Invincible... No Fear!, Azure Blue World... for Emerald Coast, Windy and Ripply... for Emerald Coast</t>
  </si>
  <si>
    <t>A023 Solo String(SW1)</t>
  </si>
  <si>
    <t>Militant Missionary ...Boss: Egg Walker &amp; Egg Viper</t>
  </si>
  <si>
    <t>A040 !{Mega-Mix}! Kit</t>
  </si>
  <si>
    <t>Drum elements + Rewind SFX</t>
  </si>
  <si>
    <t>At Dawn... for Speed Highway, Twinkle Cart ...for Twinkle Park</t>
  </si>
  <si>
    <t xml:space="preserve">A049 Electric Grand </t>
  </si>
  <si>
    <t>A057 SynthOrchestra</t>
  </si>
  <si>
    <t>A076 French Horn Ens.</t>
  </si>
  <si>
    <t>Theme of "CHAO"</t>
  </si>
  <si>
    <t>B006 EnsembleBell</t>
  </si>
  <si>
    <t>Pleasure Castle ...for Twinkle Park, The Air... for Windy Valley</t>
  </si>
  <si>
    <t>B021 TubularBell</t>
  </si>
  <si>
    <t>B040 Psycho Kit</t>
  </si>
  <si>
    <t>Boss: CHAOS ver.0, 2, 4</t>
  </si>
  <si>
    <t xml:space="preserve">B056 Timpani </t>
  </si>
  <si>
    <t>Tricky Maze ...for Lost World</t>
  </si>
  <si>
    <t>B075 Tango / SW 1&amp;2</t>
  </si>
  <si>
    <t>B114 Harmonica</t>
  </si>
  <si>
    <t>Windy Hill ...for Windy Valley, Theme of "CHAO"</t>
  </si>
  <si>
    <t>30 Echo Hunters</t>
  </si>
  <si>
    <t>Will You Continue?</t>
  </si>
  <si>
    <t>40 Saturn Rings</t>
  </si>
  <si>
    <t>Title Card: Station Square (Unused)</t>
  </si>
  <si>
    <t>46 20Sec. Invasion</t>
  </si>
  <si>
    <t>Jingle: Egg Carrier Transformation</t>
  </si>
  <si>
    <t>RAPsody</t>
  </si>
  <si>
    <t>Track 24 - On a mission</t>
  </si>
  <si>
    <t>Timestamp 0:17</t>
  </si>
  <si>
    <t>"So listen closely, approach me..."</t>
  </si>
  <si>
    <t>Goin' Down!? ...for Speed Highway</t>
  </si>
  <si>
    <t>Track 26 - Heey Hoo AD</t>
  </si>
  <si>
    <t>Timestamp 1:26</t>
  </si>
  <si>
    <t>"Up and down and all around"</t>
  </si>
  <si>
    <t>Run Through the Speed Highway ...for Speed Highway</t>
  </si>
  <si>
    <t>Track 31 - Male Adlib 1</t>
  </si>
  <si>
    <t>Timestamp 0:54</t>
  </si>
  <si>
    <t>"Dang you micky"</t>
  </si>
  <si>
    <t>Track 35 - Shouts!</t>
  </si>
  <si>
    <t>"Don't zap"</t>
  </si>
  <si>
    <t>Track 36 - Countdown &amp; Space</t>
  </si>
  <si>
    <t>"10, 9"</t>
  </si>
  <si>
    <t>Intro Movie</t>
  </si>
  <si>
    <t>Track 38 - Nostalgic Vocals</t>
  </si>
  <si>
    <t>Timestamp 0:58</t>
  </si>
  <si>
    <t>"Loo-deee"</t>
  </si>
  <si>
    <t>Join Us 4 Happy Time ...for CHAO Race</t>
  </si>
  <si>
    <t xml:space="preserve">Miroslav Vitous </t>
  </si>
  <si>
    <t>Event: Unbound</t>
  </si>
  <si>
    <t>CD 1 -&gt; Track 87 - OFF D RECORD 18</t>
  </si>
  <si>
    <t>Finger snap</t>
  </si>
  <si>
    <t>CD 2 -&gt; Track 03 - SCREAMERS</t>
  </si>
  <si>
    <t>"Bup-bup-da-da-bup-bup..."</t>
  </si>
  <si>
    <t>CD 2 -&gt; Track 03 - SCREAMERS -&gt; TS 0:45</t>
  </si>
  <si>
    <t>Partytime</t>
  </si>
  <si>
    <t>CD 2 -&gt; Track 06 - KICK OFF! -&gt; TS 0:30</t>
  </si>
  <si>
    <t>...All Delights</t>
  </si>
  <si>
    <t>"With the biggest request.."</t>
  </si>
  <si>
    <t>CD 2 -&gt; Track 06 - KICK OFF!</t>
  </si>
  <si>
    <t>Timestamp 0:50</t>
  </si>
  <si>
    <t>"1, 2, 3, 4!"</t>
  </si>
  <si>
    <t>CD 2 -&gt; Track 25 - KRAFTWERK 1</t>
  </si>
  <si>
    <t>Sc-Fi Crash (coarse +4)</t>
  </si>
  <si>
    <t>CD 2 -&gt; Track 50 - RABOTNICK 1</t>
  </si>
  <si>
    <t>"Search for pleasure" (coarse +4)</t>
  </si>
  <si>
    <t>CD 2 -&gt; Track 52 - ROBOT 4</t>
  </si>
  <si>
    <t>Timestamp 0:20</t>
  </si>
  <si>
    <t>"Terminate android" (coarse -2)</t>
  </si>
  <si>
    <t>CD 2 -&gt; Track 54 - ROBOT 6 -&gt; TS 0:00</t>
  </si>
  <si>
    <t>Hip Hop</t>
  </si>
  <si>
    <t>CD 2 -&gt; Track 54 - ROBOT 6 -&gt; TS 0:01</t>
  </si>
  <si>
    <t>House</t>
  </si>
  <si>
    <t>CD 2 -&gt; Track 54 - ROBOT 6 -&gt; TS 0:02</t>
  </si>
  <si>
    <t>Techno</t>
  </si>
  <si>
    <t>CD 2 -&gt; Track 63 - PSYCHOS -&gt; TS 0:03</t>
  </si>
  <si>
    <t>...The Sounds</t>
  </si>
  <si>
    <t>"Laying the wax and spinning the sounds"</t>
  </si>
  <si>
    <t>CD 2 -&gt; Track 63 - PSYCHOS -&gt; TS 0:33</t>
  </si>
  <si>
    <t>Groovy...</t>
  </si>
  <si>
    <t>"You right, dutchess man"</t>
  </si>
  <si>
    <t>Twinkle Cart ...for Twinkle Park</t>
  </si>
  <si>
    <t>55 OPEN HIGH CONGA</t>
  </si>
  <si>
    <t>57 AGOGO 1</t>
  </si>
  <si>
    <t>57 AGOGO 2</t>
  </si>
  <si>
    <t>Patches</t>
  </si>
  <si>
    <t>TB-303</t>
  </si>
  <si>
    <t>Acid sound</t>
  </si>
  <si>
    <t>Heart of Africa Vol. 1</t>
  </si>
  <si>
    <t>CD 1 -&gt; Partition B -&gt; 12 FEM.NOISE</t>
  </si>
  <si>
    <t>BERBER YELLS</t>
  </si>
  <si>
    <t>Mystic Ruins</t>
  </si>
  <si>
    <t>CD 2 -&gt; Partition B -&gt; 01 S.MALEDRY</t>
  </si>
  <si>
    <t>M.BREATHY</t>
  </si>
  <si>
    <t>CD 2 -&gt; Partition B -&gt; 02 S.MALEAMB</t>
  </si>
  <si>
    <t>SH.MALECRIES</t>
  </si>
  <si>
    <t>Sand Hill</t>
  </si>
  <si>
    <t>Cuckooland Unhinged</t>
  </si>
  <si>
    <t>Track 87 - Musical Samples -&gt; Sample 2</t>
  </si>
  <si>
    <t>Pot City</t>
  </si>
  <si>
    <t>Theme of "E-102γ", Crazy Robo ...Boss: E-101R</t>
  </si>
  <si>
    <t>Track 06 -&gt; TS 0:01</t>
  </si>
  <si>
    <t>Track 07 -&gt; TS 0:05</t>
  </si>
  <si>
    <t>Track 20 - Vocal Ad-Lib (Female) -&gt; TS 0:00</t>
  </si>
  <si>
    <t>"Aa-aa-aar-ah"</t>
  </si>
  <si>
    <t>Egg Carrier - A Song That Keeps Us on the Move</t>
  </si>
  <si>
    <t>Electric piano</t>
  </si>
  <si>
    <t>Leading Lights ...for Lost World</t>
  </si>
  <si>
    <t>Mellotron choir</t>
  </si>
  <si>
    <t>Chopped-up drum breaks</t>
  </si>
  <si>
    <t>General Offensive...for Sky Deck</t>
  </si>
  <si>
    <t>Sonic Adventure 2</t>
  </si>
  <si>
    <t>CD-ROM Sound Library Vol. 4</t>
  </si>
  <si>
    <t>Partition C -&gt; BPM130 SYN#1</t>
  </si>
  <si>
    <t>130 SYN#1</t>
  </si>
  <si>
    <t>1S130 35-4</t>
  </si>
  <si>
    <t>SA2 in the Groove</t>
  </si>
  <si>
    <t>Drumset</t>
  </si>
  <si>
    <t>19 Kicks &amp; Snares</t>
  </si>
  <si>
    <t>Rumbling HWY ..for Mission Street, On the Edge ...for Eternal Engine</t>
  </si>
  <si>
    <t>LOOP_130</t>
  </si>
  <si>
    <t>130B_10</t>
  </si>
  <si>
    <t>Soarin' Over the Space (Cosmic Wall), Boss: Masters Of The Desert</t>
  </si>
  <si>
    <t>130B_11</t>
  </si>
  <si>
    <t>Soarin' Over the Space (Cosmic Wall)</t>
  </si>
  <si>
    <t>130B_22</t>
  </si>
  <si>
    <t>SYNTHS</t>
  </si>
  <si>
    <t>DS1_14</t>
  </si>
  <si>
    <t>Live &amp; Learn ...Main Theme of "SONIC ADVENTURE 2"</t>
  </si>
  <si>
    <t>CHOIRS</t>
  </si>
  <si>
    <t>CLGL_UP</t>
  </si>
  <si>
    <t>Supporting Me ...for Biolizard</t>
  </si>
  <si>
    <t>WHST_1</t>
  </si>
  <si>
    <t>HAAR3</t>
  </si>
  <si>
    <t>FLY IN THE FREEDOM ...theme of "ROUGE"</t>
  </si>
  <si>
    <t>Sound Cube Vol. 7 - Crash Boom Zap!</t>
  </si>
  <si>
    <t>BIZARRE</t>
  </si>
  <si>
    <t>BIZAR_04</t>
  </si>
  <si>
    <t>SFX (Green Forest Pre-Level Cutscene Ambience)</t>
  </si>
  <si>
    <t>Track 07 - Shouts Part 1 -&gt; TS 0:24</t>
  </si>
  <si>
    <t>Chao Race Extended Mix [Chao's Doki-Doki Banana Chips Run Mix] - challenge race (by T. Ohtani)</t>
  </si>
  <si>
    <t>Track 28 - Electronics -&gt; TS 0:00</t>
  </si>
  <si>
    <t>(synthvox) "A"</t>
  </si>
  <si>
    <t>E.G.G.M.A.N. ...theme of "DR.EGGMAN"</t>
  </si>
  <si>
    <t>Track 28 - Electronics -&gt; TS 0:05</t>
  </si>
  <si>
    <t>(synthvox) "E"</t>
  </si>
  <si>
    <t>Track 28 - Electronics -&gt; TS 0:08</t>
  </si>
  <si>
    <t>(synthvox) "G"</t>
  </si>
  <si>
    <t>Track 28 - Electronics -&gt; TS 0:15</t>
  </si>
  <si>
    <t>(synthvox) "M"</t>
  </si>
  <si>
    <t>Track 28 - Electronics -&gt; TS 0:17</t>
  </si>
  <si>
    <t>(synthvox) "N"</t>
  </si>
  <si>
    <t>Track 77 - Volks -&gt; TS 0:03</t>
  </si>
  <si>
    <t>Jodler 2 (world champion)</t>
  </si>
  <si>
    <t>"Yo-ooo-do"</t>
  </si>
  <si>
    <t>Track 77 - Volks -&gt; TS 0:25</t>
  </si>
  <si>
    <t>Jauchzer</t>
  </si>
  <si>
    <t>"Yooooo-he hee he"</t>
  </si>
  <si>
    <t>Track 85 - Shouts Part 2</t>
  </si>
  <si>
    <t>Timestamp 0:24</t>
  </si>
  <si>
    <t>"Ah ah ha hoo!"</t>
  </si>
  <si>
    <t>Track 87 - Shouts Part 2</t>
  </si>
  <si>
    <t>Timestamp 0:06</t>
  </si>
  <si>
    <t>"Aww-yeah!"</t>
  </si>
  <si>
    <t>Space Trip Steps ...for Meteor Herd</t>
  </si>
  <si>
    <t>Track 94 - Shouts Part 2</t>
  </si>
  <si>
    <t>"Oh"</t>
  </si>
  <si>
    <t>Track 96 - Shouts Part 2</t>
  </si>
  <si>
    <t>Timestamp 0:16</t>
  </si>
  <si>
    <t>"Whoo!"</t>
  </si>
  <si>
    <t>Timestamp 0:18</t>
  </si>
  <si>
    <t>"Hoo!"</t>
  </si>
  <si>
    <t>Partition A -&gt; VOLUME 001</t>
  </si>
  <si>
    <t>LOOPS 1-3</t>
  </si>
  <si>
    <t>LP-2 102, LP-3 102</t>
  </si>
  <si>
    <t>Advertise: Rhythmic Passage</t>
  </si>
  <si>
    <t>LOOPS 4-5</t>
  </si>
  <si>
    <t>LP-4 117, LP-5 117</t>
  </si>
  <si>
    <t>Keys the Ruin ...For Pyramid Cave, Down In The Base ...For Hidden Base</t>
  </si>
  <si>
    <t>LOOPS 12-15</t>
  </si>
  <si>
    <t>LP-14 117</t>
  </si>
  <si>
    <t>Keys the Ruin ...For Pyramid Cave</t>
  </si>
  <si>
    <t>LOOPS 29-121</t>
  </si>
  <si>
    <t>LP-29 121</t>
  </si>
  <si>
    <t>Boss: Masters Of The Desert</t>
  </si>
  <si>
    <t>Partition B -&gt; VOLUME 001</t>
  </si>
  <si>
    <t>LOOPS 36-37</t>
  </si>
  <si>
    <t>LP-37 120</t>
  </si>
  <si>
    <t>LOOPS 39-40</t>
  </si>
  <si>
    <t>LP-40 133</t>
  </si>
  <si>
    <t>Partition B -&gt; VOLUME 005</t>
  </si>
  <si>
    <t>LOOPS 43-44</t>
  </si>
  <si>
    <t>LP-43 120</t>
  </si>
  <si>
    <t>E.G.G.M.A.N. ...theme of "DR.EGGMAN", Boss: Masters Of The Desert</t>
  </si>
  <si>
    <t>Partition B -&gt; VOLUME 007</t>
  </si>
  <si>
    <t>LOOPS 46-48</t>
  </si>
  <si>
    <t>LP-47 117</t>
  </si>
  <si>
    <t>Partition B -&gt; VOLUME 008</t>
  </si>
  <si>
    <t>LOOPS 49-50</t>
  </si>
  <si>
    <t>LP-49 123</t>
  </si>
  <si>
    <t>Partition C -&gt; VOLUME 005</t>
  </si>
  <si>
    <t>HITS + EFX 1</t>
  </si>
  <si>
    <t>-FX 5, FX 6, FX 11, FX 17 -FX 23, FX 24</t>
  </si>
  <si>
    <t>HITS + EFX 2</t>
  </si>
  <si>
    <t>FX 29</t>
  </si>
  <si>
    <t>MutedTrumpetShort CRT044602</t>
  </si>
  <si>
    <t>MutedTrumpetShort CRT044603</t>
  </si>
  <si>
    <t>MutedTrumpetShort CRT044607</t>
  </si>
  <si>
    <t>TimpaniDrumBounce CRT043201</t>
  </si>
  <si>
    <t>Rumbling HWY ..for Mission Street</t>
  </si>
  <si>
    <t>PROG -&gt; ?</t>
  </si>
  <si>
    <t>(various kits) C#5</t>
  </si>
  <si>
    <t>Hey You! It's Time to Speed Up Again!!!</t>
  </si>
  <si>
    <t>A009 Ultra Res. Sweep</t>
  </si>
  <si>
    <t>Level Clear</t>
  </si>
  <si>
    <t>Keys The Ruin ...for Pyramid Cave</t>
  </si>
  <si>
    <t>A016 Planet Of Funk</t>
  </si>
  <si>
    <t>Way To The Base ...for Sand Ocean</t>
  </si>
  <si>
    <t>34°N, 12°E ...for Mad Space</t>
  </si>
  <si>
    <t>A025 That Heaven Vibe</t>
  </si>
  <si>
    <t>Trespasser ...for Lost Colony</t>
  </si>
  <si>
    <t>A030 Spectrum Lead</t>
  </si>
  <si>
    <t>Boss: -GUN- Mobile</t>
  </si>
  <si>
    <t>A046 Electric Lead</t>
  </si>
  <si>
    <t>Down In The Base ...For Hidden Base</t>
  </si>
  <si>
    <t>A051 Harp Heaven</t>
  </si>
  <si>
    <t>A061 Steel Drum</t>
  </si>
  <si>
    <t>A091 Musette / SW 1&amp;2</t>
  </si>
  <si>
    <t>A096 Shape Shifter</t>
  </si>
  <si>
    <t>A124 Velo Orchestra</t>
  </si>
  <si>
    <t>Orchestra hit</t>
  </si>
  <si>
    <t>Chao Race Extended Mix [Chao's Doki-Doki Banana Chips Run Mix]</t>
  </si>
  <si>
    <t>Vengeance Is Mine ...for Radical Highway, Highway In The Sky ...for Final Rush</t>
  </si>
  <si>
    <t>B096 ({ Scanners })</t>
  </si>
  <si>
    <t>Unstable World ...for Crazy Gadget</t>
  </si>
  <si>
    <t>Boss: Shut Up, Faker!</t>
  </si>
  <si>
    <t>C064 M1 Piano</t>
  </si>
  <si>
    <t>D002 Digital Polysix</t>
  </si>
  <si>
    <t>Chao Garden Extended Mix [Chao's Wack-Wack Up&amp;Down the Ground Mix], Chao Race Extended Mix [Chao's Doki-Doki Banana Chips Run Mix]</t>
  </si>
  <si>
    <t>Track 06 - Old School</t>
  </si>
  <si>
    <t>"Yeah"</t>
  </si>
  <si>
    <t>UNKNOWN FROM M.E. ...theme of "KNUCKLES"</t>
  </si>
  <si>
    <t>Track 28 - Damned!</t>
  </si>
  <si>
    <t>"Okay"</t>
  </si>
  <si>
    <t>BS SC ST</t>
  </si>
  <si>
    <t>Event: Strategy</t>
  </si>
  <si>
    <t>Partition E -&gt; VOLUME 001</t>
  </si>
  <si>
    <t>V LN M</t>
  </si>
  <si>
    <t>PowerFX</t>
  </si>
  <si>
    <t>The Funk Master</t>
  </si>
  <si>
    <t>Alto Sax 37</t>
  </si>
  <si>
    <t>Kick the Rock! ...for Wild Canyon</t>
  </si>
  <si>
    <t>Alto Sax 38</t>
  </si>
  <si>
    <t>Alto Sax 41</t>
  </si>
  <si>
    <t>Alto Sax 42</t>
  </si>
  <si>
    <t>Alto Sax 45</t>
  </si>
  <si>
    <t>Alto Sax 46</t>
  </si>
  <si>
    <t>014 Nylon Bass</t>
  </si>
  <si>
    <t>Rhythm And Balance ...for White Jungle</t>
  </si>
  <si>
    <t>048 Real Pizz</t>
  </si>
  <si>
    <t>236 StrawberyFlt</t>
  </si>
  <si>
    <t>Dive Into The Mellow ...for Aquatic Mine</t>
  </si>
  <si>
    <t>Steinberg &amp; Sounds Good</t>
  </si>
  <si>
    <t>Hip Hop Beats &amp; Treats</t>
  </si>
  <si>
    <t>CD 1 -&gt; 80SCRATC</t>
  </si>
  <si>
    <t>080AH</t>
  </si>
  <si>
    <t>Unknown From M.E. ...theme of "KNUCKLES"</t>
  </si>
  <si>
    <t>CD 2 -&gt; 90DRL -&gt; 090WAKE</t>
  </si>
  <si>
    <t>WAKESD</t>
  </si>
  <si>
    <t>CD 2 -&gt; 90SCRATC</t>
  </si>
  <si>
    <t>090CALL</t>
  </si>
  <si>
    <t>090HIT3</t>
  </si>
  <si>
    <t>090MF</t>
  </si>
  <si>
    <t>A Ghost's Pumpkin Soup ...for Pumpkin Hill</t>
  </si>
  <si>
    <t>090SAYW</t>
  </si>
  <si>
    <t>090TFM1</t>
  </si>
  <si>
    <t>pitched down 3 semitones</t>
  </si>
  <si>
    <t>Track 92 - Human Beatbox -&gt; TS 0:07</t>
  </si>
  <si>
    <t>Human beatbox Bass drum A</t>
  </si>
  <si>
    <t>Track 74 - Loops -&gt; TS 0:07</t>
  </si>
  <si>
    <t>Filled Room</t>
  </si>
  <si>
    <t>Throw It All Away</t>
  </si>
  <si>
    <t>Track 76 - Loops -&gt; TS 0:00</t>
  </si>
  <si>
    <t>Toy</t>
  </si>
  <si>
    <t>Track 95 - Drums &amp; Percussion -&gt; Sample 19</t>
  </si>
  <si>
    <t>Snares 19</t>
  </si>
  <si>
    <t>MPC2000</t>
  </si>
  <si>
    <t>Ohtani said he used this</t>
  </si>
  <si>
    <t>A Ghost's Pumpkin Soup ...for Pumpkin Hill, Dive Into The Mellow ...for Aquatic Mine, Deeper ...for Death Chamber</t>
  </si>
  <si>
    <t>Contrabass</t>
  </si>
  <si>
    <t>SP-1200</t>
  </si>
  <si>
    <t>Drum breaks</t>
  </si>
  <si>
    <t>For True Story ...for Sonic vs. Shadow</t>
  </si>
  <si>
    <t>"Yeeoh-uuu!" vocal, 2nd loop</t>
  </si>
  <si>
    <t>Chao Karate</t>
  </si>
  <si>
    <t>CD 2 -&gt; Partition A -&gt; CHEM.TABLAS</t>
  </si>
  <si>
    <t>144CBTBL.LPS</t>
  </si>
  <si>
    <t>144.TBLA.2</t>
  </si>
  <si>
    <t>CD 2 -&gt; Partition B -&gt; FXDL.96-120</t>
  </si>
  <si>
    <t>120DR.LOOPFX</t>
  </si>
  <si>
    <t>120FXDRLP4</t>
  </si>
  <si>
    <t>CD 2 -&gt; Partition B -&gt; FXDL.128-144</t>
  </si>
  <si>
    <t>144DR.LOOPFX</t>
  </si>
  <si>
    <t>144FXDRLP3, 144FXDRLP4, 144FXDRLP9</t>
  </si>
  <si>
    <t>Grind Race</t>
  </si>
  <si>
    <t>CD 2 -&gt; Partition E -&gt; MADLOOPS 64</t>
  </si>
  <si>
    <t>MADLOOPS 120</t>
  </si>
  <si>
    <t>136MADLP03</t>
  </si>
  <si>
    <t>Track 31 - Strange Bits -&gt; Sample 2</t>
  </si>
  <si>
    <t>Spinning Jungle Wheels</t>
  </si>
  <si>
    <t>Sonic Heroes</t>
  </si>
  <si>
    <t>CD 5 -&gt; Partition G -&gt; 11 HP GLS DM</t>
  </si>
  <si>
    <t>HP GLS DM 1</t>
  </si>
  <si>
    <t>HP1GLSDM</t>
  </si>
  <si>
    <t>STAGE 11 : HANG CASTLE</t>
  </si>
  <si>
    <t>STAGE 02 : OCEAN PALACE</t>
  </si>
  <si>
    <t>B021 Tubular Bell</t>
  </si>
  <si>
    <t>STAGE 12 : MYSTIC MANSION</t>
  </si>
  <si>
    <t>Combinations -&gt; Bank C</t>
  </si>
  <si>
    <t>C023 LastChanceToSee</t>
  </si>
  <si>
    <t>EVENT : MY AMBITION</t>
  </si>
  <si>
    <t>C121 Manhattan Chase</t>
  </si>
  <si>
    <t>STAGE 03 : GRAND METROPOLIS, VS TEAM BATTLE</t>
  </si>
  <si>
    <t>D054 Streetwalk</t>
  </si>
  <si>
    <t>EVENT : MONKEY BUSINESS</t>
  </si>
  <si>
    <t>D082 King Cobras</t>
  </si>
  <si>
    <t>EVENT : NO PAST TO REMEMBER</t>
  </si>
  <si>
    <t>B070 Digi Syn Bass</t>
  </si>
  <si>
    <t>STAGE 05 : CASINO PARK</t>
  </si>
  <si>
    <t>C027 Grand Choir</t>
  </si>
  <si>
    <t>STAGE 05 : CASINO PARK, CASINO PARK (ORIGINAL VER.)</t>
  </si>
  <si>
    <t>C041 SFZ Brass ST</t>
  </si>
  <si>
    <t>BATTLE : CITY AREA</t>
  </si>
  <si>
    <t>C044 X-Mod Raver</t>
  </si>
  <si>
    <t>SPECIAL STAGE : EMERALD CHALLENGE</t>
  </si>
  <si>
    <t>NemeSys</t>
  </si>
  <si>
    <t>Larry Seyer's Upright Acoustic Bass</t>
  </si>
  <si>
    <t>01 Optimal - Upright Bass</t>
  </si>
  <si>
    <t>STAGE 10 : LOST JUNGLE</t>
  </si>
  <si>
    <t>738_CRASH_01</t>
  </si>
  <si>
    <t>SR-JV80-12 Hip-Hop Collection</t>
  </si>
  <si>
    <t>178 Hit Menu</t>
  </si>
  <si>
    <t>BATTLE : CITY AREA, BATTLE : CITY AREA (PROTOTYPE)</t>
  </si>
  <si>
    <t>New World Order Journey #1</t>
  </si>
  <si>
    <t>CONSTRUCTIONKITS -&gt; 11-15big in brazil</t>
  </si>
  <si>
    <t>Bass-#307</t>
  </si>
  <si>
    <t>EVENT : UNEXPECTED ENCOUNTER</t>
  </si>
  <si>
    <t>CONSTRUCTIONKITS -&gt; 31-35salsa club</t>
  </si>
  <si>
    <t>Drums128-06-#481</t>
  </si>
  <si>
    <t>SYSTEM SCREEN : SELECT</t>
  </si>
  <si>
    <t>CUTS</t>
  </si>
  <si>
    <t>braz-#610</t>
  </si>
  <si>
    <t>Easy Listening</t>
  </si>
  <si>
    <t>Track 45 -&gt; TS 0:00</t>
  </si>
  <si>
    <t>Strings Radio-Effect</t>
  </si>
  <si>
    <t>STAGE 11: HANG CASTLE</t>
  </si>
  <si>
    <t>Track 45 -&gt; TS 0:21</t>
  </si>
  <si>
    <t>Strings Synthetic</t>
  </si>
  <si>
    <t>FX Loops-104</t>
  </si>
  <si>
    <t>104-FX Loop 2</t>
  </si>
  <si>
    <t>BOSS : EGG EMPEROR</t>
  </si>
  <si>
    <t>FX Loops-144</t>
  </si>
  <si>
    <t>144-FX Loop 08</t>
  </si>
  <si>
    <t>STAGE 04 : POWER PLANT</t>
  </si>
  <si>
    <t>Mad Loop-120</t>
  </si>
  <si>
    <t>120-Mad Loop 1</t>
  </si>
  <si>
    <t>Tech Loops-120</t>
  </si>
  <si>
    <t>120-Tech Loop 04</t>
  </si>
  <si>
    <t>120-Tech Loop 05</t>
  </si>
  <si>
    <t>Track 05 - Beat Loops -&gt; Sample 6</t>
  </si>
  <si>
    <t>Here Comes The Ghost</t>
  </si>
  <si>
    <t>EVENT: EXCUSE ME</t>
  </si>
  <si>
    <t>Track 02 -&gt; TS 0:00</t>
  </si>
  <si>
    <t>LOOP 01</t>
  </si>
  <si>
    <t>Track 16 -&gt; TS 0:00</t>
  </si>
  <si>
    <t>LOOP 15</t>
  </si>
  <si>
    <t>Synth Bass Loops</t>
  </si>
  <si>
    <t>Track 17 -&gt; Sample 12</t>
  </si>
  <si>
    <t>Wood Slap 02</t>
  </si>
  <si>
    <t>CD 1 -&gt; Track 06 - 160bpm -&gt; TS 0:43</t>
  </si>
  <si>
    <t>Kitwit</t>
  </si>
  <si>
    <t>BOSS : EGG HAWK</t>
  </si>
  <si>
    <t>CD 1 -&gt; Track 19 - 160bpm -&gt; TS 0:14</t>
  </si>
  <si>
    <t>Centipede</t>
  </si>
  <si>
    <t>SPECIAL STAGE: EMERALD CHALLENGE</t>
  </si>
  <si>
    <t>CD 1 -&gt; Track 31 - 165bpm -&gt; TS 0:00</t>
  </si>
  <si>
    <t>Press It Home</t>
  </si>
  <si>
    <t>BOSS : EGG HAWK, BOSS : EGG HAWK (PROTOTYPE)</t>
  </si>
  <si>
    <t>CD 1 -&gt; Track 38 - 165bpm -&gt; TS 1:02</t>
  </si>
  <si>
    <t>Base Unit</t>
  </si>
  <si>
    <t>SONIC HEROES: MAIN THEME OF SONIC HEROES</t>
  </si>
  <si>
    <t>Trance Formation</t>
  </si>
  <si>
    <t>Track 21 -&gt; TS 0:00</t>
  </si>
  <si>
    <t>Trancy Seq. 1</t>
  </si>
  <si>
    <t>SYSTEM SCREEN : SELECT, STAGE 02 : OCEAN PALACE, SPECIAL STAGE : BONUS CHALLENGE</t>
  </si>
  <si>
    <t>Shadow the Hedgehog</t>
  </si>
  <si>
    <t>Track 33 -&gt; TS 0:00</t>
  </si>
  <si>
    <t>Gated FX 1</t>
  </si>
  <si>
    <t>WESTOPOLIS</t>
  </si>
  <si>
    <t>Track 34 -&gt; TS 0:23</t>
  </si>
  <si>
    <t>Gated FX 2</t>
  </si>
  <si>
    <t>Track 35 -&gt; TS 0:00</t>
  </si>
  <si>
    <t>Gated FX 3</t>
  </si>
  <si>
    <t>Track 36 -&gt; TS 0:27</t>
  </si>
  <si>
    <t>Gated FX 4</t>
  </si>
  <si>
    <t>Track 37 -&gt; TS 0:23</t>
  </si>
  <si>
    <t>Gated FX 5</t>
  </si>
  <si>
    <t>Track 38 -&gt; TS 0:15</t>
  </si>
  <si>
    <t>Gated FX 6</t>
  </si>
  <si>
    <t>Track 38 -&gt; TS 0:23</t>
  </si>
  <si>
    <t>Vinyl Scratch 01</t>
  </si>
  <si>
    <t>FINAL HAUNT</t>
  </si>
  <si>
    <t>Track 28 - Electronics</t>
  </si>
  <si>
    <t>"A, E, G, M, N"</t>
  </si>
  <si>
    <t>BOSS : EGG BREAKER, BOSS : EGG DEALER</t>
  </si>
  <si>
    <t>SYSTEM : STORY</t>
  </si>
  <si>
    <t>Disc 1 -&gt; 05 100 D</t>
  </si>
  <si>
    <t>synth04</t>
  </si>
  <si>
    <t>SYSTEM : SELECT</t>
  </si>
  <si>
    <t>synthFX</t>
  </si>
  <si>
    <t>Disc 1 -&gt; 16 120 D</t>
  </si>
  <si>
    <t>drums03</t>
  </si>
  <si>
    <t>SYSTEM : MAIN MENU</t>
  </si>
  <si>
    <t>guitar02</t>
  </si>
  <si>
    <t>synth02</t>
  </si>
  <si>
    <t>synth03</t>
  </si>
  <si>
    <t>Disc 2 -&gt; 01 093 Dmin</t>
  </si>
  <si>
    <t>synth05</t>
  </si>
  <si>
    <t>SYSTEM : BATTLE MENU</t>
  </si>
  <si>
    <t>Disc 2 -&gt; 03 096 Gmin</t>
  </si>
  <si>
    <t>Disc 2 -&gt; 07 122 Emin</t>
  </si>
  <si>
    <t>GLYPHIC CANYON</t>
  </si>
  <si>
    <t>Disc 2 -&gt; 14 131 Dmin</t>
  </si>
  <si>
    <t>DEATH RUINS</t>
  </si>
  <si>
    <t>Hardcore Breakbeat Action</t>
  </si>
  <si>
    <t>CD 1 -&gt; 26 Decimater 145</t>
  </si>
  <si>
    <t>synth01</t>
  </si>
  <si>
    <t>LETHAL HIGHWAY</t>
  </si>
  <si>
    <t>Synth ping sound</t>
  </si>
  <si>
    <t>Synth pad sound</t>
  </si>
  <si>
    <t>CD 1 -&gt; Vertigo 144</t>
  </si>
  <si>
    <t>synth 1</t>
  </si>
  <si>
    <t>GUN FORTRESS</t>
  </si>
  <si>
    <t>CD 2 -&gt; 05 Get Up 148 Dmaj</t>
  </si>
  <si>
    <t>sample</t>
  </si>
  <si>
    <t>AIR FLEET</t>
  </si>
  <si>
    <t>synthFX01</t>
  </si>
  <si>
    <t>synthFX02</t>
  </si>
  <si>
    <t>Combinations -&gt; Bank B</t>
  </si>
  <si>
    <t>B086 [&lt;Moon Jam&gt;]</t>
  </si>
  <si>
    <t>EVENT : COMMANDER'S MEMORIES</t>
  </si>
  <si>
    <t xml:space="preserve">C022 %%Orgambient%% </t>
  </si>
  <si>
    <t>EVENT : DETERMINATION</t>
  </si>
  <si>
    <t>C077 Dirty Robbers</t>
  </si>
  <si>
    <t>Turn off osc 1, 2, 4</t>
  </si>
  <si>
    <t>EVENT : I KNOW PROFESSOR...</t>
  </si>
  <si>
    <t>D103 Steam Factory</t>
  </si>
  <si>
    <t>Custom pattern</t>
  </si>
  <si>
    <t>EVENT : VAST NAZCA</t>
  </si>
  <si>
    <t>B013 Old Shakuhachi</t>
  </si>
  <si>
    <t>SKY TROOPS, EVENT : VAST NAZCA</t>
  </si>
  <si>
    <t>Track 15 - Female Rap 2</t>
  </si>
  <si>
    <t>Timestamp 1:39</t>
  </si>
  <si>
    <t>"Back to the mind.."</t>
  </si>
  <si>
    <t>THE ARK</t>
  </si>
  <si>
    <t>Music Loops -&gt; Variable Tempo (rex2)</t>
  </si>
  <si>
    <t>130_RevLoop_mLp_eLab</t>
  </si>
  <si>
    <t>EVENT: EG CONTROL ROOM</t>
  </si>
  <si>
    <t>Universal Groove Elements</t>
  </si>
  <si>
    <t>Drums -&gt; Beats</t>
  </si>
  <si>
    <t>Speed loop 02 Breakdown</t>
  </si>
  <si>
    <t>CHAOS CONTROL</t>
  </si>
  <si>
    <t>Speed loop 02 fill 4</t>
  </si>
  <si>
    <t>MENU - Big Band Vintage Hits</t>
  </si>
  <si>
    <t>C7</t>
  </si>
  <si>
    <t>CIRCUS PARK</t>
  </si>
  <si>
    <t>Drum loops</t>
  </si>
  <si>
    <t>Could be used for the bells</t>
  </si>
  <si>
    <t>CRYPTIC CASTLE</t>
  </si>
  <si>
    <t>Trumpet ensembles</t>
  </si>
  <si>
    <t>EVENT: SHOWDOWN, BOSS: BLACK DOOM</t>
  </si>
  <si>
    <t>Drum Break</t>
  </si>
  <si>
    <t>CENTRAL CITY</t>
  </si>
  <si>
    <t>DIGITAL CIRCUIT</t>
  </si>
  <si>
    <t>Sonic the Hedgehog (2006)</t>
  </si>
  <si>
    <t>Track 02 -&gt; TS 1:02</t>
  </si>
  <si>
    <t>Breaks 1</t>
  </si>
  <si>
    <t>KINGDOM VALLEY</t>
  </si>
  <si>
    <t>[BOSS] VS. CHARACTER</t>
  </si>
  <si>
    <t>CD 2 -&gt; 29 See The Future 160 Abmaj</t>
  </si>
  <si>
    <t>guitarFX</t>
  </si>
  <si>
    <t>CD 1 -&gt; Beast</t>
  </si>
  <si>
    <t>01-BT-90</t>
  </si>
  <si>
    <t>DUSTY DESERT ~THE RUINS~</t>
  </si>
  <si>
    <t>SampleTank 2 XL</t>
  </si>
  <si>
    <t>Comp String Orchestra</t>
  </si>
  <si>
    <t>WAVE OCEAN ~THE WATER'S EDGE~</t>
  </si>
  <si>
    <t>Expression Alto Sax</t>
  </si>
  <si>
    <t>DUSTY DESERT ~THE RUINS~, DUSTY DESERT ~QUICKSAND~</t>
  </si>
  <si>
    <t>Program 275</t>
  </si>
  <si>
    <t>SquarePad</t>
  </si>
  <si>
    <t>WHITE ACROPOLIS ~SNOWY PEAK~</t>
  </si>
  <si>
    <t>0102-30-05</t>
  </si>
  <si>
    <t>GONG</t>
  </si>
  <si>
    <t>MEDIUM HIT</t>
  </si>
  <si>
    <t>FLAME CORE ~VOLCANO~</t>
  </si>
  <si>
    <t>RMX Grooves -&gt; 53-Eclipse</t>
  </si>
  <si>
    <t>53-Eclipse Atoms</t>
  </si>
  <si>
    <t>[BOSS] MEPHILES</t>
  </si>
  <si>
    <t>[EVENT] SHADOW'S INFILTRATION</t>
  </si>
  <si>
    <t>70-Dinosaur Clarion Mix</t>
  </si>
  <si>
    <t>[BOSS] EGG-WYVERN</t>
  </si>
  <si>
    <t>90-Stutter 16th</t>
  </si>
  <si>
    <t>Kick pattern only</t>
  </si>
  <si>
    <t>WHITE ACROPOLIS ~SNOWY PEAK~, [EVENT] SHADOW'S INFILTRATION</t>
  </si>
  <si>
    <t>151-Growl The Growl</t>
  </si>
  <si>
    <t>AQUATIC BASE ~LEVEL 1~</t>
  </si>
  <si>
    <t>RMX Grooves -&gt; 160-Spheres</t>
  </si>
  <si>
    <t>160-Spheres Glass</t>
  </si>
  <si>
    <t>160-Spheres Iced</t>
  </si>
  <si>
    <t>WAVE OCEAN ~THE INLET~, [EVENT] SHADOW'S INFILTRATION, AQUATIC BASE ~LEVEL 1~, AQUATIC BASE ~LEVEL 2~</t>
  </si>
  <si>
    <t>174-World Hunt Big Boom</t>
  </si>
  <si>
    <t>AQUATIC BASE ~LEVEL 2~, DUSTY DESERT ~QUICKSAND~</t>
  </si>
  <si>
    <t>Track 10 -&gt; TS 0:09</t>
  </si>
  <si>
    <t>TOWN MISSION 1</t>
  </si>
  <si>
    <t>Track 53 - Guitar - FX</t>
  </si>
  <si>
    <t>AQUATIC BASE ~LEVEL 2~</t>
  </si>
  <si>
    <t>Afrolatin Slam</t>
  </si>
  <si>
    <t>Sanza</t>
  </si>
  <si>
    <t>080 Sanza 1-G</t>
  </si>
  <si>
    <t>TROPICAL JUNGLE ~THE JUNGLE ~ THE SWAMP~</t>
  </si>
  <si>
    <t>080 Sanza 2-G</t>
  </si>
  <si>
    <t>Akoustik Bass Hitz</t>
  </si>
  <si>
    <t>Chip a Billy 092 E</t>
  </si>
  <si>
    <t>Chip A Billy Bass 4#A9</t>
  </si>
  <si>
    <t>TOWN MISSION 2</t>
  </si>
  <si>
    <t>Chip A Billy Solo Drumz #AA</t>
  </si>
  <si>
    <t>Monster Metal  085  - 145 -&gt; Bone Krunch 144</t>
  </si>
  <si>
    <t>Bone Krunch_Drumz 4bar 144</t>
  </si>
  <si>
    <t>TOWN MISSION 4</t>
  </si>
  <si>
    <t>On the Jazz tip 123</t>
  </si>
  <si>
    <t>Jazz Tip3 Full Mix 2bar 123 C</t>
  </si>
  <si>
    <t>Various other elements</t>
  </si>
  <si>
    <t>Track 39</t>
  </si>
  <si>
    <t>Timestamp 0:02</t>
  </si>
  <si>
    <t>Drum Styles</t>
  </si>
  <si>
    <t>Rock-210</t>
  </si>
  <si>
    <t>Rock Very Fast 2</t>
  </si>
  <si>
    <t>JINGLE : INVINCIBLE</t>
  </si>
  <si>
    <t>Rock Very Fast 4 Break</t>
  </si>
  <si>
    <t>Rock Very Fast 9 Break</t>
  </si>
  <si>
    <t>EZ Rollers Drum &amp; Bass Producer</t>
  </si>
  <si>
    <t>Instrument Samples -&gt; Delay 8</t>
  </si>
  <si>
    <t>bass delay fx.24</t>
  </si>
  <si>
    <t>END OF THE WORLD</t>
  </si>
  <si>
    <t>Percussion -&gt; Rolls</t>
  </si>
  <si>
    <t>Filter 165bpm</t>
  </si>
  <si>
    <t>WAVE OCEAN ~THE WATER'S EDGE~, WAVE OCEAN ~THE INLET~</t>
  </si>
  <si>
    <t>Programmed Loops</t>
  </si>
  <si>
    <t>Airi Break 02-157</t>
  </si>
  <si>
    <t>Koncept &amp; Funktion</t>
  </si>
  <si>
    <t>Construction Kits -&gt; 172-Latin Flavor</t>
  </si>
  <si>
    <t>n/a (various elements)</t>
  </si>
  <si>
    <t>Construction Kits -&gt; 172-In to the night</t>
  </si>
  <si>
    <t>Track 03 - Strings &amp; Orchestra</t>
  </si>
  <si>
    <t>Tutti Hit - minor</t>
  </si>
  <si>
    <t>CRISIS CITY ~THE FLAME ~ SKYSCRAPER ~ WHIRLWIND ~ TORNADO~</t>
  </si>
  <si>
    <t>Sounds of Polynesia</t>
  </si>
  <si>
    <t>105-Loop Long Rot 1</t>
  </si>
  <si>
    <t>LLR1-Kundu Stereo 105</t>
  </si>
  <si>
    <t>Calling 4-F</t>
  </si>
  <si>
    <t>Darkness 2-D</t>
  </si>
  <si>
    <t>Darkness 3-F</t>
  </si>
  <si>
    <t>Jump &amp; Fall-D</t>
  </si>
  <si>
    <t>Sadness 1-D</t>
  </si>
  <si>
    <t>CD 1 -&gt; Track 10 - 160bpm -&gt; TS 0:00</t>
  </si>
  <si>
    <t>Zinc</t>
  </si>
  <si>
    <t>CD 1 -&gt; Track 17 - 160bpm -&gt; Sample 3</t>
  </si>
  <si>
    <t>Tsunami</t>
  </si>
  <si>
    <t>CD 1 -&gt; Track 17 - 160bpm -&gt; TS 0:21</t>
  </si>
  <si>
    <t>Rem</t>
  </si>
  <si>
    <t>CD 2 -&gt; Track 53 - Synths 02 -&gt; TS 0:15</t>
  </si>
  <si>
    <t>Quake</t>
  </si>
  <si>
    <t>KINGDOM VALLEY, AQUATIC BASE ~LEVEL 2~</t>
  </si>
  <si>
    <t>CD 2 -&gt; Track 66 - Riffs/Licks 01 -&gt; TS 0:00</t>
  </si>
  <si>
    <t>Guitar Loops 130-BPM</t>
  </si>
  <si>
    <t>Dirty Talk-C</t>
  </si>
  <si>
    <t>063 Slide</t>
  </si>
  <si>
    <t>SOLEANNA FOREST</t>
  </si>
  <si>
    <t>Access</t>
  </si>
  <si>
    <t>Virus Indigo 2</t>
  </si>
  <si>
    <t>Hideaki Kobayashi tracks</t>
  </si>
  <si>
    <t>Synth fall</t>
  </si>
  <si>
    <t>microKORG</t>
  </si>
  <si>
    <t>Virtual Guitarist</t>
  </si>
  <si>
    <t>"Here we go again/How low can you go"</t>
  </si>
  <si>
    <t>Pre-Release</t>
  </si>
  <si>
    <t>iLife Sound Effects -&gt; Textures</t>
  </si>
  <si>
    <t>Suspense Accents 01</t>
  </si>
  <si>
    <t>Trailer - Tokyo Game Show 2005</t>
  </si>
  <si>
    <t>176 Lo-Fi Hits</t>
  </si>
  <si>
    <t>Remixed amen beak, beats</t>
  </si>
  <si>
    <t>E3 2005 Teaser (Microsoft Presentation)</t>
  </si>
  <si>
    <t>Sonic and the Secret Rings</t>
  </si>
  <si>
    <t>09 Orchestral -&gt; 04 Tuned Percussion</t>
  </si>
  <si>
    <t>Timpani+</t>
  </si>
  <si>
    <t>The Last Palace</t>
  </si>
  <si>
    <t>Let the Speed Mend It</t>
  </si>
  <si>
    <t>Pull on It!</t>
  </si>
  <si>
    <t>Guitar Studio</t>
  </si>
  <si>
    <t>Rock &amp; Rock Alternative -&gt; Loops</t>
  </si>
  <si>
    <t>Rock Amin 126.6 01</t>
  </si>
  <si>
    <t>Party Dress</t>
  </si>
  <si>
    <t>K01 10 BPMSlicedPad</t>
  </si>
  <si>
    <t>The White of Sky</t>
  </si>
  <si>
    <t>144-FX Loop 10</t>
  </si>
  <si>
    <t>Yellow Sneakers</t>
  </si>
  <si>
    <t>Calling 1-A</t>
  </si>
  <si>
    <t>The Last Palace, Revive</t>
  </si>
  <si>
    <t>CD 1 -&gt; Track 15 - 160bpm -&gt; TS 1:04</t>
  </si>
  <si>
    <t>Sonic Unleashed</t>
  </si>
  <si>
    <t>87_BPM</t>
  </si>
  <si>
    <t>583_COOK</t>
  </si>
  <si>
    <t>Empire City - Night</t>
  </si>
  <si>
    <t>88_BPM</t>
  </si>
  <si>
    <t>727_COOK</t>
  </si>
  <si>
    <t>110_BPM</t>
  </si>
  <si>
    <t>530_COOK</t>
  </si>
  <si>
    <t>Arid Sands - Day</t>
  </si>
  <si>
    <t>112_BPM</t>
  </si>
  <si>
    <t>700_COOK</t>
  </si>
  <si>
    <t>Empire City - Day, Empire City - Night</t>
  </si>
  <si>
    <t>123_BPM</t>
  </si>
  <si>
    <t>619_COOK</t>
  </si>
  <si>
    <t>Rooftop Run - Night</t>
  </si>
  <si>
    <t>VOX</t>
  </si>
  <si>
    <t>390_COOK</t>
  </si>
  <si>
    <t>"Brupa!"</t>
  </si>
  <si>
    <t>Savannah Citadel - Day</t>
  </si>
  <si>
    <t>Middle Eastern Oud 06</t>
  </si>
  <si>
    <t>From New World Order Journey #2</t>
  </si>
  <si>
    <t>CD 3 -&gt; Partition B -&gt; 05 FL RUNUDC</t>
  </si>
  <si>
    <t>FL RUN UD CR</t>
  </si>
  <si>
    <t>Boss Battle - Day</t>
  </si>
  <si>
    <t>CD 4 -&gt; Partition F -&gt; 01 FH LG FF</t>
  </si>
  <si>
    <t>CD 4 -&gt; Partition D -&gt; 03 TB STAC 1</t>
  </si>
  <si>
    <t>TB STACATO 1</t>
  </si>
  <si>
    <t>BIG HAND DRUM</t>
  </si>
  <si>
    <t>Dragon Road - Day</t>
  </si>
  <si>
    <t>Sound Cube Vol. 9 - Ethnic Journey</t>
  </si>
  <si>
    <t>GIPSY</t>
  </si>
  <si>
    <t>PERC_03</t>
  </si>
  <si>
    <t>TRUM_01</t>
  </si>
  <si>
    <t>Cool Edge - Night, Intro: Cool Edge - Night</t>
  </si>
  <si>
    <t>K01 24 DarksideBass</t>
  </si>
  <si>
    <t>Tornado Defense - 2nd Battle</t>
  </si>
  <si>
    <t>M01 23 Choir</t>
  </si>
  <si>
    <t>Cool Edge - Night</t>
  </si>
  <si>
    <t>M01 70 MagicOrgan</t>
  </si>
  <si>
    <t>Turn off IFX</t>
  </si>
  <si>
    <t>M03 10 BrightStr.</t>
  </si>
  <si>
    <t>M06 04 Strings 2</t>
  </si>
  <si>
    <t>M19 98 MS-10</t>
  </si>
  <si>
    <t>Layered with T01 38 Mono Synth</t>
  </si>
  <si>
    <t>Tornado Defense - 1st Battle, Tornado Defense - 2nd Battle</t>
  </si>
  <si>
    <t>M20 86 Mumbles</t>
  </si>
  <si>
    <t>Tornado Defense - 1st Battle</t>
  </si>
  <si>
    <t>T01 38 Mono Synth</t>
  </si>
  <si>
    <t>Universal -&gt; 06 Strings -&gt; All Strings</t>
  </si>
  <si>
    <t>All Strings pizz</t>
  </si>
  <si>
    <t>Cursed Bell</t>
  </si>
  <si>
    <t>CD 1 -&gt; Partition H -&gt; 05 BIRDMEN</t>
  </si>
  <si>
    <t>BIRDMAN MENU</t>
  </si>
  <si>
    <t>BIRDCALL 2</t>
  </si>
  <si>
    <t>Mazuri - Day, Mazuri - Night</t>
  </si>
  <si>
    <t>CD 1 -&gt; Partition C -&gt; CHINAFLT PH5</t>
  </si>
  <si>
    <t>CHINA MENU 5</t>
  </si>
  <si>
    <t>CHPHRASE 1AM, 2AM, 3AM, 17AM</t>
  </si>
  <si>
    <t>Dragon Road - Night</t>
  </si>
  <si>
    <t>CD 2 -&gt; Partition D -&gt; GAMLNORC PH3</t>
  </si>
  <si>
    <t>165B GAMLN</t>
  </si>
  <si>
    <t>Adabat - Day</t>
  </si>
  <si>
    <t>CD 2 -&gt; Partition F</t>
  </si>
  <si>
    <t>Chun-nan - Day</t>
  </si>
  <si>
    <t>Cymbals</t>
  </si>
  <si>
    <t>CD 2 -&gt; Partition H -&gt; MALAY DRUMS</t>
  </si>
  <si>
    <t>Malay Drums</t>
  </si>
  <si>
    <t>CD 3 -&gt; Partition A</t>
  </si>
  <si>
    <t>Erhu Violin</t>
  </si>
  <si>
    <t>Dragon Road - Day, Dragon Road - Night</t>
  </si>
  <si>
    <t>RMX Grooves -&gt; 94-Basmati</t>
  </si>
  <si>
    <t>94-Basmati India</t>
  </si>
  <si>
    <t>Jungle Joyride - Day</t>
  </si>
  <si>
    <t>RMX Grooves -&gt; 125-Emperor</t>
  </si>
  <si>
    <t>125-Emperor Top Dry</t>
  </si>
  <si>
    <t>143-MindBender Big Drums</t>
  </si>
  <si>
    <t>Layered with MindBender Brush Bongos</t>
  </si>
  <si>
    <t>Cool Edge - Day</t>
  </si>
  <si>
    <t>Eggmanland - Day</t>
  </si>
  <si>
    <t>090HIT1</t>
  </si>
  <si>
    <t>Soundscan 16 - Bossa Brazil</t>
  </si>
  <si>
    <t>Partition D -&gt; 07-140GROOV1</t>
  </si>
  <si>
    <t>140GTR GROO1</t>
  </si>
  <si>
    <t>CHORDS 3</t>
  </si>
  <si>
    <t>Windmill Isle - Day, Windmill Isle - Suburbs</t>
  </si>
  <si>
    <t>Mixed Loops</t>
  </si>
  <si>
    <t>133 Garage 1</t>
  </si>
  <si>
    <t>144 Speed Break 1</t>
  </si>
  <si>
    <t>Skyscraper Scamper - Day</t>
  </si>
  <si>
    <t>144 Speed Break 2</t>
  </si>
  <si>
    <t>Track 29 -&gt; Sample 1</t>
  </si>
  <si>
    <t>Harsh Regimental</t>
  </si>
  <si>
    <t>Partition G -&gt; EASTERNFLUTE</t>
  </si>
  <si>
    <t>FLUTES 1-5</t>
  </si>
  <si>
    <t>EASTFLUTE 3, EASTFLUTE5</t>
  </si>
  <si>
    <t>EZ Rollers Drum &amp; Bass Producer Pack</t>
  </si>
  <si>
    <t>Funk Guitar</t>
  </si>
  <si>
    <t>Rare Groove -&gt; OCTAVES</t>
  </si>
  <si>
    <t>RICKETY OCT2</t>
  </si>
  <si>
    <t>Track 23 - Loops - Old Favorites -&gt; TS 0:00</t>
  </si>
  <si>
    <t>Original Soul Pride</t>
  </si>
  <si>
    <t>Savannah Citadel - Night</t>
  </si>
  <si>
    <t>BGM Timestamp 0:48</t>
  </si>
  <si>
    <t>Technotrance</t>
  </si>
  <si>
    <t>Bouncer</t>
  </si>
  <si>
    <t>Acid Loops 160-BPM</t>
  </si>
  <si>
    <t>No Trainers</t>
  </si>
  <si>
    <t>Cutscene - Eggmanland</t>
  </si>
  <si>
    <t>Could be used for the hits</t>
  </si>
  <si>
    <t>Boss Battle - Night</t>
  </si>
  <si>
    <t>Sync Lead</t>
  </si>
  <si>
    <t>Sonic and the Black Knight</t>
  </si>
  <si>
    <t>09 Orchestral -&gt; 01 Woodwinds</t>
  </si>
  <si>
    <t>Bassoon Solo+</t>
  </si>
  <si>
    <t>KNAVE THE HEDGEHOG AND OVERSIZED LETTER OPENER</t>
  </si>
  <si>
    <t>SHROUDED FOREST</t>
  </si>
  <si>
    <t>KNIGHT OF THE WIND - Original ver. -</t>
  </si>
  <si>
    <t>Sonic the Hedgehog 4: Episode 1</t>
  </si>
  <si>
    <t>Combinations</t>
  </si>
  <si>
    <t>Lost Labyrinth Act 3 (Wii)</t>
  </si>
  <si>
    <t>A025 World Winds</t>
  </si>
  <si>
    <t>Lost Labyrinth Zone Act 1, Mad Gear Zone Act 1</t>
  </si>
  <si>
    <t>A053 Spiky &amp; Tight</t>
  </si>
  <si>
    <t>Splash Hill Zone Act 1</t>
  </si>
  <si>
    <t>A089 Koto Environment</t>
  </si>
  <si>
    <t>Lost Labyrinth Zone Act 1</t>
  </si>
  <si>
    <t>B095 Saucy Squares</t>
  </si>
  <si>
    <t>Splash Hill Zone Act 2</t>
  </si>
  <si>
    <t>B105 Rain Festival</t>
  </si>
  <si>
    <t>C037 Analog Punch</t>
  </si>
  <si>
    <t>Mad Gear Zone Act 1, Mad Gear Zone Act 2, Mad Gear Zone Act 3</t>
  </si>
  <si>
    <t>C040 JazzOrgan/Split</t>
  </si>
  <si>
    <t>C053 Big and Buzzy</t>
  </si>
  <si>
    <t>-Almost every song-</t>
  </si>
  <si>
    <t>C113 Square Roots</t>
  </si>
  <si>
    <t>Title Screen, World Map, Boss: Dr. Eggman, Splash Hill Zone Act 3</t>
  </si>
  <si>
    <t>D021 Ravalogue</t>
  </si>
  <si>
    <t>Title Screen, Splash Hill Zone Act 3</t>
  </si>
  <si>
    <t>D062 Pad &amp; Knob1 Lead</t>
  </si>
  <si>
    <t>Mad Gear Zone Act 1</t>
  </si>
  <si>
    <t>A006 Nasty Bass</t>
  </si>
  <si>
    <t>Splash Hill Zone Act 3</t>
  </si>
  <si>
    <t>A017 Studio Stage EP</t>
  </si>
  <si>
    <t>Has effects applied?</t>
  </si>
  <si>
    <t>Casino Street Zone Act 1</t>
  </si>
  <si>
    <t>A022 Acoustic Bass</t>
  </si>
  <si>
    <t>Splash Hill Zone Act 1, Splash Hill Zone Act 3</t>
  </si>
  <si>
    <t>Splash Hill Zone Act 1 (Wii)</t>
  </si>
  <si>
    <t>A044 HipHop Lead</t>
  </si>
  <si>
    <t>Menu</t>
  </si>
  <si>
    <t>A070 Euro 8va Bass</t>
  </si>
  <si>
    <t>Casino Street Zone Act 2, Casino Street Zone Act 3</t>
  </si>
  <si>
    <t>A076 Old &amp; Analog</t>
  </si>
  <si>
    <t>layered in fifths over "A Leadload"</t>
  </si>
  <si>
    <t>Mad Gear Zone Act 1 (Wii)</t>
  </si>
  <si>
    <t>A091 Phantom Of Tine</t>
  </si>
  <si>
    <t>Splash Hill Zone Act 1, Lost Labyrinth Zone Act 1</t>
  </si>
  <si>
    <t>A127 Krystal Bells</t>
  </si>
  <si>
    <t>Splash Hill Zone Medley</t>
  </si>
  <si>
    <t>B004 Jazz/Brush Kits</t>
  </si>
  <si>
    <t>B006 Dark R&amp;B Bass</t>
  </si>
  <si>
    <t>B039 Sine DWGS-Organ</t>
  </si>
  <si>
    <t>Super Sonic</t>
  </si>
  <si>
    <t>B048 Gliding Squares</t>
  </si>
  <si>
    <t>Lost Labyrinth Zone Act 3</t>
  </si>
  <si>
    <t>B081 Vintage EP</t>
  </si>
  <si>
    <t>Casino Street Zone Act 1  (Wii)</t>
  </si>
  <si>
    <t>B113 Hybrid Digi EP</t>
  </si>
  <si>
    <t>C000 Techno Phonic</t>
  </si>
  <si>
    <t>C102 Reso Bass</t>
  </si>
  <si>
    <t>Splash Hill Zone Act 3 (Wii)</t>
  </si>
  <si>
    <t>C028 A Leadload</t>
  </si>
  <si>
    <t>D115 Sitar/Tamboura</t>
  </si>
  <si>
    <t>Lost Labryinth Zone Act 2</t>
  </si>
  <si>
    <t>Sonic Colors / Sonic Colours (Nintendo Wii)</t>
  </si>
  <si>
    <t>Sample: Johnny Pate</t>
  </si>
  <si>
    <t>Shaft in Africa (Addis)</t>
  </si>
  <si>
    <t>Conga Intro</t>
  </si>
  <si>
    <t>Area - Sweet Mountain</t>
  </si>
  <si>
    <t>Sample: The Monkees</t>
  </si>
  <si>
    <t>Mary, Mary</t>
  </si>
  <si>
    <t>Aquarium Park - Act 1</t>
  </si>
  <si>
    <t>Steinway Grand Piano 2</t>
  </si>
  <si>
    <t>Aquarium Park - Act 1, Aquarium Park - Act 2, Aquarium Park - Act 3</t>
  </si>
  <si>
    <t>Track 06 -&gt; TS 1:02</t>
  </si>
  <si>
    <t>Breaks 5</t>
  </si>
  <si>
    <t>Tropical Resort - Act 1, Tropical Resort - Act 3</t>
  </si>
  <si>
    <t>Track 34 -&gt; TS 0:00</t>
  </si>
  <si>
    <t>Area - Tropical Resort</t>
  </si>
  <si>
    <t>Track 34 -&gt; TS 0:16</t>
  </si>
  <si>
    <t>Track 34 -&gt; TS 0:31</t>
  </si>
  <si>
    <t>Track 68 -&gt; TS 0:43</t>
  </si>
  <si>
    <t>Analog Synth FX 2</t>
  </si>
  <si>
    <t>BOWED INSTRUMENTS -&gt; ERHU</t>
  </si>
  <si>
    <t>Erhu KEY</t>
  </si>
  <si>
    <t>Area - Aquarium Park</t>
  </si>
  <si>
    <t>STRINGED INSTRUMENTS -&gt; ZHENG HARP</t>
  </si>
  <si>
    <t>Zheng Harp KEY (C0)</t>
  </si>
  <si>
    <t>ELECTRIC</t>
  </si>
  <si>
    <t>Area - Tropical Resort, Area - Terminal Velocity</t>
  </si>
  <si>
    <t>180_BPM</t>
  </si>
  <si>
    <t>180B_10</t>
  </si>
  <si>
    <t>From XX-Large The Killer</t>
  </si>
  <si>
    <t>Color Power - Yellow Drill</t>
  </si>
  <si>
    <t>200_BPM</t>
  </si>
  <si>
    <t>200B_3</t>
  </si>
  <si>
    <t>Color Power - Purple Frenzy</t>
  </si>
  <si>
    <t>K01 31 Filter Clav</t>
  </si>
  <si>
    <t>Planet Wisp - Act 2</t>
  </si>
  <si>
    <t>M03 75 SquarePipe</t>
  </si>
  <si>
    <t>Factory -&gt; Vocal</t>
  </si>
  <si>
    <t>Parts</t>
  </si>
  <si>
    <t>Color Power - Hover United (Unused)</t>
  </si>
  <si>
    <t>Synths -&gt; Techno</t>
  </si>
  <si>
    <t>Jupiter Hoover</t>
  </si>
  <si>
    <t>Area - Terminal Velocity</t>
  </si>
  <si>
    <t>Bad Laditude</t>
  </si>
  <si>
    <t>Mouthmaestro</t>
  </si>
  <si>
    <t>160-Bongos</t>
  </si>
  <si>
    <t>Terminal Velocity - Act 1</t>
  </si>
  <si>
    <t>72-Liquid Frame  Combo</t>
  </si>
  <si>
    <t>72-Liquid Frame CR Drums a</t>
  </si>
  <si>
    <t>Area - Asteroid Coaster</t>
  </si>
  <si>
    <t>90-Stutter No Kick</t>
  </si>
  <si>
    <t>RMX Grooves -&gt; 140-Drill</t>
  </si>
  <si>
    <t>Color Power - Cyan Laser</t>
  </si>
  <si>
    <t>136-GreenWall Combo a</t>
  </si>
  <si>
    <t>Planet Wisp - Act 3</t>
  </si>
  <si>
    <t>RMX Grooves -&gt; 160-Attakk</t>
  </si>
  <si>
    <t>160-Attakk Fast Break</t>
  </si>
  <si>
    <t>Terminal Velocity - Act 2</t>
  </si>
  <si>
    <t>MENU - Synthetic Playground 1</t>
  </si>
  <si>
    <t>B5, D6</t>
  </si>
  <si>
    <t>Flabby ATC Bass</t>
  </si>
  <si>
    <t>Acoustic Piano</t>
  </si>
  <si>
    <t>Starlight Carnival - Act 1</t>
  </si>
  <si>
    <t>Vs. Rotatatron &amp; Refreshinator</t>
  </si>
  <si>
    <t>Indochine</t>
  </si>
  <si>
    <t>Superior Drummer 2</t>
  </si>
  <si>
    <t>N.Y. - Avatar</t>
  </si>
  <si>
    <t>Default Kit</t>
  </si>
  <si>
    <t>Using notes from all around the kit</t>
  </si>
  <si>
    <t>Sweet Mountain - Act 1</t>
  </si>
  <si>
    <t>60s a Go-Go</t>
  </si>
  <si>
    <t>3_60s kits dry -&gt; beatopia_B 120 licks DRY E</t>
  </si>
  <si>
    <t>03brs120beatopia_B01DRY-E_1</t>
  </si>
  <si>
    <t>Lowered 2 semitones</t>
  </si>
  <si>
    <t>BEATLOOPS -&gt; bossa 89,33 bpm</t>
  </si>
  <si>
    <t>bossa 89,33 mix-#14</t>
  </si>
  <si>
    <t>Track 03 -&gt; TS 0:10</t>
  </si>
  <si>
    <t>Brass Trumpet Vinyl</t>
  </si>
  <si>
    <t>Raised 1 semitone</t>
  </si>
  <si>
    <t>YMCK</t>
  </si>
  <si>
    <t>Magical 8bit Plug</t>
  </si>
  <si>
    <t>OscKind</t>
  </si>
  <si>
    <t>12.5%Pulse</t>
  </si>
  <si>
    <t>Game Land 1, Game Land 6, Game Land - Stage Clear, Game Land - Result Screen</t>
  </si>
  <si>
    <t>25%Pulse</t>
  </si>
  <si>
    <t>Game Land 1, Game Land 2, Game Land 3, Game Land 4, Game Land 6, Game Land 7, Game Land - Stage Clear</t>
  </si>
  <si>
    <t>square</t>
  </si>
  <si>
    <t>Game Land 1, Game Land 3, Game Land - Color Power, Game Land 4</t>
  </si>
  <si>
    <t>triangle</t>
  </si>
  <si>
    <t>Game Land 1, Game Land 5</t>
  </si>
  <si>
    <t>Breaks -&gt; Medium 2</t>
  </si>
  <si>
    <t>All Rise 1 175bpm</t>
  </si>
  <si>
    <t>Tropical Resort - Act 1</t>
  </si>
  <si>
    <t>Scared 175bpm</t>
  </si>
  <si>
    <t>Aquarium Park - Act 1, Aquarium Park - Act 3</t>
  </si>
  <si>
    <t>Percussion -&gt; Hat Loops</t>
  </si>
  <si>
    <t>Hat 01 170bpm</t>
  </si>
  <si>
    <t>Tropical Resort - Act 1, Tropical Resort - Act 2, Tropical Resort - Act 3</t>
  </si>
  <si>
    <t>? (MachFive 2 or Symphonic Instrument)</t>
  </si>
  <si>
    <t>GM, Orchestral (Also in Plugsound Pro)</t>
  </si>
  <si>
    <t>Cutscene - Yacker's Flea, Cutscene - Robots &amp; Wisps</t>
  </si>
  <si>
    <t>Piano (Also in Plugsound Pro)</t>
  </si>
  <si>
    <t>Violin (Also in Plugsound Pro)</t>
  </si>
  <si>
    <t>Planet Wisp - Act 1</t>
  </si>
  <si>
    <t>Electric Bass</t>
  </si>
  <si>
    <t>Area - Planet Wisp</t>
  </si>
  <si>
    <t>Brass samples</t>
  </si>
  <si>
    <t>Sweet Mountain - Act 1, Sweet Mountain - Act 2, Sweet Mountain - Act 3</t>
  </si>
  <si>
    <t>The other chiptune instruments</t>
  </si>
  <si>
    <t>-Game Land tracks-</t>
  </si>
  <si>
    <t xml:space="preserve">Ultimate </t>
  </si>
  <si>
    <t>Sweet Mountain - Act 1  (Remix)</t>
  </si>
  <si>
    <t>Speak with Your Heart (Rainbow Mix)</t>
  </si>
  <si>
    <t>Asteroid Coaster - Act 1 (Remix)</t>
  </si>
  <si>
    <t>Sonic Generations</t>
  </si>
  <si>
    <t>Parts -&gt; 007 Soft Leads</t>
  </si>
  <si>
    <t>Air Phaser Lead+</t>
  </si>
  <si>
    <t>Chemical Plant - Modern</t>
  </si>
  <si>
    <t>Parts -&gt; 008 Hard Leads</t>
  </si>
  <si>
    <t>Can Metal Speak+</t>
  </si>
  <si>
    <t>From XX-Large Extreme</t>
  </si>
  <si>
    <t>C028 A leadload</t>
  </si>
  <si>
    <t>Green Hill - Modern</t>
  </si>
  <si>
    <t>D044 BrightPulseLead</t>
  </si>
  <si>
    <t>123-129</t>
  </si>
  <si>
    <t>126-Dig It</t>
  </si>
  <si>
    <t>Rival Battle - Metal Sonic (Stardust Speedway Bad Future JP)</t>
  </si>
  <si>
    <t>Rival Battle - Silver</t>
  </si>
  <si>
    <t>Classic Stylus -&gt; 70-Ping Sixteen</t>
  </si>
  <si>
    <t>70-Ping Sixteen a</t>
  </si>
  <si>
    <t>Planet Wisp - Classic</t>
  </si>
  <si>
    <t>Classic Stylus -&gt; 141-Adrenline</t>
  </si>
  <si>
    <t>141-Adrenline a</t>
  </si>
  <si>
    <t>Cutscene 4</t>
  </si>
  <si>
    <t>Filtered</t>
  </si>
  <si>
    <t>Final Boss - Time Eater (Modern)</t>
  </si>
  <si>
    <t>Mission 3 (Emerald Beach)</t>
  </si>
  <si>
    <t>RMX Grooves -&gt; 95-Wack</t>
  </si>
  <si>
    <t>95-Wack Fuzz Drone</t>
  </si>
  <si>
    <t>Final Boss - Time Eater (Classic)</t>
  </si>
  <si>
    <t>115-Palmistry Handclaps Groove</t>
  </si>
  <si>
    <t>RMX Grooves -&gt; 130-TransWerk</t>
  </si>
  <si>
    <t>130-TransWerk Combo</t>
  </si>
  <si>
    <t>Chemical Plant - Classic</t>
  </si>
  <si>
    <t>135-Rue The Day Snare</t>
  </si>
  <si>
    <t>Green Hill - Classic, Planet Wisp - Classic</t>
  </si>
  <si>
    <t>Sky Sanctuary - Classic</t>
  </si>
  <si>
    <t>Seaside Hill - Modern</t>
  </si>
  <si>
    <t>Partition A -&gt; DRUMENSEMBLE</t>
  </si>
  <si>
    <t>RHYTHM 1-6</t>
  </si>
  <si>
    <t>DRUMENS 5</t>
  </si>
  <si>
    <t>Crisis City - Classic</t>
  </si>
  <si>
    <t>Mission 5 (Theme of Sonic 3D Blast [Saturn])</t>
  </si>
  <si>
    <t>Amen Break, BGM Timestamp 1:31</t>
  </si>
  <si>
    <t>Vs. Egg Dragoon</t>
  </si>
  <si>
    <t>Sonic the Hedgehog 4: Episode II</t>
  </si>
  <si>
    <t>1 Leads</t>
  </si>
  <si>
    <t>01 Bad Ass</t>
  </si>
  <si>
    <t>Death Egg mk.II Zone Act 1</t>
  </si>
  <si>
    <t>11 Detuned Double Square</t>
  </si>
  <si>
    <t>White Park Zone Act 1, Sylvania Castle Zone Act 2, Sylvania Castle Zone Act 3</t>
  </si>
  <si>
    <t>12 Dirty Reso Lead</t>
  </si>
  <si>
    <t>17 Transformator Lead</t>
  </si>
  <si>
    <t>Sylvania Castle Zone Act 2</t>
  </si>
  <si>
    <t>19 Cheap String Tango</t>
  </si>
  <si>
    <t>White Park Act 3</t>
  </si>
  <si>
    <t>21 Reso Rubber Lead</t>
  </si>
  <si>
    <t>Sylvania Castle Zone Act 2, Sky Fortress Zone Act 2</t>
  </si>
  <si>
    <t>23 Marky Mark</t>
  </si>
  <si>
    <t>Oil Desert Zone Act 1, Oil Desert Zone Act 2</t>
  </si>
  <si>
    <t>24 Nasty As Hell</t>
  </si>
  <si>
    <t>Oil Desert Zone Act 3, Death Egg mk.II Zone Act 1, Cut Scene: Reboot</t>
  </si>
  <si>
    <t>28 Detuned Double Saw</t>
  </si>
  <si>
    <t>45 The Ant</t>
  </si>
  <si>
    <t>Oil Desert Zone Act 2</t>
  </si>
  <si>
    <t>46 Tube DX Lead</t>
  </si>
  <si>
    <t>Oil Desert Zone Act 1</t>
  </si>
  <si>
    <t>47 Fat 2 Octave Lead</t>
  </si>
  <si>
    <t>49 Power Square Lead</t>
  </si>
  <si>
    <t>Oil Desert Zone Act 2, Sky Fortress Zone Act 2, Cut Scene: Reboot</t>
  </si>
  <si>
    <t>50 The Vogon</t>
  </si>
  <si>
    <t>55 Modular Lead</t>
  </si>
  <si>
    <t>2 Bass</t>
  </si>
  <si>
    <t>12 Woody Chap</t>
  </si>
  <si>
    <t>White Park Zone Act 2</t>
  </si>
  <si>
    <t>21 Super Basic Synth Bass</t>
  </si>
  <si>
    <t>54 Octava</t>
  </si>
  <si>
    <t>White Park Zone Act 3, Boss: Metal Sonic</t>
  </si>
  <si>
    <t>56 Scraping Ring Bass</t>
  </si>
  <si>
    <t>Oil Desert Zone Act 2, Cut Scene: A New Frontier, Sylvania Castle Zone Act 1</t>
  </si>
  <si>
    <t>62 Mad Max</t>
  </si>
  <si>
    <t>Might be layered</t>
  </si>
  <si>
    <t>A Duel with Metal Sonic - Stardust Speedway RMX, Special Stage</t>
  </si>
  <si>
    <t>61 The Grizzly</t>
  </si>
  <si>
    <t>Sky Fortress Zone Act 2, Sylvania Castle Zone Act 2</t>
  </si>
  <si>
    <t>3 Arpeggios</t>
  </si>
  <si>
    <t>11 Transformer Beat</t>
  </si>
  <si>
    <t>Arp off, release down</t>
  </si>
  <si>
    <t>Boss: Dr. Eggman</t>
  </si>
  <si>
    <t>4 Percussive</t>
  </si>
  <si>
    <t>13 Razor Gang</t>
  </si>
  <si>
    <t>Boss: Metal Sonic</t>
  </si>
  <si>
    <t>Parts -&gt; 001 Bright Pads</t>
  </si>
  <si>
    <t>Wind Rider+</t>
  </si>
  <si>
    <t>Cut Scene: The Tornado Takes Off!</t>
  </si>
  <si>
    <t>Parts -&gt; 006 Synth Brasses</t>
  </si>
  <si>
    <t>Digital Brass+</t>
  </si>
  <si>
    <t>Panned to the right</t>
  </si>
  <si>
    <t>Sylvania Castle Zone Act 3</t>
  </si>
  <si>
    <t>Saw Sync Brass+</t>
  </si>
  <si>
    <t>Sylvania Castle Zone Act 1</t>
  </si>
  <si>
    <t>Parts -&gt; 007 Soft Lead</t>
  </si>
  <si>
    <t>Smooth+</t>
  </si>
  <si>
    <t>+13 Amnesia</t>
  </si>
  <si>
    <t>+38 Wavetable Lead</t>
  </si>
  <si>
    <t>Parts -&gt; 009 Ambience + FX</t>
  </si>
  <si>
    <t>Maschinen Raum+</t>
  </si>
  <si>
    <t>Cut Scene: Metal Sonic Returns!</t>
  </si>
  <si>
    <t>Parts -&gt; 011 Electric Pianos</t>
  </si>
  <si>
    <t>Wurli Selector</t>
  </si>
  <si>
    <t>A Duel with Metal Sonic - Stardust Speedway RMX</t>
  </si>
  <si>
    <t>Parts -&gt; 012 Organs</t>
  </si>
  <si>
    <t>Full Bars</t>
  </si>
  <si>
    <t>Parts -&gt; 013 Clavinets</t>
  </si>
  <si>
    <t>Fat Clavinet+</t>
  </si>
  <si>
    <t>Panned left and right with switches</t>
  </si>
  <si>
    <t>Parts -&gt; 018 Bells</t>
  </si>
  <si>
    <t>Big FM Bells</t>
  </si>
  <si>
    <t>Menu Theme, Stage Clear, World Map, Super Sonic</t>
  </si>
  <si>
    <t>Sonic Lost World</t>
  </si>
  <si>
    <t>Rural Banjo 12</t>
  </si>
  <si>
    <t>Color Power - Black Wisp</t>
  </si>
  <si>
    <t>Island Relics</t>
  </si>
  <si>
    <t>Classical</t>
  </si>
  <si>
    <t>CL Tapestrings</t>
  </si>
  <si>
    <t>Thundercloud Acropolis</t>
  </si>
  <si>
    <t>Cutscene - The Rise of the Six</t>
  </si>
  <si>
    <t>Frozen Factory (Zone 1)</t>
  </si>
  <si>
    <t>Dragon Dance</t>
  </si>
  <si>
    <t>Classic Stylus -&gt; 131-Lulu</t>
  </si>
  <si>
    <t>131-Lulu a</t>
  </si>
  <si>
    <t>Sugar Lane</t>
  </si>
  <si>
    <t>52-Alice's Dream</t>
  </si>
  <si>
    <t>various elements</t>
  </si>
  <si>
    <t>Calling in the Heavy Hitter / Zomom's Take-out Lunch</t>
  </si>
  <si>
    <t>125-Evil Echo Groove</t>
  </si>
  <si>
    <t>Color Power -  Yellow Drill (Submarine Ver.)</t>
  </si>
  <si>
    <t>140-Drill</t>
  </si>
  <si>
    <t>Boss Rushes (Guitar Ver.)</t>
  </si>
  <si>
    <t>MENU - Ambient Metals</t>
  </si>
  <si>
    <t>Bass Instruments -&gt; N/A</t>
  </si>
  <si>
    <t>[GM 000] Acoustic Grand Piano</t>
  </si>
  <si>
    <t>[GM 105] Sitar</t>
  </si>
  <si>
    <t>Desert Ruins (Zone 1), Desert Ruins (Zone 4)</t>
  </si>
  <si>
    <t>080HEYDJ</t>
  </si>
  <si>
    <t>Tropical Coast (Zone 1)</t>
  </si>
  <si>
    <t>080UH</t>
  </si>
  <si>
    <t>Afrobeat</t>
  </si>
  <si>
    <t>118 Afrobeat Congas</t>
  </si>
  <si>
    <t>Silent Forest (Zone 1)</t>
  </si>
  <si>
    <t>118 Afrobeat Perc No Kit</t>
  </si>
  <si>
    <t>Berimbao &amp; Caxixi</t>
  </si>
  <si>
    <t>122 Berimbao &amp; Caxixi 1-A#</t>
  </si>
  <si>
    <t>Color Power - Grey Quake</t>
  </si>
  <si>
    <t>144 Speed Break Beat 1</t>
  </si>
  <si>
    <t>Honeycomb Highway</t>
  </si>
  <si>
    <t>Middle Eastern Sounds</t>
  </si>
  <si>
    <t>Groove Beat</t>
  </si>
  <si>
    <t>Groove Beat 140 1</t>
  </si>
  <si>
    <t>Sky Road (Zone 1)</t>
  </si>
  <si>
    <t>120-Island Time</t>
  </si>
  <si>
    <t>ITi-Conga 1 &amp; 2 120</t>
  </si>
  <si>
    <t>ITi-Kick 120</t>
  </si>
  <si>
    <t>ITi-Pate 3 120</t>
  </si>
  <si>
    <t>ITi-Shaker 120</t>
  </si>
  <si>
    <t>Sea Bottom Segue</t>
  </si>
  <si>
    <t>Tubular Bell at BGM TS 0:59</t>
  </si>
  <si>
    <t>Tornado Time</t>
  </si>
  <si>
    <t>A Legendary Master Appears, Master Zik's Warm-up</t>
  </si>
  <si>
    <t>Lead</t>
  </si>
  <si>
    <t>Snowball Waltz</t>
  </si>
  <si>
    <t>Derbouka</t>
  </si>
  <si>
    <t>Synth Arpeggio</t>
  </si>
  <si>
    <t>Windy Hill (Zone 1)</t>
  </si>
  <si>
    <t>Owl Lights</t>
  </si>
  <si>
    <t>Owl Lights, Midnight Owl</t>
  </si>
  <si>
    <t>Sonic Forces</t>
  </si>
  <si>
    <t>A Hero Falls, You May Call Me "Infinite", Infinite's Beginning</t>
  </si>
  <si>
    <t>Dance Synths</t>
  </si>
  <si>
    <t>LD Another World</t>
  </si>
  <si>
    <t>LD Exploration of Space</t>
  </si>
  <si>
    <t>Fist Bump</t>
  </si>
  <si>
    <t>LD Magnatron</t>
  </si>
  <si>
    <t>PL Amberpikes</t>
  </si>
  <si>
    <t>Imperial Tower</t>
  </si>
  <si>
    <t>XP Dubstep-Electro Vol.3</t>
  </si>
  <si>
    <t>WB Wobble 4 8D 8T</t>
  </si>
  <si>
    <t>Battle with Infinite: Second Bout</t>
  </si>
  <si>
    <t>Arclight Insistence</t>
  </si>
  <si>
    <t>Arsenal Pyramid: Interior</t>
  </si>
  <si>
    <t>Merry Square Lead</t>
  </si>
  <si>
    <t>Park Avenue</t>
  </si>
  <si>
    <t>It's Good to See a Sonic, Infinite's Beginning</t>
  </si>
  <si>
    <t>Virtual Enemies - Capital City, Enemy Territory (Westopolis Remix)</t>
  </si>
  <si>
    <t>Theme of the Resistance, Action on the Rails, This is Our World: Phase 1, Up to the Challenge, Mission Failed</t>
  </si>
  <si>
    <t>Lennar Digital</t>
  </si>
  <si>
    <t>Sylenth1</t>
  </si>
  <si>
    <t>Theme of the Resistance</t>
  </si>
  <si>
    <t>Synth pluck sound</t>
  </si>
  <si>
    <t>Section 3 - Portable</t>
  </si>
  <si>
    <t>Sonic Advance</t>
  </si>
  <si>
    <t>A01 16' Piano</t>
  </si>
  <si>
    <t>Ice Mountain Act 1</t>
  </si>
  <si>
    <t>A05 VS Bells 1</t>
  </si>
  <si>
    <t>Ice Mountain Act 1, Egg Rocket</t>
  </si>
  <si>
    <t>X-Zone</t>
  </si>
  <si>
    <t>A78 Expecting</t>
  </si>
  <si>
    <t>Ice Mountain Act 2, Angel Island Act 1, Egg Rocket Zone</t>
  </si>
  <si>
    <t>B90 Spectrum</t>
  </si>
  <si>
    <t>A008 Standard Kit</t>
  </si>
  <si>
    <t>Casino Paradise Zone Act 2</t>
  </si>
  <si>
    <t>A012 Stereo Brass</t>
  </si>
  <si>
    <t>Casino Paradise Zone Act 1, Ice Mountain Zone Act 2, Knuckles Boss 1, etc.</t>
  </si>
  <si>
    <t>A040 ! (Mega-Mix) ! Kit</t>
  </si>
  <si>
    <t>A077 Music Box / SW1</t>
  </si>
  <si>
    <t>A086 30303MegaBass</t>
  </si>
  <si>
    <t>Used as lead</t>
  </si>
  <si>
    <t>Secret Base Act 1, Secret Base Act 2, Final Boss</t>
  </si>
  <si>
    <t>A088 Jazz/Brush Kits</t>
  </si>
  <si>
    <t>B027 Belliano</t>
  </si>
  <si>
    <t>Neo Green Hill Act 1, Neo Green Hill Act 2</t>
  </si>
  <si>
    <t>B036 Dad's JazzGuitar</t>
  </si>
  <si>
    <t>002 Piano 2</t>
  </si>
  <si>
    <t>Casino Paradise Zone Act 1, Casino Paradise Act 2</t>
  </si>
  <si>
    <t>Zone Select, Neo Green Hill Zone Act 1, Casino Paradise Zone Act 1, etc.</t>
  </si>
  <si>
    <t>023 Harmonica</t>
  </si>
  <si>
    <t>Tiny Chao Garden, Chao Mini-Game</t>
  </si>
  <si>
    <t>064 Synth Brass2</t>
  </si>
  <si>
    <t>066 Alto Sax</t>
  </si>
  <si>
    <t>Casino Paradise Act 1, Casino Paradise Act 2</t>
  </si>
  <si>
    <t>002 JazzDrumSet1</t>
  </si>
  <si>
    <t>005 PowerDrumSet</t>
  </si>
  <si>
    <t>004 VI Sect mono</t>
  </si>
  <si>
    <t>100 Bassoon 1</t>
  </si>
  <si>
    <t>127 F.Horn sc x4</t>
  </si>
  <si>
    <t>Eggman's Theme</t>
  </si>
  <si>
    <t>The Funky Element</t>
  </si>
  <si>
    <t>Track 04 - vinyl style loops -&gt; TS 0:54</t>
  </si>
  <si>
    <t xml:space="preserve">street funk break </t>
  </si>
  <si>
    <t>Secret Base Act 1</t>
  </si>
  <si>
    <t>Sonic Advance 2</t>
  </si>
  <si>
    <t>All other instruments come from Sonic Advance</t>
  </si>
  <si>
    <t>Sample: The Winstons</t>
  </si>
  <si>
    <t>Amen Brother</t>
  </si>
  <si>
    <t>Tekno/Industrial</t>
  </si>
  <si>
    <t>Partition A -&gt; VOLUME 008</t>
  </si>
  <si>
    <t>08.1 LOOP</t>
  </si>
  <si>
    <t>08.1 LOOP1</t>
  </si>
  <si>
    <t>Partition G -&gt; VOLUME 005</t>
  </si>
  <si>
    <t>83.5 LOOP</t>
  </si>
  <si>
    <t>83.5 LOOP1</t>
  </si>
  <si>
    <t>Partition H -&gt; VOLUME 008</t>
  </si>
  <si>
    <t>84.4 LOOP</t>
  </si>
  <si>
    <t>84.4 LOOP3</t>
  </si>
  <si>
    <t>84.5 LOOP</t>
  </si>
  <si>
    <t>84.5 LOOP1</t>
  </si>
  <si>
    <t>A81 Flute</t>
  </si>
  <si>
    <t>CD 2 -&gt; Track 34 - VOCODER LOOP 2 -&gt; TS 0:05</t>
  </si>
  <si>
    <t>Voco Loop 5 B 126</t>
  </si>
  <si>
    <t>050 000 SlowStrings</t>
  </si>
  <si>
    <t>Layered with Syn Strings</t>
  </si>
  <si>
    <t>051 000 Syn.Strings1</t>
  </si>
  <si>
    <t>Layered with Slow Strings</t>
  </si>
  <si>
    <t>092 Oboe 1</t>
  </si>
  <si>
    <t>Sonic Pinball Party</t>
  </si>
  <si>
    <t>All other instruments come from Sonic Advance &amp; Sonic Advance 2</t>
  </si>
  <si>
    <t>02.4 LOOP</t>
  </si>
  <si>
    <t>Nightmaren</t>
  </si>
  <si>
    <t>10.4 LOOP</t>
  </si>
  <si>
    <t>Track 05 - Breakbeat Live -&gt; TS 0:00</t>
  </si>
  <si>
    <t>Hi-Scores</t>
  </si>
  <si>
    <t>Sonic Battle</t>
  </si>
  <si>
    <t>Sample: Sonic Adventure 2</t>
  </si>
  <si>
    <t>Lovely Gate 3 ...For Egg Quarters</t>
  </si>
  <si>
    <t>Timestamp ?</t>
  </si>
  <si>
    <t>Club Rouge</t>
  </si>
  <si>
    <t>Track 36</t>
  </si>
  <si>
    <t>SFX (Healing)</t>
  </si>
  <si>
    <t>eLAB</t>
  </si>
  <si>
    <t>The X-Static Sample Disc</t>
  </si>
  <si>
    <t>Track 15 - SAMPLES FROM SY1</t>
  </si>
  <si>
    <t>Timestamp 0:43</t>
  </si>
  <si>
    <t>XTc Files of Techno</t>
  </si>
  <si>
    <t>XFb_SoundTools -&gt; FB_Drums -&gt; FB_Bassdrum</t>
  </si>
  <si>
    <t>FB3206_bd</t>
  </si>
  <si>
    <t>XFb_SoundTools -&gt; FB_Drums -&gt; FB_Hihat</t>
  </si>
  <si>
    <t>FB0917_oh</t>
  </si>
  <si>
    <t>XFb_SoundTools -&gt; FB_Sounds -&gt; FB_Bas</t>
  </si>
  <si>
    <t>FB0305_bas_tx</t>
  </si>
  <si>
    <t>TCTools_additional_sounds</t>
  </si>
  <si>
    <t>EA7833_R8_Hh</t>
  </si>
  <si>
    <t>EA7839_R8_Oh</t>
  </si>
  <si>
    <t>Climax-Collection Vol. 3 - Guitars</t>
  </si>
  <si>
    <t>Track 02 - Rock Licks 1 -&gt; TS 0:29</t>
  </si>
  <si>
    <t>Lick 5</t>
  </si>
  <si>
    <t>Track 04 - Heavy Rock Licks 1 -&gt; TS 0:54</t>
  </si>
  <si>
    <t>Lick 6</t>
  </si>
  <si>
    <t>Track 07 - Direct Distorstion 2 -&gt; TS 0:03</t>
  </si>
  <si>
    <t>Lick 1</t>
  </si>
  <si>
    <t>Crater Chaos' Stage</t>
  </si>
  <si>
    <t>Track 31 - Mixed Effects Licks -&gt; TS 0:08</t>
  </si>
  <si>
    <t>Lick 3</t>
  </si>
  <si>
    <t>Track 31 - Mixed Effects Licks -&gt; TS 0:31</t>
  </si>
  <si>
    <t>Lick 4</t>
  </si>
  <si>
    <t>WC Music Research</t>
  </si>
  <si>
    <t>Kick'n Jazz</t>
  </si>
  <si>
    <t>16_115CM.DRM</t>
  </si>
  <si>
    <t>168_CMF1</t>
  </si>
  <si>
    <t>Aggressive synth</t>
  </si>
  <si>
    <t>Sax</t>
  </si>
  <si>
    <t>Sonic Advance 3</t>
  </si>
  <si>
    <t>All other instruments come from Sonic Advance, Sonic Advance 2 &amp; Sonic Battle</t>
  </si>
  <si>
    <t>DS1_29</t>
  </si>
  <si>
    <t>0x1ad430</t>
  </si>
  <si>
    <t>Cyber Track (All Acts)</t>
  </si>
  <si>
    <t>DS2_21</t>
  </si>
  <si>
    <t>0x252950</t>
  </si>
  <si>
    <t>DS2_22</t>
  </si>
  <si>
    <t>0x1ac5f0</t>
  </si>
  <si>
    <t>A072 Percussion Kit</t>
  </si>
  <si>
    <t>Twinkle Snow (All Acts)</t>
  </si>
  <si>
    <t>Partition D -&gt; CLUSTER SLAM</t>
  </si>
  <si>
    <t>CLUSTER SLAM</t>
  </si>
  <si>
    <t>0x227ec8</t>
  </si>
  <si>
    <t>Chaos Angel (All Acts), Egg Gravity (Chaos Angel Boss)</t>
  </si>
  <si>
    <t>Symphony of Voices</t>
  </si>
  <si>
    <t>CD 1 -&gt; Partition A -&gt; CHOIR AHS</t>
  </si>
  <si>
    <t>LC AHS F A</t>
  </si>
  <si>
    <t>0x22e88c, 0x234370</t>
  </si>
  <si>
    <t>CD 2 -&gt; Partition G -&gt; 01 SOP OHS</t>
  </si>
  <si>
    <t>SOP OHS AM</t>
  </si>
  <si>
    <t>0x230dc0</t>
  </si>
  <si>
    <t>CD 2 -&gt; Partition H -&gt; 02 TENOR F</t>
  </si>
  <si>
    <t>TENOR F AM</t>
  </si>
  <si>
    <t>0x236504</t>
  </si>
  <si>
    <t>CD 2 -&gt; Partition H -&gt; 03 TENOR P</t>
  </si>
  <si>
    <t>TENOR P A</t>
  </si>
  <si>
    <t>0x23a624, 0x23cba8</t>
  </si>
  <si>
    <t>FS1R</t>
  </si>
  <si>
    <t>0x225764 // Church organ on C</t>
  </si>
  <si>
    <t>Chaos Angel (All Acts)</t>
  </si>
  <si>
    <t>0x232c44 // String spiccato on D</t>
  </si>
  <si>
    <t>Chaos Angel - Act 1, Chaos Angel - Act 3</t>
  </si>
  <si>
    <t>Sonic Rush</t>
  </si>
  <si>
    <t>Sample: Boney M. and Bobby Farrell</t>
  </si>
  <si>
    <t>Happy Song</t>
  </si>
  <si>
    <t>Ska Cha Cha</t>
  </si>
  <si>
    <t>Sample: The Chemical Brothers</t>
  </si>
  <si>
    <t>Block Rockin' Beats</t>
  </si>
  <si>
    <t>Right There, Ride On</t>
  </si>
  <si>
    <t>Dig Your Own Hole</t>
  </si>
  <si>
    <t>Timestamp 4:50</t>
  </si>
  <si>
    <t>Get Edgy!, Groove Rush #1</t>
  </si>
  <si>
    <t>Elektrobank</t>
  </si>
  <si>
    <t>Timestamp 6:10</t>
  </si>
  <si>
    <t>Get Edgy!</t>
  </si>
  <si>
    <t>Bomber Barbara, Groove Rush #4</t>
  </si>
  <si>
    <t>Sample: Fatboy Slim / Stretch &amp; Vern</t>
  </si>
  <si>
    <t>Get Up! Go Insane!</t>
  </si>
  <si>
    <t>What U Need is Remix, Groove Rush #1, Ska Cha Cha</t>
  </si>
  <si>
    <t>Sample: Fatboy Slim</t>
  </si>
  <si>
    <t>Always Read The Label</t>
  </si>
  <si>
    <t>Timestamp 1:21</t>
  </si>
  <si>
    <t>FX Hit</t>
  </si>
  <si>
    <t>What U Need</t>
  </si>
  <si>
    <t>Don't Forget Your Teeth</t>
  </si>
  <si>
    <t>Timestamp 0:13</t>
  </si>
  <si>
    <t>Love Island</t>
  </si>
  <si>
    <t>Timestamp 4:02</t>
  </si>
  <si>
    <t>Star 69 (12" Vinyl Mix)</t>
  </si>
  <si>
    <t>Timestamp 0:14</t>
  </si>
  <si>
    <t>Jeh Jeh Rocket</t>
  </si>
  <si>
    <t>The World Went Down</t>
  </si>
  <si>
    <t>Ethno Circus</t>
  </si>
  <si>
    <t>Sample: Hideki Naganuma</t>
  </si>
  <si>
    <t>Let Mom Sleep</t>
  </si>
  <si>
    <t>Timestamp 0:22, 2:50</t>
  </si>
  <si>
    <t>Stabs</t>
  </si>
  <si>
    <t>Get Edgy</t>
  </si>
  <si>
    <t>Sample: Lunatic Calm</t>
  </si>
  <si>
    <t>Leave You Far Behind</t>
  </si>
  <si>
    <t>Sample: Lyn Collins</t>
  </si>
  <si>
    <t>Think (About It)</t>
  </si>
  <si>
    <t>Timestamp 1:23</t>
  </si>
  <si>
    <t>Get Edgy, Groove Rush #3</t>
  </si>
  <si>
    <t>Sample: Timo Maas</t>
  </si>
  <si>
    <t>Get Down</t>
  </si>
  <si>
    <t>Megabass REMIX!</t>
  </si>
  <si>
    <t>Track 23 - Human Beatbox -&gt; TS 0:07</t>
  </si>
  <si>
    <t>Boom Shdit Lick</t>
  </si>
  <si>
    <t>Metal Scratchin'</t>
  </si>
  <si>
    <t>Track 02 - 84-89 BPM -&gt; TS 0:12</t>
  </si>
  <si>
    <t>Sunshine 3 - 84 BPM</t>
  </si>
  <si>
    <t>Raisin' Me Up</t>
  </si>
  <si>
    <t>Track 02 - 84-89 BPM -&gt; TS 0:37</t>
  </si>
  <si>
    <t>10 Long Loops - 87 BPM</t>
  </si>
  <si>
    <t>Track 04 - 92-94 BPM -&gt; TS 0:46</t>
  </si>
  <si>
    <t>Good Ole Noisy - 93 BPM</t>
  </si>
  <si>
    <t>Raisin' Me Up (Prologue), Raisin' Me Up</t>
  </si>
  <si>
    <t>Track 31 - Conga Loops -&gt; TS 0:31</t>
  </si>
  <si>
    <t>Joe's Conga - 104 BPM</t>
  </si>
  <si>
    <t>Track 52 - Misc. Reggae Samples -&gt; TS 0:00</t>
  </si>
  <si>
    <t>Come in Mr. DJ Vox</t>
  </si>
  <si>
    <t>Track 54 - FX Loops -&gt; TS 0:11</t>
  </si>
  <si>
    <t>Ybbob Vox</t>
  </si>
  <si>
    <t>Sample is reversed and looped</t>
  </si>
  <si>
    <t>Track 54 - FX Loops -&gt; TS 0:25</t>
  </si>
  <si>
    <t>Pulse Loop - 118 BPM</t>
  </si>
  <si>
    <t>Track 54 - FX Loops -&gt; TS 0:30</t>
  </si>
  <si>
    <t>Spaghetti Whistle</t>
  </si>
  <si>
    <t>Track 57 - Flutes -&gt; TS 0:07</t>
  </si>
  <si>
    <t>Trill</t>
  </si>
  <si>
    <t>Vela-Nova, Ska Cha Cha, Groove Rush #3</t>
  </si>
  <si>
    <t>Track 63 - And More -&gt; TS 0:10</t>
  </si>
  <si>
    <t>Go</t>
  </si>
  <si>
    <t>Track 64 - Vocals  -&gt; TS 0:03</t>
  </si>
  <si>
    <t>We got a Hit Record</t>
  </si>
  <si>
    <t>Groove Rush #7</t>
  </si>
  <si>
    <t>Track 64 - Vocals  -&gt; TS 0:19</t>
  </si>
  <si>
    <t>Get Edgy, Groove Rush #1</t>
  </si>
  <si>
    <t>Track 65 - Vocals -&gt; TS 0:08</t>
  </si>
  <si>
    <t>D-D-D-Donnie</t>
  </si>
  <si>
    <t>Track 65 - Vocals -&gt; TS 0:11</t>
  </si>
  <si>
    <t>Bum Cha Chant</t>
  </si>
  <si>
    <t>Vela-Nova</t>
  </si>
  <si>
    <t>Track 65 - Vocals -&gt; TS 0:23</t>
  </si>
  <si>
    <t>Ch-Ch-Cha</t>
  </si>
  <si>
    <t>Track 67 - Vox -&gt; TS 0:22</t>
  </si>
  <si>
    <t>And you don't stop</t>
  </si>
  <si>
    <t>What U Need, Groove Rush #3</t>
  </si>
  <si>
    <t>Track 68 - Vox -&gt; TS 0:04</t>
  </si>
  <si>
    <t>Urgh 93</t>
  </si>
  <si>
    <t>Ethno Circus, Groove Rush #2</t>
  </si>
  <si>
    <t>Track 68 - Vox -&gt; TS 0:07</t>
  </si>
  <si>
    <t>Step By Step</t>
  </si>
  <si>
    <t>Vela-Nova, Groove Rush #3</t>
  </si>
  <si>
    <t>Track 71 - Vox -&gt; TS 0:06</t>
  </si>
  <si>
    <t>Ooh Dance</t>
  </si>
  <si>
    <t>Vela-Nova (OST Version)</t>
  </si>
  <si>
    <t>Track 71 - Vox -&gt; TS 0:23</t>
  </si>
  <si>
    <t>Oooooaaa</t>
  </si>
  <si>
    <t>Track 74 - Musical Vox -&gt; TS 0:17</t>
  </si>
  <si>
    <t>Feeling Hot</t>
  </si>
  <si>
    <t>Now CD-ROM</t>
  </si>
  <si>
    <t>Partition A -&gt; COLDCUT 1</t>
  </si>
  <si>
    <t>BOUNCESKI</t>
  </si>
  <si>
    <t>Intro Stabs</t>
  </si>
  <si>
    <t>80s Dance Bass Synth 07</t>
  </si>
  <si>
    <t>Blue Jazz Organ Riff 03</t>
  </si>
  <si>
    <t>A New Day</t>
  </si>
  <si>
    <t>Club Dance Beat 062</t>
  </si>
  <si>
    <t>Cop Slow Clav 05</t>
  </si>
  <si>
    <t>Eastern Santoor 1, 2, 3, or 4</t>
  </si>
  <si>
    <t>Edgy Rock Guitar 02</t>
  </si>
  <si>
    <t>Edgy Synth 02</t>
  </si>
  <si>
    <t>Jeh Jeh Rocket, Raisin' Me Up</t>
  </si>
  <si>
    <t>Mini Mono Synth 03</t>
  </si>
  <si>
    <t>Modern Rock Guitar 26</t>
  </si>
  <si>
    <t>Nordic Keyed Fiddle 01</t>
  </si>
  <si>
    <t>Wrapped in Black, Groove Rush #5</t>
  </si>
  <si>
    <t>Orchestra Brass 03</t>
  </si>
  <si>
    <t>Orchestra Strings 12</t>
  </si>
  <si>
    <t>Southern Rock Organ 05</t>
  </si>
  <si>
    <t>Bomber Barbara</t>
  </si>
  <si>
    <t>Barbara Dennerlein B3</t>
  </si>
  <si>
    <t>GUIT_140</t>
  </si>
  <si>
    <t>COUNTRYF</t>
  </si>
  <si>
    <t>Back 2 Back</t>
  </si>
  <si>
    <t>VOX_D_I</t>
  </si>
  <si>
    <t>HEY</t>
  </si>
  <si>
    <t>Megaton Bomb 4 - Big Beat</t>
  </si>
  <si>
    <t>CD 1 -&gt; Track 28 -&gt; TS 0:36</t>
  </si>
  <si>
    <t>What U Need is Remix, Groove Rush #1</t>
  </si>
  <si>
    <t>CD 1 -&gt; Track 35 -&gt; TS 0:40</t>
  </si>
  <si>
    <t>CD 2 -&gt; Track 39 -&gt; TS 0:17</t>
  </si>
  <si>
    <t>female vocals 4</t>
  </si>
  <si>
    <t>"Ahh, let's do it"</t>
  </si>
  <si>
    <t>Data Becker &amp; Masterbits</t>
  </si>
  <si>
    <t xml:space="preserve">Monster Pack Sound Library 12,000 </t>
  </si>
  <si>
    <t>CD 6 -&gt; CLAS_ELE</t>
  </si>
  <si>
    <t>6OE4C059</t>
  </si>
  <si>
    <t>Wrapped in Black</t>
  </si>
  <si>
    <t>6OE5C040</t>
  </si>
  <si>
    <t>Raisin' Me Up (Prologue)</t>
  </si>
  <si>
    <t>3 Trumpets FTL</t>
  </si>
  <si>
    <t>After The Fight</t>
  </si>
  <si>
    <t>Gut Records</t>
  </si>
  <si>
    <t>A Break From The Norm</t>
  </si>
  <si>
    <t>Track 06</t>
  </si>
  <si>
    <t>I Can't Explain</t>
  </si>
  <si>
    <t>Track 08</t>
  </si>
  <si>
    <t>Beatbox Wash (Rinse It Remix)</t>
  </si>
  <si>
    <t>Back 2 Back, Ska Cha Cha, Groove Rush #7</t>
  </si>
  <si>
    <t>House 2</t>
  </si>
  <si>
    <t>Conversation (Tense)</t>
  </si>
  <si>
    <t>Trance 2</t>
  </si>
  <si>
    <t>C1, C2</t>
  </si>
  <si>
    <t>LaserLight Digital</t>
  </si>
  <si>
    <t>Hilarious Comical Effects</t>
  </si>
  <si>
    <t>Track 64</t>
  </si>
  <si>
    <t>"Right On" With Congregation Response</t>
  </si>
  <si>
    <t>Climax-Collection Vol. 1 - Vocals</t>
  </si>
  <si>
    <t>Ah</t>
  </si>
  <si>
    <t>Get Edgy, Groove Rush #1, Groove Rush #7</t>
  </si>
  <si>
    <t>"Trish the Track Attacker..."</t>
  </si>
  <si>
    <t>"Won't get beat"</t>
  </si>
  <si>
    <t>"If you lay surrounded"</t>
  </si>
  <si>
    <t>Timestamp 0:21</t>
  </si>
  <si>
    <t>"But you're feeling haunted"</t>
  </si>
  <si>
    <t>"Start the machine"</t>
  </si>
  <si>
    <t>Creepy choir</t>
  </si>
  <si>
    <t>Partition E -&gt; VOLUME 002</t>
  </si>
  <si>
    <t>V DT ST</t>
  </si>
  <si>
    <t>Ethno Circus (Blazy Mix)</t>
  </si>
  <si>
    <t>Music of Life</t>
  </si>
  <si>
    <t>Norman Cook - All-Star Breakbeats</t>
  </si>
  <si>
    <t>Prince of the Beats</t>
  </si>
  <si>
    <t>"Rappin' black, Rappin' black"</t>
  </si>
  <si>
    <t>Wrapped in Black, Groove Rush #5, Groove Rush #8</t>
  </si>
  <si>
    <t>Track 48</t>
  </si>
  <si>
    <t>Spinning On The Turntables</t>
  </si>
  <si>
    <t>"Spinning on the turntables back to back"</t>
  </si>
  <si>
    <t>Network Music</t>
  </si>
  <si>
    <t>Network Sound Effects Demo</t>
  </si>
  <si>
    <t>Track 01 -&gt; TS 1:10</t>
  </si>
  <si>
    <t>Sound Effects Demo</t>
  </si>
  <si>
    <t>"Right there..."</t>
  </si>
  <si>
    <t>CD 2 -&gt; Track 01 - IN 2 D GROOVE -&gt; TS 0:26</t>
  </si>
  <si>
    <t>2 Black...</t>
  </si>
  <si>
    <t>"Too black, too strong."</t>
  </si>
  <si>
    <t>Wrapped in Black, Groove Rush #2</t>
  </si>
  <si>
    <t>136_100FunkTrain_CNTE</t>
  </si>
  <si>
    <t>Store name: Funk percussion 05</t>
  </si>
  <si>
    <t>Track 84</t>
  </si>
  <si>
    <t>Chilli Pilli Pilli</t>
  </si>
  <si>
    <t>055 New Jack 136</t>
  </si>
  <si>
    <t>Sax 36-08</t>
  </si>
  <si>
    <t>Sax 36-09</t>
  </si>
  <si>
    <t>Classic Stylus -&gt; 98-Lift</t>
  </si>
  <si>
    <t>98-Lift a</t>
  </si>
  <si>
    <t>110-Chuffed b</t>
  </si>
  <si>
    <t>The Ordinary Zone</t>
  </si>
  <si>
    <t>Extra Zone Intro #1</t>
  </si>
  <si>
    <t>90-Beat Bastard Atomizer</t>
  </si>
  <si>
    <t>Blaze Pinch!</t>
  </si>
  <si>
    <t>RMX Grooves -&gt; 92-Home Grown</t>
  </si>
  <si>
    <t>92-Home Grown  Combo</t>
  </si>
  <si>
    <t>Layered with Wierdness 2 Sound Menu</t>
  </si>
  <si>
    <t>Kick The Eggman</t>
  </si>
  <si>
    <t>RMX Grooves -&gt; 93-Nuclear Free</t>
  </si>
  <si>
    <t>93-Nuclear Free Combo</t>
  </si>
  <si>
    <t>Conversation (Warm)</t>
  </si>
  <si>
    <t>RMX Grooves -&gt; 106-King Kong</t>
  </si>
  <si>
    <t>120-Notre Dame Echobeat</t>
  </si>
  <si>
    <t>Conversation (Sonic)</t>
  </si>
  <si>
    <t>RMX Grooves -&gt; 122-No Manners</t>
  </si>
  <si>
    <t>122-No Manners No Kick</t>
  </si>
  <si>
    <t>Extra Zone Intro #2</t>
  </si>
  <si>
    <t>125-EvilEcho  Combo</t>
  </si>
  <si>
    <t>The Last Zone, The Ordinary Zone</t>
  </si>
  <si>
    <t>RMX Grooves -&gt; 125-Housecat</t>
  </si>
  <si>
    <t>125-Housecat Beat a</t>
  </si>
  <si>
    <t>Conversation (Blaze)</t>
  </si>
  <si>
    <t>RMX Grooves -&gt; 136-Green Wall</t>
  </si>
  <si>
    <t>136-GreenWall  NoKick a</t>
  </si>
  <si>
    <t>Loop + snare Drum</t>
  </si>
  <si>
    <t>Conversation (Boss Defeated)</t>
  </si>
  <si>
    <t>140-Armada Gristle</t>
  </si>
  <si>
    <t>Metamorphosis</t>
  </si>
  <si>
    <t>RMX Grooves -&gt; 145-Login</t>
  </si>
  <si>
    <t>145-Login  Combo 2</t>
  </si>
  <si>
    <t>The Ordinary Zone, Kick The Eggman, After The Fight</t>
  </si>
  <si>
    <t>MENU - Elastic Dance 2</t>
  </si>
  <si>
    <t>MENU - Wierdness 2</t>
  </si>
  <si>
    <t>Sound Menus -&gt; Guitar Bits</t>
  </si>
  <si>
    <t>Extra Zone Intro #1, Blaze Pinch!</t>
  </si>
  <si>
    <t>Electric Guitar -&gt; Wah Wah</t>
  </si>
  <si>
    <t>1. 7th Chords</t>
  </si>
  <si>
    <t>Get Edgy (Blazy Mix)</t>
  </si>
  <si>
    <t>Track 47 - Synth-Basses -&gt; TS 0:39</t>
  </si>
  <si>
    <t>bass lust</t>
  </si>
  <si>
    <t>Track 47 - Synth-Basses</t>
  </si>
  <si>
    <t>bass lust (?)</t>
  </si>
  <si>
    <t>Track 70 - Guitars -&gt; TS 0:12</t>
  </si>
  <si>
    <t>rock'n'roll highschool</t>
  </si>
  <si>
    <t>Track 70 - Guitars -&gt; TS 0:31</t>
  </si>
  <si>
    <t>Back 2 Back, Groove Rush #2</t>
  </si>
  <si>
    <t>Track 75 - Piano -&gt; TS 0:00</t>
  </si>
  <si>
    <t>molto fortissimo</t>
  </si>
  <si>
    <t>Track 75 - Piano -&gt; TS 0:13</t>
  </si>
  <si>
    <t>A small portion is used for high notes</t>
  </si>
  <si>
    <t>Track 90 - Single Drums -&gt; TS 0:00</t>
  </si>
  <si>
    <t>A New Day, Back 2 Back, Ska Cha Cha, Right There, Ride On</t>
  </si>
  <si>
    <t>Track 90 - Single Drums -&gt; TS 0:09</t>
  </si>
  <si>
    <t>Back 2 Back, Ska Cha Cha, Right There, Ride On</t>
  </si>
  <si>
    <t>BEATLOOPS -&gt; big bossa 99 bpm</t>
  </si>
  <si>
    <t>big-b 99 mix-#12</t>
  </si>
  <si>
    <t>nova m95- mix-#170</t>
  </si>
  <si>
    <t>BEATLOOPS -&gt; sidekick beat 100 bpm</t>
  </si>
  <si>
    <t>sidekick100 var 2-#198</t>
  </si>
  <si>
    <t>HORNSAMPLES</t>
  </si>
  <si>
    <t>brasil hit 2-#657</t>
  </si>
  <si>
    <t>Vela-Nova, Groove Rush #1, Groove Rush #3</t>
  </si>
  <si>
    <t>Track 06 -&gt; TS 0:59</t>
  </si>
  <si>
    <t>Track 25 -&gt; TS 0:10</t>
  </si>
  <si>
    <t>Track 27 -&gt; TS 0:23</t>
  </si>
  <si>
    <t>Wrapped in Black, Groove Rush #2, Groove Rush #5, Groove Rush #8</t>
  </si>
  <si>
    <t>Track 28 -&gt; TS 0:00</t>
  </si>
  <si>
    <t>Echo-Effect</t>
  </si>
  <si>
    <t>Track 36 -&gt; TS 0:21</t>
  </si>
  <si>
    <t>Track 49 -&gt; TS 0:26</t>
  </si>
  <si>
    <t>Sound Effect Atmosphere Brass</t>
  </si>
  <si>
    <t>Track 56 -&gt; TS 0:22</t>
  </si>
  <si>
    <t>Drumloop 107,2 Bass, Bassline</t>
  </si>
  <si>
    <t>Track 92 -&gt; TS 0:00</t>
  </si>
  <si>
    <t>Volksmusik</t>
  </si>
  <si>
    <t>Track 69 - Vocals &amp; Vocal FX</t>
  </si>
  <si>
    <t>Track 79 - Guitars</t>
  </si>
  <si>
    <t>Soundscan 18 - Funky Vocals</t>
  </si>
  <si>
    <t>13-30-AJ TALKBOXES -&gt; 27-BEATVOICES</t>
  </si>
  <si>
    <t>BEAT2FX</t>
  </si>
  <si>
    <t>Soundscan 22 - Vintage Blues Guitar</t>
  </si>
  <si>
    <t>Partition A -&gt; 02-RIFF  125</t>
  </si>
  <si>
    <t>RIFF 1 125</t>
  </si>
  <si>
    <t>Track 26 - Vocal Hooks (Male) -&gt; TS 0:03</t>
  </si>
  <si>
    <t>"Hagh!" + echo</t>
  </si>
  <si>
    <t>Track 96 - Cartoon speech (Male) -&gt; TS 0:00</t>
  </si>
  <si>
    <t>"Go ahead, scratch me!"</t>
  </si>
  <si>
    <t>Track 28 - African -&gt; TS 0:00</t>
  </si>
  <si>
    <t>Rhythm 27: Kenyan wakamba chant</t>
  </si>
  <si>
    <t>"Jenjela Runyenje..."</t>
  </si>
  <si>
    <t>Partition C -&gt; PYGMY LOOPS</t>
  </si>
  <si>
    <t>PYGMY LOOP 5</t>
  </si>
  <si>
    <t>Partition D -&gt; LATINLOOPS 1</t>
  </si>
  <si>
    <t>RHYTHM 3</t>
  </si>
  <si>
    <t xml:space="preserve">Partition C -&gt; KALIMBA </t>
  </si>
  <si>
    <t>KALIMBA 1</t>
  </si>
  <si>
    <t>From Ethnic</t>
  </si>
  <si>
    <t>Partition C -&gt; AFRICANHARPS</t>
  </si>
  <si>
    <t>MOUTH HARP</t>
  </si>
  <si>
    <t>Interface Guitar</t>
  </si>
  <si>
    <t>Track 44 - Blues/Jazz</t>
  </si>
  <si>
    <t>44 Blues-Jazz - E - 67</t>
  </si>
  <si>
    <t>Track 45 - Blues/Jazz</t>
  </si>
  <si>
    <t>45 Blues-Jazz - E - 116</t>
  </si>
  <si>
    <t>Rhythm Guitar &amp; FX</t>
  </si>
  <si>
    <t>Track 18 - Electric Guitar, 120 bpm -&gt; Sample 9</t>
  </si>
  <si>
    <t>Funk Hern</t>
  </si>
  <si>
    <t>Track 18 - Electric Guitar, 120 bpm -&gt; Sample 10</t>
  </si>
  <si>
    <t>Track 22 - Electric Guitar, 132 bpm -&gt; Sample 1</t>
  </si>
  <si>
    <t>Posh FunkWah</t>
  </si>
  <si>
    <t>Track 22 - Electric Guitar, 132 bpm -&gt; Sample 2</t>
  </si>
  <si>
    <t>Track 22 - Electric Guitar, 132 bpm -&gt; Sample 9</t>
  </si>
  <si>
    <t>Scratch Wah</t>
  </si>
  <si>
    <t>Track 23 - Electric Guitar, 132 bpm -&gt; Sample 1</t>
  </si>
  <si>
    <t>All over the World</t>
  </si>
  <si>
    <t>Track 25 - Acoustic Guitar -&gt; Sample 13</t>
  </si>
  <si>
    <t>Medium Strum</t>
  </si>
  <si>
    <t>Track 25 - Acoustic Guitar -&gt; Sample 14</t>
  </si>
  <si>
    <t>Track 21 - Funky -&gt; Sample 5</t>
  </si>
  <si>
    <t>Wah Phrase</t>
  </si>
  <si>
    <t>A New Day, Groove Rush #2</t>
  </si>
  <si>
    <t>Track 28 - Alternative -&gt; Sample 2</t>
  </si>
  <si>
    <t>New Wave Break</t>
  </si>
  <si>
    <t>Track 28 - Ethnic/Alternative -&gt; Sample 6</t>
  </si>
  <si>
    <t>Latin Lucifer</t>
  </si>
  <si>
    <t>Female -&gt; Dani Lemer</t>
  </si>
  <si>
    <t>Do Do Do Ah-C#</t>
  </si>
  <si>
    <t>Gospel Choir</t>
  </si>
  <si>
    <t>Raise Me Up You 2-C</t>
  </si>
  <si>
    <t>"Raise me up, you took me higher!"</t>
  </si>
  <si>
    <t>Raise-C</t>
  </si>
  <si>
    <t>"Raise"</t>
  </si>
  <si>
    <t>When I Was Down-C</t>
  </si>
  <si>
    <t>"When I was down, you picked me up"</t>
  </si>
  <si>
    <t>When I Was Low-C</t>
  </si>
  <si>
    <t>"When I was low, you raise me up"</t>
  </si>
  <si>
    <t>Male -&gt; Rob Marshall</t>
  </si>
  <si>
    <t>Today's A New 1-D</t>
  </si>
  <si>
    <t>"Today's a new day"</t>
  </si>
  <si>
    <t>Today's A New 3-G</t>
  </si>
  <si>
    <t>"Today's a new start"</t>
  </si>
  <si>
    <t>Today's The Day-G</t>
  </si>
  <si>
    <t>"..The day I'm gonna change my way"</t>
  </si>
  <si>
    <t>? (TRINITY or TRITON)</t>
  </si>
  <si>
    <t>"Heep!"</t>
  </si>
  <si>
    <t>Scream</t>
  </si>
  <si>
    <t>Hard Percussion Hit</t>
  </si>
  <si>
    <t>Sonic Rush Adventure</t>
  </si>
  <si>
    <t>Sample: Jimmy Smith</t>
  </si>
  <si>
    <t>The Cat</t>
  </si>
  <si>
    <t>Sailboat</t>
  </si>
  <si>
    <t>Training, Haunted Ship (Act1&amp;2 Mix)</t>
  </si>
  <si>
    <t>Sample: Keith Mansfield</t>
  </si>
  <si>
    <t>Teenage Chase</t>
  </si>
  <si>
    <t>Sample: Studio One Ska</t>
  </si>
  <si>
    <t>The Skatalites "Beardsman Ska"</t>
  </si>
  <si>
    <t>Training, Windmill Village Mode 3, Windmill Village Mode 4</t>
  </si>
  <si>
    <t>Sample: The Brothers Johnson</t>
  </si>
  <si>
    <t>Ain't We Funkin' Now</t>
  </si>
  <si>
    <t>Timestamp 2:00, 2:04</t>
  </si>
  <si>
    <t>Sky Babylon (Act 1&amp;2 Mix)</t>
  </si>
  <si>
    <t>Boss - Deep Core, Deep Core (Allegro)</t>
  </si>
  <si>
    <t>Wild Thing</t>
  </si>
  <si>
    <t>Timestamp 0:10, 0:11, 0:13, 0:16, 0:21, 0:45</t>
  </si>
  <si>
    <t>Machine Labyrinth (Act 1&amp;2 Mix)</t>
  </si>
  <si>
    <t>CD-ROM Library Vol. 3</t>
  </si>
  <si>
    <t>Partition E -&gt; 16-17 CRASH</t>
  </si>
  <si>
    <t>16-17 CRASH</t>
  </si>
  <si>
    <t>Track 03 -&gt; TS 0:00</t>
  </si>
  <si>
    <t>Breaks 2</t>
  </si>
  <si>
    <t>Plant Kingdom (Act 1&amp;2 Mix)</t>
  </si>
  <si>
    <t>Coldcut - Kleptomania!</t>
  </si>
  <si>
    <t>Track 2 - Loops Heavy -&gt; TS 0:30</t>
  </si>
  <si>
    <t>Posse - 127 BPM</t>
  </si>
  <si>
    <t>Haunted Ship (Act 1&amp;2 Mix)</t>
  </si>
  <si>
    <t>Track 2 - Loops Heavy -&gt; TS 0:35</t>
  </si>
  <si>
    <t>Victory - 98 BPM</t>
  </si>
  <si>
    <t>Track 7 - Vox Loops -&gt; Sample 2</t>
  </si>
  <si>
    <t>Hooli 2 129 BPM</t>
  </si>
  <si>
    <t>Hovercraft, Boss</t>
  </si>
  <si>
    <t>Track 8 - Inst. Loops -&gt; Sample 4</t>
  </si>
  <si>
    <t>Space Bell 124 BPM</t>
  </si>
  <si>
    <t>Track 33 - Sax -&gt; Sample 5</t>
  </si>
  <si>
    <t>Sax Power Thrill</t>
  </si>
  <si>
    <t>Track 64 - Hed FX 2 -&gt; Sample 20</t>
  </si>
  <si>
    <t>Blizzard Peaks (Act 1&amp;2 Mix)</t>
  </si>
  <si>
    <t>93_BPM</t>
  </si>
  <si>
    <t>736_COOK</t>
  </si>
  <si>
    <t>Change (No 1st Beat)</t>
  </si>
  <si>
    <t>Boss - Big Swell, Boss - Big Swell (Allegro)</t>
  </si>
  <si>
    <t>120 BPM</t>
  </si>
  <si>
    <t>603_COOK</t>
  </si>
  <si>
    <t>Funky Blues</t>
  </si>
  <si>
    <t>126__BPM</t>
  </si>
  <si>
    <t>Wayne</t>
  </si>
  <si>
    <t>Track 57 - Flutes -&gt; TS 0:13</t>
  </si>
  <si>
    <t>Jazz Riff</t>
  </si>
  <si>
    <t>Track 65 - Vocals -&gt; TS 0:00</t>
  </si>
  <si>
    <t>The Beat Kicks</t>
  </si>
  <si>
    <t>"The beat kicks, and I start rocking"</t>
  </si>
  <si>
    <t>Boss - Whisker &amp; Johnny</t>
  </si>
  <si>
    <t>Track 71 - Vox -&gt; TS 0:19</t>
  </si>
  <si>
    <t>B-B-B-Brupa</t>
  </si>
  <si>
    <t>A New Venture (Title Theme)</t>
  </si>
  <si>
    <t>Track 73 - Guess What -&gt; TS 0:25</t>
  </si>
  <si>
    <t>Oh Oh</t>
  </si>
  <si>
    <t>Sea Map</t>
  </si>
  <si>
    <t>Windmill Village Mode 3, Windmill Village Mode 4</t>
  </si>
  <si>
    <t>Boss - Big Swell</t>
  </si>
  <si>
    <t>CTRP Shake</t>
  </si>
  <si>
    <t>Windmill Village Mode 4</t>
  </si>
  <si>
    <t>WOODWIND AND BRASS -&gt; PANFLUTES</t>
  </si>
  <si>
    <t>Panflute Licks 80-140 TM</t>
  </si>
  <si>
    <t>Cutscene - Normal</t>
  </si>
  <si>
    <t>WOODWIND AND BRASS -&gt; VARIOUS FLUTE FX</t>
  </si>
  <si>
    <t>Windmill Village Mode 5, Cutscene - Normal</t>
  </si>
  <si>
    <t>Spiritual Voices</t>
  </si>
  <si>
    <t>1. Demo</t>
  </si>
  <si>
    <t>Windmill Village Mode 5</t>
  </si>
  <si>
    <t>DS2_2</t>
  </si>
  <si>
    <t>VOX_J_R</t>
  </si>
  <si>
    <t>PUMP</t>
  </si>
  <si>
    <t>RRRHUHU</t>
  </si>
  <si>
    <t>Plant Kingdom (Act 1&amp;2 Mix), A New Venture (Title Theme)</t>
  </si>
  <si>
    <t>Roots of the Pacific</t>
  </si>
  <si>
    <t>Demo Track</t>
  </si>
  <si>
    <t>Timestamp 0:27</t>
  </si>
  <si>
    <t>Double Bass Harmonics</t>
  </si>
  <si>
    <t>Windmill Village Mode 1, Windmill Village Mode 2</t>
  </si>
  <si>
    <t>J Bass 2</t>
  </si>
  <si>
    <t>Pick JBass</t>
  </si>
  <si>
    <t>Plant Kingdom (Act 1&amp;2 Mix), Haunted Ship (Act 1&amp;2 Mix)</t>
  </si>
  <si>
    <t>Tp+Tn Section Stereo</t>
  </si>
  <si>
    <t>Pirates Island (Act 1&amp;2 Mix)</t>
  </si>
  <si>
    <t>Mandolin V-Trem</t>
  </si>
  <si>
    <t>Guitar -&gt; Acoustic</t>
  </si>
  <si>
    <t>Windmill Village Mode 3</t>
  </si>
  <si>
    <t>Tube comp</t>
  </si>
  <si>
    <t>Windmill Village Mode 1, Windmill Village Mode 2, Windmill Village Mode 3, Windmill Village Mode 4</t>
  </si>
  <si>
    <t>Guitar -&gt; Electric</t>
  </si>
  <si>
    <t>Crunch LP 1</t>
  </si>
  <si>
    <t>Hovercraft</t>
  </si>
  <si>
    <t>Heavy Metal</t>
  </si>
  <si>
    <t>Haunted Ship (Act1&amp;2 Mix)</t>
  </si>
  <si>
    <t>Submarine</t>
  </si>
  <si>
    <t>Low Guitar Melody</t>
  </si>
  <si>
    <t>Loop</t>
  </si>
  <si>
    <t>Ambient-Dub 4 100 bpm</t>
  </si>
  <si>
    <t>Pirates Island (Act 1&amp;2 Mix), Windmill Village Mode 1, Windmill Village Mode 2</t>
  </si>
  <si>
    <t>Added compression</t>
  </si>
  <si>
    <t>B-3 Organ 2</t>
  </si>
  <si>
    <t>Combo City</t>
  </si>
  <si>
    <t>Electric Piano</t>
  </si>
  <si>
    <t>Track 05 - Ensembleloops -&gt; TS 0:15</t>
  </si>
  <si>
    <t>Ensembleloops 80/160 BPM</t>
  </si>
  <si>
    <t>Track 29 - Brass -&gt; TS 0:58</t>
  </si>
  <si>
    <t>No. 5 - 8</t>
  </si>
  <si>
    <t>Sea Map, Act Clear (Jingle)</t>
  </si>
  <si>
    <t>Track 77 - Instruments -&gt; TS 0:41</t>
  </si>
  <si>
    <t>Requinto Loops ( 120 / 140 / 160 BPM )</t>
  </si>
  <si>
    <t>A New Venture (Title Theme), Sea Map, Hidden Island</t>
  </si>
  <si>
    <t>Track 79 - Instruments -&gt; TS 0:17</t>
  </si>
  <si>
    <t>Tres ( 120 / 140 / 160 BPM )</t>
  </si>
  <si>
    <t>A New Venture (Title Theme), Sea Map, Hidden Island, Act Clear (Jingle)</t>
  </si>
  <si>
    <t>Mellotron</t>
  </si>
  <si>
    <t>Michael Pinder Presents Mellotron</t>
  </si>
  <si>
    <t>Partition E -&gt; BASSA+STRNGS</t>
  </si>
  <si>
    <t>BASSANOVA ST</t>
  </si>
  <si>
    <t>C3 B S</t>
  </si>
  <si>
    <t>BNS LN ST</t>
  </si>
  <si>
    <t>Tense</t>
  </si>
  <si>
    <t>FLS LN ST LI</t>
  </si>
  <si>
    <t>16 Glassy E-Piano</t>
  </si>
  <si>
    <t>Waterbike</t>
  </si>
  <si>
    <t>Program 148</t>
  </si>
  <si>
    <t>Basement Lead</t>
  </si>
  <si>
    <t>Program 223</t>
  </si>
  <si>
    <t>Cleaner</t>
  </si>
  <si>
    <t>I-64: Synth Pipe Solo</t>
  </si>
  <si>
    <t>Waterbike, Windmill Village Mode 5</t>
  </si>
  <si>
    <t>Coral Cave (Act1&amp;2 Mix), Sea Map</t>
  </si>
  <si>
    <t>Coral Cave (Act1&amp;2 Mix)</t>
  </si>
  <si>
    <t>075 000 Recorder</t>
  </si>
  <si>
    <t>Boss - Big Swell, Boss - Big Swell (Allegro), Boss - Deep Core, Deep Core (Allegro), Big Swell Clear (Jingle), Big Core Clear (Jingle)</t>
  </si>
  <si>
    <t>CD 3 -&gt; ?</t>
  </si>
  <si>
    <t>Jazz Bayeeats &amp; Vibrato Bahs</t>
  </si>
  <si>
    <t>Windmill Village Mode 2, Windmill Village Mode 3, Windmill Village Mode 4</t>
  </si>
  <si>
    <t>CD 4 -&gt; Partition H -&gt; 2 TB HIP-HOP</t>
  </si>
  <si>
    <t>TB BOASTS 2</t>
  </si>
  <si>
    <t>"Everybody"</t>
  </si>
  <si>
    <t>CD 5 -&gt; Partition H -&gt; 6 S.AFRICAN</t>
  </si>
  <si>
    <t>ZULU WOMEN</t>
  </si>
  <si>
    <t>Prog Rock Organ</t>
  </si>
  <si>
    <t>Lovely Ensemble</t>
  </si>
  <si>
    <t>Boss - Deep Core</t>
  </si>
  <si>
    <t>Acoustic Guitar -&gt; Boogie</t>
  </si>
  <si>
    <t>1. Fingers</t>
  </si>
  <si>
    <t>2. 5-6-7</t>
  </si>
  <si>
    <t>6. Octaves</t>
  </si>
  <si>
    <t>Coral Cave (Act 1&amp;2 Mix), Haunted Ship (Act 1&amp;2 Mix)</t>
  </si>
  <si>
    <t>Timestamp 12:07</t>
  </si>
  <si>
    <t>Sea Map (OST Version)</t>
  </si>
  <si>
    <t>Act Clear (Jingle)</t>
  </si>
  <si>
    <t>CONSTRUCTIONKITS -&gt; 36-40club loco</t>
  </si>
  <si>
    <t>Drums126-01-#535</t>
  </si>
  <si>
    <t>Drums126-04-#538</t>
  </si>
  <si>
    <t>Track 01 -&gt; TS 0:48</t>
  </si>
  <si>
    <t>Male Vocals</t>
  </si>
  <si>
    <t>"Casino Royale"</t>
  </si>
  <si>
    <t>Partition A -&gt; 01-120STICK1</t>
  </si>
  <si>
    <t>STICK 120  1</t>
  </si>
  <si>
    <t>BS120ALL02</t>
  </si>
  <si>
    <t>Drum Loops-088</t>
  </si>
  <si>
    <t>088-F Kick Snare 10</t>
  </si>
  <si>
    <t>Track 26 -&gt; Sample 4</t>
  </si>
  <si>
    <t>Bindi!</t>
  </si>
  <si>
    <t>Instrument Samples -&gt; MC Vox 5</t>
  </si>
  <si>
    <t>vox.45</t>
  </si>
  <si>
    <t>SFX</t>
  </si>
  <si>
    <t>085 Spammer 1-E</t>
  </si>
  <si>
    <t>085 Spammer 2-E</t>
  </si>
  <si>
    <t>Track 5 -&gt; Sample 9</t>
  </si>
  <si>
    <t>Funkpick</t>
  </si>
  <si>
    <t>Instruments - Rave Synths</t>
  </si>
  <si>
    <t>Horror Synth-D</t>
  </si>
  <si>
    <t>Synth Loops - 160-BPM</t>
  </si>
  <si>
    <t>Java</t>
  </si>
  <si>
    <t>Silver Plated</t>
  </si>
  <si>
    <t>Groove Loops -&gt; Guitars 100-BPM</t>
  </si>
  <si>
    <t>Giddyup-A</t>
  </si>
  <si>
    <t>Lead Station-C</t>
  </si>
  <si>
    <t>Misc percussion samples</t>
  </si>
  <si>
    <t>Sonic Colors / Sonic Colours (Nintendo DS)</t>
  </si>
  <si>
    <t>Parts -&gt; 019 Guitars</t>
  </si>
  <si>
    <t>Simple Powerchords+</t>
  </si>
  <si>
    <t>Far East -&gt; Bowed -&gt; Erhu</t>
  </si>
  <si>
    <t>Erhu KS C0-A0</t>
  </si>
  <si>
    <t>Instruments - Altos - ALTO vovels</t>
  </si>
  <si>
    <t>ALTO ah DXF C0-D#0</t>
  </si>
  <si>
    <t>vs. Nega-Wisp Armor - Phase 1</t>
  </si>
  <si>
    <t>Instruments - Basses - BASS vowels</t>
  </si>
  <si>
    <t>BASS ah DXF C0-D#0</t>
  </si>
  <si>
    <t>M01 08 Pan Flute</t>
  </si>
  <si>
    <t>Planet Wisp - Mission</t>
  </si>
  <si>
    <t>M01 11 E.Piano 1</t>
  </si>
  <si>
    <t>M01 61 Clav</t>
  </si>
  <si>
    <t>M01 27 Strings</t>
  </si>
  <si>
    <t>Planet Wisp - Act 1, Planet Wisp - Act 2, Planet Wisp - Mission</t>
  </si>
  <si>
    <t>FL LN ST</t>
  </si>
  <si>
    <t>Area - Sweet Mountain, Area - Aquarium Park</t>
  </si>
  <si>
    <t>Sweet Mountain - Mission</t>
  </si>
  <si>
    <t>Cutscene - Hyper-go-on Surge</t>
  </si>
  <si>
    <t>Stage Clear</t>
  </si>
  <si>
    <t>Stage Clear, Cutscene - Yacker's Plea</t>
  </si>
  <si>
    <t>Cutscene - Yacker's Plea</t>
  </si>
  <si>
    <t>Electric Guitars -&gt; Heavy Riffs</t>
  </si>
  <si>
    <t>Ultra II</t>
  </si>
  <si>
    <t>Pure Guitars</t>
  </si>
  <si>
    <t>Partition G -&gt; STEEL FINGER</t>
  </si>
  <si>
    <t>STEEL FN 32A</t>
  </si>
  <si>
    <t>STEEL FN 32B</t>
  </si>
  <si>
    <t>Beneath the Planet of the Breaks</t>
  </si>
  <si>
    <t>Track 66</t>
  </si>
  <si>
    <t>Drum Loops - 3 -&gt; 170 BPM</t>
  </si>
  <si>
    <t>Numbskull</t>
  </si>
  <si>
    <t>From Twisted City</t>
  </si>
  <si>
    <t>Shad Seven</t>
  </si>
  <si>
    <t>Simpleton</t>
  </si>
  <si>
    <t>Proteus/1 Stereo Piano</t>
  </si>
  <si>
    <t>? (Steinberg or Yamaha)</t>
  </si>
  <si>
    <t>Area - Planet Wisp, Area - Asteroid Coaster</t>
  </si>
  <si>
    <t>Sonic Generations (Nintendo 3DS)</t>
  </si>
  <si>
    <t>C048 Square Rez</t>
  </si>
  <si>
    <t>Mushroom Hill - Modern</t>
  </si>
  <si>
    <t>Section 4 - Other</t>
  </si>
  <si>
    <t>Sonic 1/2 ~Demo Versions~ (Soundtrack Album)</t>
  </si>
  <si>
    <t>36 Brass 1 Sct</t>
  </si>
  <si>
    <t>Theme of Sonic the Hedgehog Demo</t>
  </si>
  <si>
    <t>Sonic Spinball</t>
  </si>
  <si>
    <t>Recreational Brainware</t>
  </si>
  <si>
    <t>GEMS</t>
  </si>
  <si>
    <t>Mallet instrument</t>
  </si>
  <si>
    <t>Toxic Cave</t>
  </si>
  <si>
    <t>SONIC THE HEDGEHOG-REMIX (Soundtrack Album)</t>
  </si>
  <si>
    <t>Pan flute</t>
  </si>
  <si>
    <t>Miracle Blue~Little Planet~</t>
  </si>
  <si>
    <t>Love you "Sonic"</t>
  </si>
  <si>
    <t>A73 Clarinet</t>
  </si>
  <si>
    <t>Dr."Gigglymen"</t>
  </si>
  <si>
    <t>TR-909 drums</t>
  </si>
  <si>
    <t>Techno power mix, #8th SPACE</t>
  </si>
  <si>
    <t>Techno power mix, Brand-new World</t>
  </si>
  <si>
    <t>I-13: Crystal Rhodes</t>
  </si>
  <si>
    <t>I-53: Ac Piano 1</t>
  </si>
  <si>
    <t>A51 : Nylon Gtr 1</t>
  </si>
  <si>
    <t>A73 : Woody Bass 1</t>
  </si>
  <si>
    <t>Track 25 - Vocal Hook (Male chorus) -&gt; TS 0:00</t>
  </si>
  <si>
    <t>"yeah yeah!"</t>
  </si>
  <si>
    <t>Brand-new World, #8th SPACE</t>
  </si>
  <si>
    <t>Track 46 - Misc. house + tekno FX -&gt; TS 0:15</t>
  </si>
  <si>
    <t>air-raid siren</t>
  </si>
  <si>
    <t>Brand-new World</t>
  </si>
  <si>
    <t>Track 52 - Speech (Male) -&gt; TS 0:28</t>
  </si>
  <si>
    <t>"How low can you go?"</t>
  </si>
  <si>
    <t>#8th SPACE</t>
  </si>
  <si>
    <t>Track 02 - Rare Groove... -&gt; TS 0:21</t>
  </si>
  <si>
    <t>01 Oueeda slide</t>
  </si>
  <si>
    <t>Track 16 - Rare Groove... -&gt; TS 0:35</t>
  </si>
  <si>
    <t>01 Crunchlick 1</t>
  </si>
  <si>
    <t>Track 34 - funky sax FX</t>
  </si>
  <si>
    <t>Timestamp 0:25</t>
  </si>
  <si>
    <t>Knuckles' Chaotix</t>
  </si>
  <si>
    <t>Door Into Summer</t>
  </si>
  <si>
    <t>RX5</t>
  </si>
  <si>
    <t>Chinese Cymbal</t>
  </si>
  <si>
    <t>Walkin', Electoria, Evening Star, Seascape, Midnight Greenhouse, New Moon, Combination, Take Off, Surging Power, Just Another Day</t>
  </si>
  <si>
    <t>Door Into Summer, Evening Star, Take Off, Trial and Error, Surprise, Just Another Day</t>
  </si>
  <si>
    <t>Ride (Cup)</t>
  </si>
  <si>
    <t>Door Into Summer, Tachy Touch, Take Off, Chaotic World, Trial and Error, Surprise!, Oriental Legend, Just Another Day</t>
  </si>
  <si>
    <t>Waveform Data Cartridge</t>
  </si>
  <si>
    <t>SD 3</t>
  </si>
  <si>
    <t>Beta (Sonic Crackers / Sonic Studium)</t>
  </si>
  <si>
    <t>17 OUCH SNARE</t>
  </si>
  <si>
    <t>Walkin' (Beta), Electroria (Beta), Hyper-Hyper (Beta), Evening Star (Beta), Moonrise (Beta)</t>
  </si>
  <si>
    <t>SONIC 3D Demo Takes #1 (Soundtrack Album)</t>
  </si>
  <si>
    <t>Bonus stage (Knuckles)</t>
  </si>
  <si>
    <t>A32 FrHrn &amp; Tuba</t>
  </si>
  <si>
    <t>Boss (minor key), Boss (major key)</t>
  </si>
  <si>
    <t>A59 Orch Hit</t>
  </si>
  <si>
    <t>Opening (short ver.), Opening (long ver.)</t>
  </si>
  <si>
    <t>B42 LeadStab1</t>
  </si>
  <si>
    <t>Boss (minor key), Boss (major key), Special stage</t>
  </si>
  <si>
    <t>Special stage</t>
  </si>
  <si>
    <t>Sonic the Fighters</t>
  </si>
  <si>
    <t>CD-ROM Library Vol. 1 XL</t>
  </si>
  <si>
    <t>Partition F -&gt; 3057 JOHNS G</t>
  </si>
  <si>
    <t>DIRT GTR SW</t>
  </si>
  <si>
    <t>3 A2 GTR</t>
  </si>
  <si>
    <t>FX 34</t>
  </si>
  <si>
    <t>XSC-1S: Best of M&amp;T</t>
  </si>
  <si>
    <t>C01 Piano 16'</t>
  </si>
  <si>
    <t>ADVERTISE(K.I.Y.O.), FLYING CARPET(Back To Soul), DYNAMITE PLANT(Try Again), etc.</t>
  </si>
  <si>
    <t>CD 1 -&gt; Track 01 - TEKNO/HOUSE -&gt; TS 0:24</t>
  </si>
  <si>
    <t>Stereotype 131</t>
  </si>
  <si>
    <t>INT</t>
  </si>
  <si>
    <t>I-18 Fantasia 990</t>
  </si>
  <si>
    <t>Brass Section #1</t>
  </si>
  <si>
    <t>P12 Stab Fall 1</t>
  </si>
  <si>
    <t>Orchestra #1</t>
  </si>
  <si>
    <t>P13 Orchestra 3</t>
  </si>
  <si>
    <t>Track 01 - Breakbeat Live -&gt; TS 0:40</t>
  </si>
  <si>
    <t>1 bar</t>
  </si>
  <si>
    <t>Track 02 - Breakbeat Live -&gt; TS 0:25</t>
  </si>
  <si>
    <t>Sega Tunes • Virtual Sonic (Soundtrack Album)</t>
  </si>
  <si>
    <t>Spinball Theme</t>
  </si>
  <si>
    <t>Clean guitar</t>
  </si>
  <si>
    <t>Timestamp 1:12</t>
  </si>
  <si>
    <t>Robotnik's Revenge</t>
  </si>
  <si>
    <t>Sonic R</t>
  </si>
  <si>
    <t>Sample: MC Duke &amp; MC Merlin</t>
  </si>
  <si>
    <t>Freestyle PART 1</t>
  </si>
  <si>
    <t>Timestamp 2:07</t>
  </si>
  <si>
    <t>"Let's go!"</t>
  </si>
  <si>
    <t>Super Sonic Racing</t>
  </si>
  <si>
    <t>Living In The City</t>
  </si>
  <si>
    <t>071 D-50 Stack</t>
  </si>
  <si>
    <t>082 Music Box</t>
  </si>
  <si>
    <t>SFX (Select)</t>
  </si>
  <si>
    <t>079 You and Luck</t>
  </si>
  <si>
    <t>Can You Feel The Sunshine</t>
  </si>
  <si>
    <t>099 Flying Waltz</t>
  </si>
  <si>
    <t>Diamond In The Sky</t>
  </si>
  <si>
    <t>Ethnic 2</t>
  </si>
  <si>
    <t>Track 71 -&gt; Sample 1</t>
  </si>
  <si>
    <t>Solo flute  1</t>
  </si>
  <si>
    <t>Back In Time</t>
  </si>
  <si>
    <t>Track 71 -&gt; Sample 4</t>
  </si>
  <si>
    <t>Solo flute  4</t>
  </si>
  <si>
    <t>Sonic Shuffle</t>
  </si>
  <si>
    <t xml:space="preserve">Track 34 </t>
  </si>
  <si>
    <t>Timestamp 0:23</t>
  </si>
  <si>
    <t>How Are You</t>
  </si>
  <si>
    <t>Track 93 - Shouts</t>
  </si>
  <si>
    <t>Timestamp 0:31</t>
  </si>
  <si>
    <t>"HEY!"</t>
  </si>
  <si>
    <t>Spicey Sea</t>
  </si>
  <si>
    <t>CD 2 -&gt; Track 05 - LET D BASS KICK</t>
  </si>
  <si>
    <t>"Let's go"</t>
  </si>
  <si>
    <t>Feel Noisy</t>
  </si>
  <si>
    <t>Timestamp 0:22</t>
  </si>
  <si>
    <t>Speak 'n' Spell</t>
  </si>
  <si>
    <t>Wave Taste</t>
  </si>
  <si>
    <t>CD 2 -&gt; Track 53 - ROBOT 5</t>
  </si>
  <si>
    <t>Robot voice</t>
  </si>
  <si>
    <t>CD 2 -&gt; Track 58 - ELECTRONIK</t>
  </si>
  <si>
    <t>Timestamp 0:33</t>
  </si>
  <si>
    <t>"Here we go now, on the offense"</t>
  </si>
  <si>
    <t>Space Encounter</t>
  </si>
  <si>
    <t>CD 2 -&gt; Track 73 - PERCUSSIVE FX 2</t>
  </si>
  <si>
    <t>Timestamp 0:01</t>
  </si>
  <si>
    <t>Water Drip</t>
  </si>
  <si>
    <t>Blizzard of Coast</t>
  </si>
  <si>
    <t>Jam Box</t>
  </si>
  <si>
    <t>Partition I -&gt; EFFECTS</t>
  </si>
  <si>
    <t>REV.DREAMEFF</t>
  </si>
  <si>
    <t>Partition D -&gt; AFROLATIN V5</t>
  </si>
  <si>
    <t>AL RHYTHM 19</t>
  </si>
  <si>
    <t>Hi Tata</t>
  </si>
  <si>
    <t>Partition H -&gt; EASTERNLOOPS</t>
  </si>
  <si>
    <t>DHOL LOOP 1</t>
  </si>
  <si>
    <t>Seven Forest, Spicey Sea, Hi Tata</t>
  </si>
  <si>
    <t>Music box</t>
  </si>
  <si>
    <t>Open Space</t>
  </si>
  <si>
    <t>Eliminator</t>
  </si>
  <si>
    <t>Sonic Mega Collection</t>
  </si>
  <si>
    <t>007 House Piano</t>
  </si>
  <si>
    <t>Extras Menu</t>
  </si>
  <si>
    <t>099 Steel Drums</t>
  </si>
  <si>
    <t>Rhythm Set -&gt; PR-A (Preset A Bank)</t>
  </si>
  <si>
    <t>002 PopDrumSet 2</t>
  </si>
  <si>
    <t>Title Screen, Opening Demo</t>
  </si>
  <si>
    <t>PR-F (Preset F Group)</t>
  </si>
  <si>
    <t>059 Grounded Bs</t>
  </si>
  <si>
    <t>Games Menu</t>
  </si>
  <si>
    <t>108 Trance Fair</t>
  </si>
  <si>
    <t>PR-G (Preset G Group)</t>
  </si>
  <si>
    <t>098 Ambi Voices</t>
  </si>
  <si>
    <t>A4000</t>
  </si>
  <si>
    <t>Sonic Gems Collection</t>
  </si>
  <si>
    <t>Text to Speech</t>
  </si>
  <si>
    <t>Sonic 6290 Mix</t>
  </si>
  <si>
    <t>Sonic Riders</t>
  </si>
  <si>
    <t>Catch Me If You Can (Rockin' Beats Mix)</t>
  </si>
  <si>
    <t>Progams -&gt; Bank B</t>
  </si>
  <si>
    <t>Theme of Babylonian</t>
  </si>
  <si>
    <t>Machfive</t>
  </si>
  <si>
    <t>08-Soundscan™ Loops &amp; co -&gt; Soundscan™</t>
  </si>
  <si>
    <t>25 BigBeat V1 drumloops</t>
  </si>
  <si>
    <t>Eggman Again!</t>
  </si>
  <si>
    <t>Drum &amp; Bass Flash Trackz</t>
  </si>
  <si>
    <t>Partition B -&gt; 11 175 BPM</t>
  </si>
  <si>
    <t>11 KEYS175</t>
  </si>
  <si>
    <t>Partition C -&gt; 19 140 BPM</t>
  </si>
  <si>
    <t>LOOP19--08</t>
  </si>
  <si>
    <t>DRUMENS 1, DRUMENS 5</t>
  </si>
  <si>
    <t>Theme of Green Cave</t>
  </si>
  <si>
    <t>Partition C -&gt; AFRICANCHOIR</t>
  </si>
  <si>
    <t>AFRICANCHOIR</t>
  </si>
  <si>
    <t>CHOIRCHAN3</t>
  </si>
  <si>
    <t>Combination A 01-165</t>
  </si>
  <si>
    <t>Survival Step</t>
  </si>
  <si>
    <t>Theme of Babylon Garden</t>
  </si>
  <si>
    <t>Sonic Rivals</t>
  </si>
  <si>
    <t>Oath Brass</t>
  </si>
  <si>
    <t>Oath Hi Mid Strings 01</t>
  </si>
  <si>
    <t>Mastermind Hi Strings 01</t>
  </si>
  <si>
    <t>Mastermind Low Strings 02</t>
  </si>
  <si>
    <t>07 drums 01</t>
  </si>
  <si>
    <t>15 drums 01</t>
  </si>
  <si>
    <t>15 bass 01</t>
  </si>
  <si>
    <t>15 guitar 01</t>
  </si>
  <si>
    <t>15 guitar 02</t>
  </si>
  <si>
    <t>15 guitar 03</t>
  </si>
  <si>
    <t>Jingle: Title, Forest Falls Zone: Act 1, Forest Falls Zone: Act 2</t>
  </si>
  <si>
    <t>088-k Kick Snare 11</t>
  </si>
  <si>
    <t>Track 5 -&gt; Sample 6</t>
  </si>
  <si>
    <t>Sky Park Zone: Act 1, Sky Park Zone: Act 2 (Vs. Metal Sonic)</t>
  </si>
  <si>
    <t>Hallucinate 162</t>
  </si>
  <si>
    <t>Event: Confrontation</t>
  </si>
  <si>
    <t>Hand Full 162</t>
  </si>
  <si>
    <t>Orchestral hits</t>
  </si>
  <si>
    <t>Sky Park Zone: Act 1, Sky Park Zone: Act 2, Boss Battle, Final Boss</t>
  </si>
  <si>
    <t>Pure Hip Hop</t>
  </si>
  <si>
    <t>117 Super Scratch</t>
  </si>
  <si>
    <t>Jingle: Win</t>
  </si>
  <si>
    <t>Synth arp</t>
  </si>
  <si>
    <t>Death Yard Zone: Act 1, Death Yard Zone: Act 2 (Vs. Metal Sonic)</t>
  </si>
  <si>
    <t>Drum loop, appears in Altered States</t>
  </si>
  <si>
    <t>Crystal Mountain Zone: Act 1, Crystal Mountain Zone: Act 2</t>
  </si>
  <si>
    <t>Sonic Rivals 2</t>
  </si>
  <si>
    <t>Disc 1 -&gt; Raw Guitar</t>
  </si>
  <si>
    <t>metal 15</t>
  </si>
  <si>
    <t>Sunset Forest Zone: Act 3</t>
  </si>
  <si>
    <t>riff 01 105</t>
  </si>
  <si>
    <t>Sunset Forest Zone: Act 1</t>
  </si>
  <si>
    <t>riff 06 087</t>
  </si>
  <si>
    <t>riff 10 119</t>
  </si>
  <si>
    <t>Final Boss: Ifrit</t>
  </si>
  <si>
    <t>Disc 2 -&gt; 05 150 Emin</t>
  </si>
  <si>
    <t>Mystic Haunt Zone: Act 1</t>
  </si>
  <si>
    <t>Disc 2 -&gt; 11 113 Emin</t>
  </si>
  <si>
    <t>Mystic Haunt Zone: Act 3</t>
  </si>
  <si>
    <t>Disc 2 -&gt; 17 098 C</t>
  </si>
  <si>
    <t>FX Loops 064-104</t>
  </si>
  <si>
    <t>088-FX Loop 07</t>
  </si>
  <si>
    <t>Guitar Loops-112</t>
  </si>
  <si>
    <t>112-Guitar Loop 2</t>
  </si>
  <si>
    <t>Sunset Forest Zone: Act 2</t>
  </si>
  <si>
    <t>Track 05 -&gt; Sample 5</t>
  </si>
  <si>
    <t>Gobby</t>
  </si>
  <si>
    <t>Tension</t>
  </si>
  <si>
    <t>Electric 132</t>
  </si>
  <si>
    <t>Electric 132-D</t>
  </si>
  <si>
    <t>Neon Palace Zone: Act 2</t>
  </si>
  <si>
    <t>CD 1 -&gt; Track 01 - 150bpm -&gt; Sample 1</t>
  </si>
  <si>
    <t>Heavy Goods</t>
  </si>
  <si>
    <t>Confrontation</t>
  </si>
  <si>
    <t>Sonic Riders: Zero Gravity</t>
  </si>
  <si>
    <t>144 Speed Break Beat 2</t>
  </si>
  <si>
    <t>Spiral Madness, Aquatic Time</t>
  </si>
  <si>
    <t>Hi-hats, drums</t>
  </si>
  <si>
    <t>Through Traffic</t>
  </si>
  <si>
    <t>Gadget Round</t>
  </si>
  <si>
    <t>Track 25 - Twist Ups! -&gt; TS 0:04</t>
  </si>
  <si>
    <t>Programmed Break Beat w/Filter 1</t>
  </si>
  <si>
    <t>Blast Town</t>
  </si>
  <si>
    <t>Track 25 - Twist Ups! -&gt; TS 0:22</t>
  </si>
  <si>
    <t>Programmed Break Beat w/Filter 4</t>
  </si>
  <si>
    <t>CD 1 -&gt; Track 05 - 160bpm -&gt; Sample 9</t>
  </si>
  <si>
    <t>Shark Bay</t>
  </si>
  <si>
    <t>Spiral Madness</t>
  </si>
  <si>
    <t>Sonic Chronicles: The Dark Brotherhood</t>
  </si>
  <si>
    <t>drums01</t>
  </si>
  <si>
    <t>Ix (Final Boss)</t>
  </si>
  <si>
    <t>guitar01</t>
  </si>
  <si>
    <t>Disc 1 -&gt; 03 132 E</t>
  </si>
  <si>
    <t>Disc 1 -&gt; 04 106 E</t>
  </si>
  <si>
    <t>Disc 1 -&gt; 13 095 E</t>
  </si>
  <si>
    <t>Battle 4</t>
  </si>
  <si>
    <t>Disc 1 -&gt; 18 090.3 D</t>
  </si>
  <si>
    <t>Disc 2 -&gt; 02 098 Gmin</t>
  </si>
  <si>
    <t>Battle 3</t>
  </si>
  <si>
    <t>Disc 2 -&gt; 04 102 Emin</t>
  </si>
  <si>
    <t>Ix (Mini Boss)</t>
  </si>
  <si>
    <t>Disc 2 -&gt; 06 108 Cmin</t>
  </si>
  <si>
    <t>Battle 1</t>
  </si>
  <si>
    <t>Disc 2 -&gt; 08 116 G#min</t>
  </si>
  <si>
    <t>Mini Boss</t>
  </si>
  <si>
    <t>Disc 2 -&gt; 10 105 Cmin</t>
  </si>
  <si>
    <t>Intro Cutscene, Ix Victory Cutscene</t>
  </si>
  <si>
    <t>Disc 2 -&gt; 19 094 Eb</t>
  </si>
  <si>
    <t>Battle 2</t>
  </si>
  <si>
    <t>Disc 2 -&gt; 20 100 E</t>
  </si>
  <si>
    <t>spliced and rearranged</t>
  </si>
  <si>
    <t>Disc 2 -&gt; 22 105 E</t>
  </si>
  <si>
    <t>Disc 2 -&gt; Atmospheres</t>
  </si>
  <si>
    <t>02 096bpm</t>
  </si>
  <si>
    <t>05</t>
  </si>
  <si>
    <t>001 Piano 1</t>
  </si>
  <si>
    <t>Methods of Mayhem - Industrial Toolkit</t>
  </si>
  <si>
    <t>Beats</t>
  </si>
  <si>
    <t>Beat 06 13-09</t>
  </si>
  <si>
    <t>Beat 66 20-02</t>
  </si>
  <si>
    <t>The Break 162</t>
  </si>
  <si>
    <t>Sonic Free Riders</t>
  </si>
  <si>
    <t>Acoustic Slide 05</t>
  </si>
  <si>
    <t>Theme of Rocky Ridge</t>
  </si>
  <si>
    <t>Blues Guitar 03</t>
  </si>
  <si>
    <t>Blues Harmonica 09</t>
  </si>
  <si>
    <t>Jam Pack Voices</t>
  </si>
  <si>
    <t>Devon Lyric 06</t>
  </si>
  <si>
    <t>"I can't hear you, I can't see you"</t>
  </si>
  <si>
    <t>Theme of Metropolis Speedway</t>
  </si>
  <si>
    <t>Jax Lyric 08</t>
  </si>
  <si>
    <t>"Jump it up"</t>
  </si>
  <si>
    <t>Tom Improv 02</t>
  </si>
  <si>
    <t>"Hey, hey hey!"</t>
  </si>
  <si>
    <t>Tom Improv 03</t>
  </si>
  <si>
    <t>"Hey hey-ye-yeah yeah"</t>
  </si>
  <si>
    <t>Tom Improv 04</t>
  </si>
  <si>
    <t>"Mm-mm-mm"</t>
  </si>
  <si>
    <t>Tom Improv 05</t>
  </si>
  <si>
    <t>"Oo-yeahh!"</t>
  </si>
  <si>
    <t>Tom Lyric 12</t>
  </si>
  <si>
    <t>"I'm still a believer!"</t>
  </si>
  <si>
    <t>Tom Lyric 13</t>
  </si>
  <si>
    <t>"I'm still dreaming, still believing"</t>
  </si>
  <si>
    <t>90-Stutter  Combo</t>
  </si>
  <si>
    <t>Theme of Dolphin Resort</t>
  </si>
  <si>
    <t>Start Up Your EX Gear! (Free Riders Version)</t>
  </si>
  <si>
    <t>151-Growl  Combo</t>
  </si>
  <si>
    <t>Theme of Forgotten Tomb</t>
  </si>
  <si>
    <t>Theme of Magma Rift</t>
  </si>
  <si>
    <t>Sonic &amp; All-Stars Racing Transformed</t>
  </si>
  <si>
    <t>XX-Large 800 Production Effects</t>
  </si>
  <si>
    <t>Partition A -&gt; XP DANCE-FX</t>
  </si>
  <si>
    <t>X DANCE FX1</t>
  </si>
  <si>
    <t>X DNC11</t>
  </si>
  <si>
    <t>Title Screen, Main Menu, Game Select, Staff Roll</t>
  </si>
  <si>
    <t>Joe Musashi [All-Star Theme]</t>
  </si>
  <si>
    <t>70-Ping Sixteen</t>
  </si>
  <si>
    <t>Dragon Canyon</t>
  </si>
  <si>
    <t>Samba Studios, Amigo [All-Star Theme]</t>
  </si>
  <si>
    <t>Samba Studios Intro</t>
  </si>
  <si>
    <t>Gonna find the variation later</t>
  </si>
  <si>
    <t>Graffiti City</t>
  </si>
  <si>
    <t>126-Transonica  Combo</t>
  </si>
  <si>
    <t>Avatar [All-Star Theme]</t>
  </si>
  <si>
    <t>Sanctuary Falls</t>
  </si>
  <si>
    <t>Track 51 -&gt; Sample 13</t>
  </si>
  <si>
    <t>Let's Face The Music</t>
  </si>
  <si>
    <t>"Let's face the music"</t>
  </si>
  <si>
    <t>Graffiti City Intro</t>
  </si>
  <si>
    <t>Track 85</t>
  </si>
  <si>
    <t>Track 86</t>
  </si>
  <si>
    <t>"Say yeah!" and cheer</t>
  </si>
  <si>
    <t>Track 87</t>
  </si>
  <si>
    <t>Record Scratch</t>
  </si>
  <si>
    <t>Temple Trouble (Intro), Chilly Castle</t>
  </si>
  <si>
    <t>Sonic Boom: Rise of Lyric</t>
  </si>
  <si>
    <t>84-Particles Relflections 1</t>
  </si>
  <si>
    <t>The Pit [Inside 2]</t>
  </si>
  <si>
    <t>Sonic Runners</t>
  </si>
  <si>
    <t>Power Ride</t>
  </si>
  <si>
    <t>Power Ride, Strange Parade</t>
  </si>
  <si>
    <t>Team Sonic Racing</t>
  </si>
  <si>
    <t>Sand Road</t>
  </si>
  <si>
    <t>System - Results Screen</t>
  </si>
  <si>
    <t>Shirobon</t>
  </si>
  <si>
    <t>Chiptune for Serum</t>
  </si>
  <si>
    <t>LSDJ Waveforms</t>
  </si>
  <si>
    <t>Pulse Channels</t>
  </si>
  <si>
    <t>WT POS = 1 (chorus effect?)</t>
  </si>
  <si>
    <t>Bingo Party</t>
  </si>
  <si>
    <t>Ocean View</t>
  </si>
  <si>
    <t>LD BraveHeart [7S]</t>
  </si>
  <si>
    <t>Green Light Ride (The Qemists Scores Remix)</t>
  </si>
  <si>
    <t>"Snooping as usual, I see"</t>
  </si>
  <si>
    <r>
      <rPr>
        <rFont val="Fira Sans"/>
        <b/>
        <color rgb="FF29E0FF"/>
        <sz val="14.0"/>
      </rPr>
      <t xml:space="preserve">Research by: </t>
    </r>
    <r>
      <rPr>
        <rFont val="Fira Sans"/>
        <b/>
        <color rgb="FFFFFFFF"/>
        <sz val="14.0"/>
      </rPr>
      <t>Ben, crissxcr0ss, Dumperghost/Mr. Miles, eph, G-Boy, gazpacho, GBP, GDhex12, IrisRose, Moola, Nisto, OrreMIDI, Skull, thelostrune, Tori, unknown, Xerxes</t>
    </r>
  </si>
  <si>
    <t>[Notes]</t>
  </si>
  <si>
    <t>Spinoffs</t>
  </si>
  <si>
    <r>
      <rPr>
        <rFont val="Fira Sans"/>
        <b/>
        <color rgb="FFFFFFFF"/>
        <sz val="14.0"/>
      </rPr>
      <t xml:space="preserve">The Legend of Zelda: A Link to the Past </t>
    </r>
    <r>
      <rPr>
        <rFont val="Fira Sans"/>
        <b/>
        <color rgb="FFFFCB02"/>
        <sz val="14.0"/>
      </rPr>
      <t>★</t>
    </r>
  </si>
  <si>
    <t>SL1043 VOICE #1</t>
  </si>
  <si>
    <t>MIXED CHOIR1</t>
  </si>
  <si>
    <t>CHOIR G4</t>
  </si>
  <si>
    <t>Safety in the Sanctuary</t>
  </si>
  <si>
    <t>Power of the Gods</t>
  </si>
  <si>
    <t>Proteus/1 XR</t>
  </si>
  <si>
    <t>044 Glocken</t>
  </si>
  <si>
    <t>Kakariko Village</t>
  </si>
  <si>
    <t>Big Time</t>
  </si>
  <si>
    <t>P1 BIG STRINGS</t>
  </si>
  <si>
    <t>S50_BIG C5</t>
  </si>
  <si>
    <t>Brass #1</t>
  </si>
  <si>
    <t>P3 Solo Trumpet</t>
  </si>
  <si>
    <t>S50_Solo Tp</t>
  </si>
  <si>
    <t>Flute &amp; Piccolo</t>
  </si>
  <si>
    <t>P4 Fast Flute</t>
  </si>
  <si>
    <t>Forest of Mystery</t>
  </si>
  <si>
    <t>0102-23-03</t>
  </si>
  <si>
    <t>CYMBAL, CRASH</t>
  </si>
  <si>
    <t>SMALL, HARD HIT</t>
  </si>
  <si>
    <t>Title, Majestic Castle, Hyrule Field, Epilogue</t>
  </si>
  <si>
    <t>0102-62-06</t>
  </si>
  <si>
    <t>DRUMS, SNARE, WOOD</t>
  </si>
  <si>
    <t>OPEN HIT - LOWER TOP HEAD TENSION,</t>
  </si>
  <si>
    <t>Title, Majestic Castle, Hyrule Field, Dark Golden Land, Black Mist, Epilogue, Staff Roll</t>
  </si>
  <si>
    <t>0102-74-02</t>
  </si>
  <si>
    <t>TIMPANI - C</t>
  </si>
  <si>
    <t>OPEN HIT, MALLET - Version #2</t>
  </si>
  <si>
    <t>0104-05-01</t>
  </si>
  <si>
    <t>Title Theme, Beginning of the Journey</t>
  </si>
  <si>
    <t>0106-53-05</t>
  </si>
  <si>
    <t>FOOTSTEPS, WATER</t>
  </si>
  <si>
    <t>FOOTSTEPS: BAREFOOT</t>
  </si>
  <si>
    <t>Dank Dungeons, SFX (Splash/Swimming)</t>
  </si>
  <si>
    <t>Brass Instrument</t>
  </si>
  <si>
    <t>The Legend of Zelda: Ocarina of Time</t>
  </si>
  <si>
    <t>CD 1 -&gt; PER:Percussion -&gt; PER:Cowbells</t>
  </si>
  <si>
    <t>PER:Cowbells</t>
  </si>
  <si>
    <t>Shop</t>
  </si>
  <si>
    <t>Pharmacy, Spirit Temple</t>
  </si>
  <si>
    <t>CD 1 -&gt; PER:Percussion -&gt; PER:Congas</t>
  </si>
  <si>
    <t>PER:Congas</t>
  </si>
  <si>
    <t>Zora's Domain</t>
  </si>
  <si>
    <t>CD 2 -&gt; STR:Orchestral -&gt; STR:Violins</t>
  </si>
  <si>
    <t>STR:Violin Solo</t>
  </si>
  <si>
    <t>Horse Race, Horse Race Goal, Lon Lon Ranch, Staff Roll</t>
  </si>
  <si>
    <t>Ice Cavern, Water Temple</t>
  </si>
  <si>
    <t>CD 2 -&gt; PAD:SYNTH-PADS 2 -&gt; PAD:Synth-Pads 5</t>
  </si>
  <si>
    <t>PAD SYN-PAD 6</t>
  </si>
  <si>
    <t>Zora's Domain, Water Temple</t>
  </si>
  <si>
    <t>CD 2 -&gt; GUI:E-GUITARS - GUI:E-Guitar  2</t>
  </si>
  <si>
    <t>GUI:E-Guitar 3</t>
  </si>
  <si>
    <t>Lon Lon Ranch</t>
  </si>
  <si>
    <t>CD 1 - HAL:NUNS AAH/OOH -&gt; HAL:Nuns  Aahhh</t>
  </si>
  <si>
    <t>HAL:Nuns Aahh</t>
  </si>
  <si>
    <t>The Legend of Hyrule, Fire Temple, Shadow Temple, Ganondorf Battle, Staff Roll</t>
  </si>
  <si>
    <t>Track 13 - Gregorian Choir -&gt; TS 1:00</t>
  </si>
  <si>
    <t>Gregorian Mmmh unisono</t>
  </si>
  <si>
    <t>Temple of Time, Last Ganon Battle</t>
  </si>
  <si>
    <t>Track 13 - Gregorian Choir -&gt; TS 1:10</t>
  </si>
  <si>
    <t>Track 76 - Volks</t>
  </si>
  <si>
    <t>Fire Temple (V1.0)</t>
  </si>
  <si>
    <t>Timestamp 0:12</t>
  </si>
  <si>
    <t>Fire Temple (V1.0), Shadow Temple</t>
  </si>
  <si>
    <t>Track 81</t>
  </si>
  <si>
    <t>SFX (Bongo Bongo Chant)</t>
  </si>
  <si>
    <t>Snare Hits &amp; Rolls mono lm</t>
  </si>
  <si>
    <t>Strings -&gt; Synth Strings</t>
  </si>
  <si>
    <t>JX Lo Strings Right</t>
  </si>
  <si>
    <t>Spirit Temple</t>
  </si>
  <si>
    <t>014 Pizz Celli</t>
  </si>
  <si>
    <t>House, Kokiri Forest</t>
  </si>
  <si>
    <t>017 Pizzicato 1</t>
  </si>
  <si>
    <t>Hyrule Castle Courtyard</t>
  </si>
  <si>
    <t>027 English Horn</t>
  </si>
  <si>
    <t>House, Kokiri Forest, Battle, etc.</t>
  </si>
  <si>
    <t>Hyrule Field, House, Kokiri Forest, Hyrule Castle Courtyard, etc.</t>
  </si>
  <si>
    <t>045 Tuba</t>
  </si>
  <si>
    <t>323 Recorder</t>
  </si>
  <si>
    <t>House, Kokiri Forest, Open Treasure Box, etc.</t>
  </si>
  <si>
    <t>Kotake &amp; Koume's Theme</t>
  </si>
  <si>
    <t>Orch_Misc Percussion -&gt; Cymbals</t>
  </si>
  <si>
    <t>Cym Piati VS</t>
  </si>
  <si>
    <t>Inside Ganon's Castle</t>
  </si>
  <si>
    <t>COMBI -&gt; Bank B</t>
  </si>
  <si>
    <t>B62 Fox Hunt</t>
  </si>
  <si>
    <t>Hyrule Field, Mini Game, Kokiri Forest, Ganondorf's Theme, Ganondorf Battle, Staff Roll</t>
  </si>
  <si>
    <t>Title, Boss Battle, Meeting Princess Zelda Again</t>
  </si>
  <si>
    <t>Kakariko Village, Horse Race</t>
  </si>
  <si>
    <t>SFX (Menu)</t>
  </si>
  <si>
    <t>B73 Bassoon</t>
  </si>
  <si>
    <t>Castle Town</t>
  </si>
  <si>
    <t>XSC-6S Ethnic</t>
  </si>
  <si>
    <t>PROG -&gt; Bank C</t>
  </si>
  <si>
    <t>C09 EthnoHouse</t>
  </si>
  <si>
    <t>Goron City, Staff Roll</t>
  </si>
  <si>
    <t>C30 Bambremoro</t>
  </si>
  <si>
    <t>Forest Temple</t>
  </si>
  <si>
    <t>Fire Temple</t>
  </si>
  <si>
    <t>Voice Samples -&gt; Breaths_moans_screams</t>
  </si>
  <si>
    <t>Crunch Roar</t>
  </si>
  <si>
    <t>Inside Jabu-Jabu's Belly</t>
  </si>
  <si>
    <t>Kakariko Village, Zora's Domain, Gerudo Valley</t>
  </si>
  <si>
    <t>Windmill Hut, Shooting Gallery, Shop</t>
  </si>
  <si>
    <t>Hyrule Field, Kokiri Forest, Kotake &amp; Koume's Theme</t>
  </si>
  <si>
    <t>Horse Race, Horse Race Goal, Ingo's Theme</t>
  </si>
  <si>
    <t>0103-25-04</t>
  </si>
  <si>
    <t>Castle Town, Pharmacy, Kotake &amp; Koume's Theme</t>
  </si>
  <si>
    <t>0103-25-11</t>
  </si>
  <si>
    <t>0104-09-09</t>
  </si>
  <si>
    <t>HARPSICHORD</t>
  </si>
  <si>
    <t>Kokiri Forest, Shadow Temple</t>
  </si>
  <si>
    <t>6010-23-01</t>
  </si>
  <si>
    <t>BELL, CHURCH</t>
  </si>
  <si>
    <t>SINGLE CHURCH BELL TOLLING</t>
  </si>
  <si>
    <t>WB05-97-03</t>
  </si>
  <si>
    <t>LOW EERIE WIND MOAN, WEATHER</t>
  </si>
  <si>
    <t>Ice Cavern</t>
  </si>
  <si>
    <t>Shop, Horse Race, Ingo's Theme, Gerudo Valley</t>
  </si>
  <si>
    <t>Partition A -&gt; ENIGMATIC</t>
  </si>
  <si>
    <t>ENIGMATIC</t>
  </si>
  <si>
    <t>Inside the Deku Tree</t>
  </si>
  <si>
    <t>Partition B -&gt; 60-110 BPM</t>
  </si>
  <si>
    <t>TRIP-HOPPIN</t>
  </si>
  <si>
    <t>Partition C -&gt; ANCIENTS</t>
  </si>
  <si>
    <t>ANCIENTS</t>
  </si>
  <si>
    <t>Dodongo's Cavern</t>
  </si>
  <si>
    <t>Track 65 - Synth Atmos -&gt; Sample 8</t>
  </si>
  <si>
    <t>Lore Drone (S)</t>
  </si>
  <si>
    <t>Shadow Temple</t>
  </si>
  <si>
    <t>Track 21 -&gt; Sample 17</t>
  </si>
  <si>
    <t>Djembe Groove 4</t>
  </si>
  <si>
    <t>Partition C -&gt; AFRICAFLUTES</t>
  </si>
  <si>
    <t>FLUTE+VOICE</t>
  </si>
  <si>
    <t>AFRIK FLUTE5</t>
  </si>
  <si>
    <t>Partiton D -&gt; AFROLATIN V6</t>
  </si>
  <si>
    <t>AL RHYTHM 26</t>
  </si>
  <si>
    <t>? (01R/W or Card)</t>
  </si>
  <si>
    <t>Orch. Bass Drum, Also in N64DD SDK</t>
  </si>
  <si>
    <t>Hyrule Field</t>
  </si>
  <si>
    <t>? (Possibly Yamaha VL1)</t>
  </si>
  <si>
    <t>Ocarina</t>
  </si>
  <si>
    <t>The Legend of Zelda: Majora's Mask</t>
  </si>
  <si>
    <t>All other instruments come from Ocarina of Time.</t>
  </si>
  <si>
    <t>CD 2 -&gt; GUI:E-GUI MUTED -&gt; GUI:E-Gui Muted</t>
  </si>
  <si>
    <t>GUI:E-Mute Ruedi</t>
  </si>
  <si>
    <t>Snowy Mountain</t>
  </si>
  <si>
    <t>ORG:B3-Organ 1</t>
  </si>
  <si>
    <t>Great Bay Temple</t>
  </si>
  <si>
    <t>CD 2 -&gt; PAD:SYNTH-PADs 1 -&gt; PAD:Synth-Pads 2</t>
  </si>
  <si>
    <t>PAD:Mystic Pad</t>
  </si>
  <si>
    <t>PAD:Bass Pad</t>
  </si>
  <si>
    <t>Snowhead Temple</t>
  </si>
  <si>
    <t>Clock Town, Deku Palace</t>
  </si>
  <si>
    <t>CD 2 -&gt; SYN:TB303+MC202 -&gt; SYN:MC202</t>
  </si>
  <si>
    <t>SYN:MC-202 5.A</t>
  </si>
  <si>
    <t>Ghost Attack</t>
  </si>
  <si>
    <t>HAT 15 TIP SEMI OP 3</t>
  </si>
  <si>
    <t>RIDE SOFT 22 MID ROCK</t>
  </si>
  <si>
    <t>Kendo Hall</t>
  </si>
  <si>
    <t>Milk Bar</t>
  </si>
  <si>
    <t>awkBird1</t>
  </si>
  <si>
    <t>Woodfall Temple</t>
  </si>
  <si>
    <t>awkBird2</t>
  </si>
  <si>
    <t>Title Theme, Majora's Theme, The Happy Mask Salesman's Theme</t>
  </si>
  <si>
    <t>WB02-25-02</t>
  </si>
  <si>
    <t>CARTOON, HIT</t>
  </si>
  <si>
    <t>BIG, HEAVY METALLIC HIT</t>
  </si>
  <si>
    <t>Disk 1 -&gt; Partition E -&gt; FRENCH FRTLS</t>
  </si>
  <si>
    <t>AL FRENCH A</t>
  </si>
  <si>
    <t>Partition A -&gt; SPACE DOCK</t>
  </si>
  <si>
    <t>SPACE DOCK</t>
  </si>
  <si>
    <t>SFX (Focus)</t>
  </si>
  <si>
    <t xml:space="preserve">Partition A -&gt; ICELAND </t>
  </si>
  <si>
    <t>ICELAND 1</t>
  </si>
  <si>
    <t>Last Day</t>
  </si>
  <si>
    <t>Partition A -&gt; PIXIES</t>
  </si>
  <si>
    <t>ELVES</t>
  </si>
  <si>
    <t>Stone Tower Temple Inverted</t>
  </si>
  <si>
    <t>Partition A -&gt; RUMBLE RAIN</t>
  </si>
  <si>
    <t>TUNNEL RAIN</t>
  </si>
  <si>
    <t>Partition B -&gt; OMINOUSITY</t>
  </si>
  <si>
    <t>OMINOUSITY</t>
  </si>
  <si>
    <t>Partition D -&gt; DANGER</t>
  </si>
  <si>
    <t>DANGER</t>
  </si>
  <si>
    <t>Cave, Ikana Valley</t>
  </si>
  <si>
    <t xml:space="preserve">Partition D -&gt; PIT HITS </t>
  </si>
  <si>
    <t>PIT HIT 1</t>
  </si>
  <si>
    <t>Partition J -&gt; ONE SHOTS</t>
  </si>
  <si>
    <t>JAP CYMBALS</t>
  </si>
  <si>
    <t>JAP CYMBAL 1, 2, 3</t>
  </si>
  <si>
    <t>Majora's Theme</t>
  </si>
  <si>
    <t>Track 34 -&gt; Sample 2</t>
  </si>
  <si>
    <t>African Vocal Phrase 2</t>
  </si>
  <si>
    <t>The Legend of Zelda: Wind Waker</t>
  </si>
  <si>
    <t>Sample: Le Mystere Des Voix Bulgares</t>
  </si>
  <si>
    <t>Pilentze Pee</t>
  </si>
  <si>
    <t>Ganon's Castle</t>
  </si>
  <si>
    <t>CD 1 -&gt; Partition A -&gt; 01 VI LNG FF</t>
  </si>
  <si>
    <t>Departure, Hero of Wind, The Tower of the Gods Appears, Sage Fado, Zelda's Awakening</t>
  </si>
  <si>
    <t>CD 1 -&gt; Partition A -&gt; 04 VI DET 1</t>
  </si>
  <si>
    <t>VI DETACHE 1</t>
  </si>
  <si>
    <t>Ceremony in the Woods</t>
  </si>
  <si>
    <t>CD 1 -&gt; Partition A -&gt; 10 VI CRSC</t>
  </si>
  <si>
    <t>VI CRESCENDO</t>
  </si>
  <si>
    <t>Ganondorf on Forsaken Fortress</t>
  </si>
  <si>
    <t>CD 1 -&gt; Partition B -&gt; 02 VI TR PP</t>
  </si>
  <si>
    <t>VI TRMOLO PP</t>
  </si>
  <si>
    <t>Aryll Rescue 3</t>
  </si>
  <si>
    <t>CD 1 -&gt; Partition B -&gt; 05 VI TL MI</t>
  </si>
  <si>
    <t>VI TRILL MI</t>
  </si>
  <si>
    <t>Molgera Appears</t>
  </si>
  <si>
    <t>CD 1 -&gt; Partition B -&gt; 07 VI GLS FS</t>
  </si>
  <si>
    <t>Aryll Rescue 5</t>
  </si>
  <si>
    <t>CD 1 -&gt; Partition C -&gt; 17 VA SHDT 1</t>
  </si>
  <si>
    <t>VA DETACHE 1</t>
  </si>
  <si>
    <t>Hero of Wind</t>
  </si>
  <si>
    <t>CD 1 -&gt; Partition D -&gt; 01 VA SOR</t>
  </si>
  <si>
    <t>VA SORDINO</t>
  </si>
  <si>
    <t>Earth Temple</t>
  </si>
  <si>
    <t>CD 1 -&gt; Partition D -&gt; 02 VA COLG 1</t>
  </si>
  <si>
    <t>VA COLEGNO 1</t>
  </si>
  <si>
    <t>CD 1 -&gt; Partition D -&gt; 05 VA TR PP</t>
  </si>
  <si>
    <t>VA TRMLO PP</t>
  </si>
  <si>
    <t>Wind Temple</t>
  </si>
  <si>
    <t>CD 1 -&gt; Partition E -&gt; 18 CL LG FF</t>
  </si>
  <si>
    <t>CL LONG FF</t>
  </si>
  <si>
    <t>Hyrule King Appears</t>
  </si>
  <si>
    <t>CD 1 -&gt; Partition E -&gt; 19 CL LG PP</t>
  </si>
  <si>
    <t>CL LONG PP</t>
  </si>
  <si>
    <t>Hyrule Castle</t>
  </si>
  <si>
    <t>CD 1 -&gt; Partition G -&gt; 11 CL DET 1</t>
  </si>
  <si>
    <t>CL DETACHE 1</t>
  </si>
  <si>
    <t>The Deku Tree and the Koroks</t>
  </si>
  <si>
    <t>CD 1 -&gt; Partition G -&gt; 13 CL PIZZ 1</t>
  </si>
  <si>
    <t>CL PIZICTO 1</t>
  </si>
  <si>
    <t>CD 1 -&gt; Partition G -&gt; 16 BA LONG PP</t>
  </si>
  <si>
    <t>BA LONG PP</t>
  </si>
  <si>
    <t>CD 1 -&gt; Partition G -&gt; 17 BA PIZZ 1</t>
  </si>
  <si>
    <t>BA PIZICTO 1</t>
  </si>
  <si>
    <t>Wind Temple, Hyrule Castle</t>
  </si>
  <si>
    <t>Main Theme, The Legendary Hero, Sage Fado, Ganondorf Before the Battle</t>
  </si>
  <si>
    <t>CD 2 -&gt; Partition F -&gt; 02 CLS LGFF2</t>
  </si>
  <si>
    <t>CLS LONG FF2</t>
  </si>
  <si>
    <t>The Legendary Hero</t>
  </si>
  <si>
    <t>CD 3 -&gt; Partition B -&gt; 10 FLS LG F</t>
  </si>
  <si>
    <t>FLS LONG F</t>
  </si>
  <si>
    <t>CD 3 -&gt; Partition B -&gt; 11 FLS LG P</t>
  </si>
  <si>
    <t>FLS LONG P</t>
  </si>
  <si>
    <t>Princess Zelda's Theme</t>
  </si>
  <si>
    <t>CD 3 -&gt; Partition C -&gt; 03 AFS LONG</t>
  </si>
  <si>
    <t>AFS LONG</t>
  </si>
  <si>
    <t>Ceremony in the Woods, Wind Temple</t>
  </si>
  <si>
    <t>CD 3 -&gt; Partition D -&gt; 01 OBS LG F</t>
  </si>
  <si>
    <t>Forbidden Woods</t>
  </si>
  <si>
    <t>CD 3 -&gt; Partition D -&gt; 25 OBS SVIBR</t>
  </si>
  <si>
    <t>OBS SOL VIBR</t>
  </si>
  <si>
    <t>Departure, Hyrule King Appears</t>
  </si>
  <si>
    <t>CD 3 -&gt; Partition E -&gt; 02 CT LG P</t>
  </si>
  <si>
    <t>CT LONG P</t>
  </si>
  <si>
    <t>Aryll Rescue 1</t>
  </si>
  <si>
    <t>CD 3 -&gt; Partition F -&gt; 03 BS STAC1</t>
  </si>
  <si>
    <t>BS STCATO 1</t>
  </si>
  <si>
    <t>CD 3 -&gt; Partition G -&gt; 01 BNS LONG</t>
  </si>
  <si>
    <t>BNS LONG</t>
  </si>
  <si>
    <t>The Forest of Outset Island, Hyrule Castle, Hero of Wind, Forbidden Woods</t>
  </si>
  <si>
    <t>CD 3 -&gt; Partition H -&gt; 02 CTS LG P</t>
  </si>
  <si>
    <t>CTS LONG P</t>
  </si>
  <si>
    <t>Forbidden Woods, Ceremony in the Woods</t>
  </si>
  <si>
    <t>CD 3 -&gt; Partition I -&gt; 02 EHS LG P</t>
  </si>
  <si>
    <t>EHS LONG P</t>
  </si>
  <si>
    <t>The Deku Tree's Crisis, The Tower of the Gods Appears</t>
  </si>
  <si>
    <t>CD 4 -&gt; Partition A -&gt; 01 TR LG FF</t>
  </si>
  <si>
    <t>TR LONG FF</t>
  </si>
  <si>
    <t>Departure</t>
  </si>
  <si>
    <t>CD 4 -&gt; Partition C -&gt; 22 TUS LG F</t>
  </si>
  <si>
    <t>TUS LONG F</t>
  </si>
  <si>
    <t>Inside the Pirate Ship</t>
  </si>
  <si>
    <t>CD 4 -&gt; Partition D -&gt; 01 TB LG FF</t>
  </si>
  <si>
    <t>TB LONG FF</t>
  </si>
  <si>
    <t>Ganondorf Before the Battle</t>
  </si>
  <si>
    <t>CD 4 -&gt; Partition F -&gt; 02 FH LG PP</t>
  </si>
  <si>
    <t>FH LONG PP</t>
  </si>
  <si>
    <t>The Deku Tree and the Koroks, Earth Temple</t>
  </si>
  <si>
    <t>CD 4 -&gt; Partition H -&gt; 15 VI FX 04</t>
  </si>
  <si>
    <t>VI FX 04</t>
  </si>
  <si>
    <t>Sealed Hyrule Castle</t>
  </si>
  <si>
    <t>CD 5 -&gt; Partition B -&gt; 03 TI FF</t>
  </si>
  <si>
    <t>Puppet Ganon Before the Battle</t>
  </si>
  <si>
    <t>CD 5 -&gt; Partition D -&gt; 02 GO FX</t>
  </si>
  <si>
    <t>GO FX 04</t>
  </si>
  <si>
    <t>CD 2 -&gt; CHO:Aaahh + Yhh -&gt; CHO:Aaahh</t>
  </si>
  <si>
    <t>CHO:Aaahhh</t>
  </si>
  <si>
    <t>Ganondorf Before the Battle, Ganondorf Battle</t>
  </si>
  <si>
    <t>CD 2 -&gt; CHO:Falls+Whistl -&gt; CHO:Falls</t>
  </si>
  <si>
    <t>CHO:Fall 3</t>
  </si>
  <si>
    <t>Puppet Ganon After Battle</t>
  </si>
  <si>
    <t>CHO:Fall 5</t>
  </si>
  <si>
    <t>CD 2 -&gt; CHO:Vohmm-Houuu -&gt; CHO:Soumm-Houuu</t>
  </si>
  <si>
    <t>CHO:Soummm</t>
  </si>
  <si>
    <t>Makar's Prayer</t>
  </si>
  <si>
    <t>CD 2 -&gt; SYN:WAVESTATION -&gt; SYN:Wavestation1</t>
  </si>
  <si>
    <t>SYN:WSVulcanHarp</t>
  </si>
  <si>
    <t>2 -&gt; 3, 13</t>
  </si>
  <si>
    <t>Secret</t>
  </si>
  <si>
    <t>2 -&gt; 8</t>
  </si>
  <si>
    <t>CD 2 -&gt; SYN:DIGTAL   2 -&gt; SYN:Digital   5</t>
  </si>
  <si>
    <t>SYN:Orchestral</t>
  </si>
  <si>
    <t>2 -&gt; 11</t>
  </si>
  <si>
    <t>0 -&gt; 14, 15, 16, 17</t>
  </si>
  <si>
    <t>0 -&gt; 26, 27</t>
  </si>
  <si>
    <t>Outset Island, Inside a House</t>
  </si>
  <si>
    <t>Wind God's Aria, Makar's Prayer</t>
  </si>
  <si>
    <t>CD 1 -&gt; HAL:NUNS AAH/OOH -&gt; HAL:Nuns  Aahhh</t>
  </si>
  <si>
    <t>Fairy Spring</t>
  </si>
  <si>
    <t>CD 1 -&gt; HAL:NUNS MMH/HMM -&gt; HAL:Nuns  Mmmhh</t>
  </si>
  <si>
    <t>HAL:Nuns Mmmh</t>
  </si>
  <si>
    <t>Hyrule Castle, Sealed Hyrule Castle</t>
  </si>
  <si>
    <t>Track 10 - Gregorian Choir -&gt; TS 0:10</t>
  </si>
  <si>
    <t>Tower of the Gods</t>
  </si>
  <si>
    <t>Track 10 - Gregorian Choir -&gt; TS 0:30</t>
  </si>
  <si>
    <t>Track 12 - Gregorian Choir -&gt; TS 0:54</t>
  </si>
  <si>
    <t>Gregorian Oooh octave</t>
  </si>
  <si>
    <t>The Ghost Ship</t>
  </si>
  <si>
    <t>Track 13 - Gregorian Choir -&gt; TS 0:00</t>
  </si>
  <si>
    <t>Sage Laruto</t>
  </si>
  <si>
    <t>Track 13 - Gregorian Choir -&gt; TS 0:10</t>
  </si>
  <si>
    <t>Track 13 - Gregorian Choir -&gt; TS 0:20</t>
  </si>
  <si>
    <t>Track 13 - Gregorian Choir -&gt; TS 0:50</t>
  </si>
  <si>
    <t>Ganondorf Battle</t>
  </si>
  <si>
    <t>Mini Boss, Medli's Awakening, Wind Temple</t>
  </si>
  <si>
    <t>String Sus Piano 1</t>
  </si>
  <si>
    <t>0 -&gt; 13</t>
  </si>
  <si>
    <t xml:space="preserve">Bank 0 </t>
  </si>
  <si>
    <t>0 -&gt; 25, Also in the N64DD SDK</t>
  </si>
  <si>
    <t>Outset Island, Old Men's House, Inside the Pirate Ship, Forbidden Woods</t>
  </si>
  <si>
    <t>45 -&gt; 27</t>
  </si>
  <si>
    <t>Drugstore, Forest Haven, Inside Forest Haven</t>
  </si>
  <si>
    <t>013 Tamburas</t>
  </si>
  <si>
    <t>Drugstore</t>
  </si>
  <si>
    <t>Beedle's Shop, Fencing Instruction</t>
  </si>
  <si>
    <t>Cowbell ptns</t>
  </si>
  <si>
    <t>Beedle's Shop</t>
  </si>
  <si>
    <t>Tambourine w_ head-1</t>
  </si>
  <si>
    <t>Sage Fado</t>
  </si>
  <si>
    <t>45 -&gt; 14</t>
  </si>
  <si>
    <t>Inside Forest Haven</t>
  </si>
  <si>
    <t>Wind Chimes, Bamboo</t>
  </si>
  <si>
    <t>51 -&gt; 0, 1</t>
  </si>
  <si>
    <t>Dragon Roost Island</t>
  </si>
  <si>
    <t>Puppet Ganon After Battle, Ganondorf Before the Battle</t>
  </si>
  <si>
    <t>Orch/Misc Percussion -&gt; Snare Drums</t>
  </si>
  <si>
    <t>Sn Drum Wire VS</t>
  </si>
  <si>
    <t>Forsaken Fortress, The Ocean, The Cursed Ocean</t>
  </si>
  <si>
    <t>0 -&gt; 6, 7</t>
  </si>
  <si>
    <t>Orchestral Bells</t>
  </si>
  <si>
    <t>Forbidden Woods, Hyrule Castle</t>
  </si>
  <si>
    <t>Timp Md mf</t>
  </si>
  <si>
    <t>Pirates</t>
  </si>
  <si>
    <t>To Hyrule</t>
  </si>
  <si>
    <t>Vibraphone p</t>
  </si>
  <si>
    <t>42 -&gt; 8, 9, 10, 11</t>
  </si>
  <si>
    <t>Progams -&gt; DRUMS</t>
  </si>
  <si>
    <t>60 Industry Set</t>
  </si>
  <si>
    <t>Gohma Second Half (The Second Time)</t>
  </si>
  <si>
    <t>69 Marimba</t>
  </si>
  <si>
    <t>Maritime Battle, Phantom Ganon</t>
  </si>
  <si>
    <t>Programs -&gt; ORGANS</t>
  </si>
  <si>
    <t>97 Gospel Organ</t>
  </si>
  <si>
    <t>Gohdan</t>
  </si>
  <si>
    <t>Programs -&gt; STRINGS/CHOIR</t>
  </si>
  <si>
    <t>108 Fast Strings</t>
  </si>
  <si>
    <t>Helmaroc King</t>
  </si>
  <si>
    <t>119 Mixed Choir</t>
  </si>
  <si>
    <t>Battle on the Sea</t>
  </si>
  <si>
    <t>Program Farm</t>
  </si>
  <si>
    <t>STRINGS.K25 -&gt; Layered Solo and Ensemble Strings</t>
  </si>
  <si>
    <t>224 Silk Strings 2</t>
  </si>
  <si>
    <t>Battle, Molgera, Helmaroc King</t>
  </si>
  <si>
    <t>Partition E -&gt; EMRE CURA</t>
  </si>
  <si>
    <t>EMRE CURA</t>
  </si>
  <si>
    <t>14 -&gt; 17, 18, 19</t>
  </si>
  <si>
    <t>13 -&gt; 7, 8</t>
  </si>
  <si>
    <t>Encounter with Tetra, Reunion with Your Sister</t>
  </si>
  <si>
    <t>024 013 Log drum</t>
  </si>
  <si>
    <t>45 -&gt; 21, 22, 23</t>
  </si>
  <si>
    <t>Beedle's Shop, Forest Haven, Inside Forest Haven, The Deku Tree's Crisis</t>
  </si>
  <si>
    <t>Encounter with Tetra, Jalhalla</t>
  </si>
  <si>
    <t>Ganondorf on Forsaken Fortress, Molgera, The Tower of the Gods</t>
  </si>
  <si>
    <t>000 020 ChurchOrg.1</t>
  </si>
  <si>
    <t>000 022 AccordionFr</t>
  </si>
  <si>
    <t>Jalhalla</t>
  </si>
  <si>
    <t>000 046 Pizz. Str.</t>
  </si>
  <si>
    <t>Aryll's Abduction, A Big Bird Attacks, Battle, Ceremony in the Woods</t>
  </si>
  <si>
    <t>Aryll's Abduction, Puppet Ganon (Insect Mode), Ending, The Tower of the Gods</t>
  </si>
  <si>
    <t>1 -&gt; 42</t>
  </si>
  <si>
    <t>1 -&gt; 4</t>
  </si>
  <si>
    <t>000 069 Oboe</t>
  </si>
  <si>
    <t>Outset Island, Encounter with Tetra, Inside the Pirate Ship</t>
  </si>
  <si>
    <t>000 113 Tinkle Bell</t>
  </si>
  <si>
    <t>The Tower of the Gods</t>
  </si>
  <si>
    <t>Forsaken Fortress Invasion 1, Ganondorf on Forsaken Fortress, Gohdan</t>
  </si>
  <si>
    <t>Outset Island, Inside a House, Old Men's House, Grandma</t>
  </si>
  <si>
    <t>016 076 Zampona</t>
  </si>
  <si>
    <t>017 076 Zampona Atk</t>
  </si>
  <si>
    <t>Forest Haven, Earth Temple</t>
  </si>
  <si>
    <t>008 047 Uillean Harp</t>
  </si>
  <si>
    <t>Earth God's Lyric</t>
  </si>
  <si>
    <t>039 121 Gt.StrokeNz1</t>
  </si>
  <si>
    <t>055 GAMELAN 1</t>
  </si>
  <si>
    <t>Forest Haven, Drugstore</t>
  </si>
  <si>
    <t>096 Piccolo</t>
  </si>
  <si>
    <t>59 -&gt; 2</t>
  </si>
  <si>
    <t>Inside a House, Inside the Pirate Ship, Windfall Island</t>
  </si>
  <si>
    <t>103 Oboe mf</t>
  </si>
  <si>
    <t>Grandma</t>
  </si>
  <si>
    <t>127 Tpt Sect</t>
  </si>
  <si>
    <t>The Ocean, Battle on the Sea No. 2, Ganondorf Battle</t>
  </si>
  <si>
    <t>040 String Ens</t>
  </si>
  <si>
    <t>Fencing Instruction, The Ocean, The Deku Tree's Crisis, The Cursed Ocean</t>
  </si>
  <si>
    <t>078 ChamberSect.</t>
  </si>
  <si>
    <t>0 -&gt; 30, 31, 32, 33, 34</t>
  </si>
  <si>
    <t>Outset Island, Grandma, The Ocean, The Cursed Ocean, Aryll's Theme</t>
  </si>
  <si>
    <t>084 Hornz</t>
  </si>
  <si>
    <t>0 -&gt; 18, 19, 20</t>
  </si>
  <si>
    <t>The Ocean, The Cursed Ocean</t>
  </si>
  <si>
    <t>079 Celtic Harp</t>
  </si>
  <si>
    <t>Staff Credit</t>
  </si>
  <si>
    <t>New World Order Journey #2</t>
  </si>
  <si>
    <t>CD 1 -&gt; Track 02 - Didjeridoo-01</t>
  </si>
  <si>
    <t>Timestamp 1:22</t>
  </si>
  <si>
    <t>41 -&gt; 6</t>
  </si>
  <si>
    <t>CD 1 -&gt; Track 71 - World Flutes-01</t>
  </si>
  <si>
    <t>41 -&gt; 9</t>
  </si>
  <si>
    <t>CD 1 -&gt; Track 72 - World Flutes-02</t>
  </si>
  <si>
    <t>41 -&gt; 10</t>
  </si>
  <si>
    <t>Timestamp 0:35</t>
  </si>
  <si>
    <t>41 -&gt; 11</t>
  </si>
  <si>
    <t>Windfall Island</t>
  </si>
  <si>
    <t>0104-09-01</t>
  </si>
  <si>
    <t>0104-09-02</t>
  </si>
  <si>
    <t>0104-09-03</t>
  </si>
  <si>
    <t>0104-09-04</t>
  </si>
  <si>
    <t>0104-09-05</t>
  </si>
  <si>
    <t>0104-09-06</t>
  </si>
  <si>
    <t>0104-09-07</t>
  </si>
  <si>
    <t>0104-09-08</t>
  </si>
  <si>
    <t>0104-09-10</t>
  </si>
  <si>
    <t>0104-09-11</t>
  </si>
  <si>
    <t>0104-09-12</t>
  </si>
  <si>
    <r>
      <rPr>
        <rFont val="Fira Sans"/>
        <b/>
        <color rgb="FF000000"/>
        <sz val="10.0"/>
      </rPr>
      <t xml:space="preserve">Disk 2 -&gt; Partition C -&gt; BERTHA </t>
    </r>
    <r>
      <rPr>
        <rFont val="Fira Sans"/>
        <b/>
        <color rgb="FF000000"/>
        <sz val="10.0"/>
      </rPr>
      <t>AC.BS</t>
    </r>
  </si>
  <si>
    <t>45 -&gt; 12, 13</t>
  </si>
  <si>
    <t>Forest Haven, Dragon Roost Island (OST Version)</t>
  </si>
  <si>
    <t>Partition A -&gt; CRICKETCHOIR</t>
  </si>
  <si>
    <t>CRICKETCHOIR</t>
  </si>
  <si>
    <t>4 -&gt; 0</t>
  </si>
  <si>
    <t>Partition A -&gt; MYSTIC</t>
  </si>
  <si>
    <t>MYSTIC</t>
  </si>
  <si>
    <t>4 -&gt; 1</t>
  </si>
  <si>
    <t>Sacred Shrine</t>
  </si>
  <si>
    <t>Jabun</t>
  </si>
  <si>
    <t>Partition E -&gt; TRAIN TRACKS</t>
  </si>
  <si>
    <t>TRAIN TRACKS</t>
  </si>
  <si>
    <t>Partition G -&gt; SNOWFLAKES</t>
  </si>
  <si>
    <t>SNOWFLAKES</t>
  </si>
  <si>
    <t>16 -&gt; 0</t>
  </si>
  <si>
    <t>CD 1 -&gt; Partition G -&gt; 93 UDU BATA</t>
  </si>
  <si>
    <t>-UDU B  MENU</t>
  </si>
  <si>
    <t>CD 1 -&gt; Partition I -&gt; UDUS</t>
  </si>
  <si>
    <t>-UDUS + KIMS</t>
  </si>
  <si>
    <t>CD 2 -&gt; Partition C -&gt; 93 M. TABLA</t>
  </si>
  <si>
    <t>-TABLA 2</t>
  </si>
  <si>
    <t>Dragon Roost Cavern</t>
  </si>
  <si>
    <t>CD 2 -&gt; Partition C -&gt; 93 QAW KEH.</t>
  </si>
  <si>
    <t>-QAW KEHARWA</t>
  </si>
  <si>
    <t>CD 2 -&gt; Partition I -&gt; PERC TOYS 1</t>
  </si>
  <si>
    <t>-FLEXTONE</t>
  </si>
  <si>
    <t>The Fairy Queen</t>
  </si>
  <si>
    <t>2 -&gt; 54, From Super Mario 64</t>
  </si>
  <si>
    <t>CD 1 -&gt; Track 19 - Uilleann Pipes -&gt; Sample 5</t>
  </si>
  <si>
    <t>Uilleann Multi 05 A1</t>
  </si>
  <si>
    <t>45 -&gt; 30</t>
  </si>
  <si>
    <t>Forest Haven</t>
  </si>
  <si>
    <t>CD 1 -&gt; Track 19 - Uilleann Pipes -&gt; Sample 9</t>
  </si>
  <si>
    <t>Uilleann Multi 09 E2</t>
  </si>
  <si>
    <t>45 -&gt; 31</t>
  </si>
  <si>
    <t>Recorder, 42 -&gt; 0, 1</t>
  </si>
  <si>
    <t>Percussive Organ, also in NSMB DS</t>
  </si>
  <si>
    <t>Phantom Ganon, Molgera (The Second Time)</t>
  </si>
  <si>
    <t>Classical Tenor Ah</t>
  </si>
  <si>
    <t>Classical Tenor Octave Ah</t>
  </si>
  <si>
    <t>Boys' Choir</t>
  </si>
  <si>
    <t>Sopranos</t>
  </si>
  <si>
    <t>Full Choir Ahs</t>
  </si>
  <si>
    <t>Epilogue</t>
  </si>
  <si>
    <t>Farewell Hyrule King</t>
  </si>
  <si>
    <t>? (Roland or KORG)</t>
  </si>
  <si>
    <t>Forsaken Fortress</t>
  </si>
  <si>
    <t>The Legend of Zelda: Wind Waker HD</t>
  </si>
  <si>
    <t>CD 5 -&gt; Partition D -&gt; 10 XY LONG</t>
  </si>
  <si>
    <t>XY LONG</t>
  </si>
  <si>
    <t>CD 5 -&gt; Partition I -&gt; 01 TBL LG LO</t>
  </si>
  <si>
    <t>Various Perc</t>
  </si>
  <si>
    <t>Strings -&gt; Solo Cello -&gt; 5 Keysw</t>
  </si>
  <si>
    <t>SVC KS Master</t>
  </si>
  <si>
    <t>Woodwinds -&gt; Solo Flute -&gt; 5 Keysw</t>
  </si>
  <si>
    <t>SFL KS Master</t>
  </si>
  <si>
    <t>India -&gt; Wind -&gt; Bansuri</t>
  </si>
  <si>
    <t>Bansuri KS C0-B0</t>
  </si>
  <si>
    <t>Percussion -&gt; Chromatic Percussion</t>
  </si>
  <si>
    <t>Celeste</t>
  </si>
  <si>
    <t>Encounter with Tetra</t>
  </si>
  <si>
    <t>Woodwinds -&gt; Solo Woodwinds -&gt; Bassoons</t>
  </si>
  <si>
    <t>Keyswitches: Sustain, Staccato</t>
  </si>
  <si>
    <t>Encounter with Tetra, Inside the Pirate Ship</t>
  </si>
  <si>
    <t>Woodwinds -&gt; Solo Woodwinds -&gt; Solo Oboe</t>
  </si>
  <si>
    <t>Woodwinds -&gt; Solo Woodwinds -&gt; Solo Piccolo</t>
  </si>
  <si>
    <t>Piccolo Multi</t>
  </si>
  <si>
    <t>Keyswitches: Sustain 1, Staccato</t>
  </si>
  <si>
    <t>Machfive 2</t>
  </si>
  <si>
    <t>06 Strings -&gt; All Strings</t>
  </si>
  <si>
    <t>Pitchbended, To confirm from G-Boy's sheet</t>
  </si>
  <si>
    <t>Molgera</t>
  </si>
  <si>
    <t>002 074 Flute Exp.</t>
  </si>
  <si>
    <t>The Legend of Zelda: The Minish Cap</t>
  </si>
  <si>
    <t>Inside a Cave</t>
  </si>
  <si>
    <t>A027 Choir of Light</t>
  </si>
  <si>
    <t>Element Appears</t>
  </si>
  <si>
    <t>A067 Stereo Strings</t>
  </si>
  <si>
    <t>~Used throughout the soundtrack~</t>
  </si>
  <si>
    <t>D077 Pipe Tutti</t>
  </si>
  <si>
    <t>Vaati's Theme</t>
  </si>
  <si>
    <t>087 Music Bells</t>
  </si>
  <si>
    <t>Minish Village, Hyrule Town</t>
  </si>
  <si>
    <t>046 PizzicatoStr</t>
  </si>
  <si>
    <t>Fairy Fountain</t>
  </si>
  <si>
    <t>055 SynVox</t>
  </si>
  <si>
    <t>Minish Village</t>
  </si>
  <si>
    <t>Ezlo Appears, Hyrule Field</t>
  </si>
  <si>
    <t>061 French Horn</t>
  </si>
  <si>
    <t>072 Clarinet</t>
  </si>
  <si>
    <t>Minish Woods</t>
  </si>
  <si>
    <t>Hyrule Town</t>
  </si>
  <si>
    <t>Castor Wilds</t>
  </si>
  <si>
    <t>165 Brass Sect1/</t>
  </si>
  <si>
    <t>Get Element</t>
  </si>
  <si>
    <t>176 Full Orch.2</t>
  </si>
  <si>
    <t>Climbing a Beanstalk</t>
  </si>
  <si>
    <t>207 Vibe</t>
  </si>
  <si>
    <t>142 Euro Zither</t>
  </si>
  <si>
    <t>223 Slow.Loop 1</t>
  </si>
  <si>
    <t>226 2Bar Loop 3</t>
  </si>
  <si>
    <t>The Legend of Zelda: Twilight Princess</t>
  </si>
  <si>
    <t>Arbiter's Grounds, Palace of Twilight</t>
  </si>
  <si>
    <t>Sample: Traditional Swiss Instruments</t>
  </si>
  <si>
    <t>Membranophones: Big Bass Drum</t>
  </si>
  <si>
    <t>Timestamp 0:06, 0:31, 0:33</t>
  </si>
  <si>
    <t>Goron Mines</t>
  </si>
  <si>
    <t>CD 2 -&gt; CHO:Ha-Hu-FaTong -&gt; CHO:Ha-Hu-FaTong</t>
  </si>
  <si>
    <t>CHO:Ha-Hu-FaTong</t>
  </si>
  <si>
    <t>From Classical Choir</t>
  </si>
  <si>
    <t>Final Battle #2</t>
  </si>
  <si>
    <t>CD 2 -&gt; SYN:JD 800/990 N -&gt; SYN:JD 800/990n4</t>
  </si>
  <si>
    <t>SYN:JDSYNTH Pizz</t>
  </si>
  <si>
    <t>Temple of Time</t>
  </si>
  <si>
    <t>CD 2 -&gt; SYN:DIGITAL  1 -&gt; SYN:Digital  1</t>
  </si>
  <si>
    <t>SYN:Crazy 2</t>
  </si>
  <si>
    <t>Twilight</t>
  </si>
  <si>
    <t>CD 2 -&gt; PAD:SYNTH-PADs 1 -&gt; PAD:Synth-Pads 3</t>
  </si>
  <si>
    <t>PAD:Synth-Pad  1</t>
  </si>
  <si>
    <t>City in the Sky</t>
  </si>
  <si>
    <t>CD 1 -&gt; HAL:GREG. BASSES -&gt; HAL:Greg. Basses</t>
  </si>
  <si>
    <t>HAL:Greg. Basses</t>
  </si>
  <si>
    <t>Gerudo Desert, Armogohma</t>
  </si>
  <si>
    <t>CD 1 -&gt; HAL:GREG. LICKS -&gt; HAL:Greg. Licks</t>
  </si>
  <si>
    <t>HAL:Greg. Licks</t>
  </si>
  <si>
    <t>HAL:Greg. L 07</t>
  </si>
  <si>
    <t>CD 1 -&gt; HAL:CL.FEM.SOLO1 -&gt; HAL:CL.Fem.Solo2</t>
  </si>
  <si>
    <t>HAL:Cl.Fem.Solo2</t>
  </si>
  <si>
    <t>Spirit's Lament</t>
  </si>
  <si>
    <t>Partition D -&gt; MATRIX 12</t>
  </si>
  <si>
    <t>MX12 CHOIR</t>
  </si>
  <si>
    <t>Attack cut off</t>
  </si>
  <si>
    <t>Agitha's Theme, Ruins of the Snowy Mountain</t>
  </si>
  <si>
    <t>Goat Herding, Middle Boss Battle #3, Forgotten Village</t>
  </si>
  <si>
    <t>Sled Race</t>
  </si>
  <si>
    <t>String Sus Marc Ster lm</t>
  </si>
  <si>
    <t>Hyrule Field (Main Theme), Hidden Skill Learned</t>
  </si>
  <si>
    <t>Chudley's Emporium</t>
  </si>
  <si>
    <t>Ordon Ranch</t>
  </si>
  <si>
    <t>CD 2 -&gt; Partition C -&gt; VOLUME 002</t>
  </si>
  <si>
    <t>Hyrule Field (Main Theme)</t>
  </si>
  <si>
    <t>025 Ocarina</t>
  </si>
  <si>
    <t>Wolf Howl, Single. Close Perspective.</t>
  </si>
  <si>
    <t>-Used in "Howling" songs-</t>
  </si>
  <si>
    <t>B15 Kalimba</t>
  </si>
  <si>
    <t>Fish On!, Shop</t>
  </si>
  <si>
    <t>Ilia's Theme, Save Ilia, Our Children Taken</t>
  </si>
  <si>
    <t>B114 Harp</t>
  </si>
  <si>
    <t>Parting with Midna</t>
  </si>
  <si>
    <t>010 000 Glocknspiel</t>
  </si>
  <si>
    <t>013 016 Barafon</t>
  </si>
  <si>
    <t>013 024 Log drum</t>
  </si>
  <si>
    <t>016 000 Santur</t>
  </si>
  <si>
    <t>016 001 Santur 2</t>
  </si>
  <si>
    <t>Middle Boss Battle #2</t>
  </si>
  <si>
    <t>020 000 Church Org.1</t>
  </si>
  <si>
    <t>046 000 Pizz. Str.</t>
  </si>
  <si>
    <t>082 007 LA Saw</t>
  </si>
  <si>
    <t>099 001 Syn Mallet</t>
  </si>
  <si>
    <t>099 002 SoftCrystal</t>
  </si>
  <si>
    <t>105 016 Tamboura</t>
  </si>
  <si>
    <t>112 001 Shanai 2</t>
  </si>
  <si>
    <t>112 016 Hichiriki</t>
  </si>
  <si>
    <t>005 024 Wurly</t>
  </si>
  <si>
    <t>009 001 Pop Celesta</t>
  </si>
  <si>
    <t>Emergency, Goron Mines, Middle Boss Battle #2, Zant Battle</t>
  </si>
  <si>
    <t>016 016 Zither 1</t>
  </si>
  <si>
    <t>Rutela's Theme, Middle Boss Battle #4, Middle Boss Battle #2, Mini Game Victory</t>
  </si>
  <si>
    <t>016 017 Zither 2</t>
  </si>
  <si>
    <t>022 009 Dist. Accord</t>
  </si>
  <si>
    <r>
      <rPr>
        <rFont val="Fira Sans"/>
        <b/>
        <color rgb="FF000000"/>
      </rPr>
      <t xml:space="preserve">025 000 </t>
    </r>
    <r>
      <rPr>
        <rFont val="Fira Sans"/>
        <b/>
        <color rgb="FF000000"/>
      </rPr>
      <t>Nylon-str.Gt</t>
    </r>
  </si>
  <si>
    <t>049 000 Strings   :</t>
  </si>
  <si>
    <t>051 024 Tron Strings</t>
  </si>
  <si>
    <t>073 008 Nay</t>
  </si>
  <si>
    <t>074 008 Flute + Vln</t>
  </si>
  <si>
    <t>074 016 Tron Flute</t>
  </si>
  <si>
    <t>076 016 Zampona</t>
  </si>
  <si>
    <t>093 001 SoftBellPad</t>
  </si>
  <si>
    <t>097 003 Anklung Pad</t>
  </si>
  <si>
    <t>Lakebed Temple</t>
  </si>
  <si>
    <t>102 004 Auhbient</t>
  </si>
  <si>
    <t>CD 2 -&gt; Track 13</t>
  </si>
  <si>
    <t>Timestamp 0:11</t>
  </si>
  <si>
    <t>City in the Sky, Ooccoo's Theme</t>
  </si>
  <si>
    <t>106Gamelan 048</t>
  </si>
  <si>
    <t>0104-17-01</t>
  </si>
  <si>
    <t>0104-17-08</t>
  </si>
  <si>
    <t>0104-18-08</t>
  </si>
  <si>
    <t>0104-19-01</t>
  </si>
  <si>
    <t>0104-19-08</t>
  </si>
  <si>
    <t>0104-20-01</t>
  </si>
  <si>
    <t>JP FUNK-V3 A</t>
  </si>
  <si>
    <t>Malo Mart</t>
  </si>
  <si>
    <t>Partition A -&gt; SOLIA</t>
  </si>
  <si>
    <t>SOLIA</t>
  </si>
  <si>
    <t>Partition A -&gt; STAR SHOWER</t>
  </si>
  <si>
    <t>STAR SHOWER</t>
  </si>
  <si>
    <t>Partition D -&gt; MOTHRA SLAM</t>
  </si>
  <si>
    <t>MOTHRA SLAM</t>
  </si>
  <si>
    <t>Partition E -&gt; AMB.MALLETS</t>
  </si>
  <si>
    <t>RUBBER WALLS</t>
  </si>
  <si>
    <t>Partition E -&gt; PIANO WIRES</t>
  </si>
  <si>
    <t>PIANO WIRE</t>
  </si>
  <si>
    <t>Partition E -&gt; SNAKE BYTE</t>
  </si>
  <si>
    <t>SNAKE BYTE</t>
  </si>
  <si>
    <t>Partition G -&gt; ANGEL DUST</t>
  </si>
  <si>
    <t>ANGEL DUST</t>
  </si>
  <si>
    <t>Zant Battle</t>
  </si>
  <si>
    <t>Partition G -&gt; DEPTH PROBE</t>
  </si>
  <si>
    <t>DEPTH PROBE</t>
  </si>
  <si>
    <t>Partition I -&gt; MONDO LION</t>
  </si>
  <si>
    <t>LION KING</t>
  </si>
  <si>
    <t>LION BREAT</t>
  </si>
  <si>
    <t>Arbiter's Grounds</t>
  </si>
  <si>
    <t>HOLLOW TUBE</t>
  </si>
  <si>
    <t>Before Battle With Zant</t>
  </si>
  <si>
    <t xml:space="preserve">Partition C -&gt; AFRICAFEMALE </t>
  </si>
  <si>
    <t>UGANDA LOOP</t>
  </si>
  <si>
    <t>UGANDAFEMAL3</t>
  </si>
  <si>
    <t>Midna Full of Wounds</t>
  </si>
  <si>
    <t>Hyrule Castle Town</t>
  </si>
  <si>
    <t>Ordon Village</t>
  </si>
  <si>
    <t>Proteus/3 XR World</t>
  </si>
  <si>
    <t>Fishing Hole</t>
  </si>
  <si>
    <t>Gerudo Desert</t>
  </si>
  <si>
    <t>The Legend of Zelda: Phantom Hourglass</t>
  </si>
  <si>
    <t>Evil Phantom ~ Bellum</t>
  </si>
  <si>
    <t>From Twilight Princess</t>
  </si>
  <si>
    <t>Oshus' Tale</t>
  </si>
  <si>
    <t>000 045 Tremolo Str</t>
  </si>
  <si>
    <t>Jolene, Evil Phantom ~ Bellum</t>
  </si>
  <si>
    <t>001 074 Flute 2</t>
  </si>
  <si>
    <t>008 Massed Horns</t>
  </si>
  <si>
    <t>038 Marcato</t>
  </si>
  <si>
    <t>095 Simply Brass</t>
  </si>
  <si>
    <t>Linebeck, House, Bellumbeck</t>
  </si>
  <si>
    <t>The Legend of Zelda: Spirit Tracks</t>
  </si>
  <si>
    <t>Malladus Possesses Cole, Malladus (Cole)</t>
  </si>
  <si>
    <t>Guitars -&gt; Acoustic</t>
  </si>
  <si>
    <t>Roundback Acoustic Guitar</t>
  </si>
  <si>
    <t>Wooded/Blizzard Temple</t>
  </si>
  <si>
    <t>Orchestral -&gt; Violins</t>
  </si>
  <si>
    <t>Violins 1 Pizzicato</t>
  </si>
  <si>
    <t>Violins 1 Staccato</t>
  </si>
  <si>
    <t>World -&gt; African</t>
  </si>
  <si>
    <t>File Select, Wooded/Blizzard Temple</t>
  </si>
  <si>
    <t>Celtic Hammered Dulcimer</t>
  </si>
  <si>
    <t>Celtic Harp</t>
  </si>
  <si>
    <t>File Select, Lokomo's Theme</t>
  </si>
  <si>
    <t>Celtic Tin Whistle</t>
  </si>
  <si>
    <t>Irish Fiddle</t>
  </si>
  <si>
    <t>Zelda's Temper Tantrum</t>
  </si>
  <si>
    <t>Tango Accordion</t>
  </si>
  <si>
    <t>Byrne/Staven ~ Divine Demon</t>
  </si>
  <si>
    <t>World -&gt; Middle Eastern</t>
  </si>
  <si>
    <t>Persian Santoor</t>
  </si>
  <si>
    <t>Turkish Oud Lute</t>
  </si>
  <si>
    <t>Cursed Land</t>
  </si>
  <si>
    <t>Turkish Saz Zither</t>
  </si>
  <si>
    <t>File Select, The Final Exam, Overworld</t>
  </si>
  <si>
    <t>World -&gt; North American</t>
  </si>
  <si>
    <t>Native American Flute</t>
  </si>
  <si>
    <t>No Vibrato KS</t>
  </si>
  <si>
    <t>Aboda/Outset Village, Duet with Carben, Byrne/Staven ~ Divine Demon, Duet with Zelda</t>
  </si>
  <si>
    <t>Spanish Flamenco Guitar</t>
  </si>
  <si>
    <t>Hard Attack KS</t>
  </si>
  <si>
    <t>Title Theme, With Anjean and Staven in the Spirit Train, Staff Roll</t>
  </si>
  <si>
    <t>So It's All Over Now</t>
  </si>
  <si>
    <t>Climbing the Tower of Spirits, The Tower of Spirits, Malladus (Final)</t>
  </si>
  <si>
    <t>World -&gt; Percussion -&gt; African Kit</t>
  </si>
  <si>
    <t>The Final Exam</t>
  </si>
  <si>
    <t>Disc 1 -&gt; Partition A -&gt; VI LNG FF</t>
  </si>
  <si>
    <t>Disc 1 -&gt; Partition G -&gt; CL DET 1</t>
  </si>
  <si>
    <t>Disc 3 -&gt; Partition G -&gt; BNS STAC 2</t>
  </si>
  <si>
    <t>BNS STCATO 2</t>
  </si>
  <si>
    <t>Disc 5 -&gt; Partition D -&gt; GCO HITS</t>
  </si>
  <si>
    <t>GCO HI MID</t>
  </si>
  <si>
    <t>A Little "Help" from the Princess</t>
  </si>
  <si>
    <t>Climbing the Tower of Spirits, Malladus (Final)</t>
  </si>
  <si>
    <t>CD 2 -&gt; CHO:Vohmmm-Houuu</t>
  </si>
  <si>
    <t>CHO:Vohmmm</t>
  </si>
  <si>
    <t>Mayscore/Whittleton</t>
  </si>
  <si>
    <t>PAD:SYN-PAD 6</t>
  </si>
  <si>
    <t>Anjean's Theme, Malladus (Possessed Zelda)</t>
  </si>
  <si>
    <t>CD 2 -&gt; VOI:VOICES -&gt; VOI:Voices 3</t>
  </si>
  <si>
    <t>VOI:MellotronVOI</t>
  </si>
  <si>
    <t>The Tower of Spirits, Malladus (Possessed Zelda)</t>
  </si>
  <si>
    <t>Overworld, Castle Town, The Disappearing Spirit Tracks</t>
  </si>
  <si>
    <t>Bizarro 2</t>
  </si>
  <si>
    <t>LOW_PNO_2</t>
  </si>
  <si>
    <t>Malladus (Possessed Zelda)</t>
  </si>
  <si>
    <t>Chimes P</t>
  </si>
  <si>
    <t>Pitched Percussion -&gt; Xylo/Marimba/Vibes</t>
  </si>
  <si>
    <t>Marimba Soft Mallet</t>
  </si>
  <si>
    <t>Aboda/Outset Village, Duet with Gage/Steem/Carben/Embrose/Rael</t>
  </si>
  <si>
    <t>From Twilight Princess or Asuka</t>
  </si>
  <si>
    <t>COWBELL B +</t>
  </si>
  <si>
    <t>Stagnox ~ Armoured Beetle</t>
  </si>
  <si>
    <t>EMRE KANUN 2</t>
  </si>
  <si>
    <t xml:space="preserve">Mini-Boss #1, Staff Roll </t>
  </si>
  <si>
    <t>Desert Temple</t>
  </si>
  <si>
    <t>052 Music Bells</t>
  </si>
  <si>
    <t>Climbing the Tower of Spirits, Anouki Village</t>
  </si>
  <si>
    <t>094 Pipe Organ</t>
  </si>
  <si>
    <t>Malladus' Resurrection is Complete</t>
  </si>
  <si>
    <t>096 Dolce Qrt</t>
  </si>
  <si>
    <t>Hyrule Castle, Chancellor Cole's Theme</t>
  </si>
  <si>
    <t>012 Soft Tb</t>
  </si>
  <si>
    <t>076 Orgaenia</t>
  </si>
  <si>
    <t>File Select, Anouki Village</t>
  </si>
  <si>
    <t>091 Gospel Oohs</t>
  </si>
  <si>
    <t>Title Theme, Malladus' Resurrection is Complete, Malladus (Possessed Zelda)</t>
  </si>
  <si>
    <t>099 3D Vox</t>
  </si>
  <si>
    <t>Zelda's Body is Stolen, Malladus' Resurrection is Complete, Malladus (Possessed Zelda)</t>
  </si>
  <si>
    <t>Fraaz, Cragma/Vulcano, Mountain/Desert Temple, Malladus' Resurrection</t>
  </si>
  <si>
    <t>079 Aerial Harp</t>
  </si>
  <si>
    <t>Zelda's Lullaby</t>
  </si>
  <si>
    <t>Chancellor Cole's Theme, Zelda's Body is Stolen, Malladus (Cole)</t>
  </si>
  <si>
    <t>046 SideBandBell</t>
  </si>
  <si>
    <t>Force Gem Restored</t>
  </si>
  <si>
    <t>026 Biggie Bows</t>
  </si>
  <si>
    <t>031 Percussion</t>
  </si>
  <si>
    <t>001 016 Santur 2</t>
  </si>
  <si>
    <t>Chancellor Cole's Theme, Malladus (Cole)</t>
  </si>
  <si>
    <t>001 009 Pop Celesta</t>
  </si>
  <si>
    <t>Normal and reversed</t>
  </si>
  <si>
    <t>008 061 F. Horn Slow</t>
  </si>
  <si>
    <t>Cragma/Vulcano, The Demon Train</t>
  </si>
  <si>
    <t>Fraaz, Cragma/Vulcano</t>
  </si>
  <si>
    <t>Mini-Boss #2</t>
  </si>
  <si>
    <t>060 Lonely Oboe</t>
  </si>
  <si>
    <t>Duet with Rael, Duet with Zelda, So It's All Over Now</t>
  </si>
  <si>
    <t>062 Tooters Lead</t>
  </si>
  <si>
    <t>Linebeck III</t>
  </si>
  <si>
    <t>CD 2 -&gt; Track 69 - Ceilidh Snare -&gt; Sample 1</t>
  </si>
  <si>
    <t>Ceilidh Snare Hit 01</t>
  </si>
  <si>
    <t>CD 2 -&gt; Track 69 - Ceilidh Snare -&gt; Sample 4</t>
  </si>
  <si>
    <t>Ceilidh Snare Hit 04</t>
  </si>
  <si>
    <t>Track 14</t>
  </si>
  <si>
    <t>21_14_12</t>
  </si>
  <si>
    <t>Alfonzo Vs. Staven</t>
  </si>
  <si>
    <t>21_14_14</t>
  </si>
  <si>
    <t>21_46_01</t>
  </si>
  <si>
    <t>Byrne/Staven, Byrne/Staven to the Rescue</t>
  </si>
  <si>
    <t>21_46_03</t>
  </si>
  <si>
    <t>Shaker confirmed</t>
  </si>
  <si>
    <t>Choir Aahs</t>
  </si>
  <si>
    <t>The Demon Train</t>
  </si>
  <si>
    <t>Chiff Synth</t>
  </si>
  <si>
    <t>? (Possibly Machfive 2)</t>
  </si>
  <si>
    <t>Hichiriki?</t>
  </si>
  <si>
    <t>Used Throughout</t>
  </si>
  <si>
    <t>? (Potentially Zero-G Lola)</t>
  </si>
  <si>
    <t>Zelda's Singing Voice</t>
  </si>
  <si>
    <t>Duet with Zelda</t>
  </si>
  <si>
    <t>Steem's Biwa</t>
  </si>
  <si>
    <t>Duet with Steem, Duet with Zelda</t>
  </si>
  <si>
    <t>Sitar Glissandos</t>
  </si>
  <si>
    <t>Vox Piano</t>
  </si>
  <si>
    <t>The Demon Train, Malladus (Possessed Zelda)</t>
  </si>
  <si>
    <t>The Legend of Zelda: Skyward Sword</t>
  </si>
  <si>
    <t>Turkish Morning Oud 10</t>
  </si>
  <si>
    <t>Chinese Di Zi Flute</t>
  </si>
  <si>
    <t>Faron Woods, The Dragons</t>
  </si>
  <si>
    <t>The Dragons</t>
  </si>
  <si>
    <t>Lanayru Desert</t>
  </si>
  <si>
    <t>05 Keyboards -&gt; 08 Warped Mallet</t>
  </si>
  <si>
    <t>Distant Xylophone</t>
  </si>
  <si>
    <t>Cave</t>
  </si>
  <si>
    <t>Mystic Vibes</t>
  </si>
  <si>
    <t>Sealed Grounds</t>
  </si>
  <si>
    <t>Brass -&gt; Ens Brass -&gt; Ens Trombones</t>
  </si>
  <si>
    <t>Trombones ff</t>
  </si>
  <si>
    <t>Battle (Mini Boss Room)</t>
  </si>
  <si>
    <t>Trombones Stacc</t>
  </si>
  <si>
    <t>Great Spirit of the Skies, Levias Battle</t>
  </si>
  <si>
    <t>Orchestral Sections -&gt; String Sections</t>
  </si>
  <si>
    <t>Full Strings</t>
  </si>
  <si>
    <t>Lake Floria</t>
  </si>
  <si>
    <t>Strings -&gt; Ens Violins -&gt; 23 Violins -&gt; -23 Violins Looped</t>
  </si>
  <si>
    <t>23 Violins Stacc 1</t>
  </si>
  <si>
    <t>Woodwinds -&gt; Ens Woodwinds -&gt; Ens Flutes</t>
  </si>
  <si>
    <t>Flutes 1</t>
  </si>
  <si>
    <t>Fire Sanctuary</t>
  </si>
  <si>
    <t>24_CartoonHit_Metallic_Smack</t>
  </si>
  <si>
    <t>Guardians Awaken</t>
  </si>
  <si>
    <t>106-King Kong Big Metal</t>
  </si>
  <si>
    <t>Ballad of the Goddess</t>
  </si>
  <si>
    <t>115-Optoman Perc + Metal</t>
  </si>
  <si>
    <t>Enemy Appears</t>
  </si>
  <si>
    <t>Fi's Theme</t>
  </si>
  <si>
    <t>Sailing the Sand Sea</t>
  </si>
  <si>
    <t>Windy Pseudo-Pan Flute</t>
  </si>
  <si>
    <t>Lanayru Sand Sea, Bamboo Island</t>
  </si>
  <si>
    <t>SE14 Preset Bassoons</t>
  </si>
  <si>
    <t>Knight's Academy</t>
  </si>
  <si>
    <t>Knight's Academy, Inside A House, Groose's Theme, Silly Groose</t>
  </si>
  <si>
    <t>The Legend of Zelda: A Link Between Worlds</t>
  </si>
  <si>
    <t>Yuga Appears, Yuga's Plan, Zelda's Portrait</t>
  </si>
  <si>
    <t>Gibson J 160 Chords Master</t>
  </si>
  <si>
    <t>Hyrule At Peace</t>
  </si>
  <si>
    <t xml:space="preserve">Forest of Mystery </t>
  </si>
  <si>
    <t>India -&gt; Plucked</t>
  </si>
  <si>
    <t>Turtle Rock</t>
  </si>
  <si>
    <t>Mid East -&gt; Bowed</t>
  </si>
  <si>
    <t>MidEast Strings KS</t>
  </si>
  <si>
    <t>Stormdrum 2</t>
  </si>
  <si>
    <t>Ethnic Metals</t>
  </si>
  <si>
    <t>Aluminaphone</t>
  </si>
  <si>
    <t>Skull Forest</t>
  </si>
  <si>
    <t>Bass shouts</t>
  </si>
  <si>
    <t>Witch's House</t>
  </si>
  <si>
    <t>37 Chinese Tam Tam</t>
  </si>
  <si>
    <t>Nightmare, Eastern Palace</t>
  </si>
  <si>
    <t>Yuga Battle (Eastern Palace)</t>
  </si>
  <si>
    <t>Yuga Appears, Yuga's Plan</t>
  </si>
  <si>
    <t>Selection Screen, Eastern Palace</t>
  </si>
  <si>
    <t>Eastern Palace</t>
  </si>
  <si>
    <t>Guiro</t>
  </si>
  <si>
    <t>Sorcery Shop</t>
  </si>
  <si>
    <t>Main Theme (Milk Bar)</t>
  </si>
  <si>
    <t>Fantom X8</t>
  </si>
  <si>
    <t>Ravio's Theme, Octoball Derby</t>
  </si>
  <si>
    <t>Yuga's Acquisition Tour, Yuga's Theme</t>
  </si>
  <si>
    <t>The Legend of Zelda: Tri Force Heroes</t>
  </si>
  <si>
    <t>Europe</t>
  </si>
  <si>
    <t>Bag Pipe Ens</t>
  </si>
  <si>
    <t>Sarangi Mldy</t>
  </si>
  <si>
    <t>Hinox Battle</t>
  </si>
  <si>
    <t>Middle East &amp; Turkish Empire</t>
  </si>
  <si>
    <t>Santoor</t>
  </si>
  <si>
    <t>History of Hytopia</t>
  </si>
  <si>
    <t>might be the violin</t>
  </si>
  <si>
    <t>Rivière</t>
  </si>
  <si>
    <r>
      <rPr>
        <rFont val="Fira Sans"/>
        <b/>
        <color rgb="FFFFFFFF"/>
        <sz val="14.0"/>
      </rPr>
      <t xml:space="preserve">The Legend of Zelda: </t>
    </r>
    <r>
      <rPr>
        <rFont val="Fira Sans"/>
        <b/>
        <color rgb="FFBD9E65"/>
        <sz val="14.0"/>
      </rPr>
      <t>Breath of the Wild</t>
    </r>
  </si>
  <si>
    <t>EXS24 -&gt; World -&gt; Percussion</t>
  </si>
  <si>
    <t>Metal Drum Slap</t>
  </si>
  <si>
    <t>Seaside</t>
  </si>
  <si>
    <t>Shrine, The Final Trial (Divine Beast)</t>
  </si>
  <si>
    <t>Orchestral -&gt; Strings</t>
  </si>
  <si>
    <t>String Ensemble Legato</t>
  </si>
  <si>
    <t>The Final Trial (Divine Beast), The Divine Trial (vs. Max Kosha)</t>
  </si>
  <si>
    <t>Kakariko Village, The Final Trial (Divine Beast)</t>
  </si>
  <si>
    <t>World -&gt; Carribean</t>
  </si>
  <si>
    <t>Carribean Steel Drums</t>
  </si>
  <si>
    <t>Stone Talus Battle, Lurelin Village</t>
  </si>
  <si>
    <t>Goron Town</t>
  </si>
  <si>
    <t>Nathan Improv 04</t>
  </si>
  <si>
    <t>Flanger, hi-pass filter/EQ &amp; slight reverb</t>
  </si>
  <si>
    <t>Akkala Ancient Laboratory</t>
  </si>
  <si>
    <t>Roger Improv 02</t>
  </si>
  <si>
    <t>03 Trumpet Solo K</t>
  </si>
  <si>
    <t>Parasailing</t>
  </si>
  <si>
    <t>Classical Master</t>
  </si>
  <si>
    <t>Lurelin Village</t>
  </si>
  <si>
    <t>Uilleann Pipes KS C0-D#0</t>
  </si>
  <si>
    <t>Shrine Theme, Hateno Village</t>
  </si>
  <si>
    <t xml:space="preserve">Yiga Master Kohga </t>
  </si>
  <si>
    <t>Yiga Master Kohga, Impa's Story</t>
  </si>
  <si>
    <t>Silk</t>
  </si>
  <si>
    <t>China -&gt; Yangqin (String)</t>
  </si>
  <si>
    <t>Yangqin KS Master</t>
  </si>
  <si>
    <t>Observation Post</t>
  </si>
  <si>
    <t>Yiga Clan Hideout</t>
  </si>
  <si>
    <t>Opera Gong</t>
  </si>
  <si>
    <t>Yiga Clan Hideout, The Arrogant Master Kohga</t>
  </si>
  <si>
    <t>Woods and Shakers</t>
  </si>
  <si>
    <t>Anklungs</t>
  </si>
  <si>
    <t>Woodwinds -&gt; Solo Flute -&gt; 1 Long</t>
  </si>
  <si>
    <t>SFL Sus Vib</t>
  </si>
  <si>
    <r>
      <rPr>
        <rFont val="Fira Sans"/>
        <b/>
      </rPr>
      <t>Main Theme, Prince Sidon's Theme, Riju</t>
    </r>
    <r>
      <rPr>
        <rFont val="Fira Sans"/>
        <b val="0"/>
      </rPr>
      <t>,</t>
    </r>
    <r>
      <rPr>
        <rFont val="Fira Sans"/>
        <b/>
      </rPr>
      <t xml:space="preserve"> Gerudo Chief, Mount Hylia</t>
    </r>
  </si>
  <si>
    <t>Omen of the Bloody Moon</t>
  </si>
  <si>
    <t>Prince Sidon's Theme</t>
  </si>
  <si>
    <t>Yiga Clan Base, The Arrogant Master Kohga</t>
  </si>
  <si>
    <t>Hyrule Castle, Shrine Trial</t>
  </si>
  <si>
    <t>Waterphone</t>
  </si>
  <si>
    <t>Hateno Village</t>
  </si>
  <si>
    <t>Harp Pluck Long</t>
  </si>
  <si>
    <t>Resting, Zora's Domain (Night), Hateno Village</t>
  </si>
  <si>
    <t>Molduga Battle</t>
  </si>
  <si>
    <t>Harp Gliss 9 Up+Dn</t>
  </si>
  <si>
    <t>Gerudo Town (Night)</t>
  </si>
  <si>
    <t>Brass Ensemble</t>
  </si>
  <si>
    <t>Field Battle</t>
  </si>
  <si>
    <t>Aboard Divine Beast Vah Ruta</t>
  </si>
  <si>
    <t>Field Battle, Prince Sidon's Theme</t>
  </si>
  <si>
    <t>Main Theme, Parasailing</t>
  </si>
  <si>
    <t>Zora's Domain (Day)</t>
  </si>
  <si>
    <t>Divine Beast Vah Naboris</t>
  </si>
  <si>
    <t>Egyptian Saz Tremolo</t>
  </si>
  <si>
    <t>Rito Village (Day), Fireblight Ganon</t>
  </si>
  <si>
    <t>Accompany Me Mr. Casio</t>
  </si>
  <si>
    <t>Hateno Ancient Tech Lab</t>
  </si>
  <si>
    <t>Alternate Forces</t>
  </si>
  <si>
    <t>Funny Lead</t>
  </si>
  <si>
    <t>Shrine Battle</t>
  </si>
  <si>
    <t>The Picture</t>
  </si>
  <si>
    <t>?? (Choir)</t>
  </si>
  <si>
    <t>The Final Trial (Divine Beast)</t>
  </si>
  <si>
    <t>?? (Piano)</t>
  </si>
  <si>
    <t>The Champions' Ballad (DLC Pack 2)</t>
  </si>
  <si>
    <t>Monk Maz Koshia</t>
  </si>
  <si>
    <r>
      <rPr>
        <rFont val="Fira Sans"/>
        <b/>
        <color rgb="FFFFFFFF"/>
        <sz val="14.0"/>
      </rPr>
      <t xml:space="preserve">The Legend of Zelda: </t>
    </r>
    <r>
      <rPr>
        <rFont val="Fira Sans"/>
        <b/>
        <color rgb="FF9FC5E8"/>
        <sz val="14.0"/>
      </rPr>
      <t>Link's Awakening</t>
    </r>
  </si>
  <si>
    <t>Orchestral Colours -&gt; Hits and Finales</t>
  </si>
  <si>
    <t>Brass and Hit fx</t>
  </si>
  <si>
    <t>After Boss Clear</t>
  </si>
  <si>
    <t>Pizzicato Finale fx</t>
  </si>
  <si>
    <t>Chamber Dungeon Result</t>
  </si>
  <si>
    <t>Subtle Feelings fx</t>
  </si>
  <si>
    <t>Mid East - &gt; Bowed -&gt; ME Str Sect</t>
  </si>
  <si>
    <t>MidEast Strings KS C0-F#0</t>
  </si>
  <si>
    <t>Middle Boss, Boss Battle</t>
  </si>
  <si>
    <t>Woodwinds -&gt; Solo Bass Clarinet -&gt; 5 Keysw</t>
  </si>
  <si>
    <t>SBC KS Master</t>
  </si>
  <si>
    <t>Close mic</t>
  </si>
  <si>
    <t>Bees!</t>
  </si>
  <si>
    <t>Woodwinds -&gt; Solo Bassoon -&gt; 5 Keysw</t>
  </si>
  <si>
    <t>BSN KS Master</t>
  </si>
  <si>
    <t>Player Select</t>
  </si>
  <si>
    <t>Woodwinds -&gt; Solo Clarinet -&gt; 5 Keysw</t>
  </si>
  <si>
    <t>SCL KS Master</t>
  </si>
  <si>
    <t>Player Select, Chamber Dungeon Result</t>
  </si>
  <si>
    <t>Woodwinds -&gt; Solo Contrabassoon -&gt; 5 Keysw</t>
  </si>
  <si>
    <t>CTB KS Master</t>
  </si>
  <si>
    <t>Level 1 ~ Tail Cave</t>
  </si>
  <si>
    <t>22 Cymbal</t>
  </si>
  <si>
    <t>Marin's House ~ Link Awakes</t>
  </si>
  <si>
    <t>Dream Shrine (Entrance), Level 4 ~ Angler's Tunnel</t>
  </si>
  <si>
    <t>Garage LE Kit</t>
  </si>
  <si>
    <t>Dungeon 2D Cave, Manbo's Mambo</t>
  </si>
  <si>
    <t>808 Detailed Kit</t>
  </si>
  <si>
    <t>Name Entry ~ Marin's Name</t>
  </si>
  <si>
    <t>808 Tuned Kit</t>
  </si>
  <si>
    <t>Mysterious Forest</t>
  </si>
  <si>
    <t>Glitch Baby Kit</t>
  </si>
  <si>
    <t>Middle Boss</t>
  </si>
  <si>
    <t>Dream Shrine</t>
  </si>
  <si>
    <t>035 FM EP</t>
  </si>
  <si>
    <t>Goat House</t>
  </si>
  <si>
    <t>Richard's Villa</t>
  </si>
  <si>
    <t>Manbo's Mambo</t>
  </si>
  <si>
    <t xml:space="preserve">Omnisphere </t>
  </si>
  <si>
    <t>Level 1 - Tail Cave</t>
  </si>
  <si>
    <t>Organic Bells 2</t>
  </si>
  <si>
    <t>Resonant Glockenspiel</t>
  </si>
  <si>
    <t>The Ghost's House</t>
  </si>
  <si>
    <t>Pensive Cumbus</t>
  </si>
  <si>
    <t>Fishing Under The Bridge</t>
  </si>
  <si>
    <t>Boys Multiphrase Kyrie</t>
  </si>
  <si>
    <t>Mad Batter</t>
  </si>
  <si>
    <t>Level 0 ~ Color Dungeon</t>
  </si>
  <si>
    <t>Mabe Village, Level 7 ~ Eagle Tower</t>
  </si>
  <si>
    <t>Harpsisynth</t>
  </si>
  <si>
    <t>Melodica</t>
  </si>
  <si>
    <t>Cucco House</t>
  </si>
  <si>
    <t>Rhodesy Guitaret</t>
  </si>
  <si>
    <t>The Wise Owl</t>
  </si>
  <si>
    <t>Liquid Anglungs</t>
  </si>
  <si>
    <t>Inside a House</t>
  </si>
  <si>
    <t>Wishing Well</t>
  </si>
  <si>
    <t>Level 3 ~ Key Cavern</t>
  </si>
  <si>
    <t>Moog-o-licious</t>
  </si>
  <si>
    <t>Chamber Dungeon Edit</t>
  </si>
  <si>
    <t>Retro Dance Mallets</t>
  </si>
  <si>
    <t>On the Beach with Marin</t>
  </si>
  <si>
    <t>Bouncy Plucker</t>
  </si>
  <si>
    <t>Fair and Square Lead 1</t>
  </si>
  <si>
    <r>
      <rPr>
        <rFont val="Fira Sans"/>
        <b/>
        <color rgb="FFFFFFFF"/>
        <sz val="14.0"/>
      </rPr>
      <t xml:space="preserve">The Legend of Zelda: </t>
    </r>
    <r>
      <rPr>
        <rFont val="Fira Sans"/>
        <b/>
        <color rgb="FFBD9E65"/>
        <sz val="14.0"/>
      </rPr>
      <t>Breath of the Wild 2</t>
    </r>
  </si>
  <si>
    <t>Section 2 - Spinoffs</t>
  </si>
  <si>
    <t>Link: The Faces Of Evil</t>
  </si>
  <si>
    <t>World Map</t>
  </si>
  <si>
    <t>Universe of Sounds Vol. 1</t>
  </si>
  <si>
    <t>Expensive Synth Strings</t>
  </si>
  <si>
    <t>Liquid Stack</t>
  </si>
  <si>
    <t>Militron, Militron Face</t>
  </si>
  <si>
    <t>8-2: Dense Forest</t>
  </si>
  <si>
    <t>Goronu Cutscene</t>
  </si>
  <si>
    <t>P1 Nylon String</t>
  </si>
  <si>
    <t>Cutscene (Intro)</t>
  </si>
  <si>
    <t>Woodwinds JP</t>
  </si>
  <si>
    <t>P2 Steamer 1</t>
  </si>
  <si>
    <t>Firestone Lake</t>
  </si>
  <si>
    <t>GM Drumkit</t>
  </si>
  <si>
    <t>Goronu Face, Lupay Cave</t>
  </si>
  <si>
    <t>Zelda: The Wand of Gamelon</t>
  </si>
  <si>
    <t>Could be S-550 instead</t>
  </si>
  <si>
    <t>A71 ClickLesly</t>
  </si>
  <si>
    <t>Sakado, Kobitan</t>
  </si>
  <si>
    <t>P1 Flute 1</t>
  </si>
  <si>
    <t>Cutscene (Flute)</t>
  </si>
  <si>
    <t>BS Zelda no Densetsu</t>
  </si>
  <si>
    <t>Ganon's Lair</t>
  </si>
  <si>
    <t>The Legend of Zelda: Sound and Drama / BS The Legend of Zelda: Ancient Stone Tablets</t>
  </si>
  <si>
    <t>Some string sections recorded live.</t>
  </si>
  <si>
    <t>Hyrule Castle, The Goddess Appears</t>
  </si>
  <si>
    <t>025 Piccolo</t>
  </si>
  <si>
    <t>Theme of the Guessing-Game House, Forest Theme</t>
  </si>
  <si>
    <t>026 Oboe</t>
  </si>
  <si>
    <t>039 Trumpets 1</t>
  </si>
  <si>
    <t>Dark Overworld</t>
  </si>
  <si>
    <t>Overworld, Hyrule Castle</t>
  </si>
  <si>
    <t>058 Percussion 1</t>
  </si>
  <si>
    <t>Snare, Cymbal</t>
  </si>
  <si>
    <t>Overworld, Dark Overworld</t>
  </si>
  <si>
    <t>Theme of the Guessing-Game House</t>
  </si>
  <si>
    <t>010 Irish Harp</t>
  </si>
  <si>
    <t>Forest Theme</t>
  </si>
  <si>
    <t>08 Pan Flute</t>
  </si>
  <si>
    <t>Sanctuary Dungeon</t>
  </si>
  <si>
    <t>23 Choir</t>
  </si>
  <si>
    <t>Possibly used?</t>
  </si>
  <si>
    <t>? (JV/JD series)</t>
  </si>
  <si>
    <t>Theme of the Guessing-Game House, The Goddess Appears, Sanctuary Dungeon</t>
  </si>
  <si>
    <t>SARARR/Syn Vox</t>
  </si>
  <si>
    <t>Overworld, Sanctuary Dungeon</t>
  </si>
  <si>
    <t>Synth Brass</t>
  </si>
  <si>
    <t>Overworld, Hyrule Castle, Dark Overworld</t>
  </si>
  <si>
    <t>Synth Strings</t>
  </si>
  <si>
    <t>Tingle's Freshly Picked Rosy Rupeeland</t>
  </si>
  <si>
    <t>FEMALE C, SPOKENWORDS1</t>
  </si>
  <si>
    <t>Pinkle's Theme</t>
  </si>
  <si>
    <t>Bodyguard Battle Themes, Pirate Ship</t>
  </si>
  <si>
    <t>Hyrule Warriors</t>
  </si>
  <si>
    <t>Basses -&gt; BASS Vowels</t>
  </si>
  <si>
    <t>BASS Vowels</t>
  </si>
  <si>
    <t>Silent Guardians</t>
  </si>
  <si>
    <t>Eclipse of the Moon</t>
  </si>
  <si>
    <t>Cadence of Hyrule</t>
  </si>
  <si>
    <t>Live Recording: Adriana Figuero</t>
  </si>
  <si>
    <t>Singing</t>
  </si>
  <si>
    <t>Hyrule Warriors: Age of Calamity</t>
  </si>
  <si>
    <t>The Battle of Hyrule Field, A Battle's Conclusion</t>
  </si>
  <si>
    <t>The Battle of Hyrule Field</t>
  </si>
  <si>
    <t>A Battle's Conclusion</t>
  </si>
  <si>
    <t>Whimsical</t>
  </si>
  <si>
    <t>Nobody cares about Zelda just because he's a boy</t>
  </si>
  <si>
    <r>
      <rPr>
        <rFont val="Fira Sans"/>
        <b/>
        <color rgb="FF29E0FF"/>
        <sz val="14.0"/>
      </rPr>
      <t xml:space="preserve">Research by: </t>
    </r>
    <r>
      <rPr>
        <rFont val="Fira Sans"/>
        <b/>
        <color rgb="FFFFFFFF"/>
        <sz val="14.0"/>
      </rPr>
      <t>bauerklos, Ben, crissxcr0ss, Dumperghost/Mr. Miles, Excalibur624, G-Boy, gazpacho, GDhex12, IrisRose, mBluett, Moola, Mudstep, Nanita, Pinci, Pokestir, recordreader, Sarvéproductions, Tori, Xerxes</t>
    </r>
  </si>
  <si>
    <t>Kirby</t>
  </si>
  <si>
    <t>Super Smash Bros.</t>
  </si>
  <si>
    <t>Other HAL Properties</t>
  </si>
  <si>
    <t>Official Covers/Soundtrack Releases</t>
  </si>
  <si>
    <t>Section 1 - Kirby</t>
  </si>
  <si>
    <t>Kirby's Dream Course</t>
  </si>
  <si>
    <t xml:space="preserve">  </t>
  </si>
  <si>
    <t>FluteH</t>
  </si>
  <si>
    <t>SN-U110-05 Orchestral Strings</t>
  </si>
  <si>
    <t>05-009 PIZZICATO</t>
  </si>
  <si>
    <t>SN-U110-06 Orchestral Winds</t>
  </si>
  <si>
    <t>06-012 CLARINET 1</t>
  </si>
  <si>
    <t>Title Screen, Castle of Cake, Iceberg Ocean, Victory!</t>
  </si>
  <si>
    <t>SN-U110-10 Rock Drums</t>
  </si>
  <si>
    <t>10-001 ROCK DRUMS</t>
  </si>
  <si>
    <t>Reverb snare</t>
  </si>
  <si>
    <t>P-33: Soft Trumpet [033]</t>
  </si>
  <si>
    <t>P-35: BrassSection [035]</t>
  </si>
  <si>
    <t>The First Hole, Green Fields</t>
  </si>
  <si>
    <t>R-1: Standard Set [001]</t>
  </si>
  <si>
    <t>Kirby's Avalanche</t>
  </si>
  <si>
    <t>JUNO-106</t>
  </si>
  <si>
    <t>SH-101</t>
  </si>
  <si>
    <t>TR-909</t>
  </si>
  <si>
    <t>Kirby Super Star/Fun Pak</t>
  </si>
  <si>
    <t>Live Recording: Masahiro Sakurai</t>
  </si>
  <si>
    <t>"Chesto"</t>
  </si>
  <si>
    <t>SFX (Mike Kirby)</t>
  </si>
  <si>
    <t>Sample: Jun Ishikawa</t>
  </si>
  <si>
    <t>Kirby's Dream Land</t>
  </si>
  <si>
    <t>Bass Wave</t>
  </si>
  <si>
    <t>Greens Greens, Bubbly Clouds, Float Islands</t>
  </si>
  <si>
    <t>Part of the SNES SDK</t>
  </si>
  <si>
    <t>Way of the Fighting King, Gladiator Kirby</t>
  </si>
  <si>
    <t>PP Snr 2 LoBoost</t>
  </si>
  <si>
    <t>SFX (Hammer)</t>
  </si>
  <si>
    <t>Impacts &amp; Crashes-Fights, Punches Kicks Hits</t>
  </si>
  <si>
    <t>PunchFaceHit4Sharp PE100401</t>
  </si>
  <si>
    <t>SFX (Fighter Ability, some Explosions)</t>
  </si>
  <si>
    <t>Heart of Nova</t>
  </si>
  <si>
    <t>B12 Trumpet</t>
  </si>
  <si>
    <t>11 Fantasia</t>
  </si>
  <si>
    <t>Floating Away, Treasure!</t>
  </si>
  <si>
    <t>33 Steam</t>
  </si>
  <si>
    <t>34 FluteH</t>
  </si>
  <si>
    <t>Beginning was cut off</t>
  </si>
  <si>
    <t>Grape Garden</t>
  </si>
  <si>
    <t>66 Ooh_lp</t>
  </si>
  <si>
    <t>Bubbly Clouds, Milky Way Wishes</t>
  </si>
  <si>
    <t>67 Manlp1</t>
  </si>
  <si>
    <t>SFX (Walky)</t>
  </si>
  <si>
    <t>099 Pan Pipes</t>
  </si>
  <si>
    <t>PN-D50-01 Sustain Group</t>
  </si>
  <si>
    <t>57 Calliope</t>
  </si>
  <si>
    <t>The Great Cave Offensive, Vs. Marx</t>
  </si>
  <si>
    <t>Halberd ~ Nightmare Warship</t>
  </si>
  <si>
    <t>SN-U110-02 Latin and F.X. Percussions</t>
  </si>
  <si>
    <t>02-034 ORCH HIT</t>
  </si>
  <si>
    <t>Meta Knight's Theme</t>
  </si>
  <si>
    <t>02-051 STAKE</t>
  </si>
  <si>
    <t>SFX (Heavy Lobster)</t>
  </si>
  <si>
    <t>06-035 TIMPANI 2</t>
  </si>
  <si>
    <t>10-002 ELEC DRUMS</t>
  </si>
  <si>
    <t>P-16: Mad Organ [016]</t>
  </si>
  <si>
    <t>Meta Knight Defeated</t>
  </si>
  <si>
    <t>P-17: Strings [017]</t>
  </si>
  <si>
    <t>P-21: Syn.Vox 1 [021]</t>
  </si>
  <si>
    <t>Crash Cymbal - Beginning was cut off</t>
  </si>
  <si>
    <t>Run, Kirby, Run!</t>
  </si>
  <si>
    <t>King Dedede's Theme</t>
  </si>
  <si>
    <t>67 Org Bell</t>
  </si>
  <si>
    <t>Celesta/Glockenspiel</t>
  </si>
  <si>
    <t>Victory Star 1&amp;2, King Dedede's Theme</t>
  </si>
  <si>
    <t>? (Possibly D-50 or Proteus/1)</t>
  </si>
  <si>
    <r>
      <rPr>
        <rFont val="Fira Sans"/>
        <b/>
        <color rgb="FFDBA100"/>
        <sz val="14.0"/>
      </rPr>
      <t>Super Star</t>
    </r>
    <r>
      <rPr>
        <rFont val="Fira Sans"/>
        <b/>
        <color rgb="FF00FF00"/>
        <sz val="14.0"/>
      </rPr>
      <t xml:space="preserve"> </t>
    </r>
    <r>
      <rPr>
        <rFont val="Fira Sans"/>
        <b/>
        <color rgb="FF175FD7"/>
        <sz val="14.0"/>
      </rPr>
      <t>Ultra</t>
    </r>
    <r>
      <rPr>
        <rFont val="Fira Sans"/>
        <b/>
        <color rgb="FFFFFFFF"/>
        <sz val="14.0"/>
      </rPr>
      <t xml:space="preserve"> (Nintendo DS)</t>
    </r>
  </si>
  <si>
    <t>108 Wind Chimes</t>
  </si>
  <si>
    <t>Ripped from Kirby 64</t>
  </si>
  <si>
    <t>Masked Dedede Battle</t>
  </si>
  <si>
    <t>Ripped from the GBA games</t>
  </si>
  <si>
    <t>Kirby on the Draw</t>
  </si>
  <si>
    <t>001 030 Overdrive 2</t>
  </si>
  <si>
    <t>True Arena</t>
  </si>
  <si>
    <t>005 030 Attack Drive</t>
  </si>
  <si>
    <t>Guitar -&gt; Electric -&gt; LeadSTR</t>
  </si>
  <si>
    <t>RockFusion solo</t>
  </si>
  <si>
    <t>Helper Rest</t>
  </si>
  <si>
    <t>Rhythm Guitar</t>
  </si>
  <si>
    <t>Galacta Knight Battle, True Arena</t>
  </si>
  <si>
    <t>Kirby's Dream Land 3</t>
  </si>
  <si>
    <t>Ripple Field 3, Iceberg Map, Minigame, Friends 1, Friends 3</t>
  </si>
  <si>
    <t>Sand Canyon 1, Friends 1, Cast Montage</t>
  </si>
  <si>
    <t>Ooh_lp</t>
  </si>
  <si>
    <t>Grass Land 1</t>
  </si>
  <si>
    <t>Spect2</t>
  </si>
  <si>
    <t>Hyper Zone 2</t>
  </si>
  <si>
    <t>Steam</t>
  </si>
  <si>
    <t>061 Klack Wave</t>
  </si>
  <si>
    <t>122 Cyber Space</t>
  </si>
  <si>
    <t>Feedbackwave</t>
  </si>
  <si>
    <t>Pop Star</t>
  </si>
  <si>
    <t>Title Theme, Ripple Field 1, Staff Roll</t>
  </si>
  <si>
    <t>Ripple Field 1, Grass Land 3, Miniboss Battle</t>
  </si>
  <si>
    <t>06-029 TUBA 1</t>
  </si>
  <si>
    <t>Grass Land 1, Grass Land 2</t>
  </si>
  <si>
    <t>SN-U110-07 Electric Guitar</t>
  </si>
  <si>
    <t>07-000 JZG SW 1</t>
  </si>
  <si>
    <t>At max velocity</t>
  </si>
  <si>
    <t>Grass Land 4, Sand Canyon 1, Cast Montage</t>
  </si>
  <si>
    <t>Also in JV/XV as 448:Syn Vox 1</t>
  </si>
  <si>
    <t>Ripple Field 3</t>
  </si>
  <si>
    <t>Kirby's Star Stacker/Kirby no Kirakira Kizzu</t>
  </si>
  <si>
    <t>Kirby 64: The Crystal Shards</t>
  </si>
  <si>
    <t>Prosonus The Orchestral Collection</t>
  </si>
  <si>
    <t>ORCHPERC -&gt; MISCPERC</t>
  </si>
  <si>
    <t>Sleigh Bell LH</t>
  </si>
  <si>
    <t>Trimmed, added reverb</t>
  </si>
  <si>
    <t>Shiver Star, The End ~ Staff (Part 2), Quiet Forest, Ripple Star Catacombs</t>
  </si>
  <si>
    <t>Used at a lower pitch.</t>
  </si>
  <si>
    <t>SFX (Explosion)</t>
  </si>
  <si>
    <t>Impacts &amp; Crashes-Various, Special Mix</t>
  </si>
  <si>
    <t xml:space="preserve">CrashMetalShatter PE110201
</t>
  </si>
  <si>
    <t>Factory Investigation</t>
  </si>
  <si>
    <t>A15 Marimba</t>
  </si>
  <si>
    <t>Aqua Star</t>
  </si>
  <si>
    <t>A40 FreeFlight</t>
  </si>
  <si>
    <t>0²</t>
  </si>
  <si>
    <t>Bongos (G3, G#3)</t>
  </si>
  <si>
    <t>Friends 2, Aqua Star, Pop Star</t>
  </si>
  <si>
    <t>0² Battle, Neo Star, Aqua Star, Ruins</t>
  </si>
  <si>
    <t>Down the Mountain Stream, Training</t>
  </si>
  <si>
    <t>Ruins, The End ~ Staff (Part 2)</t>
  </si>
  <si>
    <t>I-56 J.D's Sentiment</t>
  </si>
  <si>
    <t>Above the Clouds, Ripple Star Map</t>
  </si>
  <si>
    <t>B-25 Wagner Chorale</t>
  </si>
  <si>
    <t>Miracle Matter, 0² Battle</t>
  </si>
  <si>
    <t>035 Fine Wine</t>
  </si>
  <si>
    <t>Chord: F7sus4/c</t>
  </si>
  <si>
    <t>SFX (Planet Select, Unused (?) Warp Star Sound Effect)</t>
  </si>
  <si>
    <t>060 Muters</t>
  </si>
  <si>
    <t>Above the Clouds, Friends 2</t>
  </si>
  <si>
    <t>058 Nylon Str</t>
  </si>
  <si>
    <t>Game Over, Down the Mountain Stream</t>
  </si>
  <si>
    <t>093 Pan Pipe</t>
  </si>
  <si>
    <t>075 Flute Push</t>
  </si>
  <si>
    <t>094 BottleBlow</t>
  </si>
  <si>
    <t>0² Battle, World Map</t>
  </si>
  <si>
    <t>109 Ac Piano 1</t>
  </si>
  <si>
    <t>Friends 2</t>
  </si>
  <si>
    <t>129 Upright BS</t>
  </si>
  <si>
    <t>The End ~ Staff (Part 2), Ripple Star</t>
  </si>
  <si>
    <t>Aqua Star, Down the Mountain Stream, Rock Star</t>
  </si>
  <si>
    <t>165 Power Tom</t>
  </si>
  <si>
    <t>SFX (unknown)</t>
  </si>
  <si>
    <t>175 Slap Cga</t>
  </si>
  <si>
    <t>SFX (Level Selection Screen)</t>
  </si>
  <si>
    <t>181 Tambourine</t>
  </si>
  <si>
    <t>Neo Star Map, Friends 2</t>
  </si>
  <si>
    <t>Internal A -&gt; Waveform</t>
  </si>
  <si>
    <t>242 Voice Oohs1A</t>
  </si>
  <si>
    <t>Internal B -&gt; Waveform</t>
  </si>
  <si>
    <t>111 Cga Mute Low</t>
  </si>
  <si>
    <t>113 Timbale</t>
  </si>
  <si>
    <t>R-5</t>
  </si>
  <si>
    <t>Brush Hit Snare</t>
  </si>
  <si>
    <t>Ripple Star</t>
  </si>
  <si>
    <t>R-70</t>
  </si>
  <si>
    <t>Factory Investigation, Miracle Matter</t>
  </si>
  <si>
    <t>Miracle Matter, Gourmet Race</t>
  </si>
  <si>
    <t>Neo Star Map, Ripple Star, The End</t>
  </si>
  <si>
    <t>SN-U110-11 Sound Effects</t>
  </si>
  <si>
    <t>11-019 PISTOL</t>
  </si>
  <si>
    <t>11-032 FANTASYHIT</t>
  </si>
  <si>
    <t>012 HmrDulcimer</t>
  </si>
  <si>
    <t>Rock Star Map, Rock Star, The End ~ Staff (Part 2)</t>
  </si>
  <si>
    <t>054 Bagpipes 4</t>
  </si>
  <si>
    <t>Ruins, Rock Star, Rock Star Map, World Map</t>
  </si>
  <si>
    <t>P-08: Fanta Bell [008]</t>
  </si>
  <si>
    <t>World Map, Game Over</t>
  </si>
  <si>
    <t>Too many to list</t>
  </si>
  <si>
    <t>Rock Star</t>
  </si>
  <si>
    <t>P-34: Choir [034]</t>
  </si>
  <si>
    <t>T-032: Fingered 1 [032]</t>
  </si>
  <si>
    <t>6011-25-01</t>
  </si>
  <si>
    <t>CONSTRUCTION, BACKHOE</t>
  </si>
  <si>
    <t>CASE 680: START, IDLE, SHUT OFF,</t>
  </si>
  <si>
    <t>6025-29-01</t>
  </si>
  <si>
    <t>GUN, ANTITANK</t>
  </si>
  <si>
    <t>20MM: SINGLE SHOT ROCKET LAUNCHERS</t>
  </si>
  <si>
    <t>Factory Investigation, I'll Come Along With You, Major Specialization, Friends 3</t>
  </si>
  <si>
    <t>Drum 'N' Bass Resonance</t>
  </si>
  <si>
    <t>Track 04 - Sax-o-clone 160 BPM -&gt; TS 0:40</t>
  </si>
  <si>
    <t>Drumloops (13 bars)</t>
  </si>
  <si>
    <t>Above The Clouds; I'll Go, Too; Friends 3, Shiver Star</t>
  </si>
  <si>
    <t>Track 08 - Provider 140 BPM -&gt; TS 0:31</t>
  </si>
  <si>
    <t>Drumloops (10 bars)</t>
  </si>
  <si>
    <t>Enemy Card Index, Room Guarder</t>
  </si>
  <si>
    <t>Track 30 - 4indoorfloor 180 BPM -&gt; TS N/A</t>
  </si>
  <si>
    <t>Drumloops (15 bars)</t>
  </si>
  <si>
    <t>Boss Battle, Miracle Matter</t>
  </si>
  <si>
    <t>Track 64 - Speedomat 165 BPM -&gt; TS N/A</t>
  </si>
  <si>
    <t>Drumloops (16 bars)</t>
  </si>
  <si>
    <t>Dark Star, Miracle Matter</t>
  </si>
  <si>
    <t>Internal -&gt; BANK B</t>
  </si>
  <si>
    <t>20 Fuzz Clav</t>
  </si>
  <si>
    <t>Neo Star, Falling Fight</t>
  </si>
  <si>
    <t>Internal -&gt; BANK C</t>
  </si>
  <si>
    <t>02 Easy Clav</t>
  </si>
  <si>
    <t>Neo Star, Rock Star, Shiver Star</t>
  </si>
  <si>
    <t>Acid Synth Bass</t>
  </si>
  <si>
    <t>Battle Among Friends: King Dedede, Miracle Matter, Neo Star, Inside the Ruins</t>
  </si>
  <si>
    <r>
      <rPr>
        <rFont val="&quot;Fira Sans&quot;, Arial"/>
        <b/>
        <color rgb="FF1155CC"/>
        <u/>
      </rPr>
      <t>Link 1</t>
    </r>
    <r>
      <rPr>
        <rFont val="&quot;Fira Sans&quot;, Arial"/>
        <b/>
        <color rgb="FF1155CC"/>
        <u/>
      </rPr>
      <t xml:space="preserve"> </t>
    </r>
    <r>
      <rPr>
        <rFont val="&quot;Fira Sans&quot;, Arial"/>
        <b/>
        <color rgb="FF1155CC"/>
        <u/>
      </rPr>
      <t>Link 2</t>
    </r>
  </si>
  <si>
    <t>Gamelan Bell</t>
  </si>
  <si>
    <t>Ripple Star Catacombs</t>
  </si>
  <si>
    <t>"Meow" Synth</t>
  </si>
  <si>
    <t>Battle Among Friends: Adeline, Inside the Ruins, Above the Clouds</t>
  </si>
  <si>
    <r>
      <rPr>
        <rFont val="&quot;Fira Sans&quot;, Arial"/>
        <b/>
        <color rgb="FF1155CC"/>
        <u/>
      </rPr>
      <t>Link 1</t>
    </r>
    <r>
      <rPr>
        <rFont val="&quot;Fira Sans&quot;, Arial"/>
        <b/>
        <color rgb="FF1155CC"/>
        <u/>
      </rPr>
      <t xml:space="preserve"> </t>
    </r>
    <r>
      <rPr>
        <rFont val="&quot;Fira Sans&quot;, Arial"/>
        <b/>
        <color rgb="FF1155CC"/>
        <u/>
      </rPr>
      <t>Link 2</t>
    </r>
    <r>
      <rPr>
        <rFont val="&quot;Fira Sans&quot;, Arial"/>
        <b/>
        <color rgb="FF1155CC"/>
        <u/>
      </rPr>
      <t xml:space="preserve"> </t>
    </r>
    <r>
      <rPr>
        <rFont val="&quot;Fira Sans&quot;, Arial"/>
        <b/>
        <color rgb="FF1155CC"/>
        <u/>
      </rPr>
      <t>Link 3</t>
    </r>
  </si>
  <si>
    <t>Piano Slam</t>
  </si>
  <si>
    <t>"Quack" Synth</t>
  </si>
  <si>
    <t>Taking Battle, Battle Among Friends: Waddle Dee</t>
  </si>
  <si>
    <r>
      <rPr>
        <rFont val="&quot;Fira Sans&quot;, Arial"/>
        <b/>
        <color rgb="FF1155CC"/>
        <u/>
      </rPr>
      <t>Link 1</t>
    </r>
    <r>
      <rPr>
        <rFont val="&quot;Fira Sans&quot;, Arial"/>
        <b/>
        <color rgb="FF1155CC"/>
        <u/>
      </rPr>
      <t xml:space="preserve"> </t>
    </r>
    <r>
      <rPr>
        <rFont val="&quot;Fira Sans&quot;, Arial"/>
        <b/>
        <color rgb="FF1155CC"/>
        <u/>
      </rPr>
      <t>Link 2</t>
    </r>
  </si>
  <si>
    <t>Sawtooth "Trance" Pad</t>
  </si>
  <si>
    <t>Above the Clouds, Ripple Star, Inside the Ruins, Room Guarder</t>
  </si>
  <si>
    <r>
      <rPr>
        <rFont val="&quot;Fira Sans&quot;, Arial"/>
        <b/>
        <color rgb="FF1155CC"/>
        <u/>
      </rPr>
      <t>Link 1</t>
    </r>
    <r>
      <rPr>
        <rFont val="&quot;Fira Sans&quot;, Arial"/>
        <b/>
        <color rgb="FF1155CC"/>
        <u/>
      </rPr>
      <t xml:space="preserve"> </t>
    </r>
    <r>
      <rPr>
        <rFont val="&quot;Fira Sans&quot;, Arial"/>
        <b/>
        <color rgb="FF1155CC"/>
        <u/>
      </rPr>
      <t>Link 2</t>
    </r>
    <r>
      <rPr>
        <rFont val="&quot;Fira Sans&quot;, Arial"/>
        <b/>
        <color rgb="FF1155CC"/>
        <u/>
      </rPr>
      <t xml:space="preserve"> </t>
    </r>
    <r>
      <rPr>
        <rFont val="&quot;Fira Sans&quot;, Arial"/>
        <b/>
        <color rgb="FF1155CC"/>
        <u/>
      </rPr>
      <t>Link 3</t>
    </r>
  </si>
  <si>
    <t>Pop Star, Ripple Star Select, Boss, Above the Clouds</t>
  </si>
  <si>
    <r>
      <rPr>
        <rFont val="&quot;Fira Sans&quot;, Arial"/>
        <b/>
        <color rgb="FF1155CC"/>
        <u/>
      </rPr>
      <t>Link 1</t>
    </r>
    <r>
      <rPr>
        <rFont val="&quot;Fira Sans&quot;, Arial"/>
        <b/>
        <color rgb="FF1155CC"/>
        <u/>
      </rPr>
      <t xml:space="preserve"> </t>
    </r>
    <r>
      <rPr>
        <rFont val="&quot;Fira Sans&quot;, Arial"/>
        <b/>
        <color rgb="FF1155CC"/>
        <u/>
      </rPr>
      <t>Link 2</t>
    </r>
    <r>
      <rPr>
        <rFont val="&quot;Fira Sans&quot;, Arial"/>
        <b/>
        <color rgb="FF1155CC"/>
        <u/>
      </rPr>
      <t xml:space="preserve"> </t>
    </r>
    <r>
      <rPr>
        <rFont val="&quot;Fira Sans&quot;, Arial"/>
        <b/>
        <color rgb="FF1155CC"/>
        <u/>
      </rPr>
      <t>Link 3</t>
    </r>
  </si>
  <si>
    <t>Synth Bass Waveform</t>
  </si>
  <si>
    <t>Factory Investigation, Enemy Card Index</t>
  </si>
  <si>
    <r>
      <rPr>
        <rFont val="&quot;Fira Sans&quot;, Arial"/>
        <b/>
        <color rgb="FF1155CC"/>
        <u/>
      </rPr>
      <t>Link 1</t>
    </r>
    <r>
      <rPr>
        <rFont val="&quot;Fira Sans&quot;, Arial"/>
        <b/>
        <color rgb="FF1155CC"/>
        <u/>
      </rPr>
      <t xml:space="preserve"> </t>
    </r>
    <r>
      <rPr>
        <rFont val="&quot;Fira Sans&quot;, Arial"/>
        <b/>
        <color rgb="FF1155CC"/>
        <u/>
      </rPr>
      <t>Link 2</t>
    </r>
  </si>
  <si>
    <t>Woodwind Reed</t>
  </si>
  <si>
    <t>Ripple Star Select, Quiet Forest, Pop Star, Factory Investigation, Friends 1, Mountain Stream</t>
  </si>
  <si>
    <t>"Wowow" Synth</t>
  </si>
  <si>
    <t>Life Lost</t>
  </si>
  <si>
    <t>Kirby: Nightmare in Dream Land</t>
  </si>
  <si>
    <t>Either a synth bass or key</t>
  </si>
  <si>
    <t>Ice Cream Island</t>
  </si>
  <si>
    <t>Kirby Air Ride</t>
  </si>
  <si>
    <t>Live Recording: Shogo Sakai</t>
  </si>
  <si>
    <t>Sky Sands, Frozen Hillside</t>
  </si>
  <si>
    <t>Celestial Valley, Sky Sands</t>
  </si>
  <si>
    <t>AudioNerdz</t>
  </si>
  <si>
    <t>Machine Passage</t>
  </si>
  <si>
    <t>Magma Flows, Nebula Belt, etc.</t>
  </si>
  <si>
    <t>Disc 4 -&gt; Partition D -&gt; TB LG FF</t>
  </si>
  <si>
    <t>City Trial</t>
  </si>
  <si>
    <t>Disc 4 -&gt; Partition D -&gt; TB STAC 1</t>
  </si>
  <si>
    <t>CD 4 -&gt; [AO brs] trumpet section</t>
  </si>
  <si>
    <t>trumpet section KEY</t>
  </si>
  <si>
    <t>Nebula Belt, City Trial Backside</t>
  </si>
  <si>
    <t>CD 4 -&gt; [AO pc] orchestra percussion mix</t>
  </si>
  <si>
    <t>orchestra percussion mix</t>
  </si>
  <si>
    <t>Play Methods</t>
  </si>
  <si>
    <t>CD 4 -&gt; [AO pc] timpani</t>
  </si>
  <si>
    <t>timpani VEL</t>
  </si>
  <si>
    <t>Play Methods, Magma Flows, Nebula Belt</t>
  </si>
  <si>
    <t>ORCHPERC -&gt; CRASHCYM</t>
  </si>
  <si>
    <t>Cymbal ROLL LH</t>
  </si>
  <si>
    <t>Celestial Valley</t>
  </si>
  <si>
    <t>CymLongCresc LH</t>
  </si>
  <si>
    <t>Water</t>
  </si>
  <si>
    <t>3 Trombones -&gt; 3TB Long</t>
  </si>
  <si>
    <t>3TB Sustain</t>
  </si>
  <si>
    <t>3 Trumpets -&gt; 3TP Long</t>
  </si>
  <si>
    <t>3TP Sustain</t>
  </si>
  <si>
    <t>Dream Land</t>
  </si>
  <si>
    <t>Partition D -&gt; STRING SPIC</t>
  </si>
  <si>
    <t>SPIC C1-A#3</t>
  </si>
  <si>
    <t>Dyna Blade</t>
  </si>
  <si>
    <t>12 String/Steel Pad</t>
  </si>
  <si>
    <t>Frozen Hillside, Sky Sands, Light</t>
  </si>
  <si>
    <t>SampleTank XL</t>
  </si>
  <si>
    <t>Driven</t>
  </si>
  <si>
    <t>Fire</t>
  </si>
  <si>
    <t>079 Fantasy Vox</t>
  </si>
  <si>
    <t>Frozen Hillside</t>
  </si>
  <si>
    <t>095 Nomad Perc</t>
  </si>
  <si>
    <t>Sky</t>
  </si>
  <si>
    <t>Light</t>
  </si>
  <si>
    <t>Forest Stage</t>
  </si>
  <si>
    <t>Sky Sands</t>
  </si>
  <si>
    <t>Metal</t>
  </si>
  <si>
    <t>11-004 WATERPHONE</t>
  </si>
  <si>
    <t>000 105 Sitar</t>
  </si>
  <si>
    <t>000 016 Santur</t>
  </si>
  <si>
    <t>Top Ride Results Screen</t>
  </si>
  <si>
    <t>000 036 Fretless Bs</t>
  </si>
  <si>
    <t xml:space="preserve">Menu, Metal </t>
  </si>
  <si>
    <t>000 039 SynthBass 1</t>
  </si>
  <si>
    <t>Magma Flows, Beanstalk Park, The Beginner's Room, etc.</t>
  </si>
  <si>
    <t>The Legendary Air Ride Machine</t>
  </si>
  <si>
    <t>The Legendary Air Ride Machine, Fantasy Meadows</t>
  </si>
  <si>
    <t>Fantasy Meadows, Magma Flows</t>
  </si>
  <si>
    <t>Finish! Winner's Finish, Rowdy Charge Tank</t>
  </si>
  <si>
    <t>The Legendary Air Ride Machine, Fantasy Meadows, Beanstalk Park, etc.</t>
  </si>
  <si>
    <t>Grass</t>
  </si>
  <si>
    <t>000 107 Shamisen</t>
  </si>
  <si>
    <t>000 110 Bagpipe</t>
  </si>
  <si>
    <t>Sand</t>
  </si>
  <si>
    <t>Target Flight</t>
  </si>
  <si>
    <t>Grass, Sand</t>
  </si>
  <si>
    <t>030 040 Sync Bass 2</t>
  </si>
  <si>
    <t>Metal, Rock Star</t>
  </si>
  <si>
    <t>R-3: Electric Set [003]</t>
  </si>
  <si>
    <t>T-019: R.Organ 2 [019]</t>
  </si>
  <si>
    <t>Sampleheads</t>
  </si>
  <si>
    <t>Whole Lotta Country</t>
  </si>
  <si>
    <t>CD 1 -&gt; MANDOLIN</t>
  </si>
  <si>
    <t>MANDOLIN TREMOLOS</t>
  </si>
  <si>
    <t>Virtuoso 2000</t>
  </si>
  <si>
    <t>Sonik Synth</t>
  </si>
  <si>
    <t>Noise pad</t>
  </si>
  <si>
    <t>Nebula Belt</t>
  </si>
  <si>
    <t>GigaPiano</t>
  </si>
  <si>
    <t>MU2000EX</t>
  </si>
  <si>
    <t>Kirby and the Amazing Mirror</t>
  </si>
  <si>
    <t>Rainbow Route, Moonlight Mansion</t>
  </si>
  <si>
    <t>248 UprightBs 1</t>
  </si>
  <si>
    <t>293 BottleBlow</t>
  </si>
  <si>
    <t>297 Flute Push</t>
  </si>
  <si>
    <t>000 026 Steel-str. Gt.</t>
  </si>
  <si>
    <t>000 061 French Horn</t>
  </si>
  <si>
    <t>Rainbow Route</t>
  </si>
  <si>
    <t>008 Agitato Vas</t>
  </si>
  <si>
    <t>015 Cellos</t>
  </si>
  <si>
    <t>017 Marcato Vcs</t>
  </si>
  <si>
    <t>018 Agitato Vcs</t>
  </si>
  <si>
    <t>066 Solo Violin</t>
  </si>
  <si>
    <t>Kirby Canvas Curse</t>
  </si>
  <si>
    <t>Drawcia Sorceress</t>
  </si>
  <si>
    <t>Kirby: Squeak Squad/Mouse Attack</t>
  </si>
  <si>
    <t>Kirby's Epic Yarn</t>
  </si>
  <si>
    <t>Live Recording: Hirokazu Ando</t>
  </si>
  <si>
    <t>Butter Building, Vs. Meta Knight, Green Greens</t>
  </si>
  <si>
    <t>Suzuki Andes 25F</t>
  </si>
  <si>
    <t>Green Greens</t>
  </si>
  <si>
    <t>Suzuki Melodion</t>
  </si>
  <si>
    <t>Ukulele</t>
  </si>
  <si>
    <t>Toy Tracks</t>
  </si>
  <si>
    <t>Loops -&gt; Percussion Loops</t>
  </si>
  <si>
    <t>Tabla Loops 80-200BPM</t>
  </si>
  <si>
    <t>Amreli, Baripada</t>
  </si>
  <si>
    <t>Pyramid Sands</t>
  </si>
  <si>
    <t>Quilty Square</t>
  </si>
  <si>
    <t>Future City</t>
  </si>
  <si>
    <t>Kirby's Pad</t>
  </si>
  <si>
    <t>Water Land</t>
  </si>
  <si>
    <t>Analog Kits</t>
  </si>
  <si>
    <t>Plinko Kit</t>
  </si>
  <si>
    <t>Tube Town</t>
  </si>
  <si>
    <t>1 Close Mic -&gt; 1 Timpani</t>
  </si>
  <si>
    <t>Timpani hits dual map c</t>
  </si>
  <si>
    <t>Vs. Fangora</t>
  </si>
  <si>
    <t>Ripped from the DS games</t>
  </si>
  <si>
    <t>Vs. Yin-Yarn</t>
  </si>
  <si>
    <t>Anticipation</t>
  </si>
  <si>
    <t>Chinese Resologue Lead 1</t>
  </si>
  <si>
    <t>Hot Land</t>
  </si>
  <si>
    <t>The Computer Age</t>
  </si>
  <si>
    <t>Dino Jungle</t>
  </si>
  <si>
    <t>some custom looping</t>
  </si>
  <si>
    <t>72-Liquid Frame Combo</t>
  </si>
  <si>
    <t>Yin-Yarn's Theme</t>
  </si>
  <si>
    <t>Steeldrum</t>
  </si>
  <si>
    <t>Steinway Concert D</t>
  </si>
  <si>
    <t>With "Warm PCM" synth layer</t>
  </si>
  <si>
    <t>SE03 Preset Orchestral Strings</t>
  </si>
  <si>
    <t xml:space="preserve">21S Strings violins </t>
  </si>
  <si>
    <t>Fountain Gardens</t>
  </si>
  <si>
    <t>Pizzicato</t>
  </si>
  <si>
    <t xml:space="preserve">41S Harp </t>
  </si>
  <si>
    <t>SE11 Preset Flutes</t>
  </si>
  <si>
    <t>SE12 Preset Oboes</t>
  </si>
  <si>
    <t>14S English horn</t>
  </si>
  <si>
    <t>SE21 Preset Horns</t>
  </si>
  <si>
    <t>SE22 Preset Trumpets</t>
  </si>
  <si>
    <t>SE31 Preset Keyboards</t>
  </si>
  <si>
    <t>Fountain Gardens, Big-Bean Vine</t>
  </si>
  <si>
    <t>Fountain Gardens, Vs. Fangora, Halberd</t>
  </si>
  <si>
    <t>Halberd, Vs. Meta Knight, Green Greens</t>
  </si>
  <si>
    <t>Oboe (Lead)</t>
  </si>
  <si>
    <t>Kirby Mass Attack</t>
  </si>
  <si>
    <t>Sample: Kirby Air Ride</t>
  </si>
  <si>
    <t>Night Desert</t>
  </si>
  <si>
    <t>Snowy Zone, Scalding Spring</t>
  </si>
  <si>
    <t>Fetching Fruit, Scalding Spring</t>
  </si>
  <si>
    <t>Woods Wayfarer</t>
  </si>
  <si>
    <t>Fantom XR</t>
  </si>
  <si>
    <t>006 Solo Tp</t>
  </si>
  <si>
    <t>Snowy Zone</t>
  </si>
  <si>
    <t>013 Solo Tb</t>
  </si>
  <si>
    <t>Night Desert, Fun Castle, Scalding Spring, Tough Enemy</t>
  </si>
  <si>
    <t>027 F. Horns Sect</t>
  </si>
  <si>
    <t>Snowy Zone, Scalding Spring, Off Into Space, Fetching Fruit</t>
  </si>
  <si>
    <t>053 50'SteelDrms</t>
  </si>
  <si>
    <t>Southern Shore</t>
  </si>
  <si>
    <t>072 Nylon 4way</t>
  </si>
  <si>
    <t>Lovely Oasis</t>
  </si>
  <si>
    <t>MOTIF-RACK ES</t>
  </si>
  <si>
    <t>Kirby Collecting</t>
  </si>
  <si>
    <t>Meadow Breeze</t>
  </si>
  <si>
    <t>Kirby's Return to Dream Land</t>
  </si>
  <si>
    <t>Oasis Area</t>
  </si>
  <si>
    <t>Partition A</t>
  </si>
  <si>
    <t>CROWNED</t>
  </si>
  <si>
    <t>Partition B</t>
  </si>
  <si>
    <t>OOH</t>
  </si>
  <si>
    <t>CD 2 -&gt; [AO str] celli section basic</t>
  </si>
  <si>
    <t>celli section basic KEY</t>
  </si>
  <si>
    <t>The Arena</t>
  </si>
  <si>
    <t>A Visitor from Afar, Dark Area, Return to Dream Land, The Arena</t>
  </si>
  <si>
    <t>Rocky Area, Dark Area, Another Dimension, Return to Dream Land, The Arena</t>
  </si>
  <si>
    <t>CD 5 -&gt; [AO bell] tubular bells</t>
  </si>
  <si>
    <t>tubular bells</t>
  </si>
  <si>
    <t>CD 3 -&gt; Partition G -&gt; VOLUME 005</t>
  </si>
  <si>
    <t>BTB SUSFF</t>
  </si>
  <si>
    <t>Rocky Area</t>
  </si>
  <si>
    <t>Muted Trumpet</t>
  </si>
  <si>
    <t>Icy Cavern</t>
  </si>
  <si>
    <t>Boss Battle, Super Ability vs. Grand Doomer, Super Copy Boss, Super Copy Boss 3</t>
  </si>
  <si>
    <t>Electronic Drums</t>
  </si>
  <si>
    <t>808 2 date</t>
  </si>
  <si>
    <t>Added filter</t>
  </si>
  <si>
    <t>Sky Waltz</t>
  </si>
  <si>
    <t>Raisin Ruins, Cacti Area</t>
  </si>
  <si>
    <t>Through the Forest</t>
  </si>
  <si>
    <t>Synth Pad</t>
  </si>
  <si>
    <t>Ionized</t>
  </si>
  <si>
    <t>Eerie Area</t>
  </si>
  <si>
    <t>Soprano Ahs lite</t>
  </si>
  <si>
    <t>Steel Station</t>
  </si>
  <si>
    <t>Lor Starcutter, The Adventure Begins, Happy Mambo, Each to His Own World</t>
  </si>
  <si>
    <t>Sonik Synth 2</t>
  </si>
  <si>
    <t>D Drums+Perc -&gt; E Acst Percussion</t>
  </si>
  <si>
    <t>001 Latin Perc GM Map</t>
  </si>
  <si>
    <t>Happy Mambo</t>
  </si>
  <si>
    <t>D Drums+Perc -&gt; F Chromatic Perc</t>
  </si>
  <si>
    <t>005 Xylophone</t>
  </si>
  <si>
    <t>011 Steel Drum</t>
  </si>
  <si>
    <t>F Orch Textures -&gt; A Strings</t>
  </si>
  <si>
    <t>010 Pizz Strings</t>
  </si>
  <si>
    <t>Underwater Area</t>
  </si>
  <si>
    <t>020 Fiddle 2 VStart</t>
  </si>
  <si>
    <t>H SFX -&gt; C Misc SFX</t>
  </si>
  <si>
    <t>007 Communicator</t>
  </si>
  <si>
    <t>A Visitor from Afar, Grand Doomer</t>
  </si>
  <si>
    <t>Harpopipe</t>
  </si>
  <si>
    <t>MANDOLIN SUSTAINED NOTES</t>
  </si>
  <si>
    <t>The Adventure Begins, Through the Forest</t>
  </si>
  <si>
    <t>Lengthen release</t>
  </si>
  <si>
    <t>Raisin Ruins, Sandy Wilderness (Desert Area)</t>
  </si>
  <si>
    <t>Asian Anklungs</t>
  </si>
  <si>
    <t>Under My Control (vs. Magolor)</t>
  </si>
  <si>
    <t>Hardcore Kit</t>
  </si>
  <si>
    <t>Warrior from Another World (Galacta Knight)</t>
  </si>
  <si>
    <t>Boss Prelude, Four-Headed Guardian: Landia</t>
  </si>
  <si>
    <t>Over the Hills, Onion Ocean, Aqua Area, Four-Headed Guardian: Landia</t>
  </si>
  <si>
    <t>Cymbal Small Combi</t>
  </si>
  <si>
    <t>Four-Headed Guardian: Landia</t>
  </si>
  <si>
    <t>Ensemble Strings Tutti Combi</t>
  </si>
  <si>
    <t>Raise modwheel to max</t>
  </si>
  <si>
    <t>Flute Combi</t>
  </si>
  <si>
    <t>Aqua Area</t>
  </si>
  <si>
    <t>Horns Combi</t>
  </si>
  <si>
    <t>Desert Area</t>
  </si>
  <si>
    <t>Oboe Combi</t>
  </si>
  <si>
    <t>Piatti A Due Combi</t>
  </si>
  <si>
    <t>Piccolo Combi</t>
  </si>
  <si>
    <t>Snare Combi</t>
  </si>
  <si>
    <t>Timpani Combi</t>
  </si>
  <si>
    <t>Trombones Tutti Combi</t>
  </si>
  <si>
    <t>Trumpets Tutti Combi</t>
  </si>
  <si>
    <t xml:space="preserve">SE11 Preset Flutes </t>
  </si>
  <si>
    <t>Magolor, The Distant Traveler</t>
  </si>
  <si>
    <t>Boss Battle, Volcano Area, Another Dimension, The Road to Victory</t>
  </si>
  <si>
    <t>All other documented instruments were ripped from previous Kirby titles.</t>
  </si>
  <si>
    <t>Sample: HAL Laboratory</t>
  </si>
  <si>
    <t>Ripped from the SNES games</t>
  </si>
  <si>
    <t>Onion Ocean, Icy Cavern, Funky Area, Lose Life, Green Greens</t>
  </si>
  <si>
    <t>Pop Star, Looming Darkness, Vs. Magolor</t>
  </si>
  <si>
    <t>Onion Ocean, Challenge Stage</t>
  </si>
  <si>
    <t>Cave Area, Snowball Scuffle</t>
  </si>
  <si>
    <t>Sandy Wilderness (Desert Area), Energy Sphere, Challenge Stage</t>
  </si>
  <si>
    <t>Ripped from the GBA/DS games</t>
  </si>
  <si>
    <t>Rainy Area</t>
  </si>
  <si>
    <t>Ninja Dojo, Mine Area</t>
  </si>
  <si>
    <t>000 060 Muted Trumpet</t>
  </si>
  <si>
    <t>Exotic Pyramid, Cave Area</t>
  </si>
  <si>
    <t>Goal Game, Snowball Scuffle, Rainy Area</t>
  </si>
  <si>
    <t>Pop Star, Over the Hills, Mine Area</t>
  </si>
  <si>
    <t>Mid-Boss</t>
  </si>
  <si>
    <t>Ripped from Kirby 64 (Snare)</t>
  </si>
  <si>
    <t>Sandy Wilderness (Desert Area), Over the Hills, Mine Area</t>
  </si>
  <si>
    <t>12 String Guitar</t>
  </si>
  <si>
    <t>TR-909 Kit</t>
  </si>
  <si>
    <t>Limitless Power, Waddle Tank</t>
  </si>
  <si>
    <t>Bongos/Congas</t>
  </si>
  <si>
    <t>Mine Area</t>
  </si>
  <si>
    <t>Drum Kit</t>
  </si>
  <si>
    <t>Dangerous Dinner</t>
  </si>
  <si>
    <t>A Visitor from Afar</t>
  </si>
  <si>
    <t>Kick, from Kirby: Canvas Curse</t>
  </si>
  <si>
    <t>Synth bass, from Kirby 64</t>
  </si>
  <si>
    <t>Mid-Boss, Sphere Doomer, Over the Hills, Mine Area</t>
  </si>
  <si>
    <t>China cymbal</t>
  </si>
  <si>
    <t>Most Ando tracks</t>
  </si>
  <si>
    <t>Mine Area, Rainy Area</t>
  </si>
  <si>
    <t>Synth fx</t>
  </si>
  <si>
    <t>Underworld</t>
  </si>
  <si>
    <t>A Visitor from Afar, Through the Forest, White-Hot! Boss Battle, Eerie Area, Underwater Area, Underworld</t>
  </si>
  <si>
    <t>Limitless Power</t>
  </si>
  <si>
    <t>Scratch fx</t>
  </si>
  <si>
    <t>Drumloops</t>
  </si>
  <si>
    <t>Mid-Boss, Grand Doomer, Steel Station</t>
  </si>
  <si>
    <t>Orchestral drums</t>
  </si>
  <si>
    <t>Haldera Volcano</t>
  </si>
  <si>
    <t>Claves, with reverb?</t>
  </si>
  <si>
    <t>Haldera Volcano, Limitless Power</t>
  </si>
  <si>
    <t>CD 2 -&gt; [AO str] violin section basic</t>
  </si>
  <si>
    <t>violin section basic KEY</t>
  </si>
  <si>
    <t>The Adventure Begins (Beta)</t>
  </si>
  <si>
    <t>Snare, Gong</t>
  </si>
  <si>
    <t>4 French Horns</t>
  </si>
  <si>
    <t>4FH FTL</t>
  </si>
  <si>
    <t>Castle Area (Beta)</t>
  </si>
  <si>
    <t>Castle Area (Beta), Unused Tune</t>
  </si>
  <si>
    <t>Lor Starcutter (Halcandra) (Beta)</t>
  </si>
  <si>
    <t>Kirby Triple Deluxe</t>
  </si>
  <si>
    <t>Toy Rhythm</t>
  </si>
  <si>
    <t>Fatal Blooms in Moonlight, Last-Minute Hero, The World to Win</t>
  </si>
  <si>
    <t>CD 2 -&gt; Partition B -&gt; VOLUME 001</t>
  </si>
  <si>
    <t>3TP DOIT</t>
  </si>
  <si>
    <t>The Cave in the Sky</t>
  </si>
  <si>
    <t>Fatal Blooms in Moonlight</t>
  </si>
  <si>
    <t>Congas 3</t>
  </si>
  <si>
    <t>Green Greens (World Map Theme)</t>
  </si>
  <si>
    <t>Floral Fields</t>
  </si>
  <si>
    <t>Golden Legend</t>
  </si>
  <si>
    <t>A Synths -&gt; D Synth Leads</t>
  </si>
  <si>
    <t>017 Chiff Velocity</t>
  </si>
  <si>
    <t>Mysterious Rocks Rumbling from Behind, Tilting the World</t>
  </si>
  <si>
    <t>056 OrchestraHit</t>
  </si>
  <si>
    <t>Mountains in an Angry Sky, Hypernova All-Stars</t>
  </si>
  <si>
    <t>HALion 4 Factory Content</t>
  </si>
  <si>
    <t>5.1 Tutti Pipe Organ</t>
  </si>
  <si>
    <t>Sullied Grace</t>
  </si>
  <si>
    <t>[GM 024] Tango Accordion</t>
  </si>
  <si>
    <t>Mountains in an Angry Sky</t>
  </si>
  <si>
    <t>Beautiful Prison</t>
  </si>
  <si>
    <t>Helper to Hero</t>
  </si>
  <si>
    <t>First note uses C#0 Key Switch: Accent</t>
  </si>
  <si>
    <t>Dedede's Royal Payback</t>
  </si>
  <si>
    <t>C#0 Key Switch: Accent</t>
  </si>
  <si>
    <t>Must Dash, Ripple Red</t>
  </si>
  <si>
    <t xml:space="preserve">Snare Combi </t>
  </si>
  <si>
    <t>Dark Clouds, Beautiful Prison</t>
  </si>
  <si>
    <t xml:space="preserve">Tam Tam Combi </t>
  </si>
  <si>
    <t>Dark Clouds</t>
  </si>
  <si>
    <t>Mountains in an Angry Sky, Dedede's Royal Payback</t>
  </si>
  <si>
    <t>Reflected Laughter</t>
  </si>
  <si>
    <t>The World to Win</t>
  </si>
  <si>
    <t>Mysterious Trap</t>
  </si>
  <si>
    <t>Spinning Jungle, Taranza, Master of Puppetry, She Who Holds the Stars</t>
  </si>
  <si>
    <t>Keychain Collecting, Floral Fields, Reflected Laughter, Moutains in an Angry Sky, Moonlight Capital, Dedede's Royal Payback, Beautiful Prison</t>
  </si>
  <si>
    <t>Cymbal</t>
  </si>
  <si>
    <t>Divine Beauty, Last-Minute Hero</t>
  </si>
  <si>
    <t>Mysterious Rocks Rumbling from Behind, Secret Area: HAL Room</t>
  </si>
  <si>
    <t>Sitar, detuned</t>
  </si>
  <si>
    <t>A Forest Hike</t>
  </si>
  <si>
    <t>Synth keyboard thing</t>
  </si>
  <si>
    <t>One of the Miracles</t>
  </si>
  <si>
    <t>Spring Smash Factory</t>
  </si>
  <si>
    <t>Kirby and the Rainbow Curse</t>
  </si>
  <si>
    <t>SoCal</t>
  </si>
  <si>
    <t>Title Theme, Dethskullk Jam, The Haunted Ship</t>
  </si>
  <si>
    <t>Studio Brush Kit</t>
  </si>
  <si>
    <t>Opening, Main Menu, The Adventure Begins, Go for the Giant Star</t>
  </si>
  <si>
    <t>Infiltrate the Junk Factory!</t>
  </si>
  <si>
    <t>06 Synthesizers -&gt; 01 Synth Leads</t>
  </si>
  <si>
    <t>Power Sync</t>
  </si>
  <si>
    <t>The Haunted Ship</t>
  </si>
  <si>
    <t>06 Synthesizers -&gt; 03 Synth Pads</t>
  </si>
  <si>
    <t>Moving Pad</t>
  </si>
  <si>
    <t>Organ Space</t>
  </si>
  <si>
    <t>Junk Airspace (World 7)</t>
  </si>
  <si>
    <t>06 Synthesizers -&gt; 11 Synth Bells</t>
  </si>
  <si>
    <t>Beach Bells</t>
  </si>
  <si>
    <t>06 Synthesizers -&gt; 13 Warped Synths</t>
  </si>
  <si>
    <t>Phantom Winds</t>
  </si>
  <si>
    <t>Logic -&gt; 10 Orchestral -&gt; 01 Woodwinds</t>
  </si>
  <si>
    <t>Flute Legato</t>
  </si>
  <si>
    <t>Logic -&gt; 10 Orchestral -&gt; 02 Brass</t>
  </si>
  <si>
    <t>Trombone Section Legato</t>
  </si>
  <si>
    <t>Trumpet Section Legato</t>
  </si>
  <si>
    <t>Logic -&gt; 10 Orchestral -&gt; 03 Percussion</t>
  </si>
  <si>
    <t>Opening, Up the Big Ol' Tree, Escape from Grab Hand</t>
  </si>
  <si>
    <t>10 Orchestral -&gt; 04 Tuned Percussion</t>
  </si>
  <si>
    <t>Timpani Tremolo Crescendo</t>
  </si>
  <si>
    <t>Logic -&gt; 10 Orchestral -&gt; 05 Keyboards</t>
  </si>
  <si>
    <t>10 Orchestral -&gt; 07 Concert Grand Piano</t>
  </si>
  <si>
    <t>Steinway Grand Hall</t>
  </si>
  <si>
    <t>Opening, Up the Big Ol' Tree</t>
  </si>
  <si>
    <t>Logic -&gt; 10 Orchestral -&gt; 10 Strings</t>
  </si>
  <si>
    <t>String Ensemble Trill 01</t>
  </si>
  <si>
    <t>String Ensemble Trill 02</t>
  </si>
  <si>
    <t>Legacy -&gt; Logic -&gt; 11 World -&gt; 03 Carribean</t>
  </si>
  <si>
    <t>The Sea (World 3), The Sea Drifting on the Waves</t>
  </si>
  <si>
    <t>Revenge of Meta Knight Ending</t>
  </si>
  <si>
    <t>Instrumental from the anime</t>
  </si>
  <si>
    <t>More Dig and Dash</t>
  </si>
  <si>
    <t>Kirby Planet Robobot</t>
  </si>
  <si>
    <t>Vagrant Counting Song of Retrospection</t>
  </si>
  <si>
    <t>Hybrid 3</t>
  </si>
  <si>
    <t>19 Soft Leads</t>
  </si>
  <si>
    <t>43 High Up Lead</t>
  </si>
  <si>
    <t>Likely C4-C5 range</t>
  </si>
  <si>
    <t>Toy Box</t>
  </si>
  <si>
    <t>Threat Beyond Enemy Doors, Haltmann Works Co. Theme Song, Caught Me Singing</t>
  </si>
  <si>
    <t>Brothers in Arms</t>
  </si>
  <si>
    <t>Metal N. Vasion, VS. The Wicked Company</t>
  </si>
  <si>
    <t>Just Tage</t>
  </si>
  <si>
    <t>Pink Ball Activate!</t>
  </si>
  <si>
    <t>CROWNED: Ver. 2 (Dedede's Drum Dash Deluxe)</t>
  </si>
  <si>
    <t>Haltmann Works Co. Theme Song, Caught Me Singing</t>
  </si>
  <si>
    <t>Synth FX -&gt; FX</t>
  </si>
  <si>
    <t>From Outer Space</t>
  </si>
  <si>
    <t>Are You Sure?</t>
  </si>
  <si>
    <t>Synth FX -&gt; Percussion</t>
  </si>
  <si>
    <t>Weird Perc</t>
  </si>
  <si>
    <t>Legato Singing Soprano Ahs</t>
  </si>
  <si>
    <t>VS. The Wicked Company</t>
  </si>
  <si>
    <t>A Synths -&gt; B Synth Pads -&gt; Digital Synth Pads</t>
  </si>
  <si>
    <t>001 A Rising Vox Dlx</t>
  </si>
  <si>
    <t>Possibly put under a phaser</t>
  </si>
  <si>
    <t>M01 33 Big City</t>
  </si>
  <si>
    <t>Program Rhythm (Puzzle Room), White Office March</t>
  </si>
  <si>
    <t>M01 01 Piano 16'</t>
  </si>
  <si>
    <t>Loud Locomotive (Train Area 2)</t>
  </si>
  <si>
    <t>Pacific Percussion</t>
  </si>
  <si>
    <t>Less echo</t>
  </si>
  <si>
    <t>Vagrant Counting Song of Retrospection, Title</t>
  </si>
  <si>
    <t>Ice Cream Factory</t>
  </si>
  <si>
    <t>Befuddling Skyscraper</t>
  </si>
  <si>
    <t>Lucky Lead</t>
  </si>
  <si>
    <t>Resolution Road (Map 2)</t>
  </si>
  <si>
    <t>[GM 004] Honky-Tonk Piano</t>
  </si>
  <si>
    <t>Gorgeous-Go-Round</t>
  </si>
  <si>
    <t>Patched Pathway (Plains Area 1)</t>
  </si>
  <si>
    <t>Overload Ocean (Map 3)</t>
  </si>
  <si>
    <t>Noisy Muted Trumpet</t>
  </si>
  <si>
    <t>Tremolo Rock Guitar</t>
  </si>
  <si>
    <t xml:space="preserve">Surprise (Vs. Core Kabula), Vagrant Counting Song of Retrospection </t>
  </si>
  <si>
    <t>Gorgeous-Go-Round, Submarine Suburbs</t>
  </si>
  <si>
    <t>Bountiful Star, Submarine Suburbs, Power Plant Inspection</t>
  </si>
  <si>
    <t>Bountiful Star</t>
  </si>
  <si>
    <t>Threat Beyond Enemy Doors, L86, Team Kirby Clash Title, Team Kirby Clash Ranking</t>
  </si>
  <si>
    <t>Submarine Suburbs</t>
  </si>
  <si>
    <t>Dried-Up Sea, Power Plant Inspection, Intermezzo Without a Leader</t>
  </si>
  <si>
    <t>First Contact</t>
  </si>
  <si>
    <t>CrashMetalShatter PE110201</t>
  </si>
  <si>
    <t>Bountiful Star, Submarine Suburbs (Underwater Area)</t>
  </si>
  <si>
    <t>Haltmann Works Co. Theme Song</t>
  </si>
  <si>
    <t>Resolution Road (Map 2), Bountiful Star</t>
  </si>
  <si>
    <t>Loopmatic</t>
  </si>
  <si>
    <t>Apocalyptic Reboot</t>
  </si>
  <si>
    <t>S80</t>
  </si>
  <si>
    <t>?? (Drums)</t>
  </si>
  <si>
    <t>I feel like this is sampletank</t>
  </si>
  <si>
    <t>Team Kirby Clash Deluxe</t>
  </si>
  <si>
    <t>3TP Falls</t>
  </si>
  <si>
    <t>Ordeal!</t>
  </si>
  <si>
    <t>Vs. King D-Mind</t>
  </si>
  <si>
    <t>Vs. Dark Taranza</t>
  </si>
  <si>
    <t>Kirby's Blowout Blast</t>
  </si>
  <si>
    <t>Kirby Battle Royale</t>
  </si>
  <si>
    <t>Logic Pro X</t>
  </si>
  <si>
    <t>Vs. Rocket, etc.</t>
  </si>
  <si>
    <t>Hip-Hop Drum Machine</t>
  </si>
  <si>
    <t>Flagball</t>
  </si>
  <si>
    <t>Legacy -&gt; GarageBand -&gt; Bass</t>
  </si>
  <si>
    <t>Slapped Electric Bass</t>
  </si>
  <si>
    <t>Track Runner 1, etc.</t>
  </si>
  <si>
    <t>10 Orchestral -&gt; 02 Brass</t>
  </si>
  <si>
    <t>Dededestroyer Z Appears</t>
  </si>
  <si>
    <t>Battle Arena, Results, Final Results</t>
  </si>
  <si>
    <t>Prologue, Battle Prep (Normal)</t>
  </si>
  <si>
    <t>Stadium Entrance</t>
  </si>
  <si>
    <t>Kirby Star Allies</t>
  </si>
  <si>
    <t>Jambastion Adventure</t>
  </si>
  <si>
    <t>vs. Morpho Knight (Adeleine)</t>
  </si>
  <si>
    <t>Astral Birth Void</t>
  </si>
  <si>
    <t>MHH</t>
  </si>
  <si>
    <t>Let's Be Friends</t>
  </si>
  <si>
    <t>Then 3 Whistle</t>
  </si>
  <si>
    <t>Sacred Square</t>
  </si>
  <si>
    <t>Star Allies - Ability Planet</t>
  </si>
  <si>
    <t>Strings -&gt; Solo Strings -&gt; Violin</t>
  </si>
  <si>
    <t>Violin Multi</t>
  </si>
  <si>
    <t>"To fully demo" -Dumperghost</t>
  </si>
  <si>
    <t>La Follia d'Amore (vs. Hyness 2)</t>
  </si>
  <si>
    <t>Violin Sul Ponte Trem</t>
  </si>
  <si>
    <t>Officiant of Doom (vs. Hyness 1), Sacrificial Ritual</t>
  </si>
  <si>
    <t>Anklung Shakes</t>
  </si>
  <si>
    <t>Interference</t>
  </si>
  <si>
    <t>Electric Sitar Full</t>
  </si>
  <si>
    <t>Planet Caverna</t>
  </si>
  <si>
    <t>Temple Gong</t>
  </si>
  <si>
    <t>Officiant of Doom (vs. Hyness 1)</t>
  </si>
  <si>
    <t>Ting Shaw Bell</t>
  </si>
  <si>
    <t>Discovery Series: Balinese Gamelan</t>
  </si>
  <si>
    <t>Concert Pitch</t>
  </si>
  <si>
    <t>CP Core Instruments</t>
  </si>
  <si>
    <t>Sacrificial Ritual</t>
  </si>
  <si>
    <t>CP Gangsa</t>
  </si>
  <si>
    <t>Original Pitch</t>
  </si>
  <si>
    <t>OP Core Instruments</t>
  </si>
  <si>
    <t>Interference, Officiant of Doom (vs. Hyness 1)</t>
  </si>
  <si>
    <t>OP Gangsa</t>
  </si>
  <si>
    <t>OP Kettle Gongs</t>
  </si>
  <si>
    <t>Bright Spinning Planet</t>
  </si>
  <si>
    <t xml:space="preserve">Select Link, Fortress of Shadows, Jambastion! </t>
  </si>
  <si>
    <t>Choir -&gt; 3 - Choir</t>
  </si>
  <si>
    <t>Heroes in Another Dimension</t>
  </si>
  <si>
    <t>Planet Earthfall</t>
  </si>
  <si>
    <t>Planet Towara</t>
  </si>
  <si>
    <t>Planet Earthfall, Planet Towara, Heroes in Another Dimension</t>
  </si>
  <si>
    <t>Planet Earthfall, Planet Towara</t>
  </si>
  <si>
    <t>Castanets, Clave</t>
  </si>
  <si>
    <t>Persian Ney</t>
  </si>
  <si>
    <t>Fortress of Shadows, Jambastion!, Planet Towara</t>
  </si>
  <si>
    <t>Set TREBLE REG to 3</t>
  </si>
  <si>
    <t>Deciding the Ultimate Choice Flavor</t>
  </si>
  <si>
    <t>Bellclarinet</t>
  </si>
  <si>
    <t>Star Slam Heroes</t>
  </si>
  <si>
    <t>Rick, Kine, and Coo's Title Fanfare, vs. Morpho Knight (Adeleine)</t>
  </si>
  <si>
    <t>Gamelan Seq</t>
  </si>
  <si>
    <t>Remove flexphrase/fx</t>
  </si>
  <si>
    <t>Turkish Mey</t>
  </si>
  <si>
    <t>Balinese Gamelan</t>
  </si>
  <si>
    <t>Put under an echo</t>
  </si>
  <si>
    <t>Misteen Ocean</t>
  </si>
  <si>
    <t>Nature's Navel, La Follia d'Amore (vs. Hyness 2)</t>
  </si>
  <si>
    <t>Ryuteki</t>
  </si>
  <si>
    <t>vs. Morpho Knight (Marx)</t>
  </si>
  <si>
    <t>Bass Clarinet Combi</t>
  </si>
  <si>
    <t>Challenge Room</t>
  </si>
  <si>
    <t>Friendly Field</t>
  </si>
  <si>
    <t>Misteen Ocean, New Star Lavadom</t>
  </si>
  <si>
    <t>Echo's Edge</t>
  </si>
  <si>
    <t>Snare Combi Key</t>
  </si>
  <si>
    <t>Sacred Square, vs. Void Termina (Humanoid Phase)</t>
  </si>
  <si>
    <t>Tam Tam Combi Key</t>
  </si>
  <si>
    <t>Nature's Navel, Sacred Square, La Follia d'Amore (vs. Hyness 2)</t>
  </si>
  <si>
    <t>Tuba Combi</t>
  </si>
  <si>
    <t>Chasing Our Dreams</t>
  </si>
  <si>
    <t>Friendly Field, New Star Lavadom</t>
  </si>
  <si>
    <t>SE13 Preset Clarinets</t>
  </si>
  <si>
    <t>Green Gardens</t>
  </si>
  <si>
    <t>Nature's Navel</t>
  </si>
  <si>
    <t>Ripped from Kirby 64 (Loop)</t>
  </si>
  <si>
    <t>Vox Continental organ</t>
  </si>
  <si>
    <t>a bunch of Ishikawa tracks</t>
  </si>
  <si>
    <t>Super Audio Cart</t>
  </si>
  <si>
    <t>Blip lead thing</t>
  </si>
  <si>
    <t>Nightmares Battle</t>
  </si>
  <si>
    <t>Super Kirby Clash</t>
  </si>
  <si>
    <t>Patches -&gt; 23 Hits</t>
  </si>
  <si>
    <t>+02 Hybrid Hit</t>
  </si>
  <si>
    <t>Revenge of the Enemy [Triple Deluxe]</t>
  </si>
  <si>
    <t>+07 Blast Hit</t>
  </si>
  <si>
    <t>Boss Battle [Return to Dream Land], Quest Battle ver. 2, Quest Battle ver. 3</t>
  </si>
  <si>
    <t>+10 Wallace Hit</t>
  </si>
  <si>
    <t>Boss Battle [Return to Dream Land]</t>
  </si>
  <si>
    <t>LennarDigital</t>
  </si>
  <si>
    <t>ARP Awesom-O</t>
  </si>
  <si>
    <t>VS Parallel Nightmare</t>
  </si>
  <si>
    <t>GAT Hades</t>
  </si>
  <si>
    <t>Taranza Guest Star Remix</t>
  </si>
  <si>
    <t>GAT Namun</t>
  </si>
  <si>
    <t>VS Parallel Nightmare, Revenge of the Enemy [Triple Deluxe]</t>
  </si>
  <si>
    <t>Kirby Fighters 2</t>
  </si>
  <si>
    <t>Vs. Moon Warriors Dedede &amp; Meta Knight</t>
  </si>
  <si>
    <t>Factory Tour</t>
  </si>
  <si>
    <t>Training Mode Select Screen (Training Room 64)</t>
  </si>
  <si>
    <t>Butter Building</t>
  </si>
  <si>
    <t>Bubbly Clouds, Dangerous Dinner</t>
  </si>
  <si>
    <t>K64 Factory</t>
  </si>
  <si>
    <t>King Dedede Arena, Waddle Dee Train</t>
  </si>
  <si>
    <t>Massive Threat -&gt; Bass</t>
  </si>
  <si>
    <t>Archetype One</t>
  </si>
  <si>
    <t>LFO speed is modified throughout</t>
  </si>
  <si>
    <t>Gigavolt</t>
  </si>
  <si>
    <t>Vibraphone (*)</t>
  </si>
  <si>
    <t>Kirby and the Forgotten Land</t>
  </si>
  <si>
    <t>Trailer Theme</t>
  </si>
  <si>
    <t xml:space="preserve">02S Flute 1 </t>
  </si>
  <si>
    <t>SE23 Preset Trombones</t>
  </si>
  <si>
    <t>Section 2 - Super Smash Bros.</t>
  </si>
  <si>
    <t>12 (01) - From the N64DD SDK</t>
  </si>
  <si>
    <t>Kongo Jungle Stage, Duel Zone</t>
  </si>
  <si>
    <t>030 Guitar Mute</t>
  </si>
  <si>
    <t>27 - From the N64DD SDK</t>
  </si>
  <si>
    <t>Yoshi's Island Stage</t>
  </si>
  <si>
    <t>033 Clarinet</t>
  </si>
  <si>
    <t>25 (00, 01) - From the N64DD SDK</t>
  </si>
  <si>
    <t>Hyrule Castle Stage</t>
  </si>
  <si>
    <t>1F (00, 04, 05)</t>
  </si>
  <si>
    <t>09</t>
  </si>
  <si>
    <t>Dream Land Stage</t>
  </si>
  <si>
    <t>12 (04-08)</t>
  </si>
  <si>
    <t>B71 PercOrg2</t>
  </si>
  <si>
    <t>02</t>
  </si>
  <si>
    <t>12 (0E-0F, 16) - From the N64DD SDK</t>
  </si>
  <si>
    <t>Opening, Saffron City Stage</t>
  </si>
  <si>
    <t>07 (00-07) - From the N64DD SDK</t>
  </si>
  <si>
    <t>Opening, Sector Z Stage, Saffron City Stage</t>
  </si>
  <si>
    <t>001 64voicepiano</t>
  </si>
  <si>
    <t>1A (03)</t>
  </si>
  <si>
    <t>Records</t>
  </si>
  <si>
    <t>021 Nylon EP</t>
  </si>
  <si>
    <t>26 (00, 01)</t>
  </si>
  <si>
    <t>Opening, Yoshi's Island Stage, How to Play, Duel Zone</t>
  </si>
  <si>
    <t>037 Phaze Clav 2</t>
  </si>
  <si>
    <t>18 (02)</t>
  </si>
  <si>
    <t>125 Power Trip</t>
  </si>
  <si>
    <t>2A</t>
  </si>
  <si>
    <t>Final Destination, Meta Crystal, C. Falcon Victory</t>
  </si>
  <si>
    <t>010 Hip Bass</t>
  </si>
  <si>
    <t>18 (00, 01)</t>
  </si>
  <si>
    <t>20 (00, 01)</t>
  </si>
  <si>
    <t>Character Select, Peach's Castle Stage, Yoshi Island Stage</t>
  </si>
  <si>
    <t>18 (03)</t>
  </si>
  <si>
    <t>Final Destination, VS. Screen</t>
  </si>
  <si>
    <t>109 ChamberWoods</t>
  </si>
  <si>
    <t>01 (00, 01)</t>
  </si>
  <si>
    <t>Yoshi's Island Stage, Dream Land Stage</t>
  </si>
  <si>
    <t>Dream Land Stage, Saffron City Stage</t>
  </si>
  <si>
    <t>28 - From the N64DD SDK</t>
  </si>
  <si>
    <t>XSC-2S Orchestral</t>
  </si>
  <si>
    <t>0A // Glockenspiel</t>
  </si>
  <si>
    <t>17 // Timpani Roll</t>
  </si>
  <si>
    <t>1C (00, 01) // Pan Flute</t>
  </si>
  <si>
    <t>21 // Steel drum</t>
  </si>
  <si>
    <t>Peach's Castle Stage</t>
  </si>
  <si>
    <t>12 (0B-0D) // Congas</t>
  </si>
  <si>
    <t>05 // French Horn-Trumpet</t>
  </si>
  <si>
    <t>Peach's Castle Stage, Hyrule Castle Stage, Dream Land Stage, Ending ~ Staff Roll</t>
  </si>
  <si>
    <t>06 // Simple Synth Lead</t>
  </si>
  <si>
    <t>08 // FM E. Piano</t>
  </si>
  <si>
    <t>23 // Accordion, From the N64DD SDK</t>
  </si>
  <si>
    <t>Super Smash Bros. Melee</t>
  </si>
  <si>
    <t>CD 2 -&gt; [AO str] viola section basic</t>
  </si>
  <si>
    <t>viola section basic KEY</t>
  </si>
  <si>
    <t>Poké Floats, Giga Bowser</t>
  </si>
  <si>
    <t>Menu 1</t>
  </si>
  <si>
    <t>Green Greens, Pokémon Battle! (Gold/Silver)</t>
  </si>
  <si>
    <t>Green Greens, Final Destination</t>
  </si>
  <si>
    <t>CD 4 -&gt; [AO brs] trombone section</t>
  </si>
  <si>
    <t>trombone section KEY</t>
  </si>
  <si>
    <t>Kongo Jungle</t>
  </si>
  <si>
    <t>CD 4 -&gt; [AO brs_s] trumpet solo basic</t>
  </si>
  <si>
    <t>trumpet solo basic KEY</t>
  </si>
  <si>
    <t>Menu 1, Green Greens</t>
  </si>
  <si>
    <t>CD 5 -&gt; [AO ww] clarinet section</t>
  </si>
  <si>
    <t>clarinets section KEY</t>
  </si>
  <si>
    <t>Final Destination</t>
  </si>
  <si>
    <t>CD 5 -&gt; [AO ww] flute section basic</t>
  </si>
  <si>
    <t>flute section basic KEY</t>
  </si>
  <si>
    <t>CD 5 -&gt; [AO ww_s] clarinet solo basic</t>
  </si>
  <si>
    <t>clarinet solo basic KEY</t>
  </si>
  <si>
    <t>Giga Bowser</t>
  </si>
  <si>
    <t>CD 5 -&gt; [AO ww_s] flute solo basic</t>
  </si>
  <si>
    <t>flute solo basic KEY</t>
  </si>
  <si>
    <t>Menu 1, Saria's Theme, Green Greens, Battlefield, Giga Bowser</t>
  </si>
  <si>
    <t>Saria's Song, Green Greens</t>
  </si>
  <si>
    <t>CD 5 -&gt; [AO ww_s] piccolo flute solo basic</t>
  </si>
  <si>
    <t>piccolo flute solo basic KEY</t>
  </si>
  <si>
    <t>Battlefield</t>
  </si>
  <si>
    <t>CymShortCresc LH</t>
  </si>
  <si>
    <t>Kongo Jungle, Mother 2</t>
  </si>
  <si>
    <t>CD 1 -&gt; TP milesstraightFMODfilter</t>
  </si>
  <si>
    <t>TPmiles straightF MODAIR</t>
  </si>
  <si>
    <t>CD 1 -&gt; TP moodysus</t>
  </si>
  <si>
    <t>TPmoody</t>
  </si>
  <si>
    <t>Mother 2</t>
  </si>
  <si>
    <t>CD 1 -&gt; TP susmf</t>
  </si>
  <si>
    <t>TPsusmf</t>
  </si>
  <si>
    <t>Pokémon Hyperspace</t>
  </si>
  <si>
    <t>CD 3 -&gt; 3 Bones ft MOD</t>
  </si>
  <si>
    <t>3 Bones ft MOD</t>
  </si>
  <si>
    <t>CD 3 -&gt; 3 Bones stac</t>
  </si>
  <si>
    <t>3 Bones stac</t>
  </si>
  <si>
    <t>CD 4</t>
  </si>
  <si>
    <t>Menu 1, Green Greens, Battlefield, Giga Bowser, etc.</t>
  </si>
  <si>
    <t>Mach Rider, Giga Bowser</t>
  </si>
  <si>
    <t>Fuzz LP</t>
  </si>
  <si>
    <t>Mach Rider</t>
  </si>
  <si>
    <t>NemeSys_1GB_Grand</t>
  </si>
  <si>
    <t>1GB Acoustic Grand w_ Resonance Model</t>
  </si>
  <si>
    <t>Earthbound</t>
  </si>
  <si>
    <t>Battlefield, Earthbound</t>
  </si>
  <si>
    <t>USER Bank</t>
  </si>
  <si>
    <t>000 001 Piano 1</t>
  </si>
  <si>
    <t>Fire Emblem</t>
  </si>
  <si>
    <t>SC-55 map -&gt; Drum Set</t>
  </si>
  <si>
    <t>Big Blue</t>
  </si>
  <si>
    <t>Has chorus applied</t>
  </si>
  <si>
    <t>Targets!</t>
  </si>
  <si>
    <t>025 005 Hard Rhodes</t>
  </si>
  <si>
    <t>Icicle Mountain</t>
  </si>
  <si>
    <t>Dr. Mario</t>
  </si>
  <si>
    <t>000 008 Clav.</t>
  </si>
  <si>
    <t>000 009 Celesta</t>
  </si>
  <si>
    <t>Mother, Super Mario Bros. 3, Dr. Mario</t>
  </si>
  <si>
    <t>Brinstar Depths</t>
  </si>
  <si>
    <t>Icicle Mountain, Super Mario Bros. 3, Fire Emblem, Mach RIder, Mother 2, etc.</t>
  </si>
  <si>
    <t>000 027 Jazz Gt.</t>
  </si>
  <si>
    <t>Super Mario Bros. 3, Menu 2</t>
  </si>
  <si>
    <t>Brinstar, Super Mario Bros. 3</t>
  </si>
  <si>
    <t>008 031 Feedback Gt.</t>
  </si>
  <si>
    <t>Menu 2</t>
  </si>
  <si>
    <t>Peach's Castle, Rainbow Cruise, Giga Bowser, etc.</t>
  </si>
  <si>
    <t>001 049 Bright Str:</t>
  </si>
  <si>
    <t>Peach's Castle, etc.</t>
  </si>
  <si>
    <t>003 056 Euro Hit</t>
  </si>
  <si>
    <t>Fire Emblem, Rainbow Cruise, Super Mario Bros. 3, etc.</t>
  </si>
  <si>
    <t>Peach's Castle, Rainbow Cruise, Menu 2, etc.</t>
  </si>
  <si>
    <t>016 062 Brass Fall</t>
  </si>
  <si>
    <t>Brinstar</t>
  </si>
  <si>
    <t>Mother, Menu 2</t>
  </si>
  <si>
    <t>Menu 2, Giga Boswer</t>
  </si>
  <si>
    <t>001 081 Square</t>
  </si>
  <si>
    <t>Multi-Man Melee 2, Dr. Mario</t>
  </si>
  <si>
    <t>000 089 Fantasia</t>
  </si>
  <si>
    <t>002 094 Panner Pad</t>
  </si>
  <si>
    <t>Brinstar Depths, Peach's Castle, Giga Bowser</t>
  </si>
  <si>
    <t>Rainbow Cruise</t>
  </si>
  <si>
    <t>Peach's Castle, Super Mario Bros. 3</t>
  </si>
  <si>
    <t>000 121 Gt. FretNoise</t>
  </si>
  <si>
    <t>Super Mario Bros. 3, Mach Rider, etc.</t>
  </si>
  <si>
    <t>005 125 Wind Chimes</t>
  </si>
  <si>
    <t>006 127 Applause 2</t>
  </si>
  <si>
    <t>001 028 Clean Half</t>
  </si>
  <si>
    <t>001 037 Slap Pop</t>
  </si>
  <si>
    <t>009 051 Syn. Strings4</t>
  </si>
  <si>
    <t>008 101 Org Bell</t>
  </si>
  <si>
    <t>009 102 Falling Down</t>
  </si>
  <si>
    <t>009 103 Aqua</t>
  </si>
  <si>
    <t>006 123 Wind 2</t>
  </si>
  <si>
    <t>Peach's Castle, Mother, Super Mario Bros. 3, etc.</t>
  </si>
  <si>
    <t>Brinstar Depths, Fire Emblem, etc.</t>
  </si>
  <si>
    <t>004 035 Double Pick</t>
  </si>
  <si>
    <t>007 049 Mild Strings</t>
  </si>
  <si>
    <t>007 101 SymbolicBell</t>
  </si>
  <si>
    <t>233 Didgeridoo</t>
  </si>
  <si>
    <t>CD 1 -&gt; Banjo</t>
  </si>
  <si>
    <t>BANJO NOTES</t>
  </si>
  <si>
    <t>XG -&gt; Bank 127</t>
  </si>
  <si>
    <t>? (K2000R or K2500R)</t>
  </si>
  <si>
    <t>Appears in Melee Composer interview</t>
  </si>
  <si>
    <t>Synth Voice</t>
  </si>
  <si>
    <t>Poké Floats</t>
  </si>
  <si>
    <t>Onett (Beta)</t>
  </si>
  <si>
    <t>? (Possibly MU2000EX)</t>
  </si>
  <si>
    <t>Onett Beta</t>
  </si>
  <si>
    <t>Super Smash Bros. Brawl</t>
  </si>
  <si>
    <t>Sample: Nintendo DS</t>
  </si>
  <si>
    <t>DS Error</t>
  </si>
  <si>
    <t>PictoChat</t>
  </si>
  <si>
    <t>Sample: Nintendo Wii</t>
  </si>
  <si>
    <t>Wii Channel Select</t>
  </si>
  <si>
    <t>Wii Channel Menu Exit</t>
  </si>
  <si>
    <t>Wii Keyboard</t>
  </si>
  <si>
    <t xml:space="preserve">Wii Start-Up </t>
  </si>
  <si>
    <t>Sample: PictoChat</t>
  </si>
  <si>
    <t>PictoChat New Message</t>
  </si>
  <si>
    <t>Mr. Game &amp; Watch Victory Theme</t>
  </si>
  <si>
    <t>Wario Victory Theme</t>
  </si>
  <si>
    <t>Step: Subspace Ver. 3</t>
  </si>
  <si>
    <t>10 Orchestral -&gt; 03 Percussion</t>
  </si>
  <si>
    <t>Step: The Plains, Step: Subspace (all 3 versions), Unfounded Revenge / Smashing Song of Praise</t>
  </si>
  <si>
    <t>Definitely more than 1 string patch</t>
  </si>
  <si>
    <t>String Ensemble Staccato</t>
  </si>
  <si>
    <t>Final Destination, Encounter</t>
  </si>
  <si>
    <t>Bassoon Solo</t>
  </si>
  <si>
    <t>Conga Groove 04</t>
  </si>
  <si>
    <t>Wildlands</t>
  </si>
  <si>
    <t>Edgy Rock Bass 01</t>
  </si>
  <si>
    <t>iLife Sound Effects -&gt; Ambience</t>
  </si>
  <si>
    <t>Jungle</t>
  </si>
  <si>
    <t>Comedy Whistle</t>
  </si>
  <si>
    <t>Town Hall and Tom Nook's Store</t>
  </si>
  <si>
    <t>2-Step Back Flip Beat 01</t>
  </si>
  <si>
    <t>Battlefield Ver. 2, Donkey Kong</t>
  </si>
  <si>
    <t>Remix Rocking Congas Beat</t>
  </si>
  <si>
    <t>Step: The Plain</t>
  </si>
  <si>
    <t>CD 2 -&gt; Partition A -&gt; VIS LG F</t>
  </si>
  <si>
    <t>The Dark World</t>
  </si>
  <si>
    <t>Jungle Level Ver. 2</t>
  </si>
  <si>
    <t>Dallape Accordion</t>
  </si>
  <si>
    <t>Shaberu! DS Cooking Navi</t>
  </si>
  <si>
    <t>Track 53 - Females -&gt; TS 0:27</t>
  </si>
  <si>
    <t>Main Theme (New Super Mario Bros.)</t>
  </si>
  <si>
    <t>World Colours</t>
  </si>
  <si>
    <t>Partition F -&gt; VOCAL LINES</t>
  </si>
  <si>
    <t>VOCAL LINES</t>
  </si>
  <si>
    <t>F7</t>
  </si>
  <si>
    <t>2:00 a.m.</t>
  </si>
  <si>
    <t>Colossus</t>
  </si>
  <si>
    <t>Final Destination, Classic Mode Ending</t>
  </si>
  <si>
    <t>Guitars -&gt; Electric</t>
  </si>
  <si>
    <t>Distortion GTR</t>
  </si>
  <si>
    <t>INDEPENDENCE DAY 130 bpm</t>
  </si>
  <si>
    <t>ProSamples 17 Guitar Licks</t>
  </si>
  <si>
    <t>17C-GTE3</t>
  </si>
  <si>
    <t>17C-GTE5</t>
  </si>
  <si>
    <t>Quantum Leap Guitar &amp; Bass</t>
  </si>
  <si>
    <t>Marshall Stack Sustain (?)</t>
  </si>
  <si>
    <t>WarioWare, Inc.</t>
  </si>
  <si>
    <t>1890 Washburn Guitar</t>
  </si>
  <si>
    <t>Could be Colossus's "Guitars" instead</t>
  </si>
  <si>
    <t>Online Practice Stage</t>
  </si>
  <si>
    <t>Hidden Mountain &amp; Forest</t>
  </si>
  <si>
    <t>Step: Subspace</t>
  </si>
  <si>
    <t>Go K.K. Rider!</t>
  </si>
  <si>
    <t>GM2 -&gt; Contemporary Set -&gt; Drum set</t>
  </si>
  <si>
    <t>GM2 -&gt; Enhanced Set</t>
  </si>
  <si>
    <t>0031 000 Heavy DstGt</t>
  </si>
  <si>
    <t>Ice Climber</t>
  </si>
  <si>
    <t>Romantic TP</t>
  </si>
  <si>
    <t>Ice Climber, Shaberu! DS Cooking Navi</t>
  </si>
  <si>
    <t>081 str:Pizzicato</t>
  </si>
  <si>
    <t>Bramble Blast</t>
  </si>
  <si>
    <t>006 "Love 1"</t>
  </si>
  <si>
    <t>WarioWare, Inc. Medley</t>
  </si>
  <si>
    <t>062 "prc:Scratchin 2"</t>
  </si>
  <si>
    <t>Standard -&gt; 07 Solo Strings -&gt; 01 Violin</t>
  </si>
  <si>
    <t>Violin 1 Solo</t>
  </si>
  <si>
    <t>Weather-Wind, Whistling</t>
  </si>
  <si>
    <t>WhistlingWindMediu PE032901</t>
  </si>
  <si>
    <t>Dialga / Palkia Battle at Spear Pillar!</t>
  </si>
  <si>
    <t>Big Bad Beats</t>
  </si>
  <si>
    <t>098-Frisky Full Mix 1</t>
  </si>
  <si>
    <t>Title / Ending (Super Mario World)</t>
  </si>
  <si>
    <t>Fingered 1</t>
  </si>
  <si>
    <t>With Mila's Divine Protection (Celica Map 1)</t>
  </si>
  <si>
    <t>Kirk Hunter</t>
  </si>
  <si>
    <t>Symphony Orchestra Emerald</t>
  </si>
  <si>
    <t>BrassAndPercussion -&gt; Brass -&gt; FrenchHorns</t>
  </si>
  <si>
    <t>FrenchHorns-KK</t>
  </si>
  <si>
    <t>Unsure if it's Dry, Hall or Verb</t>
  </si>
  <si>
    <t>Menu 1, Boss Battle Song 1</t>
  </si>
  <si>
    <t>StringSections -&gt; Violins -&gt; 1stViolins</t>
  </si>
  <si>
    <t>1stVns_K</t>
  </si>
  <si>
    <t>Underground Theme (Super Mario Land)</t>
  </si>
  <si>
    <t>Grand C2 Chamber</t>
  </si>
  <si>
    <t xml:space="preserve">RealGuitar 2 </t>
  </si>
  <si>
    <t>Bandstand</t>
  </si>
  <si>
    <t>Wild Pokémon Battle! (Diamond / Pearl)</t>
  </si>
  <si>
    <t>likely apple instead</t>
  </si>
  <si>
    <t>Porky's Theme, Luigi's Mansion Theme</t>
  </si>
  <si>
    <t>Hyrule Field Theme</t>
  </si>
  <si>
    <t>Gourmet Race</t>
  </si>
  <si>
    <t>Prominy</t>
  </si>
  <si>
    <t>SC Electric Guitar</t>
  </si>
  <si>
    <t>GM Bank</t>
  </si>
  <si>
    <t>121 Trumpet</t>
  </si>
  <si>
    <t>109 Tubulence</t>
  </si>
  <si>
    <t>Boss Battle Song 2</t>
  </si>
  <si>
    <t>117 Trancer</t>
  </si>
  <si>
    <t>029 Chaoism</t>
  </si>
  <si>
    <t>076 Reverse Hit</t>
  </si>
  <si>
    <t>Unfounded Revenge / Smashing Song of Praise</t>
  </si>
  <si>
    <t>Step: The Plains</t>
  </si>
  <si>
    <t>116 Woodblock</t>
  </si>
  <si>
    <t>000 020 Church Org1</t>
  </si>
  <si>
    <t>Boss Battle Song 1</t>
  </si>
  <si>
    <t>000 046 Pizzicato</t>
  </si>
  <si>
    <t>Ice Climber would be SD90 instead</t>
  </si>
  <si>
    <t>Song of Storms, Ice Climber</t>
  </si>
  <si>
    <t>Song of Storms</t>
  </si>
  <si>
    <t>000 100 Atmosphere</t>
  </si>
  <si>
    <t>Sticker Album / Album / Chronicle</t>
  </si>
  <si>
    <t>Battlefield, Main Theme (Twilight Princess), Boss Battle Song 1</t>
  </si>
  <si>
    <t>Title Theme (Kid Icarus)</t>
  </si>
  <si>
    <t>SOUND Canvas SK-88 Pro</t>
  </si>
  <si>
    <t>Porky's Theme</t>
  </si>
  <si>
    <t>Mario Tennis / Mario Golf</t>
  </si>
  <si>
    <t>Vs. Ridley</t>
  </si>
  <si>
    <t>HB02-78-04</t>
  </si>
  <si>
    <t>COYOTE</t>
  </si>
  <si>
    <t>6027-34-05</t>
  </si>
  <si>
    <t>GUITAR</t>
  </si>
  <si>
    <t>PICK SLIDE AND CHORD, MUSIC</t>
  </si>
  <si>
    <t>100-Lamaloo d</t>
  </si>
  <si>
    <t>Could be e instead</t>
  </si>
  <si>
    <t>World Map (Pikmin 2)</t>
  </si>
  <si>
    <t>Album</t>
  </si>
  <si>
    <t>79-BossaLuv Rattle</t>
  </si>
  <si>
    <t>Encounter</t>
  </si>
  <si>
    <t>90-Beat Bastard XMOD Drm</t>
  </si>
  <si>
    <t>Ground Theme (Super Mario Bros.)</t>
  </si>
  <si>
    <t>Drumkits From Hell</t>
  </si>
  <si>
    <t xml:space="preserve">Battle Scene / Final Boss (Golden Sun), Jungle Level Ver.2 </t>
  </si>
  <si>
    <t>AntiGravity Maneuvers</t>
  </si>
  <si>
    <t>Drums -&gt; DnB 170 BPM -&gt; 170 BPM b</t>
  </si>
  <si>
    <t>15drm170_virtual rhythm_2</t>
  </si>
  <si>
    <t>Flat Zone 2</t>
  </si>
  <si>
    <t>Single Instruments -&gt; PAD -&gt; PAD C</t>
  </si>
  <si>
    <t>03pad120_e-commerce_s_x_1</t>
  </si>
  <si>
    <t>04pad120_e-commerce_s_x_1</t>
  </si>
  <si>
    <t>03-Tines-Bells</t>
  </si>
  <si>
    <t>Bell Little</t>
  </si>
  <si>
    <t>32 Keyboards+Mallets</t>
  </si>
  <si>
    <t>61 Vibraphone motor off</t>
  </si>
  <si>
    <t>084 Strums</t>
  </si>
  <si>
    <t>Title (Animal Crossing)</t>
  </si>
  <si>
    <t>001 Full Grand</t>
  </si>
  <si>
    <t>Route 209</t>
  </si>
  <si>
    <t>022 Spanish</t>
  </si>
  <si>
    <t>Battlefield Ver. 2</t>
  </si>
  <si>
    <t>028 BeautyHarp</t>
  </si>
  <si>
    <t>Underwater Theme (Super Mario Bros.)</t>
  </si>
  <si>
    <t>083 Upright</t>
  </si>
  <si>
    <t>130 Clarinet 1</t>
  </si>
  <si>
    <t>Stage Builder</t>
  </si>
  <si>
    <t>124 SweetFlute</t>
  </si>
  <si>
    <t>Credits, Trophy Gallery, Battlefield Ver. 2</t>
  </si>
  <si>
    <t>052 Paradies</t>
  </si>
  <si>
    <t>Mario Bros., Road to Viridian City (From Pallet Town / Pewter City)</t>
  </si>
  <si>
    <t>Voices of Africa</t>
  </si>
  <si>
    <t>Track 06 - Short Chants, Shouts &amp; FX -&gt; TS 0:00</t>
  </si>
  <si>
    <t>Haba</t>
  </si>
  <si>
    <t>Track 06 - Short Chants, Shouts &amp; FX</t>
  </si>
  <si>
    <t>Ha-oo</t>
  </si>
  <si>
    <t>Aha</t>
  </si>
  <si>
    <t>Á, Á</t>
  </si>
  <si>
    <t>Step: Subspace, Final Destination</t>
  </si>
  <si>
    <t>To-Do: Check properly</t>
  </si>
  <si>
    <t>Aah Choirs</t>
  </si>
  <si>
    <t>Word Builder</t>
  </si>
  <si>
    <t>Orchestra Cymbal</t>
  </si>
  <si>
    <t xml:space="preserve">Drums </t>
  </si>
  <si>
    <t>Mario Tennis / Mario Golf, Gourmet Race, Victory Road</t>
  </si>
  <si>
    <t>EzDrummer</t>
  </si>
  <si>
    <t>Custom Kit</t>
  </si>
  <si>
    <t>Either DFHS or SD2's New York Vol 1</t>
  </si>
  <si>
    <t>Drums (Various patches)</t>
  </si>
  <si>
    <t>Menu 2, Credits, Sticker Album / Album / Chronicle, Most of Shogo Sakai tracks</t>
  </si>
  <si>
    <t>Rock Drums</t>
  </si>
  <si>
    <t>Meta Knight Victory Screen, Boss Theme Medley Kirby, Great Temple / Temple</t>
  </si>
  <si>
    <t>Logic or VSL</t>
  </si>
  <si>
    <t>Final Destination, Victory Road</t>
  </si>
  <si>
    <t>Victory Road, Gourmet Race</t>
  </si>
  <si>
    <t>Nintendo World 2006 Trailer</t>
  </si>
  <si>
    <r>
      <rPr>
        <rFont val="Fira Sans"/>
        <b/>
        <color rgb="FFFFFFFF"/>
        <sz val="14.0"/>
      </rPr>
      <t xml:space="preserve">Super Smash Bros. for </t>
    </r>
    <r>
      <rPr>
        <rFont val="Fira Sans"/>
        <b/>
        <color rgb="FF6D9EEB"/>
        <sz val="14.0"/>
      </rPr>
      <t>Wii U</t>
    </r>
    <r>
      <rPr>
        <rFont val="Fira Sans"/>
        <b/>
        <color rgb="FFFFFFFF"/>
        <sz val="14.0"/>
      </rPr>
      <t xml:space="preserve"> / </t>
    </r>
    <r>
      <rPr>
        <rFont val="Fira Sans"/>
        <b/>
        <color rgb="FFE06666"/>
        <sz val="14.0"/>
      </rPr>
      <t>3DS</t>
    </r>
  </si>
  <si>
    <t>Logic -&gt; 09 Guitars -&gt; 02 Electric Guitars</t>
  </si>
  <si>
    <t>Super Mario 3D Land Medley</t>
  </si>
  <si>
    <t>Contemplative Synth 18</t>
  </si>
  <si>
    <t>Chill Ver. 2</t>
  </si>
  <si>
    <t>Remix Siren FX</t>
  </si>
  <si>
    <t>Susato Whistle Key</t>
  </si>
  <si>
    <t>Full Steam Ahead</t>
  </si>
  <si>
    <t>Trophy Shop, Bath Time Theme (?)</t>
  </si>
  <si>
    <t>2 Soundscapes</t>
  </si>
  <si>
    <t>Discovery Exotic Flute (Keyswitch)</t>
  </si>
  <si>
    <t>Jungle Level Tribal Style</t>
  </si>
  <si>
    <t>Flute gliss + Orch hits</t>
  </si>
  <si>
    <t>Ballad of the Goddes / Ghirahim</t>
  </si>
  <si>
    <t>Alma Flamenco</t>
  </si>
  <si>
    <t>Voces -&gt; Male</t>
  </si>
  <si>
    <t>Voces M Ay mire usted_124.7</t>
  </si>
  <si>
    <t>Fortress Boss</t>
  </si>
  <si>
    <t>Voces M Chichi_109.3</t>
  </si>
  <si>
    <t>Voces M Lerelere_01_098.7</t>
  </si>
  <si>
    <t>pitched down</t>
  </si>
  <si>
    <t>Voces -&gt; Male -&gt; One Shot Samples</t>
  </si>
  <si>
    <t>Voces M Ole_03</t>
  </si>
  <si>
    <t>Palmas</t>
  </si>
  <si>
    <t>Circuit (Mario Kart 7)</t>
  </si>
  <si>
    <t>Route 10 [Pokémon Black / Pokémon White]</t>
  </si>
  <si>
    <t>2 Trombones and 1 Bass Trombone</t>
  </si>
  <si>
    <t>3TP KS Sus_Short C#4-G#4</t>
  </si>
  <si>
    <t>Menu, Lost in Thoughts All Alone</t>
  </si>
  <si>
    <t xml:space="preserve">6 French Horns </t>
  </si>
  <si>
    <t>Ryu Stage</t>
  </si>
  <si>
    <t>Ethnic Chase Instruments</t>
  </si>
  <si>
    <t>Dark Towers 137 bpm</t>
  </si>
  <si>
    <t>Mii Fighter Reveal Trailer BGM</t>
  </si>
  <si>
    <t>Lost in Thoughts All Alone</t>
  </si>
  <si>
    <t>Snare Ens Large</t>
  </si>
  <si>
    <t>Wii Fit Plus Medley</t>
  </si>
  <si>
    <t>Magicant / Eight Melodies, Credits (Super Smash Bros.)</t>
  </si>
  <si>
    <t>N's Castle Medley</t>
  </si>
  <si>
    <t>Quick Man Stage</t>
  </si>
  <si>
    <t>SVL Exp 2</t>
  </si>
  <si>
    <t>Mega Man 2 Medley, Quick Man Stage, Ken Stage</t>
  </si>
  <si>
    <t>Rhythmic Suites -&gt; Loop Menus</t>
  </si>
  <si>
    <t>Note C2</t>
  </si>
  <si>
    <t>Note A2</t>
  </si>
  <si>
    <t>Menu (Melee) Ver. 2</t>
  </si>
  <si>
    <t>Gallery / Hoard</t>
  </si>
  <si>
    <t>LPS Epic Industrial Full</t>
  </si>
  <si>
    <t>Title (Metroid)</t>
  </si>
  <si>
    <t>Battle! Wild Pokémon (Diamond and Pearl), Minor Circuit</t>
  </si>
  <si>
    <t>Air Man Stage</t>
  </si>
  <si>
    <t>D085 Square Wave Lead</t>
  </si>
  <si>
    <t>Quick Man Stage, Super Mario Bros. 3 Medley</t>
  </si>
  <si>
    <t>Online Practice Stage, Gerudo Valley</t>
  </si>
  <si>
    <t>Multi-Man uses Staccato/Sforzando</t>
  </si>
  <si>
    <t>Super Mario Bros. 3 Medley, Multi-Man Smash</t>
  </si>
  <si>
    <t>Super Mario Bros. 3 Medley</t>
  </si>
  <si>
    <t>Full Steam Ahead, Tourney: Final Results</t>
  </si>
  <si>
    <t>Paper Mario Medley, Try, Try Again</t>
  </si>
  <si>
    <t>Super Mario Bros. 3 Medley, Bath Time Theme</t>
  </si>
  <si>
    <t>Super Mario World Medley, Paper Mario Medley</t>
  </si>
  <si>
    <t>Brass Model</t>
  </si>
  <si>
    <t>Super Mario World Medley</t>
  </si>
  <si>
    <t>Tp1 / Tp2</t>
  </si>
  <si>
    <t>Multi-Man Smash</t>
  </si>
  <si>
    <t>Star Wolf's Theme / Sector Z</t>
  </si>
  <si>
    <t>Native Map -&gt; Drum set</t>
  </si>
  <si>
    <t>Onett Theme / Winters Theme</t>
  </si>
  <si>
    <t>Mischivous Mole-way</t>
  </si>
  <si>
    <t>Tune in Page Grooves</t>
  </si>
  <si>
    <t>87-Tablaswing</t>
  </si>
  <si>
    <t>Super Mario Bros. Medley</t>
  </si>
  <si>
    <t>078-Afro Planet  Tribal mix</t>
  </si>
  <si>
    <t>Chasing the Evil</t>
  </si>
  <si>
    <t>Destroyed Skyworld</t>
  </si>
  <si>
    <t>could be any of the others</t>
  </si>
  <si>
    <t>Lightning Chariot Base</t>
  </si>
  <si>
    <t>Amped Square Expresso</t>
  </si>
  <si>
    <t>Bubblegum K.K.</t>
  </si>
  <si>
    <t>Duck Hunt Medley</t>
  </si>
  <si>
    <t>Core Luge</t>
  </si>
  <si>
    <t>87-Triangle 1</t>
  </si>
  <si>
    <t>RMX Grooves -&gt; 120-Kryptonite</t>
  </si>
  <si>
    <t>Theme Of Bayonetta - Mysterious Destiny (Instrumental)</t>
  </si>
  <si>
    <t>126-Transonica Kick</t>
  </si>
  <si>
    <t>Compressed and EQ</t>
  </si>
  <si>
    <t>126-Transonica  NoKick</t>
  </si>
  <si>
    <t>Title (Super Mario Maker)</t>
  </si>
  <si>
    <t>Escape</t>
  </si>
  <si>
    <t>SOUND MENUS - Cymbals</t>
  </si>
  <si>
    <t>All Cymbals - Hi-Fi</t>
  </si>
  <si>
    <t>Wrecking Crew Medley, Mario Paint Medley</t>
  </si>
  <si>
    <t>3 Saw Comp 2</t>
  </si>
  <si>
    <t>Could be from YAMAHA Motif instead</t>
  </si>
  <si>
    <t>Gerome Finger - Full</t>
  </si>
  <si>
    <t>N's Castle Medley, Super Mario Bros. 3 Medley</t>
  </si>
  <si>
    <t>01S Bosendorfer</t>
  </si>
  <si>
    <t>Spark Man Stage</t>
  </si>
  <si>
    <t>Ground Theme / Underground Theme</t>
  </si>
  <si>
    <t>Fight 1 (Fire Emblem Gaiden)</t>
  </si>
  <si>
    <t>Super Smash Bros. Ultimate</t>
  </si>
  <si>
    <t>JJ Jeczalik's Art of Sampling</t>
  </si>
  <si>
    <t>Hip Hop Brass Stab</t>
  </si>
  <si>
    <t>Sand Ocean</t>
  </si>
  <si>
    <t>King Bowser</t>
  </si>
  <si>
    <t>Seventies Clav</t>
  </si>
  <si>
    <t>Monster Truck Solo 14</t>
  </si>
  <si>
    <t>Seaskape</t>
  </si>
  <si>
    <t>Escape B Orchestral Kit</t>
  </si>
  <si>
    <t>cymbals removed</t>
  </si>
  <si>
    <t>World of Light Map</t>
  </si>
  <si>
    <t>Escape C Orchestral Kit</t>
  </si>
  <si>
    <t>Gang-Plank Galleon</t>
  </si>
  <si>
    <t>Brazillian Cuica 02</t>
  </si>
  <si>
    <t>GH_C</t>
  </si>
  <si>
    <t>Decreased by 1 semitone</t>
  </si>
  <si>
    <t>The Legend of Zelda: Breath of The Wild - Nintendo Switch Presentation 2017 Trailer BGM</t>
  </si>
  <si>
    <t>GH_F#</t>
  </si>
  <si>
    <t>bigsquid2001</t>
  </si>
  <si>
    <t>Soundfont - Squidfont Orchestra</t>
  </si>
  <si>
    <t>Violin Detache</t>
  </si>
  <si>
    <t>MEGALOVANIA</t>
  </si>
  <si>
    <t>LOOPS 43-45</t>
  </si>
  <si>
    <t>Hanenbow / Electroplankton</t>
  </si>
  <si>
    <t xml:space="preserve">Ministry of Rock </t>
  </si>
  <si>
    <t>18 German Cymbal</t>
  </si>
  <si>
    <t>Beginning</t>
  </si>
  <si>
    <t>Ending (Metroid)</t>
  </si>
  <si>
    <t>Molgera Battle</t>
  </si>
  <si>
    <t>Super Smash Bros. Ultimate Main Theme, Battlefield, Breath of The Wild - Nintendo Switch Presentation 2017 Trailer BGM</t>
  </si>
  <si>
    <t>Super Smash Bros. Ultimate Main Theme (E3 2018 version), Bloody Tears / Monster Dance, Main Theme (Breath of the Wild), Ground Theme - Super Mario Bros. 3</t>
  </si>
  <si>
    <t>Vega's Theme</t>
  </si>
  <si>
    <t>Bloody Tears / Monster Dance</t>
  </si>
  <si>
    <t>Chapman Trumpet</t>
  </si>
  <si>
    <t>Midna's Lament</t>
  </si>
  <si>
    <t>Ethan Winer</t>
  </si>
  <si>
    <t>Ethan's Glock</t>
  </si>
  <si>
    <t>Custom Drumkit</t>
  </si>
  <si>
    <t>Aria of the Soul</t>
  </si>
  <si>
    <t>Gregjazz</t>
  </si>
  <si>
    <t>Amp: Revalver HPSE</t>
  </si>
  <si>
    <t>Bonus Stage</t>
  </si>
  <si>
    <t>Classic Harpsi</t>
  </si>
  <si>
    <t>Vampire Killer</t>
  </si>
  <si>
    <t>Santoor Full</t>
  </si>
  <si>
    <t>Rounded Saw</t>
  </si>
  <si>
    <t>Saw</t>
  </si>
  <si>
    <t>Shreddage Bass</t>
  </si>
  <si>
    <t>Picked</t>
  </si>
  <si>
    <t>Shreddage 1</t>
  </si>
  <si>
    <t>Shreddage X</t>
  </si>
  <si>
    <t>Shreddage 2</t>
  </si>
  <si>
    <t>Metal Man Stage</t>
  </si>
  <si>
    <t>B077 Glockenspiel</t>
  </si>
  <si>
    <t>Bomb Rush Blush</t>
  </si>
  <si>
    <t>SFX Whoosh</t>
  </si>
  <si>
    <t>Manda Audio</t>
  </si>
  <si>
    <t>MT Power Drum Kit 2</t>
  </si>
  <si>
    <t>MT-PowerDrumKit</t>
  </si>
  <si>
    <t>Napalm Man Stage</t>
  </si>
  <si>
    <t>Shop, Spirits: Collection</t>
  </si>
  <si>
    <t>Akkord Guitar</t>
  </si>
  <si>
    <t>Spirits: Collection</t>
  </si>
  <si>
    <t>Viola Solo</t>
  </si>
  <si>
    <t>might be VSL instead</t>
  </si>
  <si>
    <t>Spiral Mountain</t>
  </si>
  <si>
    <t>World - 7 - Metallophones</t>
  </si>
  <si>
    <t>Theme of Solid Snake</t>
  </si>
  <si>
    <t>Main Theme (Yoshi's New Island), Batte! (Lorekeeper Zinnia), Hard Man Stage</t>
  </si>
  <si>
    <t>Swing More!</t>
  </si>
  <si>
    <t>Saxes &amp; Clarinet</t>
  </si>
  <si>
    <t>The Map Page / Bonus Level</t>
  </si>
  <si>
    <t>French Horn &amp; Tuba 3</t>
  </si>
  <si>
    <t>SWAM The Violin</t>
  </si>
  <si>
    <t>For Bonus Stage, it seems likely</t>
  </si>
  <si>
    <t>Gang-Plank Galleon, Bonus Stage</t>
  </si>
  <si>
    <t>Octave Brass</t>
  </si>
  <si>
    <t>SleepyTimeJesse</t>
  </si>
  <si>
    <t>Soundfont - Earthbound</t>
  </si>
  <si>
    <t>Age of Computations</t>
  </si>
  <si>
    <t>F-ZERO Medley</t>
  </si>
  <si>
    <t>Haremar Faith Capoeira School - Song of the Fight (Believers Will Be Saved)</t>
  </si>
  <si>
    <t>Chase The Flute</t>
  </si>
  <si>
    <t>Disable Layer A</t>
  </si>
  <si>
    <t>Classic Stylus -&gt; 117-ProgHouse</t>
  </si>
  <si>
    <t>Lost Painting</t>
  </si>
  <si>
    <t>80-Shakers 3</t>
  </si>
  <si>
    <t>Snakey Chantey</t>
  </si>
  <si>
    <t>63-Hiccup Island Glass Guitar</t>
  </si>
  <si>
    <t>68-Small Blocks BendingBass</t>
  </si>
  <si>
    <t>Main Theme (Yoshi's New Island)</t>
  </si>
  <si>
    <t>Hanenbow / Electroplankton, Mappy Medley</t>
  </si>
  <si>
    <t>90-Beat Bastard Drms</t>
  </si>
  <si>
    <t>Lament of Innocence</t>
  </si>
  <si>
    <t>Treasure Trove Cove</t>
  </si>
  <si>
    <t>RMX Grooves -&gt; 111-Lost and Found</t>
  </si>
  <si>
    <t>111-Lost and Found Toms</t>
  </si>
  <si>
    <t>Termina Field</t>
  </si>
  <si>
    <t>To Do: Test</t>
  </si>
  <si>
    <t>Wrecking Crew Remix</t>
  </si>
  <si>
    <t>Round Robin on 9</t>
  </si>
  <si>
    <t>The Battle at the Summit!, Hard Man Stage, Termina Field</t>
  </si>
  <si>
    <t>The Battle at the Summit!, Hard Man Stage, Termina Field, Main Theme (Yoshi's New Island)</t>
  </si>
  <si>
    <t>c - Violas</t>
  </si>
  <si>
    <t>ARMS Grand Prix Official Theme Song</t>
  </si>
  <si>
    <t>RealiTone</t>
  </si>
  <si>
    <t>RealiBanjo</t>
  </si>
  <si>
    <t>confirmed by the man himself</t>
  </si>
  <si>
    <t>BA Basic Saw Open</t>
  </si>
  <si>
    <t>Fantasy And Dream</t>
  </si>
  <si>
    <t>SY Cosmic Dreamer</t>
  </si>
  <si>
    <t>PN FM Piano Cheap</t>
  </si>
  <si>
    <t>Single Layer Leads</t>
  </si>
  <si>
    <t>LD Pluckin Synth 5</t>
  </si>
  <si>
    <t>Single Layer Pads</t>
  </si>
  <si>
    <t>PD Swirl Pad</t>
  </si>
  <si>
    <t>AR Curls 2</t>
  </si>
  <si>
    <t>WB Wobble 4 8th 16th</t>
  </si>
  <si>
    <t>XP EDM 2</t>
  </si>
  <si>
    <t>FX Fill In 2</t>
  </si>
  <si>
    <t>LD Full Stop</t>
  </si>
  <si>
    <t>LD Showtime</t>
  </si>
  <si>
    <t>PL Dutch Pluck</t>
  </si>
  <si>
    <t>SY Break Split 2</t>
  </si>
  <si>
    <t>SY Ocarina</t>
  </si>
  <si>
    <t>XP EDM 3</t>
  </si>
  <si>
    <t>BA Knarzbass</t>
  </si>
  <si>
    <t>1, 2, 3 or 4 (unspecified)</t>
  </si>
  <si>
    <t>BR Drop Brass 1</t>
  </si>
  <si>
    <t>FX Saw Riser 1</t>
  </si>
  <si>
    <t>LD Humming</t>
  </si>
  <si>
    <t>PL Go</t>
  </si>
  <si>
    <t>SY Commerce Stack</t>
  </si>
  <si>
    <t>XP Future Bass</t>
  </si>
  <si>
    <t>FX Sub Drop</t>
  </si>
  <si>
    <t>LD Weekend</t>
  </si>
  <si>
    <t>PL Rebel</t>
  </si>
  <si>
    <t>SQ Insidious (105BPM)</t>
  </si>
  <si>
    <t>SQ Love Bite (150BPM)</t>
  </si>
  <si>
    <t>XP Trance Anthems 2</t>
  </si>
  <si>
    <t>PL Heaven</t>
  </si>
  <si>
    <t>PL Transistic</t>
  </si>
  <si>
    <t>XP Trance Leads 2</t>
  </si>
  <si>
    <t>FX Ultra Uplifter</t>
  </si>
  <si>
    <t>XP Trap</t>
  </si>
  <si>
    <t>AR Brass Stabs</t>
  </si>
  <si>
    <t>AR Midrange Lead</t>
  </si>
  <si>
    <t>BA Subkick</t>
  </si>
  <si>
    <t>FX Videogame</t>
  </si>
  <si>
    <t>XP Trap 3</t>
  </si>
  <si>
    <t>PL Hazel</t>
  </si>
  <si>
    <t>PL Treasure</t>
  </si>
  <si>
    <t>Falcon</t>
  </si>
  <si>
    <t>FM</t>
  </si>
  <si>
    <t>Mayfield Flute</t>
  </si>
  <si>
    <t>Essential House Vol.2</t>
  </si>
  <si>
    <t>VEH2 FX</t>
  </si>
  <si>
    <t>VEH2 FX - 039</t>
  </si>
  <si>
    <t>Super Smash Bros. Ultimate Main Theme (E3 2018 version)</t>
  </si>
  <si>
    <t>VILabs</t>
  </si>
  <si>
    <t>LD A Bit of Luck</t>
  </si>
  <si>
    <t>LD booty</t>
  </si>
  <si>
    <t>Menu, Fight 1 - Fire Emblem Gaiden</t>
  </si>
  <si>
    <t>Breaks -&gt; Classics</t>
  </si>
  <si>
    <t>A-Men 160bpm</t>
  </si>
  <si>
    <t>Cuica loop</t>
  </si>
  <si>
    <t>? (Likely Goliath)</t>
  </si>
  <si>
    <t>Lead guitar</t>
  </si>
  <si>
    <t>FXPansion</t>
  </si>
  <si>
    <t>Halland / Dalama</t>
  </si>
  <si>
    <t>Luigi's Mansion Theme</t>
  </si>
  <si>
    <t>Dharkon</t>
  </si>
  <si>
    <t>On 2018's equipment pictures</t>
  </si>
  <si>
    <t>Motoi Sakuraba Tracks</t>
  </si>
  <si>
    <t>KRONOS</t>
  </si>
  <si>
    <t>Most Yoko Shimomura's DLC tracks</t>
  </si>
  <si>
    <t>Crocodile Cacophony</t>
  </si>
  <si>
    <t>Noisy Notebook</t>
  </si>
  <si>
    <t>Trumpet elements</t>
  </si>
  <si>
    <t>Yūyūki Medley</t>
  </si>
  <si>
    <t>Gravity Man Stage</t>
  </si>
  <si>
    <t>Bongo + triangle</t>
  </si>
  <si>
    <t>Title Theme - Animal Crossing: Wild World</t>
  </si>
  <si>
    <t>Main Theme (Yoshi's New Island), Termina Field</t>
  </si>
  <si>
    <t>Virtual Drumline</t>
  </si>
  <si>
    <t>Kazuya Mishima, Devil Kazuya</t>
  </si>
  <si>
    <t>(Live) Organ</t>
  </si>
  <si>
    <t>The Arch-Illager</t>
  </si>
  <si>
    <t>Section 3 - Other HAL Properites</t>
  </si>
  <si>
    <t>HyperZone</t>
  </si>
  <si>
    <t>Blast Furnace, Material Factory, Ripple Field, Neo Megalopolis, Bioplant, Hyper Zone</t>
  </si>
  <si>
    <t>Ripple FIeld</t>
  </si>
  <si>
    <t>Arcana</t>
  </si>
  <si>
    <t>Crowded Marketplace, Death of a Loved One, Shrine for the Worship of Chaos, etc.</t>
  </si>
  <si>
    <t>Prologue to the Tale, A New Chapter, Rooks ~ The Card Master, Weapon Shop, The Legend, etc.</t>
  </si>
  <si>
    <t>05-010 HARP 1</t>
  </si>
  <si>
    <t>HAL Logo, Resting, Cavern of Ice</t>
  </si>
  <si>
    <t>P-05: Vibraphone [005]</t>
  </si>
  <si>
    <t>Crowded Marketplace, Reinoll ~ Generous Hermit</t>
  </si>
  <si>
    <t>HAL Logo, Our Story's Name, Prologue to the Tale, A New Chapter, The Legend, Cristal Sword, etc.</t>
  </si>
  <si>
    <t>Alcahest</t>
  </si>
  <si>
    <t>Light of the Guardians, Sky Fortress</t>
  </si>
  <si>
    <t>Arr1 from Fairlight CMI</t>
  </si>
  <si>
    <t>Panakeian Temple, Babilom's Theme, Sky Fortress, Ancient Spaceship</t>
  </si>
  <si>
    <t>Imperial Palace</t>
  </si>
  <si>
    <t>MOTHER 2 / EarthBound</t>
  </si>
  <si>
    <t>Live Recording: Etsuko Kawano</t>
  </si>
  <si>
    <t>Venus</t>
  </si>
  <si>
    <t>Credited</t>
  </si>
  <si>
    <t>Live Recording: Hirokazu Koyano</t>
  </si>
  <si>
    <t>Belch</t>
  </si>
  <si>
    <t>Live Recording: M.D. Seeger</t>
  </si>
  <si>
    <t>Opening Rock Guitar</t>
  </si>
  <si>
    <t>The Evil Giygas Attacks! Part 2</t>
  </si>
  <si>
    <t>Live Recording: Shigesato Itoi</t>
  </si>
  <si>
    <t>OK?</t>
  </si>
  <si>
    <t>SFX ("OK desu ka?" Your Name, Please Easter Egg)</t>
  </si>
  <si>
    <t>Live Recording: Takashi Watanabe</t>
  </si>
  <si>
    <t>Mu</t>
  </si>
  <si>
    <t>Mu Training</t>
  </si>
  <si>
    <t>Live Recording: Yukari Saito</t>
  </si>
  <si>
    <t>Sample: Dinosaur Jr.</t>
  </si>
  <si>
    <t>Poledo</t>
  </si>
  <si>
    <t>Timestamp 4:07</t>
  </si>
  <si>
    <t>Giygas Disintegrates</t>
  </si>
  <si>
    <t>Sample: John Lennon</t>
  </si>
  <si>
    <t>Give Peace a Chance</t>
  </si>
  <si>
    <t>Sound Stone</t>
  </si>
  <si>
    <t>Sample: Ric Okasek</t>
  </si>
  <si>
    <t>Keep on Laughin</t>
  </si>
  <si>
    <t>Moonside Swing</t>
  </si>
  <si>
    <t>Sample: The Beach Boys</t>
  </si>
  <si>
    <t>Deirdre</t>
  </si>
  <si>
    <t>The Place</t>
  </si>
  <si>
    <t>Sample: The Beatles</t>
  </si>
  <si>
    <t>All You Need Is Love</t>
  </si>
  <si>
    <t>The Cliff That Time Forgot</t>
  </si>
  <si>
    <t>Sgt. Pepper's Lonely Hearts Club Band</t>
  </si>
  <si>
    <t>Drumloop</t>
  </si>
  <si>
    <t>Megaton Walk, Inside the Dungeon</t>
  </si>
  <si>
    <t>QUICA TRK.9</t>
  </si>
  <si>
    <t>The Tendas' Cave</t>
  </si>
  <si>
    <t>036 Solo Trumpet</t>
  </si>
  <si>
    <t>045 Wide Marimba</t>
  </si>
  <si>
    <t>Onett</t>
  </si>
  <si>
    <t>046 Latin Perc.</t>
  </si>
  <si>
    <t>B2 (guiro) short note</t>
  </si>
  <si>
    <t>036 FrenchHorn 1</t>
  </si>
  <si>
    <t>You Win!</t>
  </si>
  <si>
    <t>326 Amplify Bass</t>
  </si>
  <si>
    <t>Battle Against an Unsettling Opponent</t>
  </si>
  <si>
    <t>375 Gamelan</t>
  </si>
  <si>
    <t>Tenda Village</t>
  </si>
  <si>
    <t>New Age Retro Hippie</t>
  </si>
  <si>
    <t>06 Fretless</t>
  </si>
  <si>
    <t>Title Screen, Opening Credits, Your Name, Please</t>
  </si>
  <si>
    <t>What a Great Picture!</t>
  </si>
  <si>
    <t>41 Piano 8'</t>
  </si>
  <si>
    <t>12 Trombone</t>
  </si>
  <si>
    <t>Hospital, Threed, Zombie Central, Zombie Paper, Giygas is Wounded!</t>
  </si>
  <si>
    <t>17 Harp</t>
  </si>
  <si>
    <t>Deeper into Ness Subconscious</t>
  </si>
  <si>
    <t>31 Organ 4</t>
  </si>
  <si>
    <t>FX_Miscalleneous -&gt; Electrocution</t>
  </si>
  <si>
    <t>SAMPLE 5</t>
  </si>
  <si>
    <t>Giygas' Intimidation, Prayer for Safety, Giygas is Wounded!</t>
  </si>
  <si>
    <t>20th Century Orchestra</t>
  </si>
  <si>
    <t>Alien Invasion</t>
  </si>
  <si>
    <t>FluteCH</t>
  </si>
  <si>
    <t>Giygas' Intimidation</t>
  </si>
  <si>
    <t>TuneUp 1</t>
  </si>
  <si>
    <t>Megaton Walk, Enjoy The Dungeon</t>
  </si>
  <si>
    <t>Acoustic Guitar #1 (JP)</t>
  </si>
  <si>
    <t>Classic Gt.1</t>
  </si>
  <si>
    <t>Ethnic Grab Bag</t>
  </si>
  <si>
    <t>S-50 System #5 Sound Effect</t>
  </si>
  <si>
    <t>Medley</t>
  </si>
  <si>
    <t>Cash Register</t>
  </si>
  <si>
    <t>110 Bagpipe</t>
  </si>
  <si>
    <t>1005-17-02</t>
  </si>
  <si>
    <t>BELL, BICYCLE</t>
  </si>
  <si>
    <t>RING</t>
  </si>
  <si>
    <t>Ness' Bike</t>
  </si>
  <si>
    <t>TVT Records</t>
  </si>
  <si>
    <t>Television's Greatest Hits</t>
  </si>
  <si>
    <t>Track 02 -&gt; TS 0:02</t>
  </si>
  <si>
    <t>The Little Rascals</t>
  </si>
  <si>
    <t>Boris Cocktail</t>
  </si>
  <si>
    <t>Television's Greatest Hits Vol. II</t>
  </si>
  <si>
    <t>Track 65 -&gt; TS 0:17</t>
  </si>
  <si>
    <t>Monty Python's Flying Circus</t>
  </si>
  <si>
    <t>Your Name, Please</t>
  </si>
  <si>
    <t>Pokey Means Business!</t>
  </si>
  <si>
    <t>"Wow!" vocal</t>
  </si>
  <si>
    <t>Shigesato Itoi's Bass Fishing No.1</t>
  </si>
  <si>
    <t>Tournament Begins 2, Fight! 2</t>
  </si>
  <si>
    <t>Theme of Bass Fishing No. 1</t>
  </si>
  <si>
    <t>Morning at Home</t>
  </si>
  <si>
    <t>First 2 songs use tom, last 2 use snare</t>
  </si>
  <si>
    <t>Theme of Bass Fishing No. 1, Bass Stop 1101, Tournament Fanfare, Garbage Collecting Fanfare</t>
  </si>
  <si>
    <t>Morning at Home, Night at Home</t>
  </si>
  <si>
    <t>Garbage Collecting Fanfare</t>
  </si>
  <si>
    <t>Morning at Home, Fight! 1, Bass Stop 1101</t>
  </si>
  <si>
    <t>EarthBound 64 (Unreleased)</t>
  </si>
  <si>
    <t>SpaceWorld 1999 Trailer</t>
  </si>
  <si>
    <t>Tazmily Village</t>
  </si>
  <si>
    <t>074 001 Flute 2 :</t>
  </si>
  <si>
    <t>127 007 Small Club</t>
  </si>
  <si>
    <t>Open/closed triangle</t>
  </si>
  <si>
    <t>MOTHER 3</t>
  </si>
  <si>
    <t>Beyond the Sunshine Forest, Butch and the Villagers</t>
  </si>
  <si>
    <t>A Tiny, Enormous Miracle</t>
  </si>
  <si>
    <t>Bothersome Guys, Beyond the Sunshine Forest, Cumbersome Guys</t>
  </si>
  <si>
    <t>051 Raggatronic</t>
  </si>
  <si>
    <t>MROB-6270M</t>
  </si>
  <si>
    <t>067 TeknoSoloVox</t>
  </si>
  <si>
    <t>026 Spaced Voxx</t>
  </si>
  <si>
    <t>The Room Too Mysterious</t>
  </si>
  <si>
    <t>073 Heirborne</t>
  </si>
  <si>
    <t>It's Chimera Research</t>
  </si>
  <si>
    <t>120 Dunes</t>
  </si>
  <si>
    <t>Somewhat random patch</t>
  </si>
  <si>
    <t>Mom's Hometown</t>
  </si>
  <si>
    <t>The Room Too Mysterious, This Attic's a Dungeon!, MROB-6270M, It's Over</t>
  </si>
  <si>
    <t>128 Terminate</t>
  </si>
  <si>
    <t>All songs with a heartbeat</t>
  </si>
  <si>
    <t>056 Orchestra Hit</t>
  </si>
  <si>
    <t>Master Porky's Theme, Fight with Mecha-Drago</t>
  </si>
  <si>
    <t>089 Fantasia</t>
  </si>
  <si>
    <t>A Master, A Father, A Thief</t>
  </si>
  <si>
    <t>PERFORMANCES -&gt; ROM</t>
  </si>
  <si>
    <t>22 Quarks</t>
  </si>
  <si>
    <t>000 005 E. Piano 1</t>
  </si>
  <si>
    <t>Fun Naming, Mom's Hometown, Mother 3 Love Theme</t>
  </si>
  <si>
    <t>Todo: Compare in-game sample(s)</t>
  </si>
  <si>
    <t>Fun Bazaar</t>
  </si>
  <si>
    <t>Back Beat Battle</t>
  </si>
  <si>
    <t>Sorrowful Tazmily</t>
  </si>
  <si>
    <t>Fight with Mecha-Drago, Master Porky's Theme</t>
  </si>
  <si>
    <t>Alec's Log House, A Letter to You, Honey</t>
  </si>
  <si>
    <t>000 090 Warm Pad</t>
  </si>
  <si>
    <t>Troublesome Guys, Master Porky's Theme</t>
  </si>
  <si>
    <t>sampled at C5</t>
  </si>
  <si>
    <t>Alec's Log House, Rock 'n' Roll (Mild)</t>
  </si>
  <si>
    <t>024 019 Rotary Org. F</t>
  </si>
  <si>
    <t>This Attic's a Dungeon!</t>
  </si>
  <si>
    <t>50%: 85%: Fight with Mecha-Drago</t>
  </si>
  <si>
    <t>Monkey's Delivery Service</t>
  </si>
  <si>
    <t>001 102 Goblinson</t>
  </si>
  <si>
    <t>Hard Rain</t>
  </si>
  <si>
    <t>016 001 European Pf</t>
  </si>
  <si>
    <t>Etude for Ghosts, Leder's Gymnopedie</t>
  </si>
  <si>
    <t>The Grand Peddler's Speech, Monkey Delivery Service</t>
  </si>
  <si>
    <t>000 025 Nylon-str. Gt</t>
  </si>
  <si>
    <t>And El Mariachi</t>
  </si>
  <si>
    <t>008 028 Chorus Gt.</t>
  </si>
  <si>
    <t>Dangerous Guys</t>
  </si>
  <si>
    <t>Mr. Batty Twist</t>
  </si>
  <si>
    <t>000 050 Slow Strings</t>
  </si>
  <si>
    <t>001 051 OB Strings</t>
  </si>
  <si>
    <t>Burst-In Rock 'n' Roll, F-F-Fire!</t>
  </si>
  <si>
    <t>002 064 Warm Brass</t>
  </si>
  <si>
    <t>Beyond the Sunshine Forest</t>
  </si>
  <si>
    <t>Fassad's Interpreter, Dangerous Guys</t>
  </si>
  <si>
    <t>And El Mariachi, Theme of Duster</t>
  </si>
  <si>
    <t>002 089 New Age Pad</t>
  </si>
  <si>
    <t>007 127 Small Club</t>
  </si>
  <si>
    <t>C2 in the drumset</t>
  </si>
  <si>
    <t>0102-02-01</t>
  </si>
  <si>
    <t>SYNTHESIZER</t>
  </si>
  <si>
    <t>SAMPLED STRINGS</t>
  </si>
  <si>
    <t>A Railway in Our Village!</t>
  </si>
  <si>
    <t>0102-05-01</t>
  </si>
  <si>
    <t>VOICES</t>
  </si>
  <si>
    <t>0102-97-02</t>
  </si>
  <si>
    <t>SITAR</t>
  </si>
  <si>
    <t>SYMPATHETIC STRING, MEDIUM</t>
  </si>
  <si>
    <t>Tanetane Island</t>
  </si>
  <si>
    <t>6003-55-05</t>
  </si>
  <si>
    <t>DOG, MIXED BREED</t>
  </si>
  <si>
    <t>LARGE DOG, WHINING, ANIMAL</t>
  </si>
  <si>
    <t>SFX (Boney)</t>
  </si>
  <si>
    <t>The General Series 6000 Extension</t>
  </si>
  <si>
    <t>6044-57-01</t>
  </si>
  <si>
    <t>EXTERIOR: LARGE CHURCH BELL</t>
  </si>
  <si>
    <t>SFX (Chapter 1: Night of the Funeral Logo Cue)</t>
  </si>
  <si>
    <t>Todo: Fully document all drums</t>
  </si>
  <si>
    <t>STANDARD 1 Kit</t>
  </si>
  <si>
    <t>Toms, Hihats, Bongos, Cymbal, Timbale</t>
  </si>
  <si>
    <t>Zombeat</t>
  </si>
  <si>
    <t>ROOM Kit</t>
  </si>
  <si>
    <t>Snare and possibly kick (?)</t>
  </si>
  <si>
    <t>Orchestra Kit</t>
  </si>
  <si>
    <t>Snare, Cymbal on A1</t>
  </si>
  <si>
    <t>CR-78 Kit</t>
  </si>
  <si>
    <t>Electric Snare (E2)</t>
  </si>
  <si>
    <t>ASIA Kit</t>
  </si>
  <si>
    <t>A5 and D5</t>
  </si>
  <si>
    <t>SFX Kit</t>
  </si>
  <si>
    <t>PickScrape</t>
  </si>
  <si>
    <t>Part-Time UFO</t>
  </si>
  <si>
    <t>Live Recording: Unknown</t>
  </si>
  <si>
    <t>"staff in charge of brand management"</t>
  </si>
  <si>
    <t>"Ha-Taraku Yu-Foo-"</t>
  </si>
  <si>
    <t>Kame Sanpo</t>
  </si>
  <si>
    <t>Not confirmed.</t>
  </si>
  <si>
    <t xml:space="preserve">Gacha </t>
  </si>
  <si>
    <t xml:space="preserve">Logic -&gt; 10 Orchestral -&gt; 01 Woodwinds    </t>
  </si>
  <si>
    <t>Piccolo Legato</t>
  </si>
  <si>
    <t xml:space="preserve">Logic -&gt; 10 Orchestral -&gt; 02 Brass    </t>
  </si>
  <si>
    <t>Section 4 - Official Covers/Soundtrack Releases</t>
  </si>
  <si>
    <t>Hoshi no Kābī (JP Anime Soundtrack)</t>
  </si>
  <si>
    <t>All other tracks composed and arranged for the anime by Akira Miyagawa and/or recorded live.</t>
  </si>
  <si>
    <r>
      <rPr>
        <rFont val="Fira Sans"/>
        <b/>
        <sz val="10.0"/>
      </rPr>
      <t xml:space="preserve">Reused in </t>
    </r>
    <r>
      <rPr>
        <rFont val="Fira Sans"/>
        <b/>
        <i/>
        <sz val="10.0"/>
      </rPr>
      <t>Air Ride</t>
    </r>
  </si>
  <si>
    <t>Battleship Halberd Takeoff!</t>
  </si>
  <si>
    <t>CD 4 -&gt; [AO brs] french horn section</t>
  </si>
  <si>
    <t>french horn section KEY</t>
  </si>
  <si>
    <r>
      <rPr>
        <rFont val="Fira Sans"/>
        <b/>
        <sz val="10.0"/>
      </rPr>
      <t xml:space="preserve">Reused in </t>
    </r>
    <r>
      <rPr>
        <rFont val="Fira Sans"/>
        <b/>
        <i/>
        <sz val="10.0"/>
      </rPr>
      <t>Air Ride</t>
    </r>
  </si>
  <si>
    <r>
      <rPr>
        <rFont val="Fira Sans"/>
        <b/>
        <sz val="10.0"/>
      </rPr>
      <t xml:space="preserve">Reused in </t>
    </r>
    <r>
      <rPr>
        <rFont val="Fira Sans"/>
        <b/>
        <i/>
        <sz val="10.0"/>
      </rPr>
      <t>Air Ride</t>
    </r>
  </si>
  <si>
    <t xml:space="preserve">Final Strategy </t>
  </si>
  <si>
    <t>101 Taj Mahal</t>
  </si>
  <si>
    <t>Dedede's Movie (Unreleased)</t>
  </si>
  <si>
    <t>Goodbye Island Sisters (Unreleased)</t>
  </si>
  <si>
    <t>Go! Go! Fitness! (Unreleased)</t>
  </si>
  <si>
    <t>000 056 Orchestra Hit</t>
  </si>
  <si>
    <t>Go! Go! Fitness!, Rise! Great Battleship Halberd, Surprising Development</t>
  </si>
  <si>
    <t>Caring for Others</t>
  </si>
  <si>
    <t>Fantasy Meadows (Unreleased rock arrangement)</t>
  </si>
  <si>
    <t xml:space="preserve">Blast Run! Dedede's Race </t>
  </si>
  <si>
    <t>Surprising Development</t>
  </si>
  <si>
    <r>
      <rPr>
        <rFont val="Fira Sans"/>
        <b/>
        <sz val="10.0"/>
      </rPr>
      <t xml:space="preserve">Reused in </t>
    </r>
    <r>
      <rPr>
        <rFont val="Fira Sans"/>
        <b/>
        <i/>
        <sz val="10.0"/>
      </rPr>
      <t>Rainbow Curse</t>
    </r>
  </si>
  <si>
    <t>Island Sisters' Song (Unreleased)</t>
  </si>
  <si>
    <t>Logic</t>
  </si>
  <si>
    <t>MOTHER 3+ (Cover Album)</t>
  </si>
  <si>
    <t>Some instruments recorded live by the Crazy Ken Band (credited as D.C.M.C.)</t>
  </si>
  <si>
    <t>Samba de Cambo</t>
  </si>
  <si>
    <t>Snowman</t>
  </si>
  <si>
    <t>A Certain Someone's Memories (Pollyanna)</t>
  </si>
  <si>
    <t>MOTHER 3i (Cover Album)</t>
  </si>
  <si>
    <t>09 Orchestral -&gt; 02 Brass</t>
  </si>
  <si>
    <t>Trumpets</t>
  </si>
  <si>
    <t>Tatsumairi</t>
  </si>
  <si>
    <t>002 047 Harp St.</t>
  </si>
  <si>
    <t>Theme of DUSTER</t>
  </si>
  <si>
    <t>001 074 Flute 2   :</t>
  </si>
  <si>
    <t>Memory of Tatsumairi</t>
  </si>
  <si>
    <t>DRUM -&gt; PRE</t>
  </si>
  <si>
    <t>004 RockSt1</t>
  </si>
  <si>
    <t>Memory of Tatsumairi, Theme of DUSTER</t>
  </si>
  <si>
    <t>031 PizzSect</t>
  </si>
  <si>
    <t>114 TenorSax1</t>
  </si>
  <si>
    <t>Welcome to Mother3 World</t>
  </si>
  <si>
    <t>120 Clarinet 1</t>
  </si>
  <si>
    <t>Funky Monkey Dance</t>
  </si>
  <si>
    <t>Kirby Super Star Ultra CD (Soundtrack Album)</t>
  </si>
  <si>
    <r>
      <rPr>
        <rFont val="Fira Sans"/>
        <b/>
        <color rgb="FFFFFFFF"/>
        <sz val="12.0"/>
      </rPr>
      <t xml:space="preserve">All other tracks are from </t>
    </r>
    <r>
      <rPr>
        <rFont val="Fira Sans"/>
        <b/>
        <color rgb="FFFFFFFF"/>
        <sz val="12.0"/>
        <u/>
      </rPr>
      <t>Kirby Super Star Ultra.</t>
    </r>
  </si>
  <si>
    <t>Some instruments recorded live by other HAL Laboratory staff.</t>
  </si>
  <si>
    <t>Stage Medley - Acoustic Ver.</t>
  </si>
  <si>
    <t>Milky Way Wishes Staff Roll - Acoustic Ver.</t>
  </si>
  <si>
    <t>Boss Battle Medley - Electronic Ver.</t>
  </si>
  <si>
    <t>028 CR-78</t>
  </si>
  <si>
    <t xml:space="preserve">SE05 Preset Harp </t>
  </si>
  <si>
    <t xml:space="preserve">SE12 Preset Oboes </t>
  </si>
  <si>
    <t xml:space="preserve">SE13 Preset Clarinets </t>
  </si>
  <si>
    <t>Glockenspiel/Celesta</t>
  </si>
  <si>
    <t>Bari Sax</t>
  </si>
  <si>
    <t>Recorder?</t>
  </si>
  <si>
    <t>Kirby Wii Music Selection (Soundtrack Album)</t>
  </si>
  <si>
    <r>
      <rPr>
        <rFont val="Fira Sans"/>
        <b/>
        <color rgb="FFFFFFFF"/>
        <sz val="12.0"/>
      </rPr>
      <t xml:space="preserve">All other tracks are from </t>
    </r>
    <r>
      <rPr>
        <rFont val="Fira Sans"/>
        <b/>
        <color rgb="FFFFFFFF"/>
        <sz val="12.0"/>
        <u/>
      </rPr>
      <t>Kirby's Return to Dream Land.</t>
    </r>
  </si>
  <si>
    <t>Four Buddies and the Distant Traveler</t>
  </si>
  <si>
    <t xml:space="preserve"> Sampleheads</t>
  </si>
  <si>
    <t>Last Battle</t>
  </si>
  <si>
    <t xml:space="preserve">03S Solo cello </t>
  </si>
  <si>
    <t>Dreaming of Skies at the Fountain of Rainbows</t>
  </si>
  <si>
    <t>Dreaming of Skies at the Fountain of Rainbows, Last Battle, Four Friends and the Distant Traveler</t>
  </si>
  <si>
    <t>Kirby's Dream Collection/Kirby 20th Anniversary Memorial Soundtrack (Soundtrack Album)</t>
  </si>
  <si>
    <t>All other tracks come from various Kirby games.</t>
  </si>
  <si>
    <t>Dream a New Dream for Tomorrow</t>
  </si>
  <si>
    <t>Electro! Kirby</t>
  </si>
  <si>
    <t>Kirby: Triple Deluxe Soundtrack (Soundtrack Album)</t>
  </si>
  <si>
    <r>
      <rPr>
        <rFont val="Fira Sans"/>
        <b/>
        <color rgb="FFFFFFFF"/>
        <sz val="12.0"/>
      </rPr>
      <t xml:space="preserve">All other tracks are from </t>
    </r>
    <r>
      <rPr>
        <rFont val="Fira Sans"/>
        <b/>
        <color rgb="FFFFFFFF"/>
        <sz val="12.0"/>
        <u/>
      </rPr>
      <t>Kirby Triple Deluxe.</t>
    </r>
  </si>
  <si>
    <t>Midnight Moonlight (Forever-Sleeping Flower)</t>
  </si>
  <si>
    <t>Speculated, to fully demo</t>
  </si>
  <si>
    <t>Dreams of Disappearing Kings</t>
  </si>
  <si>
    <t>03S Solo cello</t>
  </si>
  <si>
    <t>The Sound of Kirby Café (Cover Album)</t>
  </si>
  <si>
    <t>Live Recording: Megumi Ohara</t>
  </si>
  <si>
    <t>Confirmed via liner notes.</t>
  </si>
  <si>
    <t>In a Fluffy Paradise, A Peaceful Oasis</t>
  </si>
  <si>
    <t>A Peaceful Oasis</t>
  </si>
  <si>
    <t>In a Fluffy Paradise</t>
  </si>
  <si>
    <t xml:space="preserve">In a Fluffy Paradise, The King and the Witch's Rendezvous </t>
  </si>
  <si>
    <t>02 Acoustic Pianos</t>
  </si>
  <si>
    <t>Steinway Grand Piano</t>
  </si>
  <si>
    <t>Dreaming of a Meal</t>
  </si>
  <si>
    <t>Cello Solo</t>
  </si>
  <si>
    <t>To do: demo</t>
  </si>
  <si>
    <t>Gourmet Carnival!!, Teatime Beneath Sunbeams</t>
  </si>
  <si>
    <t>Gourmet Carnival!!</t>
  </si>
  <si>
    <t>Sixty-Four/VS. 02</t>
  </si>
  <si>
    <t>Trumpet Combi</t>
  </si>
  <si>
    <t>Teatime Beneath Sunbeams</t>
  </si>
  <si>
    <t xml:space="preserve">Trumpets Tutti Combi </t>
  </si>
  <si>
    <t>Café de Planet</t>
  </si>
  <si>
    <t>Café de Planet, Plenty of Butter Building</t>
  </si>
  <si>
    <t>Fretless Bass</t>
  </si>
  <si>
    <t>Hammered Dulcimer</t>
  </si>
  <si>
    <t>Cello</t>
  </si>
  <si>
    <t>Sunset Tower</t>
  </si>
  <si>
    <t>Kirby Memorial Arrangements (Cover Album)</t>
  </si>
  <si>
    <t>Electric and Acoustic Guitar</t>
  </si>
  <si>
    <t xml:space="preserve">Take Off!!, Epic Yarn, Driving Star, Apple Juice Song, Beyond the Forest and Desert        </t>
  </si>
  <si>
    <t>Driving Star, The Apple Juice Song</t>
  </si>
  <si>
    <t>Classical Grand</t>
  </si>
  <si>
    <t>Driving Star</t>
  </si>
  <si>
    <t>10 Orchestral -&gt; 01 Woodwinds</t>
  </si>
  <si>
    <t>Epic Yarn</t>
  </si>
  <si>
    <t>Sleeping Like a Baby</t>
  </si>
  <si>
    <t>10 Orchestral -&gt; 10 Strings</t>
  </si>
  <si>
    <t>Baritone Saxophone</t>
  </si>
  <si>
    <t>Rainbow Across the Skies</t>
  </si>
  <si>
    <t>Happy Castle in the Grasslands</t>
  </si>
  <si>
    <t>The Sound of Kirby Café 2 (Cover Album)</t>
  </si>
  <si>
    <t>A Shimmering Star is Born</t>
  </si>
  <si>
    <t xml:space="preserve">Live Recording: Megumi Ohara </t>
  </si>
  <si>
    <t>Backing Vocals</t>
  </si>
  <si>
    <t>Smile-Sisters and Gentleman</t>
  </si>
  <si>
    <t>St. Stephen's Cathedral (Church Bells)</t>
  </si>
  <si>
    <t>Pitched down a few semitones</t>
  </si>
  <si>
    <t>Sugar White Christmas Eve</t>
  </si>
  <si>
    <t>Sample: Shogo Sakai</t>
  </si>
  <si>
    <t>Timeshifted and pitched up 2 semitones.</t>
  </si>
  <si>
    <t>Marionette Kitchen, Smile-Sisters and Gentleman</t>
  </si>
  <si>
    <t>Sugar White Christmas Eve, Smile-Sisters and Gentleman</t>
  </si>
  <si>
    <t>Coffee Shop</t>
  </si>
  <si>
    <t>Cajon, Foot Stomp, Sleigh Bell</t>
  </si>
  <si>
    <t>Monochrome Blend, Sugar White Christmas Eve</t>
  </si>
  <si>
    <t>Another Day Another Dream</t>
  </si>
  <si>
    <t>Marionette Kitchen</t>
  </si>
  <si>
    <t>Solo Viola</t>
  </si>
  <si>
    <t>Possibly Jam Pack Symphony Orchestra?</t>
  </si>
  <si>
    <t>Starting the Forest Harvest With a Dance</t>
  </si>
  <si>
    <t>Marionette Kitchen, Smile-Sisters and Gentleman, Another Day Another Dream</t>
  </si>
  <si>
    <t>Green Warmth</t>
  </si>
  <si>
    <t>A Shimmering Star is Born, Marionette Kitchen, Starting the Forest Harvest With a Dance</t>
  </si>
  <si>
    <t>Starting the Forest Harvest With a Dance, Marionette Kitchen, Brilliant Blue, Green Warmth</t>
  </si>
  <si>
    <t>To fully demo.</t>
  </si>
  <si>
    <t>Brilliant Blue</t>
  </si>
  <si>
    <t>The King's Glittering Full Course</t>
  </si>
  <si>
    <t>? (Violins)</t>
  </si>
  <si>
    <t>Memories of the Flower's Fragrance</t>
  </si>
  <si>
    <t>Tomorrow's Tea Time, Another Day Another Dream</t>
  </si>
  <si>
    <t>May be used.</t>
  </si>
  <si>
    <t>Feedback Wave</t>
  </si>
  <si>
    <t>Monochrome Blend</t>
  </si>
  <si>
    <t xml:space="preserve">Saxophones </t>
  </si>
  <si>
    <t>Ultimate sucks, but since this is now HAL too, Kirby is a good boi. Mother 3 &gt; Earthbound btw</t>
  </si>
  <si>
    <r>
      <rPr>
        <rFont val="Fira Sans"/>
        <b/>
        <color rgb="FF29E0FF"/>
        <sz val="14.0"/>
      </rPr>
      <t xml:space="preserve">Research by: </t>
    </r>
    <r>
      <rPr>
        <rFont val="Fira Sans"/>
        <b/>
        <color rgb="FFFFFFFF"/>
        <sz val="14.0"/>
      </rPr>
      <t>Alice Grimaude, crissxcr0ss, Dumperghost/Mr. Miles, eph, G-Boy, GDhex12, IrisRose, Mudstep, Nanita, peronmls, recordreader, Retro VG Media, Revolver Ocelot (meowsandstuff), Speedy, thelostrune, tssf</t>
    </r>
  </si>
  <si>
    <t>Dragon Quest</t>
  </si>
  <si>
    <t>Final Fantasy</t>
  </si>
  <si>
    <t>Chrono</t>
  </si>
  <si>
    <t>Chocobo</t>
  </si>
  <si>
    <t>Kingdom Hearts</t>
  </si>
  <si>
    <t>Square-Enix Europe</t>
  </si>
  <si>
    <t>Section 1 - Dragon Quest</t>
  </si>
  <si>
    <t>Dragon Quest III (SNES)</t>
  </si>
  <si>
    <t>Small Shrine</t>
  </si>
  <si>
    <t>Dragon Quest VIII - Journey of the Cursed King</t>
  </si>
  <si>
    <t>Bank 0 ROM</t>
  </si>
  <si>
    <t>Dragon Quest IX - Sentinels of the Starry Skies</t>
  </si>
  <si>
    <t>Heaven's Prayer, I Won't Lose, Stella's Theme</t>
  </si>
  <si>
    <t>Heaven's Prayer</t>
  </si>
  <si>
    <t>108 Nylon Gtr</t>
  </si>
  <si>
    <t>SOUND Canvas SC-8820</t>
  </si>
  <si>
    <t>I Won't Lose, Stella's Theme</t>
  </si>
  <si>
    <t>Stella's Theme</t>
  </si>
  <si>
    <t>Dragon Quest XI - Echoes of an Elusive Age</t>
  </si>
  <si>
    <t>very likely VSL instead</t>
  </si>
  <si>
    <t>Night / Campfire</t>
  </si>
  <si>
    <t>Battle Theme, Boss Battle Theme, Stake My Life On It, Bringer of Doom</t>
  </si>
  <si>
    <t>Dragon Quest Heroes</t>
  </si>
  <si>
    <t>Battle Theme, Are You A Loser, World of the Strong, Swirling Desire, Giant Monster Approaching</t>
  </si>
  <si>
    <t>Dragon Quest Swords</t>
  </si>
  <si>
    <t>String Quartet QLeg</t>
  </si>
  <si>
    <t>Finale</t>
  </si>
  <si>
    <t>Section 2 - Final Fantasy</t>
  </si>
  <si>
    <t>Final Fantasy IV</t>
  </si>
  <si>
    <t>Classic Series</t>
  </si>
  <si>
    <t>Rude Crash</t>
  </si>
  <si>
    <t>K1200</t>
  </si>
  <si>
    <t>000 Bank</t>
  </si>
  <si>
    <t>27 Bright Marimba</t>
  </si>
  <si>
    <t>36 Dual Bass</t>
  </si>
  <si>
    <t>73 Fast Strings</t>
  </si>
  <si>
    <t>100 Bank</t>
  </si>
  <si>
    <t>8 16-kit</t>
  </si>
  <si>
    <t>Guitar (used as a harp)</t>
  </si>
  <si>
    <t>Final Fantasy V</t>
  </si>
  <si>
    <t>Club 50</t>
  </si>
  <si>
    <t>Master Performance Series Vol. 1</t>
  </si>
  <si>
    <t>PWR CHORDS</t>
  </si>
  <si>
    <t>Clash on the Big Bridge</t>
  </si>
  <si>
    <t>Reverb Snare</t>
  </si>
  <si>
    <t>Battle 1, Battle 2</t>
  </si>
  <si>
    <t>Soft Trumpet</t>
  </si>
  <si>
    <t>Bass Piano</t>
  </si>
  <si>
    <t>3 Chorused E Piano</t>
  </si>
  <si>
    <t>Musica Machina</t>
  </si>
  <si>
    <t>OMI</t>
  </si>
  <si>
    <t>My Home, Sweet Home</t>
  </si>
  <si>
    <t>Bouzouki</t>
  </si>
  <si>
    <t>Dear Friends</t>
  </si>
  <si>
    <t>Orchestra Chord</t>
  </si>
  <si>
    <t>Hi-Hats</t>
  </si>
  <si>
    <t>Kool Bass</t>
  </si>
  <si>
    <t>Lenna's Theme, Music Box</t>
  </si>
  <si>
    <t>Ambient Timpani</t>
  </si>
  <si>
    <t>Radical Rosin Strings</t>
  </si>
  <si>
    <t>LA Horns</t>
  </si>
  <si>
    <t>Flute-V SW</t>
  </si>
  <si>
    <t>E.Organ 4</t>
  </si>
  <si>
    <t>Fingered Bass</t>
  </si>
  <si>
    <t>Final Fantasy VI</t>
  </si>
  <si>
    <t>Track 29 -&gt; TS 0:23</t>
  </si>
  <si>
    <t>The Town of Narshe</t>
  </si>
  <si>
    <t>Moog Basses</t>
  </si>
  <si>
    <t>Moog Bass 6</t>
  </si>
  <si>
    <t>Crisp Sax</t>
  </si>
  <si>
    <t>Latin Hand Perc</t>
  </si>
  <si>
    <t>Wood &amp; Gourd</t>
  </si>
  <si>
    <t>Bob Clearmountain's Drums 1</t>
  </si>
  <si>
    <t>Partition H -&gt; GATE REV KIT</t>
  </si>
  <si>
    <t>GR #2AB 15.7</t>
  </si>
  <si>
    <t>BassAcc11</t>
  </si>
  <si>
    <t>Kicks11</t>
  </si>
  <si>
    <t>InVision (Northstar)</t>
  </si>
  <si>
    <t>Lightware 4 Symphonic II</t>
  </si>
  <si>
    <t>Classical Gtr</t>
  </si>
  <si>
    <t>Northstar</t>
  </si>
  <si>
    <t>New Gold Vol. 2</t>
  </si>
  <si>
    <t>Partition A -&gt; ORCH.COMP-4M</t>
  </si>
  <si>
    <t>FRENCH HORN</t>
  </si>
  <si>
    <t>Jew's Harp</t>
  </si>
  <si>
    <t>Bozouki</t>
  </si>
  <si>
    <t>UpperGrand 1</t>
  </si>
  <si>
    <t>Gate Guitar1</t>
  </si>
  <si>
    <t>Shaku Vib</t>
  </si>
  <si>
    <t>Pan Pipes 1</t>
  </si>
  <si>
    <t>GT Drums</t>
  </si>
  <si>
    <t>Latin Perc 2</t>
  </si>
  <si>
    <t>Strings 3</t>
  </si>
  <si>
    <t>Choir 4</t>
  </si>
  <si>
    <t>Medley 1</t>
  </si>
  <si>
    <t>025 000 Nylon-str. Gt.</t>
  </si>
  <si>
    <t>? (Club 50 or Roland)</t>
  </si>
  <si>
    <t>Bagpipes</t>
  </si>
  <si>
    <t>Keyboard</t>
  </si>
  <si>
    <t>Shadow's Theme</t>
  </si>
  <si>
    <t>Final Fantasy VII</t>
  </si>
  <si>
    <t>Partition A -&gt; STEREO G.PF1</t>
  </si>
  <si>
    <t>STW GRAND PF</t>
  </si>
  <si>
    <t>Bombing Mission, Mako Reactor, Hurry!, Shinra Corporation</t>
  </si>
  <si>
    <t>CHO:Aaahh</t>
  </si>
  <si>
    <t>CD 2 -&gt; GUI:E-GUITARS -&gt; GUI:E-Guitar 1</t>
  </si>
  <si>
    <t>GUI:E-Guitar 1</t>
  </si>
  <si>
    <t>Big Pianos</t>
  </si>
  <si>
    <t>Yamaha C5 Stereo 1</t>
  </si>
  <si>
    <t>Track 05</t>
  </si>
  <si>
    <t>House groove w/scratch effect</t>
  </si>
  <si>
    <t>Prelude (Demo)</t>
  </si>
  <si>
    <t>Stereo Strings</t>
  </si>
  <si>
    <t>Full Strings 88</t>
  </si>
  <si>
    <t>Solo Trombone 4M</t>
  </si>
  <si>
    <t>Hard Trombone</t>
  </si>
  <si>
    <t>OrchestralComp#1</t>
  </si>
  <si>
    <t>Solo Clarinets</t>
  </si>
  <si>
    <t>St BbClarinet ff</t>
  </si>
  <si>
    <t>Campane (Bells)</t>
  </si>
  <si>
    <t>Vintage Keys</t>
  </si>
  <si>
    <t>001. B3DistLwSlw</t>
  </si>
  <si>
    <t>Fight On!, Birth of a God</t>
  </si>
  <si>
    <t>Synclavier Strings</t>
  </si>
  <si>
    <t>Partition F -&gt; 087 3.8MB</t>
  </si>
  <si>
    <t>VLN SEC PZ 1</t>
  </si>
  <si>
    <t>Barret's Theme, Hurry!</t>
  </si>
  <si>
    <t>Partition A -&gt; AC 6-STRING</t>
  </si>
  <si>
    <t>AC.GUITAR 1</t>
  </si>
  <si>
    <t>Under the Rotting Pizza, Farm Boy</t>
  </si>
  <si>
    <t>Partition B -&gt; SNARES ONE</t>
  </si>
  <si>
    <t>SNARES MAP 1</t>
  </si>
  <si>
    <t>Let the Battles Begin!</t>
  </si>
  <si>
    <t>Partition B -&gt; ORCH.PERC. 2</t>
  </si>
  <si>
    <t>ORCH.PERC.#2</t>
  </si>
  <si>
    <t>Partition B -&gt; FIDDLE ONE</t>
  </si>
  <si>
    <t>FIDDLE ONE</t>
  </si>
  <si>
    <t>Partition B -&gt; SYNTH PAD</t>
  </si>
  <si>
    <t>HORNZ PAD</t>
  </si>
  <si>
    <t>Partition B -&gt; WAVESYNTH</t>
  </si>
  <si>
    <t>WRM.SYNSTRNGS</t>
  </si>
  <si>
    <t>Lightware 4 Symphonic Instruments II</t>
  </si>
  <si>
    <t>Costa Del Sol</t>
  </si>
  <si>
    <t>Tifa's Theme, Flowers Blooming in the Church</t>
  </si>
  <si>
    <t>091 Heavy Gtr A</t>
  </si>
  <si>
    <t>Fight On!</t>
  </si>
  <si>
    <t>080 Ocarina</t>
  </si>
  <si>
    <t>Fight On!, JENOVA</t>
  </si>
  <si>
    <t>various drum samples</t>
  </si>
  <si>
    <t>Final Fantasy VIII</t>
  </si>
  <si>
    <t>41 DeepRoom</t>
  </si>
  <si>
    <t>The Extreme</t>
  </si>
  <si>
    <t>9 BrtCrash</t>
  </si>
  <si>
    <t>Force Your Way</t>
  </si>
  <si>
    <t>Only a Plank Between One and Perdition</t>
  </si>
  <si>
    <t>082 Saw Wave</t>
  </si>
  <si>
    <t>Junction</t>
  </si>
  <si>
    <t>196 Harpsichord1</t>
  </si>
  <si>
    <t>Final Fantasy IX</t>
  </si>
  <si>
    <t>0 Get Real</t>
  </si>
  <si>
    <t>The Darkness of Eternity</t>
  </si>
  <si>
    <t>8 Brt Open</t>
  </si>
  <si>
    <t>Vivi's Theme</t>
  </si>
  <si>
    <t>Voice sample</t>
  </si>
  <si>
    <t>Vamo' Alla Flamenco</t>
  </si>
  <si>
    <t>Hand claps</t>
  </si>
  <si>
    <t>String Ensembles</t>
  </si>
  <si>
    <t>Partition E -&gt; VOLUME 006</t>
  </si>
  <si>
    <t>VS TR M FU</t>
  </si>
  <si>
    <t>Tremolo Strings</t>
  </si>
  <si>
    <t>The Meeting</t>
  </si>
  <si>
    <t>Programs -&gt; Section Strings</t>
  </si>
  <si>
    <t>950 Fast Strings MW</t>
  </si>
  <si>
    <t>Sword of Fury, Vamo' Alla Flamenco, Battle 1</t>
  </si>
  <si>
    <t>073 Flute</t>
  </si>
  <si>
    <t>Sword of Fury, Vamo' Alla Flamenco, Battle 2</t>
  </si>
  <si>
    <t>Jesters of the Moon, The Darkness of Eternity</t>
  </si>
  <si>
    <t>004 000 Honky-tonk</t>
  </si>
  <si>
    <t>Need to fully confirm</t>
  </si>
  <si>
    <t>Jesters of the Moon</t>
  </si>
  <si>
    <t>The Meeting, Ice Cavern</t>
  </si>
  <si>
    <t>031 004 Dist.Fast :</t>
  </si>
  <si>
    <t>Vivi's Theme, Sword of Fury, Battle 2</t>
  </si>
  <si>
    <t>The Darkness of Eternity, Battle 2</t>
  </si>
  <si>
    <t>074 000 Recorder</t>
  </si>
  <si>
    <t>Over the Hill</t>
  </si>
  <si>
    <t>089 Piccolo</t>
  </si>
  <si>
    <t>Sawtooth Synth</t>
  </si>
  <si>
    <t>Festival of the Hunt</t>
  </si>
  <si>
    <t>Sweet Dreams</t>
  </si>
  <si>
    <t>Finger Snap</t>
  </si>
  <si>
    <t>Final Fantasy X</t>
  </si>
  <si>
    <t>CD 4 -&gt; Partition G -&gt; 18 VA FX 01</t>
  </si>
  <si>
    <t>VA FX O1E</t>
  </si>
  <si>
    <t>Peril</t>
  </si>
  <si>
    <t>CD 4 -&gt; Partition G -&gt; 23 FL FX 09</t>
  </si>
  <si>
    <t>FL FX 09A</t>
  </si>
  <si>
    <t>Run!!</t>
  </si>
  <si>
    <t>Assault</t>
  </si>
  <si>
    <t>Out of the Frying Pan</t>
  </si>
  <si>
    <t>Fight with Seymour</t>
  </si>
  <si>
    <t>definitely something else</t>
  </si>
  <si>
    <t>Battle Theme, Victory Fanfare, Tidus's Theme</t>
  </si>
  <si>
    <t>Battle Theme, The Blitzers</t>
  </si>
  <si>
    <t>Battle Theme, Enemy Attack</t>
  </si>
  <si>
    <t>Battle Theme, Fight with Seymour</t>
  </si>
  <si>
    <t>The Blitzers</t>
  </si>
  <si>
    <t>049 ASIA</t>
  </si>
  <si>
    <t>Methods of Mayhem: Industrial Toolkit</t>
  </si>
  <si>
    <t>Nasty</t>
  </si>
  <si>
    <t>Riff 11-32-01</t>
  </si>
  <si>
    <t>Burning Grooves</t>
  </si>
  <si>
    <t>Wide Open Slam</t>
  </si>
  <si>
    <t>a few variants of it</t>
  </si>
  <si>
    <t>Otherworld</t>
  </si>
  <si>
    <t>Track 40 -&gt; Sample 1</t>
  </si>
  <si>
    <t>Life On Mars</t>
  </si>
  <si>
    <t>Besaid</t>
  </si>
  <si>
    <t>Track 64 -&gt; Sample 1</t>
  </si>
  <si>
    <t>Not House 2</t>
  </si>
  <si>
    <t>Blitz Off!</t>
  </si>
  <si>
    <t>Track 65 -&gt; Sample 1</t>
  </si>
  <si>
    <t>End of Game Level</t>
  </si>
  <si>
    <t>18 cymbals</t>
  </si>
  <si>
    <t>Final Battle, Enemy Attack</t>
  </si>
  <si>
    <t>? (Hans Zimmer Guitars Vol. 1 or 2)</t>
  </si>
  <si>
    <t>Final Fantasy X-2</t>
  </si>
  <si>
    <t>08 WATERPHON</t>
  </si>
  <si>
    <t>The Farplane Abyss</t>
  </si>
  <si>
    <t>Zanarkand Ruins, Yuna's Ballad</t>
  </si>
  <si>
    <t>FB02_construction_kit_135bpm</t>
  </si>
  <si>
    <t>F0203_swoosh</t>
  </si>
  <si>
    <t>Yuripa, Fight! No. 1</t>
  </si>
  <si>
    <t>FB10_construction_kit_138bpm</t>
  </si>
  <si>
    <t>FB1001_demo</t>
  </si>
  <si>
    <t>Wind Crest ~The Three Trails~</t>
  </si>
  <si>
    <t>Brass -&gt; Ensemble Brass -&gt; French Horns</t>
  </si>
  <si>
    <t>French Horns mf</t>
  </si>
  <si>
    <t>Vegnagun Awakens</t>
  </si>
  <si>
    <t>Choirs -&gt; Mixed Choirs</t>
  </si>
  <si>
    <t>Mixed Oh</t>
  </si>
  <si>
    <t>Other Instruments -&gt; Cathedral Organ</t>
  </si>
  <si>
    <t>Cathedral Organ 3</t>
  </si>
  <si>
    <t>Other Instruments -&gt; Classical Harps</t>
  </si>
  <si>
    <t>Harp Full Range</t>
  </si>
  <si>
    <t>Kuon - The Troupe Performs</t>
  </si>
  <si>
    <t>Woodwinds -&gt; Ensemble Woodwinds -&gt; Flutes</t>
  </si>
  <si>
    <t>Flutes</t>
  </si>
  <si>
    <t>Octaved</t>
  </si>
  <si>
    <t>Mushroom Rock Road</t>
  </si>
  <si>
    <t>Zanarkand Ruins, Wind Crest ~The Three Trails~</t>
  </si>
  <si>
    <t>110 Fizzy</t>
  </si>
  <si>
    <t>Yuripa, Fight! No. 2</t>
  </si>
  <si>
    <t>Distorted Reality 2</t>
  </si>
  <si>
    <t>Disc 1 -&gt; Partition A -&gt; 02 70-79 BPM</t>
  </si>
  <si>
    <t>TRANSFORM 78</t>
  </si>
  <si>
    <t>Zanarkand Ruins</t>
  </si>
  <si>
    <t>Underfire</t>
  </si>
  <si>
    <t>todo: look into</t>
  </si>
  <si>
    <t>The rest of the percussion</t>
  </si>
  <si>
    <t>Shuyin's Theme</t>
  </si>
  <si>
    <t>Mayhem</t>
  </si>
  <si>
    <t>Yuripa, Fight! No. 1, Zanarkand Ruins</t>
  </si>
  <si>
    <t>Could be used for drum loops</t>
  </si>
  <si>
    <t>"Let Me Blow You a Kiss.</t>
  </si>
  <si>
    <t>Crisis Core: Final Fantasy VII</t>
  </si>
  <si>
    <t>Conflict, Combat, A Beating Black Wing</t>
  </si>
  <si>
    <t>The Mako-Controlling Organization</t>
  </si>
  <si>
    <t>055-059</t>
  </si>
  <si>
    <t>055-Mohave a</t>
  </si>
  <si>
    <t>On the Verge of the Assault</t>
  </si>
  <si>
    <t>104-Victrolafunk</t>
  </si>
  <si>
    <t>Conflict</t>
  </si>
  <si>
    <t>140-DB Police</t>
  </si>
  <si>
    <t>Encounter, Conflict</t>
  </si>
  <si>
    <t>Sample</t>
  </si>
  <si>
    <t>RMX Grooves -&gt; 64 Osmosis</t>
  </si>
  <si>
    <t>64-Osmosis Fuzz Burst</t>
  </si>
  <si>
    <t>RMX Grooves -&gt; 66 Granular Flower</t>
  </si>
  <si>
    <t>A Closed Off Village</t>
  </si>
  <si>
    <t>RMX Grooves -&gt; 68 Small Blocks</t>
  </si>
  <si>
    <t>68-Small Blocks Microbeat</t>
  </si>
  <si>
    <t>The Skyscraper of Iron and Steel</t>
  </si>
  <si>
    <t>64-Foggy Skyline Ambience</t>
  </si>
  <si>
    <t>Controlling the Iron Beast</t>
  </si>
  <si>
    <t>70-Dinosaur X-Ray a</t>
  </si>
  <si>
    <t>RMX Grooves -&gt; 94-Space Train</t>
  </si>
  <si>
    <t>94-Space Train Underground</t>
  </si>
  <si>
    <t>An Ancient Hymn Sung by the Water</t>
  </si>
  <si>
    <t>The Mako City</t>
  </si>
  <si>
    <t>Howl of the Gathered</t>
  </si>
  <si>
    <t>Those Who Accept the Protection of the Stars</t>
  </si>
  <si>
    <t>Dissidia: Final Fantasy</t>
  </si>
  <si>
    <t>143-Mind Bender Half Metal</t>
  </si>
  <si>
    <t>FF1 - Battle</t>
  </si>
  <si>
    <t>143-Mind Bender Shakers</t>
  </si>
  <si>
    <t>Final Fantasy XIII</t>
  </si>
  <si>
    <t>CD 2 -&gt; Track 60</t>
  </si>
  <si>
    <t>The Vile Peaks</t>
  </si>
  <si>
    <t>The Sunleth Waterscape</t>
  </si>
  <si>
    <t>Dissidia 012: Final Fantasy</t>
  </si>
  <si>
    <t>Custom loop in 'A Contest of Aeons'</t>
  </si>
  <si>
    <t>FF2 - Pandemonium, FFX - A Contest of Aeons</t>
  </si>
  <si>
    <t>spammed on (epic) orchestral tracks</t>
  </si>
  <si>
    <t>Final Fantasy XIV</t>
  </si>
  <si>
    <t>LPS Epic Organic</t>
  </si>
  <si>
    <t>Nidhogg's Theme (Phase 2)</t>
  </si>
  <si>
    <t>Orchestral Tools</t>
  </si>
  <si>
    <t>Metropolis Ark 1</t>
  </si>
  <si>
    <t>Choirs</t>
  </si>
  <si>
    <t>Final Fantasy X HD Remaster</t>
  </si>
  <si>
    <t>Enemy Attack / Boss Battle</t>
  </si>
  <si>
    <t>Hexagon</t>
  </si>
  <si>
    <t>Disable studio strings</t>
  </si>
  <si>
    <t>Prelude</t>
  </si>
  <si>
    <t>Tidus's Theme</t>
  </si>
  <si>
    <t>Final Fantasy XV</t>
  </si>
  <si>
    <t>Cape Caem</t>
  </si>
  <si>
    <t>Imperial Infiltration, Over the Waves, Careening into Danger</t>
  </si>
  <si>
    <t>No Time Left, Horrors of the Night</t>
  </si>
  <si>
    <t>A2</t>
  </si>
  <si>
    <t>Daemons</t>
  </si>
  <si>
    <t>073-Mysterious Trippy 1</t>
  </si>
  <si>
    <t>Cartanica Theme</t>
  </si>
  <si>
    <t>Classic Stylus -&gt; 67-Crenshaw</t>
  </si>
  <si>
    <t>Veiled in Black Arrangement</t>
  </si>
  <si>
    <t>Encroaching Fear</t>
  </si>
  <si>
    <t>RMX Grooves -&gt; 101-Poision</t>
  </si>
  <si>
    <t>101-Poison  Combo a</t>
  </si>
  <si>
    <t>Careening into Danger</t>
  </si>
  <si>
    <t>The Hunters</t>
  </si>
  <si>
    <t>Wanderlust</t>
  </si>
  <si>
    <t>Veiled in Black (Arrangement)</t>
  </si>
  <si>
    <t>Urban Chrome</t>
  </si>
  <si>
    <t>Labyrinthine</t>
  </si>
  <si>
    <t>triangle and bongos?</t>
  </si>
  <si>
    <t>Final Fantasy VII Remake</t>
  </si>
  <si>
    <t>CineBrass Pro</t>
  </si>
  <si>
    <t>13 French Horn Ensemble Rips</t>
  </si>
  <si>
    <t>Hell House</t>
  </si>
  <si>
    <t>Cinematic Studio Series</t>
  </si>
  <si>
    <t>Cinematic Studio Strings</t>
  </si>
  <si>
    <t>CSS Full Ensemble</t>
  </si>
  <si>
    <t>Let the Battles Begin! - The Hideout</t>
  </si>
  <si>
    <t>Scorpion Sentinel (Battle End)</t>
  </si>
  <si>
    <t>The Collaborator</t>
  </si>
  <si>
    <t>Pianoteq 6</t>
  </si>
  <si>
    <t>Cinco de Chocobo</t>
  </si>
  <si>
    <t>Jukebox Song 10 (Honeybee Manor)</t>
  </si>
  <si>
    <t>Massive X</t>
  </si>
  <si>
    <t>Plucked Strings</t>
  </si>
  <si>
    <t>Wisdom Oracle</t>
  </si>
  <si>
    <t>Midnight Rendezvous</t>
  </si>
  <si>
    <t>Wintery Tinkle</t>
  </si>
  <si>
    <t>Friedrich Bass Trombones a3 Multi</t>
  </si>
  <si>
    <t>Scorpion Sentinel, The Arsenal</t>
  </si>
  <si>
    <t>100-Lamaloo e</t>
  </si>
  <si>
    <t>Underneath the Rotting Pizza</t>
  </si>
  <si>
    <t>Shining Beacon of Civilization</t>
  </si>
  <si>
    <t>Wall Market - Madam M</t>
  </si>
  <si>
    <t>109-Hypnotic</t>
  </si>
  <si>
    <t>Custom loop (just the snare and hats?)</t>
  </si>
  <si>
    <t>Wall Market - The Town That Never Sleeps</t>
  </si>
  <si>
    <t>Sound Menus -&gt; SOUND MENUS - Retro Hits</t>
  </si>
  <si>
    <t>Groove Agent 4</t>
  </si>
  <si>
    <t>Elementic</t>
  </si>
  <si>
    <t>Infinity's End</t>
  </si>
  <si>
    <t>SQ 2notes</t>
  </si>
  <si>
    <t>RUN RUN RUN</t>
  </si>
  <si>
    <t>LD Booty</t>
  </si>
  <si>
    <t>S7-6 Annex Diversion</t>
  </si>
  <si>
    <t>LD BottleBlower</t>
  </si>
  <si>
    <t>RUN RUN RUN (bgm_bike_bad ?)</t>
  </si>
  <si>
    <t>Jukebox Song 13 (FF6 Opening Theme)</t>
  </si>
  <si>
    <t>8dio</t>
  </si>
  <si>
    <t>Majestica</t>
  </si>
  <si>
    <t>One-Winged Angel - Rebirth</t>
  </si>
  <si>
    <t>CineWinds Pro</t>
  </si>
  <si>
    <t>Don of the Slums</t>
  </si>
  <si>
    <t>Don's Plans</t>
  </si>
  <si>
    <t>"Maschine 2 + a few expansions"</t>
  </si>
  <si>
    <t>Honeybee Inn</t>
  </si>
  <si>
    <t>Monark</t>
  </si>
  <si>
    <t>Lay Down Some Rubber – Let’s Ride</t>
  </si>
  <si>
    <t>waveform Metal Wind, note B3</t>
  </si>
  <si>
    <t>sitars</t>
  </si>
  <si>
    <t>Collapsed Expressway</t>
  </si>
  <si>
    <t>Train Graveyard (Alternate Edit)</t>
  </si>
  <si>
    <t>Haunted</t>
  </si>
  <si>
    <t>Come On, This Way</t>
  </si>
  <si>
    <t>Hi hats</t>
  </si>
  <si>
    <t>Scorpion Sentinel (Phase 1), Scorpion Sentinel (Phase 4)</t>
  </si>
  <si>
    <t xml:space="preserve">Nexus </t>
  </si>
  <si>
    <t>Meteor</t>
  </si>
  <si>
    <t>Whoosh FX</t>
  </si>
  <si>
    <t>Training Minigames</t>
  </si>
  <si>
    <t>Final Fantasy VII Remake Intergrade</t>
  </si>
  <si>
    <t>Berlin Orchestra Inspire</t>
  </si>
  <si>
    <t>Strings Whole Ensemble</t>
  </si>
  <si>
    <t>Strings Whole Ensemble Spiccato</t>
  </si>
  <si>
    <t>Fort Condor</t>
  </si>
  <si>
    <t>Section 3 - Chrono</t>
  </si>
  <si>
    <t>Chrono Trigger</t>
  </si>
  <si>
    <t>CD-ROM Sound Library Vol. 1 XL</t>
  </si>
  <si>
    <t>Partition F -&gt; 3024 BASS #1 -&gt; ELE BASS 1</t>
  </si>
  <si>
    <t>N BASS A1 ON</t>
  </si>
  <si>
    <t>PEOPLE -&gt; BABY</t>
  </si>
  <si>
    <t>Baby</t>
  </si>
  <si>
    <t>Magus' Castle, Battle with Magus</t>
  </si>
  <si>
    <t>Guardia's Millenial Fair</t>
  </si>
  <si>
    <t>CrispSaxSansVibrato</t>
  </si>
  <si>
    <t>People Without Hope</t>
  </si>
  <si>
    <t>Accordian11</t>
  </si>
  <si>
    <t>12 Trumpet</t>
  </si>
  <si>
    <t>17 Organ 2</t>
  </si>
  <si>
    <t>95 Rhythm</t>
  </si>
  <si>
    <t>Programs -&gt; WINDS</t>
  </si>
  <si>
    <t>906 Piccolo</t>
  </si>
  <si>
    <t>Peaceful Days, The Secret Of The Forest</t>
  </si>
  <si>
    <t>Programs -&gt; PLUCKED STRINGS</t>
  </si>
  <si>
    <t>964 Dynamic Harp</t>
  </si>
  <si>
    <t>E.Piano &amp; Vi</t>
  </si>
  <si>
    <t>Sampled out of the phrase</t>
  </si>
  <si>
    <t>Good Night, People Without Hope, The Last Day of the World</t>
  </si>
  <si>
    <t>08 Fanta Bell</t>
  </si>
  <si>
    <t>Schala's Theme</t>
  </si>
  <si>
    <t>Hall Strings</t>
  </si>
  <si>
    <t>Chrono Cross</t>
  </si>
  <si>
    <t>2 Brt Clsd</t>
  </si>
  <si>
    <t>The Brink of Death, Plains of Time (Home World), Dances with Lizards, Fort Dragonia</t>
  </si>
  <si>
    <t>Dances with Lizards, Fort Dragonia</t>
  </si>
  <si>
    <t>Disc 3 -&gt; Partition D -&gt; 01 OBS LG F</t>
  </si>
  <si>
    <t>Phantom Ship, Guldove - Another World</t>
  </si>
  <si>
    <t xml:space="preserve">Disc 3 -&gt; Partition G -&gt; 01 BNS LONG </t>
  </si>
  <si>
    <t>Optimism</t>
  </si>
  <si>
    <t xml:space="preserve">Disc 5 -&gt; Partition A -&gt; 09 C18 CRSC </t>
  </si>
  <si>
    <t>C18 CSSL</t>
  </si>
  <si>
    <t>Voyage - Home World</t>
  </si>
  <si>
    <t>Disc 5 -&gt; Partition E -&gt; 01 VB LONG</t>
  </si>
  <si>
    <t>VB LONG</t>
  </si>
  <si>
    <t>Viper Manor</t>
  </si>
  <si>
    <t>Shadow Forest, Chronomatique, Fates ~ Gods of Destiny</t>
  </si>
  <si>
    <t>ZOOMMM</t>
  </si>
  <si>
    <t>Predicament</t>
  </si>
  <si>
    <t>String run</t>
  </si>
  <si>
    <t>Ghost Ship</t>
  </si>
  <si>
    <t>Celestes 8M</t>
  </si>
  <si>
    <t>Stereo Celeste</t>
  </si>
  <si>
    <t>Marbule (Another World)</t>
  </si>
  <si>
    <t>Solo Oboe</t>
  </si>
  <si>
    <t>Acoustic Pick</t>
  </si>
  <si>
    <t>Chronomatique</t>
  </si>
  <si>
    <t>The Ultimate Piano Collection</t>
  </si>
  <si>
    <t>The Brink of Death</t>
  </si>
  <si>
    <t>Factory Programs -&gt; Winds</t>
  </si>
  <si>
    <t>122 Treble Flute</t>
  </si>
  <si>
    <t>Dances With Lizards</t>
  </si>
  <si>
    <t>907 Orchestral Flute</t>
  </si>
  <si>
    <t>The Star-Stealing Girl</t>
  </si>
  <si>
    <t>Programs -&gt; Percussion</t>
  </si>
  <si>
    <t>978 Orch Percussion1</t>
  </si>
  <si>
    <t>CL LN M</t>
  </si>
  <si>
    <t>Fleeting Thoughts</t>
  </si>
  <si>
    <t>CE LN M FU</t>
  </si>
  <si>
    <t>Missing Piece</t>
  </si>
  <si>
    <t>OB LN M FU</t>
  </si>
  <si>
    <t>Fossil Valley, Frozen Flame</t>
  </si>
  <si>
    <t>V LN ST TO</t>
  </si>
  <si>
    <t>Time's Grasslands - Home World, The Star-Stealing Girl</t>
  </si>
  <si>
    <t>Voices of Native America Vol. 1</t>
  </si>
  <si>
    <t>Partition C -&gt; PROCESSDPERF</t>
  </si>
  <si>
    <t>PROCSDPERF03</t>
  </si>
  <si>
    <t>Flute lick</t>
  </si>
  <si>
    <t>Isle of the Damned</t>
  </si>
  <si>
    <t>Dance with the Lizards, Gaea's Navel</t>
  </si>
  <si>
    <t>020 Church Organ</t>
  </si>
  <si>
    <t>Orphan of Flame</t>
  </si>
  <si>
    <t>022 Accordion Fr</t>
  </si>
  <si>
    <t>Zelbess</t>
  </si>
  <si>
    <t>033 Acoustic Bs.</t>
  </si>
  <si>
    <t>Dead Sea - Tower of Ruin</t>
  </si>
  <si>
    <t>090 Warm Pad</t>
  </si>
  <si>
    <t>Isle of the Damned, Fates - Gods of Destiny</t>
  </si>
  <si>
    <t>109 Kalimba</t>
  </si>
  <si>
    <t>Dance with the Lizards</t>
  </si>
  <si>
    <t>"Crazy!"</t>
  </si>
  <si>
    <t>Miraculous &amp; Mystifying</t>
  </si>
  <si>
    <t>CD 2 -&gt; Track 71</t>
  </si>
  <si>
    <t>Gaea's Navel</t>
  </si>
  <si>
    <t>CD 2 -&gt; Track 72</t>
  </si>
  <si>
    <t>Jellyfish Sea</t>
  </si>
  <si>
    <t>CD 1 -&gt; Partition A -&gt; 02 70-79 BPM</t>
  </si>
  <si>
    <t>Chronopolis</t>
  </si>
  <si>
    <t xml:space="preserve">CD 1 -&gt; Partition D -&gt; 04 RADIANT </t>
  </si>
  <si>
    <t>LIQUID CROWN</t>
  </si>
  <si>
    <t>CD 1 -&gt; Partition E -&gt; 02 TRANQUIL</t>
  </si>
  <si>
    <t>DAWNING</t>
  </si>
  <si>
    <t>Earth Dragon's Island</t>
  </si>
  <si>
    <t xml:space="preserve">CD 1 -&gt; Partition F -&gt; 05 GOTHIC </t>
  </si>
  <si>
    <t>GRIM REAPER</t>
  </si>
  <si>
    <t>Tower of Stars</t>
  </si>
  <si>
    <t>CD 1 -&gt; Partition B -&gt; 08 CH.SHOUT1</t>
  </si>
  <si>
    <t>CHOIR SHOUTS</t>
  </si>
  <si>
    <t>CD 1 -&gt; Partition B -&gt; 10 GRP CHANT</t>
  </si>
  <si>
    <t>AF.CHANTMENU</t>
  </si>
  <si>
    <t>CD 5 -&gt; Partition B -&gt; 04 LAMENTING</t>
  </si>
  <si>
    <t>LAMENTING</t>
  </si>
  <si>
    <t>LAMENT 05, LAMENT 07</t>
  </si>
  <si>
    <t>Shadow Forest, Orphan of Flame</t>
  </si>
  <si>
    <t>Mediterranean Instruments</t>
  </si>
  <si>
    <t>100EL.BZF3</t>
  </si>
  <si>
    <t>Time's Grasslands ~ Home World, Hydra Marshes</t>
  </si>
  <si>
    <t>Phantom Ship</t>
  </si>
  <si>
    <t>Dragonrider</t>
  </si>
  <si>
    <t>if anything Korg gets found, it's from this</t>
  </si>
  <si>
    <t>Cymbal rolls, in SRX Orchestra</t>
  </si>
  <si>
    <t>Time's Scar, Dragon God</t>
  </si>
  <si>
    <t>Hans Zimmer Guitars Vol. 1</t>
  </si>
  <si>
    <t>Voyage ~ Home World</t>
  </si>
  <si>
    <t>Leaving the Body, Shadow Forest, Marbule ~ Home, Garden of the Gods</t>
  </si>
  <si>
    <t>Section 4 - Chocobo</t>
  </si>
  <si>
    <t>Chocobo's Mysterious Dungeon (Fushigi na Dungeon)</t>
  </si>
  <si>
    <t>marimba, guitars</t>
  </si>
  <si>
    <t>strings, harp</t>
  </si>
  <si>
    <t>Chocobo's Dungeon 2</t>
  </si>
  <si>
    <t>Prelude - Adventure on the Horizon</t>
  </si>
  <si>
    <t>Shirma's Theme</t>
  </si>
  <si>
    <t>Snowswept</t>
  </si>
  <si>
    <t>spam of the SC-55 set</t>
  </si>
  <si>
    <t>Dungeon Discovery</t>
  </si>
  <si>
    <t>Final Fantasy Fables: Chocobo's Dungeon</t>
  </si>
  <si>
    <t>Door Crawl</t>
  </si>
  <si>
    <t>Section 5 - Kingdom Hearts</t>
  </si>
  <si>
    <t>Kingdom Hearts Final Mix</t>
  </si>
  <si>
    <t>Arabian Dream</t>
  </si>
  <si>
    <t>Stereo Piano ROM Programs</t>
  </si>
  <si>
    <t>770 Concert Piano 1</t>
  </si>
  <si>
    <t>Kairi I, Night of Fate</t>
  </si>
  <si>
    <t>Winnie the Pooh</t>
  </si>
  <si>
    <t>It Began with a Letter, Turning the Key</t>
  </si>
  <si>
    <t>Hollow Bastion, End of the World</t>
  </si>
  <si>
    <t>Scherzo Di Notte</t>
  </si>
  <si>
    <t>018 Slap Bass 1</t>
  </si>
  <si>
    <t>Bustin' Up on the Beach</t>
  </si>
  <si>
    <t>024 Belltree Vox</t>
  </si>
  <si>
    <t>Precious Stars in the Sky</t>
  </si>
  <si>
    <t>A Piece of Peace, Kairi III</t>
  </si>
  <si>
    <t>105 Steel Drums</t>
  </si>
  <si>
    <t>Under the Sea</t>
  </si>
  <si>
    <t>049 HipHouse 130</t>
  </si>
  <si>
    <t>Blast Away, Gummi Ship! I, Blast Away, Gummi Ship! II</t>
  </si>
  <si>
    <t>045 303 Bass</t>
  </si>
  <si>
    <t>Another Side</t>
  </si>
  <si>
    <t xml:space="preserve">Shipmeisters' Humoresque </t>
  </si>
  <si>
    <t xml:space="preserve">CD1 </t>
  </si>
  <si>
    <t>136- Hyper Edge</t>
  </si>
  <si>
    <t>Partition D -&gt; JC-STRAT MF</t>
  </si>
  <si>
    <t>JC-STRT MF A</t>
  </si>
  <si>
    <t>Once Upon a Time, Dearly Beloved -Reprise-</t>
  </si>
  <si>
    <t>Welcome to Wonderland, Olympus Coliseum, Destati</t>
  </si>
  <si>
    <t>Welcome to Wonderland, Having a Wild Time</t>
  </si>
  <si>
    <t>Go for It!</t>
  </si>
  <si>
    <t>Dive Into the Heart, End of the World</t>
  </si>
  <si>
    <t>Acoustic pick</t>
  </si>
  <si>
    <t>Kairi I, Kairi II</t>
  </si>
  <si>
    <t>Bottle blow synth</t>
  </si>
  <si>
    <t>Deep Jungle</t>
  </si>
  <si>
    <t>Kingdom Hearts II Final Mix</t>
  </si>
  <si>
    <t>Dance of the Daring</t>
  </si>
  <si>
    <t>Percussive Adventures 2</t>
  </si>
  <si>
    <t>Beast Chaser 158</t>
  </si>
  <si>
    <t>A Fight to the Death</t>
  </si>
  <si>
    <t>The Hunt + Urban JNGL_ALT MIX LP2</t>
  </si>
  <si>
    <t>Beneath the Ground</t>
  </si>
  <si>
    <t>Organization XIII</t>
  </si>
  <si>
    <t>Action Beds Instruments</t>
  </si>
  <si>
    <t>Prowler 125 bpm</t>
  </si>
  <si>
    <t>Byte Bashing</t>
  </si>
  <si>
    <t>Speed Freak 169 bpm</t>
  </si>
  <si>
    <t>Deep Drive</t>
  </si>
  <si>
    <t>Deep Anxiety</t>
  </si>
  <si>
    <t>Ape City 141 bpm</t>
  </si>
  <si>
    <t>Sacred Moon</t>
  </si>
  <si>
    <t>Around the Island 141 bpm</t>
  </si>
  <si>
    <t>Vim and Vigor</t>
  </si>
  <si>
    <t>Clone Army 162 bpm</t>
  </si>
  <si>
    <t>The Encounter</t>
  </si>
  <si>
    <t>140-Future Zone</t>
  </si>
  <si>
    <t>Fate of the Unknown, Rage Awakened</t>
  </si>
  <si>
    <t>007 000 Harpsichord</t>
  </si>
  <si>
    <t>Tension Rising, Cloudchasers</t>
  </si>
  <si>
    <t>The 13th Struggle</t>
  </si>
  <si>
    <t>Dance of the Daring, Dance to the Death</t>
  </si>
  <si>
    <t>He's a Pirate, Hazardous Highway</t>
  </si>
  <si>
    <t>Tension Rising</t>
  </si>
  <si>
    <t>A Twinkle in the Sky</t>
  </si>
  <si>
    <t>Asteroids Attack!</t>
  </si>
  <si>
    <t>Apprehension</t>
  </si>
  <si>
    <t>107-Classic Bob</t>
  </si>
  <si>
    <t>107-Classic Bob Breakdown 1</t>
  </si>
  <si>
    <t>Cavern of Rememberance</t>
  </si>
  <si>
    <t>107-Classic Bob Breakdown 2</t>
  </si>
  <si>
    <t>093-Riddimic b</t>
  </si>
  <si>
    <t>Classic Stylus -&gt; 57-Isle</t>
  </si>
  <si>
    <t>Byte Striking</t>
  </si>
  <si>
    <t>Classic Stylus -&gt; 135-Racer X b</t>
  </si>
  <si>
    <t>135-Racer X b</t>
  </si>
  <si>
    <t>Darkness of the Unknown (Armored Xemnas)</t>
  </si>
  <si>
    <t>The 13th Reflection</t>
  </si>
  <si>
    <t>90-Stutter Combo</t>
  </si>
  <si>
    <t>Arabian Daydream</t>
  </si>
  <si>
    <t>Darkness of the Unknown (Dragon)</t>
  </si>
  <si>
    <t>Adventures in the Savannah</t>
  </si>
  <si>
    <t>Kingdom Hearts Re:Chain of Memories</t>
  </si>
  <si>
    <t>This is Halloween, Spooks of Halloween Town</t>
  </si>
  <si>
    <t>also in the HD ReMIX</t>
  </si>
  <si>
    <t>Lord of the Castle</t>
  </si>
  <si>
    <t>Kingdom Hearts Birth by Sleep</t>
  </si>
  <si>
    <t>RIFFS -&gt; JB_SOUL_RIFFS -&gt; JBR1-110BPM</t>
  </si>
  <si>
    <t>J5A110CM</t>
  </si>
  <si>
    <t>Dice and Shine</t>
  </si>
  <si>
    <t>Kingdom Hearts 358/2 Days</t>
  </si>
  <si>
    <t>At Dusk, I Will Think Of You</t>
  </si>
  <si>
    <t>Speed Freak 169 BPM</t>
  </si>
  <si>
    <t>Critical Drive</t>
  </si>
  <si>
    <t>Another Side (OST &amp; In-Game)</t>
  </si>
  <si>
    <t>Liquid Grooves S.A.G.E Xpander</t>
  </si>
  <si>
    <t>107-Classic Bob Full Mix</t>
  </si>
  <si>
    <t>Mystic Moon</t>
  </si>
  <si>
    <t>Classis Stylus -&gt; 57-Isle</t>
  </si>
  <si>
    <t>57 Isle a</t>
  </si>
  <si>
    <t>Single Player Results</t>
  </si>
  <si>
    <t>Classic Stylus -&gt; 129-Park Jam</t>
  </si>
  <si>
    <t>129-Park Jam e</t>
  </si>
  <si>
    <t>RMX Grooves -&gt; 124-Vertical</t>
  </si>
  <si>
    <t>124 Vertical Combo 1</t>
  </si>
  <si>
    <t>StereoSt1</t>
  </si>
  <si>
    <t>Riku Battle</t>
  </si>
  <si>
    <t>cymbal</t>
  </si>
  <si>
    <t>violin</t>
  </si>
  <si>
    <t>staccato flute</t>
  </si>
  <si>
    <t>Kingdom Hearts Birth By Sleep Final Mix</t>
  </si>
  <si>
    <t>Soundscapes for Cinema</t>
  </si>
  <si>
    <t>One-Shot Effects -&gt; Effects -&gt; Long</t>
  </si>
  <si>
    <t>Steve Outburst</t>
  </si>
  <si>
    <t>Enter the Darkness</t>
  </si>
  <si>
    <t>Pads &amp; Atmospheres -&gt; Vocal Textures</t>
  </si>
  <si>
    <t>Amber</t>
  </si>
  <si>
    <t>Unbreakable Chains</t>
  </si>
  <si>
    <t>Percussion Loops -&gt; Digital Percussion</t>
  </si>
  <si>
    <t>Calm Compactor 125</t>
  </si>
  <si>
    <t>Enter the Darkness, Unbreakable Chains</t>
  </si>
  <si>
    <t>Stamp It Hard 130</t>
  </si>
  <si>
    <t>Tonal Loops</t>
  </si>
  <si>
    <t>Trains Bass</t>
  </si>
  <si>
    <t>Risky Romp</t>
  </si>
  <si>
    <t>Ultimate Piano Collection</t>
  </si>
  <si>
    <t>Makaukau?</t>
  </si>
  <si>
    <t>https://cdn.discordapp.com/attachments/275425161715515402/760977269220573204/realguitar_kh_basic_ass_test.wav</t>
  </si>
  <si>
    <t>L'Oscuritá dell'Ignoto</t>
  </si>
  <si>
    <t>The Encounter, L'Oscuritá dell'Ignoto</t>
  </si>
  <si>
    <t>072-FX Loop 02</t>
  </si>
  <si>
    <t>There's more</t>
  </si>
  <si>
    <t>Dark Impetus</t>
  </si>
  <si>
    <t>I think?</t>
  </si>
  <si>
    <t>Kingdom Hearts Re:coded</t>
  </si>
  <si>
    <t>Pretty Pretty Abilities</t>
  </si>
  <si>
    <t>115-119</t>
  </si>
  <si>
    <t>116-Electron</t>
  </si>
  <si>
    <t>No More Bugs!!</t>
  </si>
  <si>
    <t>On the Debug!</t>
  </si>
  <si>
    <t>Kingdom Hearts 3D Dream Drop Distance</t>
  </si>
  <si>
    <t>Le Sanctuaire, La Cloche</t>
  </si>
  <si>
    <t>Traverse in Trance</t>
  </si>
  <si>
    <t>Prankster's Party</t>
  </si>
  <si>
    <t>Storm Diver, Le Sanctuaire, La Cloche</t>
  </si>
  <si>
    <t>Sacred Distance</t>
  </si>
  <si>
    <t>097-Chewie</t>
  </si>
  <si>
    <t>All for One</t>
  </si>
  <si>
    <t>Stark Raving Beats</t>
  </si>
  <si>
    <t>105-Wounded Full Mix</t>
  </si>
  <si>
    <t>Xehanort -The Early Years-</t>
  </si>
  <si>
    <t>Tube Thumper</t>
  </si>
  <si>
    <t>TWISTER -KINGDOM MIX-</t>
  </si>
  <si>
    <t>The Land Of Plenty</t>
  </si>
  <si>
    <t>Rock Baby</t>
  </si>
  <si>
    <t>CALLING -KINGDOM MIX-, TWISTER -KINGDOM MIX-</t>
  </si>
  <si>
    <t>All System Go</t>
  </si>
  <si>
    <t>Keyblade Cycle</t>
  </si>
  <si>
    <t>Dream Matchup</t>
  </si>
  <si>
    <t>The Nightmare</t>
  </si>
  <si>
    <t>Dream Eaters</t>
  </si>
  <si>
    <t>L'Oscurita dell'Ignot</t>
  </si>
  <si>
    <t>Deep Drop</t>
  </si>
  <si>
    <t>L'Eminenza Oscura II</t>
  </si>
  <si>
    <t>RMX Grooves -&gt; 74-Rhinoceros</t>
  </si>
  <si>
    <t>74-Rhinoceros  Combo</t>
  </si>
  <si>
    <t>Probably various elements loaded</t>
  </si>
  <si>
    <t>L'Impeto Oscuro</t>
  </si>
  <si>
    <t>SOUND MENUS - Retro Hits</t>
  </si>
  <si>
    <t>Control Voltage SEM</t>
  </si>
  <si>
    <t>Guitar Odyssey</t>
  </si>
  <si>
    <t>Acoustic</t>
  </si>
  <si>
    <t>Acoustic 126 2bar Am</t>
  </si>
  <si>
    <t>Pitch down + Layer an octave</t>
  </si>
  <si>
    <t>RIFFS -&gt; VARIOUS RIFFS -&gt; EWF -&gt; EWR1-110BPM</t>
  </si>
  <si>
    <t>E2A110GM</t>
  </si>
  <si>
    <t>RIFFS -&gt; JB SOUL RIFFS -&gt; JBR1-120BPM</t>
  </si>
  <si>
    <t>J37C120BBM</t>
  </si>
  <si>
    <t>RIFFS -&gt; JB SOUL RIFFS -&gt; JBR6-132BPM</t>
  </si>
  <si>
    <t>WIRED - The Elements of Trance</t>
  </si>
  <si>
    <t>Digital Domination</t>
  </si>
  <si>
    <t>congas</t>
  </si>
  <si>
    <t>Kingdom Hearts HD 1.5 ReMIX</t>
  </si>
  <si>
    <t>Olympus Coliseum, Go For It!, A Very Small Wish, etc.</t>
  </si>
  <si>
    <t>Kingdom Hearts HD 2.5 ReMIX</t>
  </si>
  <si>
    <t>Riku</t>
  </si>
  <si>
    <t xml:space="preserve">Spectrasonics </t>
  </si>
  <si>
    <t>Cloudchasers</t>
  </si>
  <si>
    <t>140-Drill The Drill</t>
  </si>
  <si>
    <t>Gearing Up</t>
  </si>
  <si>
    <t>Darkness of the Unknown</t>
  </si>
  <si>
    <t>Kingdom Hearts III + Re:MIND</t>
  </si>
  <si>
    <t>SWAM Violin</t>
  </si>
  <si>
    <t>Venezia M</t>
  </si>
  <si>
    <t>L'Impeto Oscuro -Young Xehanort-</t>
  </si>
  <si>
    <t>Enter the Darkness -KINGDOM HEARTS III Version-</t>
  </si>
  <si>
    <t>Olympus Coliseum</t>
  </si>
  <si>
    <t>Replicas, Unbreakeable Chains</t>
  </si>
  <si>
    <t>Nachtflügel</t>
  </si>
  <si>
    <t>Shipmeisters' Shanty</t>
  </si>
  <si>
    <t>Caspian</t>
  </si>
  <si>
    <t>The Deep End (Phase 1)</t>
  </si>
  <si>
    <t>Forza Finale, The Deep End (Rock Titan's Rage), Secrets of the Night</t>
  </si>
  <si>
    <t>084-Saunter</t>
  </si>
  <si>
    <t>Edge of Existence</t>
  </si>
  <si>
    <t>107-Classic Bob Triangle</t>
  </si>
  <si>
    <t>Keyblade Graveyard Horizon (Field)</t>
  </si>
  <si>
    <t>Starlight Way (Field), The Eclipse (Field)</t>
  </si>
  <si>
    <t>Flash Tracer, Flash Tracer ~ Result</t>
  </si>
  <si>
    <t>Lord of the Castle -Marluxia-</t>
  </si>
  <si>
    <t>Blast Off!</t>
  </si>
  <si>
    <t>Starlight Way (Field), Frozen Slider</t>
  </si>
  <si>
    <t>Nachtflügel, Nachtflügel (Field)</t>
  </si>
  <si>
    <t>Forza Finale, Secrets of the Night</t>
  </si>
  <si>
    <t>8Dio</t>
  </si>
  <si>
    <t>Requiem</t>
  </si>
  <si>
    <t>Thunderous Brine (Battle)</t>
  </si>
  <si>
    <t>&lt;</t>
  </si>
  <si>
    <t>A Pirate's Adventure</t>
  </si>
  <si>
    <t>Literally all Ishimoto's tracks</t>
  </si>
  <si>
    <t>Wave of Darkness, Wave of Darkness II, Vector to the heavens (Data Fight)</t>
  </si>
  <si>
    <t>Unforgettable</t>
  </si>
  <si>
    <t>Acoustic Bass and Choir</t>
  </si>
  <si>
    <t>You've Got a Friend In Me</t>
  </si>
  <si>
    <t>Section 6 - Square Enix Europe / Eidos Interactive</t>
  </si>
  <si>
    <t>Tomb Raider</t>
  </si>
  <si>
    <t>050 Solo Vln 1</t>
  </si>
  <si>
    <t>130 F.Hrn Sect3</t>
  </si>
  <si>
    <t>228 Choir 2</t>
  </si>
  <si>
    <t>Deus Ex</t>
  </si>
  <si>
    <t>Violins Long FF</t>
  </si>
  <si>
    <t>AURIGA</t>
  </si>
  <si>
    <t>Ending 3</t>
  </si>
  <si>
    <t>Pop Mdo Stereo Bongo</t>
  </si>
  <si>
    <t>TOM4</t>
  </si>
  <si>
    <t>A000 Noisy Stabber</t>
  </si>
  <si>
    <t>POP1</t>
  </si>
  <si>
    <t>NYC Streets</t>
  </si>
  <si>
    <t>A016 Metallic Rez</t>
  </si>
  <si>
    <t>POP2</t>
  </si>
  <si>
    <t>A098 Goa Lover</t>
  </si>
  <si>
    <t>VersaLife - Ambient</t>
  </si>
  <si>
    <t>C019 Rosin Strings</t>
  </si>
  <si>
    <t>ORCHTEST</t>
  </si>
  <si>
    <t>D122 Black Box</t>
  </si>
  <si>
    <t>Training Session</t>
  </si>
  <si>
    <t>KOTO2, KOTO3, KOTO4</t>
  </si>
  <si>
    <t>Hong Kong Streets</t>
  </si>
  <si>
    <t>LeadGuit D (reso)</t>
  </si>
  <si>
    <t>U-JOURNY</t>
  </si>
  <si>
    <t>Hitman: Codename 47</t>
  </si>
  <si>
    <t>TS-12</t>
  </si>
  <si>
    <t>005 WARM-GRAND</t>
  </si>
  <si>
    <t>Harbor Theme</t>
  </si>
  <si>
    <t>SURROUNDPAD</t>
  </si>
  <si>
    <t>Hong Kong Themes</t>
  </si>
  <si>
    <t>B-38 Panhandler</t>
  </si>
  <si>
    <t>Dark Jungle, Harbor Theme</t>
  </si>
  <si>
    <t>D6</t>
  </si>
  <si>
    <t>Jungle Exploration</t>
  </si>
  <si>
    <t>SR-JV80-11 Techno</t>
  </si>
  <si>
    <t>094 Hit&amp;IndsMenu</t>
  </si>
  <si>
    <t>G#6</t>
  </si>
  <si>
    <t>161 Random Rave</t>
  </si>
  <si>
    <t>Hotel Theme (Early Demo)</t>
  </si>
  <si>
    <t>Hitman: Contracts</t>
  </si>
  <si>
    <t>Sample: Jesper Kyd</t>
  </si>
  <si>
    <t>Hitman: Blood Money</t>
  </si>
  <si>
    <t>47 Attacks</t>
  </si>
  <si>
    <t>Sanitarium</t>
  </si>
  <si>
    <t>Action In Paris</t>
  </si>
  <si>
    <t>Hunter</t>
  </si>
  <si>
    <t>White Room &amp; Main Title</t>
  </si>
  <si>
    <t>Paleolithic</t>
  </si>
  <si>
    <t>Slaughterhouse</t>
  </si>
  <si>
    <t>SR-JV80-12 Hip Hop</t>
  </si>
  <si>
    <t>Synth Hit</t>
  </si>
  <si>
    <t>Winter Night</t>
  </si>
  <si>
    <t>Tomb Raider: Legend</t>
  </si>
  <si>
    <t>CD 2 -&gt; Track 65</t>
  </si>
  <si>
    <t>Bolivia 4b</t>
  </si>
  <si>
    <t>Just Cause</t>
  </si>
  <si>
    <t>Scoring Tools</t>
  </si>
  <si>
    <t>Fantasmorgoria</t>
  </si>
  <si>
    <t>Cartel 01</t>
  </si>
  <si>
    <t>Large Percussion</t>
  </si>
  <si>
    <t>Taikos Ambient</t>
  </si>
  <si>
    <t>Action High 08</t>
  </si>
  <si>
    <t>Drive 01 38-03</t>
  </si>
  <si>
    <t>Action High 06</t>
  </si>
  <si>
    <t>Ear Candy 11 51-11</t>
  </si>
  <si>
    <t>Hitman: Absolution</t>
  </si>
  <si>
    <t>Myst Arpeggo</t>
  </si>
  <si>
    <t>C5</t>
  </si>
  <si>
    <t>Contracts</t>
  </si>
  <si>
    <t>Bluesy Lead</t>
  </si>
  <si>
    <t>Hunter and Hunted (Opening)</t>
  </si>
  <si>
    <t>Section 7 - Other</t>
  </si>
  <si>
    <t>ActRaiser</t>
  </si>
  <si>
    <t>MSC-4S Orchestra 1</t>
  </si>
  <si>
    <t>S-330</t>
  </si>
  <si>
    <t>Orchestra Hit</t>
  </si>
  <si>
    <t>Filmore</t>
  </si>
  <si>
    <t>V50</t>
  </si>
  <si>
    <t>19 Large Pipes</t>
  </si>
  <si>
    <t>Secret of Mana</t>
  </si>
  <si>
    <t>Whale Cry</t>
  </si>
  <si>
    <t>Fear of the Heavens</t>
  </si>
  <si>
    <t>The Color Of The Summer Sky</t>
  </si>
  <si>
    <t>Secret of Mana (2018)</t>
  </si>
  <si>
    <t>Distant Thunder</t>
  </si>
  <si>
    <t>The Oracle</t>
  </si>
  <si>
    <t>Leave Time for Love</t>
  </si>
  <si>
    <t>Darius Gaiden</t>
  </si>
  <si>
    <t>Partition D -&gt; CLASSIC VOX9</t>
  </si>
  <si>
    <t>SOPRAN 1 OOH</t>
  </si>
  <si>
    <t>SOPR 2 G 3</t>
  </si>
  <si>
    <t>End Titles</t>
  </si>
  <si>
    <t>Live A Live</t>
  </si>
  <si>
    <t>Front Mission</t>
  </si>
  <si>
    <t>Canyon Crow</t>
  </si>
  <si>
    <t>Terranigma</t>
  </si>
  <si>
    <t>Light and Darkness, Dark Side Field, Open the Door, Good Night, Elle, Light Side Field, Green Returns, Revival of Plants, Top of Saint Mountain, Revival of Birds, Sanctuary, etc.</t>
  </si>
  <si>
    <t>Acoustic guitar</t>
  </si>
  <si>
    <t>Hometown, Unforeseen Occurrence, Call at a Port, Nomads In a Desert, Freedom, Race in Mushrooms</t>
  </si>
  <si>
    <t>Light and Darkness, Tower of Trial, Mysterious Pit, Underground, Sanctuary, Fight Against Powerful Enemies, Revival of Humans, Wandering Spirits, Royd, Laboratory, Dr. Beruga, etc</t>
  </si>
  <si>
    <t>Xenogears</t>
  </si>
  <si>
    <t>Sample: The Great Voices of Bulgaria</t>
  </si>
  <si>
    <t>The Beginning and the End</t>
  </si>
  <si>
    <t>Sped up by 10%</t>
  </si>
  <si>
    <t>One Who Bares Fangs at God</t>
  </si>
  <si>
    <t>14 Simple</t>
  </si>
  <si>
    <t>Aveh, The Ancient Dance, One Who Bares Fangs at God</t>
  </si>
  <si>
    <t>62 8oh8 Hi</t>
  </si>
  <si>
    <t>The Wind Calls to Shevat in the Blue Sky</t>
  </si>
  <si>
    <t>9 Brt Foot</t>
  </si>
  <si>
    <t>Aveh, The Ancient Dance</t>
  </si>
  <si>
    <t>92 Clave</t>
  </si>
  <si>
    <t>Invasion</t>
  </si>
  <si>
    <t>94 Castanet</t>
  </si>
  <si>
    <t>My Village is Number One!, Solaris, Celestial Paradise</t>
  </si>
  <si>
    <t>96 CastDyn1</t>
  </si>
  <si>
    <t>My Village is Number One!</t>
  </si>
  <si>
    <t>98 Wood Hi</t>
  </si>
  <si>
    <t>Solaris, Celestial Paradise</t>
  </si>
  <si>
    <t>CD 5 -&gt; Partition A -&gt; 01 CSY HITS</t>
  </si>
  <si>
    <t>CSY SD P</t>
  </si>
  <si>
    <t>Note F3</t>
  </si>
  <si>
    <t>Dark Daybreak, Steel Giant, Grahf, Ruler of Darkness, Fuse, After the Soldiers' Dreams, Stage of Death, The Blue Traveler, Crimson Knight, One Who Bares Fangs at God</t>
  </si>
  <si>
    <t>Dazil, Town of Burning Sands</t>
  </si>
  <si>
    <t>Tabla Sustain</t>
  </si>
  <si>
    <t>Valley Where the Wind Is Born, Solaris, Celestial Paradise</t>
  </si>
  <si>
    <t>Flute 2 X</t>
  </si>
  <si>
    <t>Flute 2 2M</t>
  </si>
  <si>
    <t>Bonds of Sea and Flame, Valley Where the Wind Is Born, Where the Egg of Dreams Hatches, A Gathering of Stars in the Night Sky, Solaris, Celestial Paradise</t>
  </si>
  <si>
    <t>Ahhs &amp; Bells X</t>
  </si>
  <si>
    <t>Ah 4 Seq</t>
  </si>
  <si>
    <t>My Village is Number One!, Crimson Knight, The Wind Calls to Shevat in the Blue Sky</t>
  </si>
  <si>
    <t>Orchestral X</t>
  </si>
  <si>
    <t>str_Arco Section</t>
  </si>
  <si>
    <t>My Village is Number One!, Valley Where the Wind Is Born, The Blackmoon Forest, Aspiration</t>
  </si>
  <si>
    <t>Partition B -&gt; VOLUME 006</t>
  </si>
  <si>
    <t>TRI.4.5TRK33</t>
  </si>
  <si>
    <t>Triangles</t>
  </si>
  <si>
    <t>The Blackmoon Forest, Fuse, Invasion, Awakening</t>
  </si>
  <si>
    <t>Programs -&gt; Comping Synths</t>
  </si>
  <si>
    <t>028 Bamboo Voices</t>
  </si>
  <si>
    <t>Programs -&gt; Basses</t>
  </si>
  <si>
    <t>071 Dual E Bass</t>
  </si>
  <si>
    <t>Low velocity</t>
  </si>
  <si>
    <t>Aspiration, The Wind Calls to Shevat in the Blue Sky</t>
  </si>
  <si>
    <t>Programs -&gt; Guitars</t>
  </si>
  <si>
    <t>084 Acoustic Guitar</t>
  </si>
  <si>
    <t>Aspiration</t>
  </si>
  <si>
    <t>Programs -&gt; Strings/Choir</t>
  </si>
  <si>
    <t>Bonds of Sea and Flame, Steel Giant, Where the Egg of Dreams Hatches, Stage of Death, Crimson Knight, A Gathering of Stars in the Night Sky, Wings</t>
  </si>
  <si>
    <t>117 Stereo Slo Str</t>
  </si>
  <si>
    <t>Dark Daybreak</t>
  </si>
  <si>
    <t>Dazil, Town of Burning Sands, Invasion, The Wind Calls to Shevat in the Blue Sky</t>
  </si>
  <si>
    <t>Bonds of Sea and Flame, Where the Egg of Dreams Hatches, One Who Bares Fangs at God</t>
  </si>
  <si>
    <t>964 DynamicHarp</t>
  </si>
  <si>
    <t>Dark Daybreak, Bonds of Sea and Flame, My Village is Number One!, Steel Giant, The Blackmoon Forest, Where the Egg of Dreams Hatches, Crimson Knight</t>
  </si>
  <si>
    <t>Used for the sleigh bell</t>
  </si>
  <si>
    <t>Dark Daybreak, Invasion, Solaris, Celestial Paradise, One Who Bares Fangs at God</t>
  </si>
  <si>
    <t>Bonds of Sea and Flame, The Sky, the Clouds, and You, Dark Daybreak, Valley Where the Wind is Born, The Blackmoon Forest, Aspiration, After the Soldiers' Dreams</t>
  </si>
  <si>
    <t>025 Nylon-str. Gt.</t>
  </si>
  <si>
    <t>My Village is Number One!, The Gentle Breeze Sings</t>
  </si>
  <si>
    <t>Stratus Sounds Volume 1</t>
  </si>
  <si>
    <t>PERCUSSN -&gt; ORCPERC2</t>
  </si>
  <si>
    <t>TUBULAR BELLS</t>
  </si>
  <si>
    <t>Dark Daybreak, Grahf, Ruler of Darkness, Crimson Knight, Premonition, Awakening, One Who Bares Fangs at God</t>
  </si>
  <si>
    <t>Sample: Marlon Brando's Court Trial</t>
  </si>
  <si>
    <t>"Total sentence imposed is ten..."</t>
  </si>
  <si>
    <t>Crimson Knight</t>
  </si>
  <si>
    <t>Where the Egg of Dreams Hatches, The One Who is Torn Apart</t>
  </si>
  <si>
    <t>EXP-1</t>
  </si>
  <si>
    <t>Voice Chants</t>
  </si>
  <si>
    <t>Awakening, One Who Bares Fangs at God</t>
  </si>
  <si>
    <t>Bonds of Sea and Flame, Grahf, Ruler of Darkness, October Mermaid, The Wind Calls to Shevat in the Blue Sky, Solaris, Celestial Paradise</t>
  </si>
  <si>
    <t>Warm Pad</t>
  </si>
  <si>
    <t>Dark Daybreak, Fuse, After the Soldiers' Dreams, The Blue Traveler, Flight, Solaris, Celestial Paradise, Premonition, Awakening, One Who Bares Fangs at God</t>
  </si>
  <si>
    <t>My Village is Number One!, Steel Giant, The Blackmoon Forest, Aspiration, Aveh, The Ancient Dance, Premonition, Awakening</t>
  </si>
  <si>
    <t>Valley Where the Wind is Born, Grahf, Ruler of Darkness, Thames, Spirit of the Men of the Sea, The Blue Traveler, Crimson Knight, The Sky, the Clouds, and You</t>
  </si>
  <si>
    <t>Parasite Eve</t>
  </si>
  <si>
    <t>75 MetlPipe</t>
  </si>
  <si>
    <t>Arise Within You, Plosive Attack</t>
  </si>
  <si>
    <t>GREG LICK 17</t>
  </si>
  <si>
    <t>U.B.</t>
  </si>
  <si>
    <t>GREG LICK 20</t>
  </si>
  <si>
    <t>XX-Large Extreme</t>
  </si>
  <si>
    <t>Partition I -&gt; PADS</t>
  </si>
  <si>
    <t>PAD 01</t>
  </si>
  <si>
    <t>Out of Phase</t>
  </si>
  <si>
    <t>TRINITY ProX</t>
  </si>
  <si>
    <t>Waiting For Something Awakens, Theme of Mitochondria, Sotto Voce, Main Theme [Piano Solo Version]</t>
  </si>
  <si>
    <t>Waiting For Something Awakens</t>
  </si>
  <si>
    <t>B009 Mine Sweep</t>
  </si>
  <si>
    <t>Urban Noise</t>
  </si>
  <si>
    <t>PR-C (Preset C Group)</t>
  </si>
  <si>
    <t>Primal Eyes</t>
  </si>
  <si>
    <t>053 E-Motion Pad</t>
  </si>
  <si>
    <t>012 Vibraphone</t>
  </si>
  <si>
    <t>A Piece of Remain</t>
  </si>
  <si>
    <t>Theme of Mitochondria</t>
  </si>
  <si>
    <t>Arise Within You</t>
  </si>
  <si>
    <t>Se Il mio amore sta vincino [Vocalise] -Eva's Aria-</t>
  </si>
  <si>
    <t>106 Kalimba</t>
  </si>
  <si>
    <t>Ride cymbal</t>
  </si>
  <si>
    <t>Influence of Deep</t>
  </si>
  <si>
    <t>087 Flute</t>
  </si>
  <si>
    <t>1 semitone up</t>
  </si>
  <si>
    <t>243 Sleigh Bells</t>
  </si>
  <si>
    <t>104 Dance Seq</t>
  </si>
  <si>
    <t>The Omission of the World</t>
  </si>
  <si>
    <t>195 Terminator</t>
  </si>
  <si>
    <t>197 Ambient BPF</t>
  </si>
  <si>
    <t>TR-808 kit</t>
  </si>
  <si>
    <t>Out of Phase, Femmes Fatales</t>
  </si>
  <si>
    <t>TR-909 kit</t>
  </si>
  <si>
    <t>Wind pad</t>
  </si>
  <si>
    <t>Primal Eyes, Kyrie</t>
  </si>
  <si>
    <t>Legend of Mana</t>
  </si>
  <si>
    <t>66 MetlHarm</t>
  </si>
  <si>
    <t>To the Sea</t>
  </si>
  <si>
    <t>116 AmbiStik</t>
  </si>
  <si>
    <t>7 DynBrt 2</t>
  </si>
  <si>
    <t>Beautiful World</t>
  </si>
  <si>
    <t>Country Guitar</t>
  </si>
  <si>
    <t>Where The Heart Resides</t>
  </si>
  <si>
    <t>Travelers' Road</t>
  </si>
  <si>
    <t>Nostalgic Song</t>
  </si>
  <si>
    <t>911 2nd Oboe</t>
  </si>
  <si>
    <t>Hometown Domina</t>
  </si>
  <si>
    <t>917 Solo Bassoon</t>
  </si>
  <si>
    <t>Nostalgic Song, Hometown Domina, Travelers' Road</t>
  </si>
  <si>
    <t>Nostalgic Song, World of Mana, Ruined Sparkling City</t>
  </si>
  <si>
    <t>Hometown Domina, Ruined Sparkling City, ...Of the Tear-Colored Radiance</t>
  </si>
  <si>
    <t>Blue Melancholy</t>
  </si>
  <si>
    <t>Legend of MANA ~Title Theme~</t>
  </si>
  <si>
    <t>Port City Polpota, ...Of the Tear-Colored Radiance</t>
  </si>
  <si>
    <t>015 Tubular-bell</t>
  </si>
  <si>
    <t>Cliff Town Gato</t>
  </si>
  <si>
    <t>020 Church Org.1</t>
  </si>
  <si>
    <t>Foolish Love for Treasure</t>
  </si>
  <si>
    <r>
      <rPr>
        <rFont val="Fira Sans"/>
        <b/>
        <sz val="10.0"/>
      </rPr>
      <t xml:space="preserve">026 </t>
    </r>
    <r>
      <rPr>
        <rFont val="Fira Sans"/>
        <b/>
        <color rgb="FF000000"/>
        <sz val="10.0"/>
      </rPr>
      <t>Steel-str.Gt</t>
    </r>
  </si>
  <si>
    <t>050 Slow Strings</t>
  </si>
  <si>
    <t>...Of the Tear-Colored Radiance</t>
  </si>
  <si>
    <t>032 Perc Jam 116</t>
  </si>
  <si>
    <t>Bedight Orbit</t>
  </si>
  <si>
    <t>050 Fancy Sw 130</t>
  </si>
  <si>
    <t>Cymbal and triangle</t>
  </si>
  <si>
    <t>CD1 -&gt; Partition B -&gt; 08 CH.SHOUT1</t>
  </si>
  <si>
    <t>Notes D2, C3, D3</t>
  </si>
  <si>
    <t>Digger's Song ~Song of Diggers~</t>
  </si>
  <si>
    <t>CD1 -&gt; Partition B -&gt; 09 CH.SHOUT2</t>
  </si>
  <si>
    <t>M CHOIRNOISE</t>
  </si>
  <si>
    <t>Notes E3</t>
  </si>
  <si>
    <t>CD2 -&gt; Partition D -&gt; GAMLNORC PH3</t>
  </si>
  <si>
    <t>GAMLN MENU 3</t>
  </si>
  <si>
    <t>Moonlit City Roa</t>
  </si>
  <si>
    <t>Ethnic flute + licks</t>
  </si>
  <si>
    <t>To the Sea, The Wind Sings, For the Journey</t>
  </si>
  <si>
    <t>Threads of Fate (Dewprism)</t>
  </si>
  <si>
    <t>Partition A -&gt; VOLUME 007</t>
  </si>
  <si>
    <t>FL PT 1.5 M</t>
  </si>
  <si>
    <t>The Bond With Claire</t>
  </si>
  <si>
    <t>Valen's Fortress</t>
  </si>
  <si>
    <t>Mint's Finale</t>
  </si>
  <si>
    <t>128 031 TR-909</t>
  </si>
  <si>
    <t>Confrontators, Mint's Finale</t>
  </si>
  <si>
    <t>accordion</t>
  </si>
  <si>
    <t>Passing Through The Forest</t>
  </si>
  <si>
    <t>Vagrant Story</t>
  </si>
  <si>
    <t>Global Trance Mission</t>
  </si>
  <si>
    <t>Disc 2 -&gt; Partition F -&gt; ETHNIC 1</t>
  </si>
  <si>
    <t>ETHNSHOUT1</t>
  </si>
  <si>
    <t>Grotesque Creature</t>
  </si>
  <si>
    <t>Ogre, Ifrit.</t>
  </si>
  <si>
    <t>005 Arco Violins</t>
  </si>
  <si>
    <t>VKP Headquarters</t>
  </si>
  <si>
    <t>035 St.Strings</t>
  </si>
  <si>
    <t xml:space="preserve">042 Chambers </t>
  </si>
  <si>
    <t>Ogre</t>
  </si>
  <si>
    <t>PR-E (Preset E Group)</t>
  </si>
  <si>
    <t>001 Grand XV</t>
  </si>
  <si>
    <t>Plus reverb</t>
  </si>
  <si>
    <t>Joshua</t>
  </si>
  <si>
    <t>Inside the City Walls</t>
  </si>
  <si>
    <t>Star Ocean: Till the End of Time</t>
  </si>
  <si>
    <t>RAPPHRASE01, 3, 4, 5, 7, 8, 10</t>
  </si>
  <si>
    <t>Bitter Dance</t>
  </si>
  <si>
    <t>Partition F -&gt; RAPPER 3-5</t>
  </si>
  <si>
    <t>RAP PHRASES3</t>
  </si>
  <si>
    <t>RAPPHRASE25, 26, 27, 28, 29 , 30, 31, 32</t>
  </si>
  <si>
    <t>CD 2 -&gt; Track 59</t>
  </si>
  <si>
    <t>Highbrow</t>
  </si>
  <si>
    <t>The World Ends With You (Nintendo DS)</t>
  </si>
  <si>
    <t>Déjà Vu</t>
  </si>
  <si>
    <t>09 Unbeliever 100 Amin</t>
  </si>
  <si>
    <t>scratch01</t>
  </si>
  <si>
    <t>Junk Garage</t>
  </si>
  <si>
    <t>scratch03</t>
  </si>
  <si>
    <t>synth delay02</t>
  </si>
  <si>
    <t>O-Parts</t>
  </si>
  <si>
    <t xml:space="preserve">Make or Break -Black Box- </t>
  </si>
  <si>
    <t>Detonation</t>
  </si>
  <si>
    <t>Crunch Crusher</t>
  </si>
  <si>
    <t>Twister</t>
  </si>
  <si>
    <t>Calling</t>
  </si>
  <si>
    <t>Twister, Hybrid</t>
  </si>
  <si>
    <t>Trembled Chaser</t>
  </si>
  <si>
    <t>MAC MONEY Scratch 14</t>
  </si>
  <si>
    <t>Imprinting</t>
  </si>
  <si>
    <t>TimeItIs</t>
  </si>
  <si>
    <t>"Yo yeah, I know what time it is!"</t>
  </si>
  <si>
    <t>Euro Techno Ground Loops</t>
  </si>
  <si>
    <t>Scratch &amp; Vinyl Bits</t>
  </si>
  <si>
    <t>Scratch 19</t>
  </si>
  <si>
    <t>Ending Beginning</t>
  </si>
  <si>
    <t>Mac Money: Electro Hip-Hop</t>
  </si>
  <si>
    <t>Scratch 26</t>
  </si>
  <si>
    <t>SHIBUYA</t>
  </si>
  <si>
    <t>Mac Money: Hip-Hop/R&amp;B Vocals</t>
  </si>
  <si>
    <t>Effected Vocals</t>
  </si>
  <si>
    <t>Female Effected 02</t>
  </si>
  <si>
    <t>Eurotech</t>
  </si>
  <si>
    <t>Partition G -&gt; 105 MEL 130 1-4</t>
  </si>
  <si>
    <t>MEL13004</t>
  </si>
  <si>
    <t>Partition G -&gt; 234 RV 13-18</t>
  </si>
  <si>
    <t>RV 16</t>
  </si>
  <si>
    <t>"Fighting for freedom"</t>
  </si>
  <si>
    <t>Fighting For Freedom</t>
  </si>
  <si>
    <t>081-Vermin</t>
  </si>
  <si>
    <t>NOISY NOISE</t>
  </si>
  <si>
    <t>099-Oozie wah</t>
  </si>
  <si>
    <t>107-Ol Fella</t>
  </si>
  <si>
    <t>Edited pattern</t>
  </si>
  <si>
    <t>116-Soap Suds</t>
  </si>
  <si>
    <t>098-AttiTUDE</t>
  </si>
  <si>
    <t>098-AttiTUDE Lo Fi Fill b</t>
  </si>
  <si>
    <t>Hybrid</t>
  </si>
  <si>
    <t>098-AttiTUDE Lo Fi Fill c</t>
  </si>
  <si>
    <t>Forebode</t>
  </si>
  <si>
    <t>58-Motion Vocal Slider</t>
  </si>
  <si>
    <t>Dancer in The Street</t>
  </si>
  <si>
    <t>It Is Fashionable</t>
  </si>
  <si>
    <t>Psychedelic</t>
  </si>
  <si>
    <t>86-Outlaw</t>
  </si>
  <si>
    <t>RMX Grooves -&gt; 86-Perceptions</t>
  </si>
  <si>
    <t>86-Perceptions Beat</t>
  </si>
  <si>
    <t>RMX Grooves -&gt; 92-Lollipop Combo</t>
  </si>
  <si>
    <t>RMX Grooves -&gt; 112-Crossbred</t>
  </si>
  <si>
    <t xml:space="preserve">112-Crossbred a </t>
  </si>
  <si>
    <t>RMX Grooves -&gt; 112-Jive Walking</t>
  </si>
  <si>
    <t>112-Jive Combo</t>
  </si>
  <si>
    <t>Make or Break</t>
  </si>
  <si>
    <t>120-Notre Dame Breakdown</t>
  </si>
  <si>
    <t>RMX Grooves -&gt; 124-Light Years</t>
  </si>
  <si>
    <t>124-Light Years Hyperscratch</t>
  </si>
  <si>
    <t>RMX Grooves -&gt; 126-Transonic</t>
  </si>
  <si>
    <t>126-Transonica Hi-Hats</t>
  </si>
  <si>
    <t>RMX Grooves -&gt; 128-Mardy Mark</t>
  </si>
  <si>
    <t>128-Mardy Mark Hi-Hats</t>
  </si>
  <si>
    <t>Satisfy</t>
  </si>
  <si>
    <t>160-The Call  Combo</t>
  </si>
  <si>
    <t>MENU - Guitar Drive Bits 1</t>
  </si>
  <si>
    <t>-C6, G6, -D6, E6</t>
  </si>
  <si>
    <t>-It's So Wonderful, -Detonation</t>
  </si>
  <si>
    <t>CD 1 -&gt; 80VOCOTA -&gt; 80_WORDS</t>
  </si>
  <si>
    <t>080BABYC</t>
  </si>
  <si>
    <t>"Baby"</t>
  </si>
  <si>
    <t>080OLIBA</t>
  </si>
  <si>
    <t>"DJ Oliba"</t>
  </si>
  <si>
    <t>CD 1 -&gt; 80VOCOTA -&gt; 80ONOMAT</t>
  </si>
  <si>
    <t>080CLV01</t>
  </si>
  <si>
    <t>CD 2 -&gt; 90DRLP -&gt; 090NOKS</t>
  </si>
  <si>
    <t>090NOKSA</t>
  </si>
  <si>
    <t>Black Market</t>
  </si>
  <si>
    <t>Steinberg &amp; Wizoo</t>
  </si>
  <si>
    <t>Xphraze</t>
  </si>
  <si>
    <t>Combi -&gt; 05 Riffs &amp; Percussive</t>
  </si>
  <si>
    <t>A Good Chat MP</t>
  </si>
  <si>
    <t>Long Dream</t>
  </si>
  <si>
    <t>XxXx MP</t>
  </si>
  <si>
    <t>O-Parts, SHIBUYA</t>
  </si>
  <si>
    <t>Combi -&gt; 06 Song Makers</t>
  </si>
  <si>
    <t>30 sec Trance Intro PG A</t>
  </si>
  <si>
    <t>Phraze -&gt; 05 Riffs &amp; Percussive</t>
  </si>
  <si>
    <t>Sandstorm PR</t>
  </si>
  <si>
    <t>Single Instruments -&gt; Synth Lines</t>
  </si>
  <si>
    <t>12syn160_nerve cell_c_1</t>
  </si>
  <si>
    <t>Mayhem of Loops</t>
  </si>
  <si>
    <t>Speed R&amp;B -&gt; 06-Keyboards</t>
  </si>
  <si>
    <t>130-Bm Just Move Keyb 1</t>
  </si>
  <si>
    <t>Three Minutes Clapping</t>
  </si>
  <si>
    <t>J36C120EB</t>
  </si>
  <si>
    <t>Twisted City</t>
  </si>
  <si>
    <t>Track 52 -&gt; TS 0:14</t>
  </si>
  <si>
    <t>Rhodes 3 (31-45)</t>
  </si>
  <si>
    <t>Rush Hour</t>
  </si>
  <si>
    <t>Track 52 -&gt; TS 0:16</t>
  </si>
  <si>
    <t>The World Ends With You: Solo Mix (iOS / Android)</t>
  </si>
  <si>
    <t>DTM</t>
  </si>
  <si>
    <t>RUN AWAY</t>
  </si>
  <si>
    <t>N.Y. CUTZ</t>
  </si>
  <si>
    <t>WAV Skratches</t>
  </si>
  <si>
    <t>22i01scr084</t>
  </si>
  <si>
    <t>MMM: 001</t>
  </si>
  <si>
    <t>Groove Loops -&gt; Background Loops</t>
  </si>
  <si>
    <t>085-Konfuzion-A#</t>
  </si>
  <si>
    <t>07Gnasher2 C2 165bpm</t>
  </si>
  <si>
    <t>Gate to Hell</t>
  </si>
  <si>
    <t>M1 Piano</t>
  </si>
  <si>
    <t>The World Ends With You: Live Mix (iOS / Android)</t>
  </si>
  <si>
    <t>March On, Revelation</t>
  </si>
  <si>
    <t>The World Ends With You: Final Remix (Nintendo Switch)</t>
  </si>
  <si>
    <t>O-Parts - Final Remix</t>
  </si>
  <si>
    <t>Calling - Final Remix</t>
  </si>
  <si>
    <t>Imprinting - Final Remix</t>
  </si>
  <si>
    <t>Detonation - Final Remix</t>
  </si>
  <si>
    <t>"オワリハジマリ" (OWARI-HAJIMARI) Final Remix</t>
  </si>
  <si>
    <t>Broken Square Lead</t>
  </si>
  <si>
    <t>Slash and Slash - Final Remix</t>
  </si>
  <si>
    <t>Dancer in The Street - Final Remix</t>
  </si>
  <si>
    <t>NOISY NOISE - Final Remix</t>
  </si>
  <si>
    <t xml:space="preserve">Junk Garage - Final Remix </t>
  </si>
  <si>
    <t>Twister - Final Remix</t>
  </si>
  <si>
    <t>Instruments - 1 -&gt; track02 (Bassloops)</t>
  </si>
  <si>
    <t>07Dennis1 C2 165bpm</t>
  </si>
  <si>
    <t>Transformation - Final Remix</t>
  </si>
  <si>
    <t>Instruments - 2 -&gt; track55 (Strings)</t>
  </si>
  <si>
    <t>07 Gateway 165 A</t>
  </si>
  <si>
    <t>Groove Loops -&gt; Synth Loops 135-BPM</t>
  </si>
  <si>
    <t>Elixia Organ Riff-A</t>
  </si>
  <si>
    <t>SHADOW</t>
  </si>
  <si>
    <t>Rush Hour - Final Remix</t>
  </si>
  <si>
    <t>Is It Fashionable - Final Remix</t>
  </si>
  <si>
    <t>cleaner bass</t>
  </si>
  <si>
    <t>drumloop</t>
  </si>
  <si>
    <t>NEO: The World Ends With You (Nintendo Switch / PS4)</t>
  </si>
  <si>
    <t>Arturia</t>
  </si>
  <si>
    <t>ARP 2600 V</t>
  </si>
  <si>
    <t>Ant Farm</t>
  </si>
  <si>
    <t>Insomnia, Calling -NEO MIX-</t>
  </si>
  <si>
    <t>Twister -NEO MIX-</t>
  </si>
  <si>
    <t>NEW GAME, Twister -NEO MIX-</t>
  </si>
  <si>
    <t>NEW GAME, Calling -NEO MIX-</t>
  </si>
  <si>
    <t>sm101_shouts_10-seconds-to-impact</t>
  </si>
  <si>
    <t>"10 seconds to impact"</t>
  </si>
  <si>
    <t>NEW GAME, World Is Yours</t>
  </si>
  <si>
    <t>sm101_shouts_We'll be right back</t>
  </si>
  <si>
    <t>"We'll be right back, after this word."</t>
  </si>
  <si>
    <t>NEW GAME</t>
  </si>
  <si>
    <t>sm101_shouts_We've-got-some-fresh-new-young-talent</t>
  </si>
  <si>
    <t>ENCOUNTER, Revelation -NEO MIX-, Rockin' Rockin', March On</t>
  </si>
  <si>
    <t>Anticipation of Energy 2</t>
  </si>
  <si>
    <t>O-Parts -NEO MIX-</t>
  </si>
  <si>
    <t>Insomnia (Sound Surf)</t>
  </si>
  <si>
    <t>Shibuya Survivor (Sound Surf)</t>
  </si>
  <si>
    <t>Revelation -NEO MIX- (Sound Surf)</t>
  </si>
  <si>
    <t>March On -NEO MIX- (Sound Surf)</t>
  </si>
  <si>
    <t>Someday -NEO MIX- (Sound Surf)</t>
  </si>
  <si>
    <t>130-Obey Combo</t>
  </si>
  <si>
    <t>Unpainted (Sound Surf)</t>
  </si>
  <si>
    <t>RMX Grooves -&gt; 135-Horse Fury</t>
  </si>
  <si>
    <t>LAST CALL (Sound Surf)</t>
  </si>
  <si>
    <t>135-Iron Boy Combo</t>
  </si>
  <si>
    <t>Kill the Itch (Sound Surf)</t>
  </si>
  <si>
    <t>Swingset Sweeper</t>
  </si>
  <si>
    <t>Disable Layer B</t>
  </si>
  <si>
    <t xml:space="preserve">Shibuya Survivor </t>
  </si>
  <si>
    <t>60s a GoGo</t>
  </si>
  <si>
    <t>1_60s demosongs -&gt; spacedance_B...</t>
  </si>
  <si>
    <t>01mix145spacedance_B_1</t>
  </si>
  <si>
    <t>bird in the hand</t>
  </si>
  <si>
    <t>2_60s kits mixed -&gt; beatopia_A 120 mixed E</t>
  </si>
  <si>
    <t>14org120beatopia_A02-E_1</t>
  </si>
  <si>
    <t>Wander Around Shibuya</t>
  </si>
  <si>
    <t>18pno120beatopia_A02-E_1</t>
  </si>
  <si>
    <t>2_60s kits mixed -&gt; desperado 125 mixed e</t>
  </si>
  <si>
    <t>06bse125desperado_01-e_1</t>
  </si>
  <si>
    <t>08chf125desperado_01-e_1</t>
  </si>
  <si>
    <t>2_60s kits mixed -&gt; tuesday_B 122 mixed A</t>
  </si>
  <si>
    <t>10chf122tuesday_B01-A_1</t>
  </si>
  <si>
    <t>SCRAMBLE</t>
  </si>
  <si>
    <t>10gte122tuesday_A_02-A_1</t>
  </si>
  <si>
    <t>14org122tuesday_A04-A_1</t>
  </si>
  <si>
    <t>2_60s kits mixed -&gt; tweety_A 150 mixed F</t>
  </si>
  <si>
    <t>13vom150tweety_A01-F_1</t>
  </si>
  <si>
    <t>80s Synthwave</t>
  </si>
  <si>
    <t>80 Miles 124 d -&gt; 01 80 Miles 124 d</t>
  </si>
  <si>
    <t>03drm124_8SW_80 miles_01</t>
  </si>
  <si>
    <t>Make or Break -NEO MIX-</t>
  </si>
  <si>
    <t>08bss124_8SW_80 miles_01_d</t>
  </si>
  <si>
    <t>09pne124_8SW_80 miles_01_d</t>
  </si>
  <si>
    <t>10led124_8SW_80 miles_01_d</t>
  </si>
  <si>
    <t>12syn124_8SW_80 miles_01_d</t>
  </si>
  <si>
    <t>13syn124_8SW_80 miles_01_d</t>
  </si>
  <si>
    <t>80 Miles 124 d -&gt; 03 80 Miles 124 d</t>
  </si>
  <si>
    <t>10bss124_8SW_80 miles_03_d</t>
  </si>
  <si>
    <t>11pne124_8SW_80 miles_03_d</t>
  </si>
  <si>
    <t>14syn124_8SW_80 miles_03_d</t>
  </si>
  <si>
    <t>Electric Sundown 070 e -&gt; 03 Electric Sundown...</t>
  </si>
  <si>
    <t>12arp070_8SW_electric sundown_03_e</t>
  </si>
  <si>
    <t>Insomnia</t>
  </si>
  <si>
    <t>Ultra Violet 126 g -&gt; 07 Ultra Violet 126 g</t>
  </si>
  <si>
    <t>02bac126_8SW_ultra violet_07_g</t>
  </si>
  <si>
    <t>Construction Kits -&gt; 2 Hell And Back 125 c</t>
  </si>
  <si>
    <t>12syn125_8BS 2 hell and back_c</t>
  </si>
  <si>
    <t>act the fool</t>
  </si>
  <si>
    <t>Construction Kits -&gt; Action Skater 140 d</t>
  </si>
  <si>
    <t>05syn140_8BS action skater_d</t>
  </si>
  <si>
    <t>OWARI-HAJIMARI -NEO MIX-, INCONGRUOUS</t>
  </si>
  <si>
    <t>C.R.U.N.K.</t>
  </si>
  <si>
    <t>City Jungle 077 a -&gt; 01 City Jungle Intro</t>
  </si>
  <si>
    <t>INCONGRUOUS</t>
  </si>
  <si>
    <t>Pimpcup 074 e -&gt; 01 Pimpcup Intro</t>
  </si>
  <si>
    <t>02bac084_CK_pimpcup_intro_e_1</t>
  </si>
  <si>
    <t>The Beginning of a Happy Life</t>
  </si>
  <si>
    <t>Construction Kits -&gt; Star Dancer 110 d</t>
  </si>
  <si>
    <t>12str110_DDL star dancer_d</t>
  </si>
  <si>
    <t>OWARI-HAJIMARI -NEO MIX-</t>
  </si>
  <si>
    <t>Disco Tape</t>
  </si>
  <si>
    <t>Loft Games 122 a -&gt; 01 Loft Games 122 a</t>
  </si>
  <si>
    <t>Framework 114 e -&gt; 02 Framework 114 e</t>
  </si>
  <si>
    <t>19saw114_DT1_framework_02_e</t>
  </si>
  <si>
    <t>take away</t>
  </si>
  <si>
    <t>14bss114_DT1_framework_02_e</t>
  </si>
  <si>
    <t>Hip Hop Underground</t>
  </si>
  <si>
    <t>construction kits 1 -&gt; kits a-c -&gt; ...</t>
  </si>
  <si>
    <t>03drm098a bit louder_d#_2</t>
  </si>
  <si>
    <t>07bse098a bit louder_d#_1</t>
  </si>
  <si>
    <t>08pne098a bit louder_d#_1</t>
  </si>
  <si>
    <t>09voc098a bit louder_d#_1</t>
  </si>
  <si>
    <t>"A little bit louder now, a little bit louder..."</t>
  </si>
  <si>
    <t>10sfx098a bit louder_d#_1</t>
  </si>
  <si>
    <t>02bac095back in da_e_1</t>
  </si>
  <si>
    <t>03drm095back it up_c_2</t>
  </si>
  <si>
    <t>09voc095back it up_c_1</t>
  </si>
  <si>
    <t>"Back it up back it up... Let me jack it up..."</t>
  </si>
  <si>
    <t>03drm095bring it on_g_2</t>
  </si>
  <si>
    <t>08bse095bring it on_g_1</t>
  </si>
  <si>
    <t>10gte095bring it on_g_1</t>
  </si>
  <si>
    <t>11voc095bring it on_g_1</t>
  </si>
  <si>
    <t>"Bring it on, bring it on. If ya got what it..."</t>
  </si>
  <si>
    <t>construction kits 1 -&gt; kits h-k -&gt; ...</t>
  </si>
  <si>
    <t>death throes</t>
  </si>
  <si>
    <t>construction kits 1 -&gt; kits l-o -&gt; ...</t>
  </si>
  <si>
    <t>01mix087nicca please_d_1</t>
  </si>
  <si>
    <t>10str090notorius_e_1</t>
  </si>
  <si>
    <t>construction kits 2 -&gt; kits p-r -&gt; ...</t>
  </si>
  <si>
    <t>10brs096put yo hands_e_1</t>
  </si>
  <si>
    <t>Instrument Series 03 - Guitar</t>
  </si>
  <si>
    <t>Electric Guitars -&gt; Distorted -&gt; Tremolo 1 E</t>
  </si>
  <si>
    <t>01gtd120Tremolo1_01-E</t>
  </si>
  <si>
    <t>05gtd120Tremolo1_05-E</t>
  </si>
  <si>
    <t>bird in the hand, World Is Yours</t>
  </si>
  <si>
    <t>Instrument Series 27 - Funky Acoustic</t>
  </si>
  <si>
    <t>01 Funky Acoustic 106 E</t>
  </si>
  <si>
    <t>02gta106_FAG_Mix FX_E_01</t>
  </si>
  <si>
    <t>02 Funky Acoustic 106 E</t>
  </si>
  <si>
    <t>02gta106_FAG_Mix FX_E_02</t>
  </si>
  <si>
    <t>CHASE</t>
  </si>
  <si>
    <t>10gta106_FAG_Mix FX_E_02</t>
  </si>
  <si>
    <t>14gta106_FAG_Mix FX_E_02</t>
  </si>
  <si>
    <t>18gta106_FAG_Mix FX_E_02</t>
  </si>
  <si>
    <t>12 Funky Acoustic 126 A</t>
  </si>
  <si>
    <t>02gta126_FAG_Mix FX_A_12</t>
  </si>
  <si>
    <t>CHASE, bird in the hand</t>
  </si>
  <si>
    <t>2 Omega 176 f -&gt; 1 Omega 176 f Intro</t>
  </si>
  <si>
    <t>02bac176_NF_omega_f_1</t>
  </si>
  <si>
    <t>LAST CALL</t>
  </si>
  <si>
    <t>Synth Phunk</t>
  </si>
  <si>
    <t>Bubble Pop 126 a -&gt; 3 Bubble Pop 126 a</t>
  </si>
  <si>
    <t>Hustle and Bustle</t>
  </si>
  <si>
    <t>To The Sky 126 a -&gt; 1 To The Sky 126 a</t>
  </si>
  <si>
    <t>To The Sky 126 a -&gt; 2 To The Sky 126 a</t>
  </si>
  <si>
    <t>To The Sky 126 a -&gt; 3 To The Sky 126 a</t>
  </si>
  <si>
    <t>To The Sky 126 a -&gt; 4 To The Sky 126 a</t>
  </si>
  <si>
    <t xml:space="preserve">Flashy 124 d# -&gt; 4 Flashy 124 d# </t>
  </si>
  <si>
    <t>13pad124_SPK_flashy_4_d#</t>
  </si>
  <si>
    <t>Vocal Dance Hits 2</t>
  </si>
  <si>
    <t xml:space="preserve">Break It Up 130 f -&gt; 3 Break It Up 130 f </t>
  </si>
  <si>
    <t>07syn130_VDH_break it up_f_3</t>
  </si>
  <si>
    <t>16voc130_VDH_break it up_f_3</t>
  </si>
  <si>
    <t>"Round and go, don't wanna see you..."</t>
  </si>
  <si>
    <t>Celebrate For Ever More 130 d -&gt; 2 Celebrate...</t>
  </si>
  <si>
    <t>22syn130_VDH_celebrate for ever more_d_2</t>
  </si>
  <si>
    <t>23voc130_VDH_celebrate for ever more_d_2</t>
  </si>
  <si>
    <t>"(o-oh, o-oh) let's celebrate for ever..."</t>
  </si>
  <si>
    <t>NEW GAME, INCONGRUOUS</t>
  </si>
  <si>
    <t>Fade Away 130 a# -&gt; 1 Fade Away 130 a#</t>
  </si>
  <si>
    <t>20voc130_VDH_dont fade away_a#_1</t>
  </si>
  <si>
    <t>"I remember last Summer..."</t>
  </si>
  <si>
    <t>Lean On Me 130 d -&gt; 4 Lean On Me 130 d</t>
  </si>
  <si>
    <t>10syn130_VDH_lean on me_d_4</t>
  </si>
  <si>
    <t>Unpainted</t>
  </si>
  <si>
    <t xml:space="preserve">Rock The Party 130 g -&gt; 7 Rock The Party 130 g
</t>
  </si>
  <si>
    <t>17voc130_VDH_rock the party_g_7</t>
  </si>
  <si>
    <t>"Are you ready, are- are- are you ready..."</t>
  </si>
  <si>
    <t>Wild Chases</t>
  </si>
  <si>
    <t>Powerslide 130 e -&gt; 4 Powerslide 130 e</t>
  </si>
  <si>
    <t>ENCOUNTER</t>
  </si>
  <si>
    <t>The Grid 130 e -&gt; 2 The Grid 130 e</t>
  </si>
  <si>
    <t>14saw130_WC1_The Grid_2_e</t>
  </si>
  <si>
    <t>Storm</t>
  </si>
  <si>
    <t>15syn130_WC1_The Grid_2_e</t>
  </si>
  <si>
    <t>The Grid 130 e -&gt; 3 The Grid 130 e</t>
  </si>
  <si>
    <t>16syn130_WC1_The Grid_3_e</t>
  </si>
  <si>
    <t>Three Minutes Clapping -NEO MIX-</t>
  </si>
  <si>
    <t>Plugsound Pro (01-Keyboards)</t>
  </si>
  <si>
    <t>E5B110E</t>
  </si>
  <si>
    <t>Pitch down</t>
  </si>
  <si>
    <t>Vocal Foundry</t>
  </si>
  <si>
    <t>Songs -&gt; Lose Control 125bpm</t>
  </si>
  <si>
    <t>LOS Verse1Main1</t>
  </si>
  <si>
    <t>"Don't let the beat stop I wanna see..."</t>
  </si>
  <si>
    <t>INCONGRUOUS, bird in the hand</t>
  </si>
  <si>
    <t>Transformation -NEO MIX-</t>
  </si>
  <si>
    <t>OWARI-HAJIMARI -NEO MIX- (Sound Surf)</t>
  </si>
  <si>
    <t>Storm (Sound Surf)</t>
  </si>
  <si>
    <t>Transformation -NEO MIX- (Sound Surf)</t>
  </si>
  <si>
    <t>DIVIDE (Sound Surf)</t>
  </si>
  <si>
    <t>Calling -NEO MIX- (Sound Surf)</t>
  </si>
  <si>
    <t>Twister -NEO MIX- (Sound Surf)</t>
  </si>
  <si>
    <t>Breaking Free (Sound Surf)</t>
  </si>
  <si>
    <t>The Rock Foundry SDX</t>
  </si>
  <si>
    <t>World Is Yours</t>
  </si>
  <si>
    <t>Rap vocal (Oldschool, newschool)</t>
  </si>
  <si>
    <t>Octopath Traveler</t>
  </si>
  <si>
    <t>Drums -&gt; Metal</t>
  </si>
  <si>
    <t>For Truth</t>
  </si>
  <si>
    <t>Drums -&gt; CymGong</t>
  </si>
  <si>
    <t>everywhere</t>
  </si>
  <si>
    <t>Primrose, the Dancer</t>
  </si>
  <si>
    <t>Keyscape</t>
  </si>
  <si>
    <t>LA Custom C7 - Ballad</t>
  </si>
  <si>
    <t>The Gate of Finis</t>
  </si>
  <si>
    <t>160-Find The Exit HiHats</t>
  </si>
  <si>
    <t>resequenced, circular panning</t>
  </si>
  <si>
    <t>The One They Call the Witch</t>
  </si>
  <si>
    <t>resequenced</t>
  </si>
  <si>
    <t>Clean Fender Keyswitch All</t>
  </si>
  <si>
    <t>Battle I, Battle II</t>
  </si>
  <si>
    <t>triangles, congas</t>
  </si>
  <si>
    <t>For Master</t>
  </si>
  <si>
    <t>Last Idea</t>
  </si>
  <si>
    <t>オークション, 目標へ進め (バトル曲2), 靜寂の地 (バトル曲3), ルクレシアのテーマ</t>
  </si>
  <si>
    <t>73-Funk Bolero</t>
  </si>
  <si>
    <t>73-Funk Bolero 1</t>
  </si>
  <si>
    <t>エインズティール大陸</t>
  </si>
  <si>
    <t>オークション</t>
  </si>
  <si>
    <t>地下世界</t>
  </si>
  <si>
    <t>Oninaki</t>
  </si>
  <si>
    <t>Battle! (Oni), Ending Theme</t>
  </si>
  <si>
    <t>Uilleann Pipes</t>
  </si>
  <si>
    <t>Battle! (Boss)</t>
  </si>
  <si>
    <t>Trials of Mana (Remake)</t>
  </si>
  <si>
    <t>Witchmakers, Oh I'm A Flamelet</t>
  </si>
  <si>
    <t>Long Goodbye</t>
  </si>
  <si>
    <t>Political Pressure, Decision Bell</t>
  </si>
  <si>
    <t>Innocent Sea</t>
  </si>
  <si>
    <t>might be something else</t>
  </si>
  <si>
    <t>Secret Of Mana</t>
  </si>
  <si>
    <t>Bravely Default II</t>
  </si>
  <si>
    <t>Ahh fx</t>
  </si>
  <si>
    <t>Main Theme A</t>
  </si>
  <si>
    <t>chimes</t>
  </si>
  <si>
    <t>Square games are for weebs</t>
  </si>
  <si>
    <r>
      <rPr>
        <rFont val="Fira Sans"/>
        <b/>
        <color rgb="FF29E0FF"/>
        <sz val="14.0"/>
      </rPr>
      <t xml:space="preserve">Research by: </t>
    </r>
    <r>
      <rPr>
        <rFont val="Fira Sans"/>
        <b/>
        <color rgb="FFFFFFFF"/>
        <sz val="14.0"/>
      </rPr>
      <t>600billionlazer, AceKombat, Akis_02, Alice Grimaude, ashy, BananenDealerNL, bauerklos, baggage, Ben, brrrr, calcobrena, cazsu, Chase H. Xealot, ChilliusVGM, ChrisNonyminus, Cosmic199X, crissxcr0ss, CyanSMP64/Furret, daypeecone, DatExpandingFuto (RidingInTheRed), Dialga22239, Dumperghost/Mr. Miles, Elite's Symphonies, EmmaNerd, Enclave123, eph, Etzaen, Excalibur624, fusoxide, G-Boy, Gazpacho, GBP, gelokooky, GDhex12, HarmoDevil, hUte6FXnj2T1Pjp, Infomaniac95, Irikachana, IrisRose, JLucher, Jamangar, kabulent, Kaseboy Advance, KnapfordMaster98, Kryptopex, Laffé , Lebert130, leon, Logan812, Lorenzo, Lu9, MagastemBR a.k.a Maga, Magnus, Makoto, megamario1234, michael02022, midiman, Moola, MOVGAMES, Mudstep, Nanita, Navag8r, nford4947 a.k.a ssserani, Nisto, Optimus97, OzoneOne, Pinci, PlatinumMaster, Polter, recordreader, RenSFX, Revolver Ocelot (meowsandstuff), robokai, Robin, Sarvéproductions, ScrewStache, SehrStill, shutdown, Skull, SlappyCromwell, SodaCat, SouljaSiIverQuaker, Speedy, Spinny, Spread, SuperDF, Super Spindash, ssserani, Sun, SynaMax, TecFox, TechnoMysterio, thelostrune, toastedfoxx, Tori, tssf, Velvetic, Vera, VGA Guy, vin, Voupッ, wackypack, Xerxes</t>
    </r>
  </si>
  <si>
    <r>
      <rPr>
        <rFont val="Fira Sans"/>
        <b/>
        <color rgb="FF29E0FF"/>
        <sz val="14.0"/>
      </rPr>
      <t>Sheet reformatted by:</t>
    </r>
    <r>
      <rPr>
        <rFont val="Fira Sans"/>
        <b/>
        <color rgb="FFFFFFFF"/>
        <sz val="14.0"/>
      </rPr>
      <t xml:space="preserve"> daypeecone, dumperghost, 
IrisRose, Mudstep, Tori</t>
    </r>
  </si>
  <si>
    <t>This sheet is for any findings for games that do not fit into the other tabs. Please remember the rules!</t>
  </si>
  <si>
    <t>Activision Blizzard</t>
  </si>
  <si>
    <t>Intelligent Systems</t>
  </si>
  <si>
    <t>Take-Two Interactive</t>
  </si>
  <si>
    <t>Arc System Works</t>
  </si>
  <si>
    <t>Interplay Entertainment</t>
  </si>
  <si>
    <t>Team 17</t>
  </si>
  <si>
    <t>Arika</t>
  </si>
  <si>
    <t>Konami/Hudson Soft</t>
  </si>
  <si>
    <t>Team Reptile</t>
  </si>
  <si>
    <t>Artdink</t>
  </si>
  <si>
    <t>Team Shanghai Alice</t>
  </si>
  <si>
    <t>Atari SA / Hasbro Interactive</t>
  </si>
  <si>
    <t>Monolith Soft</t>
  </si>
  <si>
    <t>The Behemoth</t>
  </si>
  <si>
    <t>Atlus</t>
  </si>
  <si>
    <t>Natsume</t>
  </si>
  <si>
    <t>THQ</t>
  </si>
  <si>
    <t>Bandai Namco</t>
  </si>
  <si>
    <t>Nintendo</t>
  </si>
  <si>
    <t>Tomy</t>
  </si>
  <si>
    <t>Capcom</t>
  </si>
  <si>
    <t>Ocean Software</t>
  </si>
  <si>
    <t>TYPE-MOON</t>
  </si>
  <si>
    <t>Disney Interactive Studios</t>
  </si>
  <si>
    <t>Philips Interactive Media</t>
  </si>
  <si>
    <t>Ubisoft</t>
  </si>
  <si>
    <t>Electronic Arts (EA)</t>
  </si>
  <si>
    <t>PlatinumGames</t>
  </si>
  <si>
    <t>Valve Software</t>
  </si>
  <si>
    <t>Epic Games</t>
  </si>
  <si>
    <t>Qute</t>
  </si>
  <si>
    <t>Warner Bros. Interactive Entertainment</t>
  </si>
  <si>
    <t>French Bread</t>
  </si>
  <si>
    <t>Rare</t>
  </si>
  <si>
    <t>WayForward</t>
  </si>
  <si>
    <t>FromSoftware</t>
  </si>
  <si>
    <t>SEGA</t>
  </si>
  <si>
    <t>ZeniMax Media</t>
  </si>
  <si>
    <t>Game Arts</t>
  </si>
  <si>
    <t>Sony</t>
  </si>
  <si>
    <t>Misc. Games</t>
  </si>
  <si>
    <t>GAME FREAK</t>
  </si>
  <si>
    <t>Spike Chunsoft</t>
  </si>
  <si>
    <t>Console &amp; OS / Games Related</t>
  </si>
  <si>
    <t>Grasshopper Manufacture</t>
  </si>
  <si>
    <t>Sunsoft</t>
  </si>
  <si>
    <t>Activision Blizzard/Vivendi Universal/Sierra Entertainment</t>
  </si>
  <si>
    <t>Tony Hawk's Pro Skater</t>
  </si>
  <si>
    <t>Sample: Gladys Knight</t>
  </si>
  <si>
    <t>Who Is She (And What Is She To You)</t>
  </si>
  <si>
    <t>Sample: Sponji Reggae</t>
  </si>
  <si>
    <t>Black Uhuru</t>
  </si>
  <si>
    <t>Drum fill</t>
  </si>
  <si>
    <t>Sample: The Turtles</t>
  </si>
  <si>
    <t>I'm Chief Kamanawanalea</t>
  </si>
  <si>
    <t>L.A. Riot 3</t>
  </si>
  <si>
    <t>CD 1 -&gt; Track 06 - Dope Piano 91 bpm</t>
  </si>
  <si>
    <t>Timestamp 0:52</t>
  </si>
  <si>
    <t>Wah Guitar</t>
  </si>
  <si>
    <t>CD 1 -&gt; Track 09 - Inhale 86 bpm</t>
  </si>
  <si>
    <t>Timestamp 1:03</t>
  </si>
  <si>
    <t>Wah hit</t>
  </si>
  <si>
    <t>Databecker Monster Pack</t>
  </si>
  <si>
    <t>CD 3 -&gt; oneshots -&gt; scratches</t>
  </si>
  <si>
    <t>3sc40002</t>
  </si>
  <si>
    <t>Track 60 - Abe</t>
  </si>
  <si>
    <t>Octafunk</t>
  </si>
  <si>
    <t>Spider-Man (Sony Playstation, 2000)</t>
  </si>
  <si>
    <t>Methods of Mayhem</t>
  </si>
  <si>
    <t>Track 13 - Drumb Beats</t>
  </si>
  <si>
    <t>Sample 2</t>
  </si>
  <si>
    <t>Beat 02A 13-02</t>
  </si>
  <si>
    <t>Sewer Entrance / Speed Training 2</t>
  </si>
  <si>
    <t>Track 32 - Grind Control</t>
  </si>
  <si>
    <t>Sample 3</t>
  </si>
  <si>
    <t>Riff 13 32-03</t>
  </si>
  <si>
    <t>Spider-Man vs. Venom</t>
  </si>
  <si>
    <t>Track 12 -&gt; Sample 1</t>
  </si>
  <si>
    <t>FX Loops 1-5 104 bpm</t>
  </si>
  <si>
    <t>Training (Survival Mode - Combat Room)</t>
  </si>
  <si>
    <t>Track 59 -&gt; Sample 3</t>
  </si>
  <si>
    <t>Drum Loops B 1-5 112 bpm</t>
  </si>
  <si>
    <t>Target Practice / Underwater Trench</t>
  </si>
  <si>
    <t>Spider-Man 2: Enter Electro</t>
  </si>
  <si>
    <t>Track 38 - Bass Guitar -&gt; Sample 5</t>
  </si>
  <si>
    <t>Smoke Screen</t>
  </si>
  <si>
    <t>Drive 03 38-05</t>
  </si>
  <si>
    <t>CD 1 -&gt; Partition A -&gt; 01 50-69 BPM</t>
  </si>
  <si>
    <t>INGENIUS 63</t>
  </si>
  <si>
    <t>Aces High</t>
  </si>
  <si>
    <t>CATACOMBS 65</t>
  </si>
  <si>
    <t>HEDINJURY 69</t>
  </si>
  <si>
    <t>FUTILE   74</t>
  </si>
  <si>
    <t>CD 1 -&gt; Partition H -&gt; 04 NASTYFUZZ</t>
  </si>
  <si>
    <t>BLOWOUT</t>
  </si>
  <si>
    <t>CD 2 -&gt; Partition C -&gt; 02 DRIPPINGS</t>
  </si>
  <si>
    <t>DRIPPINGS</t>
  </si>
  <si>
    <t>HYPERWD15</t>
  </si>
  <si>
    <t>Vicarous Visions Logo</t>
  </si>
  <si>
    <t>Crash Bandicoot: The Wrath of Cortex</t>
  </si>
  <si>
    <t>Wizards and Lizards</t>
  </si>
  <si>
    <t>The Ultimate Piano Collection Vol. 1</t>
  </si>
  <si>
    <t>3-D Ultra Pinball: Thrillride</t>
  </si>
  <si>
    <t>CD 1 -&gt; PopBrassSection X</t>
  </si>
  <si>
    <t>Pop Brass Sectn</t>
  </si>
  <si>
    <t>Thrill Ride, Flying Falcon</t>
  </si>
  <si>
    <t>014 Stereo Organ</t>
  </si>
  <si>
    <t>Hide and Seek!</t>
  </si>
  <si>
    <t>Crash Bandicoot: The Huge Adventure</t>
  </si>
  <si>
    <t>SC-88 Map -&gt; Bass</t>
  </si>
  <si>
    <t>Everything</t>
  </si>
  <si>
    <t>20 RIMSHOT SNARE 1</t>
  </si>
  <si>
    <t>Spider-Man (2002 Movie Game)</t>
  </si>
  <si>
    <t>Track 09 - Vertigo 128 -&gt; Sample 2</t>
  </si>
  <si>
    <t>Tutti loop</t>
  </si>
  <si>
    <t>Scorpion</t>
  </si>
  <si>
    <t>Track 09 - Vertigo 128 -&gt; Sample 5</t>
  </si>
  <si>
    <t>Tutti ending</t>
  </si>
  <si>
    <t>Track 40 - Full Orchestra FX -&gt; Sample 3</t>
  </si>
  <si>
    <t>Full Orch. FX 4          Strings</t>
  </si>
  <si>
    <t>Partition C -&gt; AMBIENT DRMS</t>
  </si>
  <si>
    <t>CAVERN TUBE1</t>
  </si>
  <si>
    <t>Opening FMV</t>
  </si>
  <si>
    <t>Spyro: Enter the Dragonfly</t>
  </si>
  <si>
    <t>Sample 1</t>
  </si>
  <si>
    <t>Ripto's Showdown</t>
  </si>
  <si>
    <t>Track 07</t>
  </si>
  <si>
    <t>Contemporary ROM</t>
  </si>
  <si>
    <t>Programs -&gt; ETHNIC/WORLD INSTRUMENTS</t>
  </si>
  <si>
    <t>812 Bell Players</t>
  </si>
  <si>
    <t>Dragon Realms, Honey Marshes, Cloud 9</t>
  </si>
  <si>
    <t>818 CowGogiBell</t>
  </si>
  <si>
    <t>Honey Marshes</t>
  </si>
  <si>
    <t>K2500X</t>
  </si>
  <si>
    <t>Programs -&gt; PERC</t>
  </si>
  <si>
    <t>Dragon Realms</t>
  </si>
  <si>
    <t>Sonic Arts The Sounds of the 70's</t>
  </si>
  <si>
    <t>Motown B3</t>
  </si>
  <si>
    <t>Dragon Realms, Honey Slide, Volcano Slide</t>
  </si>
  <si>
    <t>American Heartland</t>
  </si>
  <si>
    <t>Partition F -&gt; VOLUME 004</t>
  </si>
  <si>
    <t>BLUESHARPLKS</t>
  </si>
  <si>
    <t>Bill Laswell's Sample Material</t>
  </si>
  <si>
    <t>Track 11 -&gt; AmbiGroove 1</t>
  </si>
  <si>
    <t>Sample 12</t>
  </si>
  <si>
    <t>Dragonfly Dojo</t>
  </si>
  <si>
    <t>Track 12 -&gt; AmbiGroove 2</t>
  </si>
  <si>
    <t>CD 1 -&gt; Track 11</t>
  </si>
  <si>
    <t>Ufo Challenge</t>
  </si>
  <si>
    <t>CD 2 -&gt; Track 45</t>
  </si>
  <si>
    <t>Partition C -&gt; MARTIN 6</t>
  </si>
  <si>
    <t>MARTIN 6 A</t>
  </si>
  <si>
    <t>Cloud 9</t>
  </si>
  <si>
    <t>HYBRIDAC P-R</t>
  </si>
  <si>
    <t>Jewelz A</t>
  </si>
  <si>
    <t>Cropcirlce Country</t>
  </si>
  <si>
    <t>CD 1 -&gt; Partition B -&gt; 89-93 LOOPS</t>
  </si>
  <si>
    <t>Star Posse B</t>
  </si>
  <si>
    <t>Platform Peril</t>
  </si>
  <si>
    <t>Sapphire</t>
  </si>
  <si>
    <t>Dementor</t>
  </si>
  <si>
    <t>Urbanizer</t>
  </si>
  <si>
    <t>CD 3 -&gt; Partition B -&gt; 125-135 LPS</t>
  </si>
  <si>
    <t>CLOBBER A</t>
  </si>
  <si>
    <t>Rainbow Speedway</t>
  </si>
  <si>
    <t>SIREN SLICER</t>
  </si>
  <si>
    <t>CD 5 -&gt; Partition B -&gt; 2 TUVANDRONE</t>
  </si>
  <si>
    <t>TUVAN DRONES</t>
  </si>
  <si>
    <t>TUV1 DRONE12</t>
  </si>
  <si>
    <t>S.AFRICAN</t>
  </si>
  <si>
    <t>MALE 5THSD, AYEYAYA 1</t>
  </si>
  <si>
    <t>Oasis Speedway</t>
  </si>
  <si>
    <t>Soundscan 53 - Mediterranean Traditions</t>
  </si>
  <si>
    <t>Partition D -&gt; 06-PERCS</t>
  </si>
  <si>
    <t>06-PERCS</t>
  </si>
  <si>
    <t>Jurassic Jungle, Unused Track (Songa), Unused Track (Andes)</t>
  </si>
  <si>
    <t>Drum Loops-128</t>
  </si>
  <si>
    <t>128-B Kick Bass 21</t>
  </si>
  <si>
    <t>Rain In The Forest (Monkey Monastery Peaceful Ice Slider Alt Mix), Peaceful Ice Slider</t>
  </si>
  <si>
    <t>128-C Kick Bass 21</t>
  </si>
  <si>
    <t>Rain In The Forest (Monkey Monastery Peaceful Ice Slider Alt Mix)</t>
  </si>
  <si>
    <t xml:space="preserve">128-D Kick Bass 21 </t>
  </si>
  <si>
    <t>Didgeridoo &amp; Other Primitive Instruments</t>
  </si>
  <si>
    <t>Piccolo Snare</t>
  </si>
  <si>
    <t>Crop Circle Country</t>
  </si>
  <si>
    <t>Riptoc Factory Bombing</t>
  </si>
  <si>
    <t>Futurama</t>
  </si>
  <si>
    <t>Seismic Frequencies</t>
  </si>
  <si>
    <t>Archaic</t>
  </si>
  <si>
    <t>Diorama 1 C</t>
  </si>
  <si>
    <t>New New York</t>
  </si>
  <si>
    <t>The Simpsons: Hit &amp; Run</t>
  </si>
  <si>
    <t>Norman Cook - Skips to my Loops</t>
  </si>
  <si>
    <t>101_BPM</t>
  </si>
  <si>
    <t>776_COOK</t>
  </si>
  <si>
    <t>muzak (Simpsons Hotline)</t>
  </si>
  <si>
    <t>orchestra bells</t>
  </si>
  <si>
    <t>sunday_drive, orch_chase01_main (The Fat and Furious), margesamba_main (Wolves Stole My Pills)</t>
  </si>
  <si>
    <t>CD 4 -&gt; [AO FX] orchestra effects</t>
  </si>
  <si>
    <t>orchestra effects KEY</t>
  </si>
  <si>
    <t>halloween (Halloween Cues)</t>
  </si>
  <si>
    <t>Professor Frink, Kang &amp; Kodos</t>
  </si>
  <si>
    <t>CD 5 -&gt; [AO hp] harp glissandi</t>
  </si>
  <si>
    <t>harp glissandi KEY</t>
  </si>
  <si>
    <t>simpsons_theme (Main Theme)</t>
  </si>
  <si>
    <t>CD 5 -&gt; [AO mal] marimba</t>
  </si>
  <si>
    <t>marimba KEY</t>
  </si>
  <si>
    <t xml:space="preserve">gogo_main (Petty Theft Homer), in_game01b_main (Office Spaced), collection01d_main (Bonestorm Storm), orch_chase01_main (The Fat and Furious) </t>
  </si>
  <si>
    <t>sunday_drive, collection_02_main (SMRT)</t>
  </si>
  <si>
    <t>sunday_drive, gogo_main (Petty Theft Homer), margesamba_main (Wolves Stole My Pills)</t>
  </si>
  <si>
    <t>collection_02_main (SMRT), orch_chase01_main (The Fat and Furious)</t>
  </si>
  <si>
    <t>3TP Cup Mutes</t>
  </si>
  <si>
    <t>Professor Frink</t>
  </si>
  <si>
    <t>3TP Trill</t>
  </si>
  <si>
    <t>Solo Trumpet -&gt; ST Slides and FXs</t>
  </si>
  <si>
    <t>STP Run Up</t>
  </si>
  <si>
    <t>GigaHarp</t>
  </si>
  <si>
    <t>A Melodic Harp 1</t>
  </si>
  <si>
    <t>powerplant_main (Blind Bigger Brother), harp_music04 (Kwik-E-Mart Garden)</t>
  </si>
  <si>
    <t>Orchestral 3 - Cinematic</t>
  </si>
  <si>
    <t>Cinematic 01</t>
  </si>
  <si>
    <t>Cinematic 01 Violins 02</t>
  </si>
  <si>
    <t>powerplant_main (Blind Bigger Brother)</t>
  </si>
  <si>
    <t>Cinematic 06</t>
  </si>
  <si>
    <t>Cinematic 06 Horns 01</t>
  </si>
  <si>
    <t>Cinematic 11</t>
  </si>
  <si>
    <t>Cinematic 11 Flute &amp; Oboe 01</t>
  </si>
  <si>
    <t>Cinematic 11 Violins 01</t>
  </si>
  <si>
    <t>Cinematic 16</t>
  </si>
  <si>
    <t>Cinematic 16 Bass &amp; Cello 01</t>
  </si>
  <si>
    <t>SuperSampler</t>
  </si>
  <si>
    <t>SUP01-33-07</t>
  </si>
  <si>
    <t>EXT: LARGE CHURCH BELL, SINGLE TOLL</t>
  </si>
  <si>
    <t>Halls Balls</t>
  </si>
  <si>
    <t>SUP01-33-08</t>
  </si>
  <si>
    <t>CD 1 -&gt; Partition F -&gt; SITAR PH 1</t>
  </si>
  <si>
    <t>SITAR MENU 1</t>
  </si>
  <si>
    <t>kwik_e_mart_muzak (Kwik-E-Mart), sitar_hoa (Apu's Cues)</t>
  </si>
  <si>
    <t>CD 1 -&gt; Partition A -&gt; INDIAN SET</t>
  </si>
  <si>
    <t>162B INDIA</t>
  </si>
  <si>
    <t>bollywood01_main (Incriminating Caffeine)</t>
  </si>
  <si>
    <t>CD 5 -&gt; Partition G -&gt; 1 E.INDIAN</t>
  </si>
  <si>
    <t>E.INDIAN 1</t>
  </si>
  <si>
    <t>E INDIA 230</t>
  </si>
  <si>
    <t>Mentioned in file name</t>
  </si>
  <si>
    <t>Multiplayer</t>
  </si>
  <si>
    <t>Unreleased Tracks</t>
  </si>
  <si>
    <t>Dr. Nick (Original Mix)</t>
  </si>
  <si>
    <t>Tenor Sax -&gt; TS Shorts</t>
  </si>
  <si>
    <t>TS Staccato</t>
  </si>
  <si>
    <t>Sabroso!</t>
  </si>
  <si>
    <t>Santi Sam</t>
  </si>
  <si>
    <t>Crash Nitro Kart</t>
  </si>
  <si>
    <t>Partition A -&gt; DIDGE WILD</t>
  </si>
  <si>
    <t>DIDGE WILD 1</t>
  </si>
  <si>
    <t>Inferno Island</t>
  </si>
  <si>
    <t>C1-WILD</t>
  </si>
  <si>
    <t>Barin</t>
  </si>
  <si>
    <t>Partition A -&gt; JAW SIMPLE</t>
  </si>
  <si>
    <t>JAWHITS</t>
  </si>
  <si>
    <t>Terra, Tiny Temple</t>
  </si>
  <si>
    <t>Vol. 6 - World Percussion/Ensembles</t>
  </si>
  <si>
    <t>09 Conga Battery</t>
  </si>
  <si>
    <t>Terra</t>
  </si>
  <si>
    <t>289 19" Pang</t>
  </si>
  <si>
    <t>Jungle Boogie, Tiny Temple</t>
  </si>
  <si>
    <t>003 BigCityBrass</t>
  </si>
  <si>
    <t>Assembly Lane, Lose Race</t>
  </si>
  <si>
    <t>007 Thunder Bass</t>
  </si>
  <si>
    <t>Fenomena, cutscenes</t>
  </si>
  <si>
    <t>014 Rock Drums</t>
  </si>
  <si>
    <t>Fenomena, Out of Time, Assembly Lane, etc.</t>
  </si>
  <si>
    <t>093 Light Mallet</t>
  </si>
  <si>
    <t>Theme</t>
  </si>
  <si>
    <t>020 Trumpet Hrd</t>
  </si>
  <si>
    <t>Teknee, Assembly Lane, Android Alley, Hyper Spaceway</t>
  </si>
  <si>
    <t>Out of Time, Thunder Struck</t>
  </si>
  <si>
    <t>031 El. Guitar</t>
  </si>
  <si>
    <t>Out of Time, Clockwork Wumpa</t>
  </si>
  <si>
    <t>049 Marimba</t>
  </si>
  <si>
    <t>Out of Time, Thunder Struck, Results</t>
  </si>
  <si>
    <t>050 Vibraphone</t>
  </si>
  <si>
    <t>Out of Time, Thunder Struck, Electron Avenue, etc.</t>
  </si>
  <si>
    <t>002 Arco Celli</t>
  </si>
  <si>
    <t>Thunder Struck</t>
  </si>
  <si>
    <t>004 Arco Violins</t>
  </si>
  <si>
    <t>026 Pizz Violins</t>
  </si>
  <si>
    <t>Hyper Spaceway</t>
  </si>
  <si>
    <t>Fenomena, Teknee, Assembly Lane, etc.</t>
  </si>
  <si>
    <t>106 Brassy Wave</t>
  </si>
  <si>
    <t>Assembly Lane</t>
  </si>
  <si>
    <t>024 VbHarmonica</t>
  </si>
  <si>
    <t>Out of Time, Clockwork Wumpa, Thunder Struck</t>
  </si>
  <si>
    <t>029 Shofar A</t>
  </si>
  <si>
    <t>Hyper Spaceway, cutscenes</t>
  </si>
  <si>
    <t>043 Didjeridu</t>
  </si>
  <si>
    <t>Didjeridu A</t>
  </si>
  <si>
    <t>Didjeridu B</t>
  </si>
  <si>
    <t>Out of Time</t>
  </si>
  <si>
    <t>047 Jews Harp</t>
  </si>
  <si>
    <t>158 Brass ff 2</t>
  </si>
  <si>
    <t>036 R&amp;R Brass</t>
  </si>
  <si>
    <t>Theme, Clockwork Wumpa, Thunder Struck, etc.</t>
  </si>
  <si>
    <t>XP-80</t>
  </si>
  <si>
    <t>094 Bass Marimba</t>
  </si>
  <si>
    <t>Indian Flute Notes 1 - 5</t>
  </si>
  <si>
    <t>Terra, Jungle Boogie, Tiny Temple</t>
  </si>
  <si>
    <t>Track 33</t>
  </si>
  <si>
    <t>African Choir Notes 1 - 11</t>
  </si>
  <si>
    <t>Inferno Island, Jungle Boogie</t>
  </si>
  <si>
    <t>Crash Bandicoot Purple: Ripto's Rampage</t>
  </si>
  <si>
    <t>Artic Cliffs, Freefallin', Chopper Stopper, ect.</t>
  </si>
  <si>
    <t>Dragon Castles, ect.</t>
  </si>
  <si>
    <t>Spyro Orange: The Cortex Conspiracy</t>
  </si>
  <si>
    <t>Portal Rush, Moneybags' Shop, Artic Cliffs, Fire Mountains, ect.</t>
  </si>
  <si>
    <t>Artic Attack, Snow Steps, Gem Chaser, ect.</t>
  </si>
  <si>
    <t>X-Men Legends</t>
  </si>
  <si>
    <t>Magma's Danger Room Test (Action)</t>
  </si>
  <si>
    <t>Disc 2 -&gt; 15 110 F#min</t>
  </si>
  <si>
    <t>choir</t>
  </si>
  <si>
    <t>Beast X-Mansion/Exterior HAARP Facility (Action) / Asteroid M Tunnels (Action)</t>
  </si>
  <si>
    <t>08 The River Of Fire 142 Emin</t>
  </si>
  <si>
    <t>U.S.S. Arbiter (Action)</t>
  </si>
  <si>
    <t>Tony Hawk’s Underground 2</t>
  </si>
  <si>
    <t>Essential Sounds I</t>
  </si>
  <si>
    <t>Synthesizers -&gt; Chords &amp; Stabs</t>
  </si>
  <si>
    <t>Blaster 1</t>
  </si>
  <si>
    <t>Used here</t>
  </si>
  <si>
    <t>Spyro: A Hero's Tail</t>
  </si>
  <si>
    <t>04 Didgeridoo 108 D</t>
  </si>
  <si>
    <t>Crocoville Swamp</t>
  </si>
  <si>
    <t>DISC A -&gt; Partition B -&gt; 07 WHISPERS</t>
  </si>
  <si>
    <t>WHISPER AAH</t>
  </si>
  <si>
    <t>WHISPER AH</t>
  </si>
  <si>
    <t>Dragonfly Falls</t>
  </si>
  <si>
    <t>DISC A -&gt; Partition B -&gt; 12 FEM.NOISE</t>
  </si>
  <si>
    <t>BERBERYEL1, BERBERYEL2</t>
  </si>
  <si>
    <t>DISC A -&gt; Partition B -&gt; 10 GRP CHANT</t>
  </si>
  <si>
    <t>DISC A -&gt; Partition C -&gt; 10 AMB.HRNFX</t>
  </si>
  <si>
    <t>AMB.HORN 1</t>
  </si>
  <si>
    <t>AF HRN LK1</t>
  </si>
  <si>
    <t>DISC A -&gt; Partition D -&gt; 01 PENNY WH</t>
  </si>
  <si>
    <t>PENNY WH.PHR</t>
  </si>
  <si>
    <t>-PNYWHIST5, 6, 7</t>
  </si>
  <si>
    <t>DISC B -&gt; Partition B -&gt; 01 S.MALEDRY</t>
  </si>
  <si>
    <t>M.WO LO LO</t>
  </si>
  <si>
    <t>-MLESOLO13</t>
  </si>
  <si>
    <t>DISC B -&gt; Partition D -&gt; 02 S.AFR.FLT</t>
  </si>
  <si>
    <t>S.AF.LT PHR</t>
  </si>
  <si>
    <t>-FLUTE 2, -FLUTE 3, -FLUTE 6</t>
  </si>
  <si>
    <t>Crash Tag Team Racing</t>
  </si>
  <si>
    <t xml:space="preserve">CD 2 -&gt; HUM:Human Perc -&gt; PRC:Body Perc </t>
  </si>
  <si>
    <t>HUM :Tribal 1</t>
  </si>
  <si>
    <t>Tiki Turbo</t>
  </si>
  <si>
    <t>Crash of the Titans</t>
  </si>
  <si>
    <t>Partition G -&gt; B.2.B VOL 2</t>
  </si>
  <si>
    <t>VOICESQ105</t>
  </si>
  <si>
    <t>Mojo Madness, Mojo Room, Sludge Music</t>
  </si>
  <si>
    <t>Titanium Rhythms 2</t>
  </si>
  <si>
    <t>EVENTS SHORT MIXED</t>
  </si>
  <si>
    <t>events shorts mixed 3 0010</t>
  </si>
  <si>
    <t>Danger Zone</t>
  </si>
  <si>
    <t>Loops -&gt; Beat Machine Loops -&gt; 84 BPM</t>
  </si>
  <si>
    <t>Deep Guts-84</t>
  </si>
  <si>
    <t>From Cuckooland Unhinged</t>
  </si>
  <si>
    <t>Boss Fight</t>
  </si>
  <si>
    <t>Loops -&gt; Beat Machine Loops -&gt; 113 BPM</t>
  </si>
  <si>
    <t>Wooly-113</t>
  </si>
  <si>
    <t>From Cuckooland Asylum</t>
  </si>
  <si>
    <t>Preposterous Preamble</t>
  </si>
  <si>
    <t>Loops -&gt; Time Machine Loops -&gt; 089 BPM</t>
  </si>
  <si>
    <t>Down the HALL</t>
  </si>
  <si>
    <t>The Legend of Spyro: The Eternal Night</t>
  </si>
  <si>
    <t>CD 1 -&gt; Partition B -&gt; IND BASS PH</t>
  </si>
  <si>
    <t>IND BS MENU</t>
  </si>
  <si>
    <t>INDIABASS 2, 3, 16</t>
  </si>
  <si>
    <t>Swamp Night</t>
  </si>
  <si>
    <t>Crash: Mind Over Mutant</t>
  </si>
  <si>
    <t>Terminal Station</t>
  </si>
  <si>
    <t>Darkness Imminent</t>
  </si>
  <si>
    <t>Uranium Train</t>
  </si>
  <si>
    <t>Call of Duty: Black Ops</t>
  </si>
  <si>
    <t>68-Small Blocks  Combo</t>
  </si>
  <si>
    <t>Temple</t>
  </si>
  <si>
    <t>73-Caravan  Combo</t>
  </si>
  <si>
    <t>82-Hindi Groove  Combo</t>
  </si>
  <si>
    <t>Rooftops</t>
  </si>
  <si>
    <t>90-Variable Axis</t>
  </si>
  <si>
    <t>World Pack</t>
  </si>
  <si>
    <t>Ethnic Vol 1 -&gt; African</t>
  </si>
  <si>
    <t>African 102-G</t>
  </si>
  <si>
    <t>Invictus</t>
  </si>
  <si>
    <t>Call of Duty: Black Ops II</t>
  </si>
  <si>
    <t>Rural Banjo 01</t>
  </si>
  <si>
    <t>Tombstone Perk</t>
  </si>
  <si>
    <t>Rural Banjo 07</t>
  </si>
  <si>
    <t>Harmor</t>
  </si>
  <si>
    <t>Aural Psynapse</t>
  </si>
  <si>
    <t>Adrenaline</t>
  </si>
  <si>
    <t>Basic wobbling</t>
  </si>
  <si>
    <t>Reaktor 4 + The Finger for Crush</t>
  </si>
  <si>
    <t>Grv Snareclap 12</t>
  </si>
  <si>
    <t>Reaktor 4</t>
  </si>
  <si>
    <t>The Finger</t>
  </si>
  <si>
    <t>Ninevolt Audio</t>
  </si>
  <si>
    <t>Action Drums</t>
  </si>
  <si>
    <t>Action Drums 110-119 All</t>
  </si>
  <si>
    <t>115-Blend In Hi Tick</t>
  </si>
  <si>
    <t>likely loaded in Stylus RMX</t>
  </si>
  <si>
    <t>Screaming Wheels</t>
  </si>
  <si>
    <t>Torched Hit</t>
  </si>
  <si>
    <t>Metamorphsis</t>
  </si>
  <si>
    <t>72-Snug Bug</t>
  </si>
  <si>
    <t>Zombies Main Theme</t>
  </si>
  <si>
    <t>Main Menu (Zombies)</t>
  </si>
  <si>
    <t>60-Volcano</t>
  </si>
  <si>
    <t>Anthem (Tuey Remix)</t>
  </si>
  <si>
    <t>62-Artificial Blue</t>
  </si>
  <si>
    <t>Spider Bot</t>
  </si>
  <si>
    <t>Game Over! (Zombies)</t>
  </si>
  <si>
    <t>Universal Production Music</t>
  </si>
  <si>
    <t>Too Much Fun</t>
  </si>
  <si>
    <t>Track 01</t>
  </si>
  <si>
    <t>Rockabilly Kitty</t>
  </si>
  <si>
    <t>used as bg instrumental</t>
  </si>
  <si>
    <t>Who's Who Perk</t>
  </si>
  <si>
    <t>Triangle Saw</t>
  </si>
  <si>
    <t>Call of Duty: Black Ops III</t>
  </si>
  <si>
    <t>Liquid Frame</t>
  </si>
  <si>
    <t>Ramses Station (All Versions)</t>
  </si>
  <si>
    <t>Ramses Station (Blackout Remix)</t>
  </si>
  <si>
    <t>Call of Duty: Black Ops - Cold War</t>
  </si>
  <si>
    <t>Black Octopus</t>
  </si>
  <si>
    <t>Leviathan</t>
  </si>
  <si>
    <t>Drums - Cymbal &gt; Sidechained</t>
  </si>
  <si>
    <t>Lev_Reverse_Crash_SC_10.wav</t>
  </si>
  <si>
    <t>Rising Tide</t>
  </si>
  <si>
    <t>FX - Falling</t>
  </si>
  <si>
    <t>Lev_Fall_128_8_Noise_01.wav</t>
  </si>
  <si>
    <t>FX - Rising</t>
  </si>
  <si>
    <t>Lev_Riser_110_4_Hyper_Upper.wav</t>
  </si>
  <si>
    <t>Effects turned off</t>
  </si>
  <si>
    <t>Vengeance Producer Suite</t>
  </si>
  <si>
    <t>Avenger</t>
  </si>
  <si>
    <t>Zenhiser</t>
  </si>
  <si>
    <t>TRANCE BLISS</t>
  </si>
  <si>
    <t>TRANCEBLISS - One Shot - FX</t>
  </si>
  <si>
    <t>006 FX 128bpm - TRANCEBLISS Zenhiser.wav</t>
  </si>
  <si>
    <t>014 FX 128bpm - TRANCEBLISS Zenhiser.wav</t>
  </si>
  <si>
    <t>TRANCEBLISS - Loops - Synth &amp; Instrument</t>
  </si>
  <si>
    <t>030(a) Synth Loop - Pad 128bpm Em - TRANCEBLISS Zenhiser.wav</t>
  </si>
  <si>
    <t>Overwatch</t>
  </si>
  <si>
    <t>New Rhythmic Aura 1</t>
  </si>
  <si>
    <t>CineBrass Core</t>
  </si>
  <si>
    <t>Sonokinetic</t>
  </si>
  <si>
    <t>Sultan Strings</t>
  </si>
  <si>
    <t>Temple of Anubis</t>
  </si>
  <si>
    <t>Crash Bandicoot N. Sane Trilogy</t>
  </si>
  <si>
    <t>Aku Aku Invincibility</t>
  </si>
  <si>
    <t>Abbey Road 70s Drummer</t>
  </si>
  <si>
    <t>Open Kit</t>
  </si>
  <si>
    <t>Snare A</t>
  </si>
  <si>
    <t>Crash Bandicoot Theme</t>
  </si>
  <si>
    <t>Abbey Road Modern Drummer</t>
  </si>
  <si>
    <t>Sparkle Kit</t>
  </si>
  <si>
    <t>Cortex Power</t>
  </si>
  <si>
    <t>Snare C</t>
  </si>
  <si>
    <t>Crash Dash</t>
  </si>
  <si>
    <t>Hand Percussion Ensemble</t>
  </si>
  <si>
    <t>Pattern C1</t>
  </si>
  <si>
    <t>The Great Gate</t>
  </si>
  <si>
    <t>Bongo Set 2</t>
  </si>
  <si>
    <t>Conga Set</t>
  </si>
  <si>
    <t>Conga Set 2</t>
  </si>
  <si>
    <t>Road to Nowhere</t>
  </si>
  <si>
    <t>Clavinet</t>
  </si>
  <si>
    <t>Warp Room, Dr. N. Gin (Crash 2), Dr. N. Gin (Warped)</t>
  </si>
  <si>
    <t>almost everything</t>
  </si>
  <si>
    <t>Art of Industry Hit</t>
  </si>
  <si>
    <t>at 0:23</t>
  </si>
  <si>
    <t>Tiny Tiger (Crash 2)</t>
  </si>
  <si>
    <t>Bear It</t>
  </si>
  <si>
    <t>Vibrasonic Lead</t>
  </si>
  <si>
    <t>Desert Rider 2</t>
  </si>
  <si>
    <t>Road to Ruin</t>
  </si>
  <si>
    <t>Crash Team Racing Nitro-Fueled</t>
  </si>
  <si>
    <t>amp preset</t>
  </si>
  <si>
    <t xml:space="preserve">Arc System Works						</t>
  </si>
  <si>
    <t>BlazBlue Continuum Shift</t>
  </si>
  <si>
    <t>Gluttony Fang</t>
  </si>
  <si>
    <t>Track 78 - Rhodes -&gt; TS 0:15</t>
  </si>
  <si>
    <t>roads the nowhere</t>
  </si>
  <si>
    <t>BGM:TS 0:00</t>
  </si>
  <si>
    <t>454_tsubakisasayaki</t>
  </si>
  <si>
    <t>Track 78 - Rhodes -&gt; TS 0:20</t>
  </si>
  <si>
    <t>BGM:TS 0:01</t>
  </si>
  <si>
    <t>Street Fighter EX Plus α / Plus Alpha</t>
  </si>
  <si>
    <t>Track 27 - Treated Guitars -&gt; Sample 9</t>
  </si>
  <si>
    <t>Treat Guit 09 27-09</t>
  </si>
  <si>
    <t>GOD HANDS</t>
  </si>
  <si>
    <t>Track 28 - Treated Guitars -&gt; Sample 12</t>
  </si>
  <si>
    <t>Treat Guit 22 28-12</t>
  </si>
  <si>
    <t>Track 29 - Treated Guitars -&gt; Sample 2</t>
  </si>
  <si>
    <t>Treat Guit 24 29-02</t>
  </si>
  <si>
    <t>Track 29 - Treated Guitars -&gt; Sample 3</t>
  </si>
  <si>
    <t>Treat Guit 25A 29-03</t>
  </si>
  <si>
    <t>Street Fighter EX3</t>
  </si>
  <si>
    <t>B085 FM Bells</t>
  </si>
  <si>
    <t>Matador, Street Fighter EXXX</t>
  </si>
  <si>
    <t>Technictix / テクニクティクス</t>
  </si>
  <si>
    <t>Track 18 - 116-117 BPM -&gt; TS 0:37</t>
  </si>
  <si>
    <t>Roxy 3 - 117 BPM</t>
  </si>
  <si>
    <t>Let's Select, Sweet Peach</t>
  </si>
  <si>
    <t>Track 33 - Full Percussion Loops -&gt; TS 0:05</t>
  </si>
  <si>
    <t>Donald's Perc - 116 BPM</t>
  </si>
  <si>
    <t>Let's Select</t>
  </si>
  <si>
    <t>Track 62 - More Ad Libs -&gt; TS 0:03</t>
  </si>
  <si>
    <t>Breakdown</t>
  </si>
  <si>
    <t>Let's Select, Choose Lovers</t>
  </si>
  <si>
    <t>Track 62 - More Ad Libs -&gt; TS 0:12</t>
  </si>
  <si>
    <t>Move it Boyee</t>
  </si>
  <si>
    <t>Days Dreamer</t>
  </si>
  <si>
    <t>Track 62 - More Ad Libs -&gt; TS 0:14</t>
  </si>
  <si>
    <t>Huh</t>
  </si>
  <si>
    <t>Track 63 - And More -&gt; TS 0:09</t>
  </si>
  <si>
    <t>Urgh 82</t>
  </si>
  <si>
    <t>Track 63 - And More -&gt; TS 0:18</t>
  </si>
  <si>
    <t>Ah Yeah</t>
  </si>
  <si>
    <t>Track 64 - Vocals -&gt; 0:01</t>
  </si>
  <si>
    <t>Terminalhead - Underfire Vol. 1</t>
  </si>
  <si>
    <t>Track 23 -&gt; Sample 2</t>
  </si>
  <si>
    <t>Synth Riff/Sounds</t>
  </si>
  <si>
    <t>System Voice -&gt; Novelty</t>
  </si>
  <si>
    <t>Albert</t>
  </si>
  <si>
    <t>Broken Shackles</t>
  </si>
  <si>
    <t>scratch 01</t>
  </si>
  <si>
    <t>Dizzy Dog</t>
  </si>
  <si>
    <t>15 That Infamous Day 125 Dmin</t>
  </si>
  <si>
    <t>pitched up 1 semitone</t>
  </si>
  <si>
    <t>CD 1 -&gt; Track 01 -&gt; TS 0:08, TS 0:15</t>
  </si>
  <si>
    <t>construction kit</t>
  </si>
  <si>
    <t>Dynamite Egoist, Sasia</t>
  </si>
  <si>
    <t>CD 1 -&gt; Track 09</t>
  </si>
  <si>
    <t>Sasia</t>
  </si>
  <si>
    <t>CD 1 -&gt; Track 15</t>
  </si>
  <si>
    <t>Percussive Vox, synth arp</t>
  </si>
  <si>
    <t>CD 1 -&gt; Track 16</t>
  </si>
  <si>
    <t>CD 2 -&gt; Track 01</t>
  </si>
  <si>
    <t>Timestamp 1:28</t>
  </si>
  <si>
    <t>Hit, Pitched +4st</t>
  </si>
  <si>
    <t>Dynamite Egoist</t>
  </si>
  <si>
    <t>CD 2 -&gt; Track 02</t>
  </si>
  <si>
    <t>Timestamp 1:02</t>
  </si>
  <si>
    <t>CD 2 -&gt; Track 15</t>
  </si>
  <si>
    <t>CD 2 -&gt; Track 16</t>
  </si>
  <si>
    <t>CD 2 -&gt; Track 19</t>
  </si>
  <si>
    <t>CD 2 -&gt; Track 21</t>
  </si>
  <si>
    <t>Track 49</t>
  </si>
  <si>
    <t>Timestamp 0:59</t>
  </si>
  <si>
    <t>Gregorian chant</t>
  </si>
  <si>
    <t>Diamond Troll</t>
  </si>
  <si>
    <t>Phone Dead Room</t>
  </si>
  <si>
    <t>Visited Alone</t>
  </si>
  <si>
    <t>Loop 2</t>
  </si>
  <si>
    <t>TGM In The Bottle</t>
  </si>
  <si>
    <t>Track 34</t>
  </si>
  <si>
    <t>Sample 4</t>
  </si>
  <si>
    <t>Instruments -&gt; Rave Synths</t>
  </si>
  <si>
    <t>Technic Beat</t>
  </si>
  <si>
    <t>X-Static Goldmine 3+</t>
  </si>
  <si>
    <t>Carnage Heart</t>
  </si>
  <si>
    <t>Hammond Organ</t>
  </si>
  <si>
    <t>Scoffing Crucifix</t>
  </si>
  <si>
    <t>012 Homey Bass</t>
  </si>
  <si>
    <t>Rhythm Set -&gt; PR-D (GM Bank)</t>
  </si>
  <si>
    <t>001 GMDrumSet</t>
  </si>
  <si>
    <t>006 008 Detuned EP 2</t>
  </si>
  <si>
    <t>Crazy Marionette</t>
  </si>
  <si>
    <t>031 008 Feedback Gt.</t>
  </si>
  <si>
    <t>050 001 SlowStrings2</t>
  </si>
  <si>
    <t>081 008 2600 Sine</t>
  </si>
  <si>
    <t>No One Can Stop Mr. Domino!</t>
  </si>
  <si>
    <t>Gamelan</t>
  </si>
  <si>
    <t>Phat Tony's Casino</t>
  </si>
  <si>
    <t>119 Harmonica</t>
  </si>
  <si>
    <t>Portamento on</t>
  </si>
  <si>
    <t>Grandpa's in The House</t>
  </si>
  <si>
    <t>190 Here We Go!</t>
  </si>
  <si>
    <t>Shop 'til You drop</t>
  </si>
  <si>
    <t>Carnage Heart Portable</t>
  </si>
  <si>
    <t>Cold hands, warm heart [BATTLE BGM6]</t>
  </si>
  <si>
    <t>Ahh Choir</t>
  </si>
  <si>
    <t>1/f [BATTLE BGM7]</t>
  </si>
  <si>
    <t>Moonwalk [BATTLE BGM5]</t>
  </si>
  <si>
    <t>MS2000R</t>
  </si>
  <si>
    <t>LPC Electric Distortion and Clean Guitar</t>
  </si>
  <si>
    <t>Pulse of sympathy [BATTLE BGM8]</t>
  </si>
  <si>
    <t>Rail Ride [BATTLE BGM4]</t>
  </si>
  <si>
    <t>Frogger (PlayStation, 1997)</t>
  </si>
  <si>
    <t>Partition G -&gt; B.2.B VOL 4</t>
  </si>
  <si>
    <t>CHALIS 71</t>
  </si>
  <si>
    <t>Airshow Antics</t>
  </si>
  <si>
    <t>LOOP-45</t>
  </si>
  <si>
    <t>Time Flies</t>
  </si>
  <si>
    <t>Lava Crush, Scorching Switches</t>
  </si>
  <si>
    <t>JV-1080 GM piano or 64voicepiano</t>
  </si>
  <si>
    <t xml:space="preserve">Credits, Lily Zone Complete, Cloud Zone Complete, </t>
  </si>
  <si>
    <t>Jungle Jumble</t>
  </si>
  <si>
    <t>Solo Fretles</t>
  </si>
  <si>
    <t>Retro Zone Complete</t>
  </si>
  <si>
    <t>San Francisco Rush: The Rock (Alcatraz Edition)</t>
  </si>
  <si>
    <t>the "Wooo-oaoaao" vocal</t>
  </si>
  <si>
    <t>Rave Rush/Track 5</t>
  </si>
  <si>
    <r>
      <rPr>
        <rFont val="Fira Sans"/>
        <b/>
        <color rgb="FFFFFFFF"/>
        <sz val="14.0"/>
      </rPr>
      <t xml:space="preserve">Glover </t>
    </r>
    <r>
      <rPr>
        <rFont val="Fira Sans"/>
        <b/>
        <color rgb="FFFFCB02"/>
        <sz val="14.0"/>
      </rPr>
      <t>★</t>
    </r>
  </si>
  <si>
    <t>Base Game - Nintendo 64</t>
  </si>
  <si>
    <t>Track 08 - Gregorian Choir -&gt; TS 0:00</t>
  </si>
  <si>
    <t>Gregorian Chord minor</t>
  </si>
  <si>
    <t>The Story, Fortress 1 &amp; 2</t>
  </si>
  <si>
    <t>Track 08 - Gregorian Choir -&gt; TS 0:10</t>
  </si>
  <si>
    <t>0B</t>
  </si>
  <si>
    <t>Track 08 - Gregorian Choir -&gt; TS 0:20</t>
  </si>
  <si>
    <t>0A</t>
  </si>
  <si>
    <t>CD 1 -&gt; 110:110 A-H 32MB -&gt; 110:110 E/F Loop</t>
  </si>
  <si>
    <t>110:110 F  Loops</t>
  </si>
  <si>
    <t>30</t>
  </si>
  <si>
    <t>Pirates 3</t>
  </si>
  <si>
    <t>CD 1 -&gt; 120:120 A-H 32MB -&gt; 120: 120 G/H Loop</t>
  </si>
  <si>
    <t>120:120 G  Loops</t>
  </si>
  <si>
    <t>34</t>
  </si>
  <si>
    <t>Carnival 3, Out of This World ALL, Final Boss</t>
  </si>
  <si>
    <t>CD 2 -&gt; VOX:FOREIGNS -&gt; VOX:Foreigns</t>
  </si>
  <si>
    <t>VOX:Foreigns 3</t>
  </si>
  <si>
    <t>57</t>
  </si>
  <si>
    <t>Samples -&gt; SHORT BRASS</t>
  </si>
  <si>
    <t>54 A SHTBR</t>
  </si>
  <si>
    <t>The Story, Out of This World 1, Final Boss</t>
  </si>
  <si>
    <t>SampleCell CD-ROM Library Vol. 2</t>
  </si>
  <si>
    <t>Solo Strings -&gt; Solo Violin</t>
  </si>
  <si>
    <t>Solo Vln Pizzicatolm</t>
  </si>
  <si>
    <t>56</t>
  </si>
  <si>
    <t>The Story, Fortress 1 &amp; 2, Out of This World 2</t>
  </si>
  <si>
    <t>String Sections -&gt; Violin Sec</t>
  </si>
  <si>
    <t>Vlns Pont Trem 1</t>
  </si>
  <si>
    <t>63</t>
  </si>
  <si>
    <t>Atlantis 1 &amp; 3</t>
  </si>
  <si>
    <t>Picked E. Bass Stereo</t>
  </si>
  <si>
    <t>00</t>
  </si>
  <si>
    <t>Overworld 0, Atlantis ALL, Prehistoric Boss, Fortress Boss, The Conclusion</t>
  </si>
  <si>
    <t>Upright Bass 1m</t>
  </si>
  <si>
    <t>01</t>
  </si>
  <si>
    <t>Intro &amp; Logos, Main Menu &amp; Training, Pirates 2 &amp; 3 &amp; Boss</t>
  </si>
  <si>
    <t>06, 07</t>
  </si>
  <si>
    <t>Rock &amp; Roll Horn 5</t>
  </si>
  <si>
    <t>26</t>
  </si>
  <si>
    <t>Rock &amp; Roll Horn 6</t>
  </si>
  <si>
    <t>27</t>
  </si>
  <si>
    <t>Metal Guitar 1</t>
  </si>
  <si>
    <t>3D, 3E</t>
  </si>
  <si>
    <t>Fortress 2 &amp; 3, Atlantis 2</t>
  </si>
  <si>
    <t>52, 53, 54</t>
  </si>
  <si>
    <t>Fortress 2 &amp; 3 Training</t>
  </si>
  <si>
    <t>N&amp;C Picc Snares</t>
  </si>
  <si>
    <t>17</t>
  </si>
  <si>
    <t>Out of This World 1</t>
  </si>
  <si>
    <t>Rap Drums</t>
  </si>
  <si>
    <t>0F, 10, 11, 12, 16, 1A</t>
  </si>
  <si>
    <t>Main Menu &amp; Training, Fortress Boss</t>
  </si>
  <si>
    <t>15</t>
  </si>
  <si>
    <t>Gong 2 Mono lm</t>
  </si>
  <si>
    <t>1F</t>
  </si>
  <si>
    <t>Prehistoric Boss, Prehistoric Fanfare 1 &amp; 2</t>
  </si>
  <si>
    <t>08</t>
  </si>
  <si>
    <t>The Story</t>
  </si>
  <si>
    <t>The Story, Overworld 2 &amp; 5, Pirates 1, Fortress 1 &amp; 3, Out of This World 3, The Conclusion</t>
  </si>
  <si>
    <t>Synths -&gt; Synth Pads</t>
  </si>
  <si>
    <t>Padding</t>
  </si>
  <si>
    <t>29</t>
  </si>
  <si>
    <t>Overworld 5, Prehistoric 1</t>
  </si>
  <si>
    <t>Ghost Vox Stereo</t>
  </si>
  <si>
    <t>1E</t>
  </si>
  <si>
    <t>28</t>
  </si>
  <si>
    <t>Main Menu &amp; Training, Atlantis ALL, Prehistoric 1, The Conclusion</t>
  </si>
  <si>
    <t>PROGRAMS -&gt; Winds</t>
  </si>
  <si>
    <t>1B</t>
  </si>
  <si>
    <t>PROGRAMS -&gt; Orchestral Percussion</t>
  </si>
  <si>
    <t>928 Tamb Hit</t>
  </si>
  <si>
    <t>4C</t>
  </si>
  <si>
    <t>Pirates 1</t>
  </si>
  <si>
    <t>930 Woodblock</t>
  </si>
  <si>
    <t>4E</t>
  </si>
  <si>
    <t>933 Castanet Up</t>
  </si>
  <si>
    <t>42</t>
  </si>
  <si>
    <t>021 000 Reed Organ</t>
  </si>
  <si>
    <t>58, 59</t>
  </si>
  <si>
    <t>Pirates 1 &amp; 3, Pirates Boss</t>
  </si>
  <si>
    <t>67</t>
  </si>
  <si>
    <t>Overworld 0, Carnival 1, Fortress 2, The Conclusion</t>
  </si>
  <si>
    <t>3B, 3C</t>
  </si>
  <si>
    <t>Main Menu &amp; Training, Carnival 1, Pirates 1</t>
  </si>
  <si>
    <t>016 008 Cimbalom</t>
  </si>
  <si>
    <t>0C, 0D</t>
  </si>
  <si>
    <t>019 024 Rotary Org.F</t>
  </si>
  <si>
    <t>20</t>
  </si>
  <si>
    <t>Intro &amp; Logos, Carnival ALL, Pirates 2, Pirates Boss, Bonus</t>
  </si>
  <si>
    <t>020 008 Church Org2</t>
  </si>
  <si>
    <t>3F, 40</t>
  </si>
  <si>
    <t>65, 66</t>
  </si>
  <si>
    <t>Out of This World 1 &amp; Fanfare 1-3-4, The Story</t>
  </si>
  <si>
    <t>5C</t>
  </si>
  <si>
    <t>Carnival Boss, Pirates 1</t>
  </si>
  <si>
    <t>4F</t>
  </si>
  <si>
    <t>2B, 6D</t>
  </si>
  <si>
    <t>Prehistoric Boss</t>
  </si>
  <si>
    <t>24</t>
  </si>
  <si>
    <t>Prehistoric 2 &amp; 3, Prehistoric Boss</t>
  </si>
  <si>
    <t>72:Tyrant -&gt; 72:Tyrant</t>
  </si>
  <si>
    <t>72:TYR Full mix</t>
  </si>
  <si>
    <t>2E</t>
  </si>
  <si>
    <t>Prehistoric 3</t>
  </si>
  <si>
    <t>73:Mysterious -&gt; 73:Mysterious</t>
  </si>
  <si>
    <t>73:MYS Full mix</t>
  </si>
  <si>
    <t>2F</t>
  </si>
  <si>
    <t>Prehistoric 3, Fortress 3</t>
  </si>
  <si>
    <t>89:Swing Toms -&gt; 89:Swing Toms</t>
  </si>
  <si>
    <t>89:SWT Remix 1</t>
  </si>
  <si>
    <t>18</t>
  </si>
  <si>
    <t>Fortress 1 &amp; 3</t>
  </si>
  <si>
    <t>95:Aboriginal -&gt; 95:Aboriginal</t>
  </si>
  <si>
    <t>95:ABO Mix 2</t>
  </si>
  <si>
    <t>Intro &amp; Logos, Atlantis 1 &amp; 3, Pirates 2</t>
  </si>
  <si>
    <t>101:Brushuffle -&gt; 101:Brushuffle</t>
  </si>
  <si>
    <t>101:BSH New Jack</t>
  </si>
  <si>
    <t>33</t>
  </si>
  <si>
    <t>Pirates 3, Pirates Boss, Fortress 2, The Conclusion</t>
  </si>
  <si>
    <t>113:Downshift -&gt; 113:Downshift</t>
  </si>
  <si>
    <t>113:DWS LiteBeat</t>
  </si>
  <si>
    <t>19</t>
  </si>
  <si>
    <t>Fortress 3 &amp; Boss</t>
  </si>
  <si>
    <t>117:Aquafunk -&gt; 117:Aquafunk</t>
  </si>
  <si>
    <t>117:AQF Full mix</t>
  </si>
  <si>
    <t>36</t>
  </si>
  <si>
    <t>-Unused sample-</t>
  </si>
  <si>
    <t>Beats N' The Hood</t>
  </si>
  <si>
    <t>Track 05 -&gt; Sample 3</t>
  </si>
  <si>
    <t>Damn</t>
  </si>
  <si>
    <t>35</t>
  </si>
  <si>
    <t>Atlantis 2, Atlantis Boss, Prehistoric 1, Bonus</t>
  </si>
  <si>
    <t>Track 02 - Breakbeat Live -&gt; TS 1:03</t>
  </si>
  <si>
    <t>2 Bars (Congas)</t>
  </si>
  <si>
    <t>32</t>
  </si>
  <si>
    <t>02, 03 Synth Blips</t>
  </si>
  <si>
    <t>04 Phone dialing</t>
  </si>
  <si>
    <t>Out of This World 3, Final Boss</t>
  </si>
  <si>
    <t>0E, 13, 14 Perc. One Shots</t>
  </si>
  <si>
    <t>? (Kurzweil or a SampleCell library)</t>
  </si>
  <si>
    <t>1C, 1D Tuba</t>
  </si>
  <si>
    <t>Overworld 4, Pirates 1</t>
  </si>
  <si>
    <t>21, 22, 23 Harpsichord</t>
  </si>
  <si>
    <t>25 "Ohh-wee-oh, ohh-oh" vocal</t>
  </si>
  <si>
    <t>Prehistoric 2+3</t>
  </si>
  <si>
    <t>2A Synth Mallet Mirrored</t>
  </si>
  <si>
    <t>Overworld 0, Atlantis Boss, The Conclusion</t>
  </si>
  <si>
    <t>2C, 2D Perc. One Shots</t>
  </si>
  <si>
    <t>31 Drum Loop w/Conga</t>
  </si>
  <si>
    <t>Carnival 1</t>
  </si>
  <si>
    <t>39, 3A Electric Breakbeat</t>
  </si>
  <si>
    <t>41, 43-4B, 4D, 50-51 Perc. One Shots</t>
  </si>
  <si>
    <t>? (Possibly a SFX library)</t>
  </si>
  <si>
    <t>5A, 5B Seagulls w/water in background</t>
  </si>
  <si>
    <t>Pirates 1+3</t>
  </si>
  <si>
    <t>5D, 5E Synth Forward &amp; Reverse</t>
  </si>
  <si>
    <t>Atlantis Fanfare 1+2+3, Bonus // Main Menu &amp; Training, Atlantis 2+3, Atlantis Fanfare 4</t>
  </si>
  <si>
    <t>5F Shaking Synth Lead</t>
  </si>
  <si>
    <t>Main Menu &amp; Training</t>
  </si>
  <si>
    <t>60, 61, 62 Synth Pad</t>
  </si>
  <si>
    <t>Atlantis ALL, The Conclusion</t>
  </si>
  <si>
    <t>64 Synth Whistle</t>
  </si>
  <si>
    <t>Atlantis 2</t>
  </si>
  <si>
    <t>68 Trumpet</t>
  </si>
  <si>
    <t>69 String Ensemble</t>
  </si>
  <si>
    <t>6A Wide String Ensemble</t>
  </si>
  <si>
    <t>Fortress 2, Fortress Boss</t>
  </si>
  <si>
    <t>6B Ocean wave rise/fall</t>
  </si>
  <si>
    <t>6C Wolf howling</t>
  </si>
  <si>
    <t>6E Funk Guitar Chord</t>
  </si>
  <si>
    <t>Intro &amp; Logos</t>
  </si>
  <si>
    <t>July 1998 Nintendo 64 Prototype</t>
  </si>
  <si>
    <t>K2000 V3</t>
  </si>
  <si>
    <t>PROGRAMS</t>
  </si>
  <si>
    <t>002 Stereo Grand</t>
  </si>
  <si>
    <t>1B, 1C</t>
  </si>
  <si>
    <t>Fortess 1/3, Fortess 2/Bonus, Fortress Boss</t>
  </si>
  <si>
    <t>012 Homeboy 88</t>
  </si>
  <si>
    <t>DC</t>
  </si>
  <si>
    <t>157 ScratchMenu 1</t>
  </si>
  <si>
    <t>E3, E6</t>
  </si>
  <si>
    <t>Windows &amp; Playstation</t>
  </si>
  <si>
    <t>063 Solo Flute</t>
  </si>
  <si>
    <t>Overworld 1, 2, 4, 5</t>
  </si>
  <si>
    <t>Fortress 1 &amp; 2</t>
  </si>
  <si>
    <t>Fortress 2</t>
  </si>
  <si>
    <t>Prehistoric ALL</t>
  </si>
  <si>
    <t>Prehistoric 1 &amp; 3</t>
  </si>
  <si>
    <t>035 000 Pick Bass</t>
  </si>
  <si>
    <t>Atlantis 1</t>
  </si>
  <si>
    <t>Atlantis Boss</t>
  </si>
  <si>
    <t>Pirates Boss</t>
  </si>
  <si>
    <t>"Can't have it decent, really" spoken vocal</t>
  </si>
  <si>
    <t>Overworld 0</t>
  </si>
  <si>
    <t>? (SR-JV80-05 World or Kurzweil)</t>
  </si>
  <si>
    <t>RollerCoaster Tycoon</t>
  </si>
  <si>
    <t>001 Acoustic Piano</t>
  </si>
  <si>
    <t>Horror Style</t>
  </si>
  <si>
    <t>? (SPIC C1-A#3 or SPIC B3-D6)</t>
  </si>
  <si>
    <t>Wild West Style</t>
  </si>
  <si>
    <t>C MAJ  FF, F# MAJ  FF, A MAJ  FF</t>
  </si>
  <si>
    <t>ACID</t>
  </si>
  <si>
    <t>Guitar -&gt; UnClean</t>
  </si>
  <si>
    <t>Rock Flair</t>
  </si>
  <si>
    <t>Rock Style 1</t>
  </si>
  <si>
    <t>Rock Dist Flange</t>
  </si>
  <si>
    <t>Rock Style 2</t>
  </si>
  <si>
    <t>Track 12 -&gt; Sample 2</t>
  </si>
  <si>
    <t>Z1</t>
  </si>
  <si>
    <t>M-DC1 Dance</t>
  </si>
  <si>
    <t>Dodgems Beat</t>
  </si>
  <si>
    <t>Driver</t>
  </si>
  <si>
    <t>Funky Unincorporated</t>
  </si>
  <si>
    <t>San Francisco at Day</t>
  </si>
  <si>
    <t>San Francisco at Night</t>
  </si>
  <si>
    <t>Semi Muted 1</t>
  </si>
  <si>
    <t>Miami at Day (Chase)</t>
  </si>
  <si>
    <t>Simple Chord Riff</t>
  </si>
  <si>
    <t>Miami at Day</t>
  </si>
  <si>
    <t>Monopoly Junior</t>
  </si>
  <si>
    <t>Cartoon &amp; Comedy, Ducks</t>
  </si>
  <si>
    <t>VariousDuckQuacks CRT011301</t>
  </si>
  <si>
    <t>Water Chute</t>
  </si>
  <si>
    <t>1st honk</t>
  </si>
  <si>
    <t>Bumper Cars</t>
  </si>
  <si>
    <t>Merry-Go-Round</t>
  </si>
  <si>
    <t>Helicopter Ride</t>
  </si>
  <si>
    <t>SR-JV80-08 Keyboards of the 60's &amp; 70's</t>
  </si>
  <si>
    <t>026 B3 Nice Feel</t>
  </si>
  <si>
    <t>001 88 Phat Boyz</t>
  </si>
  <si>
    <t>Banjo -&gt; Banjo Key of A</t>
  </si>
  <si>
    <t>Banjo 19-01 A</t>
  </si>
  <si>
    <t>Selection</t>
  </si>
  <si>
    <t>Bass -&gt; Bass Key of C</t>
  </si>
  <si>
    <t>Bass 21-06 C</t>
  </si>
  <si>
    <t>DRUMS</t>
  </si>
  <si>
    <t>Drums 24-02</t>
  </si>
  <si>
    <t>Guitars -&gt; Electric -&gt; Electric Guitar Key of C</t>
  </si>
  <si>
    <t>Electric Guitars 13-05 C</t>
  </si>
  <si>
    <t>Mandolin -&gt; Mandolin Key of C</t>
  </si>
  <si>
    <t>Mandolin 17-04 C</t>
  </si>
  <si>
    <t>Mandolin 17-05 C</t>
  </si>
  <si>
    <t>Track 07 - Strings &amp; Orchestra -&gt; TS 0:00</t>
  </si>
  <si>
    <t>Tutti Hit major w/glissando</t>
  </si>
  <si>
    <t>Cutscene (Outro)</t>
  </si>
  <si>
    <t>Track 17 - Strings &amp; Orchestra -&gt; TS 0:00</t>
  </si>
  <si>
    <t>Frogger 2: Swampy's Revenge</t>
  </si>
  <si>
    <t>Track 02 - Loops Heavy -&gt; Sample 4</t>
  </si>
  <si>
    <t>Fast Bounce - 120 BPM</t>
  </si>
  <si>
    <t>Super Retro</t>
  </si>
  <si>
    <t>Track 04 - Loops Various -&gt; Sample 6</t>
  </si>
  <si>
    <t>Sidestick - 112 BPM</t>
  </si>
  <si>
    <t>Track 08 - Inst. Loops -&gt; Sample 1</t>
  </si>
  <si>
    <t>Electro 124 BPM</t>
  </si>
  <si>
    <t>Subterranean</t>
  </si>
  <si>
    <t>Track 08 - Inst. Loops -&gt; Sample 2</t>
  </si>
  <si>
    <t>Workinwah 133 BPM</t>
  </si>
  <si>
    <t>Track 08 - Inst. Loops -&gt; Sample 4</t>
  </si>
  <si>
    <t>Track 09 - Weird Loops -&gt; Sample 10</t>
  </si>
  <si>
    <t>Bubblysin 123 BPM</t>
  </si>
  <si>
    <t>Track 16 - Table/Stops -&gt; Sample 10</t>
  </si>
  <si>
    <t>Spin Back Long</t>
  </si>
  <si>
    <t>Track 17 - Table/Stops -&gt; Sample 2</t>
  </si>
  <si>
    <t>Spin 2 - House</t>
  </si>
  <si>
    <t>Track 31 - Wah Wah Guitar -&gt; Sample 1</t>
  </si>
  <si>
    <t>Afro Wah 1</t>
  </si>
  <si>
    <t>Track 46 - Male Spoken Vox -&gt; Sample 1</t>
  </si>
  <si>
    <t>I have said</t>
  </si>
  <si>
    <t>"I have said not once, but many times"</t>
  </si>
  <si>
    <t>Super Retro (Alternate)</t>
  </si>
  <si>
    <t>Track 46 - Male Spoken Vox -&gt; Sample 4</t>
  </si>
  <si>
    <t>Mad Larf</t>
  </si>
  <si>
    <t>"Ha ha ha ha ha ha"</t>
  </si>
  <si>
    <t>Track 54 - Vox FX -&gt; Sample 10</t>
  </si>
  <si>
    <t>WikkiWikki 1-2</t>
  </si>
  <si>
    <t>Track 54 - Vox FX -&gt; Sample 13</t>
  </si>
  <si>
    <t>Harm Wow</t>
  </si>
  <si>
    <t>Now! That's What I Call Sampling!</t>
  </si>
  <si>
    <t>Track 09 - Pascal Gabriel's Dance Samples -&gt; Sample 7</t>
  </si>
  <si>
    <t>League Loop - 128 BPM</t>
  </si>
  <si>
    <t>Halloween</t>
  </si>
  <si>
    <t>Track 25 - Electronics -&gt; TS 0:34</t>
  </si>
  <si>
    <t>(vocoder) "transformer"</t>
  </si>
  <si>
    <t>Laboratory</t>
  </si>
  <si>
    <t>Track 27 - Electronics -&gt; TS 0:06</t>
  </si>
  <si>
    <t>(computer) "sound effect"</t>
  </si>
  <si>
    <t>019 Slap Bass 2</t>
  </si>
  <si>
    <t>Garden</t>
  </si>
  <si>
    <t>Track 22 -&gt; Sample 3</t>
  </si>
  <si>
    <t>FX Loops 1-5 144 bpm</t>
  </si>
  <si>
    <t>Track 22 -&gt; Sample 5</t>
  </si>
  <si>
    <t>Drum Loops A 1-5 128 bpm</t>
  </si>
  <si>
    <t>Track 65 -&gt; Sample 2</t>
  </si>
  <si>
    <t>Track 65 -&gt; Sample 3</t>
  </si>
  <si>
    <t>Track 65 -&gt; Sample 5</t>
  </si>
  <si>
    <t>Track 73 -&gt; ?</t>
  </si>
  <si>
    <t>Drum Loops A 1-5 144 bpm</t>
  </si>
  <si>
    <t>Track 05 -&gt; Sample 1</t>
  </si>
  <si>
    <t>Seagull Flight</t>
  </si>
  <si>
    <t>Drum Break &amp; Congas</t>
  </si>
  <si>
    <t>Driver 2: Back on the Streets</t>
  </si>
  <si>
    <t>Partition A -&gt; VOLUME 016</t>
  </si>
  <si>
    <t>FAST CHUG</t>
  </si>
  <si>
    <t>FAST CHUG 1</t>
  </si>
  <si>
    <t>Rio at Night (Chase)</t>
  </si>
  <si>
    <t>Partition B -&gt; VOLUME 023</t>
  </si>
  <si>
    <t>OCTAVES</t>
  </si>
  <si>
    <t>FULL OCT 1, 2, 3</t>
  </si>
  <si>
    <t>Las Vegas at Night</t>
  </si>
  <si>
    <t>Partition C -&gt; VOLUME 001</t>
  </si>
  <si>
    <t>OUCHWAH</t>
  </si>
  <si>
    <t>OUCH 6R</t>
  </si>
  <si>
    <t>Partition C -&gt; VOLUME 007</t>
  </si>
  <si>
    <t>WOWOWA</t>
  </si>
  <si>
    <t>WOWOWA 1, 2, 5</t>
  </si>
  <si>
    <t>Las Vegas at Day</t>
  </si>
  <si>
    <t>Partition C -&gt; VOLUME 012</t>
  </si>
  <si>
    <t>GET AWAY</t>
  </si>
  <si>
    <t>GET AWAY 1, 3, 8</t>
  </si>
  <si>
    <t>Havana at Day</t>
  </si>
  <si>
    <t>Partition E -&gt; VOLUME 003</t>
  </si>
  <si>
    <t>MAD DOG</t>
  </si>
  <si>
    <t>MAD DOG 1</t>
  </si>
  <si>
    <t>Partition E -&gt; VOLUME 012</t>
  </si>
  <si>
    <t>BIG</t>
  </si>
  <si>
    <t>BIG RIFF 1, BIG 2R</t>
  </si>
  <si>
    <t>Chicago at Night</t>
  </si>
  <si>
    <t>Partition G -&gt; VOLUME 013</t>
  </si>
  <si>
    <t>HOBBLIN</t>
  </si>
  <si>
    <t>HOBBLIN 5</t>
  </si>
  <si>
    <t>Havana at Night</t>
  </si>
  <si>
    <t>Nicktoons Racing</t>
  </si>
  <si>
    <t>009 B3 Mod-&gt;Lesl</t>
  </si>
  <si>
    <t>Front-end2</t>
  </si>
  <si>
    <t>003 Blue Grass</t>
  </si>
  <si>
    <t>Front-end1</t>
  </si>
  <si>
    <t>Rugrats</t>
  </si>
  <si>
    <t>Sheep, Dog 'n' Wolf / Looney Tunes: Sheep Raider</t>
  </si>
  <si>
    <t>Loop Soup</t>
  </si>
  <si>
    <t>Partition A -&gt; SOUP 101-103</t>
  </si>
  <si>
    <t>DEAR J... 102</t>
  </si>
  <si>
    <t>Level 2</t>
  </si>
  <si>
    <t>Partition B -&gt; SOUPMIX84-88</t>
  </si>
  <si>
    <t>MIXED LOOPS</t>
  </si>
  <si>
    <t>Level 13</t>
  </si>
  <si>
    <t>Partition C -&gt; SOUP 89-93</t>
  </si>
  <si>
    <t>LADY 2   90</t>
  </si>
  <si>
    <t>Level 1</t>
  </si>
  <si>
    <t>RUBN ROLL 93</t>
  </si>
  <si>
    <t>INTAMACY  89</t>
  </si>
  <si>
    <t>Partition C -&gt; SOUP 97-98</t>
  </si>
  <si>
    <t>DRM LOOPS 98</t>
  </si>
  <si>
    <t>Level 7 / 10</t>
  </si>
  <si>
    <t>Advanced Media Trax</t>
  </si>
  <si>
    <t>CD 3 -&gt; Partition A -&gt; 01 ACID JAZZ</t>
  </si>
  <si>
    <t>JAZZ90-CONGA</t>
  </si>
  <si>
    <t>Level 14</t>
  </si>
  <si>
    <t>JAZZ90-INS C</t>
  </si>
  <si>
    <t>JAZZ90-INS#D</t>
  </si>
  <si>
    <t>JAZZ90-INS F</t>
  </si>
  <si>
    <t>JAZZ90-INS A</t>
  </si>
  <si>
    <t>Level 4 / 11</t>
  </si>
  <si>
    <t>JAZZ90-INS#A</t>
  </si>
  <si>
    <t>Level 4 / 11, Level 14</t>
  </si>
  <si>
    <t>CD 3 -&gt; Partition A -&gt; 03 90 DRUMS</t>
  </si>
  <si>
    <t>GRV90-BREAK</t>
  </si>
  <si>
    <t>CD 3 -&gt; Partition B -&gt; 02 147 ROAD</t>
  </si>
  <si>
    <t>ROAD DR+PERC</t>
  </si>
  <si>
    <t>Level 9 / Bonus Level 2</t>
  </si>
  <si>
    <t>Partition H -&gt; SOUL   LICK</t>
  </si>
  <si>
    <t>SOUL     1</t>
  </si>
  <si>
    <t>Level 5 / 6</t>
  </si>
  <si>
    <t>SOUL     2</t>
  </si>
  <si>
    <t>Partition F -&gt; VOLUME 003</t>
  </si>
  <si>
    <t>HARMNCALICKS</t>
  </si>
  <si>
    <t>Track 15 -&gt; TS 0:00, 0:11</t>
  </si>
  <si>
    <t>Level 12</t>
  </si>
  <si>
    <t>Track 17 -&gt; TS 0:25, 0:29</t>
  </si>
  <si>
    <t>TV Studio</t>
  </si>
  <si>
    <t>Track 19 -&gt; TS 0:17</t>
  </si>
  <si>
    <t>Track 44 - The Virtual Band 110 BPM -&gt; TS 0:34</t>
  </si>
  <si>
    <t>Level 3</t>
  </si>
  <si>
    <t>Track 63 -&gt; TS Various</t>
  </si>
  <si>
    <t>Level 15</t>
  </si>
  <si>
    <t>Partition G -&gt; A GUITARLICK</t>
  </si>
  <si>
    <t>GUITAR 1 ALL</t>
  </si>
  <si>
    <t>Level 8</t>
  </si>
  <si>
    <t>Partition G -&gt; B BASSLICKS</t>
  </si>
  <si>
    <t>REALBASLICK2</t>
  </si>
  <si>
    <t>Partition H -&gt; D BRASSLICKS</t>
  </si>
  <si>
    <t>FLUTELICKALL</t>
  </si>
  <si>
    <t>EFFECTS--ALL</t>
  </si>
  <si>
    <t>Overdub Sensation</t>
  </si>
  <si>
    <t>Track 97</t>
  </si>
  <si>
    <t>Timestamp 1:05</t>
  </si>
  <si>
    <t>Track 03 - Programmed Loops -&gt; Sample 1</t>
  </si>
  <si>
    <t>Rolling Break</t>
  </si>
  <si>
    <t>? (AMG Product)</t>
  </si>
  <si>
    <t>Hood Drum FX</t>
  </si>
  <si>
    <t>RollerCoaster Tycoon 2</t>
  </si>
  <si>
    <t>Rock Style 3</t>
  </si>
  <si>
    <t>XFb_AudioCD -&gt; FB57_drum_lps_128bpm</t>
  </si>
  <si>
    <t>FB5701_lop_128</t>
  </si>
  <si>
    <t>Mechanical Style</t>
  </si>
  <si>
    <t>FB5702_lop_128</t>
  </si>
  <si>
    <t>FB5703_lop_128</t>
  </si>
  <si>
    <t>FB5704_lop_128</t>
  </si>
  <si>
    <t>Prosonus</t>
  </si>
  <si>
    <t>Brass Vol. 4</t>
  </si>
  <si>
    <t>Track 02 - Rock n' Roll Horns</t>
  </si>
  <si>
    <t>sustained, in fourths</t>
  </si>
  <si>
    <t>Urban Style</t>
  </si>
  <si>
    <t>Track 40 - Large Brass Ensemble -&gt; TS 0:38</t>
  </si>
  <si>
    <t>special FX</t>
  </si>
  <si>
    <t>Long rip down</t>
  </si>
  <si>
    <t>Martian Style</t>
  </si>
  <si>
    <t>6023-20</t>
  </si>
  <si>
    <t>AFRICA: MORNING AMBIENCE, BIRDS</t>
  </si>
  <si>
    <t>Jungle Drums Style</t>
  </si>
  <si>
    <t>053-Euphrates Fluid 5</t>
  </si>
  <si>
    <t>068-Liquid Brushes</t>
  </si>
  <si>
    <t>068-Liquid Brushes Congas</t>
  </si>
  <si>
    <t>Modern Style</t>
  </si>
  <si>
    <t>089-Swampy</t>
  </si>
  <si>
    <t>089-Swampy Full mix</t>
  </si>
  <si>
    <t>Ice Style</t>
  </si>
  <si>
    <t>089-Swampy Perc mix</t>
  </si>
  <si>
    <t>Medieval Style</t>
  </si>
  <si>
    <t>Chris Sawyer's Locomotion</t>
  </si>
  <si>
    <t>Hop to the Bop</t>
  </si>
  <si>
    <t>Smooth Running, Traffic Jam</t>
  </si>
  <si>
    <t>028 Clean Gt.</t>
  </si>
  <si>
    <t>Gettin' On The Gas, Jumpin' the Rails</t>
  </si>
  <si>
    <t>Get Me to Gladstone Bay, Sandy Track Blues</t>
  </si>
  <si>
    <t>RollerCoaster Tycoon 3</t>
  </si>
  <si>
    <t>HB02-99-01</t>
  </si>
  <si>
    <t>Gothic Moon</t>
  </si>
  <si>
    <t>6003-99-01</t>
  </si>
  <si>
    <t>WOLVES</t>
  </si>
  <si>
    <t>TIMBER-WOLVES: HOWLING, ANIMAL,</t>
  </si>
  <si>
    <t>IND ALTO 6</t>
  </si>
  <si>
    <t>Buccaneer</t>
  </si>
  <si>
    <t>IND PICC 5</t>
  </si>
  <si>
    <t>CD 1 -&gt; Partition A -&gt; INSTANT ASIA</t>
  </si>
  <si>
    <t>INSTANT ASIA</t>
  </si>
  <si>
    <t>D4, A5</t>
  </si>
  <si>
    <t>House Musique</t>
  </si>
  <si>
    <t>06-65 CONSTRUCTION KITS -&gt; 61-65 discjockeys 130 A</t>
  </si>
  <si>
    <t>gte130lick01_discjockeys</t>
  </si>
  <si>
    <t>Galaxy Trooper</t>
  </si>
  <si>
    <t>gte130lick02_discjockeys</t>
  </si>
  <si>
    <t>66-84 EXTRA MATERIAL -&gt; 66-70 DRUM LOOPS -&gt; 68</t>
  </si>
  <si>
    <t>drm125housemusique31</t>
  </si>
  <si>
    <t>Girls Like Spice</t>
  </si>
  <si>
    <t>drm125housemusique45</t>
  </si>
  <si>
    <t>66-84 EXTRA MATERIAL -&gt; 66-70 DRUM LOOPS -&gt; 70</t>
  </si>
  <si>
    <t>drm125housemusique55</t>
  </si>
  <si>
    <t>JJ's House</t>
  </si>
  <si>
    <t>drm125housemusique58</t>
  </si>
  <si>
    <t>drm125housemusique59</t>
  </si>
  <si>
    <t>66-84 EXTRA MATERIAL -&gt; 71-79 INSTRUMENT LOOPS</t>
  </si>
  <si>
    <t>gte125funk01a</t>
  </si>
  <si>
    <t>gte125funk03a</t>
  </si>
  <si>
    <t>pne125rhod02a</t>
  </si>
  <si>
    <t>pne125rhod06a</t>
  </si>
  <si>
    <t>66-84 EXTRA MATERIAL -&gt; 80-84 DRUM SOUNDS</t>
  </si>
  <si>
    <t>bde-house02</t>
  </si>
  <si>
    <t>chh-housemusique12</t>
  </si>
  <si>
    <t>cym-housemusique11</t>
  </si>
  <si>
    <t>Partition I -&gt; STRINGS</t>
  </si>
  <si>
    <t>STRINGS--ALL</t>
  </si>
  <si>
    <t>05STRINGS</t>
  </si>
  <si>
    <t>Partition J -&gt; A ADLIBS 90</t>
  </si>
  <si>
    <t>ADLIBS 90</t>
  </si>
  <si>
    <t>004, 006, 007, 009</t>
  </si>
  <si>
    <t>Expansion: Soaked!</t>
  </si>
  <si>
    <t>Surf Shack</t>
  </si>
  <si>
    <t>LiloPop</t>
  </si>
  <si>
    <t>06-65 CONSTRUCTION KITS -&gt; 16-20 glamour 125 a</t>
  </si>
  <si>
    <t>gro125glamour</t>
  </si>
  <si>
    <t>Bubble House</t>
  </si>
  <si>
    <t>bse125basslick02_glamour</t>
  </si>
  <si>
    <t>gte125chords02_glamour</t>
  </si>
  <si>
    <t>pno125chords01_glamour</t>
  </si>
  <si>
    <t>str125strings01_glamour</t>
  </si>
  <si>
    <t>str125strings02_glamour</t>
  </si>
  <si>
    <t>06-65 CONSTRUCTION KITS -&gt; 31-35 beachclub 125</t>
  </si>
  <si>
    <t>bse125filter01_beachclub</t>
  </si>
  <si>
    <t>bse125filter03_beachclub</t>
  </si>
  <si>
    <t>Change-A</t>
  </si>
  <si>
    <t>Expansion: Wild!</t>
  </si>
  <si>
    <t>Festa Latina 1 - Drums &amp; Rhythms</t>
  </si>
  <si>
    <t>Drums &amp; Percussion -&gt; Salsa -&gt; 120 bpm</t>
  </si>
  <si>
    <t>Bombo_Salsa 120_1</t>
  </si>
  <si>
    <t>Salsa</t>
  </si>
  <si>
    <t>Bombo_Salsa 120_2</t>
  </si>
  <si>
    <t>Bongo_Salsa 120_2</t>
  </si>
  <si>
    <t>Campana_Salsa 120_1</t>
  </si>
  <si>
    <t>Campana_Salsa 120_2</t>
  </si>
  <si>
    <t>Congas_Salsa 120_4</t>
  </si>
  <si>
    <t>Congas_Salsa 120_5</t>
  </si>
  <si>
    <t>Drums_Salsa 120_1</t>
  </si>
  <si>
    <t>Drums_Salsa 120_2</t>
  </si>
  <si>
    <t>Repique Salsa 120_1</t>
  </si>
  <si>
    <t>Repique Salsa 120_2</t>
  </si>
  <si>
    <t>Festa Latina 2 - Bass Guitars Keyboards</t>
  </si>
  <si>
    <t>A guitar-piano -&gt; Salsa</t>
  </si>
  <si>
    <t>Salsa-AG-Am-05-120-6</t>
  </si>
  <si>
    <t>Salsa-AG-C-04-120-3</t>
  </si>
  <si>
    <t>B a s s -&gt; Salsa -&gt; 120 bpm</t>
  </si>
  <si>
    <t>Salsa-Bass-C-09-120-3</t>
  </si>
  <si>
    <t>Salsa-Bass-C-10-120-5</t>
  </si>
  <si>
    <t>Salsa-Bass-Em-05-120-2</t>
  </si>
  <si>
    <t>Salsa-Bass-Em-06-120-2</t>
  </si>
  <si>
    <t>Festa Latina 3 - Horn Section</t>
  </si>
  <si>
    <t>Horn-Section -&gt; Salsa -&gt; 120 bpm</t>
  </si>
  <si>
    <t>Salsa-HS-Am-21-120-6</t>
  </si>
  <si>
    <t>Salsa-HS-C-08-120-3</t>
  </si>
  <si>
    <t>Salsa-HS-C-09-120-5</t>
  </si>
  <si>
    <t>Salsa-HS-Em-06-120-2</t>
  </si>
  <si>
    <t>BT Twisted Textures</t>
  </si>
  <si>
    <t>Awarness</t>
  </si>
  <si>
    <t>Savannah</t>
  </si>
  <si>
    <t>Awarness II</t>
  </si>
  <si>
    <t>Beauty Strings</t>
  </si>
  <si>
    <t>Heart of Africa Vol. 2</t>
  </si>
  <si>
    <t>Partition B -&gt; 03 SINARAH</t>
  </si>
  <si>
    <t>SINARAH G 1</t>
  </si>
  <si>
    <t>Bush Baby</t>
  </si>
  <si>
    <t>Partition G -&gt; 01 .AFR.HITS</t>
  </si>
  <si>
    <t>ACHIBURUWHOO</t>
  </si>
  <si>
    <t>Bush Baby, Tribal Wild</t>
  </si>
  <si>
    <t>COMING HIT</t>
  </si>
  <si>
    <t>ISAIA HIT 1</t>
  </si>
  <si>
    <t>Tribal Wild</t>
  </si>
  <si>
    <t>ISAIA HIT 2</t>
  </si>
  <si>
    <t>Megami Tensei Gaiden: Last Bible III</t>
  </si>
  <si>
    <t xml:space="preserve">Classical Choir </t>
  </si>
  <si>
    <t>Choir Whistle</t>
  </si>
  <si>
    <t>Brantika</t>
  </si>
  <si>
    <t>018 Pizz Bass</t>
  </si>
  <si>
    <t>Pumpkin Pom</t>
  </si>
  <si>
    <t>Memories</t>
  </si>
  <si>
    <t>Opening Title, Memories, Before Battle</t>
  </si>
  <si>
    <t>Megami Ibunroku Persona</t>
  </si>
  <si>
    <t>Track 79 -&gt; Sample 1</t>
  </si>
  <si>
    <t>Record scratch</t>
  </si>
  <si>
    <t>1st &amp; 2nd Ward Shopping District (West Entrance)</t>
  </si>
  <si>
    <t>Track 79 -&gt; Sample 2</t>
  </si>
  <si>
    <t>Devil Summoner: Soul Hackers</t>
  </si>
  <si>
    <t>Opening Music</t>
  </si>
  <si>
    <t>Nostalgia</t>
  </si>
  <si>
    <t>15 Atmosferics</t>
  </si>
  <si>
    <t>Snowfall</t>
  </si>
  <si>
    <t>Epilogue 2, Staff Roll</t>
  </si>
  <si>
    <t>Shin Megami Tensei (Sony Playstation 1, 2001)</t>
  </si>
  <si>
    <t>085 008 P5 Sync Lead</t>
  </si>
  <si>
    <t>Battle! (Normal), Encounter! (Ginza)</t>
  </si>
  <si>
    <t>Battle (Normal), Level Up, Ginza</t>
  </si>
  <si>
    <t>Law, Chaos</t>
  </si>
  <si>
    <t>Growlanser III: The Dual Darkness</t>
  </si>
  <si>
    <t>Doubt</t>
  </si>
  <si>
    <t>Shin Megami Tensei II (Sony Playstation 1, 2002)</t>
  </si>
  <si>
    <t>Valhalla, Battle (Normal), Level Up</t>
  </si>
  <si>
    <t>Neutral, Underground World, Chaos</t>
  </si>
  <si>
    <t>Shin Megami Tensei III: Nocturne</t>
  </si>
  <si>
    <t>Legacy -&gt; GarageBand -&gt; Pianos and Keyboards</t>
  </si>
  <si>
    <t>Smokey Clav</t>
  </si>
  <si>
    <t>48TEST.ADB</t>
  </si>
  <si>
    <t>the vocals are amped</t>
  </si>
  <si>
    <t>Fierce Battle, Normal Battle, Boss Battle</t>
  </si>
  <si>
    <t>Playing the Fool</t>
  </si>
  <si>
    <t>Track 64 - crossfade -&gt; Sample 2</t>
  </si>
  <si>
    <t>clstr.-unis. (C3)</t>
  </si>
  <si>
    <t>Metatron Defeated</t>
  </si>
  <si>
    <t>5th Harmonic</t>
  </si>
  <si>
    <t>Last Boss Battle - Before Transformation</t>
  </si>
  <si>
    <t>A-15 Deep Breath Pad</t>
  </si>
  <si>
    <t>Boss Appearance</t>
  </si>
  <si>
    <t>186 Vocamatic</t>
  </si>
  <si>
    <t>Cathedral of Shadows ~Cursed~</t>
  </si>
  <si>
    <t>Large Map - Real Universe, Normal Battle</t>
  </si>
  <si>
    <t>Metal hit</t>
  </si>
  <si>
    <t>Recovery Spring</t>
  </si>
  <si>
    <t>64voicepiano (Layered with pad)</t>
  </si>
  <si>
    <t>Heretic Mansion, Normal Battle - Stuck in Amalah</t>
  </si>
  <si>
    <t>Heretic Mansion</t>
  </si>
  <si>
    <t>Pick bass</t>
  </si>
  <si>
    <t>Normal Battle - Stuck in Amalah, Heretic Mansion - Curse</t>
  </si>
  <si>
    <t>JV-1080 "Power Trip"</t>
  </si>
  <si>
    <t>Normal Battle - Stuck in Amalah</t>
  </si>
  <si>
    <t>Junk Shop</t>
  </si>
  <si>
    <t>Nocturne Maniax</t>
  </si>
  <si>
    <t>guitar03</t>
  </si>
  <si>
    <t>Dante Battle</t>
  </si>
  <si>
    <t>kick01</t>
  </si>
  <si>
    <t>TB or Not TB</t>
  </si>
  <si>
    <t>Tinitus</t>
  </si>
  <si>
    <t>Talk</t>
  </si>
  <si>
    <t>Synth Sequence intro</t>
  </si>
  <si>
    <t>Donte Battle</t>
  </si>
  <si>
    <t>Shin Megami Tensei: Digital Devil Saga 2</t>
  </si>
  <si>
    <t>PlugSound Vol. 2 Fretted Instruments</t>
  </si>
  <si>
    <t>Fend. Slap patch</t>
  </si>
  <si>
    <t>Epic Battle</t>
  </si>
  <si>
    <t>Persona 3</t>
  </si>
  <si>
    <t>Legacy -&gt; GarageBand -&gt; ?</t>
  </si>
  <si>
    <t>Upright bass</t>
  </si>
  <si>
    <t>Iwatodai Dorm</t>
  </si>
  <si>
    <t>Orchestral -&gt; Brass</t>
  </si>
  <si>
    <t>Joy</t>
  </si>
  <si>
    <t>Advanced Orchestra Extended</t>
  </si>
  <si>
    <t>Aria of the Soul, This Mysterious Feeling, Living With Determination</t>
  </si>
  <si>
    <t>Track 31 - Rap Voices -&gt; TS 0:00</t>
  </si>
  <si>
    <t>Rapper 1,2</t>
  </si>
  <si>
    <t>"So dance, while I put you..."</t>
  </si>
  <si>
    <t>Iwatodai Dorm, Joy</t>
  </si>
  <si>
    <t>Track 31 - Rap Voices -&gt; TS 0:03</t>
  </si>
  <si>
    <t>"Let's party, put the boogie..."</t>
  </si>
  <si>
    <t>Track 31 - Rap Voices -&gt; TS 0:09</t>
  </si>
  <si>
    <t>"Work that body, work that..."</t>
  </si>
  <si>
    <t>Track 31 - Rap Voices -&gt; TS 0:14</t>
  </si>
  <si>
    <t>"I say hey, hey, hey"</t>
  </si>
  <si>
    <t>Track 32 - Rap Voices -&gt; TS 0:00</t>
  </si>
  <si>
    <t>"Fill in the fire with the burn..."</t>
  </si>
  <si>
    <t>Track 32 - Rap Voices -&gt; TS 0:03</t>
  </si>
  <si>
    <t>"Yeah, get up fourth of that..."</t>
  </si>
  <si>
    <t>Track 32 - Rap Voices -&gt; TS 0:08</t>
  </si>
  <si>
    <t>"Come on girl, let me rock..."</t>
  </si>
  <si>
    <t>Voice Spectral II</t>
  </si>
  <si>
    <t>CD 1 -&gt; Track 55 - adlib styled melodic lines -&gt; TS 0:57</t>
  </si>
  <si>
    <t>medium length lines 1 / dry (ricarda/jane)</t>
  </si>
  <si>
    <t>Changing of the Seasons</t>
  </si>
  <si>
    <t>CD 1 -&gt; Track 74 - lyric melodic lines -&gt; TS 0:08</t>
  </si>
  <si>
    <t>medium length lines (ricarda/jane)</t>
  </si>
  <si>
    <t>"Ayyyyyy, yea!"</t>
  </si>
  <si>
    <t>Mass Destruction</t>
  </si>
  <si>
    <t>CD 2 -&gt; Track 08 - journey to europe -&gt; TS Various</t>
  </si>
  <si>
    <t>spain female phrases (Xpert)</t>
  </si>
  <si>
    <t>Trauma Center: Second Opinion</t>
  </si>
  <si>
    <t>Vulnerability</t>
  </si>
  <si>
    <t>Etrian Odyssey</t>
  </si>
  <si>
    <t>Hyper Canvas</t>
  </si>
  <si>
    <t>Preset -&gt; Drum Set</t>
  </si>
  <si>
    <t>001 Standard Set</t>
  </si>
  <si>
    <t>Initial Strike</t>
  </si>
  <si>
    <t>Acoustic::Nylon Fingered</t>
  </si>
  <si>
    <t>The Green Green Woodlands, The Capital of Shinjuku</t>
  </si>
  <si>
    <t>Sam</t>
  </si>
  <si>
    <t>VOPM</t>
  </si>
  <si>
    <t>tone -&gt; bell</t>
  </si>
  <si>
    <t>001 Calm Bell</t>
  </si>
  <si>
    <t>The Capital of Shinjuku</t>
  </si>
  <si>
    <t>Luminous Arc</t>
  </si>
  <si>
    <t>Awoken Priest, Attack</t>
  </si>
  <si>
    <t>Every Day sunny</t>
  </si>
  <si>
    <t>Non-Stop Battle!! -Battle Medley-</t>
  </si>
  <si>
    <t>Teardrops</t>
  </si>
  <si>
    <t>Shin Megami Tensei IMAGINE</t>
  </si>
  <si>
    <t>French Horn Section Legato</t>
  </si>
  <si>
    <t>7th Anniversary, Easy Boss</t>
  </si>
  <si>
    <t>New Year 2014</t>
  </si>
  <si>
    <t>C Orch Chimes</t>
  </si>
  <si>
    <t>Act XX Lucifer, Celu Tower Boss, Colosseum Boss, Fiend Battle</t>
  </si>
  <si>
    <t>C 12 Cymbal</t>
  </si>
  <si>
    <t>Battle! (Final [Nocturne])</t>
  </si>
  <si>
    <t>LPS Organic</t>
  </si>
  <si>
    <t>Battle! (Universe Seth)</t>
  </si>
  <si>
    <t>7th Anniversary, Hard Boss 2, Universe Area</t>
  </si>
  <si>
    <t>7th Anniversary, Dungeon</t>
  </si>
  <si>
    <t>Mekon Temple</t>
  </si>
  <si>
    <t>New Char Selection</t>
  </si>
  <si>
    <t>HALion</t>
  </si>
  <si>
    <t>Fluster (Echo D2)</t>
  </si>
  <si>
    <t>Act 19-4: Distortion Floor</t>
  </si>
  <si>
    <t>Flute FX 7 (Echo C2)</t>
  </si>
  <si>
    <t>Flute FX 7 (Echo D2)</t>
  </si>
  <si>
    <t>Flute FX 7 (Echo G2)</t>
  </si>
  <si>
    <t>Colosseum, Pentalpha Battle</t>
  </si>
  <si>
    <t>Etrian Odyssey II: Heroes of Lagaard</t>
  </si>
  <si>
    <t>tone -&gt; bass</t>
  </si>
  <si>
    <t>021 Groove Bass 1</t>
  </si>
  <si>
    <t>Vast Lands Spreading in the North, Cherry Tree Bridge</t>
  </si>
  <si>
    <t>015 Viberaphon AMS-</t>
  </si>
  <si>
    <t>Cherry Tree Bridge</t>
  </si>
  <si>
    <t>tone -&gt; lead</t>
  </si>
  <si>
    <t>022 Synth Cut 8-4</t>
  </si>
  <si>
    <t>tone -&gt; piano</t>
  </si>
  <si>
    <t>007 E.piano #3</t>
  </si>
  <si>
    <t>015 piano 4</t>
  </si>
  <si>
    <t>tone -&gt; strpad</t>
  </si>
  <si>
    <t>004 Chorus #2(Voice</t>
  </si>
  <si>
    <t>FM Bell</t>
  </si>
  <si>
    <t>Vast Lands Spreading in the North</t>
  </si>
  <si>
    <t>Luminous Arc 2</t>
  </si>
  <si>
    <t>Assault!!</t>
  </si>
  <si>
    <t>Cherry Blossoms Falling in the Snow</t>
  </si>
  <si>
    <t>The Path Where the Wind Dances</t>
  </si>
  <si>
    <t>The Path Where the Wind Dances, Challenging a Formidable Enemy</t>
  </si>
  <si>
    <t>Trauma Center: Under the Knife 2</t>
  </si>
  <si>
    <t>Cut Off the Fate!!</t>
  </si>
  <si>
    <t>To the Neverending Tomorrow</t>
  </si>
  <si>
    <t>18V Pizz RR x3</t>
  </si>
  <si>
    <t>Gentle Breeze</t>
  </si>
  <si>
    <t>Asclepius, Again</t>
  </si>
  <si>
    <t>Unflagging Surgery</t>
  </si>
  <si>
    <t>Pop snare</t>
  </si>
  <si>
    <t>Growing Feeling in My Heart, Swaying Shadow of GUILT</t>
  </si>
  <si>
    <t>Clinical Skills</t>
  </si>
  <si>
    <t xml:space="preserve">174-World Hunt </t>
  </si>
  <si>
    <t>Medical Tactics</t>
  </si>
  <si>
    <t>Persona 4</t>
  </si>
  <si>
    <t>The Genesis</t>
  </si>
  <si>
    <t>Reasoning</t>
  </si>
  <si>
    <t>Devil Survivor</t>
  </si>
  <si>
    <t>Jam Pack for Garageband</t>
  </si>
  <si>
    <t>Effected Drum Kit 10</t>
  </si>
  <si>
    <t>Pinch Battle</t>
  </si>
  <si>
    <t>67-Crenshaw</t>
  </si>
  <si>
    <t>Normal - jingle</t>
  </si>
  <si>
    <t>Anxiety - jingle</t>
  </si>
  <si>
    <t>Achievement - jingle</t>
  </si>
  <si>
    <t>Persona 3 Portable</t>
  </si>
  <si>
    <t>Track 71 - Rhythmic Lines (Ricarda_Jane)</t>
  </si>
  <si>
    <t>Sun</t>
  </si>
  <si>
    <t>Track 73 - Medium Length Lines (Ricarda_Jane)</t>
  </si>
  <si>
    <t>Track 81 - Melodic Words (Ricarda_Jane)</t>
  </si>
  <si>
    <t>Etrian Odyssey III</t>
  </si>
  <si>
    <t>All Battle Themes</t>
  </si>
  <si>
    <t>Etrian Odyssey III: The Drowned City Super Arrange Version</t>
  </si>
  <si>
    <t>Town: Engrave Thy Name</t>
  </si>
  <si>
    <t>Labyrinth 6 Evil God in the Dark Ocean Depths~Calling That Detestable Name</t>
  </si>
  <si>
    <t>Return to the Planet of the Breaks</t>
  </si>
  <si>
    <t>Booty Luchy 091</t>
  </si>
  <si>
    <t>Booty-Harmonic 2-E</t>
  </si>
  <si>
    <t>That Fresh Blood is Thine or the Enemy's~The End of the Raging Waves</t>
  </si>
  <si>
    <t>Trauma Team</t>
  </si>
  <si>
    <t>noticeable in Kozuka tracks</t>
  </si>
  <si>
    <t>A Rose</t>
  </si>
  <si>
    <t>Blue Examination</t>
  </si>
  <si>
    <t>84-Particles Reflections 2</t>
  </si>
  <si>
    <t>Soul Scream, Lights of Life</t>
  </si>
  <si>
    <t>RMX Grooves -&gt; 126-Reaction</t>
  </si>
  <si>
    <t>126-Reaction Kick</t>
  </si>
  <si>
    <t>RMX Grooves -&gt; 140-Encripted</t>
  </si>
  <si>
    <t>"Whatever It Takes"</t>
  </si>
  <si>
    <t>Soul Scream</t>
  </si>
  <si>
    <t>Radiant Historia</t>
  </si>
  <si>
    <t>Sitar Gliss</t>
  </si>
  <si>
    <t>Dreams Showed by a Cloud of Dust</t>
  </si>
  <si>
    <t>Mechanical Kingdom</t>
  </si>
  <si>
    <t>Rebellion</t>
  </si>
  <si>
    <t>To the Battlefield</t>
  </si>
  <si>
    <t>Blue Radiance</t>
  </si>
  <si>
    <t>Persona 2: Innocent Sin (PSP)</t>
  </si>
  <si>
    <t>Final Cut Pro Sound Effects</t>
  </si>
  <si>
    <t>Dog Bark Large</t>
  </si>
  <si>
    <t>CD Shop ~ Giga Macho</t>
  </si>
  <si>
    <t>Dog Pant</t>
  </si>
  <si>
    <t>Gun Hand Load 03</t>
  </si>
  <si>
    <t>Gun Hand Shot 01</t>
  </si>
  <si>
    <t>Jam Pack For Garageband</t>
  </si>
  <si>
    <t>Vinyl Scratch 27</t>
  </si>
  <si>
    <t>Remix Beat Box Vocal FX</t>
  </si>
  <si>
    <t>Roger Improv 01</t>
  </si>
  <si>
    <t>pitched up 400 cents</t>
  </si>
  <si>
    <t>Roger Improv 03</t>
  </si>
  <si>
    <t>Halleujah Lyric 02</t>
  </si>
  <si>
    <t>pitched down 200 cents</t>
  </si>
  <si>
    <t>Tia Lyric 01</t>
  </si>
  <si>
    <t>Tia Lyric 02</t>
  </si>
  <si>
    <t>Tia Lyric 09</t>
  </si>
  <si>
    <t>Tia Lyric 10</t>
  </si>
  <si>
    <t>Tia Lyric 11</t>
  </si>
  <si>
    <t>Track 31 - Rap Voices -&gt; Sample 2</t>
  </si>
  <si>
    <t>"Put the boogie in your body"</t>
  </si>
  <si>
    <t>Unbreakable Tie</t>
  </si>
  <si>
    <t>Devil Survivor 2</t>
  </si>
  <si>
    <t>In The Devistated Town</t>
  </si>
  <si>
    <t>Exploration</t>
  </si>
  <si>
    <t>World of Illusions</t>
  </si>
  <si>
    <t>70-Datalife</t>
  </si>
  <si>
    <t>Crumbling Routine</t>
  </si>
  <si>
    <t>79-Red Clouds</t>
  </si>
  <si>
    <t>Providence</t>
  </si>
  <si>
    <t>125-Evil Echo</t>
  </si>
  <si>
    <t>Devil Fusion.exe</t>
  </si>
  <si>
    <t>Rotating World</t>
  </si>
  <si>
    <t>Persona 4 Golden</t>
  </si>
  <si>
    <t>Maiden of the Empty Forest</t>
  </si>
  <si>
    <t>SNOWFLAKES -powder snow mix-</t>
  </si>
  <si>
    <t>god i love it when composers blatanly use stylus</t>
  </si>
  <si>
    <t>Time to Make History</t>
  </si>
  <si>
    <t>Custom kit</t>
  </si>
  <si>
    <t>Everyone at the First New Years Shrine Visit</t>
  </si>
  <si>
    <t>Etrian Odyssey IV</t>
  </si>
  <si>
    <t>just a guess</t>
  </si>
  <si>
    <t>Battlefield - With Eyes Blazing</t>
  </si>
  <si>
    <t>bells (confirmed by projectfile)</t>
  </si>
  <si>
    <t>Battlefield - Storm</t>
  </si>
  <si>
    <t>90-Madrid Massive Snares</t>
  </si>
  <si>
    <t>Devil Summoner: Soul Hackers Arrange (Soundtrack Album)</t>
  </si>
  <si>
    <t>Hotel Gomaden</t>
  </si>
  <si>
    <t>Shin Megami Tensei IV</t>
  </si>
  <si>
    <t>Sample: Shoji Meguro</t>
  </si>
  <si>
    <t xml:space="preserve">Shin Megami Tensei III </t>
  </si>
  <si>
    <t>Normal Battle</t>
  </si>
  <si>
    <t>CLUBMILTON</t>
  </si>
  <si>
    <t>Synthesizers</t>
  </si>
  <si>
    <t>?? (wave pad)</t>
  </si>
  <si>
    <t>Battle B1 - (Midboss Battle Theme), The Hunter Association</t>
  </si>
  <si>
    <t>Synthesizers -&gt; Sequence Elements</t>
  </si>
  <si>
    <t>Abstracta</t>
  </si>
  <si>
    <t>Battle B1 - (Midboss Battle Theme)</t>
  </si>
  <si>
    <t>Synthesizers -&gt; Synth Waveforms -&gt; Digital Waveforms</t>
  </si>
  <si>
    <t>Voxpad INIT</t>
  </si>
  <si>
    <t>lead</t>
  </si>
  <si>
    <t>Black Market, Battle A1 - (Naruku Battle Theme)</t>
  </si>
  <si>
    <t>Darcy Background 05</t>
  </si>
  <si>
    <t>Members Only Club</t>
  </si>
  <si>
    <t>Darcy Melody 04</t>
  </si>
  <si>
    <t>Darcy Melody 33</t>
  </si>
  <si>
    <t>Ashura-Kai Authorized Shop</t>
  </si>
  <si>
    <t>Jessi Melody 06</t>
  </si>
  <si>
    <t>The Hunter Association</t>
  </si>
  <si>
    <t>Law Theme, Battle B6 - (Merkahbah II)</t>
  </si>
  <si>
    <t>Battle B6 - (Merkahbah II)</t>
  </si>
  <si>
    <t>Battle C5 - (Archangel Battle)</t>
  </si>
  <si>
    <t>Europe -&gt; Wind -&gt; Highlnd Pipes</t>
  </si>
  <si>
    <t>Highland Pipes VS</t>
  </si>
  <si>
    <t xml:space="preserve">Aquila Statue Plaza </t>
  </si>
  <si>
    <t>Tennozu Shelter</t>
  </si>
  <si>
    <t>Battle C4 - (Fiend Battle Theme)</t>
  </si>
  <si>
    <t>Battle C1 - (VR Battle)</t>
  </si>
  <si>
    <t>Homesickness</t>
  </si>
  <si>
    <t>Roppongi Area</t>
  </si>
  <si>
    <t>FM8 Factory -&gt; Mallet Instruments</t>
  </si>
  <si>
    <t>Excavation Worker's Quarters</t>
  </si>
  <si>
    <t>pad</t>
  </si>
  <si>
    <t>Battle C2 - (Challenge Quest Boss Battle)</t>
  </si>
  <si>
    <t>Aboveground Urban Area C</t>
  </si>
  <si>
    <t>Classic 3VCO Kit</t>
  </si>
  <si>
    <t>Massive Threat</t>
  </si>
  <si>
    <t>Asp Viper</t>
  </si>
  <si>
    <t>Infernal Ichigaya</t>
  </si>
  <si>
    <t xml:space="preserve">Massive Exp. 2 </t>
  </si>
  <si>
    <t>The Eastern Kingdom of Mikado</t>
  </si>
  <si>
    <t>Beltramerized</t>
  </si>
  <si>
    <t>Urban Arsenal 2</t>
  </si>
  <si>
    <t>Squared Pipe</t>
  </si>
  <si>
    <t>Sweetlick</t>
  </si>
  <si>
    <t>likely a different preset</t>
  </si>
  <si>
    <t>Tickle</t>
  </si>
  <si>
    <t>could be FM8 - Fading Frog instead</t>
  </si>
  <si>
    <t>70-Eden Vinyl Cowbell</t>
  </si>
  <si>
    <t>RMX Grooves -&gt; 103-Earthquake</t>
  </si>
  <si>
    <t>Pluto Castle</t>
  </si>
  <si>
    <t>Rickenbacker Amped</t>
  </si>
  <si>
    <t>sounds like it, need to confirm</t>
  </si>
  <si>
    <t>Battle A2 - (Tokyo Battle Theme)</t>
  </si>
  <si>
    <t>static</t>
  </si>
  <si>
    <t>Traffic - (Arcade Town)</t>
  </si>
  <si>
    <t>Shin Megami Tensei IV: Sound &amp; Art Collection</t>
  </si>
  <si>
    <t>modified / pitched down</t>
  </si>
  <si>
    <t>Prelude III</t>
  </si>
  <si>
    <t>Tokyo Mirage Sessions #FE</t>
  </si>
  <si>
    <t>LPS Mangled Pop Elements</t>
  </si>
  <si>
    <t>"b09_f_shibuya"</t>
  </si>
  <si>
    <t>Persona Q: Shadow of the Labyrinth</t>
  </si>
  <si>
    <t>Track 55 - Medium Length Lines 1_Dry (Ricarda_Jane)</t>
  </si>
  <si>
    <t>Laser Beam</t>
  </si>
  <si>
    <t xml:space="preserve">Perc -&gt; Metals </t>
  </si>
  <si>
    <t>Sweets and Cards</t>
  </si>
  <si>
    <t>Shadow In Wonderland</t>
  </si>
  <si>
    <t>Persona 4: Dancing All Night</t>
  </si>
  <si>
    <t>Brazilian Cuica 2</t>
  </si>
  <si>
    <t>Dance!</t>
  </si>
  <si>
    <t>85-Bongos 1</t>
  </si>
  <si>
    <t>Essential Clubsounds Vol.3</t>
  </si>
  <si>
    <t>VEC3 Loops 140 BPM -&gt; VEC3 Fills 140 BPM</t>
  </si>
  <si>
    <t>VEC3 Fill 140 BPM 094</t>
  </si>
  <si>
    <t>Time To Make History AKIRA YAMAOKA Remix</t>
  </si>
  <si>
    <t>Essential Dubstep Vol.1</t>
  </si>
  <si>
    <t>VDUB1 Melody Loops</t>
  </si>
  <si>
    <t>VDUB1 Melody 106 D 140BPM</t>
  </si>
  <si>
    <t>Essential Dubstep</t>
  </si>
  <si>
    <t>horns, maybe session horns?</t>
  </si>
  <si>
    <t>Shin Megami Tensei IV: Apocalypse</t>
  </si>
  <si>
    <t>Synthesizers -&gt; Synth Pads</t>
  </si>
  <si>
    <t>Voxpad</t>
  </si>
  <si>
    <t>Time of Selection</t>
  </si>
  <si>
    <t>Orchestral -&gt; Choir</t>
  </si>
  <si>
    <t>Battle - f7 (To Be All Things)</t>
  </si>
  <si>
    <t>Evildoer Hunter Chamber of Commerce</t>
  </si>
  <si>
    <t>Coalescence 1212</t>
  </si>
  <si>
    <t>TD15_kgsk (Castle of the Four Gods)</t>
  </si>
  <si>
    <t>Battle - f5 (Break Away from the Old Kimono)</t>
  </si>
  <si>
    <t>Battle - f8 (To Become God's Enemy)</t>
  </si>
  <si>
    <t>M03 44 Gen/Fue</t>
  </si>
  <si>
    <t>Kenshicho Underground</t>
  </si>
  <si>
    <t>Battle - f4 (Polytheistic God Union)</t>
  </si>
  <si>
    <t>Large Map, The World After</t>
  </si>
  <si>
    <t>Interactions</t>
  </si>
  <si>
    <t>East Madness</t>
  </si>
  <si>
    <t>Sweepy Prophet Rez DDL</t>
  </si>
  <si>
    <t>Persona 5</t>
  </si>
  <si>
    <t>Beneath the Mask</t>
  </si>
  <si>
    <t>Our Beginning</t>
  </si>
  <si>
    <t>World -&gt; 3 Reeds</t>
  </si>
  <si>
    <t>Price</t>
  </si>
  <si>
    <t>Tokyo Daylight</t>
  </si>
  <si>
    <t>Have a Short Rest</t>
  </si>
  <si>
    <t>73-Blue Note b</t>
  </si>
  <si>
    <t>Wake Up, Get Up, Get Out There</t>
  </si>
  <si>
    <t>73-Blue Note d</t>
  </si>
  <si>
    <t>Sunset Bridge, etc.</t>
  </si>
  <si>
    <t>60-Volcano Kabuki Wood</t>
  </si>
  <si>
    <t>Getaway &amp; Arrest</t>
  </si>
  <si>
    <t>120 Notre Dame</t>
  </si>
  <si>
    <t>135-Iron Boy Starter</t>
  </si>
  <si>
    <t>The Collapse of Wrath</t>
  </si>
  <si>
    <t>Shin Megami Tensei 25th Anniversary Memorial Arrange</t>
  </si>
  <si>
    <t>World Map: Real World (Shin Megami Tensei III: Nocturne)</t>
  </si>
  <si>
    <t>Effected Drum Kit 18</t>
  </si>
  <si>
    <t>processed</t>
  </si>
  <si>
    <t>Kinshicho Underground (Shin Megami Tensei IV: Apocalypse)</t>
  </si>
  <si>
    <t>Passage to Subterranean World</t>
  </si>
  <si>
    <t>The Fear of God</t>
  </si>
  <si>
    <t>Cathedral (Shin Megami Tensei)</t>
  </si>
  <si>
    <t>Ginza</t>
  </si>
  <si>
    <t>Camp Ichigaya</t>
  </si>
  <si>
    <t>Laredo</t>
  </si>
  <si>
    <t>Tokyo, 3D Underground World, Ending (Shin Megami Tensei)</t>
  </si>
  <si>
    <t>pretty obvious drumloop</t>
  </si>
  <si>
    <t>3D Underground World</t>
  </si>
  <si>
    <t>Dx2 Shin Megami Tensei: Liberation</t>
  </si>
  <si>
    <t>bgm_drama_unquiet</t>
  </si>
  <si>
    <t>Amped Electric Supersaw</t>
  </si>
  <si>
    <t>Home</t>
  </si>
  <si>
    <t>Persona 3: Dancing In Moonlight</t>
  </si>
  <si>
    <t>Classic Stylus -&gt; 65-Chill</t>
  </si>
  <si>
    <t>65-Chill c</t>
  </si>
  <si>
    <t>Memories of the School - P3D Version</t>
  </si>
  <si>
    <t>CONSTRUCTIONKITS -&gt; 26-30braz on the floor</t>
  </si>
  <si>
    <t>Organ-#449</t>
  </si>
  <si>
    <t>When The Moon's Reaching Out Stars [Hideki Naganuma Remix]</t>
  </si>
  <si>
    <t>Persona Q2: New Cinema Labyrinth</t>
  </si>
  <si>
    <t>Catherine: Full Body</t>
  </si>
  <si>
    <t>finding track name brb</t>
  </si>
  <si>
    <t>Persona 5 Royal</t>
  </si>
  <si>
    <t>Out of Kindness</t>
  </si>
  <si>
    <t>Gentle Madman</t>
  </si>
  <si>
    <t>070-074</t>
  </si>
  <si>
    <t>072-Snug Bug c</t>
  </si>
  <si>
    <t>Colors Flying High</t>
  </si>
  <si>
    <t>Ideal and the Real</t>
  </si>
  <si>
    <t>No More What Ifs</t>
  </si>
  <si>
    <t>XTRA - Bass Legends</t>
  </si>
  <si>
    <t>XTRA - Loboriel French Fretless</t>
  </si>
  <si>
    <t>Persona 5 Strikers</t>
  </si>
  <si>
    <t>Jam Pack</t>
  </si>
  <si>
    <t>synth at beginning</t>
  </si>
  <si>
    <t>Anti HERO, Anti HERO - Another Version</t>
  </si>
  <si>
    <t>Synth Swirl 1</t>
  </si>
  <si>
    <t>Jam Pack Vocals</t>
  </si>
  <si>
    <t>Beatbox Old School 11</t>
  </si>
  <si>
    <t>Love te Wonderland, Love te Wonderland - Another Version</t>
  </si>
  <si>
    <t>Beatbox Old School 13</t>
  </si>
  <si>
    <t>Beatbox Old School 14</t>
  </si>
  <si>
    <t>You are Stronger</t>
  </si>
  <si>
    <t>Shin Megami Tensei V (Unreleased)</t>
  </si>
  <si>
    <t>choir sounds like Vocalisa</t>
  </si>
  <si>
    <t>Trailer Themes</t>
  </si>
  <si>
    <t>Ridge Racer</t>
  </si>
  <si>
    <t>Track 04 - Shouts</t>
  </si>
  <si>
    <t>"Stop!"</t>
  </si>
  <si>
    <t>Speedster</t>
  </si>
  <si>
    <t>Track 11 - Shouts</t>
  </si>
  <si>
    <t>"Viva, viva la revolución"</t>
  </si>
  <si>
    <t>"Get down everybody"</t>
  </si>
  <si>
    <t>Rhythm Shift, Rotterdam Nation</t>
  </si>
  <si>
    <t>Namco Museum Vol. 1</t>
  </si>
  <si>
    <t>Namco Logo</t>
  </si>
  <si>
    <t>Namco Museum Vol. 3</t>
  </si>
  <si>
    <t>Welcome</t>
  </si>
  <si>
    <t>Ace Combat 2</t>
  </si>
  <si>
    <t>Beat 26 15-12</t>
  </si>
  <si>
    <t>Lode Stone</t>
  </si>
  <si>
    <t>Tekken 3</t>
  </si>
  <si>
    <t>Track 02 -&gt; Sample 2</t>
  </si>
  <si>
    <t>The Snare</t>
  </si>
  <si>
    <t>BGM TS: 0:16</t>
  </si>
  <si>
    <t>Ogre (Arcade)</t>
  </si>
  <si>
    <t>Track 02 -&gt; Sample 3</t>
  </si>
  <si>
    <t>The Unedited Fill</t>
  </si>
  <si>
    <t>Paul Phoenix (Arcade)</t>
  </si>
  <si>
    <t>Pete Gleadall Samplography</t>
  </si>
  <si>
    <t>Track 09 - Fuzz &amp; Feed Guitar</t>
  </si>
  <si>
    <t>Sample 5</t>
  </si>
  <si>
    <t>Paul Phoenix (Arcade), Jin Kazama (Arcade)</t>
  </si>
  <si>
    <t>Track 10 - More Fuzz &amp; Feed</t>
  </si>
  <si>
    <t>Sample 6</t>
  </si>
  <si>
    <t>Forest Law (Arcade)</t>
  </si>
  <si>
    <t>Sample 13</t>
  </si>
  <si>
    <t>Paul Phoenix (Arcade), Heihachi Mishima (Arcade), Ogre (Arcade)</t>
  </si>
  <si>
    <t>Sample 20</t>
  </si>
  <si>
    <t>Embu (Arcade)</t>
  </si>
  <si>
    <t>Classic Series Vol 6 - World Percussion</t>
  </si>
  <si>
    <t>SpiritCatcherWv1</t>
  </si>
  <si>
    <t>Eddy Gordo (Arcade), For Hidden Characters (Arcade)</t>
  </si>
  <si>
    <t>Track 44 - Knob Control</t>
  </si>
  <si>
    <t>Sample 10</t>
  </si>
  <si>
    <t>Hwoarang (Arranged)</t>
  </si>
  <si>
    <t>AKAI S5000-S6000 Sample Collection</t>
  </si>
  <si>
    <t>mincer 109bpm A</t>
  </si>
  <si>
    <t>BGM TS: 0:00</t>
  </si>
  <si>
    <t>Funkin Heavy'</t>
  </si>
  <si>
    <t>th drumloops 130bpm &gt; track36</t>
  </si>
  <si>
    <t>houseless</t>
  </si>
  <si>
    <t>BGM TS: 1:29</t>
  </si>
  <si>
    <t>Nina Williams (Arcade)</t>
  </si>
  <si>
    <t>Klonoa: Door to Phantomile</t>
  </si>
  <si>
    <t>Let's Go For a While</t>
  </si>
  <si>
    <t>Granny's Word</t>
  </si>
  <si>
    <t>016 Pizz Violins</t>
  </si>
  <si>
    <t>Melancholy Soldier</t>
  </si>
  <si>
    <t>055 Glockenspiel</t>
  </si>
  <si>
    <t>Weeping Karal</t>
  </si>
  <si>
    <t>Programs</t>
  </si>
  <si>
    <t>971 Orch Percussion1</t>
  </si>
  <si>
    <t>tambourine (panned to right)</t>
  </si>
  <si>
    <t>Jugpot Falls, I See, The Ruin's Air</t>
  </si>
  <si>
    <t>K2500</t>
  </si>
  <si>
    <t>Factory Programs -&gt; WINDS</t>
  </si>
  <si>
    <t>Jugpot Falls</t>
  </si>
  <si>
    <t>A-87 Bottle It</t>
  </si>
  <si>
    <t>Granpa's Chair, Fry Over The Wind</t>
  </si>
  <si>
    <t>086 Beauty Bells</t>
  </si>
  <si>
    <t>Quiet Choir</t>
  </si>
  <si>
    <t>Inquisitive Waltz</t>
  </si>
  <si>
    <t>026 Steel-str. Gt</t>
  </si>
  <si>
    <t>The Windmill Song</t>
  </si>
  <si>
    <t>Let's Go For a While, The Rongo Lango</t>
  </si>
  <si>
    <t>The Closing Encounter</t>
  </si>
  <si>
    <t>128 001 STANDARD</t>
  </si>
  <si>
    <t>The Tower of Balue</t>
  </si>
  <si>
    <t>128 017 POWER</t>
  </si>
  <si>
    <t>Forlock Twist</t>
  </si>
  <si>
    <t>001 St. Concert</t>
  </si>
  <si>
    <t>Resurrection, Staff Roll</t>
  </si>
  <si>
    <t>Cuckooland UNHINGED</t>
  </si>
  <si>
    <t>Joker's Move</t>
  </si>
  <si>
    <t>No Jokes Around</t>
  </si>
  <si>
    <t>Dulcimer</t>
  </si>
  <si>
    <t>Baladium's Drive</t>
  </si>
  <si>
    <t>Amen Break (1:12)</t>
  </si>
  <si>
    <t>Beats From Above</t>
  </si>
  <si>
    <t>Ridge Racer Type 4</t>
  </si>
  <si>
    <t>Hip Hop Beat</t>
  </si>
  <si>
    <t>Move Me</t>
  </si>
  <si>
    <t>Pac-Man World</t>
  </si>
  <si>
    <t>Corsair's Cove</t>
  </si>
  <si>
    <t>Pac-Man World 2</t>
  </si>
  <si>
    <t>S3000 CD-ROM Sound Library Vol. 2</t>
  </si>
  <si>
    <t>Partition B -&gt; 1045 BRQ.STR</t>
  </si>
  <si>
    <t>Spooky</t>
  </si>
  <si>
    <t>Classical Percussion &amp; Harp</t>
  </si>
  <si>
    <t>Partition D - VOLUME 003</t>
  </si>
  <si>
    <t>Pac Dot Pond</t>
  </si>
  <si>
    <t>Haunted Boardwalk, Ghost Bayou</t>
  </si>
  <si>
    <t>Pac Village</t>
  </si>
  <si>
    <t>Canyon Chaos</t>
  </si>
  <si>
    <t>Disk 2 -&gt; Partition C -&gt; BERTHA AC.BA</t>
  </si>
  <si>
    <t>B-Doing Woods</t>
  </si>
  <si>
    <t>Ghost Bayou</t>
  </si>
  <si>
    <t>.hack//Infection</t>
  </si>
  <si>
    <t>Ambience</t>
  </si>
  <si>
    <t>Ambience 05-12</t>
  </si>
  <si>
    <t>Skeith</t>
  </si>
  <si>
    <t>Dragon Ball Z: Budokai</t>
  </si>
  <si>
    <t>073-Bolerino</t>
  </si>
  <si>
    <t>073-Bolerino Android</t>
  </si>
  <si>
    <t>Warrior From an Unknown Land</t>
  </si>
  <si>
    <t>073-Mysterious HiFI-LoFi</t>
  </si>
  <si>
    <t>CB Stab-22</t>
  </si>
  <si>
    <t>Spark of Fighting</t>
  </si>
  <si>
    <t>104-FX Loop 1</t>
  </si>
  <si>
    <t>104-FX Loop 3</t>
  </si>
  <si>
    <t>104-FX Loop 10</t>
  </si>
  <si>
    <t>Guitar Loops-104</t>
  </si>
  <si>
    <t>104-Guitar Loop 01</t>
  </si>
  <si>
    <t>104-Guitar Loop 04</t>
  </si>
  <si>
    <t>104-Tabla Loop 2</t>
  </si>
  <si>
    <t>120-Tech Loop 02</t>
  </si>
  <si>
    <t>FLaSH RuN aCRoSS THe UNiVeRSe</t>
  </si>
  <si>
    <t>120-Tech Loop 03</t>
  </si>
  <si>
    <t>120-Tech Loop 07</t>
  </si>
  <si>
    <t>120-Tech Loop 11</t>
  </si>
  <si>
    <t>120-Tech Loop 14</t>
  </si>
  <si>
    <t>Track 01 - Programed Loops -&gt; Sample 1</t>
  </si>
  <si>
    <t>Insects</t>
  </si>
  <si>
    <t>BUDO ~Asian Spirit~</t>
  </si>
  <si>
    <t>Track 01 - Programed Loops -&gt; Sample 2</t>
  </si>
  <si>
    <t>Ruff A-Men</t>
  </si>
  <si>
    <t>Track 03 - Programed Loops -&gt; Sample 1</t>
  </si>
  <si>
    <t>Track 07 - Programed Loops -&gt; Sample 1</t>
  </si>
  <si>
    <t>Re-Group</t>
  </si>
  <si>
    <t>Breaking the Limit ~'Qi' No Limit~</t>
  </si>
  <si>
    <t>Move Forward Fearlessly</t>
  </si>
  <si>
    <t>Ethnic library 1996 or before</t>
  </si>
  <si>
    <t>Chant</t>
  </si>
  <si>
    <t>Naruto: Ultimate Ninja</t>
  </si>
  <si>
    <t>102 Raya Shaku</t>
  </si>
  <si>
    <t>Kakashi's Theme</t>
  </si>
  <si>
    <t>Dragon Ball Z: Budokai 2</t>
  </si>
  <si>
    <t>Wild Soul</t>
  </si>
  <si>
    <t>Katamari Damacy</t>
  </si>
  <si>
    <t>Fugue #7777</t>
  </si>
  <si>
    <t>Tekken 5</t>
  </si>
  <si>
    <t xml:space="preserve">FL Studio </t>
  </si>
  <si>
    <t>Packs -&gt; Legacy -&gt; Vocals</t>
  </si>
  <si>
    <t>VOC_GiveYouPleasure</t>
  </si>
  <si>
    <t>With a robotic effect, probably stretched</t>
  </si>
  <si>
    <t>Poolside</t>
  </si>
  <si>
    <t>909 Crash</t>
  </si>
  <si>
    <t>Pitched Up</t>
  </si>
  <si>
    <t>CD 1 -&gt; Partition G -&gt; 136 HYPE EDG</t>
  </si>
  <si>
    <t>HYPER EDGE</t>
  </si>
  <si>
    <t>Streets</t>
  </si>
  <si>
    <t>Track 21 -&gt; Sample 1</t>
  </si>
  <si>
    <t>Likely chopped up</t>
  </si>
  <si>
    <t>The rest of the sounds, most likely</t>
  </si>
  <si>
    <t>Dragon Ball Z: Budokai 3</t>
  </si>
  <si>
    <t>Powerful Man From The Darkness</t>
  </si>
  <si>
    <t>Over The Galaxy</t>
  </si>
  <si>
    <t>Flight in the Dark Side</t>
  </si>
  <si>
    <t>FX Loops-136</t>
  </si>
  <si>
    <t>136-FX Loop 08</t>
  </si>
  <si>
    <t>Daybreak Battle</t>
  </si>
  <si>
    <t>Dragon Ball Z: Infinite World</t>
  </si>
  <si>
    <t>Drumkit From Hell EZX</t>
  </si>
  <si>
    <t>Hikari no Sasu Mirai E!</t>
  </si>
  <si>
    <t>Hikari no Sasu Mirai E! Instrumental</t>
  </si>
  <si>
    <t>Pac-Man World 3</t>
  </si>
  <si>
    <t>128-A Snare Bass 21</t>
  </si>
  <si>
    <t>Gogekka Heights Puzzle 3</t>
  </si>
  <si>
    <t>144-FX Loop 01</t>
  </si>
  <si>
    <t>Ridge Racer 6</t>
  </si>
  <si>
    <t>Ear Candy 04 51-04</t>
  </si>
  <si>
    <t>I Want You</t>
  </si>
  <si>
    <t>Future FX</t>
  </si>
  <si>
    <t>Signals -&gt; Alarm 1</t>
  </si>
  <si>
    <t>01sfx120 FFX alarm 1 s</t>
  </si>
  <si>
    <t>Tales of the Abyss</t>
  </si>
  <si>
    <t>Crimson Pride</t>
  </si>
  <si>
    <t>Everything, generally</t>
  </si>
  <si>
    <t>Orchestral tracks by Motoi Sakuraba</t>
  </si>
  <si>
    <t>Sign of the Quiet Dark</t>
  </si>
  <si>
    <t>088 Pretty Bells</t>
  </si>
  <si>
    <t>Mt. Roneal</t>
  </si>
  <si>
    <t>The City of Guardians</t>
  </si>
  <si>
    <t>Abandoned Factory</t>
  </si>
  <si>
    <t>51-Scuba Duba</t>
  </si>
  <si>
    <t>The City of Sound Machines, The Frontier Fortress, Pleasantness</t>
  </si>
  <si>
    <t>Blue Royal Palace</t>
  </si>
  <si>
    <t>The City of Sound Machines, Flow When Being Dammed Up</t>
  </si>
  <si>
    <t>52-Alice's Dream Illusion 3</t>
  </si>
  <si>
    <t>Flow When Being Dammed Up</t>
  </si>
  <si>
    <t>Akzeriuth Tunnel 14</t>
  </si>
  <si>
    <t>The City of Sound Machines</t>
  </si>
  <si>
    <t>134-Matrix Speak Snare</t>
  </si>
  <si>
    <t>Pleasantness</t>
  </si>
  <si>
    <t>Tekken 5: Dark Resurrection</t>
  </si>
  <si>
    <t>Twist &amp; Scream, Into Nirvana</t>
  </si>
  <si>
    <t>Twist &amp; Scream</t>
  </si>
  <si>
    <t>Confirmed by composer</t>
  </si>
  <si>
    <t>Disco Bowl</t>
  </si>
  <si>
    <t>Sytrus</t>
  </si>
  <si>
    <t>Probably?</t>
  </si>
  <si>
    <t>Tekken 6</t>
  </si>
  <si>
    <t>Nu Metal 02 150 E</t>
  </si>
  <si>
    <t>Noh Theater (Only One Fight)</t>
  </si>
  <si>
    <t>Nu Metal 04 115 E</t>
  </si>
  <si>
    <t>04 guitar 01</t>
  </si>
  <si>
    <t>Continue (Never Ending)</t>
  </si>
  <si>
    <t>Rustic Asia, Only One Fight</t>
  </si>
  <si>
    <t>Tales of Xillia</t>
  </si>
  <si>
    <t>Indomitable Fists that Know No Equal</t>
  </si>
  <si>
    <t>Naruto: Uzumaki Chronicles</t>
  </si>
  <si>
    <t>CD 1 -&gt; BR SHAK1 -&gt; BRA_Shakuhachi</t>
  </si>
  <si>
    <t>BRA_Shaku</t>
  </si>
  <si>
    <t>bg007</t>
  </si>
  <si>
    <t>Dragon Ball Z: Budokai Tenkaichi</t>
  </si>
  <si>
    <t>BOL ANDROI</t>
  </si>
  <si>
    <t>Warrior From An Unknown Land</t>
  </si>
  <si>
    <t>Naruto: Ultimate Ninja 3</t>
  </si>
  <si>
    <t>Partition A - ANGRY FACE</t>
  </si>
  <si>
    <t>47AW01DRM1</t>
  </si>
  <si>
    <t>Legendary Summoning</t>
  </si>
  <si>
    <t>001 107 Tsugaru</t>
  </si>
  <si>
    <t>008 111 Er Hu</t>
  </si>
  <si>
    <t>The Village Hidden in the Leaves</t>
  </si>
  <si>
    <t>096-FX Loop 07</t>
  </si>
  <si>
    <t>Orochimaru Appears!</t>
  </si>
  <si>
    <t>ProSamples 06 Experimental Grooves</t>
  </si>
  <si>
    <t>43 drm 119 ZG</t>
  </si>
  <si>
    <t>Curious George</t>
  </si>
  <si>
    <t>Dragon Ball Z: Budokai Tenkaichi 2</t>
  </si>
  <si>
    <t>BT Breakz From The Nu Skool</t>
  </si>
  <si>
    <t>150 Frantic Panic</t>
  </si>
  <si>
    <t>Battalion Unchained</t>
  </si>
  <si>
    <t>Ancient Mystery</t>
  </si>
  <si>
    <t>047 Bass Pizz</t>
  </si>
  <si>
    <t>Morning Dew</t>
  </si>
  <si>
    <t>Track 15 -&gt; Sample 3</t>
  </si>
  <si>
    <t>Naughty Naughty</t>
  </si>
  <si>
    <t>Arcadia Village</t>
  </si>
  <si>
    <t>Track 15 -&gt; Sample 4</t>
  </si>
  <si>
    <t>Naughty Variation 1</t>
  </si>
  <si>
    <t>Naruto: Uzumaki Chronicles 2</t>
  </si>
  <si>
    <t>ProSamples 33 Orchestral Loops</t>
  </si>
  <si>
    <t>Perc Adv Demos -&gt; 093 bpm</t>
  </si>
  <si>
    <t>33zi-gro05-93</t>
  </si>
  <si>
    <t>bg065</t>
  </si>
  <si>
    <t>Naruto Shippūden: Ultimate Ninja 4</t>
  </si>
  <si>
    <t>Stringed Instruments -&gt; Guitars -&gt; Electric</t>
  </si>
  <si>
    <t>Overdriven GTR</t>
  </si>
  <si>
    <t>Choir -&gt; Mens Choir</t>
  </si>
  <si>
    <t>Mens Choir</t>
  </si>
  <si>
    <t>Deep, Dark, Crystal Cave</t>
  </si>
  <si>
    <t>The Hokage's Mansion</t>
  </si>
  <si>
    <t>ProSamples 09 Future Beats 2</t>
  </si>
  <si>
    <t>Future Beats j 01 mix 109 ZG</t>
  </si>
  <si>
    <t>Giant Dark Shadow</t>
  </si>
  <si>
    <t>Dragon Ball Z: Budokai Tenkaichi 3</t>
  </si>
  <si>
    <t>10 FairyTale</t>
  </si>
  <si>
    <t>Innocent World</t>
  </si>
  <si>
    <t>Super Survivor</t>
  </si>
  <si>
    <t>Drumkit From Hell</t>
  </si>
  <si>
    <t>Dragon Ball Z: Shin Budokai - Another Road</t>
  </si>
  <si>
    <t>Tales of Vesperia</t>
  </si>
  <si>
    <t>A Tragic Decision</t>
  </si>
  <si>
    <t>Dragon Ball Z: Tenkaichi Tag Team</t>
  </si>
  <si>
    <t>Naruto Shippūden: Ultimate Ninja Heroes 3</t>
  </si>
  <si>
    <t>Heavy Guitar Chords RR</t>
  </si>
  <si>
    <t>Woodwind and Brass -&gt; Flutes</t>
  </si>
  <si>
    <t>Only phrases I think</t>
  </si>
  <si>
    <t>Home Again</t>
  </si>
  <si>
    <t>Naruto Shippūden: Ultimate Ninja Storm 2</t>
  </si>
  <si>
    <t>060 Cathedral</t>
  </si>
  <si>
    <t>Hidden Leaf Village Destroyed</t>
  </si>
  <si>
    <t>Dragon Ball Z: Raging Blast 2</t>
  </si>
  <si>
    <t>Naruto Shippūden: Ultimate Ninja Storm 3</t>
  </si>
  <si>
    <t>WOODWIND AND BRASS -&gt; SHAKUHACHI + HOTCHIKU</t>
  </si>
  <si>
    <t>Shakuhachi Free Licks + FX TM</t>
  </si>
  <si>
    <t>Alien Mask</t>
  </si>
  <si>
    <t>Stringed Instruments -&gt; Guitars -&gt; Acoustic</t>
  </si>
  <si>
    <t>Ac. GTR (Steel)</t>
  </si>
  <si>
    <t>Freeroam</t>
  </si>
  <si>
    <t>Shakuhachi MOD</t>
  </si>
  <si>
    <t>Electric Basses</t>
  </si>
  <si>
    <t>JoJo's Bizarre Adventure: Eyes of Heaven</t>
  </si>
  <si>
    <t>Eastern Gold Oud 04</t>
  </si>
  <si>
    <t>Muhammad Avdol Battle</t>
  </si>
  <si>
    <t>Eastern Gold Oud 09</t>
  </si>
  <si>
    <t>Eastern Gold Oud 14</t>
  </si>
  <si>
    <t>Eastern Gold Oud 15</t>
  </si>
  <si>
    <t>Eastern Gold Voice 04</t>
  </si>
  <si>
    <t>Eastern Gold Voice 05</t>
  </si>
  <si>
    <t>INTEGRA-7</t>
  </si>
  <si>
    <t>ArpegSteelGt</t>
  </si>
  <si>
    <t>Cape Canaveral, Rocky Mountain Village</t>
  </si>
  <si>
    <t>Chromatic Perc</t>
  </si>
  <si>
    <t>Pristine Bell</t>
  </si>
  <si>
    <t>Jean Pierre Polnareff Battle</t>
  </si>
  <si>
    <t>Naruto to Boruto: Shinobi Striker</t>
  </si>
  <si>
    <t>Woodwind and Brass -&gt; Shakuhachi + Hotchiku</t>
  </si>
  <si>
    <t>Shakuhachi KEY</t>
  </si>
  <si>
    <t>Konoha Village</t>
  </si>
  <si>
    <t>Tekken Tag Tournament 2</t>
  </si>
  <si>
    <t>Brutal Electro 2</t>
  </si>
  <si>
    <t>What You Will See -Hell-</t>
  </si>
  <si>
    <t>Cosy Cose</t>
  </si>
  <si>
    <t>Gallery Parallax</t>
  </si>
  <si>
    <t>Dead Heat Riders</t>
  </si>
  <si>
    <t>Edgy Synth 2</t>
  </si>
  <si>
    <t>KEEP IT 2GETHER, KEEP IT 2GETHER [advertise edit]</t>
  </si>
  <si>
    <t>Climax-Collection Vol. 1 Vocals</t>
  </si>
  <si>
    <t>Track 22 -&gt; TS 0:07</t>
  </si>
  <si>
    <t>Oh</t>
  </si>
  <si>
    <t>BUSTER BEAT, DEAD HEAT GROOVE #2</t>
  </si>
  <si>
    <t>Track 09 - Lyrical Paragraph</t>
  </si>
  <si>
    <t>BLACK HOT VODKA</t>
  </si>
  <si>
    <t>Timestamp 0:32</t>
  </si>
  <si>
    <t>Track 11 - Knowledge my wisdom</t>
  </si>
  <si>
    <t>Cymbals could be used</t>
  </si>
  <si>
    <t>BUSTER BEAT</t>
  </si>
  <si>
    <t>Mad Loops-064</t>
  </si>
  <si>
    <t>064-Mad Loop 3</t>
  </si>
  <si>
    <t>"Can't stop this feeling"</t>
  </si>
  <si>
    <t>Female -&gt; Helen Binding</t>
  </si>
  <si>
    <t>Yeah-C</t>
  </si>
  <si>
    <t>"Yeah yeah yeah!"</t>
  </si>
  <si>
    <t>SURRONDIN' U</t>
  </si>
  <si>
    <t>Dragon Ball FighterZ</t>
  </si>
  <si>
    <t>Theme of Broly (Super)</t>
  </si>
  <si>
    <t>Goku Black's Theme, Underground Lake</t>
  </si>
  <si>
    <r>
      <rPr>
        <rFont val="Fira Sans"/>
        <b/>
        <color rgb="FFFFFFFF"/>
        <sz val="14.0"/>
      </rPr>
      <t xml:space="preserve">Mega Man X </t>
    </r>
    <r>
      <rPr>
        <rFont val="Fira Sans"/>
        <b/>
        <color rgb="FFFFCB02"/>
        <sz val="14.0"/>
      </rPr>
      <t>★</t>
    </r>
  </si>
  <si>
    <t>008 MiniMoogBass</t>
  </si>
  <si>
    <t>From SNES SDK</t>
  </si>
  <si>
    <t>Zero's Theme, Chill Penguin, Sting Chameleon, Armored Armadillo, Sigma 3, Ending</t>
  </si>
  <si>
    <t>Opening Stage, Zero's Entrance, Stage Select, Stage Select 2, Storm Eagle, Sigma 1, ect.</t>
  </si>
  <si>
    <t>Flame Mammoth, Storm Eagle, Ending</t>
  </si>
  <si>
    <t>Electric Guitar #1 JP</t>
  </si>
  <si>
    <t>S50_D-Lead H</t>
  </si>
  <si>
    <t>Opening Stage, Storm Eagle</t>
  </si>
  <si>
    <t>Electric Guitar #1 US</t>
  </si>
  <si>
    <t>Rock Lead1</t>
  </si>
  <si>
    <t>S50_RG LeadB</t>
  </si>
  <si>
    <t>S50_Orch-Hit</t>
  </si>
  <si>
    <t>Title Theme, Stage Select 2, Sting Chameleon, Boss 1</t>
  </si>
  <si>
    <t>U-110</t>
  </si>
  <si>
    <t>Electric Tom</t>
  </si>
  <si>
    <t>Zero's Entrance</t>
  </si>
  <si>
    <t>Chill Penguin, Armored Armadillo</t>
  </si>
  <si>
    <t>Acoustic Guitar / Harpsichord</t>
  </si>
  <si>
    <t>Sigma's Lair, Ending</t>
  </si>
  <si>
    <t>Title Theme, Zero's Theme, Storm Eagle, Stage Select 2, Dr. Light, Ending</t>
  </si>
  <si>
    <t>Chill Penguin, Sting Chameleon</t>
  </si>
  <si>
    <t>Chill Penguin</t>
  </si>
  <si>
    <t>Synth Lead 1</t>
  </si>
  <si>
    <t>Synth Lead 2</t>
  </si>
  <si>
    <t>Reverse Cymbal</t>
  </si>
  <si>
    <t>Drum Elements</t>
  </si>
  <si>
    <t>Darkstalkers</t>
  </si>
  <si>
    <t>MPC60</t>
  </si>
  <si>
    <t>SL617 UK5 Set Power Sound Gated Echo</t>
  </si>
  <si>
    <t>S4_SNR</t>
  </si>
  <si>
    <t>MPC3000</t>
  </si>
  <si>
    <t>SL6020 Japanese Percussion</t>
  </si>
  <si>
    <t>O_TAIKO_1</t>
  </si>
  <si>
    <t>SL1024 ODD Stuff</t>
  </si>
  <si>
    <t>Kool 1</t>
  </si>
  <si>
    <t>Owner of a Lonely Heart hit</t>
  </si>
  <si>
    <t>SL1047 Fretless Bass #2</t>
  </si>
  <si>
    <t>Moog F1</t>
  </si>
  <si>
    <t>010 Phantazia</t>
  </si>
  <si>
    <t>004 Solo Chamber</t>
  </si>
  <si>
    <t>B31 DWGS EP</t>
  </si>
  <si>
    <t>Drum Sound</t>
  </si>
  <si>
    <t>53 Synth SD</t>
  </si>
  <si>
    <t>B35 Vento Voxx</t>
  </si>
  <si>
    <t>Fairlight Vox</t>
  </si>
  <si>
    <t>40 CRASH CYMBAL 1</t>
  </si>
  <si>
    <t>S-50 Library</t>
  </si>
  <si>
    <t>L-506 Disk # 2 Taiko Vol. 2</t>
  </si>
  <si>
    <t>Noh Perc 1</t>
  </si>
  <si>
    <t>K-Suzu 1</t>
  </si>
  <si>
    <t>Bishamon Stage, Hsien-Ko Stage</t>
  </si>
  <si>
    <t>RSB-502 Disk #10 Electric Guitar #1</t>
  </si>
  <si>
    <t>RG Lead D</t>
  </si>
  <si>
    <t>RSB-507 Disk #3 Japanese Percussion #1</t>
  </si>
  <si>
    <t>Japan Perc 1</t>
  </si>
  <si>
    <t>MADNC1, KOTDE1R</t>
  </si>
  <si>
    <t>Bishamon Stage</t>
  </si>
  <si>
    <t>S-550 Library</t>
  </si>
  <si>
    <t>RSB-5504 Disk #10 Oriental Cymbals &amp; Gongs</t>
  </si>
  <si>
    <t>Theater Cymb</t>
  </si>
  <si>
    <t>THEATER</t>
  </si>
  <si>
    <t>Hsien-Ko Stage</t>
  </si>
  <si>
    <t>XP-X -&gt; JD-990</t>
  </si>
  <si>
    <t>039 Background Pad</t>
  </si>
  <si>
    <t>076 Massed Choirs</t>
  </si>
  <si>
    <t>XP-X -&gt; JV-Series</t>
  </si>
  <si>
    <t>151 Wagnerian Ld</t>
  </si>
  <si>
    <t>Rikuo Stage, Victor Stage</t>
  </si>
  <si>
    <t>SN-R8-03 Sound Effects</t>
  </si>
  <si>
    <t>SN-U110-02 Latin &amp; F.X. Percussions</t>
  </si>
  <si>
    <t>02-013 Timbale</t>
  </si>
  <si>
    <t>Rikuo Stage</t>
  </si>
  <si>
    <t>02-025 Cuica 1</t>
  </si>
  <si>
    <t>Sasquatch Stage, Sasquatch Winning, Sasquatch Ending</t>
  </si>
  <si>
    <t>02-034 Orch Hit</t>
  </si>
  <si>
    <t>SN-U110-09 Guitar &amp; Keyboards</t>
  </si>
  <si>
    <t>09-010 Heavy EG 1</t>
  </si>
  <si>
    <t>P-48: Shakuhachi</t>
  </si>
  <si>
    <t>X-Men: Children of the Atom</t>
  </si>
  <si>
    <t>028 Kyoto Forest</t>
  </si>
  <si>
    <t>Samurai Shrine (Theme of Sliver Samurai)</t>
  </si>
  <si>
    <t>Reverb Snare 1</t>
  </si>
  <si>
    <t>Crash 1</t>
  </si>
  <si>
    <t>Mega Man X2</t>
  </si>
  <si>
    <t>Marvel Super Heroes</t>
  </si>
  <si>
    <t>MSC-07S Synth 2</t>
  </si>
  <si>
    <t>Multisounds</t>
  </si>
  <si>
    <t>07 Spectrum3</t>
  </si>
  <si>
    <t>Theme of Dr. Doom</t>
  </si>
  <si>
    <t>SC-88</t>
  </si>
  <si>
    <t>China Cymbal</t>
  </si>
  <si>
    <t>09-008 Syn Bass 7</t>
  </si>
  <si>
    <t>Mega Man X3</t>
  </si>
  <si>
    <t>Base Game</t>
  </si>
  <si>
    <t>PlayStation &amp; Saturn</t>
  </si>
  <si>
    <t>Crush Crawfish</t>
  </si>
  <si>
    <t>Rhythm Set -&gt; PR-B (Preset B Bank)</t>
  </si>
  <si>
    <t>Resident Evil / Biohazard</t>
  </si>
  <si>
    <t>Track 35 - Primitive animal FX</t>
  </si>
  <si>
    <t>Dismal Field, Outside Ambience</t>
  </si>
  <si>
    <t>Super Puzzle Fighter II Turbo</t>
  </si>
  <si>
    <t>093 Dyna Marimba</t>
  </si>
  <si>
    <t>89 Fantasia</t>
  </si>
  <si>
    <t>065 Analog Seq</t>
  </si>
  <si>
    <t>Theme Song of Sakura</t>
  </si>
  <si>
    <t>4002-35-03</t>
  </si>
  <si>
    <t>CARTOON, CAT</t>
  </si>
  <si>
    <t>MEOW, ANIMAL</t>
  </si>
  <si>
    <t>Stage Felicia</t>
  </si>
  <si>
    <t>Mega Man 8</t>
  </si>
  <si>
    <t>Frost Man</t>
  </si>
  <si>
    <t>Darkstalkers 3</t>
  </si>
  <si>
    <t>AK2032</t>
  </si>
  <si>
    <t>Solo Soprano</t>
  </si>
  <si>
    <t>FEMSOLO E4</t>
  </si>
  <si>
    <t>Partition H -&gt; CLUSTER</t>
  </si>
  <si>
    <t>CLS FEMALE</t>
  </si>
  <si>
    <t>WAR AGONY</t>
  </si>
  <si>
    <t>Opening~Title</t>
  </si>
  <si>
    <t>024 Tremo Rhodes</t>
  </si>
  <si>
    <t>080 Square Keys</t>
  </si>
  <si>
    <t>RED THIRST, FETUS OF GOD</t>
  </si>
  <si>
    <t>065 Solo Strat</t>
  </si>
  <si>
    <t>247 Medusa</t>
  </si>
  <si>
    <t>FETUS OF GOD</t>
  </si>
  <si>
    <t>129 Rave Hit</t>
  </si>
  <si>
    <t>IRON HORSE, IRON TERROR</t>
  </si>
  <si>
    <t>134 Big Ol' Stab</t>
  </si>
  <si>
    <t>Track 55 - FX 10</t>
  </si>
  <si>
    <t>Mega Man X4</t>
  </si>
  <si>
    <t>D077 Ice Whistle</t>
  </si>
  <si>
    <t>Frost Walrus</t>
  </si>
  <si>
    <t>059 D-50 Organ</t>
  </si>
  <si>
    <t>Final Weapon Stage 2</t>
  </si>
  <si>
    <t>Opening Stage, Stage Clear</t>
  </si>
  <si>
    <t>017 Fretls Bass</t>
  </si>
  <si>
    <t>P-01: Ac.Piano</t>
  </si>
  <si>
    <t>Iris</t>
  </si>
  <si>
    <t>P-25: Fless Bass</t>
  </si>
  <si>
    <t>Demo 1, Overseas Staff Roll, Iris</t>
  </si>
  <si>
    <t>Street Fighter III: 2nd Impact</t>
  </si>
  <si>
    <t>Housemaster</t>
  </si>
  <si>
    <t>Partition D -&gt; 02 LP126 4</t>
  </si>
  <si>
    <t>HM 126 BPM 4</t>
  </si>
  <si>
    <t>LP126 12C</t>
  </si>
  <si>
    <t>Bottoms Up (Theme of Hugo)</t>
  </si>
  <si>
    <t>200 Samba MENU</t>
  </si>
  <si>
    <t>Sean ~São Paulo~</t>
  </si>
  <si>
    <t>Mega Man Legends</t>
  </si>
  <si>
    <t>General instruments</t>
  </si>
  <si>
    <t>Almost every song</t>
  </si>
  <si>
    <t>Marvel vs. Capcom: Clash of Super Heroes</t>
  </si>
  <si>
    <t>VS., THEME of WAR MACHINE, THEME of CAPTAIN AMERICA, etc.</t>
  </si>
  <si>
    <t>HURRY UP, THEME of MORRIGAN, BOSS INTRODUCTION, etc.</t>
  </si>
  <si>
    <t>THEME of HULK, VARIABLE CROSS, THEME of ROLL</t>
  </si>
  <si>
    <t>092 Warm Vibes</t>
  </si>
  <si>
    <t>THEME of WAR MACHINE, THEME of SPIDER-MAN, THEME of ZANGIEF, etc.</t>
  </si>
  <si>
    <t>OPENING, PLAYER SELECT, THEME of WAR MACHINE, etc.</t>
  </si>
  <si>
    <t>105 CeremonyTimp</t>
  </si>
  <si>
    <t>THEME of JIN, THEME of STRIDER HIRYU</t>
  </si>
  <si>
    <t>143 Gtr Fx x4</t>
  </si>
  <si>
    <t>THEME of CHUN-LI, CONTINUE, STAFF ROLL, etc.</t>
  </si>
  <si>
    <t>146 Tpt Fx x3</t>
  </si>
  <si>
    <t>THEME of WAR MACHINE, VARIABLE CROSS, CONTINUE</t>
  </si>
  <si>
    <t>That Jungle Flavour</t>
  </si>
  <si>
    <t>Track 01 -&gt; TS 1:05</t>
  </si>
  <si>
    <t>Beats 1-10 (162 BPM)</t>
  </si>
  <si>
    <t>VARIABLE CROSS, STAFF ROLL</t>
  </si>
  <si>
    <t>Track 01 -&gt; TS 1:17</t>
  </si>
  <si>
    <t>STAFF ROLL</t>
  </si>
  <si>
    <t>THEME of MORRIGAN, STAFF ROLL</t>
  </si>
  <si>
    <t>Mega Man &amp; Bass (SNES)</t>
  </si>
  <si>
    <t>Wily Stage</t>
  </si>
  <si>
    <t>018 Slap Bass</t>
  </si>
  <si>
    <t>Data Select</t>
  </si>
  <si>
    <t>031 Distortion Gt</t>
  </si>
  <si>
    <t>Sampled at different pitches</t>
  </si>
  <si>
    <t>Street Fighter Alpha 3</t>
  </si>
  <si>
    <t>06.2 KICK, 50.07 SNR</t>
  </si>
  <si>
    <t>Brave or Grave (Theme of Shin M.Bison)</t>
  </si>
  <si>
    <t>X-Static Goldmine 3</t>
  </si>
  <si>
    <t>2009 SY.LOOP</t>
  </si>
  <si>
    <t>Resolution (Theme of Chun-Li)</t>
  </si>
  <si>
    <t>069 Paz -- Zap</t>
  </si>
  <si>
    <t>Heavy Swell (Theme of Zangief)</t>
  </si>
  <si>
    <t>035 909Dsco3 120</t>
  </si>
  <si>
    <t>Layered with DiscoCga 120</t>
  </si>
  <si>
    <t>Wild Nature (Theme of Blanka)</t>
  </si>
  <si>
    <t>037 DiscoCga 120</t>
  </si>
  <si>
    <t>Layered with 909Dsco3 120</t>
  </si>
  <si>
    <t>135 Movin'Hit</t>
  </si>
  <si>
    <t>Magical Tetris Challenge</t>
  </si>
  <si>
    <t>Track 01 - Rare Groove... -&gt; TS 0:28</t>
  </si>
  <si>
    <t>02 Deep Chug 1</t>
  </si>
  <si>
    <t>Versus Goofy</t>
  </si>
  <si>
    <t>Track 19 - Rare Groove... -&gt; TS 0:35</t>
  </si>
  <si>
    <t>02 Octoglide B 1</t>
  </si>
  <si>
    <t>Versus Wolf</t>
  </si>
  <si>
    <t>Track 68 - Funkin' Heavy... -&gt; TS 0:00</t>
  </si>
  <si>
    <t>01 Octopush 1</t>
  </si>
  <si>
    <t>Tricky Sliders / Trick'N Snowboarder</t>
  </si>
  <si>
    <t>1001 DR.LOOP</t>
  </si>
  <si>
    <t>Glorious Show - Mega Mix -</t>
  </si>
  <si>
    <t>3102 SWIRL</t>
  </si>
  <si>
    <t>5201 MIX.TON</t>
  </si>
  <si>
    <t>Track 02 - Jive Turkey</t>
  </si>
  <si>
    <t>"It's the cop-er-stopper rooting tooting..."</t>
  </si>
  <si>
    <t>Lingering Night Glow</t>
  </si>
  <si>
    <t>Track 05 - Dim Munich</t>
  </si>
  <si>
    <t>Timestamp 0:55</t>
  </si>
  <si>
    <t>"Think what happens... world goes crazy..."</t>
  </si>
  <si>
    <t>Wanna Be Game</t>
  </si>
  <si>
    <t>Track 14 - Female Rap 1</t>
  </si>
  <si>
    <t>Let's Get Together - Luv&amp;Snow Mix -</t>
  </si>
  <si>
    <t>Track 25 - Naughty Nz</t>
  </si>
  <si>
    <t>Timestamp 0:39</t>
  </si>
  <si>
    <t>"Out to get somebody... boom! Checkin' it..."</t>
  </si>
  <si>
    <t>Tricky Sliders</t>
  </si>
  <si>
    <t>Go 4 What U Want</t>
  </si>
  <si>
    <t>Track 30 - The crazy ragga ....</t>
  </si>
  <si>
    <t>"The crazy raggamuffin" chorus + rap</t>
  </si>
  <si>
    <t>U Got A Muffin</t>
  </si>
  <si>
    <t>Track 32 - Male AdLib 2</t>
  </si>
  <si>
    <t>Side By Side</t>
  </si>
  <si>
    <t>Downhill Racer</t>
  </si>
  <si>
    <t>041 Velo-Rez Clv</t>
  </si>
  <si>
    <t>Like The Wind</t>
  </si>
  <si>
    <t>038 Slap Bass 2</t>
  </si>
  <si>
    <t>Riff 23 33-01</t>
  </si>
  <si>
    <t>Glorious Show</t>
  </si>
  <si>
    <t>Riff 23 33-03</t>
  </si>
  <si>
    <t>Riff 31 33-10</t>
  </si>
  <si>
    <t>Glorious Show, Glorious Show - Mega Mix -</t>
  </si>
  <si>
    <t>Sugar Daddy</t>
  </si>
  <si>
    <t>Track 63 -&gt; Sample 2</t>
  </si>
  <si>
    <t>Metal Scream</t>
  </si>
  <si>
    <t>"Owwaaaa---ow-ow-ow"</t>
  </si>
  <si>
    <t>"House"</t>
  </si>
  <si>
    <t>"Feel it"</t>
  </si>
  <si>
    <t>Timestamp 0:28</t>
  </si>
  <si>
    <t>"U got it"</t>
  </si>
  <si>
    <t>Track 31</t>
  </si>
  <si>
    <t>"Hah"</t>
  </si>
  <si>
    <t>"Diss"</t>
  </si>
  <si>
    <t>"-Burning up"</t>
  </si>
  <si>
    <t>Track 59</t>
  </si>
  <si>
    <t>Wild nature call</t>
  </si>
  <si>
    <t>Glorious Show, Downhill Racer</t>
  </si>
  <si>
    <t>Track 86 - Misc. vocals + FX -&gt; TS 0:19</t>
  </si>
  <si>
    <t>"yeeaaah!"</t>
  </si>
  <si>
    <t>Track 34 - Rare Groove... -&gt; Sample 1</t>
  </si>
  <si>
    <t>01 Rickety Octave 1</t>
  </si>
  <si>
    <t>Hard Edge</t>
  </si>
  <si>
    <t>Track 34 - Rare Groove... -&gt; Sample 2</t>
  </si>
  <si>
    <t>Rickety Octave 2</t>
  </si>
  <si>
    <t>Track 60 -&gt; Sample 10</t>
  </si>
  <si>
    <t>OrientalFx</t>
  </si>
  <si>
    <t>Track 61 -&gt; Sample 5</t>
  </si>
  <si>
    <t>Dist phaser PH&amp;GS</t>
  </si>
  <si>
    <t>That Jungle Flavour Vol. II</t>
  </si>
  <si>
    <t>Track 41 - Stabs, Pads &amp; FX -&gt; Sample 10</t>
  </si>
  <si>
    <t>No</t>
  </si>
  <si>
    <t>No!!</t>
  </si>
  <si>
    <t>Track 42 - Stabs, Pads &amp; FX -&gt; Sample 7</t>
  </si>
  <si>
    <t>Saxy</t>
  </si>
  <si>
    <t>Silvery Landscape</t>
  </si>
  <si>
    <t>Track 44 - Stabs, Pads &amp; FX -&gt; Sample 8</t>
  </si>
  <si>
    <t>Beast</t>
  </si>
  <si>
    <t>Track 47 - Stabs, Pads &amp; FX -&gt; Sample 6</t>
  </si>
  <si>
    <t>Ohh!</t>
  </si>
  <si>
    <t>Track 47 - Stabs, Pads &amp; FX -&gt; Sample 7</t>
  </si>
  <si>
    <t>Head Bass</t>
  </si>
  <si>
    <t>Total Funk Guitar</t>
  </si>
  <si>
    <t>Female "Ohh-ow-oh-oh... ow-ohhh"</t>
  </si>
  <si>
    <t>Street Fighter III: 3rd Strike</t>
  </si>
  <si>
    <t>Black II Black - Killer Vocals</t>
  </si>
  <si>
    <t>General Vocals</t>
  </si>
  <si>
    <t>Beats in my head (F) (JD) 77 BPM</t>
  </si>
  <si>
    <t>Elena ~Beats in My Head~</t>
  </si>
  <si>
    <t>Bonus Game 2 (Arranged)</t>
  </si>
  <si>
    <t>"This is a stupid dope mix!"</t>
  </si>
  <si>
    <t>Dudley ~You Blow My Mind~ (Arranged)</t>
  </si>
  <si>
    <t>Ken/Alex ~Jazzy NYC '99~ (Arranged)</t>
  </si>
  <si>
    <t>Ken/Alex ~Jazzy NYC '99~</t>
  </si>
  <si>
    <t>Ryu ~Kobu~</t>
  </si>
  <si>
    <t>018 Organ 2</t>
  </si>
  <si>
    <t>Makoto ~Spunky~, Sean/Oro ~The Longshoreman~, Elena ~Beats in My Head~</t>
  </si>
  <si>
    <r>
      <rPr>
        <rFont val="Fira Sans"/>
        <b/>
        <sz val="10.0"/>
      </rPr>
      <t xml:space="preserve">025 </t>
    </r>
    <r>
      <rPr>
        <rFont val="Fira Sans"/>
        <b/>
        <color rgb="FF000000"/>
        <sz val="10.0"/>
      </rPr>
      <t>Nylon-str.Gt</t>
    </r>
  </si>
  <si>
    <t>Sean/Oro ~The Longshoreman~</t>
  </si>
  <si>
    <t>128 Kutt Hit</t>
  </si>
  <si>
    <t>Yang/Yun ~Crowded Street~, Elena ~Beats in My Head~</t>
  </si>
  <si>
    <t>Track 06 - Whip Lick 160 BPM -&gt; TS 0:30</t>
  </si>
  <si>
    <t>Drumloops (18 bars)</t>
  </si>
  <si>
    <t>Ibuki ~Twilight~</t>
  </si>
  <si>
    <t>Track 12 - Substitute 160 BPM -&gt; TS 0:19</t>
  </si>
  <si>
    <t>Drumloops (12 bars)</t>
  </si>
  <si>
    <t>Track 14 - B. Beat 130 BPM -&gt; TS 0:05</t>
  </si>
  <si>
    <t>Track 42 - Track Pack 124 BPM -&gt; TS 0:00, 0:16</t>
  </si>
  <si>
    <t>Drumloops (8 bars)</t>
  </si>
  <si>
    <t>Drums / Bass</t>
  </si>
  <si>
    <t>Track 64 - Speedomat 165 BPM -&gt; TS 0:00</t>
  </si>
  <si>
    <t>Makoto ~Spunky~</t>
  </si>
  <si>
    <t>Moving On (Arranged)</t>
  </si>
  <si>
    <t>Track 30</t>
  </si>
  <si>
    <t>"Circut"</t>
  </si>
  <si>
    <t>Hugo ~The Circut~</t>
  </si>
  <si>
    <t>"Wooaaw!"</t>
  </si>
  <si>
    <t>Let's Get It On</t>
  </si>
  <si>
    <t>Track 83</t>
  </si>
  <si>
    <t>Ibuki ~Twilight~, Akuma ~Killing Moon~, Yang &amp; Yun ~Crowded Street~</t>
  </si>
  <si>
    <t>Upright Bass 6 3 098-E</t>
  </si>
  <si>
    <t>Track 30 -&gt; Sample 9</t>
  </si>
  <si>
    <t>Tumble 1</t>
  </si>
  <si>
    <t>Third Strike</t>
  </si>
  <si>
    <t>Jungle Warfare 2</t>
  </si>
  <si>
    <t>Rearranged</t>
  </si>
  <si>
    <t>Track 17</t>
  </si>
  <si>
    <t>Necro/Twelve ~Snowland~, Akuma ~Killing Moon~</t>
  </si>
  <si>
    <t>Techno pizzicato</t>
  </si>
  <si>
    <t>Yang &amp; Yun ~Crowded Street~</t>
  </si>
  <si>
    <t>KORG M1 organ</t>
  </si>
  <si>
    <t>Elena ~Beats in My Head~, Dudley ~You Blow My Mind~</t>
  </si>
  <si>
    <t>Resident Evil Code: Veronica X</t>
  </si>
  <si>
    <t>Cuckooland Ghost In The Machine</t>
  </si>
  <si>
    <t>Track 28 - Haunting</t>
  </si>
  <si>
    <t>Overwhelming Feeling of something or Other’</t>
  </si>
  <si>
    <t>The Suspended Doll</t>
  </si>
  <si>
    <t>Marvel vs. Capcom 2: New Age of Heroes</t>
  </si>
  <si>
    <t>Hooks</t>
  </si>
  <si>
    <t>But I won't let you go (F) (JD) 114 BPM</t>
  </si>
  <si>
    <t>River Stage</t>
  </si>
  <si>
    <t>Drive me crazy 2 (F) (JD) 108 BPM</t>
  </si>
  <si>
    <t>Exite me (F) (JD) 120 BPM</t>
  </si>
  <si>
    <t>Nobody to dry your eyes (F) (JD) 104 BPM</t>
  </si>
  <si>
    <t>I wanna take you for a ride (F) (JD) 159</t>
  </si>
  <si>
    <t>Yeah - eh - eh! (sustained) (M) (Tee) 98</t>
  </si>
  <si>
    <t>Cave Stage</t>
  </si>
  <si>
    <t>You got a hard edge (F) (JD) 111 BPM</t>
  </si>
  <si>
    <t>Spoken Vocals</t>
  </si>
  <si>
    <t>Freak me (M) (Dave)</t>
  </si>
  <si>
    <t>Ready (F) (MAX)</t>
  </si>
  <si>
    <t>Clock Tower Stage</t>
  </si>
  <si>
    <t>Special Sound Effects</t>
  </si>
  <si>
    <t>SFX (Select Screen)</t>
  </si>
  <si>
    <t>Ambient Vol. 2</t>
  </si>
  <si>
    <t>Track 07 -&gt; Sample 4</t>
  </si>
  <si>
    <t>Flanger, crossfades into next sample</t>
  </si>
  <si>
    <t>Versus Screen, SFX (Hyper)</t>
  </si>
  <si>
    <t>Track 07 -&gt; Sample 5</t>
  </si>
  <si>
    <t>Deep Sea Horror</t>
  </si>
  <si>
    <t>Track 41 -&gt; Sample 13</t>
  </si>
  <si>
    <t>SFX (Menu, Score count)</t>
  </si>
  <si>
    <t>Samples 1, 2, and 3</t>
  </si>
  <si>
    <t>Swamp Stage</t>
  </si>
  <si>
    <t>Samples 1, 2, 3, and 6</t>
  </si>
  <si>
    <t>Airship Stage</t>
  </si>
  <si>
    <t>L-CDX-01 Rhythm Section Instruments</t>
  </si>
  <si>
    <t>L-CDX-03 Brass &amp; Woodwinds</t>
  </si>
  <si>
    <t>Capcom vs. SNK: Millennium Fight 2000</t>
  </si>
  <si>
    <t>Dave Ruffy Ruff Cutz</t>
  </si>
  <si>
    <t>User 135</t>
  </si>
  <si>
    <t>Opening; ~To The Limit~</t>
  </si>
  <si>
    <t>CD 1 -&gt; Track 04</t>
  </si>
  <si>
    <t>Timestamp 1:19</t>
  </si>
  <si>
    <t>CD 1 -&gt; Track 24</t>
  </si>
  <si>
    <t>Timestamp 1:00, 1:20</t>
  </si>
  <si>
    <t>Drums, Synth</t>
  </si>
  <si>
    <t>Akuma ~Worth of My Fist~</t>
  </si>
  <si>
    <t>CD 1 -&gt; Track 35</t>
  </si>
  <si>
    <t>Timestamp 2:00</t>
  </si>
  <si>
    <t>Drums, Stab</t>
  </si>
  <si>
    <t>Stage of Osaka ~O-S-A-K-A~</t>
  </si>
  <si>
    <t>Track 11 - Knowledge My Wisdom</t>
  </si>
  <si>
    <t>"Mr. Nordan exposure, I flipped cuz' I told..."</t>
  </si>
  <si>
    <t>Final Fight ~Needle~</t>
  </si>
  <si>
    <t>Track 37 - TV &amp; Commercials</t>
  </si>
  <si>
    <t>Kaiser Vocal</t>
  </si>
  <si>
    <t>MENU DISPLAY 2</t>
  </si>
  <si>
    <t>"Calling Mr. Grandmen, calling Mr. Grand..."</t>
  </si>
  <si>
    <t>CD 16 -&gt; Track 94</t>
  </si>
  <si>
    <t>"Ladies &amp; gentlemen, in just a few..."</t>
  </si>
  <si>
    <t>Ending 2</t>
  </si>
  <si>
    <t>Timestamp 0:12, 0:16</t>
  </si>
  <si>
    <t>"Shake well...", "Come on, wake up!"</t>
  </si>
  <si>
    <t>From K.O. to Win Display</t>
  </si>
  <si>
    <t>Twisted Reality</t>
  </si>
  <si>
    <t>Vintage FX</t>
  </si>
  <si>
    <t>VintageFX06_s</t>
  </si>
  <si>
    <t>CD 38 -&gt; Track 97 -&gt; Sample 1</t>
  </si>
  <si>
    <t>Radio, Police - Police Radio Call Police</t>
  </si>
  <si>
    <t>Papao ~Sonic Party~</t>
  </si>
  <si>
    <t>Track 57 -&gt; Sample 7</t>
  </si>
  <si>
    <t>Drum Fills 21-30</t>
  </si>
  <si>
    <t>Track 57 -&gt; Sample 8</t>
  </si>
  <si>
    <t>Track 57 -&gt; Sample 9</t>
  </si>
  <si>
    <t>Track 59 -&gt; Sample 1</t>
  </si>
  <si>
    <t>Tuning Fork</t>
  </si>
  <si>
    <t>Track 59 -&gt; Sample 2</t>
  </si>
  <si>
    <t>Static Intro</t>
  </si>
  <si>
    <t>Added phaser</t>
  </si>
  <si>
    <t>Track 65 -&gt; Sample 4</t>
  </si>
  <si>
    <t>Scratch Boy</t>
  </si>
  <si>
    <t xml:space="preserve"> 96DR.LOOPFX</t>
  </si>
  <si>
    <t>96FXDRLP1, 96FXDRLP4</t>
  </si>
  <si>
    <t>CD 2 -&gt; Partition C -&gt; RADIOLOOPS</t>
  </si>
  <si>
    <t>120BPM RADIO</t>
  </si>
  <si>
    <t>120BPMRAD7</t>
  </si>
  <si>
    <t>"You make me feel so good"</t>
  </si>
  <si>
    <t>Track 25 - Vocal Hook</t>
  </si>
  <si>
    <t>"Yeah yeah!"</t>
  </si>
  <si>
    <t>Track 25 - Speech</t>
  </si>
  <si>
    <t>"Do it!"</t>
  </si>
  <si>
    <t>"You are being taken.."</t>
  </si>
  <si>
    <t>Geese Howard ~Vigor Force~</t>
  </si>
  <si>
    <t>Track 32 - Speech</t>
  </si>
  <si>
    <t>"Mastermind"</t>
  </si>
  <si>
    <t>Track 33 - Speech</t>
  </si>
  <si>
    <t>"Power"</t>
  </si>
  <si>
    <t>Track 36 - Speech</t>
  </si>
  <si>
    <t>"Visual 8128.78"</t>
  </si>
  <si>
    <t>Hip Hop and Swing Breakdown</t>
  </si>
  <si>
    <t>Track 09</t>
  </si>
  <si>
    <t>Laser Synth</t>
  </si>
  <si>
    <t>Player Select 1, 2</t>
  </si>
  <si>
    <t>Mega Man X5</t>
  </si>
  <si>
    <t>X vs. Zero</t>
  </si>
  <si>
    <t>093 Analog Lead</t>
  </si>
  <si>
    <t>Mattrex Burn Dinorex Stage Volcanic Inferno ~ Red Hot World!</t>
  </si>
  <si>
    <t>SOUND Canvas SC-88VL</t>
  </si>
  <si>
    <t>Guitar, confirmed by Tanaka</t>
  </si>
  <si>
    <t>136MADLP01</t>
  </si>
  <si>
    <t>Monkey (Opening)</t>
  </si>
  <si>
    <t>? (Roland or Yamaha)</t>
  </si>
  <si>
    <t>FM Slap</t>
  </si>
  <si>
    <t>Grizzly Slash Crescent Grizzly Stage Weapons Stockpile ~ Chase the Truck!</t>
  </si>
  <si>
    <t>Mega Man Battle Network</t>
  </si>
  <si>
    <t>153 Sci-Fi</t>
  </si>
  <si>
    <t>Transmission!</t>
  </si>
  <si>
    <t>Track 42 - Track Pack 124 BPM -&gt; TS 0:20</t>
  </si>
  <si>
    <t>Boundless Network</t>
  </si>
  <si>
    <t>Mega Man Battle Network: Operate Shooting Star</t>
  </si>
  <si>
    <t>Boundless Network (Internet Theme)</t>
  </si>
  <si>
    <t>Capcom vs. SNK 2</t>
  </si>
  <si>
    <t>Diamond Vocals</t>
  </si>
  <si>
    <t>"Lovers come, and lovers go"</t>
  </si>
  <si>
    <t>VS</t>
  </si>
  <si>
    <t>Track 32 - True Love Multivocal Construction</t>
  </si>
  <si>
    <t>"This is the true love we're.."</t>
  </si>
  <si>
    <t>This is true Love Makin' (London Stage)</t>
  </si>
  <si>
    <t>Planet Phatt</t>
  </si>
  <si>
    <t>Jangle Gtr</t>
  </si>
  <si>
    <t>Up Stroke</t>
  </si>
  <si>
    <t>Track 12 - Drunk 1</t>
  </si>
  <si>
    <t>Samples 4 &amp; 5</t>
  </si>
  <si>
    <t>Story Demo 1, Story Demo 2 (Shin Akuma/God Rugal fight Cutscene)</t>
  </si>
  <si>
    <t>Track 13 - Drunk 2</t>
  </si>
  <si>
    <t>Samples 1 &amp; 4</t>
  </si>
  <si>
    <t>"On a mission.."</t>
  </si>
  <si>
    <t>Stimulation (New York Stage)</t>
  </si>
  <si>
    <t>Kabuki Menu</t>
  </si>
  <si>
    <t>Nebuta (Aomori Stage)</t>
  </si>
  <si>
    <t>Soundscan 26 - Big Beat Samples &amp; More</t>
  </si>
  <si>
    <t>Partition B -&gt; DISTOTHER KT</t>
  </si>
  <si>
    <t>FXDISTOTB</t>
  </si>
  <si>
    <t>Wipe Out (Osaka Stage 1)</t>
  </si>
  <si>
    <t>Partition F -&gt; VOLUME 001</t>
  </si>
  <si>
    <t>MALE FX VOX3</t>
  </si>
  <si>
    <t>H309VOCAL</t>
  </si>
  <si>
    <t>Devil May Cry</t>
  </si>
  <si>
    <t>Live Recording: Capcom</t>
  </si>
  <si>
    <t>Statue Of Time</t>
  </si>
  <si>
    <t>Public Enemy (Regular Battle 1)</t>
  </si>
  <si>
    <t>Alien Guitars</t>
  </si>
  <si>
    <t>CD 1 -&gt; Track 35 -&gt; Sample 3</t>
  </si>
  <si>
    <t>NEEDLEDRP1</t>
  </si>
  <si>
    <t>Lock &amp; Load Original</t>
  </si>
  <si>
    <t>CD 1 -&gt; Track 51 -&gt; Sample 1</t>
  </si>
  <si>
    <t>BARBARIC Y</t>
  </si>
  <si>
    <t>Underworld Level; Game Over</t>
  </si>
  <si>
    <t>CD 1 -&gt; Track 55 -&gt; Sample 2</t>
  </si>
  <si>
    <t>ECHO WHIP</t>
  </si>
  <si>
    <t>Beelzebub Appearance</t>
  </si>
  <si>
    <t>CD 1 -&gt; Track 60 -&gt; Sample 4</t>
  </si>
  <si>
    <t>KNUCKLE1</t>
  </si>
  <si>
    <t>CD 1 -&gt; Track 80 -&gt; Sample 3</t>
  </si>
  <si>
    <t>DREAM HAUS</t>
  </si>
  <si>
    <t>Mental Machine (Boss Nightmare Battle)</t>
  </si>
  <si>
    <t>BJINU</t>
  </si>
  <si>
    <t>Final Penetration (Underworld Level)</t>
  </si>
  <si>
    <t>CD 1 -&gt; Track 17</t>
  </si>
  <si>
    <t>CD 1 -&gt; Track 18</t>
  </si>
  <si>
    <t>Timestamp 1:00</t>
  </si>
  <si>
    <t>CD 2 -&gt; Track 05</t>
  </si>
  <si>
    <t>S (Sparda Battle 2)</t>
  </si>
  <si>
    <t>CD 2 -&gt; Track 14</t>
  </si>
  <si>
    <t>Timestamp 1:06</t>
  </si>
  <si>
    <t>Colosseum</t>
  </si>
  <si>
    <t>Timestamp 1:30</t>
  </si>
  <si>
    <t>Siren</t>
  </si>
  <si>
    <t>Psycho Siren</t>
  </si>
  <si>
    <t>CD 2 -&gt; Track 34</t>
  </si>
  <si>
    <t>Percussion loop</t>
  </si>
  <si>
    <t>X-Static Goldmine 4</t>
  </si>
  <si>
    <t>Track 25</t>
  </si>
  <si>
    <t>Sample 7</t>
  </si>
  <si>
    <t>Right channel</t>
  </si>
  <si>
    <t>Ancient Castle Basement</t>
  </si>
  <si>
    <t>XtC Files of Jungle</t>
  </si>
  <si>
    <t>FC19_xtended_drum_loop_154bpm</t>
  </si>
  <si>
    <t>FC1901_lop_154bpm</t>
  </si>
  <si>
    <t>XtC Files of Techno</t>
  </si>
  <si>
    <t>FB23_acid_lps_130bpm</t>
  </si>
  <si>
    <t>FB2304_lop_130bpm</t>
  </si>
  <si>
    <t>Synth backing</t>
  </si>
  <si>
    <t>Xtortion</t>
  </si>
  <si>
    <t>OA06_synths_prodigy</t>
  </si>
  <si>
    <t>OA0604_syn_trans2</t>
  </si>
  <si>
    <t>OA29_stacks_long</t>
  </si>
  <si>
    <t>OA2903_syn_wrong</t>
  </si>
  <si>
    <t>CD 1 -&gt; Track 34</t>
  </si>
  <si>
    <t>Speed</t>
  </si>
  <si>
    <t>Bloody Bladder (Escape from Underworld)</t>
  </si>
  <si>
    <t>Track 03 - 5THS -&gt; Sample 1</t>
  </si>
  <si>
    <t>Track 03 - 5THS -&gt; Sample 3</t>
  </si>
  <si>
    <t>Track 03 - 5THS -&gt; Sample 4</t>
  </si>
  <si>
    <t>B1</t>
  </si>
  <si>
    <t>Track 08 - CHUGS -&gt; Sample 3</t>
  </si>
  <si>
    <t>Track 16 - SPECIAL EFX -&gt; Sample 3</t>
  </si>
  <si>
    <t>Ultra fuzz wild 1</t>
  </si>
  <si>
    <t>Track 34 - LEAD GUITAR -&gt; Sample 3</t>
  </si>
  <si>
    <t>Track 34 - LEAD GUITAR -&gt; Sample 6</t>
  </si>
  <si>
    <t>C#2</t>
  </si>
  <si>
    <t>Track 40 -&gt; Sample 4</t>
  </si>
  <si>
    <t>Full Orch FX 4 Strings</t>
  </si>
  <si>
    <t>Underwater Stage</t>
  </si>
  <si>
    <t>Track 42 -&gt; Samples 3, 5</t>
  </si>
  <si>
    <t>Full Orch FX 6 Strings</t>
  </si>
  <si>
    <t>Track 55 -&gt; Sample 4</t>
  </si>
  <si>
    <t>vox:Gothic Dream</t>
  </si>
  <si>
    <t>Evil Vacuum (Underworld)</t>
  </si>
  <si>
    <t>Human Voices &amp; Sounds, Screams</t>
  </si>
  <si>
    <t>Screams7WomanThree PE134101</t>
  </si>
  <si>
    <t>song14</t>
  </si>
  <si>
    <t>line08</t>
  </si>
  <si>
    <t>pad06</t>
  </si>
  <si>
    <t>GrooveMaker - Drumbasstic</t>
  </si>
  <si>
    <t>song10</t>
  </si>
  <si>
    <t>song11</t>
  </si>
  <si>
    <t>perc01</t>
  </si>
  <si>
    <t>Harsh rising FX</t>
  </si>
  <si>
    <t>Ancient Castle Level</t>
  </si>
  <si>
    <t>PERFORMANCE -&gt; ROM</t>
  </si>
  <si>
    <t>08 Sandman</t>
  </si>
  <si>
    <t>PART 1 solo</t>
  </si>
  <si>
    <t>Nobody Appears</t>
  </si>
  <si>
    <t>David Torn Pandora's Toolbox</t>
  </si>
  <si>
    <t>Neptune Thrums his Drippy Fingers</t>
  </si>
  <si>
    <t>Public Enemy, Anarchy In The U.W. (Battle In Hell)</t>
  </si>
  <si>
    <t>The Bosun Freaked</t>
  </si>
  <si>
    <t>0.5x speed</t>
  </si>
  <si>
    <t>Purgatory</t>
  </si>
  <si>
    <t>Faintly heard in intro, +3 st</t>
  </si>
  <si>
    <t>Flock Off!</t>
  </si>
  <si>
    <t>Track 29</t>
  </si>
  <si>
    <t>To Burble &amp; Pine</t>
  </si>
  <si>
    <t>Track 56</t>
  </si>
  <si>
    <t>Gnawa</t>
  </si>
  <si>
    <t>Analog -&gt; Analoops</t>
  </si>
  <si>
    <t>Analoop 25A 04-08</t>
  </si>
  <si>
    <t>Red-Hot Juice (Phantom Appears)</t>
  </si>
  <si>
    <t>Analoop 25B 04-09</t>
  </si>
  <si>
    <t>Analoop 50 07-03</t>
  </si>
  <si>
    <t>Lock &amp; Load (Blade Appears - Regular Battle 2), Lock &amp; Load Original</t>
  </si>
  <si>
    <t>Riff 25 33-03</t>
  </si>
  <si>
    <t>Riff 33 34-01</t>
  </si>
  <si>
    <t>Riff 36 34-04</t>
  </si>
  <si>
    <t>Ultra Violet (Nero Angelo Battle)</t>
  </si>
  <si>
    <t>Big-Bang FX</t>
  </si>
  <si>
    <t>Hit02_s</t>
  </si>
  <si>
    <t>Delusions of Grandeur</t>
  </si>
  <si>
    <t>Image03_s</t>
  </si>
  <si>
    <t>Image12_s</t>
  </si>
  <si>
    <t>Public Enemy</t>
  </si>
  <si>
    <t>6025-55-03</t>
  </si>
  <si>
    <t>EXPLOSION</t>
  </si>
  <si>
    <t>MEDIUM EXPLOSION</t>
  </si>
  <si>
    <t>Let's Rock! (Title)</t>
  </si>
  <si>
    <t>Timestamp 0:47</t>
  </si>
  <si>
    <t>CD 1 -&gt; Track 69</t>
  </si>
  <si>
    <t>CD 2 -&gt; Track 63</t>
  </si>
  <si>
    <t>Timestamp 0:00, 0:16</t>
  </si>
  <si>
    <t>CD 2 -&gt; Track 64</t>
  </si>
  <si>
    <t>Pitch +2st</t>
  </si>
  <si>
    <t>Anarchy In The U.W. (Battle In Hell)</t>
  </si>
  <si>
    <t>Track 03 -&gt; Loop 9</t>
  </si>
  <si>
    <t>Futile</t>
  </si>
  <si>
    <t>Track 10 -&gt; Loop 12</t>
  </si>
  <si>
    <t>Futility</t>
  </si>
  <si>
    <t>Track 18 - Ambient Vistas -&gt; Sample 5</t>
  </si>
  <si>
    <t>Fathoms</t>
  </si>
  <si>
    <t>Bottom Of The Ocean Stage</t>
  </si>
  <si>
    <t>Track 23 - Drones 3 -&gt; Sample 4</t>
  </si>
  <si>
    <t>Dark Brood</t>
  </si>
  <si>
    <t>Mission Start Version 1</t>
  </si>
  <si>
    <t>Track 29 - Ambient Fuzz -&gt; Sample 2</t>
  </si>
  <si>
    <t>Fuzz Tubes</t>
  </si>
  <si>
    <t>Track 30 - Midnite Rails -&gt; Sample 3</t>
  </si>
  <si>
    <t>MIDNITERAIL3</t>
  </si>
  <si>
    <t>Track 31 - Nastee Fuzz -&gt; Sample 23</t>
  </si>
  <si>
    <t>Pain Scan</t>
  </si>
  <si>
    <t>Mission Clear</t>
  </si>
  <si>
    <t>Track 34 - Moody Hits -&gt; Sample 5</t>
  </si>
  <si>
    <t>Insurrection</t>
  </si>
  <si>
    <t>Track 38 - Metalspheres -&gt; Sample 4</t>
  </si>
  <si>
    <t>CLANGORE 2</t>
  </si>
  <si>
    <t>Traces of Sparda</t>
  </si>
  <si>
    <t>Track 51 - Sci-Fi 1 -&gt; Sample 1</t>
  </si>
  <si>
    <t>Tomatospace</t>
  </si>
  <si>
    <t>Special Item</t>
  </si>
  <si>
    <t>EX5R</t>
  </si>
  <si>
    <t>Internal 2</t>
  </si>
  <si>
    <t>Dr-FX Kit</t>
  </si>
  <si>
    <t>Track 21 -&gt; Sample 3</t>
  </si>
  <si>
    <t>Mysterious Glass Flutters</t>
  </si>
  <si>
    <t>Fetish Appearance</t>
  </si>
  <si>
    <t>Track 72 -&gt; Sample 1</t>
  </si>
  <si>
    <t>Evil Machines</t>
  </si>
  <si>
    <t>Track 28 -&gt; Sample 3</t>
  </si>
  <si>
    <t>Guitar Loops 1-5 120 bpm</t>
  </si>
  <si>
    <t>Track 82 - Chemical Pads 1 -&gt; Sample 5</t>
  </si>
  <si>
    <t>Trashy Loop</t>
  </si>
  <si>
    <t>Track 05 - Haunting -&gt; Sample 2</t>
  </si>
  <si>
    <t>Fairground 2</t>
  </si>
  <si>
    <t>Track 06 - Haunting -&gt; Sample 2</t>
  </si>
  <si>
    <t>Bug Invasion</t>
  </si>
  <si>
    <t>Track 19 - Haunting</t>
  </si>
  <si>
    <t>Is That The Door?</t>
  </si>
  <si>
    <t>Track 23 - Haunting</t>
  </si>
  <si>
    <t>Witch Doctor</t>
  </si>
  <si>
    <t>Track 29 - Haunting</t>
  </si>
  <si>
    <t>Introvert's Eyes</t>
  </si>
  <si>
    <t>Get Ifrit</t>
  </si>
  <si>
    <t>Track 35 - Haunting</t>
  </si>
  <si>
    <t>Bendy Man</t>
  </si>
  <si>
    <t>Track 62 - Nasty</t>
  </si>
  <si>
    <t>Horror Show</t>
  </si>
  <si>
    <t>Dream Zone</t>
  </si>
  <si>
    <t>Track 34 -&gt; Sample 1</t>
  </si>
  <si>
    <t>Cathedral</t>
  </si>
  <si>
    <t>Track 38 -&gt; Sample 2</t>
  </si>
  <si>
    <t>Deep Atmos 2</t>
  </si>
  <si>
    <t>0.5x speed for Ancient Castle</t>
  </si>
  <si>
    <t>Ancient Castle Level, Green Garden</t>
  </si>
  <si>
    <t>Track 38 -&gt; Sample 5</t>
  </si>
  <si>
    <t>Eerie Deep Drone</t>
  </si>
  <si>
    <t>Green Garden</t>
  </si>
  <si>
    <t>Live Bass Grooves</t>
  </si>
  <si>
    <t>Track 32 - Short Haired Groove -&gt; TS 0:00</t>
  </si>
  <si>
    <t>Good Dentist 1</t>
  </si>
  <si>
    <t>Get Alastor</t>
  </si>
  <si>
    <t>JP-8080</t>
  </si>
  <si>
    <t>Appears on Ueda's gear list</t>
  </si>
  <si>
    <t>Mega Man X6</t>
  </si>
  <si>
    <t>Normal Stage Boss</t>
  </si>
  <si>
    <t>Track 24 - DOUBLES -&gt; Sample 1</t>
  </si>
  <si>
    <t>Track 24 - DOUBLES -&gt; Sample 4</t>
  </si>
  <si>
    <t>Track 25 - DOUBLES -&gt; Sample 2</t>
  </si>
  <si>
    <t>Track 25 - DOUBLES -&gt; Sample 5</t>
  </si>
  <si>
    <t>Gate's Laboratory Stage</t>
  </si>
  <si>
    <t>? (Flute)</t>
  </si>
  <si>
    <t>Amazon Area (Commander Yammark Stage)</t>
  </si>
  <si>
    <t>116 Auhvox</t>
  </si>
  <si>
    <t>Central Museum (Ground Scaravich Stage)</t>
  </si>
  <si>
    <t>Track 25 -&gt; Sample 7</t>
  </si>
  <si>
    <t>Radio Loops 1-10 120 bpm</t>
  </si>
  <si>
    <t>I.D.E.A. (Ending)</t>
  </si>
  <si>
    <t>Electribe ES-1</t>
  </si>
  <si>
    <t>Dr. Light, Alia &amp; Gate</t>
  </si>
  <si>
    <t>Soundfont - Iron Plate</t>
  </si>
  <si>
    <t>Disney's Magical Mirror Starring Mickey Mouse</t>
  </si>
  <si>
    <t>? (160dB or 260dB)</t>
  </si>
  <si>
    <t>019 Oboe Vibrato</t>
  </si>
  <si>
    <t>The Mirror Mansion</t>
  </si>
  <si>
    <t>Snowboarder Mickey</t>
  </si>
  <si>
    <t>Mega Man Battle Network 3</t>
  </si>
  <si>
    <t>X-Static Goldmine 1</t>
  </si>
  <si>
    <t>3010 JUN.ORG</t>
  </si>
  <si>
    <t>Farewell</t>
  </si>
  <si>
    <t>Devil May Cry 2</t>
  </si>
  <si>
    <t>Ruff Cutz</t>
  </si>
  <si>
    <t>Len De Hand 135</t>
  </si>
  <si>
    <t>Mode Select</t>
  </si>
  <si>
    <t xml:space="preserve">CD 4 -&gt; Partition G -&gt; 37 VA FX 04 </t>
  </si>
  <si>
    <t>VA FX 04B</t>
  </si>
  <si>
    <t>Mission Start</t>
  </si>
  <si>
    <t>VA FX 04C</t>
  </si>
  <si>
    <t>FIRE AWAY</t>
  </si>
  <si>
    <t>Wings of The Gaurdian (Lucia Battle 1)</t>
  </si>
  <si>
    <t>pad01</t>
  </si>
  <si>
    <t>Wings of The Gaurdian (Lucia Battle 1), Mode Select</t>
  </si>
  <si>
    <t>perc04</t>
  </si>
  <si>
    <t>Eye Of The Wind (Lower Town)</t>
  </si>
  <si>
    <t>Track 03 - 70-79 BPM -&gt; Sample 6</t>
  </si>
  <si>
    <t>Blasting Caps</t>
  </si>
  <si>
    <t>Heads or Tails (Ending Credits)</t>
  </si>
  <si>
    <t>Track 03 - 70-79 BPM -&gt; Sample 11</t>
  </si>
  <si>
    <t>Squelchy</t>
  </si>
  <si>
    <t>Track 09 - 130-139 BPM -&gt; Sample 2</t>
  </si>
  <si>
    <t>Sweepstepz</t>
  </si>
  <si>
    <t>Shoot the Works (Dante Battle 2)</t>
  </si>
  <si>
    <t>Track 12 - Somber Ambience -&gt; Sample 2</t>
  </si>
  <si>
    <t>Vapor Chimes</t>
  </si>
  <si>
    <t>Overture (Introduction)</t>
  </si>
  <si>
    <t>Track 24 - Drones 1 -&gt; Sample 7</t>
  </si>
  <si>
    <t>Covert</t>
  </si>
  <si>
    <t>Track 51 - Sci-Fi 1 -&gt; Sample 8</t>
  </si>
  <si>
    <t>Rectifier</t>
  </si>
  <si>
    <t>Eternal (Clock Tower)</t>
  </si>
  <si>
    <t>Track 06 -&gt; Sample 2</t>
  </si>
  <si>
    <t>FX Loops 1-5 80 bpm</t>
  </si>
  <si>
    <t>Track 28 -&gt; Sample 5</t>
  </si>
  <si>
    <t>Track 36 - Haunting</t>
  </si>
  <si>
    <t>Sewer Cats</t>
  </si>
  <si>
    <t>Mega Man Network Transmission</t>
  </si>
  <si>
    <t>Firewall Battle</t>
  </si>
  <si>
    <t>Rockman no Thema ~Kaze Wo Tsukinukete~ (TV Size)</t>
  </si>
  <si>
    <t>092 Loud SynLead</t>
  </si>
  <si>
    <t>Garden System (NeedleMan's Stage)</t>
  </si>
  <si>
    <t>Track 23 -&gt; Sample 5</t>
  </si>
  <si>
    <t>FX Loops 6-10 144 bpm</t>
  </si>
  <si>
    <t>Theme Of Mega Man Network Transmission</t>
  </si>
  <si>
    <t>Mega Man Zero 2</t>
  </si>
  <si>
    <t>Analoop 03 02-05</t>
  </si>
  <si>
    <t>Ice Brain</t>
  </si>
  <si>
    <t>Analoop 21 04-04</t>
  </si>
  <si>
    <t>Cool Water</t>
  </si>
  <si>
    <t>Atonaloop 10 24-11</t>
  </si>
  <si>
    <t>Supreme Ruler</t>
  </si>
  <si>
    <t>Riff 32B 33-12</t>
  </si>
  <si>
    <t>CD 1 -&gt; Track 03 - 155bpm -&gt; Sample 4</t>
  </si>
  <si>
    <t>Another Level</t>
  </si>
  <si>
    <t>Departure, Supreme Ruler</t>
  </si>
  <si>
    <t>CD 1 -&gt; Track 17 - 160bpm -&gt; Sample 10</t>
  </si>
  <si>
    <t>Triangulation</t>
  </si>
  <si>
    <t>Cool Hearted Fellow</t>
  </si>
  <si>
    <t>CD 1 -&gt; Track 19 - 160bpm -&gt; Sample 10</t>
  </si>
  <si>
    <t>Aftershave</t>
  </si>
  <si>
    <t>Mega Man X7</t>
  </si>
  <si>
    <t>Track 30 - POWER CHORDS -&gt; Sample 3</t>
  </si>
  <si>
    <t>E</t>
  </si>
  <si>
    <t>Bomb Recovery (Central Circuit Stage)</t>
  </si>
  <si>
    <t>Revealing</t>
  </si>
  <si>
    <t>GrooveMaker - Dancity</t>
  </si>
  <si>
    <t>Disc 1 -&gt; song1</t>
  </si>
  <si>
    <t>line04</t>
  </si>
  <si>
    <t>song9</t>
  </si>
  <si>
    <t>Stage Select 1, Ruins'n Vain (Deep Forest Stage)</t>
  </si>
  <si>
    <t>079 You And Luck</t>
  </si>
  <si>
    <t>Awake Road Again (Highway Stage)</t>
  </si>
  <si>
    <t>Ruins'n Vain (Deep Forest Stage)</t>
  </si>
  <si>
    <t>Rhythm Set -&gt; PR-C (Preset C Bank)</t>
  </si>
  <si>
    <t>Higher The Air (Air Force Stage)</t>
  </si>
  <si>
    <t>Euro Techno - Ground Loops</t>
  </si>
  <si>
    <t>Sledgehammer 05</t>
  </si>
  <si>
    <t>Cyber Geometry (Cyber Field Stage)</t>
  </si>
  <si>
    <t>Track 26 -&gt; Sample 5</t>
  </si>
  <si>
    <t>Tech Loops 1-7 120 bpm</t>
  </si>
  <si>
    <t>Track 56 -&gt; Sample 1</t>
  </si>
  <si>
    <t>Kick &amp; Snr Loops B 1-5 104 bpm</t>
  </si>
  <si>
    <t>Mod Electric Wave (Radio Tower Stage)</t>
  </si>
  <si>
    <t>Naval Battle (Battleship Stage)</t>
  </si>
  <si>
    <t>CD 1 -&gt; Track 50 - 165bpm -&gt; Sample 2</t>
  </si>
  <si>
    <t>Blyth power 1</t>
  </si>
  <si>
    <t>Just Before Red (Palace Road Stage)</t>
  </si>
  <si>
    <t>Drum loops &amp; synth arps</t>
  </si>
  <si>
    <t>Conflict (Escape Stage)</t>
  </si>
  <si>
    <t>Funk Guitar backing</t>
  </si>
  <si>
    <t>Underground (Tunnel Base Stage)</t>
  </si>
  <si>
    <t>Monster Hunter</t>
  </si>
  <si>
    <t>Ongo Bongo 160 bpm</t>
  </si>
  <si>
    <t>Jungle Battle Theme</t>
  </si>
  <si>
    <t>Track 76</t>
  </si>
  <si>
    <t>Mega Man X: Command Mission</t>
  </si>
  <si>
    <t>Sadness and Regret</t>
  </si>
  <si>
    <t>BEATLOOPS -&gt; braz step 94 bpm -&gt; braz step-single</t>
  </si>
  <si>
    <t>hi-#36</t>
  </si>
  <si>
    <t>Pleasant Thief Marino</t>
  </si>
  <si>
    <t>BEATLOOPS -&gt; braz step 94 bpm</t>
  </si>
  <si>
    <t>b step 94 mix-#29</t>
  </si>
  <si>
    <t>Massimo of Steel</t>
  </si>
  <si>
    <t>CD 1 -&gt; Track 03 - 155bpm -&gt; Sample 5</t>
  </si>
  <si>
    <t>Cheesy Baby</t>
  </si>
  <si>
    <t>CD 1 -&gt; Track 04 - 160bpm -&gt; Sample 7</t>
  </si>
  <si>
    <t>Villain</t>
  </si>
  <si>
    <t>CD 1 -&gt; Track 04 - 160bpm -&gt; Sample 8</t>
  </si>
  <si>
    <t>Borough</t>
  </si>
  <si>
    <t>CD 1 -&gt; Track 08 - 160bpm -&gt; Sample 6</t>
  </si>
  <si>
    <t>Ratnapura</t>
  </si>
  <si>
    <t>Mega Man X8</t>
  </si>
  <si>
    <t>Track 13 - DIVE BOMBS -&gt; Sample 5</t>
  </si>
  <si>
    <t>F</t>
  </si>
  <si>
    <t>VS Vava / Vile</t>
  </si>
  <si>
    <t>Jakob Orbital Elevator</t>
  </si>
  <si>
    <t>Drumkit From Hell 2</t>
  </si>
  <si>
    <t>Kontakt 1 Factory Library</t>
  </si>
  <si>
    <t>OVERDRIVE</t>
  </si>
  <si>
    <t>With Amplitube VST as amp simulator</t>
  </si>
  <si>
    <t>Resident Evil 4</t>
  </si>
  <si>
    <t>CD 2 -&gt; Partition A -&gt; GORDIAN KNOT</t>
  </si>
  <si>
    <t>GORDIAN1</t>
  </si>
  <si>
    <t>U-3</t>
  </si>
  <si>
    <t>Save</t>
  </si>
  <si>
    <t>CD 1 -&gt; Track 15 -&gt; Sample 1</t>
  </si>
  <si>
    <t>Sarangil Head</t>
  </si>
  <si>
    <t>First Merchant Encounter</t>
  </si>
  <si>
    <t>CD 1 -&gt; Track 30 -&gt; Sample 2</t>
  </si>
  <si>
    <t>Look Behind You!</t>
  </si>
  <si>
    <t>Tower of Death</t>
  </si>
  <si>
    <t>CD 1 -&gt; Track 38 -&gt; Sample 2</t>
  </si>
  <si>
    <t>Whalespace</t>
  </si>
  <si>
    <t>Central Hall</t>
  </si>
  <si>
    <t>CD 1 -&gt; Track 48 -&gt; Sample 1</t>
  </si>
  <si>
    <t>Lord Of The Flies</t>
  </si>
  <si>
    <t>CD 1 -&gt; Track 91 -&gt; Sample 2</t>
  </si>
  <si>
    <t>Solar Love</t>
  </si>
  <si>
    <t>Serenity</t>
  </si>
  <si>
    <t>CD 1 -&gt; Track 03</t>
  </si>
  <si>
    <t>Mission Impossible</t>
  </si>
  <si>
    <t>CD 1 -&gt; Track 42</t>
  </si>
  <si>
    <t>Patriot Games</t>
  </si>
  <si>
    <t>Track 08 - Coast Road -&gt; Sample 2</t>
  </si>
  <si>
    <t>Coast Road 128 Tutti loop</t>
  </si>
  <si>
    <t>Del Lago</t>
  </si>
  <si>
    <t>Track 47 - Film Orchestra FX -&gt; Sample 1</t>
  </si>
  <si>
    <t>FX 2          Wild &amp; free cymbal</t>
  </si>
  <si>
    <t>Track 13 - AmbiGrooves 3 -&gt; Sample 5</t>
  </si>
  <si>
    <t>AmbiGroove 13-05</t>
  </si>
  <si>
    <t>Ganado V</t>
  </si>
  <si>
    <t>David Torn SPLaTTeRCeLL</t>
  </si>
  <si>
    <t>Cell Damage</t>
  </si>
  <si>
    <t>Aunty Tonal Frequencies</t>
  </si>
  <si>
    <t>Echo in the Night; Regenerador</t>
  </si>
  <si>
    <t>The Dark Side of Sound</t>
  </si>
  <si>
    <t>CD 1 -&gt; Track 86</t>
  </si>
  <si>
    <t>DRONE, SCI FI METALLIC FEEDBACK</t>
  </si>
  <si>
    <t>Title hit/"Where's everyone going, bingo?"</t>
  </si>
  <si>
    <t>Sci-Fi Series 8000</t>
  </si>
  <si>
    <t>CD 2 -&gt; Track 22</t>
  </si>
  <si>
    <t>Ambience, Heavy Hum with Metallic Vibrations</t>
  </si>
  <si>
    <t>A Strange Pasture; A Ruined Village</t>
  </si>
  <si>
    <t>Noises -&gt; Human Vocal Noise</t>
  </si>
  <si>
    <t>A-0 Vocal Noise Sweep</t>
  </si>
  <si>
    <t>Played at B4</t>
  </si>
  <si>
    <t>Death From Above</t>
  </si>
  <si>
    <t>NEVER CRY</t>
  </si>
  <si>
    <t>Reunited with Ashley cutscene</t>
  </si>
  <si>
    <t>A Strange Pasture</t>
  </si>
  <si>
    <t>Track 26 - Haunting</t>
  </si>
  <si>
    <t>Hypnosis</t>
  </si>
  <si>
    <t>Novistadors</t>
  </si>
  <si>
    <t>Echo in the Night</t>
  </si>
  <si>
    <t>Track 57 - Nasty</t>
  </si>
  <si>
    <t>Phantom Workshop</t>
  </si>
  <si>
    <t>Devil May Cry 3: Dante's Awakening</t>
  </si>
  <si>
    <t>song13</t>
  </si>
  <si>
    <t>fx06</t>
  </si>
  <si>
    <t>PrimeSounds</t>
  </si>
  <si>
    <t>Methods of Mayhem II</t>
  </si>
  <si>
    <t>Grind zone -&gt; Guitar 130</t>
  </si>
  <si>
    <t>guit_130_014_b</t>
  </si>
  <si>
    <t>Dante's Office 7 Hells Battle</t>
  </si>
  <si>
    <t>guit_130_018_b</t>
  </si>
  <si>
    <t>Total Trance</t>
  </si>
  <si>
    <t xml:space="preserve">Track 42 - Acid Lines 3
</t>
  </si>
  <si>
    <t>Acid Space Journey E</t>
  </si>
  <si>
    <t>Vergil Battle 1</t>
  </si>
  <si>
    <t>Phoenix Wright: Ace Attorney (Nintendo DS, 2005)</t>
  </si>
  <si>
    <t>EXB-PCM05 Vintage Archives</t>
  </si>
  <si>
    <t>000 Synth Brass</t>
  </si>
  <si>
    <t>Phoenix Wright ~ Objection! 2001</t>
  </si>
  <si>
    <t>005 Strawberry Flute</t>
  </si>
  <si>
    <t>Investigation ~ Core 2001</t>
  </si>
  <si>
    <t>044 LoungeSpace Lead</t>
  </si>
  <si>
    <t>Phoenix Wright: Ace Attorney - Trial</t>
  </si>
  <si>
    <t>060 J-Pad Bell</t>
  </si>
  <si>
    <t>Phoenix Wright: Ace Attorney - Ending</t>
  </si>
  <si>
    <t>Happy People, Pursuit ~ Cornering the Culprit</t>
  </si>
  <si>
    <t>A019 Camera Strings</t>
  </si>
  <si>
    <t>Pursuit ~ Cornering the Culprit</t>
  </si>
  <si>
    <t>A031 VS Bell Boy</t>
  </si>
  <si>
    <t>A049 R&amp;B E.Piano</t>
  </si>
  <si>
    <t>Dick Gumshoe ~ That's "Detective Gumshoe", Pal!</t>
  </si>
  <si>
    <t>A051 PizzAnsamble</t>
  </si>
  <si>
    <t>The Truth Revealed 2001</t>
  </si>
  <si>
    <t>A061 AltoSax2Breath-Y</t>
  </si>
  <si>
    <t>Marvin Grossberg ~ Reckonings and Regrets of an Aged Attorney</t>
  </si>
  <si>
    <t>A069 Jazz Guitar</t>
  </si>
  <si>
    <t>Detention Center ~ The Security Guards' Elegy</t>
  </si>
  <si>
    <t>The Steel Samurai: Soldier of Great Edo, Cross-Examination ~ Allegro 2001</t>
  </si>
  <si>
    <t>A077 DoubleReed</t>
  </si>
  <si>
    <t>Detention Center ~ The Security Guards' Elegy, Phoenix Wright: Ace Attorney - Ending</t>
  </si>
  <si>
    <t>A085 Mute Monster</t>
  </si>
  <si>
    <t>The Steel Samurai: Soldier of Great Edo</t>
  </si>
  <si>
    <t>A086 Stein Bass</t>
  </si>
  <si>
    <t>Phoenix Wright: Ace Attorney - Ending, Rise from the Ashes - Ending</t>
  </si>
  <si>
    <t>A101 Nylon Guitar</t>
  </si>
  <si>
    <t>Jake Marshall ~ Renegade Sheriff</t>
  </si>
  <si>
    <t>A105 Burnin' Brass</t>
  </si>
  <si>
    <t>A118 E.Bass Finger</t>
  </si>
  <si>
    <t>A121 Tight Brass</t>
  </si>
  <si>
    <t>B001 Attack Piano</t>
  </si>
  <si>
    <t>B017 Dyno Tine EP</t>
  </si>
  <si>
    <t>Investigation ~ Opening 2001</t>
  </si>
  <si>
    <t>B021 Vintage Stratt</t>
  </si>
  <si>
    <t>B026 Fisa Americana</t>
  </si>
  <si>
    <t>Reminiscences ~ The Two Faces of a Studio</t>
  </si>
  <si>
    <t>Maya Fey ~ The Turnabout Sisters' Theme 2001</t>
  </si>
  <si>
    <t>B050 Mondo'Rimba</t>
  </si>
  <si>
    <t>B053 Funkin' Guitar</t>
  </si>
  <si>
    <t>Cross-Examination ~ Moderato 2001</t>
  </si>
  <si>
    <t>B065 Classic Piano</t>
  </si>
  <si>
    <t>The Ballad of Turnabout Sisters, Won a Case! ~ Our First Win</t>
  </si>
  <si>
    <t>B095 Koto</t>
  </si>
  <si>
    <t>B116 Percussion Kit</t>
  </si>
  <si>
    <t>Happy People, Maya Fey ~ The Turnabout Sisters' Theme 2001</t>
  </si>
  <si>
    <t>B125 Jazz Clarinet</t>
  </si>
  <si>
    <t>Tricks and Deductions</t>
  </si>
  <si>
    <t>C008 Super Sweeper</t>
  </si>
  <si>
    <t>C017 Pro-Stage EP</t>
  </si>
  <si>
    <t>C018 Motion Raver</t>
  </si>
  <si>
    <t>Pursuit ~ Cornering the Culprit, Investigation ~ Cornered 2001</t>
  </si>
  <si>
    <t>C086 Fretless Switch</t>
  </si>
  <si>
    <t>Jingle ~ There's No Stopping Here</t>
  </si>
  <si>
    <t>C095 Hybrid Bell</t>
  </si>
  <si>
    <t>C118 E.Bass Finger 2</t>
  </si>
  <si>
    <t>C119 Organ Positive</t>
  </si>
  <si>
    <t>Ace Attorney - Ending, Cross-Examination ~ Allegro 2001</t>
  </si>
  <si>
    <t>C127 Bottle-Bell</t>
  </si>
  <si>
    <t>The Ballad of Turnabout Sisters</t>
  </si>
  <si>
    <t>D003 PizzicatoSection</t>
  </si>
  <si>
    <t>Courtroom Lounge ~ The Beginning Overture</t>
  </si>
  <si>
    <t>D011 Dream Voices</t>
  </si>
  <si>
    <t>Investigation ~ Core 2001, Phoenix Wright ~ Objection! 2001</t>
  </si>
  <si>
    <t>D013 Warm Shakuhachi</t>
  </si>
  <si>
    <t>D065 Classic Tines</t>
  </si>
  <si>
    <t>Cross-Examination ~ Allegro 2001, Phoenix Wright: Ace Attorney - Trial</t>
  </si>
  <si>
    <t>D087 Old VOX Legend</t>
  </si>
  <si>
    <t>D101 ResRes One</t>
  </si>
  <si>
    <t>D103 Full Pipes</t>
  </si>
  <si>
    <t>D113 Silky Digi EP</t>
  </si>
  <si>
    <t>Rise from the Ashes - Ending</t>
  </si>
  <si>
    <t>G002 Bright Piano</t>
  </si>
  <si>
    <t>G034 Fingered Bass</t>
  </si>
  <si>
    <t>Ema Skye ~ The Turnabout Sisters' Theme 2005</t>
  </si>
  <si>
    <t>G039 Synth Bass 1</t>
  </si>
  <si>
    <t>Happy People</t>
  </si>
  <si>
    <t>G045 Tremolo Strings</t>
  </si>
  <si>
    <t>G046 Pizzicato Str.</t>
  </si>
  <si>
    <t>Damon Gant ~ Swimming, Anyone?</t>
  </si>
  <si>
    <t>G047 Orchestral Harp</t>
  </si>
  <si>
    <t>G064 Synth Brass 2</t>
  </si>
  <si>
    <t>Maya Fey ~ Turnabout Sisters' Theme 2001</t>
  </si>
  <si>
    <t>025 Mondo Bass</t>
  </si>
  <si>
    <t>Pursuit ~ Cornering the Culprit (Variation), Investigation ~ Cornered 2001 (Variation)</t>
  </si>
  <si>
    <t>Turnabout Courtroom ~ Trial</t>
  </si>
  <si>
    <t>025 Nylon-str.Gt</t>
  </si>
  <si>
    <t>031 DistortionGt</t>
  </si>
  <si>
    <t>Steel Samurai</t>
  </si>
  <si>
    <t>081 Square Wave</t>
  </si>
  <si>
    <t>The Truth Revealed 2001, Investigation ~ Opening 2001</t>
  </si>
  <si>
    <t>001 PopDrumSet 1</t>
  </si>
  <si>
    <t>002 RaveDrumSet</t>
  </si>
  <si>
    <t>808 Snare</t>
  </si>
  <si>
    <t>CD 1 -&gt; Track 09 - 160bpm -&gt; Sample 04</t>
  </si>
  <si>
    <t>Akola</t>
  </si>
  <si>
    <t>Suspense</t>
  </si>
  <si>
    <t>CD 2 -&gt; Track 80 - Hits and Bits -&gt; Sample 9</t>
  </si>
  <si>
    <t>Clanger 1</t>
  </si>
  <si>
    <t>SFX (Shock)</t>
  </si>
  <si>
    <t>Haunting Ground</t>
  </si>
  <si>
    <t>Endless... DEMENTO</t>
  </si>
  <si>
    <t>Twisted Eyes</t>
  </si>
  <si>
    <t>03</t>
  </si>
  <si>
    <t>64voicepiano</t>
  </si>
  <si>
    <t>Bonus Arrange / Endless Zero ~ Eljen Wien Mix</t>
  </si>
  <si>
    <t>Kit Watkins - Ambient Realms</t>
  </si>
  <si>
    <t>Bow Loop 2 - Ghost Dream</t>
  </si>
  <si>
    <t>To confirm, from Nisto's forum</t>
  </si>
  <si>
    <t>Special scenes 1</t>
  </si>
  <si>
    <t>Special scenes 2</t>
  </si>
  <si>
    <t>Track 24 -&gt; Sample 1</t>
  </si>
  <si>
    <t>Radio Loops 1-10 80 bpm</t>
  </si>
  <si>
    <t>Mega Man Battle Network 6</t>
  </si>
  <si>
    <t>Analoop 31 05-04</t>
  </si>
  <si>
    <t>Theme of Rockman EXE6 ~TGS Mix~</t>
  </si>
  <si>
    <t>Ear Candy 02 51-02</t>
  </si>
  <si>
    <t>? (Soundscan Volume)</t>
  </si>
  <si>
    <t>Onimusha: Dawn of Dreams</t>
  </si>
  <si>
    <t>Hideout 1, Hideout 3</t>
  </si>
  <si>
    <t>Final Fight: Streetwise</t>
  </si>
  <si>
    <t>Funky Electric Guitar 06</t>
  </si>
  <si>
    <t>Thanks avgn</t>
  </si>
  <si>
    <t>Dead Rising</t>
  </si>
  <si>
    <t>CD 1 -&gt; Partition G -&gt; ANXIETY HAUS</t>
  </si>
  <si>
    <t>Police Officer</t>
  </si>
  <si>
    <t>CD 2 -&gt; Partition A -&gt; EMIT TARDIS</t>
  </si>
  <si>
    <t>TARDIS</t>
  </si>
  <si>
    <t>Phatboy Beats &amp; Chemical Treats</t>
  </si>
  <si>
    <t>ChemicalTreats_and_MusicLoops -&gt; 060-073</t>
  </si>
  <si>
    <t>BA6101s_mLp135_Vox_NuGame</t>
  </si>
  <si>
    <t>"..Sensational new game show"</t>
  </si>
  <si>
    <t>Adam (Crazy Clown)</t>
  </si>
  <si>
    <t>CD 1 -&gt; Track 08 -&gt; Sample 1</t>
  </si>
  <si>
    <t>Ringmod Lucid Dream</t>
  </si>
  <si>
    <t>CD 1 -&gt; Track 85 -&gt; Sample 2</t>
  </si>
  <si>
    <t>The Riddle</t>
  </si>
  <si>
    <t>CD 1 -&gt; Track 88 -&gt; Sample 3</t>
  </si>
  <si>
    <t>Harmonic Tones</t>
  </si>
  <si>
    <t>Ghost</t>
  </si>
  <si>
    <t>Mall Music 3</t>
  </si>
  <si>
    <t>Bill Laswell Covert Diaspora</t>
  </si>
  <si>
    <t>Electronica -&gt; Guitars</t>
  </si>
  <si>
    <t>Guitar 02</t>
  </si>
  <si>
    <t>Frank West</t>
  </si>
  <si>
    <t>GOD HAND</t>
  </si>
  <si>
    <t>Partition A -&gt; FEMALE A</t>
  </si>
  <si>
    <t>FEMALE0A</t>
  </si>
  <si>
    <t>VOC008-F, VOC012-F</t>
  </si>
  <si>
    <t>Smoking Roll</t>
  </si>
  <si>
    <t>MALE01</t>
  </si>
  <si>
    <t>VOC12-M</t>
  </si>
  <si>
    <t>12C-VOC29-M, 12C-VOC33-M</t>
  </si>
  <si>
    <t>Phoenix Wright: Ace Attorney − Justice for All (DS, 2006)</t>
  </si>
  <si>
    <t>All other instruments come from Phoenix Wright: Ace Attorney</t>
  </si>
  <si>
    <t>028 Octa Rhodes1</t>
  </si>
  <si>
    <t>036 Phaze Clav 1</t>
  </si>
  <si>
    <t>Phoenix Wright ~ Objection! 2002</t>
  </si>
  <si>
    <t>Investigation ~ Core 2002, Hotline of Fate</t>
  </si>
  <si>
    <t>043 Analog Clavi</t>
  </si>
  <si>
    <t>Investigation ~ Core 2002</t>
  </si>
  <si>
    <t>049 AugerMentive</t>
  </si>
  <si>
    <t>Eccentrics, Pursuit ~ Confronting the Culprit, Hotline of Fate</t>
  </si>
  <si>
    <t>063 Poly Saws</t>
  </si>
  <si>
    <t>Investigation ~ Opening 2002</t>
  </si>
  <si>
    <t>091 Little Devil</t>
  </si>
  <si>
    <t>Investigation ~ Opening 2002, Pursuit ~ Confronting the Culprit</t>
  </si>
  <si>
    <t>Reminiscences ~ Ballad of the Steel Samurai, Reminiscences ~ Scars Carved by Flames</t>
  </si>
  <si>
    <t>Great Come-Back ~ Miles Edgeworth</t>
  </si>
  <si>
    <t>020 Longing...</t>
  </si>
  <si>
    <t>Reminiscences ~ Scars Carved by Flames</t>
  </si>
  <si>
    <t>041 TremoloStrng</t>
  </si>
  <si>
    <t>Fabulous!</t>
  </si>
  <si>
    <t>Maya Fey ~ The Turnabout Sisters' Theme 2002</t>
  </si>
  <si>
    <t>Justice for All - Court Session</t>
  </si>
  <si>
    <t>027 Jazz Gt.</t>
  </si>
  <si>
    <t>More Happy People</t>
  </si>
  <si>
    <t>036 Fretless Bs.</t>
  </si>
  <si>
    <t>Detention Center ~ The Security Camera's Elegy</t>
  </si>
  <si>
    <t>051 Syn.Strings1</t>
  </si>
  <si>
    <t>Investigation ~ Middle Stage 2002, Investigation ~ Core 2002</t>
  </si>
  <si>
    <t>056 Sm.Brass Grp</t>
  </si>
  <si>
    <t>PR-G (Preset G Bank)</t>
  </si>
  <si>
    <t>057 BiggieBrass2</t>
  </si>
  <si>
    <t>125 Sml F.Hrn sc</t>
  </si>
  <si>
    <t>Cross-Examination ~ Moderato 2007</t>
  </si>
  <si>
    <t>213 ChurchBells1</t>
  </si>
  <si>
    <t>Great Come-Back ~ Miles Edgeworth, Great Come-Back ~ Franziska von Karma</t>
  </si>
  <si>
    <t>242 Piatti!!</t>
  </si>
  <si>
    <t>136 Shamisen</t>
  </si>
  <si>
    <t>Kurain Village</t>
  </si>
  <si>
    <t>148 Yangchin</t>
  </si>
  <si>
    <t>064 Fr.Accordion</t>
  </si>
  <si>
    <t>Eccentrics, Berry Big Cirus</t>
  </si>
  <si>
    <t>SR-JV80-16 Orchestral II</t>
  </si>
  <si>
    <t>173 St.Music Box</t>
  </si>
  <si>
    <t>Magic and Tricks</t>
  </si>
  <si>
    <t>SR-JV80-07 Super Sound Set</t>
  </si>
  <si>
    <t>Berry Big Circus</t>
  </si>
  <si>
    <t>Justice for All - Trial</t>
  </si>
  <si>
    <t>Shelly de Killer ~ The Murderous Gentleman's Diversion</t>
  </si>
  <si>
    <t>Apollo Justice: Ace Attorney</t>
  </si>
  <si>
    <t>SampleTank</t>
  </si>
  <si>
    <t>Trucy's Theme ~ Child of Magic</t>
  </si>
  <si>
    <t>A004 ! {Tricky} Kit !</t>
  </si>
  <si>
    <t>A033 Romance Piano</t>
  </si>
  <si>
    <t>Detention Center ~ The Meeting's Tragicomedy</t>
  </si>
  <si>
    <t>A036 Standard Kit</t>
  </si>
  <si>
    <t>Reminiscences ~ A Forgotten Legend, Reminiscences ~ A Fate Smeared by Tricks and Devices</t>
  </si>
  <si>
    <t>A065 90's Piano</t>
  </si>
  <si>
    <t>Apollo Justice: Ace Attorney - Ending</t>
  </si>
  <si>
    <t>Klavier Gavin ~ LOVE LOVE GUILTY</t>
  </si>
  <si>
    <t>A097 Clav</t>
  </si>
  <si>
    <t>Investigation ~ Core 2007</t>
  </si>
  <si>
    <t>A099 AnalogStrings1&amp;2</t>
  </si>
  <si>
    <t>Lamiroir ~ The Landscape Painter in Sound</t>
  </si>
  <si>
    <t>The Loving Guitar's Serenade, Drew Studio</t>
  </si>
  <si>
    <t>B020 Processed Kit</t>
  </si>
  <si>
    <t>B036 Standard Kit 2</t>
  </si>
  <si>
    <t>Trucy's Theme ~ Child of Magic, Apollo Justice: Ace Attorney - Ending</t>
  </si>
  <si>
    <t>Kitakitsune Family, Mentality Locks (Psyche Locks) 2007</t>
  </si>
  <si>
    <t>C021 Nu Strat</t>
  </si>
  <si>
    <t>C085 CleanMute-Guitar</t>
  </si>
  <si>
    <t>Ema Skye ~ The Scientific Detective</t>
  </si>
  <si>
    <t>C091 DigitalThroats 2</t>
  </si>
  <si>
    <t>D012 Octo Lead</t>
  </si>
  <si>
    <t>Ema Skye ~ The Scientific Detective, "Turnabout Succession", Apollo Justice: Ace Attorney ~ Ending</t>
  </si>
  <si>
    <t>D054 Thumb Bass</t>
  </si>
  <si>
    <t>Apollo Justice ~ A New Chapter of Trials!</t>
  </si>
  <si>
    <t>Apollo Justice: Ace Attorney - Prologue, Drew Studio</t>
  </si>
  <si>
    <r>
      <rPr>
        <rFont val="Fira Sans"/>
        <b/>
        <sz val="10.0"/>
      </rPr>
      <t xml:space="preserve">026 </t>
    </r>
    <r>
      <rPr>
        <rFont val="Fira Sans"/>
        <b/>
        <color rgb="FF000000"/>
        <sz val="10.0"/>
      </rPr>
      <t>Steel-str.Gt</t>
    </r>
  </si>
  <si>
    <t>The Loving Guitar's Serenade</t>
  </si>
  <si>
    <t>040 Synth Bass 2</t>
  </si>
  <si>
    <t>Jingle ~ That's All for Today</t>
  </si>
  <si>
    <t>Eccentrics 2007, The Guitar's Serenade</t>
  </si>
  <si>
    <t>104 Jamisen</t>
  </si>
  <si>
    <t>Kitakitsune Family</t>
  </si>
  <si>
    <t>Pursuit ~ Gotta Corner</t>
  </si>
  <si>
    <t>106 ClariExpress</t>
  </si>
  <si>
    <t>Eccentrics 2007, Reminiscences ~ A Forgotten Legend</t>
  </si>
  <si>
    <t>006 Piano+SftPad</t>
  </si>
  <si>
    <t>016 Hit EP</t>
  </si>
  <si>
    <t>Reminiscences ~ Wounded Foxes</t>
  </si>
  <si>
    <t>061 Ooh)Aah Mod</t>
  </si>
  <si>
    <t>003 Don't Jump</t>
  </si>
  <si>
    <t>Investigation ~ Opening 2007</t>
  </si>
  <si>
    <t>Trucy's Theme ~ Child of Magic, Troupe Gramarye</t>
  </si>
  <si>
    <t>Bell</t>
  </si>
  <si>
    <t>Cross-Examination ~ Moderato 2007, Cross-Examination ~ Allegro 2007, The Truth Revealed 2007</t>
  </si>
  <si>
    <t>Reminiscences ~ A Forgotten Legend</t>
  </si>
  <si>
    <t>Bell choir</t>
  </si>
  <si>
    <t>Phoenix Wright: Ace Attorney − Trials and Tribulations (DS, 2007)</t>
  </si>
  <si>
    <t>All other instruments come from Phoenix Wright: Ace Attorney and Phoenix Wright: Ace Attorney - Justice For All</t>
  </si>
  <si>
    <t>Far East -&gt; Plucked -&gt; Koto -&gt; Elements</t>
  </si>
  <si>
    <t>Reminiscence ~ The Real Truth Tastes Bitter, Hazakura Temple</t>
  </si>
  <si>
    <t>M02 61 Pipeorgan1</t>
  </si>
  <si>
    <t>Elise Deauxnim ~ A Gentle Melody</t>
  </si>
  <si>
    <t>Akoustik Piano</t>
  </si>
  <si>
    <t>Bechstein D 280</t>
  </si>
  <si>
    <t>Detention Center ~ The Prisoners' Elegy, "The Stolen Turnabout"</t>
  </si>
  <si>
    <t>Trials and Tribulations - Ending</t>
  </si>
  <si>
    <t>Electric Bass -&gt; Slapped -&gt; Modern Slap</t>
  </si>
  <si>
    <t>Modern Slap Full Range A</t>
  </si>
  <si>
    <t>Devil May Cry 4</t>
  </si>
  <si>
    <t>Drumbs -&gt; Drumbs 100</t>
  </si>
  <si>
    <t>beat_100_002</t>
  </si>
  <si>
    <t>Power of Destroyer (Savior Battle 1)</t>
  </si>
  <si>
    <t>70-Half Life</t>
  </si>
  <si>
    <t>Shall Never Surrender (Staff Roll)</t>
  </si>
  <si>
    <t>91-Dementor</t>
  </si>
  <si>
    <t>To find variation</t>
  </si>
  <si>
    <t>Frozen Frog (Bael Battle)</t>
  </si>
  <si>
    <t>RMX Grooves -&gt; 140-Atomic Zoo</t>
  </si>
  <si>
    <t>140-Atomic ZOO Snake Radio</t>
  </si>
  <si>
    <t>CD 2 -&gt; Partition E -&gt; MADLOOPS</t>
  </si>
  <si>
    <t>120MADLP02, 03, 05, 06</t>
  </si>
  <si>
    <t>Street Fighter IV</t>
  </si>
  <si>
    <t>Action to Reaktion</t>
  </si>
  <si>
    <t>Small Airfield Stage -Africa-</t>
  </si>
  <si>
    <t>Ace Attorney Investigations: Miles Edgeworth</t>
  </si>
  <si>
    <t>CD 2 -&gt; Partition D -&gt; VOLUME 002</t>
  </si>
  <si>
    <t>3TP SUSVB</t>
  </si>
  <si>
    <t>Blue Badger March ~ Gatewater Land's Theme, Investigations ~ Great Revival 2009</t>
  </si>
  <si>
    <t>CD 5 -&gt; Partition D -&gt; VOLUME 001</t>
  </si>
  <si>
    <t>4FH SUSM</t>
  </si>
  <si>
    <t>CD 3 -&gt; 3 Bones susffMODfilter</t>
  </si>
  <si>
    <t>3BsusFFMODfilter</t>
  </si>
  <si>
    <t>Quercus Alba ~ An Enemy Who Exceeds the Law, Investigations ~ Great Revival 2009</t>
  </si>
  <si>
    <t>FRTLSS1  B</t>
  </si>
  <si>
    <t>Reminiscence ~ The KG-8 Incident</t>
  </si>
  <si>
    <t>CRNCHCHUG  1</t>
  </si>
  <si>
    <t>Confrontation ~ Moderato 2009</t>
  </si>
  <si>
    <t>SPIC C1-A#2</t>
  </si>
  <si>
    <t>"The Kidnapped Turnabout" ~ Tragedy in the Horror House</t>
  </si>
  <si>
    <t>Shi Long Lang ~ Speak Up, Pup!, Tyrell Badd ~ The Truth Isn't Sweet</t>
  </si>
  <si>
    <t>Small British</t>
  </si>
  <si>
    <t>Calisto Yew ~ Laughing at the Cool</t>
  </si>
  <si>
    <t>Drums -&gt; Electric</t>
  </si>
  <si>
    <t>900 Series 3</t>
  </si>
  <si>
    <t>Kay Faraday ~ The Great Thief Who Steals the Truth</t>
  </si>
  <si>
    <t>Yatagarasu ~ The Chivalrous Thief That Flutters in the Dark Night</t>
  </si>
  <si>
    <t>Clean LP 1</t>
  </si>
  <si>
    <t>60s Electric Organ</t>
  </si>
  <si>
    <t>Cheerful People</t>
  </si>
  <si>
    <t>Congas 1</t>
  </si>
  <si>
    <t>Baroque Tricks, Investigation ~ Core 2009, Investigations ~ Great Revival 2009</t>
  </si>
  <si>
    <t>Kay Faraday ~ The Great Thief Who Steals the Truth, Cheerful People</t>
  </si>
  <si>
    <t>Miles Edgeworth ~ Objection! 2009</t>
  </si>
  <si>
    <t>Tyrell Badd ~ The Truth Isn't Sweet-Tasting, Cheerful People</t>
  </si>
  <si>
    <t>Synth -&gt; Lead</t>
  </si>
  <si>
    <t>Double Sq Lead</t>
  </si>
  <si>
    <t>Gimmick Tricks, Baroque Tricks, Crisis of Fate</t>
  </si>
  <si>
    <t>Full Effect</t>
  </si>
  <si>
    <t>Enquiry ~ Getting to the Bottom of it</t>
  </si>
  <si>
    <t>HPF Lead 1</t>
  </si>
  <si>
    <t>Synth -&gt; Pad</t>
  </si>
  <si>
    <t>At Most Pad</t>
  </si>
  <si>
    <t>Partition A -&gt; FUNK STRAT</t>
  </si>
  <si>
    <t>MUTE STRAT</t>
  </si>
  <si>
    <t>Investigation ~ Middle Stage 2009, Gimmick Tricks, Baroque Tricks</t>
  </si>
  <si>
    <t>Partition A -&gt; STEINBERGER</t>
  </si>
  <si>
    <t>SLAP BASS</t>
  </si>
  <si>
    <t>STEINBERGER</t>
  </si>
  <si>
    <t>A052 Lead Guitar/JS-Y</t>
  </si>
  <si>
    <t>Tyrell Badd ~ The Truth Isn't Sweet-Tasting</t>
  </si>
  <si>
    <t>TRITON-Rack</t>
  </si>
  <si>
    <t>A037 Wet Dist. Guitar</t>
  </si>
  <si>
    <t>A068 HipHop Kit</t>
  </si>
  <si>
    <t>Court ~ The Guards of Law</t>
  </si>
  <si>
    <t>Nein Oh Nein Kit</t>
  </si>
  <si>
    <t>Gimmick Tricks, Miles Edgeworth ~ Objection! 2009, Baroque Tricks, Confrontation ~ Presto 2009</t>
  </si>
  <si>
    <t>FM7 Legacy -&gt; Piano/Keys</t>
  </si>
  <si>
    <t>FM Rhodes 2</t>
  </si>
  <si>
    <t>Reminiscences ~ Separated States</t>
  </si>
  <si>
    <t>Clarinet (Fortepiano)</t>
  </si>
  <si>
    <t>A Prosecutor's Mutter ~ Fated Reunion</t>
  </si>
  <si>
    <t>Blue Badger March ~ Gatewater Land's Theme</t>
  </si>
  <si>
    <t>Quercus Alba ~ An Enemy Who Exceeds the Law, Blue Badger March ~ Gatewater Land's Theme</t>
  </si>
  <si>
    <t>Conexant General MIDI Library</t>
  </si>
  <si>
    <t>019</t>
  </si>
  <si>
    <t>Rock Organ</t>
  </si>
  <si>
    <t>Shi-Long Lang ~ Lang Zi Says!</t>
  </si>
  <si>
    <t xml:space="preserve">029 </t>
  </si>
  <si>
    <t>Guitar Overdriven</t>
  </si>
  <si>
    <t>Confrontation ~ Allegro 2009, The Truth Revealed 2009, Shi-Long Lang ~ Lang Zi Says!</t>
  </si>
  <si>
    <t>Q Up Arts</t>
  </si>
  <si>
    <t>Symphony Field Forever</t>
  </si>
  <si>
    <t>CD 1 -&gt; Partition B -&gt; SAXOPHONE</t>
  </si>
  <si>
    <t>SAXOPHONERAW</t>
  </si>
  <si>
    <t>Shi-Long Lang ~ Lang Zi Says!, Calisto Yew ~ Laughing at the Cool, Cheerful People</t>
  </si>
  <si>
    <t>027 Delicate EP</t>
  </si>
  <si>
    <t>Calisto Yew ~ Laughing at the Cool, Confrontation ~ Allegro 2009</t>
  </si>
  <si>
    <t>065 Dual Profs</t>
  </si>
  <si>
    <t>075 Mallet Pad</t>
  </si>
  <si>
    <t>Reasoning ~ Contradiction at the Scene</t>
  </si>
  <si>
    <t>Logic ~ The Way to The Truth</t>
  </si>
  <si>
    <t>024 House Bass</t>
  </si>
  <si>
    <t>Crisis of Fate, Enquiry ~ Getting to the Bottom of it</t>
  </si>
  <si>
    <t>Crisis of Fate</t>
  </si>
  <si>
    <t>115 Baritone Sax</t>
  </si>
  <si>
    <t>076 Jet Pad 2</t>
  </si>
  <si>
    <t>107 Shamisen</t>
  </si>
  <si>
    <t>Doubted People, "The Kidnapped Turnabout" ~ Tragedy in the Horror House</t>
  </si>
  <si>
    <t>Zinc Lablanc ~ Time is Money</t>
  </si>
  <si>
    <t>026 005 MellwRhodes</t>
  </si>
  <si>
    <t>Logic ~ The Way to the Truth, Investigation ~ Contradiction at the Crime Scene</t>
  </si>
  <si>
    <t>024 006 Hard FM EP</t>
  </si>
  <si>
    <t>Solution! ~ Splendid Reasoning</t>
  </si>
  <si>
    <t>Cammy Meele ~ Good Niight</t>
  </si>
  <si>
    <t>008 016 Cimbalom</t>
  </si>
  <si>
    <r>
      <rPr>
        <rFont val="Fira Sans"/>
        <b/>
        <sz val="10.0"/>
      </rPr>
      <t xml:space="preserve">000 025 </t>
    </r>
    <r>
      <rPr>
        <rFont val="Fira Sans"/>
        <b/>
        <color rgb="FF000000"/>
        <sz val="10.0"/>
      </rPr>
      <t>Nylonstr.Gt</t>
    </r>
  </si>
  <si>
    <t>008 029 Funk Pop</t>
  </si>
  <si>
    <t>Dick Gumshoe ~ When I Do Something, I Do it Well, See?</t>
  </si>
  <si>
    <t>000 033 AcousticBs.</t>
  </si>
  <si>
    <t>Investigations - Prologue, "The Kidnapped Turnabout" ~ Tragedy in the Horror House</t>
  </si>
  <si>
    <t>Investigation ~ Opening 2009</t>
  </si>
  <si>
    <t>008 040 Beef FMBass</t>
  </si>
  <si>
    <t>Investigation ~ Middle Stage 2009</t>
  </si>
  <si>
    <t>Investigations - Prologue</t>
  </si>
  <si>
    <t>000 063 SynthBrass1</t>
  </si>
  <si>
    <t>008 063 Syn.Brass 3</t>
  </si>
  <si>
    <t>000 091 Polysynth</t>
  </si>
  <si>
    <t>006 103 Water Piano</t>
  </si>
  <si>
    <t>Reminiscence ~ A False Relationship</t>
  </si>
  <si>
    <t>000 120 Reverse Cym</t>
  </si>
  <si>
    <t>002 061 Horn + Orche</t>
  </si>
  <si>
    <t>001 047 Harp&amp;Strings</t>
  </si>
  <si>
    <t>026 047 SynthYangQin</t>
  </si>
  <si>
    <t>216 TubulaBells1</t>
  </si>
  <si>
    <t>Information Reproduction ~ The Chivalrous Thief's Trump Card</t>
  </si>
  <si>
    <t>092 260 &amp; JUNO</t>
  </si>
  <si>
    <t>100 SquareTek</t>
  </si>
  <si>
    <t>201 Hit &amp; Run</t>
  </si>
  <si>
    <t>2 TR-808 SET</t>
  </si>
  <si>
    <t>Stratus Vol. 1 Classical</t>
  </si>
  <si>
    <t>KEYBOARD -&gt; HARPSI_1</t>
  </si>
  <si>
    <t>HARPSICHORD1</t>
  </si>
  <si>
    <t>Kay Faraday ~ The Great Thief Who Steals the Truth, 2 Embassies ~ States of the Butterfly and the Flower</t>
  </si>
  <si>
    <t>PLUCKED -&gt; HARP_1</t>
  </si>
  <si>
    <t>CONCERT HARP 1</t>
  </si>
  <si>
    <t>Reasoning ~ Contradiction at the Scene, Investigations ~ Great Revival 2009</t>
  </si>
  <si>
    <t>Orchestral Cube</t>
  </si>
  <si>
    <t>SG-Rack</t>
  </si>
  <si>
    <t>Acoustic piano</t>
  </si>
  <si>
    <t>Super Street Fighter IV</t>
  </si>
  <si>
    <t>Discovery Japan</t>
  </si>
  <si>
    <t>Track 88</t>
  </si>
  <si>
    <t>Theme of E. Honda</t>
  </si>
  <si>
    <t>Chants</t>
  </si>
  <si>
    <t>Small Airfield Stage (Africa)</t>
  </si>
  <si>
    <t>Theme of Akuma</t>
  </si>
  <si>
    <t>Theme of Balrog</t>
  </si>
  <si>
    <t>Ghost Trick: Phantom Detective</t>
  </si>
  <si>
    <t>Fate Updated</t>
  </si>
  <si>
    <t>Dead Rising 2</t>
  </si>
  <si>
    <t>Satin Grooves</t>
  </si>
  <si>
    <t>Construction Kits -&gt; 01 Since Youve Gone 85bpm Am</t>
  </si>
  <si>
    <t>VIP Lounge</t>
  </si>
  <si>
    <t>Construction Kits -&gt; 05 Brown Sugar 80bpm B+m</t>
  </si>
  <si>
    <t>Construction Kits -&gt; 14 Copacabana 95bpm B+</t>
  </si>
  <si>
    <t>Gyakuten Kenji 2 (Unofficially known as Ace Attorney Investigations 2)</t>
  </si>
  <si>
    <t>All other instruments come from Ace Attorney Investigations: Miles Edgeworth</t>
  </si>
  <si>
    <t>06 Synth Brass</t>
  </si>
  <si>
    <t>Fair Brass</t>
  </si>
  <si>
    <t>Gregory Edgeworth ~ An Attorney's Knowledge</t>
  </si>
  <si>
    <t>Reminiscences ~ The Ruin of the House of Lang</t>
  </si>
  <si>
    <t>Orchestral -&gt; Harp</t>
  </si>
  <si>
    <t>Reminiscences ~ The Girl's Loss of Memory</t>
  </si>
  <si>
    <t>Pop Strings</t>
  </si>
  <si>
    <t>Zheng Fa ~ Country of the Phoenix</t>
  </si>
  <si>
    <t>Confrontation ~ Moderato 2011, Confrontation ~ Allegro 2011, Restless People</t>
  </si>
  <si>
    <t>Dane Gustavia ~ Brandished Taste</t>
  </si>
  <si>
    <t>Sirhan Dogen ~ The Timbre of an Assassination</t>
  </si>
  <si>
    <t>MARSHPWRC1</t>
  </si>
  <si>
    <t>Investigation ~ Middle 2011, Enquiry ~ Determining the Culprit, John Marsh ~ A Pointed Apparent Age</t>
  </si>
  <si>
    <t>Partition G -&gt; VOLUME 003</t>
  </si>
  <si>
    <t>STRAT ANDERS</t>
  </si>
  <si>
    <t>Slap JBass</t>
  </si>
  <si>
    <t>Investigation ~ Core 2011</t>
  </si>
  <si>
    <t>Reasoning ~ The Truth of the Scene</t>
  </si>
  <si>
    <t>Trick Analyzation</t>
  </si>
  <si>
    <t>A039 Dark Jazz-Organ</t>
  </si>
  <si>
    <t>Investigation ~ Opening 2011, Trial of Fate, "The Forgotten Turnabout", The Mastermind of the Game</t>
  </si>
  <si>
    <t>10 - Cell Library -&gt; 06 - Percussion -&gt; Drums (Sticks)</t>
  </si>
  <si>
    <t>OO_DAIKO_4 (Best of Limelite)</t>
  </si>
  <si>
    <t>Restless People</t>
  </si>
  <si>
    <t>TREMBLE REG set to 2</t>
  </si>
  <si>
    <t>The Mastermind of the Game</t>
  </si>
  <si>
    <t>088</t>
  </si>
  <si>
    <t>Pad New Age</t>
  </si>
  <si>
    <t>CD 1 -&gt; Partition E -&gt; TUBA</t>
  </si>
  <si>
    <t>TUBARAW</t>
  </si>
  <si>
    <t>Patricia Roland ~ Hug and Kiss</t>
  </si>
  <si>
    <t>044 Euro Bass</t>
  </si>
  <si>
    <t>Trial of Fate</t>
  </si>
  <si>
    <t>Strange People</t>
  </si>
  <si>
    <t>Marvel vs. Capcom 3: Fate of Two Worlds</t>
  </si>
  <si>
    <t>174-World Hunt Snares 1</t>
  </si>
  <si>
    <t>More in Hand Hid. from WH?</t>
  </si>
  <si>
    <t>Hand Hideout, Hand Hideout 3</t>
  </si>
  <si>
    <t>I Wanna Take U 4 A Ride (Rock Remix), Kattelox Island (1, 2, 3), Phoenix's Theme, Spider-Man's Theme</t>
  </si>
  <si>
    <t>Ultimate Marvel vs. Capcom 3</t>
  </si>
  <si>
    <t>Track 18 - Electronics</t>
  </si>
  <si>
    <t>Frank West's Theme</t>
  </si>
  <si>
    <t>Professor Layton vs. Phoenix Wright: Ace Attorney</t>
  </si>
  <si>
    <t>SCB KS Master</t>
  </si>
  <si>
    <t>Logic And Tricks</t>
  </si>
  <si>
    <t>DmC: Devil May Cry</t>
  </si>
  <si>
    <t>Drum Loops-104</t>
  </si>
  <si>
    <t>Feed The Fire</t>
  </si>
  <si>
    <t>Phoenix Wright: Dual Destinies</t>
  </si>
  <si>
    <t>Apollo Justice ~ A New Chapter of Trials 2013</t>
  </si>
  <si>
    <t>Trillian</t>
  </si>
  <si>
    <t>Athena Cykes ~ Let's Do This!</t>
  </si>
  <si>
    <t>Ultra Street Fighter IV</t>
  </si>
  <si>
    <t>Theme of Elena</t>
  </si>
  <si>
    <t>Phoenix Wright: Spirit of Justice</t>
  </si>
  <si>
    <t>Hotchiku Key</t>
  </si>
  <si>
    <t>Reminiscing ~ Inherited Hopes</t>
  </si>
  <si>
    <t>Kantele Key</t>
  </si>
  <si>
    <t>Rayfa Padma Khura'in ~ The Unyielding Medium Princess</t>
  </si>
  <si>
    <t>Court of Resignation</t>
  </si>
  <si>
    <t>Apollo Justice ~ A New Chapter of Trials! 2016</t>
  </si>
  <si>
    <t>It's Showtime!</t>
  </si>
  <si>
    <t>Monster Hunter XX: Double Cross</t>
  </si>
  <si>
    <t>Staff Roll / Credits #1, Staff Roll / Credits #2 BGM, Fennie Jingle</t>
  </si>
  <si>
    <t>Clone Army 126 bpm</t>
  </si>
  <si>
    <t>Chameleos Theme</t>
  </si>
  <si>
    <t>Arena Battle Theme</t>
  </si>
  <si>
    <t>Download Menu Theme</t>
  </si>
  <si>
    <t>Trilian Ac. 1 Full Range All</t>
  </si>
  <si>
    <t>Zinogre Theme</t>
  </si>
  <si>
    <t>SWAM Tenor Sax</t>
  </si>
  <si>
    <t>Tower Battle Theme</t>
  </si>
  <si>
    <t>Staff Roll / Credits #2 BGM</t>
  </si>
  <si>
    <t>HALon Sonic SE</t>
  </si>
  <si>
    <t>Shares a sample with Homeworld</t>
  </si>
  <si>
    <t>Desert Battle Theme</t>
  </si>
  <si>
    <t>Monster Hunter World</t>
  </si>
  <si>
    <t>Gathering Hub Spring Blossom Theme</t>
  </si>
  <si>
    <t>Eat Up!</t>
  </si>
  <si>
    <t>Meowscular Chef's Custom Platter</t>
  </si>
  <si>
    <t>First Council Meeting - Daily Matters</t>
  </si>
  <si>
    <t>Mega Man 11</t>
  </si>
  <si>
    <t>LD Supersaw x4</t>
  </si>
  <si>
    <t>Fuse Man Stage, Torch Man Stage</t>
  </si>
  <si>
    <t>DWN 082 Fuse man</t>
  </si>
  <si>
    <t>Devil May Cry 5</t>
  </si>
  <si>
    <t>u-he</t>
  </si>
  <si>
    <t>HIVE</t>
  </si>
  <si>
    <t>AZ Lure</t>
  </si>
  <si>
    <t>The Duel</t>
  </si>
  <si>
    <t>RMX Grooves -&gt; 160-Find the Exit</t>
  </si>
  <si>
    <t>160-Find the Exit Combo</t>
  </si>
  <si>
    <t>Mission 16</t>
  </si>
  <si>
    <t>Devil May Cry 5: Special Edition</t>
  </si>
  <si>
    <t>Zebra HZ</t>
  </si>
  <si>
    <t>CE</t>
  </si>
  <si>
    <t>Distort Me Bass 01</t>
  </si>
  <si>
    <t>Custom-made Patch</t>
  </si>
  <si>
    <t>Bury the Light</t>
  </si>
  <si>
    <t>Zebra 2</t>
  </si>
  <si>
    <t>sonicprojects</t>
  </si>
  <si>
    <t>OP-X</t>
  </si>
  <si>
    <t>Monsters, Inc. Scare Island</t>
  </si>
  <si>
    <t>City Centre</t>
  </si>
  <si>
    <t>Disney's Stitch: Experiment 626</t>
  </si>
  <si>
    <t>PlayStation 2 - Main Game</t>
  </si>
  <si>
    <t>Disc 1 -&gt; 01 102 D</t>
  </si>
  <si>
    <t>Old Friends</t>
  </si>
  <si>
    <t>Ring Around the Lasers</t>
  </si>
  <si>
    <t>Meet the 700's</t>
  </si>
  <si>
    <t>Greema Jungle</t>
  </si>
  <si>
    <t>Disc 1 -&gt; 06 100 E</t>
  </si>
  <si>
    <t>Disc 1 -&gt; 07 100 E</t>
  </si>
  <si>
    <t>Rotten Eggs!</t>
  </si>
  <si>
    <t>Disc 1 -&gt; 08 120 E</t>
  </si>
  <si>
    <t>Solider Trail</t>
  </si>
  <si>
    <t>Disc 1 -&gt; 09 110 E</t>
  </si>
  <si>
    <t>Got Gas?</t>
  </si>
  <si>
    <t>Disc 1 -&gt; 10 103 D</t>
  </si>
  <si>
    <t>Error 626</t>
  </si>
  <si>
    <t>Disc 1 -&gt; 11 120 E</t>
  </si>
  <si>
    <t>Greema Falls</t>
  </si>
  <si>
    <t>Disc 1 -&gt; 12 106 E</t>
  </si>
  <si>
    <t>Energy Lines</t>
  </si>
  <si>
    <t>Sibling Rivalry</t>
  </si>
  <si>
    <t>Disc 1 -&gt; 14 120 E</t>
  </si>
  <si>
    <t>Stitch in Space</t>
  </si>
  <si>
    <t>Hotfoot!</t>
  </si>
  <si>
    <t>Welcome Aboard!</t>
  </si>
  <si>
    <t>Caverns &amp; Chasms</t>
  </si>
  <si>
    <t>Habbitrales to You</t>
  </si>
  <si>
    <t>The Aviary</t>
  </si>
  <si>
    <t>Jungle Flight</t>
  </si>
  <si>
    <t>Drums &amp; Percussion -&gt; Acoustic Drums</t>
  </si>
  <si>
    <t>Metal 1</t>
  </si>
  <si>
    <t>NY Dance</t>
  </si>
  <si>
    <t>Bass Loops</t>
  </si>
  <si>
    <t>303 Bass 01</t>
  </si>
  <si>
    <t>303 Bass 10</t>
  </si>
  <si>
    <t>Guitar/Flute backing loop</t>
  </si>
  <si>
    <t>? (Possibly Kurzweil)</t>
  </si>
  <si>
    <t>? (Playable patch)</t>
  </si>
  <si>
    <t>PlayStation 2 - Prototype</t>
  </si>
  <si>
    <t>Greema Jungle, Jungle Flight</t>
  </si>
  <si>
    <t>177 Ethereal Echoes</t>
  </si>
  <si>
    <t>Zero-Gravity Beats - Processed Drumkits</t>
  </si>
  <si>
    <t>Landing Party Beat 11</t>
  </si>
  <si>
    <t>Monsters, Inc. Scream Arena</t>
  </si>
  <si>
    <t>Disco 2</t>
  </si>
  <si>
    <t>329_COOK</t>
  </si>
  <si>
    <t>331_COOK</t>
  </si>
  <si>
    <t>332_COOK</t>
  </si>
  <si>
    <t>"Ch-Ch-Cha"</t>
  </si>
  <si>
    <t>Disney's Treasure Planet</t>
  </si>
  <si>
    <t>Partition A -&gt; DIVE-BOMBS</t>
  </si>
  <si>
    <t>DB 1-11</t>
  </si>
  <si>
    <t>DIVEBOMB11</t>
  </si>
  <si>
    <t>Hydro Dam</t>
  </si>
  <si>
    <t>Ore Refinery</t>
  </si>
  <si>
    <t>070-Half Life</t>
  </si>
  <si>
    <t>Level Select, Space</t>
  </si>
  <si>
    <t>Celtic instruments</t>
  </si>
  <si>
    <t>Dockside Race, Loading Tower</t>
  </si>
  <si>
    <t>Disney's Toontown Online</t>
  </si>
  <si>
    <t>Hypnotica Slow Attacks 3</t>
  </si>
  <si>
    <t>C8</t>
  </si>
  <si>
    <t>SFX (Moon Fish)</t>
  </si>
  <si>
    <t>Disney's Chicken Little</t>
  </si>
  <si>
    <t>144-Electric Flower  Combo</t>
  </si>
  <si>
    <t>Space Alarm</t>
  </si>
  <si>
    <t>Club Penguin</t>
  </si>
  <si>
    <t>Live Recording: Chris Hendricks</t>
  </si>
  <si>
    <t>Cave of Creeps and Clarinets</t>
  </si>
  <si>
    <t>Anniversary Party</t>
  </si>
  <si>
    <t>Orchestra -&gt; Harp</t>
  </si>
  <si>
    <t>Medieval Party 2013</t>
  </si>
  <si>
    <t>Orchestra -&gt; Keyboards</t>
  </si>
  <si>
    <t>Harpischord</t>
  </si>
  <si>
    <t>Orchestra -&gt; Strings</t>
  </si>
  <si>
    <t>Violins Pizzicato 2</t>
  </si>
  <si>
    <t>Easy Island Music</t>
  </si>
  <si>
    <t>RnB Horn Section 03</t>
  </si>
  <si>
    <t>Raised 5 semitones</t>
  </si>
  <si>
    <t>The Generic Way</t>
  </si>
  <si>
    <t>RnB Horn Section 04</t>
  </si>
  <si>
    <t>Southern Fiddle 10</t>
  </si>
  <si>
    <t>Best of the West, Go West</t>
  </si>
  <si>
    <t>Southern Fiddle 11</t>
  </si>
  <si>
    <t>Scottish Flute 01</t>
  </si>
  <si>
    <t>Patrick's Jig</t>
  </si>
  <si>
    <t>Scottish Flute 02</t>
  </si>
  <si>
    <t>Cakewalk</t>
  </si>
  <si>
    <t>TTS-1</t>
  </si>
  <si>
    <t>Preset -&gt; Reed</t>
  </si>
  <si>
    <t>Extra Anchovies</t>
  </si>
  <si>
    <t>Preset -&gt; Synth Lead</t>
  </si>
  <si>
    <t>Box Dimension</t>
  </si>
  <si>
    <t>Acoustic Guitar Family</t>
  </si>
  <si>
    <t>Flipper Stopper</t>
  </si>
  <si>
    <t>Upright Bass Vibrato</t>
  </si>
  <si>
    <t>The Ringmaster, Bean Counters</t>
  </si>
  <si>
    <t>Bluesmaster Lead</t>
  </si>
  <si>
    <t>From Guitar &amp; Bass</t>
  </si>
  <si>
    <t>Sled Racing</t>
  </si>
  <si>
    <t>Ethnic Pitched</t>
  </si>
  <si>
    <t>Pan Flute MOD</t>
  </si>
  <si>
    <t>From Ra</t>
  </si>
  <si>
    <t>Float in the Clouds</t>
  </si>
  <si>
    <t>GM Bank -&gt; 113-120 PERCUSSIVE</t>
  </si>
  <si>
    <t>115-Steeldrum</t>
  </si>
  <si>
    <t>Pirates and Monkeys</t>
  </si>
  <si>
    <t>From Symphonic Orchestra</t>
  </si>
  <si>
    <t>The Ringmaster</t>
  </si>
  <si>
    <t>Viking Opera</t>
  </si>
  <si>
    <t>Flute Staccato</t>
  </si>
  <si>
    <t>Pianos E. Pianos</t>
  </si>
  <si>
    <t>Honky-Tonk</t>
  </si>
  <si>
    <t>A Sax jazz1 MOD</t>
  </si>
  <si>
    <t>From Quantum Leap Brass</t>
  </si>
  <si>
    <t>Puffle Party 2010</t>
  </si>
  <si>
    <t>Pop Brass -&gt; Bone</t>
  </si>
  <si>
    <t>TB ft</t>
  </si>
  <si>
    <t>B3 rock organ MOD</t>
  </si>
  <si>
    <t>Card Jitsu Fire</t>
  </si>
  <si>
    <t>Far East -&gt; Winds -&gt; Shakuhachi</t>
  </si>
  <si>
    <t>Rollerscape, Rollerscape Main Menu (Unused)</t>
  </si>
  <si>
    <t>Rollerscape</t>
  </si>
  <si>
    <t>Strings -&gt; 10 Cellos -&gt; 2 Short</t>
  </si>
  <si>
    <t>VCS Marc RR</t>
  </si>
  <si>
    <t>Rollerscape Main Menu (Unused)</t>
  </si>
  <si>
    <t>Sunshine Holiday</t>
  </si>
  <si>
    <t>Ultimate Battle (Future Party 2014)</t>
  </si>
  <si>
    <t>Afro-Latin Producer</t>
  </si>
  <si>
    <t>Trumpet -&gt; 125 bpm</t>
  </si>
  <si>
    <t>AL_brass_jazz_DEF_125</t>
  </si>
  <si>
    <t>Casa Fiesta</t>
  </si>
  <si>
    <t>Disco House Sessions</t>
  </si>
  <si>
    <t>Live Bass -&gt; Live Bass Loops</t>
  </si>
  <si>
    <t>DHS_Bass Line 128_1Gm</t>
  </si>
  <si>
    <t>Raised 7 semitones</t>
  </si>
  <si>
    <t>Mix Maestro</t>
  </si>
  <si>
    <t>Funky House Producer</t>
  </si>
  <si>
    <t>BASS -&gt; LIVE BASS -&gt; LIVE BASS_130_WAV</t>
  </si>
  <si>
    <t>FHP_FILTERBASS4_130_C</t>
  </si>
  <si>
    <t>Raised 2 semitones</t>
  </si>
  <si>
    <t>DRUM LOOPS -&gt; 130 BPM LOOPS_WAV</t>
  </si>
  <si>
    <t>FHP_130_DRMLP_9</t>
  </si>
  <si>
    <t>Appears in LP's demo samples</t>
  </si>
  <si>
    <t>SFX (DJ3K)</t>
  </si>
  <si>
    <t>FHP_130_DRMLP_48</t>
  </si>
  <si>
    <t>Soulful House Sessions</t>
  </si>
  <si>
    <t>Bass -&gt; Live Bass Loops</t>
  </si>
  <si>
    <t>Sh_125 G Live Bass 5</t>
  </si>
  <si>
    <t>Drum Loops -&gt; 130 Bpm Loops</t>
  </si>
  <si>
    <t>Sh_130 Drum Loop 41</t>
  </si>
  <si>
    <t>Music Loops -&gt; Live Trumpet</t>
  </si>
  <si>
    <t>Sh_Trumpet 125 Loop 8C</t>
  </si>
  <si>
    <t>Music Loops -&gt; Rhodes Chord Loops</t>
  </si>
  <si>
    <t>Sh_125 Rhodes Loop 13Bb</t>
  </si>
  <si>
    <t>Sh_130 Rhodes Loop 16Bb</t>
  </si>
  <si>
    <t>Music Loops -&gt; Rhythm Guitar Loops</t>
  </si>
  <si>
    <t>SH_ 128 Rhm Guitar 12 A</t>
  </si>
  <si>
    <t>SH_ 128 Rhm Guitar 20 E</t>
  </si>
  <si>
    <t>Urban Soul</t>
  </si>
  <si>
    <t>Vox &amp; Fx</t>
  </si>
  <si>
    <t>US_fx_record spinback</t>
  </si>
  <si>
    <t>Cartoon Express</t>
  </si>
  <si>
    <t>CTE01-82-03</t>
  </si>
  <si>
    <t>HORN, BULB</t>
  </si>
  <si>
    <t>SMALL BULB HORN: SINGLE, COMEDY,</t>
  </si>
  <si>
    <t>April Fools' Music</t>
  </si>
  <si>
    <t>CTE02-52-03</t>
  </si>
  <si>
    <t>SPROING, CARTOON</t>
  </si>
  <si>
    <t>SPRINGY SPROING, COMEDY</t>
  </si>
  <si>
    <t>8003-89-01</t>
  </si>
  <si>
    <t>SONAR</t>
  </si>
  <si>
    <t>NEBULA SONAR: SINGLE ECHOES, SCI FI</t>
  </si>
  <si>
    <t>Planet Y</t>
  </si>
  <si>
    <t>PSR-E403</t>
  </si>
  <si>
    <t>Panel Voice</t>
  </si>
  <si>
    <t>004 Honky-tonk Piano</t>
  </si>
  <si>
    <t>Puffle Ragtime</t>
  </si>
  <si>
    <t>055 Pizzicato Strings</t>
  </si>
  <si>
    <t>Pizzatron 3000, Clam Waters</t>
  </si>
  <si>
    <t>069 Alto Sax</t>
  </si>
  <si>
    <t>Puffle Party 2009</t>
  </si>
  <si>
    <t>073 Clarinet</t>
  </si>
  <si>
    <t>Pizzatron 3000</t>
  </si>
  <si>
    <t>084 Brass Section</t>
  </si>
  <si>
    <t>Shadow Guy and Gamma Girl</t>
  </si>
  <si>
    <t>090 Sweet! Flute</t>
  </si>
  <si>
    <t>Clam Waters, Fairy Fables</t>
  </si>
  <si>
    <t>110 Marimba</t>
  </si>
  <si>
    <t>Halloween Party 2008, The Penguins That Forgot Time</t>
  </si>
  <si>
    <t>112 Steel Drums</t>
  </si>
  <si>
    <t>Puffle Party 2009, Puffle Party 2010</t>
  </si>
  <si>
    <t>115 Tubular Bells</t>
  </si>
  <si>
    <t>117 Standard Kit 1</t>
  </si>
  <si>
    <t>Needs to be confirmed</t>
  </si>
  <si>
    <t>Pizzatron 3000, The Penguins That Forgot Time</t>
  </si>
  <si>
    <t>XG Voice</t>
  </si>
  <si>
    <t>182 Dulcimer</t>
  </si>
  <si>
    <t>The Royal Court</t>
  </si>
  <si>
    <t>472 Bubble</t>
  </si>
  <si>
    <t>Clam Waters</t>
  </si>
  <si>
    <t>Marvel Battle Music</t>
  </si>
  <si>
    <t>Thin Ice</t>
  </si>
  <si>
    <t>I've Been Delayed</t>
  </si>
  <si>
    <t>Spectrobes</t>
  </si>
  <si>
    <t>001 007 Harpsichord</t>
  </si>
  <si>
    <t>Power Rangers: Super Legends</t>
  </si>
  <si>
    <t>To Find</t>
  </si>
  <si>
    <t>Club Penguin: Elite Penguin Force</t>
  </si>
  <si>
    <t>Factory -&gt; Bass</t>
  </si>
  <si>
    <t>Jetpack Adventure</t>
  </si>
  <si>
    <t>126 Twin StratsB</t>
  </si>
  <si>
    <t>Main Theme, Robot Battle</t>
  </si>
  <si>
    <t>004 Euro Classic</t>
  </si>
  <si>
    <t>Pizza Shop, Ski Lodge</t>
  </si>
  <si>
    <t>223 SpaceGamelan</t>
  </si>
  <si>
    <t>Coffeeshop, Pizza Shop, Gadget Room</t>
  </si>
  <si>
    <t>118 TinWhistle 2</t>
  </si>
  <si>
    <t>Beach, Gadget Room</t>
  </si>
  <si>
    <t>048 IntarMel SRX</t>
  </si>
  <si>
    <t>Dojo</t>
  </si>
  <si>
    <t>051 China pluck</t>
  </si>
  <si>
    <t>384 Gong Menu</t>
  </si>
  <si>
    <t>051 The Big Spin</t>
  </si>
  <si>
    <t>Robot Battle, Coffee Shop, Town Center</t>
  </si>
  <si>
    <t>Snow Trekker</t>
  </si>
  <si>
    <t>Town Center</t>
  </si>
  <si>
    <t>has modulation / vibrato</t>
  </si>
  <si>
    <t>Gadget Room, Plaza</t>
  </si>
  <si>
    <t>022 Beauty Vox</t>
  </si>
  <si>
    <t>Ski Lodge</t>
  </si>
  <si>
    <t>PR-D (Preset D Bank)</t>
  </si>
  <si>
    <t>090 Adrenaline</t>
  </si>
  <si>
    <t>Night Club, Boiler Room</t>
  </si>
  <si>
    <t>039 96 Years</t>
  </si>
  <si>
    <t>G-Force</t>
  </si>
  <si>
    <t xml:space="preserve">4 Tonality and FX -&gt; Melodic -&gt; Guitar </t>
  </si>
  <si>
    <t>Gitarbeez</t>
  </si>
  <si>
    <t>Track 27</t>
  </si>
  <si>
    <t>Nine Volt Audio</t>
  </si>
  <si>
    <t>Big Bad Guitars</t>
  </si>
  <si>
    <t>BIO Training Facility</t>
  </si>
  <si>
    <t>151-Growl</t>
  </si>
  <si>
    <t>Soundtrack 02, Soundtrack 03</t>
  </si>
  <si>
    <t>Club Penguin: Elite Penguin Force: Herbert's Revenge</t>
  </si>
  <si>
    <t>011 Timpani</t>
  </si>
  <si>
    <t>90% velocity</t>
  </si>
  <si>
    <t>One Very Grumpy Polar Bear</t>
  </si>
  <si>
    <t>001 Orchestra Kit</t>
  </si>
  <si>
    <t>Snare, Snare Roll</t>
  </si>
  <si>
    <t>Ski Village Theme</t>
  </si>
  <si>
    <t>Disney Universe</t>
  </si>
  <si>
    <t>Sample: Stone Roses</t>
  </si>
  <si>
    <t>Fool's Gold</t>
  </si>
  <si>
    <t>Options, One Universe</t>
  </si>
  <si>
    <t>Urban Sprawl</t>
  </si>
  <si>
    <t>Track 06 - Shouts</t>
  </si>
  <si>
    <t>"Pump!"</t>
  </si>
  <si>
    <t>Rocksteady Revenge</t>
  </si>
  <si>
    <t>Track 07 - Shouts</t>
  </si>
  <si>
    <t>"Ahh-naa-naa-naa"</t>
  </si>
  <si>
    <t>082 Scratchy</t>
  </si>
  <si>
    <t>110 Funky Jazz Break</t>
  </si>
  <si>
    <t>Boo Is A Cube</t>
  </si>
  <si>
    <t>WALL•E and BNL</t>
  </si>
  <si>
    <t>Track 05 - Live Drum Loops -&gt; Sample 3</t>
  </si>
  <si>
    <t>Live Loop 2 Rim</t>
  </si>
  <si>
    <t>Track 13 - Guitar -&gt; Sample 10</t>
  </si>
  <si>
    <t>Riff 3 Bb 100</t>
  </si>
  <si>
    <t>Track 13 - Guitar -&gt; Sample 12</t>
  </si>
  <si>
    <t>Riff 3 Dm 100</t>
  </si>
  <si>
    <t>"Jam"</t>
  </si>
  <si>
    <t>Alice's Theme (2)</t>
  </si>
  <si>
    <t>Snare loop</t>
  </si>
  <si>
    <t>Dripdrop Hiphop</t>
  </si>
  <si>
    <t>Phineas and Ferb: Quest for Cool Stuff</t>
  </si>
  <si>
    <t>Female vocal patch</t>
  </si>
  <si>
    <t>Tag Team (2-3)</t>
  </si>
  <si>
    <t>SR-JV80-13 Vocal Collection</t>
  </si>
  <si>
    <t>Dows, also in Vocal Planet</t>
  </si>
  <si>
    <t>Inators Gone Wild (Perry Mission 2)</t>
  </si>
  <si>
    <t>Theme Hospital</t>
  </si>
  <si>
    <t>Hits and Finales</t>
  </si>
  <si>
    <t>Crescendo Finale fx</t>
  </si>
  <si>
    <t>Runs and Sequenzes</t>
  </si>
  <si>
    <t>Sparkling Glissando fx</t>
  </si>
  <si>
    <t>Game Over Cutscenes</t>
  </si>
  <si>
    <t>Need For Speed III: Hot Pursuit</t>
  </si>
  <si>
    <t>Partition C -&gt; 04 LP126 1 -&gt; HM 126 BPM 1</t>
  </si>
  <si>
    <t>LP126 02B</t>
  </si>
  <si>
    <t>LP126 02C</t>
  </si>
  <si>
    <t>Orbit</t>
  </si>
  <si>
    <t xml:space="preserve">000/107 </t>
  </si>
  <si>
    <t>pad:Padjump</t>
  </si>
  <si>
    <t>Added LFO</t>
  </si>
  <si>
    <t>Triton, Cetus 808</t>
  </si>
  <si>
    <t>Partition A -&gt; PERCUSSIVE 3 &gt; PERCNOISE</t>
  </si>
  <si>
    <t>BLOWNAR</t>
  </si>
  <si>
    <t>Warped</t>
  </si>
  <si>
    <t>Partition A -&gt; PERCMETALIC2 &gt; METALIC1</t>
  </si>
  <si>
    <t>KLLANG</t>
  </si>
  <si>
    <t>Partition B -&gt; PERCMETALIC3 &gt; METALIC2</t>
  </si>
  <si>
    <t>SW DOUBLE</t>
  </si>
  <si>
    <t>SW PING A</t>
  </si>
  <si>
    <t>SW PING B</t>
  </si>
  <si>
    <t>Partition G -&gt; MACHINES1 &gt; BPM-ED2</t>
  </si>
  <si>
    <t>GEARHEAD130B</t>
  </si>
  <si>
    <t>JINGLE130B</t>
  </si>
  <si>
    <t>Tonal Sounds -&gt; Synclavier -&gt; OnoSendai</t>
  </si>
  <si>
    <t>Tonal Sounds -&gt; Synclavier -&gt; Panthers</t>
  </si>
  <si>
    <t>Tonal Sounds -&gt; Ringing Struck Metal</t>
  </si>
  <si>
    <t>BellGate.reverse</t>
  </si>
  <si>
    <t>Tonal Sounds -&gt; Guitar Processes -&gt; flat 5 city</t>
  </si>
  <si>
    <t>f#4</t>
  </si>
  <si>
    <t>f#5</t>
  </si>
  <si>
    <t>Diffusion of Useful Noise</t>
  </si>
  <si>
    <t>Track 41</t>
  </si>
  <si>
    <t>sample 6</t>
  </si>
  <si>
    <t>Track 50</t>
  </si>
  <si>
    <t>sample 11</t>
  </si>
  <si>
    <t>Track 52</t>
  </si>
  <si>
    <t>sample 10</t>
  </si>
  <si>
    <t>Hydrus 606</t>
  </si>
  <si>
    <t>069 Booster Bips</t>
  </si>
  <si>
    <t>Triton</t>
  </si>
  <si>
    <t>006 RaveDrumSet</t>
  </si>
  <si>
    <t>D#5</t>
  </si>
  <si>
    <t>140 ModularLead</t>
  </si>
  <si>
    <t>178 Bassic 101</t>
  </si>
  <si>
    <t>Sirius 909</t>
  </si>
  <si>
    <t>SA01-07-03</t>
  </si>
  <si>
    <t>Psycho: 128</t>
  </si>
  <si>
    <t>Flimsy</t>
  </si>
  <si>
    <t>6003-28-01</t>
  </si>
  <si>
    <t>BIRD, ROOSTER</t>
  </si>
  <si>
    <t>MORNING CALL, ANIMAL</t>
  </si>
  <si>
    <t>Little Sweaty Sow</t>
  </si>
  <si>
    <t xml:space="preserve">TIMBER-WOLVES: HOWLING, ANIMAL, WOLF </t>
  </si>
  <si>
    <t>Snorkeling Cactus Weasels</t>
  </si>
  <si>
    <t>6056-42-01</t>
  </si>
  <si>
    <t>SCI FI</t>
  </si>
  <si>
    <t>MATERIALIZE</t>
  </si>
  <si>
    <t>Bill Laswell Ambient Grooves</t>
  </si>
  <si>
    <t>Track 55 - KaosFX Zone 1 -&gt; Sample 8</t>
  </si>
  <si>
    <t>Kaos FX 55-08</t>
  </si>
  <si>
    <t>Need For Speed III Title</t>
  </si>
  <si>
    <t>Partition E -&gt; 106MEL130</t>
  </si>
  <si>
    <t>MEL13007</t>
  </si>
  <si>
    <t>Cetus 808</t>
  </si>
  <si>
    <t>Partition E -&gt; 107MEL136</t>
  </si>
  <si>
    <t>MEL13601</t>
  </si>
  <si>
    <t>Partition G -&gt; 216 FX 25-30</t>
  </si>
  <si>
    <t>FX28</t>
  </si>
  <si>
    <t>Partition G -&gt; 216 FX 31-36</t>
  </si>
  <si>
    <t>FX32</t>
  </si>
  <si>
    <t>Partition G -&gt; 236TLK 01-06</t>
  </si>
  <si>
    <t>TLK04</t>
  </si>
  <si>
    <t>TLK06</t>
  </si>
  <si>
    <t>Track 21 - Ugly Loops -&gt; Sample 9</t>
  </si>
  <si>
    <t>Ugly 05B 21-09</t>
  </si>
  <si>
    <t>Track 36 - Fuzz -&gt; Sample 2</t>
  </si>
  <si>
    <t>Choke Holds x2</t>
  </si>
  <si>
    <t>Track 56 - Hits -&gt; Sample 2</t>
  </si>
  <si>
    <t>Power Finale</t>
  </si>
  <si>
    <t>Track 65 - Noise -&gt; Sample 2</t>
  </si>
  <si>
    <t>Snake Byte</t>
  </si>
  <si>
    <t>Track 78 - Sci-Fi -&gt; Sample 3</t>
  </si>
  <si>
    <t>Permutations</t>
  </si>
  <si>
    <t>Voice Crystal</t>
  </si>
  <si>
    <t>Syntonic Generator</t>
  </si>
  <si>
    <t>Track 07 - EFX &amp; NOISE LOOPS -&gt; TS 0:00</t>
  </si>
  <si>
    <t>#1 Noise Attack</t>
  </si>
  <si>
    <t>Track 09 - EFX &amp; NOISE LOOPS -&gt; TS 0:00</t>
  </si>
  <si>
    <t>Whipped &amp; Dipped</t>
  </si>
  <si>
    <t>Vortexual Amplitude</t>
  </si>
  <si>
    <t>Track 30 - Memory Moog -&gt; Sample 3</t>
  </si>
  <si>
    <t>Free Fall Efx</t>
  </si>
  <si>
    <t>Demon 01-162</t>
  </si>
  <si>
    <t>Soul Pride 161</t>
  </si>
  <si>
    <t>Copper 1 162</t>
  </si>
  <si>
    <t>Optical 162</t>
  </si>
  <si>
    <t>Prevent 162</t>
  </si>
  <si>
    <t>Pi</t>
  </si>
  <si>
    <t>US 2 162</t>
  </si>
  <si>
    <t>SimCity 3000</t>
  </si>
  <si>
    <t>Power Grid</t>
  </si>
  <si>
    <t>078 Hall Pizz</t>
  </si>
  <si>
    <t>Sim Broadway</t>
  </si>
  <si>
    <t>Beetle Adventure Racing!</t>
  </si>
  <si>
    <t>Sample: Pleasure</t>
  </si>
  <si>
    <t>Bouncy Lady</t>
  </si>
  <si>
    <t>Metro Madness</t>
  </si>
  <si>
    <t>Sample: The Gap Band</t>
  </si>
  <si>
    <t>Outstanding</t>
  </si>
  <si>
    <t>Mount Mayhem, Main Menu</t>
  </si>
  <si>
    <t>Sample: The Vibrettes</t>
  </si>
  <si>
    <t>Humpty Dump</t>
  </si>
  <si>
    <t>Results Screen</t>
  </si>
  <si>
    <t>e-Lab</t>
  </si>
  <si>
    <t>Vinylistics</t>
  </si>
  <si>
    <t>Inferno Isle</t>
  </si>
  <si>
    <t>Intro, Inferno Isle</t>
  </si>
  <si>
    <t>Track 94</t>
  </si>
  <si>
    <t>Conventry Cove</t>
  </si>
  <si>
    <t>Vinylistics Vol. 2</t>
  </si>
  <si>
    <t>Loop03 Loudie Drums 89 BPM</t>
  </si>
  <si>
    <t>Beetle Battle</t>
  </si>
  <si>
    <t>Loop14 Drez Drums 94</t>
  </si>
  <si>
    <t>Loop21 var07 Da Dacta Drums 89 BPM</t>
  </si>
  <si>
    <t>Sunsets Sands</t>
  </si>
  <si>
    <t>Loop24 var01 Hot Loop 100 BPM</t>
  </si>
  <si>
    <t>Loop61 var02 Yelloo Drums 112 BPM</t>
  </si>
  <si>
    <t>Loop69 Sticky Dr 79</t>
  </si>
  <si>
    <t>Loop85 Uptempo Drums 119 BPM</t>
  </si>
  <si>
    <t>Need For Speed IV: High Stakes</t>
  </si>
  <si>
    <t>Partition A -&gt; 01 VOCALS 1</t>
  </si>
  <si>
    <t>VOX HM-007</t>
  </si>
  <si>
    <t>Bring That Beat Back (Game Ver.)</t>
  </si>
  <si>
    <t>VOX HM-027</t>
  </si>
  <si>
    <t>Partition A -&gt; 02 VOCALS 2</t>
  </si>
  <si>
    <t>VOX HM-067</t>
  </si>
  <si>
    <t>Rock This</t>
  </si>
  <si>
    <t>Partition A -&gt; 04 VOCALS 4</t>
  </si>
  <si>
    <t>VOX HM-184</t>
  </si>
  <si>
    <t>Liquid Plasma</t>
  </si>
  <si>
    <t>VOX HM-200</t>
  </si>
  <si>
    <t>Electro Optik</t>
  </si>
  <si>
    <t>Track 90 - Breakbeat &amp; Jungle Drums</t>
  </si>
  <si>
    <t>Sample 9</t>
  </si>
  <si>
    <t>Callista</t>
  </si>
  <si>
    <t>FB04_construction_kit_134bpm</t>
  </si>
  <si>
    <t>FB0401_demo</t>
  </si>
  <si>
    <t>045 SinusoidRave</t>
  </si>
  <si>
    <t>Cygnus Rift</t>
  </si>
  <si>
    <t>Quantum Singularity</t>
  </si>
  <si>
    <t>108 JUNO Power!</t>
  </si>
  <si>
    <t>004 Converge</t>
  </si>
  <si>
    <t>255 RSS Spinner</t>
  </si>
  <si>
    <t>034 1Shot Groove</t>
  </si>
  <si>
    <t>Quantum Singularity, Rock This</t>
  </si>
  <si>
    <t>Instruments -&gt; Vox FX</t>
  </si>
  <si>
    <t>Instruments -&gt; Special FX</t>
  </si>
  <si>
    <t>Ice</t>
  </si>
  <si>
    <t>Mad Howl</t>
  </si>
  <si>
    <t xml:space="preserve">Cygnus Rift </t>
  </si>
  <si>
    <t>Woww</t>
  </si>
  <si>
    <t>Jam C 02-162</t>
  </si>
  <si>
    <t>War</t>
  </si>
  <si>
    <t>Re-Group 01-162</t>
  </si>
  <si>
    <t>Re-Group 02-162</t>
  </si>
  <si>
    <t>Strteched Re-Group 01-162</t>
  </si>
  <si>
    <t>Strteched Re-Group 02-162</t>
  </si>
  <si>
    <t>Release 162</t>
  </si>
  <si>
    <t>Note D4</t>
  </si>
  <si>
    <t>Command &amp; Conquer: Tiberian Sun</t>
  </si>
  <si>
    <t>Track 23 -&gt; Sample 1</t>
  </si>
  <si>
    <t>LOOP 22</t>
  </si>
  <si>
    <t>Theme Park World / Sim Theme Park</t>
  </si>
  <si>
    <t>China flute fx</t>
  </si>
  <si>
    <t>Lost Kingdom</t>
  </si>
  <si>
    <t>080-Euphrates 6_8</t>
  </si>
  <si>
    <t>080-Euphrates Whale Drum</t>
  </si>
  <si>
    <t>The Sims</t>
  </si>
  <si>
    <t>Mall Rat</t>
  </si>
  <si>
    <t>CD 3 -&gt; Partition E -&gt; 01 CT LG F</t>
  </si>
  <si>
    <t>CT LONG F</t>
  </si>
  <si>
    <t>Mall Rat, Groceries</t>
  </si>
  <si>
    <t>Funky Ass Loops</t>
  </si>
  <si>
    <t>Neighborhood</t>
  </si>
  <si>
    <t>005 E.Piano 1</t>
  </si>
  <si>
    <t>Mall Rat, Groceries, Buy Mode 3</t>
  </si>
  <si>
    <t>Chimonganalai</t>
  </si>
  <si>
    <t>Buy Mode 3</t>
  </si>
  <si>
    <t>CD 1 -&gt; Partition G -&gt; 135 JAMES B.</t>
  </si>
  <si>
    <t>JAMES BURN</t>
  </si>
  <si>
    <t>Rock 3 (Yea Yai Yo)</t>
  </si>
  <si>
    <t>Expansion: House Party (2001)</t>
  </si>
  <si>
    <t>FB1002_lop_138bpm</t>
  </si>
  <si>
    <t>Rave 4</t>
  </si>
  <si>
    <t>Expansion: Superstar (2003)</t>
  </si>
  <si>
    <t>Partition C -&gt; 047LOOP132</t>
  </si>
  <si>
    <t>DRL13218</t>
  </si>
  <si>
    <t>Loading Screen (Superstar)</t>
  </si>
  <si>
    <t>Expansion: Makin' Magic (2003)</t>
  </si>
  <si>
    <t>CD 2 -&gt; Percussion and Harp -&gt; Percussive FX</t>
  </si>
  <si>
    <t>Percussive FX</t>
  </si>
  <si>
    <t>Loading Screen (Makin' Magic)</t>
  </si>
  <si>
    <t>Magic Town 1</t>
  </si>
  <si>
    <t>Need for Speed: Porsche Unleashed</t>
  </si>
  <si>
    <t>Rock This Place</t>
  </si>
  <si>
    <t>Partition A -&gt; 03 VOCALS 3</t>
  </si>
  <si>
    <t>VOX HM-139</t>
  </si>
  <si>
    <t>Let the Music Move You</t>
  </si>
  <si>
    <t>Ableton</t>
  </si>
  <si>
    <t>Operator</t>
  </si>
  <si>
    <t>Gigastudio</t>
  </si>
  <si>
    <t>gMedia</t>
  </si>
  <si>
    <t>impOscar</t>
  </si>
  <si>
    <t>Minimonsta</t>
  </si>
  <si>
    <t>Oddity</t>
  </si>
  <si>
    <t>M-Tron</t>
  </si>
  <si>
    <t>Nord</t>
  </si>
  <si>
    <t>Waldorf</t>
  </si>
  <si>
    <t>Theme Park Inc / SimCoaster</t>
  </si>
  <si>
    <t>Clockwork</t>
  </si>
  <si>
    <t>Track 43 - ...out the house -&gt; Sample 1</t>
  </si>
  <si>
    <t>it hurts!!</t>
  </si>
  <si>
    <t>Land of Invention</t>
  </si>
  <si>
    <t>Track 60 - Comics -&gt; Sample 3</t>
  </si>
  <si>
    <t>crazy Kuckuck #1</t>
  </si>
  <si>
    <t>4001-62-05</t>
  </si>
  <si>
    <t>BICYCLE HORN, SQUEAKY, TWO TOOTS</t>
  </si>
  <si>
    <t>Harry Potter and the Philospher's Stone / Sorcerer's Stone (PC, PlayStation)</t>
  </si>
  <si>
    <t>Cauldron</t>
  </si>
  <si>
    <t>CD 5 -&gt; [AO hp] harp chords</t>
  </si>
  <si>
    <t>harp chords KEY</t>
  </si>
  <si>
    <t>CD 5 -&gt; [AO ww_s] bassoon solo</t>
  </si>
  <si>
    <t>bassoon solo KEY</t>
  </si>
  <si>
    <t>Cat</t>
  </si>
  <si>
    <t>Cauldron, Cat</t>
  </si>
  <si>
    <t>Crabbe and Goyle</t>
  </si>
  <si>
    <t>The Simpsons: Road Rage (GameCube, PlayStation 2, Xbox)</t>
  </si>
  <si>
    <t>Game Over (Apu)</t>
  </si>
  <si>
    <t>081_110Throwin_Bb_ALL</t>
  </si>
  <si>
    <t>Sunday Drive</t>
  </si>
  <si>
    <t>449_110GUITAR_C_11</t>
  </si>
  <si>
    <t>STR:.Sect.Pizz -&gt; STR:.Sect.Pizz</t>
  </si>
  <si>
    <t>STR:.Sect.Pizz</t>
  </si>
  <si>
    <t>Game Over (The Car Built for Homer)</t>
  </si>
  <si>
    <t>ingame</t>
  </si>
  <si>
    <t>Need For Speed: Hot Pursuit 2</t>
  </si>
  <si>
    <t>Humble Brothers - Sphere</t>
  </si>
  <si>
    <t>The Simpsons Skateboarding</t>
  </si>
  <si>
    <t>Construction Site</t>
  </si>
  <si>
    <t>Island Xtreme Stunts</t>
  </si>
  <si>
    <t>FAITH (Ripcord Rescue)</t>
  </si>
  <si>
    <t>LEGO Drome Racers</t>
  </si>
  <si>
    <t>CD 1 -&gt; HAL:RAPPER -&gt; HAL:Rapper 2</t>
  </si>
  <si>
    <t>HAL:Rapper 4</t>
  </si>
  <si>
    <t>Phrase 49</t>
  </si>
  <si>
    <t>Rocky Canyon Speedway</t>
  </si>
  <si>
    <t>INT-B (Internal B)</t>
  </si>
  <si>
    <t>052 Feedbackwave</t>
  </si>
  <si>
    <t>Nitro Garage, Nitro Garage (Race Victory)</t>
  </si>
  <si>
    <t>WOLFSGEFIEP</t>
  </si>
  <si>
    <t>WOLFSGEF M</t>
  </si>
  <si>
    <t>Foundry</t>
  </si>
  <si>
    <t>Partition F -&gt; VOLUME 006</t>
  </si>
  <si>
    <t>ROBOCOLT</t>
  </si>
  <si>
    <t>ROBOCOLT M</t>
  </si>
  <si>
    <t>Partition C -&gt; SCRAPE MOOG</t>
  </si>
  <si>
    <t>SCRAPE MOOG</t>
  </si>
  <si>
    <t>Rock Canyon Speedway</t>
  </si>
  <si>
    <t>Disc 2 -&gt; Partition C -&gt; 096-BPM</t>
  </si>
  <si>
    <t>CHIRPINESS</t>
  </si>
  <si>
    <t>Used ver. could be CDDA/WAV</t>
  </si>
  <si>
    <t>SimCity 4</t>
  </si>
  <si>
    <t>Partition H -&gt; 10 BLUESLIDE</t>
  </si>
  <si>
    <t>IRON EYES</t>
  </si>
  <si>
    <t>Terrain</t>
  </si>
  <si>
    <t>110-Chuffed</t>
  </si>
  <si>
    <t>110-Chuffed c</t>
  </si>
  <si>
    <t>Area 52</t>
  </si>
  <si>
    <t>Transit Angst</t>
  </si>
  <si>
    <t>Command &amp; Conquer: Generals</t>
  </si>
  <si>
    <t>USA Theme 05</t>
  </si>
  <si>
    <t>Boxed 39-04</t>
  </si>
  <si>
    <t>World Pop</t>
  </si>
  <si>
    <t>Percussion -&gt; Rami</t>
  </si>
  <si>
    <t>Rami 03</t>
  </si>
  <si>
    <t>The Sims 2</t>
  </si>
  <si>
    <t>CD 5 -&gt; [AO ww_s] bass clarinet solo basic</t>
  </si>
  <si>
    <t>bass clarinet solo KEY</t>
  </si>
  <si>
    <t>First Volley</t>
  </si>
  <si>
    <t>CD 2 -&gt; Percussion and Harp -&gt; Celeste</t>
  </si>
  <si>
    <t>The Sims 2 NewWave Theme, Kiss My Sims, Extra Simple</t>
  </si>
  <si>
    <t>CD 2 -&gt; Strings Section -&gt; String Orchestra</t>
  </si>
  <si>
    <t>String Orch Pizz</t>
  </si>
  <si>
    <t>First Volley, Sim Builder</t>
  </si>
  <si>
    <t>CD 2 -&gt; Strings Section -&gt; Violin Section</t>
  </si>
  <si>
    <t>Violin Sec Pizz</t>
  </si>
  <si>
    <t>Brick Sim</t>
  </si>
  <si>
    <t>St Harpsichord8M</t>
  </si>
  <si>
    <t>Harpsichord 8'Hi</t>
  </si>
  <si>
    <t>The Sims 2 Theme</t>
  </si>
  <si>
    <t>Disputed</t>
  </si>
  <si>
    <t>Bare Bones</t>
  </si>
  <si>
    <t>016 Pizz Violas</t>
  </si>
  <si>
    <t>Simsation</t>
  </si>
  <si>
    <t>The Sims 2 Theme, Sim Heaven</t>
  </si>
  <si>
    <t>Lightware 3 -  Exotic Percussion &amp; Synth</t>
  </si>
  <si>
    <t>Wood blocks</t>
  </si>
  <si>
    <t>VSW C1_F1</t>
  </si>
  <si>
    <t>Neighborhood (Pop)</t>
  </si>
  <si>
    <t>A035 Arco Strings</t>
  </si>
  <si>
    <t>Could be TRINITY instead</t>
  </si>
  <si>
    <t>Seasons Neighborhood Theme</t>
  </si>
  <si>
    <t>The Sims 2 NewWave Theme</t>
  </si>
  <si>
    <t>Brick Sim, Simtastic, Sim Boutique etc.</t>
  </si>
  <si>
    <t>ElectroMechnical</t>
  </si>
  <si>
    <t>Hammond Model A</t>
  </si>
  <si>
    <t>-AM Stereo Organ</t>
  </si>
  <si>
    <t>NN-XT Sampler Patches -&gt; Piano</t>
  </si>
  <si>
    <t>BrightPiano</t>
  </si>
  <si>
    <t>196 Harpischord1</t>
  </si>
  <si>
    <t>Sim Time Sim Place, First Volley, Busy Sim</t>
  </si>
  <si>
    <t>152 Cavaquinho</t>
  </si>
  <si>
    <t>GTR:Hans Nylon -&gt; GTR:'HZ Nylon/Sl</t>
  </si>
  <si>
    <t>GTR:'HZ Ny/Sld a</t>
  </si>
  <si>
    <t>Simtastic, Look Alive</t>
  </si>
  <si>
    <t>Makeover</t>
  </si>
  <si>
    <t>Drum Layer</t>
  </si>
  <si>
    <t>Need for Speed: Underground 2 (Nintendo DS)</t>
  </si>
  <si>
    <t>Disc 2 -&gt; 09 160 Ebmin</t>
  </si>
  <si>
    <t>Race Music #3</t>
  </si>
  <si>
    <t>Disc 2 -&gt; 12 080 D#min</t>
  </si>
  <si>
    <t>Race Win</t>
  </si>
  <si>
    <t>Need For Speed: Most Wanted</t>
  </si>
  <si>
    <t>Burning Grooves S.A.G.E Xpander</t>
  </si>
  <si>
    <t>Most Wanted Mashup / Tight Corners</t>
  </si>
  <si>
    <t>Metamorphosis S.A.G.E Xpander</t>
  </si>
  <si>
    <t>Includes custom loops</t>
  </si>
  <si>
    <t>Intro FMV</t>
  </si>
  <si>
    <t>54-Eclipse Darkness</t>
  </si>
  <si>
    <t>Bet'r Ride</t>
  </si>
  <si>
    <t>SSX Blur</t>
  </si>
  <si>
    <t>Sample: The Rolling Stones</t>
  </si>
  <si>
    <t>Get Off My Cloud</t>
  </si>
  <si>
    <t>Dark Territory</t>
  </si>
  <si>
    <t>Track 32</t>
  </si>
  <si>
    <t>Le 1936</t>
  </si>
  <si>
    <t>Track 47</t>
  </si>
  <si>
    <t>Track 65</t>
  </si>
  <si>
    <t>The Simpsons Game</t>
  </si>
  <si>
    <t>Home Consoles</t>
  </si>
  <si>
    <t>Around The World In Eighty Bites</t>
  </si>
  <si>
    <t>HB03-09-02</t>
  </si>
  <si>
    <t>MAGIC</t>
  </si>
  <si>
    <t>LITTLE HARP GLISS</t>
  </si>
  <si>
    <t>Grand Theft Scratchy</t>
  </si>
  <si>
    <t>HB03-10-03</t>
  </si>
  <si>
    <t>MAGIC BELL GLISS UP</t>
  </si>
  <si>
    <t>Nintendo DS</t>
  </si>
  <si>
    <t>Spore</t>
  </si>
  <si>
    <t>072 Analog Chime</t>
  </si>
  <si>
    <t>Timeline</t>
  </si>
  <si>
    <t>Big Hits</t>
  </si>
  <si>
    <t>Manually pitched up</t>
  </si>
  <si>
    <t>Galactic Warfare</t>
  </si>
  <si>
    <t>Plants vs. Zombies</t>
  </si>
  <si>
    <t>Preset -&gt; Bass</t>
  </si>
  <si>
    <t>Dancing Zombie</t>
  </si>
  <si>
    <t>Zombie On Your Lawn/Uraniwa ni Zombies ga!</t>
  </si>
  <si>
    <t>039 001 SynthBass101</t>
  </si>
  <si>
    <t>Rigor Mormist (OST Version)</t>
  </si>
  <si>
    <t>039 004 Hammer</t>
  </si>
  <si>
    <t>Loonboon (OST Version)</t>
  </si>
  <si>
    <t>040 001 Beef FM Bs</t>
  </si>
  <si>
    <t>Watery Graves (OST - fast), Zombotany (Unused)</t>
  </si>
  <si>
    <t>040 002 Rubber Bass</t>
  </si>
  <si>
    <t>Graze the Roof (OST Version), Cerebrawl (OST Version)</t>
  </si>
  <si>
    <t>040 003 Attack Pulse</t>
  </si>
  <si>
    <t>Ultimate Battle (OST Version)</t>
  </si>
  <si>
    <t>Preset -&gt; Chromatic Percussion</t>
  </si>
  <si>
    <t>Cerebrawl (OST Version)</t>
  </si>
  <si>
    <t>Ultimate Battle</t>
  </si>
  <si>
    <t>015 001 Church Bell</t>
  </si>
  <si>
    <t>Watery Graves (OST - fast), Graze the Roof (OST Version)</t>
  </si>
  <si>
    <t>Watery Graves (OST - slow/fast), Zombie On Your Lawn/Uraniwa ni Zombies ga!</t>
  </si>
  <si>
    <t>Preset -&gt; Guitar</t>
  </si>
  <si>
    <t>029 000 Muted Gt.</t>
  </si>
  <si>
    <t>Graze the Roof</t>
  </si>
  <si>
    <t>031 002 DistRythm Gt</t>
  </si>
  <si>
    <t>Brainiac Maniac</t>
  </si>
  <si>
    <t>Preset -&gt; Organ</t>
  </si>
  <si>
    <t>018 001 DetuneOr.2</t>
  </si>
  <si>
    <t>Crazy Dave (Intro Theme), Watery Graves, Brainiac Maniac, Zombotany (Unused)</t>
  </si>
  <si>
    <t>Preset -&gt; Percussive</t>
  </si>
  <si>
    <t>120 000 Reverse Cym.</t>
  </si>
  <si>
    <t>Crazy Dave (Intro Theme)</t>
  </si>
  <si>
    <t>081 002 Sine Wave</t>
  </si>
  <si>
    <t>Crazy Dave (Intro Theme), Loonboon, Watery Graves, Graze the Roof</t>
  </si>
  <si>
    <t>Preset -&gt; Synth Pad</t>
  </si>
  <si>
    <t>Key &amp; Percussion</t>
  </si>
  <si>
    <t>001 Concert Piano</t>
  </si>
  <si>
    <t>Grasswalk</t>
  </si>
  <si>
    <t>006 Violin Pizzicato</t>
  </si>
  <si>
    <t>Crazy Dave (Intro Theme), Loonboon (OST Version)</t>
  </si>
  <si>
    <t>030 Harp 2</t>
  </si>
  <si>
    <t>Crazy Dave (Intro Theme), Cerebrawl, Graze the Roof, Ultimate Battle, Zen Garden</t>
  </si>
  <si>
    <t>004 Flute Vibrato</t>
  </si>
  <si>
    <t>Cerebrawl</t>
  </si>
  <si>
    <t>TRITON Extreme</t>
  </si>
  <si>
    <t>C011 DetuneTranceLead</t>
  </si>
  <si>
    <t>attack + potential EQ</t>
  </si>
  <si>
    <t>Brainiac Maniac (OST Version)</t>
  </si>
  <si>
    <t>Programs -&gt; Bank J</t>
  </si>
  <si>
    <t>J004 ! {Tricky} Kit !</t>
  </si>
  <si>
    <t>F#6, G#6</t>
  </si>
  <si>
    <t>Zombie On Your Lawn/Uraniwa ni Zombies ga!, Crazy Dave (Intro Theme)</t>
  </si>
  <si>
    <t>J068 HipHop Kit</t>
  </si>
  <si>
    <t>F#3</t>
  </si>
  <si>
    <t>Roland &amp; Cakewalk</t>
  </si>
  <si>
    <t>GrooveSynth</t>
  </si>
  <si>
    <t>RHYTHM SET</t>
  </si>
  <si>
    <t>018 Electro</t>
  </si>
  <si>
    <t>Loonboon, Watery Graves (fast)</t>
  </si>
  <si>
    <t>024 Industrial</t>
  </si>
  <si>
    <t>Loonboon, Ultimate Battle, Brainiac Maniac</t>
  </si>
  <si>
    <t>gamebox g4, c5, g5</t>
  </si>
  <si>
    <t>Tubular Bells (In-game)</t>
  </si>
  <si>
    <t>Watery Graves, Graze the Roof</t>
  </si>
  <si>
    <t>The Sims 3</t>
  </si>
  <si>
    <t>Someone to Talk About</t>
  </si>
  <si>
    <t>The Sims Theme</t>
  </si>
  <si>
    <t>Spore Hero Arena</t>
  </si>
  <si>
    <t>The Chillout Room</t>
  </si>
  <si>
    <t>Right Channel</t>
  </si>
  <si>
    <t>Windy</t>
  </si>
  <si>
    <t>Lightside</t>
  </si>
  <si>
    <t>Track 61 - Loco Stops &amp; Mo 126 Bpm</t>
  </si>
  <si>
    <t>Left Channel</t>
  </si>
  <si>
    <t>Spaceship</t>
  </si>
  <si>
    <t>str:DarkMoods</t>
  </si>
  <si>
    <t>Kid Nepro</t>
  </si>
  <si>
    <t>Elite Sample Library</t>
  </si>
  <si>
    <t>DR660 KIT</t>
  </si>
  <si>
    <t>SNARE</t>
  </si>
  <si>
    <t>Epic Battle 2</t>
  </si>
  <si>
    <t>MARCATTO 88</t>
  </si>
  <si>
    <t>ORCH MAR-C4</t>
  </si>
  <si>
    <t>Plants vs. Zombies 2: It's About Time</t>
  </si>
  <si>
    <t>DB-33</t>
  </si>
  <si>
    <t>custom preset</t>
  </si>
  <si>
    <t>25 Living On Video</t>
  </si>
  <si>
    <t>Far Future (Ultimate Battle)</t>
  </si>
  <si>
    <t>04 Fluffy Bass</t>
  </si>
  <si>
    <t>Parts -&gt; 000 Soft Pads</t>
  </si>
  <si>
    <t>FM Bellish+</t>
  </si>
  <si>
    <t>Soft Male Ooh Pad+</t>
  </si>
  <si>
    <t>Wild West (Wave 1)</t>
  </si>
  <si>
    <t>Parts -&gt; 004 Percussive</t>
  </si>
  <si>
    <t>Celeste Soft+</t>
  </si>
  <si>
    <t>Plucked Wood+</t>
  </si>
  <si>
    <t>Saw Arp</t>
  </si>
  <si>
    <t>Far Future, Rap Jam</t>
  </si>
  <si>
    <t>Parts -&gt; 005 Polysynths</t>
  </si>
  <si>
    <t>Steel Saw+</t>
  </si>
  <si>
    <t>Pop Jam</t>
  </si>
  <si>
    <t>Square PWM Lead Maker+</t>
  </si>
  <si>
    <t>Far Future</t>
  </si>
  <si>
    <t>Parts -&gt; 010 Acoustic Piano</t>
  </si>
  <si>
    <t>Honky Tonk Piano</t>
  </si>
  <si>
    <t>Wild West (Ultimate Battle), WIld West (Demonstration Mini Game)</t>
  </si>
  <si>
    <t>Natural Grand Piano</t>
  </si>
  <si>
    <t>FM Tinemaker</t>
  </si>
  <si>
    <t>layer w/ 012 Organs -&gt; Theatre FM Organ+</t>
  </si>
  <si>
    <t>Ancient Egypt (Ultimate Battle), Ancient Egypt (Demonstration Mini Game)</t>
  </si>
  <si>
    <t>Theatre FM Organ+</t>
  </si>
  <si>
    <t>layer w/ 011 Electric Pianos -&gt; FM Tinemaker</t>
  </si>
  <si>
    <t>Parts -&gt; 014 Strings</t>
  </si>
  <si>
    <t>Pirate Seas (Mid Wave A), Main Theme, Reward Screen</t>
  </si>
  <si>
    <t>Parts -&gt; 016 Brass + Woodwind</t>
  </si>
  <si>
    <t>Bassoon+</t>
  </si>
  <si>
    <t>Pirate Seas</t>
  </si>
  <si>
    <t>Crazy Dave</t>
  </si>
  <si>
    <t>Trombone+</t>
  </si>
  <si>
    <t>Dark Ages (Demonstration Mini Game)</t>
  </si>
  <si>
    <t>Parts -&gt; 020 Ethnic</t>
  </si>
  <si>
    <t>Harmonica+</t>
  </si>
  <si>
    <t>In Wild West, the cutoff is modified</t>
  </si>
  <si>
    <t>Pirate Seas (Wave 1), Wild West (Wave 1)</t>
  </si>
  <si>
    <t>Soft Bottle</t>
  </si>
  <si>
    <t>Pirate Seas, Modern Day (Wave 1)</t>
  </si>
  <si>
    <t>Parts -&gt; 025 Percussion</t>
  </si>
  <si>
    <t>Conga Menu 1</t>
  </si>
  <si>
    <t>Conga Menu 2</t>
  </si>
  <si>
    <t>Zomboss Intro (Ancient Egypt), Game Over (Player's House)</t>
  </si>
  <si>
    <t>Patches -&gt; 14 E Pianos + Clav</t>
  </si>
  <si>
    <t>07 Chorus Mark1</t>
  </si>
  <si>
    <t>turn up modwheel for "ping-pong" panning</t>
  </si>
  <si>
    <t>Neon Mixtape Tour (Choose Your Seeds)</t>
  </si>
  <si>
    <t>Avid</t>
  </si>
  <si>
    <t>Structure Free</t>
  </si>
  <si>
    <t>Structure QuickStart</t>
  </si>
  <si>
    <t>02 80s Electronic Kit</t>
  </si>
  <si>
    <t>Rap Jam</t>
  </si>
  <si>
    <t>26 Steel String Acoustic</t>
  </si>
  <si>
    <t>Pirate Seas (Ultimate Battle), Lost City (Ultimate Battle)</t>
  </si>
  <si>
    <t>40 Funky Sync Lead</t>
  </si>
  <si>
    <t>Far Future, Discotron 3000</t>
  </si>
  <si>
    <t>41 Smooth Square Lead</t>
  </si>
  <si>
    <t>Far Future (Demonstration Mini Game), Modern Day (Final Wave)</t>
  </si>
  <si>
    <t>CD 1 -&gt; [AO str_s] violin section basic KEY XFD</t>
  </si>
  <si>
    <t>violin section basic KEY XFD</t>
  </si>
  <si>
    <t>Game Over (Player's House)</t>
  </si>
  <si>
    <t>tubular bell</t>
  </si>
  <si>
    <t>Wild West (Wave 1), Wild West (Mid Wave)</t>
  </si>
  <si>
    <t>Lost City (Choose Your Seeds), Lost City (Ultimate Battle)</t>
  </si>
  <si>
    <t>BELL TYPE INSTRUMENTS -&gt; GAMELAN CRASHBELLS</t>
  </si>
  <si>
    <t>GAMELAN BELLS</t>
  </si>
  <si>
    <t xml:space="preserve">Ethno World </t>
  </si>
  <si>
    <t>WORLD PERCUSSION -&gt; MIXED WOOD</t>
  </si>
  <si>
    <t>MIXED WOOD</t>
  </si>
  <si>
    <t>Frostbite Caves</t>
  </si>
  <si>
    <t>Whistler</t>
  </si>
  <si>
    <t>instruments</t>
  </si>
  <si>
    <t>01 Human Whistle</t>
  </si>
  <si>
    <t>Ancient Egypt (Mid Wave)</t>
  </si>
  <si>
    <t>Stringed Instruments -&gt; Ethnic</t>
  </si>
  <si>
    <t>Ancient Egypt</t>
  </si>
  <si>
    <t>60s Vintage Kit</t>
  </si>
  <si>
    <t>Big Wave Beach (Wave 1), Big Wave Beach (Final Wave)</t>
  </si>
  <si>
    <t>Electronic Drums -&gt; Electronic Kits</t>
  </si>
  <si>
    <t>Bush is a Fairy Kit</t>
  </si>
  <si>
    <t>Technorganic Kit 88kys</t>
  </si>
  <si>
    <t>C Harp Pluck</t>
  </si>
  <si>
    <t>Dark Ages</t>
  </si>
  <si>
    <t>Woodwinds -&gt; Oboe</t>
  </si>
  <si>
    <t>Harp 2</t>
  </si>
  <si>
    <t>Orbit Instrmts X / Orbit Presets  X</t>
  </si>
  <si>
    <t>BBD Scratch</t>
  </si>
  <si>
    <t>Fast Scratch</t>
  </si>
  <si>
    <t>Fun Scratch</t>
  </si>
  <si>
    <t>FX Scratchit 1</t>
  </si>
  <si>
    <t>MC Scratch</t>
  </si>
  <si>
    <t>NoiseScratch2 SW</t>
  </si>
  <si>
    <t>Rap Jam, Modern Day (Mid Wave A)</t>
  </si>
  <si>
    <t>Scratch 1</t>
  </si>
  <si>
    <t>Scratch 2 SW</t>
  </si>
  <si>
    <t>Scratch 3 SW</t>
  </si>
  <si>
    <t>Scratch 4</t>
  </si>
  <si>
    <t>stall it</t>
  </si>
  <si>
    <t>G001 Acoustic Piano</t>
  </si>
  <si>
    <t>Ancient Egypt (Wave 1)</t>
  </si>
  <si>
    <t>Programs -&gt; Bank K</t>
  </si>
  <si>
    <t>K114 Harp</t>
  </si>
  <si>
    <t>Ethno Instrument 2</t>
  </si>
  <si>
    <t>Africa -&gt; Balafon</t>
  </si>
  <si>
    <t>Frostbite Caves, Jurassic Marsh</t>
  </si>
  <si>
    <t>Modern Day (Mid Wave B), Jurassic Marsh</t>
  </si>
  <si>
    <t>Celtic -&gt; Harmonica</t>
  </si>
  <si>
    <t>Harmonica 1</t>
  </si>
  <si>
    <t>Celtic -&gt; Penny Whistle</t>
  </si>
  <si>
    <t>Low Whistle</t>
  </si>
  <si>
    <t>Ancient Egypt (Ultimate Battle), Main Theme</t>
  </si>
  <si>
    <t>Occidental -&gt; Accordions</t>
  </si>
  <si>
    <t>Acc-Master</t>
  </si>
  <si>
    <t>Jurassic Marsh</t>
  </si>
  <si>
    <t>Acc-Musette</t>
  </si>
  <si>
    <t>Pirate Seas, Modern Day</t>
  </si>
  <si>
    <t>Occidental -&gt; Banjo</t>
  </si>
  <si>
    <t>Wild West, Modern Day (Wave 1)</t>
  </si>
  <si>
    <t>Spanish-Gypsy -&gt; Flamenco Guitar</t>
  </si>
  <si>
    <t>Spanish Guitar</t>
  </si>
  <si>
    <t>Wild West (Ultimate Battle)</t>
  </si>
  <si>
    <t>Modern Day</t>
  </si>
  <si>
    <t>01. Pure Chip -&gt; SN76489</t>
  </si>
  <si>
    <t>SN76489AN (2 MHz)</t>
  </si>
  <si>
    <t>8-Bit Jam</t>
  </si>
  <si>
    <t>04. Drums</t>
  </si>
  <si>
    <t>Funky Drummer digis</t>
  </si>
  <si>
    <t>F#3, A3, D4, D#4</t>
  </si>
  <si>
    <t>05. Arcade</t>
  </si>
  <si>
    <t>DKJR</t>
  </si>
  <si>
    <t>D4, A4, G4</t>
  </si>
  <si>
    <t>Lost City (Final Wave)</t>
  </si>
  <si>
    <t>5 Melodic Percussion</t>
  </si>
  <si>
    <t>6 Small Percussion</t>
  </si>
  <si>
    <t>Tambourine and Beatring</t>
  </si>
  <si>
    <t>Wood and Templeblocks</t>
  </si>
  <si>
    <t>Wild West (Mid Wave A), Demonstration Mini Game, Wild West (Wave 1)</t>
  </si>
  <si>
    <t>Pro Tools Expert</t>
  </si>
  <si>
    <t>Pro Tools Expert Sounds</t>
  </si>
  <si>
    <t>Harpsichord Small</t>
  </si>
  <si>
    <t>Dark Ages, Ancient Egypt, Modern Day (Wave 1)</t>
  </si>
  <si>
    <t>Triton Harp</t>
  </si>
  <si>
    <t>Ancient Egypt (Demonstration Mini-Game), Ancient Egypt (Ultimate Battle)</t>
  </si>
  <si>
    <t>SONiVOX</t>
  </si>
  <si>
    <t>DVI Fender Telecaster</t>
  </si>
  <si>
    <t>Big Wave Beach, Wild West</t>
  </si>
  <si>
    <t>Soundiron</t>
  </si>
  <si>
    <t>Kazoo</t>
  </si>
  <si>
    <t>Instruments -&gt; Solo</t>
  </si>
  <si>
    <t>kazoo_solo_key-switch</t>
  </si>
  <si>
    <t>Dark Ages, Game Over (Modern Day), Modern Day (Mid Wave A)</t>
  </si>
  <si>
    <t>VIenna Symphonic Library</t>
  </si>
  <si>
    <t>Lost City (Ultimate Battle)</t>
  </si>
  <si>
    <t>22S Strings violas</t>
  </si>
  <si>
    <t>Lost City (Choose Your Seeds)</t>
  </si>
  <si>
    <t>Matrix -&gt; 24 Tubas</t>
  </si>
  <si>
    <t>31S Tuba</t>
  </si>
  <si>
    <t>Legato articulation</t>
  </si>
  <si>
    <t>Frostbite Caves (Ultimate Battle)</t>
  </si>
  <si>
    <t>Bass Clarinet MP3</t>
  </si>
  <si>
    <t>To Do: check whenever we can access it</t>
  </si>
  <si>
    <t>? (Mural Vol. 1 or 2)</t>
  </si>
  <si>
    <t>Lost City</t>
  </si>
  <si>
    <t>likely it, needs confirmation</t>
  </si>
  <si>
    <t>ethnic hand drums</t>
  </si>
  <si>
    <r>
      <rPr>
        <rFont val="Fira Sans"/>
        <b/>
        <sz val="10.0"/>
      </rPr>
      <t>See</t>
    </r>
    <r>
      <rPr>
        <rFont val="Fira Sans"/>
        <b/>
        <color rgb="FF1155CC"/>
        <sz val="10.0"/>
        <u/>
      </rPr>
      <t xml:space="preserve"> this</t>
    </r>
    <r>
      <rPr>
        <rFont val="Fira Sans"/>
        <b/>
        <sz val="10.0"/>
      </rPr>
      <t xml:space="preserve"> for most prominent usage</t>
    </r>
  </si>
  <si>
    <t>honky tonk piano</t>
  </si>
  <si>
    <r>
      <rPr>
        <rFont val="Fira Sans"/>
        <b/>
        <sz val="10.0"/>
      </rPr>
      <t xml:space="preserve">See </t>
    </r>
    <r>
      <rPr>
        <rFont val="Fira Sans"/>
        <b/>
        <color rgb="FF1155CC"/>
        <sz val="10.0"/>
        <u/>
      </rPr>
      <t>this</t>
    </r>
    <r>
      <rPr>
        <rFont val="Fira Sans"/>
        <b/>
        <sz val="10.0"/>
      </rPr>
      <t xml:space="preserve"> for most prominent usage</t>
    </r>
  </si>
  <si>
    <t>SFX (Pianist Zombie)</t>
  </si>
  <si>
    <t>Pirate Seas (From Plants vs. Zombies 2) [Secret Track]</t>
  </si>
  <si>
    <t>Plants vs. Zombies: Garden Warfare</t>
  </si>
  <si>
    <t>Baron Von Bats, Bug Zap</t>
  </si>
  <si>
    <t>Main Theme, Dave's On His Way, The Scrarecrow</t>
  </si>
  <si>
    <t>Wurli</t>
  </si>
  <si>
    <t>Bug Zap</t>
  </si>
  <si>
    <t>Parts -&gt; 012 Organ</t>
  </si>
  <si>
    <t>Cathedral Organ</t>
  </si>
  <si>
    <t>Baron Von Bats</t>
  </si>
  <si>
    <t>Hard Trumpet</t>
  </si>
  <si>
    <t>Loon Skirmish</t>
  </si>
  <si>
    <t>IceIce Yeti</t>
  </si>
  <si>
    <t>Sine Wave</t>
  </si>
  <si>
    <t>Thing Of It Is (Low), Loon Skirmish (Low), Bug Zap (Low)</t>
  </si>
  <si>
    <t>D#3, E3</t>
  </si>
  <si>
    <t>03 90s Electronic Kit</t>
  </si>
  <si>
    <t>25 Finger Bass</t>
  </si>
  <si>
    <t>My Scrapbook, Lounge Lizard, Lobby</t>
  </si>
  <si>
    <t>36 Ultra Fuzz Attack Bass</t>
  </si>
  <si>
    <t>Crainy Yum, Loon Skirmish, The Zombies Are Coming</t>
  </si>
  <si>
    <t>49 Hybrid Dry N Warm Pad</t>
  </si>
  <si>
    <t>Bug Zap (Low), Crainy Yum</t>
  </si>
  <si>
    <t>Lounge Lizard, Lobby, My Scrapbook</t>
  </si>
  <si>
    <t>Bug Zap, Bad Juice</t>
  </si>
  <si>
    <t>Woodwind And Brass -&gt; Sax -&gt; Tenor Sax</t>
  </si>
  <si>
    <t>T Sax jazz 1 MOD</t>
  </si>
  <si>
    <t>Boogie Your Brains Right Over Here</t>
  </si>
  <si>
    <t>Sax Tenor</t>
  </si>
  <si>
    <t>Woodwind And Brass -&gt; Trombone</t>
  </si>
  <si>
    <t>TB stac</t>
  </si>
  <si>
    <t>from Quantum Leap Brass</t>
  </si>
  <si>
    <t>Acoustic Drums -&gt; Cymbals And Hats</t>
  </si>
  <si>
    <t>Cymbals Best D5-B6</t>
  </si>
  <si>
    <t>F6, C7</t>
  </si>
  <si>
    <t>Hi-Hat Set 1</t>
  </si>
  <si>
    <t>Lounge Lizard</t>
  </si>
  <si>
    <t>Acoustic Drums -&gt; Toms</t>
  </si>
  <si>
    <t>Big Wide Toms Act (4)</t>
  </si>
  <si>
    <t>Electronic Drums -&gt; Electro Hits</t>
  </si>
  <si>
    <t>Electro Hats G4-G#6</t>
  </si>
  <si>
    <t>Electro Rides G4-A5</t>
  </si>
  <si>
    <t>Bug Zap, Loon Skirmish, Garden Shuffle</t>
  </si>
  <si>
    <t>Tech Hits And Crashes</t>
  </si>
  <si>
    <t>D#4</t>
  </si>
  <si>
    <t>Only Partially Blown Up</t>
  </si>
  <si>
    <t>Electronic Drums -&gt; Electro Kits</t>
  </si>
  <si>
    <t>908 Kit</t>
  </si>
  <si>
    <t>Bug Zap (Low), Loon Skirmish, Baron Von Bats</t>
  </si>
  <si>
    <t>C All Anvils</t>
  </si>
  <si>
    <t>C Glock</t>
  </si>
  <si>
    <t>C Snare Ens Large</t>
  </si>
  <si>
    <t>Strings -&gt; 18 Violins</t>
  </si>
  <si>
    <t>C 18v KeySw Fast C0-A#0</t>
  </si>
  <si>
    <t>The Zombies Are Coming</t>
  </si>
  <si>
    <t>Extraction Theme 3, Dave's On His Way, Time's Tickin'</t>
  </si>
  <si>
    <t>Woodwinds -&gt; Bassoon</t>
  </si>
  <si>
    <t>F BSN keySwitch C0-D0</t>
  </si>
  <si>
    <t>Thing Of It Is (Low)</t>
  </si>
  <si>
    <t>Mellotron Choir 1</t>
  </si>
  <si>
    <t>4003-91-01</t>
  </si>
  <si>
    <t>HORROR, STINGER</t>
  </si>
  <si>
    <t>MUSICAL HORROR STINGER</t>
  </si>
  <si>
    <t>SFX (Super Boss Wave)</t>
  </si>
  <si>
    <t>96-Bongos 1</t>
  </si>
  <si>
    <t>Taco Bandit</t>
  </si>
  <si>
    <t>Epic Orchestra</t>
  </si>
  <si>
    <t>Trumpet ensemble (6)</t>
  </si>
  <si>
    <t>Main Theme, Loon Skirmish, Crainy Yum</t>
  </si>
  <si>
    <t>The Scrarecrow, Dave's On His Way, The Zombies Are Coming</t>
  </si>
  <si>
    <t>14S Trumpet enemble</t>
  </si>
  <si>
    <t>The Zombies Are Coming, Excessively Bossy</t>
  </si>
  <si>
    <t>Synth EP</t>
  </si>
  <si>
    <t>maybe??? turn cutoff down</t>
  </si>
  <si>
    <t>Loon Skirmish, Bug Zap</t>
  </si>
  <si>
    <t>"Harpsichord New" or "Harpsichord Full"</t>
  </si>
  <si>
    <t>Trumpet, (C, Muted)</t>
  </si>
  <si>
    <t>Matrix -&gt; 52 Trumpet-C mute</t>
  </si>
  <si>
    <t>maybe? needs testing</t>
  </si>
  <si>
    <t>PVZ March</t>
  </si>
  <si>
    <t>Plants vs. Zombies: Garden Warfare 2</t>
  </si>
  <si>
    <t>Character Menu</t>
  </si>
  <si>
    <t>FM Bellish</t>
  </si>
  <si>
    <t>Super Bean</t>
  </si>
  <si>
    <t>Lobby</t>
  </si>
  <si>
    <t>Party Time! (Party Citron)</t>
  </si>
  <si>
    <t>far mic</t>
  </si>
  <si>
    <t>Full Commando</t>
  </si>
  <si>
    <t>Mech Gargantuar</t>
  </si>
  <si>
    <t>Super Bean, Stop That Squash!</t>
  </si>
  <si>
    <t>Boss Hunt</t>
  </si>
  <si>
    <t>Big Stump, Super Bean</t>
  </si>
  <si>
    <t>Plants vs. Zombies: Battle for Neighborville</t>
  </si>
  <si>
    <t>Overtime!</t>
  </si>
  <si>
    <t>Bitter Dill's Theme, Overtime!</t>
  </si>
  <si>
    <t>Dreadwood's Theme</t>
  </si>
  <si>
    <t>Goopy Gully</t>
  </si>
  <si>
    <t>Baron's Concert, Giddy Park (Lawn of Doom)</t>
  </si>
  <si>
    <t>Master Switch (Zombies), Overtime!</t>
  </si>
  <si>
    <t>Prize Map (Food Fight)</t>
  </si>
  <si>
    <t>flute</t>
  </si>
  <si>
    <t>Jazz Jackrabbit</t>
  </si>
  <si>
    <t>Sample: C+C Music Factory</t>
  </si>
  <si>
    <t>Everybody Dance Now</t>
  </si>
  <si>
    <t>Dreempipes</t>
  </si>
  <si>
    <t>Samplecell CD-ROM Library</t>
  </si>
  <si>
    <t>CD1 -&gt; Percussion Unpitched -&gt; Drums &amp; Percussion</t>
  </si>
  <si>
    <t>Rap Pahh Snare 3</t>
  </si>
  <si>
    <t>Industrius</t>
  </si>
  <si>
    <t>SP-12</t>
  </si>
  <si>
    <t>note F1</t>
  </si>
  <si>
    <t>Orbitus</t>
  </si>
  <si>
    <t>EPS-16+</t>
  </si>
  <si>
    <t>BASS SOUND -&gt; SYNBAS ANLOG</t>
  </si>
  <si>
    <t>MOOG BASS</t>
  </si>
  <si>
    <t>Bloxonius</t>
  </si>
  <si>
    <t>Karsten Obarski</t>
  </si>
  <si>
    <t>SoundTracker ST-01</t>
  </si>
  <si>
    <t>JahrMarkt2</t>
  </si>
  <si>
    <t>Deserto</t>
  </si>
  <si>
    <t>MonsterBass</t>
  </si>
  <si>
    <t>Diamondus</t>
  </si>
  <si>
    <t>TheEgg</t>
  </si>
  <si>
    <t>Tubelectric</t>
  </si>
  <si>
    <t>SoundTracker ST-02</t>
  </si>
  <si>
    <t>Bright</t>
  </si>
  <si>
    <t>Battleships, Bonus</t>
  </si>
  <si>
    <t>HitBass</t>
  </si>
  <si>
    <t>Snare8</t>
  </si>
  <si>
    <t>SoundTracker ST-39</t>
  </si>
  <si>
    <t>moog1</t>
  </si>
  <si>
    <t>Chrysilis</t>
  </si>
  <si>
    <t>SoundTracker ST-98</t>
  </si>
  <si>
    <t>kraftwerk tjunk</t>
  </si>
  <si>
    <t>Battleships</t>
  </si>
  <si>
    <t>played on 2 octaves</t>
  </si>
  <si>
    <t>Exoticus</t>
  </si>
  <si>
    <t>I-14 Synthadelic Bass</t>
  </si>
  <si>
    <t>U-20</t>
  </si>
  <si>
    <t>I-42 Calliope</t>
  </si>
  <si>
    <t>Sluggion</t>
  </si>
  <si>
    <t>fretless bass</t>
  </si>
  <si>
    <t>SD 2</t>
  </si>
  <si>
    <t>Jazz Jackrabbit 2</t>
  </si>
  <si>
    <t>HR-16</t>
  </si>
  <si>
    <t>HR-16:A</t>
  </si>
  <si>
    <t>Closed High Hat A</t>
  </si>
  <si>
    <t>White Hare</t>
  </si>
  <si>
    <t>Open High Hat</t>
  </si>
  <si>
    <t>Jazz Boss Tune 1</t>
  </si>
  <si>
    <t>reused from JJ1</t>
  </si>
  <si>
    <t>Menu, Carrotus, Jazz Intro</t>
  </si>
  <si>
    <t>DDD-1</t>
  </si>
  <si>
    <t>TRINITY Pro</t>
  </si>
  <si>
    <t>Diamondus Remix, Beach Bunny!</t>
  </si>
  <si>
    <t>A120 01/W Total Kit</t>
  </si>
  <si>
    <t>tom (G3), snare (E4)</t>
  </si>
  <si>
    <t>Carrotus, Diamondus Remix, Pull Back The Bass</t>
  </si>
  <si>
    <t>snare</t>
  </si>
  <si>
    <t>Carrotus</t>
  </si>
  <si>
    <t>trumpet/brass</t>
  </si>
  <si>
    <t>Menu, Carrotus, Hippie Heaven, Jazz Intro</t>
  </si>
  <si>
    <t>appears on numerous drumkits</t>
  </si>
  <si>
    <t>electric piano</t>
  </si>
  <si>
    <t>Diamondus Remix</t>
  </si>
  <si>
    <t>Pull Back The Bass, Diamondus Remix</t>
  </si>
  <si>
    <t>44 RIDE CYMBAL BELL</t>
  </si>
  <si>
    <t>loops</t>
  </si>
  <si>
    <t>Colonius Level 1</t>
  </si>
  <si>
    <t>Tambrn</t>
  </si>
  <si>
    <t>Whstl</t>
  </si>
  <si>
    <t>Beach Bunny!</t>
  </si>
  <si>
    <t>Unreal Tournament</t>
  </si>
  <si>
    <t>CD 1 -&gt; Track 01</t>
  </si>
  <si>
    <t>Organic</t>
  </si>
  <si>
    <t>Unreal Tournament 2004</t>
  </si>
  <si>
    <t>SkyScraper</t>
  </si>
  <si>
    <t>Dirt Breakz Instruments</t>
  </si>
  <si>
    <t>Dirt Breakz 090-098 bpm</t>
  </si>
  <si>
    <t>KR Action 1</t>
  </si>
  <si>
    <t>130-Move Me</t>
  </si>
  <si>
    <t>Pitched up/down and distorted</t>
  </si>
  <si>
    <t>Conduit, Level 15, Roughinery</t>
  </si>
  <si>
    <t>Track 54 -&gt; Sample 6</t>
  </si>
  <si>
    <t>Expel 1</t>
  </si>
  <si>
    <t>KR Junkyard</t>
  </si>
  <si>
    <t>Track 54 -&gt; Sample 7</t>
  </si>
  <si>
    <t>Expel 2</t>
  </si>
  <si>
    <t>Track 54 -&gt; Sample 8</t>
  </si>
  <si>
    <t>Expel 3</t>
  </si>
  <si>
    <t>Arena, City, Ending Sequence, From Below, Hyperblast Redux, Infiltrate</t>
  </si>
  <si>
    <t>Hell, Infernal Realm</t>
  </si>
  <si>
    <t>Fortnite</t>
  </si>
  <si>
    <t>1020-29-03</t>
  </si>
  <si>
    <t>ORGAN, CIRCUS</t>
  </si>
  <si>
    <t>CIRCUS ORGAN OR ORGAN GRINDER:</t>
  </si>
  <si>
    <t>Take the L Emote</t>
  </si>
  <si>
    <t>Buckle Up Emote</t>
  </si>
  <si>
    <t>Hardcore Funk</t>
  </si>
  <si>
    <t>Banger Lobby Music</t>
  </si>
  <si>
    <t>B-Flop</t>
  </si>
  <si>
    <t>Disco Fever Emote</t>
  </si>
  <si>
    <t>Under Night In-Birth</t>
  </si>
  <si>
    <t>Orchestra Strings 27</t>
  </si>
  <si>
    <t>Paradox Altar (Altar Pre-Battle)</t>
  </si>
  <si>
    <t>Armored Core 2</t>
  </si>
  <si>
    <t>2707R INST 8 (2707R REVERS)</t>
  </si>
  <si>
    <t xml:space="preserve">BGM.TS 0:11 </t>
  </si>
  <si>
    <t>Cord e</t>
  </si>
  <si>
    <t>Dance Chord</t>
  </si>
  <si>
    <t>Dance Chord 1 [Dance Chord Csus]</t>
  </si>
  <si>
    <t>BGM.TS 0:00</t>
  </si>
  <si>
    <t>Firework</t>
  </si>
  <si>
    <t>Soundscan 14 - Twisted Special FX</t>
  </si>
  <si>
    <t>HISENSE08</t>
  </si>
  <si>
    <t>BGM.TS 0:25</t>
  </si>
  <si>
    <t>Spaceport Escort (ADS0010.SS2)</t>
  </si>
  <si>
    <t>Armored Core 3: Silent Line</t>
  </si>
  <si>
    <t>Absynth 3 Factory</t>
  </si>
  <si>
    <t>X-Winter</t>
  </si>
  <si>
    <t>Muzzle-retry</t>
  </si>
  <si>
    <t>Sony Creative Software</t>
  </si>
  <si>
    <t>Chicago Fire</t>
  </si>
  <si>
    <t>D'n'B Pad 09</t>
  </si>
  <si>
    <t>Futurist Drum 'n' Bass</t>
  </si>
  <si>
    <t>FX 21</t>
  </si>
  <si>
    <t>BGM.TS 1:33</t>
  </si>
  <si>
    <t>FX 38</t>
  </si>
  <si>
    <t>BGM.TS 0:01</t>
  </si>
  <si>
    <t>FX 39</t>
  </si>
  <si>
    <t>BGM.TS 0:02</t>
  </si>
  <si>
    <t>Solar Flare</t>
  </si>
  <si>
    <t>Line Of Fire</t>
  </si>
  <si>
    <t>Cuckooland: Unhinged</t>
  </si>
  <si>
    <t>GURUNG GUR</t>
  </si>
  <si>
    <t>Falling Down</t>
  </si>
  <si>
    <t>Malice In Wonderland</t>
  </si>
  <si>
    <t>DRIPPING WET</t>
  </si>
  <si>
    <t>BGM.TS 2:33</t>
  </si>
  <si>
    <t>mirage D 120bpm</t>
  </si>
  <si>
    <t>Scrambling Film</t>
  </si>
  <si>
    <t>Armored Core Nexus</t>
  </si>
  <si>
    <t>D-1</t>
  </si>
  <si>
    <t>SY Synth Dude</t>
  </si>
  <si>
    <t>Scope Eye</t>
  </si>
  <si>
    <t>Armored Core: Last Raven</t>
  </si>
  <si>
    <t>Abstract Atmosphere 036</t>
  </si>
  <si>
    <t>Works,Clocks,Signals</t>
  </si>
  <si>
    <t>Abstract Atmosphere 122</t>
  </si>
  <si>
    <t>BGM:TS 0:24</t>
  </si>
  <si>
    <t>Pause Mind</t>
  </si>
  <si>
    <t>Analog Drum Machine 17</t>
  </si>
  <si>
    <t>BGM:TS 0:05</t>
  </si>
  <si>
    <t>Mister</t>
  </si>
  <si>
    <t>Club Dance Beat 074</t>
  </si>
  <si>
    <t>24.SS2</t>
  </si>
  <si>
    <t>BGM:TS 0:37</t>
  </si>
  <si>
    <t>Vinyl Scratch 12</t>
  </si>
  <si>
    <t>Hype.Charles</t>
  </si>
  <si>
    <t>The Electro Jazz Retro Funk Thing</t>
  </si>
  <si>
    <t>119_120DrumLoop_04</t>
  </si>
  <si>
    <t>BGM:TS 0:06</t>
  </si>
  <si>
    <t>126_120DrumLoop_11</t>
  </si>
  <si>
    <t>132_115DrumLoop_05</t>
  </si>
  <si>
    <t>BGM:TS 0:08</t>
  </si>
  <si>
    <t>Synths -&gt; Basses</t>
  </si>
  <si>
    <t>Bass 17</t>
  </si>
  <si>
    <t>Inside, Outside</t>
  </si>
  <si>
    <t>Machine Language</t>
  </si>
  <si>
    <t>Percussive 22</t>
  </si>
  <si>
    <t>5 Point Five</t>
  </si>
  <si>
    <t>Image11_s</t>
  </si>
  <si>
    <t>MAIL_008</t>
  </si>
  <si>
    <t>Image19_s</t>
  </si>
  <si>
    <t>MAIL_006</t>
  </si>
  <si>
    <t>Image22_s</t>
  </si>
  <si>
    <t>MAIL_001</t>
  </si>
  <si>
    <t>Image28_s</t>
  </si>
  <si>
    <t>MAIL_005</t>
  </si>
  <si>
    <t>Air Pad</t>
  </si>
  <si>
    <t>MAIL_002</t>
  </si>
  <si>
    <t>Arcing</t>
  </si>
  <si>
    <t>The Game</t>
  </si>
  <si>
    <t>Beauty Bell</t>
  </si>
  <si>
    <t>MAIL_009</t>
  </si>
  <si>
    <t>Crunch 02b</t>
  </si>
  <si>
    <t>23.SS2</t>
  </si>
  <si>
    <t>The Monsters</t>
  </si>
  <si>
    <t>Nuzo Filter Efx #1</t>
  </si>
  <si>
    <t>Briefing?</t>
  </si>
  <si>
    <t>Nuzo Filter Efx #1b</t>
  </si>
  <si>
    <t>CD 2 -&gt; Partition B -&gt; 03 PADDING</t>
  </si>
  <si>
    <t>THROAT RIVER</t>
  </si>
  <si>
    <t>Inside,Outside</t>
  </si>
  <si>
    <t>CD 2 -&gt; Partition C -&gt; 01 CRAZE DRM</t>
  </si>
  <si>
    <t>CRAZE DRUM 1</t>
  </si>
  <si>
    <t>BGM:TS 1:32</t>
  </si>
  <si>
    <t>Pride Of Lions</t>
  </si>
  <si>
    <t>CRAZE DRUM 2</t>
  </si>
  <si>
    <t>Jean</t>
  </si>
  <si>
    <t>CD 2 -&gt; Partition C -&gt; 04 SPACEJUNK</t>
  </si>
  <si>
    <t>SPACE JUNK</t>
  </si>
  <si>
    <t>CD 2 -&gt; Partition D -&gt; 04 BACKWOIDS</t>
  </si>
  <si>
    <t>BIG RIG</t>
  </si>
  <si>
    <t>BGM:TS 0:02</t>
  </si>
  <si>
    <t>Fact</t>
  </si>
  <si>
    <t>CD 2 -&gt; Partition F -&gt; 01 SYNTHETIC</t>
  </si>
  <si>
    <t>METAPIPES</t>
  </si>
  <si>
    <t>Cocoon [PS2 Ver.]</t>
  </si>
  <si>
    <t>CD 2 -&gt; Partition G -&gt; 01 TEKNORAMA</t>
  </si>
  <si>
    <t>TERRABYTE</t>
  </si>
  <si>
    <t>CD 2 -&gt; Partition G -&gt; 03 VOCALIZER</t>
  </si>
  <si>
    <t>TUNERVOX</t>
  </si>
  <si>
    <t>Fallin' Device</t>
  </si>
  <si>
    <t>CD 2 -&gt; Partition G -&gt; 04 OPERAWAVE</t>
  </si>
  <si>
    <t>OPERAWAVES 2</t>
  </si>
  <si>
    <t>The Nest [PS2 Ver.]</t>
  </si>
  <si>
    <t>CD 2 -&gt; Partition H -&gt; 01 DR1BONUS1</t>
  </si>
  <si>
    <t>TUVAN PULSER</t>
  </si>
  <si>
    <t>HOTHEAD 2</t>
  </si>
  <si>
    <t>CD 2 -&gt; Partition H -&gt; 02 DR1BONUS2</t>
  </si>
  <si>
    <t>ELASTIC RAID</t>
  </si>
  <si>
    <t>CD 2 -&gt; Partition I -&gt; 01 DR1 SEQ.</t>
  </si>
  <si>
    <t>RUSSIA</t>
  </si>
  <si>
    <t>Track 13 - Drum-Loops I -&gt; TS 0:04</t>
  </si>
  <si>
    <t>big trip</t>
  </si>
  <si>
    <t>BGM:TS 0:12</t>
  </si>
  <si>
    <t>Track 23 - Drum-Loops II -&gt; TS 0:00</t>
  </si>
  <si>
    <t>electric pulse</t>
  </si>
  <si>
    <t>BGM:TS 1:08</t>
  </si>
  <si>
    <t>Track 29 - Drum-Loops II -&gt; TS 0:12</t>
  </si>
  <si>
    <t>kitchen of danger</t>
  </si>
  <si>
    <t>BGM:TS 0:16</t>
  </si>
  <si>
    <t>Track 47 - Synth-Basses -&gt; TS 0:00</t>
  </si>
  <si>
    <t>Blockhead Elegy [PS2 Ver.]</t>
  </si>
  <si>
    <t>Track 56 - Trippin' FX-Loops -&gt; TS 0:33</t>
  </si>
  <si>
    <t>hot sauces</t>
  </si>
  <si>
    <t>Track 66 - Atmo-Loops -&gt; TS 0:05</t>
  </si>
  <si>
    <t>loop this !</t>
  </si>
  <si>
    <t>Track 44 -&gt; TS 0:07</t>
  </si>
  <si>
    <t>Electrograins a</t>
  </si>
  <si>
    <t>Earlier Source used</t>
  </si>
  <si>
    <t>C.K.Modify</t>
  </si>
  <si>
    <t>Demon's Souls</t>
  </si>
  <si>
    <t>Sound Cube</t>
  </si>
  <si>
    <t>Vol. 02 Orchestra + Classic</t>
  </si>
  <si>
    <t>54 Soprano solo</t>
  </si>
  <si>
    <t>Samples 1 &amp; 6</t>
  </si>
  <si>
    <t>Dark Souls</t>
  </si>
  <si>
    <t>EastWest Sounds</t>
  </si>
  <si>
    <t>Great Grey Wolf Sif</t>
  </si>
  <si>
    <t>DISK 5 -&gt; VOCAL EFFECTS -&gt; A_3 TUVAN LOW</t>
  </si>
  <si>
    <t>Tuvan Low 1</t>
  </si>
  <si>
    <t>Black Dragon Kalameet</t>
  </si>
  <si>
    <t>C1 Grand Piano</t>
  </si>
  <si>
    <t>Live Instrument</t>
  </si>
  <si>
    <t>Gwyn, Lord of Cinder</t>
  </si>
  <si>
    <t>Dark Souls II</t>
  </si>
  <si>
    <t>Sound Design Percussion</t>
  </si>
  <si>
    <t>Ambient Largeness</t>
  </si>
  <si>
    <t>F5</t>
  </si>
  <si>
    <t>The Pursuer</t>
  </si>
  <si>
    <t>Godzilla Hits</t>
  </si>
  <si>
    <t>Percussion -&gt; Drums -&gt; F</t>
  </si>
  <si>
    <t>F Bass Drum Wagner</t>
  </si>
  <si>
    <t>F Timp Roll DXF Mod Hits</t>
  </si>
  <si>
    <t>Percussion -&gt; Metals -&gt; F</t>
  </si>
  <si>
    <t>F All Anvils</t>
  </si>
  <si>
    <t>A#4, A#5</t>
  </si>
  <si>
    <t>Bulgaria</t>
  </si>
  <si>
    <t>Bearer of the Curse</t>
  </si>
  <si>
    <t>Sick 4</t>
  </si>
  <si>
    <t>Horror SFX Dual-Layered</t>
  </si>
  <si>
    <t>Chain Jingle 1</t>
  </si>
  <si>
    <t>Pitched down by ~26 semitones</t>
  </si>
  <si>
    <t>CD 2 -&gt; Partition E -&gt; 04 MORTEDABO</t>
  </si>
  <si>
    <t>MORTE DABO 1</t>
  </si>
  <si>
    <t>Royal Rat Authority / Royal Rat Vanguard</t>
  </si>
  <si>
    <t>Dark Souls III</t>
  </si>
  <si>
    <t>Voices of Rapture</t>
  </si>
  <si>
    <t>1 Soprano</t>
  </si>
  <si>
    <t>Soprano Legato</t>
  </si>
  <si>
    <t>Ah' &amp; 'Oo' settings</t>
  </si>
  <si>
    <t>Aldritch, Devourer of Gods / Vordt, of the Boreal Valley</t>
  </si>
  <si>
    <t>Classical Soloists &amp; Choir FX -&gt; 2 Classical Soloists Multisamples -&gt; Tenor Multisamples -&gt; Tenor F</t>
  </si>
  <si>
    <t>Tenor F Am</t>
  </si>
  <si>
    <t>Vordt, of the Boreal Valley</t>
  </si>
  <si>
    <t>Symphonic Ochestra</t>
  </si>
  <si>
    <t>Bloodborne</t>
  </si>
  <si>
    <t>BOOM Library</t>
  </si>
  <si>
    <t>Creatures Construction Kit</t>
  </si>
  <si>
    <t>Creatures_CK_07_09</t>
  </si>
  <si>
    <t>Cleric Beast Sound FX</t>
  </si>
  <si>
    <t>Ingame sound FX</t>
  </si>
  <si>
    <t>cello fx</t>
  </si>
  <si>
    <t>Ludwig, the Accursed</t>
  </si>
  <si>
    <t>Symphobia</t>
  </si>
  <si>
    <t>Tutti</t>
  </si>
  <si>
    <t>Tutti Big Smash</t>
  </si>
  <si>
    <t>Cleric Beast</t>
  </si>
  <si>
    <t>Monsters and Creatures</t>
  </si>
  <si>
    <t>SPIRIT, HAUNTED</t>
  </si>
  <si>
    <t>SpiritHaunted MON01_91_3</t>
  </si>
  <si>
    <t>Disc 10</t>
  </si>
  <si>
    <t>BellChurch 6010_23_1</t>
  </si>
  <si>
    <t>SFX (Central Yharnam, Hunter's Nightmare)</t>
  </si>
  <si>
    <t>Elden Ring</t>
  </si>
  <si>
    <t>Grandia</t>
  </si>
  <si>
    <t>Snow Laine Village</t>
  </si>
  <si>
    <t>Off Runs Sue, Farewell</t>
  </si>
  <si>
    <t>M3R</t>
  </si>
  <si>
    <t>Rise and Shine, Justin!</t>
  </si>
  <si>
    <t>Zil Padon</t>
  </si>
  <si>
    <t>I-08 Seq Hutt</t>
  </si>
  <si>
    <t>I-32 Phlangy Vox Pad</t>
  </si>
  <si>
    <t>A Misty Sea of Forests</t>
  </si>
  <si>
    <t>Twin Tower</t>
  </si>
  <si>
    <t>Sult Ruins</t>
  </si>
  <si>
    <t>Complete Victory</t>
  </si>
  <si>
    <t>At Dinner</t>
  </si>
  <si>
    <t>Battle 1, Battle 3, Complete Victory</t>
  </si>
  <si>
    <t>Cafu Village</t>
  </si>
  <si>
    <t>Boss Battle, Battle 3</t>
  </si>
  <si>
    <t>CD1 -&gt; Track 04</t>
  </si>
  <si>
    <t>CD1 -&gt; Track 11</t>
  </si>
  <si>
    <t>Sped up by 1.25x</t>
  </si>
  <si>
    <t>Dight Town</t>
  </si>
  <si>
    <t>Timestamp 0:40</t>
  </si>
  <si>
    <t>CD2 -&gt; Track 31</t>
  </si>
  <si>
    <t>Timestamp 0:42</t>
  </si>
  <si>
    <t>CD2 -&gt; Track 32</t>
  </si>
  <si>
    <t>There's definitely more</t>
  </si>
  <si>
    <t>Snow Laine Village, Cafu Village</t>
  </si>
  <si>
    <t>Grandia II</t>
  </si>
  <si>
    <t>Advanced Orchestra '97 Upgrade</t>
  </si>
  <si>
    <t>A Deus</t>
  </si>
  <si>
    <t>The Garden of Dreams ~ The Mysterious Girl</t>
  </si>
  <si>
    <t>062 Brass</t>
  </si>
  <si>
    <t>Cyrum Kingdom ~ Prosperity and Freedom</t>
  </si>
  <si>
    <t>"Heh, they didn't even get to fight back!"</t>
  </si>
  <si>
    <t>Bushii Seiryuuden</t>
  </si>
  <si>
    <t>Bazaru de Gozaru no Game de Gozaru</t>
  </si>
  <si>
    <t>Click Medic</t>
  </si>
  <si>
    <t>A006 Fretless Bass</t>
  </si>
  <si>
    <t>Sound Test BGM 01, Sound Test BGM 02</t>
  </si>
  <si>
    <t>A034 Clarinet</t>
  </si>
  <si>
    <t>Sound Test BGM 02</t>
  </si>
  <si>
    <t>Sound Test BGM 01, Sound Test BGM 03</t>
  </si>
  <si>
    <t>B118 Pull Me Please</t>
  </si>
  <si>
    <t>Entering Body FMV</t>
  </si>
  <si>
    <t>Exploring a Patient, Sound Test BGM 04, Sound Test BGM 13</t>
  </si>
  <si>
    <t>Track 04 -&gt; Sample 1</t>
  </si>
  <si>
    <t>Beep 1</t>
  </si>
  <si>
    <t>Sound Test BGM 04</t>
  </si>
  <si>
    <t>Track 04 -&gt; Sample 2</t>
  </si>
  <si>
    <t>Beep 2</t>
  </si>
  <si>
    <t>Track 04 -&gt; Sample 11</t>
  </si>
  <si>
    <t>Sound Test BGM 04, Sound Test BGM 13</t>
  </si>
  <si>
    <t>House &amp; Garage Construction</t>
  </si>
  <si>
    <t>Track 08 - Rhythm Loops, 130 bpm -&gt; Sample 5</t>
  </si>
  <si>
    <t>Loops 31  -  40</t>
  </si>
  <si>
    <t>Approaching Infected Area</t>
  </si>
  <si>
    <t>Sound Test BGM 07, Sound Test BGM 08</t>
  </si>
  <si>
    <t>Choir aahs</t>
  </si>
  <si>
    <t>MG303 bass</t>
  </si>
  <si>
    <t>Exploring a Patient</t>
  </si>
  <si>
    <t>Select Virus, Sound Test BGM 13</t>
  </si>
  <si>
    <t>Zero-G / Best Service</t>
  </si>
  <si>
    <t>Dangerous Zone</t>
  </si>
  <si>
    <t>Fighting the Virus, Unknown BGM 1</t>
  </si>
  <si>
    <t>Choir sample</t>
  </si>
  <si>
    <t>Unknown BGM 4, Unknown BGM 5</t>
  </si>
  <si>
    <t>Drill Dozer</t>
  </si>
  <si>
    <t>Kuru Ruins</t>
  </si>
  <si>
    <t>Partition A -&gt; BD 061-120</t>
  </si>
  <si>
    <t>BD 061-090</t>
  </si>
  <si>
    <t>Partition A -&gt; 3TP FALLS</t>
  </si>
  <si>
    <t>T3FLSC4</t>
  </si>
  <si>
    <t>Partition A -&gt; CASIO FZ-1 -&gt; PROGRESS DX</t>
  </si>
  <si>
    <t>55ah-syn01-C3</t>
  </si>
  <si>
    <t>Metal City, Boss Battle! (VS Skullkerbots &amp; Policebots)</t>
  </si>
  <si>
    <t>55ah-syn03-C3</t>
  </si>
  <si>
    <t>Synth Guitar Sound</t>
  </si>
  <si>
    <t>Croog's Doom Dozer</t>
  </si>
  <si>
    <t>Partition A -&gt; CAZIO FZ-1 -&gt; CHUNK FAT TECH</t>
  </si>
  <si>
    <t>55ad-tek02-C3</t>
  </si>
  <si>
    <t>Partition B -&gt; DRUMCOMPUTER -&gt; YAMAHA R5</t>
  </si>
  <si>
    <t>55p-drm19-f#2</t>
  </si>
  <si>
    <t>Partition D -&gt; MIRAGE -&gt; BELL + FLUTE</t>
  </si>
  <si>
    <t>55bw-prc01-c1</t>
  </si>
  <si>
    <t>Weird metal percussion thing</t>
  </si>
  <si>
    <t>FACTORY -&gt; ENGINE2</t>
  </si>
  <si>
    <t>Starship1</t>
  </si>
  <si>
    <t>Drill Missile Assault! (Area 6 Intro I)</t>
  </si>
  <si>
    <t>FACTORY -&gt; ENGINE3</t>
  </si>
  <si>
    <t>Motor noise</t>
  </si>
  <si>
    <t>Midboss Battle 3! (Engine Robot Battle), Drill Missile Assault! (Area 6 Intro I)</t>
  </si>
  <si>
    <t>GM2 -&gt; Solo Set -&gt; Drum set</t>
  </si>
  <si>
    <t>Sunken Kuru Ruins</t>
  </si>
  <si>
    <t>001 056 Orchest.Hit</t>
  </si>
  <si>
    <t>Orch hit</t>
  </si>
  <si>
    <t>3rd Gear, Croog's Doom Dozer</t>
  </si>
  <si>
    <t>16_24_05</t>
  </si>
  <si>
    <t>Side Stick (05)</t>
  </si>
  <si>
    <t xml:space="preserve">Kuru Ruins </t>
  </si>
  <si>
    <t>HarmoKnight</t>
  </si>
  <si>
    <t>Riding the Rails!, Rockin' Dragorn</t>
  </si>
  <si>
    <t>Nu Metal 03 65 E</t>
  </si>
  <si>
    <t>Dragnarock's Back!, Metal Mountains (World 6 Map)</t>
  </si>
  <si>
    <t>Nu Metal 05 115 G</t>
  </si>
  <si>
    <t>05 guitar 01</t>
  </si>
  <si>
    <t>Cliff Diver &amp; Rock City, Riding the Rails!</t>
  </si>
  <si>
    <t>05 guitar 05</t>
  </si>
  <si>
    <t>Symphony City</t>
  </si>
  <si>
    <t>Clocktower Climb, Sleighbell Slopes (World 5 Map), A Frosty Reception &amp; Winter Wonderland, Howlik Avalanche!</t>
  </si>
  <si>
    <t>Keep Up with Octarina!</t>
  </si>
  <si>
    <t>Calypso Beach!, Hideaway Beach &amp; Cheerful Beach</t>
  </si>
  <si>
    <t>Hideaway Beach &amp; Cheerful Beach</t>
  </si>
  <si>
    <t>84-Tambourine</t>
  </si>
  <si>
    <t>Marching Hills</t>
  </si>
  <si>
    <t>Rock Range</t>
  </si>
  <si>
    <t>Calypso Beach!</t>
  </si>
  <si>
    <t>Adventure Awaits! &amp; Omnius Cave</t>
  </si>
  <si>
    <t>90-Variable Axis Tube</t>
  </si>
  <si>
    <t>Warrior vs Winterwulf</t>
  </si>
  <si>
    <t>92-Home Grown Combo</t>
  </si>
  <si>
    <t>RMX Grooves -&gt; 109-Hyponotic</t>
  </si>
  <si>
    <t>Sinister Shore</t>
  </si>
  <si>
    <t>RMX Grooves -&gt; 124-Sea Tide</t>
  </si>
  <si>
    <t>124-Sea Tide No Kick</t>
  </si>
  <si>
    <t>Keep up With Octarina!</t>
  </si>
  <si>
    <t>125-Elephant Boy No Kick 2</t>
  </si>
  <si>
    <t>Here comes Dragnarok!, Dragnarok's Back!</t>
  </si>
  <si>
    <t>125-Elephant Boy  Combo 2</t>
  </si>
  <si>
    <t>Buzzooka Brawl</t>
  </si>
  <si>
    <t>Bicycle (Bonus Stage)</t>
  </si>
  <si>
    <t>126-Reaction Combo a</t>
  </si>
  <si>
    <t>Classikaos Strikes!, Classikaos Returns!</t>
  </si>
  <si>
    <t>133-Fritz  Combo</t>
  </si>
  <si>
    <t>Rockin' Dragorn</t>
  </si>
  <si>
    <t>Gym (Bonus Stage)</t>
  </si>
  <si>
    <t>Stadium</t>
  </si>
  <si>
    <t>135-Iron Boy Metal Break</t>
  </si>
  <si>
    <t>In A Spin</t>
  </si>
  <si>
    <t>135-Horse Fury  Combo 1</t>
  </si>
  <si>
    <t>RMX Grooves -&gt; 135-Yellow Funk</t>
  </si>
  <si>
    <t>135-Yellow Funk  Combo 1</t>
  </si>
  <si>
    <t>City Lights &amp; Jazz City</t>
  </si>
  <si>
    <t>143-Mind Bender  Combo 2</t>
  </si>
  <si>
    <t>Scaling the Spirals</t>
  </si>
  <si>
    <t>145-Login No Kick 1</t>
  </si>
  <si>
    <t>Spring in Your Step</t>
  </si>
  <si>
    <t>160-Spheres Stars</t>
  </si>
  <si>
    <t>A Horde of Howliks, Howlik Avalanche!</t>
  </si>
  <si>
    <t>Baroque Cavern, Champion Battle (Bonus Stage)</t>
  </si>
  <si>
    <t>Spring in Your Step! &amp; Flower Garden</t>
  </si>
  <si>
    <t>Clocktower Climb, A Frosty Reception &amp; Winter Wonderland</t>
  </si>
  <si>
    <t>Clocktower Climb</t>
  </si>
  <si>
    <t xml:space="preserve">Calypso Beach! </t>
  </si>
  <si>
    <t>[GM 032] Guitar Harmonics</t>
  </si>
  <si>
    <t>Added Delay</t>
  </si>
  <si>
    <t>Rockin' Dragorn, Riding the Rails!</t>
  </si>
  <si>
    <t>Crossing the Crator &amp; Baroque Cavern, Champion Battle (Bonus Stage)</t>
  </si>
  <si>
    <t>Cliff Diver &amp; Rock City, Rockin' Dragorn, Riding the Rails!, Buzzooka Brawl</t>
  </si>
  <si>
    <t>Instrument Series 13 - Solo Guitar</t>
  </si>
  <si>
    <t>2 Seventies -&gt; 01 Seventies 130 G</t>
  </si>
  <si>
    <t>01gtd130_seventies_01_G</t>
  </si>
  <si>
    <t>0:44 sampled</t>
  </si>
  <si>
    <t>Riding the Rails!</t>
  </si>
  <si>
    <t>RIFFS -&gt; JB_SOUL_RIFFS -&gt; JBR3-132BPM</t>
  </si>
  <si>
    <t>J25A132FM</t>
  </si>
  <si>
    <t>J9D132EBM</t>
  </si>
  <si>
    <t>SOLOS -&gt; SAX SOLO</t>
  </si>
  <si>
    <t>S09</t>
  </si>
  <si>
    <t>S39</t>
  </si>
  <si>
    <t>S41</t>
  </si>
  <si>
    <t>Guitars 125-BPM</t>
  </si>
  <si>
    <t>Stoned Again-G</t>
  </si>
  <si>
    <t>chopped / maybe something else</t>
  </si>
  <si>
    <t>Guitar Loops 135-BPM</t>
  </si>
  <si>
    <t>Arizona Wah</t>
  </si>
  <si>
    <t>Here Comes Dragnarock!, Dragnarock's Back!, Buzzooka Brawl</t>
  </si>
  <si>
    <t>Fresh Wah-C</t>
  </si>
  <si>
    <t>clock samples</t>
  </si>
  <si>
    <t>intro sample</t>
  </si>
  <si>
    <t>guitar arpeggio sample</t>
  </si>
  <si>
    <t>Metal Mountains (World 6 Map)</t>
  </si>
  <si>
    <t>Pocket Card Jockey</t>
  </si>
  <si>
    <t>X_BOX_BONUS</t>
  </si>
  <si>
    <t>SPACE CALLIOPE</t>
  </si>
  <si>
    <t>Funky Monkey Style</t>
  </si>
  <si>
    <t>Track 42 - Bird -&gt; TS 0:00</t>
  </si>
  <si>
    <t>Crow</t>
  </si>
  <si>
    <t>Let's Go for the Homestretch!</t>
  </si>
  <si>
    <t>In The Underworld</t>
  </si>
  <si>
    <t>Title, Challenge to the Vertex (King's Gate), Solitiba Dream Race List</t>
  </si>
  <si>
    <t>Challenge to the Vertex (King's Gate)</t>
  </si>
  <si>
    <t>Title, Mode Result</t>
  </si>
  <si>
    <t>Challenge to the Vertex (King's Gate), Solitiba Dream Race List</t>
  </si>
  <si>
    <t>Inspiration Sounds</t>
  </si>
  <si>
    <t>Funked Up Vocals</t>
  </si>
  <si>
    <t>Vox A 02</t>
  </si>
  <si>
    <t>"Yeah, yeah"</t>
  </si>
  <si>
    <t>Vox A 03</t>
  </si>
  <si>
    <t>"Oo-yeah"</t>
  </si>
  <si>
    <t>Vox A 06</t>
  </si>
  <si>
    <t>"Woah"</t>
  </si>
  <si>
    <t>Vox A 07</t>
  </si>
  <si>
    <t>Vox B 001</t>
  </si>
  <si>
    <t>"Come on"</t>
  </si>
  <si>
    <t>Vox B 002</t>
  </si>
  <si>
    <t>"Oooo-yeah!"</t>
  </si>
  <si>
    <t>Vox B 05</t>
  </si>
  <si>
    <t>"Touch the sky"</t>
  </si>
  <si>
    <t>Vox C 01</t>
  </si>
  <si>
    <t>"Ooooo" (yeah)</t>
  </si>
  <si>
    <t>Vox D 004</t>
  </si>
  <si>
    <t>"That's right"</t>
  </si>
  <si>
    <t>MAGiX</t>
  </si>
  <si>
    <t>Yes Come On Solitaiba! (OP / G3 / G2), Mode Result, Funky Monkey Style, etc.</t>
  </si>
  <si>
    <t>Acoustic Bar Piano &amp; Mic Modeler 1</t>
  </si>
  <si>
    <t>Rhapsody in the Training Center, Jazz Racing Jam (3-year Horse G1 Race)</t>
  </si>
  <si>
    <t>KHSO French Horn Key Switch C0</t>
  </si>
  <si>
    <t>Where Hope is Born (Ranch)</t>
  </si>
  <si>
    <t>KHSO Hollywood Strings KS C-1</t>
  </si>
  <si>
    <t>Yes Come On Solitaiba! (OP / G3 / G2), Jazz Racing Jam (3-year Horse G1 Race), Mode Result, etc.</t>
  </si>
  <si>
    <t>Jazz Racing Jam (3-year Horse G1 Race), Running my Road (3DS Staff Roll), ANZANKIGAN Swing (Hope's Birth)</t>
  </si>
  <si>
    <t>Rhapsody in the Training Center</t>
  </si>
  <si>
    <t>3 Nadia</t>
  </si>
  <si>
    <t>3 Nadia_17</t>
  </si>
  <si>
    <t>"Don't need no explanation"</t>
  </si>
  <si>
    <t>3 Nadia_19</t>
  </si>
  <si>
    <t>"In material"</t>
  </si>
  <si>
    <t>4 Nadia</t>
  </si>
  <si>
    <t>4 Nadia_9</t>
  </si>
  <si>
    <t>"Riding away-yeah-yeah"</t>
  </si>
  <si>
    <t>5 Nadia</t>
  </si>
  <si>
    <t>"Wuuuueaah"</t>
  </si>
  <si>
    <t>5 Nadia_11</t>
  </si>
  <si>
    <t>"Heee-ey"</t>
  </si>
  <si>
    <t>5 Nadia_14</t>
  </si>
  <si>
    <t>"Oo-oowah"</t>
  </si>
  <si>
    <t>5 Nadia_17</t>
  </si>
  <si>
    <t>"Checkin' out how"</t>
  </si>
  <si>
    <t>6 Nadia</t>
  </si>
  <si>
    <t>6 Nadia_18</t>
  </si>
  <si>
    <t>"Gratify"</t>
  </si>
  <si>
    <t>7 Nadia</t>
  </si>
  <si>
    <t>7 Nadia_3</t>
  </si>
  <si>
    <t>"Knowledge is power"</t>
  </si>
  <si>
    <t>7 Nadia_5</t>
  </si>
  <si>
    <t>"Rock the world"</t>
  </si>
  <si>
    <t>7 Nadia_18</t>
  </si>
  <si>
    <t>"Movin' in oh yeah"</t>
  </si>
  <si>
    <t>8 Nadia</t>
  </si>
  <si>
    <t>8 Nadia_18</t>
  </si>
  <si>
    <t>"To carry me on"</t>
  </si>
  <si>
    <t>Yes Come On Solitaiba! ～めざせG1!～</t>
  </si>
  <si>
    <t>Jazz Racing Jam (3-year Horse G1 Race)</t>
  </si>
  <si>
    <t>custom loop for Funky Monkey</t>
  </si>
  <si>
    <t>Funky Monkey Style, Super Unity</t>
  </si>
  <si>
    <t>86-Outlaw Bass Perc</t>
  </si>
  <si>
    <t>Super Unity</t>
  </si>
  <si>
    <t>90-Beat Bastard X-Mod Drm</t>
  </si>
  <si>
    <t>Boost Go!!</t>
  </si>
  <si>
    <t>140-Atomic ZOO  Combo</t>
  </si>
  <si>
    <t>140-Run Lola Run Beat</t>
  </si>
  <si>
    <t>9o9 Kit</t>
  </si>
  <si>
    <t>Funky Monkey Style, In The Underworld</t>
  </si>
  <si>
    <t>maybe something else (Massive?)</t>
  </si>
  <si>
    <t>03-Organ &amp; co</t>
  </si>
  <si>
    <t>Vocals -&gt; Natural</t>
  </si>
  <si>
    <t>A-Yeah 2</t>
  </si>
  <si>
    <t>Also in Soundscan 18</t>
  </si>
  <si>
    <t>E-Scream 1</t>
  </si>
  <si>
    <t>E-Scream 2</t>
  </si>
  <si>
    <t>ANZANKIGAN Swing (Hope's Birth)</t>
  </si>
  <si>
    <t>Am-Ha Ha</t>
  </si>
  <si>
    <t>02S Flute</t>
  </si>
  <si>
    <t>Victory (New Horse / for Victory / OP / G3 / G2)</t>
  </si>
  <si>
    <t>Stratocaster AMPED</t>
  </si>
  <si>
    <t>Challenge Go Go!, Mode Result</t>
  </si>
  <si>
    <t>Les Paul AMPED</t>
  </si>
  <si>
    <t>Drum Loops-120</t>
  </si>
  <si>
    <t>120-R Hats 20</t>
  </si>
  <si>
    <t>144-FX Loop 03 (6-4)</t>
  </si>
  <si>
    <t>144-FX Loop 07</t>
  </si>
  <si>
    <t>144-Guitar Loop 3</t>
  </si>
  <si>
    <t>144-Guitar Loop 5</t>
  </si>
  <si>
    <t>Tambourine Loops</t>
  </si>
  <si>
    <t>144-Tamb Loop 3</t>
  </si>
  <si>
    <t>One Chance (Young Horse Conversation Scene)</t>
  </si>
  <si>
    <t>background gamelan</t>
  </si>
  <si>
    <t>Running my Road (3DS Staff Roll)</t>
  </si>
  <si>
    <t>noise downer FX</t>
  </si>
  <si>
    <t>Jazz Racing Jam (3-year Horse G1 Race), Super Unity, Funky Monkey Style</t>
  </si>
  <si>
    <t>the rest of the vocals</t>
  </si>
  <si>
    <t>GIGA WRECKER</t>
  </si>
  <si>
    <t>[Boss] Astra Rahu&amp;Ketu</t>
  </si>
  <si>
    <t>Tembo The Badass Elephant</t>
  </si>
  <si>
    <t>Labyrinth of the Heart</t>
  </si>
  <si>
    <t>Battle! (Enemy)</t>
  </si>
  <si>
    <t>Battle! (Enemy), Victory! (Enemy), Obtained an Item!</t>
  </si>
  <si>
    <t>Masked Hero Theme ~ (piano version / title screen), Defeat...</t>
  </si>
  <si>
    <t>Magatama Earrings</t>
  </si>
  <si>
    <t>Battle! (Final Boss)</t>
  </si>
  <si>
    <t>Field</t>
  </si>
  <si>
    <t>Dungeon 1</t>
  </si>
  <si>
    <t>Battle! (Enemy), Dungeon 1</t>
  </si>
  <si>
    <t>PlugSound Pro</t>
  </si>
  <si>
    <t>Kyoukai No Shirayuki (鏡界の白雪)</t>
  </si>
  <si>
    <t>The Two</t>
  </si>
  <si>
    <t>Me</t>
  </si>
  <si>
    <t>A Sad Poem</t>
  </si>
  <si>
    <t>Peaceful</t>
  </si>
  <si>
    <t>LITTLE TOWN HERO</t>
  </si>
  <si>
    <t>Synth Bass 1</t>
  </si>
  <si>
    <t>Little Town Hero</t>
  </si>
  <si>
    <t>Panflute KEY</t>
  </si>
  <si>
    <t>Scythe That Cuts Fate</t>
  </si>
  <si>
    <t>Win By A Hair</t>
  </si>
  <si>
    <t>Gravemaker</t>
  </si>
  <si>
    <t>Soundfont - Proteus 2 Instruments</t>
  </si>
  <si>
    <t>Metamorphic Dance</t>
  </si>
  <si>
    <t>Fluidvolt</t>
  </si>
  <si>
    <t>Soundfont - Mother 3</t>
  </si>
  <si>
    <t>02 Percussive Kits -&gt; 03 Metals</t>
  </si>
  <si>
    <t>Field (Cave)</t>
  </si>
  <si>
    <t>Village Clash</t>
  </si>
  <si>
    <t>Neverending Roar</t>
  </si>
  <si>
    <t>Am I Still Here</t>
  </si>
  <si>
    <t>Conga Solo</t>
  </si>
  <si>
    <t>Rising Waves</t>
  </si>
  <si>
    <t>various percussion</t>
  </si>
  <si>
    <t>Rock Rhythm Guitar</t>
  </si>
  <si>
    <t>Battering Ram</t>
  </si>
  <si>
    <t>Royal Orders, Our Special Rites, A Place You Can Call Home</t>
  </si>
  <si>
    <t>Field (Cave), Village Clash, Win By A Hair</t>
  </si>
  <si>
    <t>Field (Cave), Gravemaker</t>
  </si>
  <si>
    <t xml:space="preserve">Royal Orders </t>
  </si>
  <si>
    <t>Roar</t>
  </si>
  <si>
    <t>Laughing Doll</t>
  </si>
  <si>
    <t>Three Bad Boys</t>
  </si>
  <si>
    <t>Three Bad Boys, Bad Boys Battle</t>
  </si>
  <si>
    <t>Nylon-str. Gt</t>
  </si>
  <si>
    <t>Town Theme</t>
  </si>
  <si>
    <t>Synth Bass 2</t>
  </si>
  <si>
    <t>Village Clash, Little Town Hero</t>
  </si>
  <si>
    <t>The Fields Before Us, Metamorphic Dance</t>
  </si>
  <si>
    <t>Crystal</t>
  </si>
  <si>
    <t>Teardrop-Shaped Stones</t>
  </si>
  <si>
    <t>POWER</t>
  </si>
  <si>
    <t>Simon JL</t>
  </si>
  <si>
    <t>Soundfont - Saint James Orchestra</t>
  </si>
  <si>
    <t>6027-16-01</t>
  </si>
  <si>
    <t>Bad Boys Battle</t>
  </si>
  <si>
    <t>52-Alice's Dream Metal Hits</t>
  </si>
  <si>
    <t xml:space="preserve">Want To Talk About Sheep? </t>
  </si>
  <si>
    <t>Idea Rush, You Won!</t>
  </si>
  <si>
    <t>Want To Talk About Sheep?, Our Special Rites, Sky Attack, Win By A Hair</t>
  </si>
  <si>
    <t>08-Mallets&amp;co</t>
  </si>
  <si>
    <t>Laughing Doll, A New Chapter</t>
  </si>
  <si>
    <t>02S Solo viola</t>
  </si>
  <si>
    <t>Laughing Doll, Little Town Hero</t>
  </si>
  <si>
    <t>LD Clang</t>
  </si>
  <si>
    <t xml:space="preserve">Laughing Doll </t>
  </si>
  <si>
    <t>synths (sound kinda like FM8?)</t>
  </si>
  <si>
    <t>Sky Attack</t>
  </si>
  <si>
    <t>Killer7</t>
  </si>
  <si>
    <t>ProSamples 12 - Dance Vocals</t>
  </si>
  <si>
    <t>Partition D -&gt; SPOKENWORDS</t>
  </si>
  <si>
    <t>SPOKENWORDS2</t>
  </si>
  <si>
    <t>12D-VOC42-F</t>
  </si>
  <si>
    <t>Succession</t>
  </si>
  <si>
    <t>Over Look</t>
  </si>
  <si>
    <t>A037 Sun Bells</t>
  </si>
  <si>
    <t>Love</t>
  </si>
  <si>
    <t>No More Heroes</t>
  </si>
  <si>
    <t>Sample: LL Cool J</t>
  </si>
  <si>
    <t>Clap Your Hands</t>
  </si>
  <si>
    <t>Hustlin' 'n Tusslin'</t>
  </si>
  <si>
    <t>mu-station</t>
  </si>
  <si>
    <t>FAMISYNTH-II</t>
  </si>
  <si>
    <t>PulseSample</t>
  </si>
  <si>
    <t>Get, GET!!</t>
  </si>
  <si>
    <t>Oxygen Graffiti</t>
  </si>
  <si>
    <t>Coloured Noise Lead</t>
  </si>
  <si>
    <t>K ENT</t>
  </si>
  <si>
    <t>Flamenco Sounds</t>
  </si>
  <si>
    <t>Male Cantaor</t>
  </si>
  <si>
    <t>Male Cantaor 43-C</t>
  </si>
  <si>
    <t>No More Heroes 2: Desperate Struggle</t>
  </si>
  <si>
    <t>Crypton Future Media</t>
  </si>
  <si>
    <t>Hatsune Miku V2</t>
  </si>
  <si>
    <t>Bit Side: Bizzare Jelly Stage</t>
  </si>
  <si>
    <t>Bit Side: Bizzare Jelly Boss</t>
  </si>
  <si>
    <t>Psycho Soldier ~ RANK 24 Matt Helms</t>
  </si>
  <si>
    <t>Shadows of the Damned</t>
  </si>
  <si>
    <t>SN - Full 1-G</t>
  </si>
  <si>
    <t>The Big Boner</t>
  </si>
  <si>
    <t>No More Heroes 3</t>
  </si>
  <si>
    <t>UFO Passage</t>
  </si>
  <si>
    <t>Destroyman True Face (Cutscene)</t>
  </si>
  <si>
    <t>Dramatic Evolved 01</t>
  </si>
  <si>
    <t>Damon's Board Meeting (Cutscene), Mass-Produced Destroymen Pre-Battle (Cutscene)</t>
  </si>
  <si>
    <t>4 Tonality and FX -&gt; Melodic -&gt; Guitar</t>
  </si>
  <si>
    <t>Guitar Cosmic Dirt</t>
  </si>
  <si>
    <t>First Black Hole (Cutscene), Henry Cooldown Pre-Battle (Cutscene)</t>
  </si>
  <si>
    <t>Mass-Produced Destroymen Pre-Battle (Cutscene)</t>
  </si>
  <si>
    <t>Damon's Board Meeting (Cutscene)</t>
  </si>
  <si>
    <t>Sonic Juice JRPG Battle Theme</t>
  </si>
  <si>
    <t>Start the game.</t>
  </si>
  <si>
    <t>Advance Wars</t>
  </si>
  <si>
    <t>Olaf's Theme, Battle Fanfare, Battle Over</t>
  </si>
  <si>
    <t>000 032 Gt.Harmonics</t>
  </si>
  <si>
    <t>Drake's Theme</t>
  </si>
  <si>
    <t>000 128 Gun Shot</t>
  </si>
  <si>
    <t>Opening, Defeated</t>
  </si>
  <si>
    <t>003 128 Explosion</t>
  </si>
  <si>
    <t>032 026 Steel Gt.2</t>
  </si>
  <si>
    <t>Grit's Theme, Ending</t>
  </si>
  <si>
    <t>Opening, Andy's Anthem, Sami's Theme, Drake's Theme, CO Power</t>
  </si>
  <si>
    <t>Olaf's Theme, Drake's Theme, Battle Fanfare, Battle Over</t>
  </si>
  <si>
    <t>000 060 MutedTrumpet</t>
  </si>
  <si>
    <t>Olaf's Theme</t>
  </si>
  <si>
    <t>008 112 Pungi</t>
  </si>
  <si>
    <t>Kanbei's Theme</t>
  </si>
  <si>
    <t>Max's Theme, CO Power, Defeated, Here to Help</t>
  </si>
  <si>
    <t>Sonja's Theme</t>
  </si>
  <si>
    <t>Map Editor</t>
  </si>
  <si>
    <t>Chord</t>
  </si>
  <si>
    <t>Wars World News, Andy's Anthem, Sami's Theme, Max's Theme, Nell's Theme, Eagle's Theme</t>
  </si>
  <si>
    <t>009 032 Gt.Feedback2</t>
  </si>
  <si>
    <t>Time to Battle, Defeated, Black Hole Coming</t>
  </si>
  <si>
    <t>011 056 Perc. Hit</t>
  </si>
  <si>
    <t>Sturm's Theme, Black Hole Coming</t>
  </si>
  <si>
    <t>Olaf's Theme, Drake's Theme, Battle Fanfare, It's Finally Over</t>
  </si>
  <si>
    <t>024 061 F.Horn Rip</t>
  </si>
  <si>
    <t>Nell's Theme</t>
  </si>
  <si>
    <t>009 111 Gao Hu</t>
  </si>
  <si>
    <t>Olaf's Theme, Sonja's Theme</t>
  </si>
  <si>
    <t>016 049 St.Strings</t>
  </si>
  <si>
    <t>Olaf's Theme, Ending</t>
  </si>
  <si>
    <t>026 031 Dist Rtm GTR</t>
  </si>
  <si>
    <t>Max's Theme, Eagle's Theme</t>
  </si>
  <si>
    <t>029 040 Attack Pulse</t>
  </si>
  <si>
    <t>Sturm's Theme</t>
  </si>
  <si>
    <t>10 HIP HOP</t>
  </si>
  <si>
    <t>Sampled from various drumkits?</t>
  </si>
  <si>
    <t>might be live? might be sampled?</t>
  </si>
  <si>
    <t>?? (synth)</t>
  </si>
  <si>
    <t>Advance Wars 2: Black Hole Rising</t>
  </si>
  <si>
    <t>Door, Wood</t>
  </si>
  <si>
    <t>WoodDoorOCBounce PE180501</t>
  </si>
  <si>
    <t>Jess's Theme</t>
  </si>
  <si>
    <t>Hawke's Theme</t>
  </si>
  <si>
    <t>Door, Hatch</t>
  </si>
  <si>
    <t>DoorHatch 8002_72_1</t>
  </si>
  <si>
    <t>Fire Emblem: Path of Radiance</t>
  </si>
  <si>
    <t>ProSamples 42 - Session Instruments</t>
  </si>
  <si>
    <t>Defensive Battle</t>
  </si>
  <si>
    <t>Life Returns</t>
  </si>
  <si>
    <t>Power-Hungry Fool, Requiem for the Fallen, gcfe_bgm_gameover2</t>
  </si>
  <si>
    <t>ProSamples 43 - Real Drum Kits</t>
  </si>
  <si>
    <t>Holding Your Own</t>
  </si>
  <si>
    <t>On Black Wings</t>
  </si>
  <si>
    <t>Solo violin</t>
  </si>
  <si>
    <t>Victory is Near</t>
  </si>
  <si>
    <t>Ike's Resolution</t>
  </si>
  <si>
    <t>?? (choir)</t>
  </si>
  <si>
    <t>A Messenger, Limitless Power, gcfe_bgm_btl_ashnard</t>
  </si>
  <si>
    <t>?? (pipe organ)</t>
  </si>
  <si>
    <t>A Messenger</t>
  </si>
  <si>
    <t>Advance Wars: Dual Strike</t>
  </si>
  <si>
    <t>CD 2 -&gt; 09 Percussion</t>
  </si>
  <si>
    <t>Colin's Theme, Javier's Theme, Von Bolt's Theme</t>
  </si>
  <si>
    <t>Jugger's Theme</t>
  </si>
  <si>
    <t>VOICE FX 2</t>
  </si>
  <si>
    <t>VOICE FX03</t>
  </si>
  <si>
    <t>Rachel's Theme, Sasha's Theme, Grimm's Theme, Jugger's Theme, Koal's Theme</t>
  </si>
  <si>
    <t>4X CHRD068</t>
  </si>
  <si>
    <t>4X ORG 08</t>
  </si>
  <si>
    <t>Advance Wars Intro, Dark Terror</t>
  </si>
  <si>
    <t>4X SYN 14</t>
  </si>
  <si>
    <t>Jake's Theme, Sasha's Theme, Koal's Theme, Kindle's Theme</t>
  </si>
  <si>
    <t>Jake's Theme, Jugger's Theme</t>
  </si>
  <si>
    <t>Partition B -&gt; 4X 120 03-04</t>
  </si>
  <si>
    <t>4X 120 BPM 4</t>
  </si>
  <si>
    <t>Grimm's Theme</t>
  </si>
  <si>
    <t>Partition C -&gt; 4X 123 01-02</t>
  </si>
  <si>
    <t>4X 123 BPM 1</t>
  </si>
  <si>
    <t>F1 C#2 F#2 G#2 A2</t>
  </si>
  <si>
    <t>Sasha's Theme</t>
  </si>
  <si>
    <t>Partition C -&gt; 4X 125 01-03</t>
  </si>
  <si>
    <t>4X 125 BPM 1</t>
  </si>
  <si>
    <t>Rachel's Theme</t>
  </si>
  <si>
    <t>CD2 -&gt; Partition A -&gt; BOD HITS 1</t>
  </si>
  <si>
    <t>Koal's Theme, For the Sake of Omega Land</t>
  </si>
  <si>
    <t>CD2 -&gt; Partition B -&gt; CELTIC PERC</t>
  </si>
  <si>
    <t>CELTIC PERC</t>
  </si>
  <si>
    <t>C1 F4 G4</t>
  </si>
  <si>
    <t>Koal's Theme</t>
  </si>
  <si>
    <t>CD2 -&gt; Partition E -&gt; FIDFSTATKU</t>
  </si>
  <si>
    <t>CD2 -&gt; Partition H -&gt; NUMBSMPIPES</t>
  </si>
  <si>
    <t>(any patch will do)</t>
  </si>
  <si>
    <t>Von Bolt's Theme, It's a Trap!</t>
  </si>
  <si>
    <t>Cut up as a kit</t>
  </si>
  <si>
    <t>ProSamples 20 - Orchestral Brass</t>
  </si>
  <si>
    <t>Javier's Theme, Von Bolt's Theme</t>
  </si>
  <si>
    <t>ProSamples 31 - Rare Ethnic Instruments</t>
  </si>
  <si>
    <t>CD3 - Europe -&gt; Highland Pipes VS</t>
  </si>
  <si>
    <t>Troops, Move Out!, It's a Trap!</t>
  </si>
  <si>
    <t>33 Cold Yellow MD</t>
  </si>
  <si>
    <t>Advance Wars Intro</t>
  </si>
  <si>
    <t>Kindle's Theme, Advance Wars Intro</t>
  </si>
  <si>
    <t>Intakt Factory Library</t>
  </si>
  <si>
    <t>03 - Percussion Loops -&gt; Indian</t>
  </si>
  <si>
    <t>Bankol [140]</t>
  </si>
  <si>
    <t>CO Select</t>
  </si>
  <si>
    <t>03 - Percussion Loops -&gt; Latin</t>
  </si>
  <si>
    <t>Batucada [131]</t>
  </si>
  <si>
    <t>Tag Power!</t>
  </si>
  <si>
    <t>Javier's Theme</t>
  </si>
  <si>
    <t>Courage!</t>
  </si>
  <si>
    <t>000 026 Steel Str.Gt</t>
  </si>
  <si>
    <t>D1 E1</t>
  </si>
  <si>
    <t>PARTITION A -&gt; VOX-ATARI 1</t>
  </si>
  <si>
    <t>VOX-ATARI 1</t>
  </si>
  <si>
    <t>C3 E3 F3</t>
  </si>
  <si>
    <t>That's a Wrap!</t>
  </si>
  <si>
    <t>SIDPLAY 05</t>
  </si>
  <si>
    <t>given portamento</t>
  </si>
  <si>
    <t>Koal's Theme, CO Select</t>
  </si>
  <si>
    <t>ProSamples 21 - Drum &amp; Bass 2</t>
  </si>
  <si>
    <t>Loops 160BPM</t>
  </si>
  <si>
    <t>A2 B2 C3</t>
  </si>
  <si>
    <t>Black Hole Tag Power!</t>
  </si>
  <si>
    <t>ProSamples 23 - Trip Hop</t>
  </si>
  <si>
    <t>F#2</t>
  </si>
  <si>
    <t>ProSamples 47 - Breakbeat 3</t>
  </si>
  <si>
    <t>Rachel's Theme, Koal's Theme, Kindle's Theme, Courage!, Peace in Our Time, CO Select</t>
  </si>
  <si>
    <t>Kindle's Theme</t>
  </si>
  <si>
    <t>drum loops</t>
  </si>
  <si>
    <t>? (drumloop)</t>
  </si>
  <si>
    <t>Advance Wars: Days of Ruin</t>
  </si>
  <si>
    <t>Lost Memories - Isabella</t>
  </si>
  <si>
    <t>probably from VSL Symphonic Cube instead</t>
  </si>
  <si>
    <t>Deep Trouble, The Owl's Wings, The Creeper</t>
  </si>
  <si>
    <t>Mixed Choir</t>
  </si>
  <si>
    <t>A Moment of Peace</t>
  </si>
  <si>
    <t>Madman's Reign - Greyfield</t>
  </si>
  <si>
    <t>ProSamples 11 - Classic Orchestra</t>
  </si>
  <si>
    <t>Hero of Legend - Forsythe</t>
  </si>
  <si>
    <t>Lost Memories - Isabella, Wandering Path, Final Reckoning</t>
  </si>
  <si>
    <t>4X CHRD008</t>
  </si>
  <si>
    <t>Decadence</t>
  </si>
  <si>
    <t>Hope Never Dies - Brenner, Lost Memories - Isabella</t>
  </si>
  <si>
    <t>Destructive Tendencies</t>
  </si>
  <si>
    <t>The Owl's Flight</t>
  </si>
  <si>
    <t>The Owl's Wings</t>
  </si>
  <si>
    <t>North Umbrian Small Pipes</t>
  </si>
  <si>
    <t>also exists in Colossus</t>
  </si>
  <si>
    <t>The Way of Sadness</t>
  </si>
  <si>
    <t>also exists in EWQL RA</t>
  </si>
  <si>
    <t>Proud Soldier - Gage, Destructive Tendencies</t>
  </si>
  <si>
    <t>The Creeper, End of the Line</t>
  </si>
  <si>
    <t>Mr. Bear - Penny</t>
  </si>
  <si>
    <t>Stormy Times</t>
  </si>
  <si>
    <t>Puppet Master - Caulder</t>
  </si>
  <si>
    <t>ALARM-FX</t>
  </si>
  <si>
    <t>First Strike</t>
  </si>
  <si>
    <t>A Moment of Peace, Apocalypse, Countdown</t>
  </si>
  <si>
    <t>Mr. Bear - Penny, Puppet Master - Caulder</t>
  </si>
  <si>
    <t>Drums &amp; Percussion - Tabla &amp; Baya &amp; Dumbek</t>
  </si>
  <si>
    <t>Supreme Logician - Lin, State of Alert, Battle Ready, Apocalypse - Advance</t>
  </si>
  <si>
    <t>?? (sleigh bell)</t>
  </si>
  <si>
    <t>Apocalypse - Reprieve</t>
  </si>
  <si>
    <t>?? (anything)</t>
  </si>
  <si>
    <t>Cruel Rose - Tabitha</t>
  </si>
  <si>
    <t>?? (rock drums)</t>
  </si>
  <si>
    <t>?? (S+H lead)</t>
  </si>
  <si>
    <t>Flight of the Coward - Waylon</t>
  </si>
  <si>
    <t>?? (synth percussion)</t>
  </si>
  <si>
    <t>The Owl's Flight, The Owl's Wings</t>
  </si>
  <si>
    <t>?? (vocoder lead)</t>
  </si>
  <si>
    <t>?? (vocoder)</t>
  </si>
  <si>
    <t>Watch the door / I love flying / etc.</t>
  </si>
  <si>
    <t>Mr. Bear - Penny, Power Up, Stormy Times</t>
  </si>
  <si>
    <t>?? (voice)</t>
  </si>
  <si>
    <t>Power Up</t>
  </si>
  <si>
    <t>Fire Emblem: Radiant Dawn</t>
  </si>
  <si>
    <t>The Strong</t>
  </si>
  <si>
    <t>Fire Emblem Awakening</t>
  </si>
  <si>
    <t>Conquest</t>
  </si>
  <si>
    <t>Code Name S.T.E.A.M.</t>
  </si>
  <si>
    <t>Blessings</t>
  </si>
  <si>
    <t>Hunting Party I, Hunting Party II</t>
  </si>
  <si>
    <t>Living Legends</t>
  </si>
  <si>
    <t>Defenders of the Earth</t>
  </si>
  <si>
    <t>djembe</t>
  </si>
  <si>
    <t>Hunting Party II, Hunting Party III</t>
  </si>
  <si>
    <t>1 Mixed Orchestra</t>
  </si>
  <si>
    <t>6 Mixed Orchestra Effects</t>
  </si>
  <si>
    <t>G6 (French Horn Rip)</t>
  </si>
  <si>
    <t>Face to... Face?</t>
  </si>
  <si>
    <t>Fire Emblem Fates</t>
  </si>
  <si>
    <t>Alight, Alight (Storm)</t>
  </si>
  <si>
    <t>Humming/Treasures, Left to Heaven, The Truth-Teller</t>
  </si>
  <si>
    <t>A Dark Fall</t>
  </si>
  <si>
    <t>Fire Emblem Heroes</t>
  </si>
  <si>
    <t>Home Menu/Castle</t>
  </si>
  <si>
    <t>To-do: Check which kit</t>
  </si>
  <si>
    <t>Together We Ride</t>
  </si>
  <si>
    <t>Fire Emblem Echoes: Shadows of Valentia</t>
  </si>
  <si>
    <t>The Mad God's Blessing</t>
  </si>
  <si>
    <t>b - Flute Solo</t>
  </si>
  <si>
    <t>The Fell God's Tempest</t>
  </si>
  <si>
    <t>Fire Emblem: Three Houses</t>
  </si>
  <si>
    <t>Fódlan Winds (Rain)</t>
  </si>
  <si>
    <t>Dwellings of the Ancient Gods (Thunder)</t>
  </si>
  <si>
    <t>Fódlan Winds (Rain), Blue Skies and a Battle (Rain)</t>
  </si>
  <si>
    <t>might be Logic instead?</t>
  </si>
  <si>
    <t>Cooking Minigame</t>
  </si>
  <si>
    <t>Organ KH Floeten 1 (Manual)</t>
  </si>
  <si>
    <t>Also in title screen theme?</t>
  </si>
  <si>
    <t>Three Houses Main Theme</t>
  </si>
  <si>
    <t>heard usage in some tracks</t>
  </si>
  <si>
    <t>possibly used?</t>
  </si>
  <si>
    <t>there's no way this wasn't used</t>
  </si>
  <si>
    <t>Shambhala (Rain), Shambhala (Thunder)</t>
  </si>
  <si>
    <t>Earthworm Jim</t>
  </si>
  <si>
    <t>SEGA Genesis</t>
  </si>
  <si>
    <t>SNES</t>
  </si>
  <si>
    <t>Special Edition (SEGA CD, Windows 95)</t>
  </si>
  <si>
    <t>Sample: Orion Pictures</t>
  </si>
  <si>
    <t>The Terminator (1984)</t>
  </si>
  <si>
    <t>Snot A Problem, Race Won</t>
  </si>
  <si>
    <t>Psycrow</t>
  </si>
  <si>
    <t>Psycrow, Submerged</t>
  </si>
  <si>
    <t>A79 Crickets</t>
  </si>
  <si>
    <t>Big Bruty</t>
  </si>
  <si>
    <t>A89 50s SciFi</t>
  </si>
  <si>
    <t>B89 AlienVisit</t>
  </si>
  <si>
    <t>Vol. 1 Orchestral Strings</t>
  </si>
  <si>
    <t>STR:.Sect FX1 -&gt; STR:.Sec Glis M</t>
  </si>
  <si>
    <t>STR:.Sec GlDn 4M</t>
  </si>
  <si>
    <t>Intestinal Distress!</t>
  </si>
  <si>
    <t>STR:.Sect FX2 -&gt; STR:.Sec FX2 M</t>
  </si>
  <si>
    <t>STR:.Sec Pz FX1M</t>
  </si>
  <si>
    <t>PSEL</t>
  </si>
  <si>
    <t>The Composers Collection Vol. 1</t>
  </si>
  <si>
    <t>MX: Synth/MS FX -&gt; MX :Synth/MS FX</t>
  </si>
  <si>
    <t>MX :Times Up!</t>
  </si>
  <si>
    <t>L-CDP-02 Guitar and Bass</t>
  </si>
  <si>
    <t>GTR:GTR FX -&gt; GTR:Gtr Hits 1</t>
  </si>
  <si>
    <t>GTR:A.GTR Harm 1</t>
  </si>
  <si>
    <t>Tommy Tallarico Studios Logo</t>
  </si>
  <si>
    <t>004 Honky-tonk</t>
  </si>
  <si>
    <t>Darkworm Rag</t>
  </si>
  <si>
    <t>025 Nylon-str Gtr</t>
  </si>
  <si>
    <t>Banjo Race</t>
  </si>
  <si>
    <t>033 Acoustic Bs</t>
  </si>
  <si>
    <t>Banjo Race, What the Heck?, Race Lost</t>
  </si>
  <si>
    <t>What the Heck?</t>
  </si>
  <si>
    <t>Party Time</t>
  </si>
  <si>
    <t>Banjo Race, Party Time</t>
  </si>
  <si>
    <t>111 Fiddle</t>
  </si>
  <si>
    <t>What the Heck?, Party Time</t>
  </si>
  <si>
    <t>4003-13-1</t>
  </si>
  <si>
    <t>SCREAM</t>
  </si>
  <si>
    <t>MALE, TERROR, HUMAN, HORROR</t>
  </si>
  <si>
    <t>4003-13-2</t>
  </si>
  <si>
    <t>MALE, AGONY, HUMAN, HORROR</t>
  </si>
  <si>
    <t>Track 84 - Sweepers -&gt; Sample 3</t>
  </si>
  <si>
    <t>Sea Whistle</t>
  </si>
  <si>
    <t>? (SO-PCM1 Card)</t>
  </si>
  <si>
    <t>Junkit</t>
  </si>
  <si>
    <t>Female Scream</t>
  </si>
  <si>
    <t>Earthworm Jim 2 (SEGA Saturn)</t>
  </si>
  <si>
    <t>Track 9 - Shouts</t>
  </si>
  <si>
    <t>"Hu-huu"</t>
  </si>
  <si>
    <t>Doobeedowapbop (Title Screen)</t>
  </si>
  <si>
    <t>Track 56 - Females</t>
  </si>
  <si>
    <t>"Ohh-bop"</t>
  </si>
  <si>
    <t>Track 57 - Females</t>
  </si>
  <si>
    <t>"Dubiduwabbab"</t>
  </si>
  <si>
    <t>CMB:Dance -&gt; CMB:E&lt;&gt;W Dance</t>
  </si>
  <si>
    <t>CMB:Machine Chop</t>
  </si>
  <si>
    <t>Anything But Tangerines</t>
  </si>
  <si>
    <t>Inflated Head</t>
  </si>
  <si>
    <t>Earthworm Jim HD</t>
  </si>
  <si>
    <t>Old Grand Ma</t>
  </si>
  <si>
    <t>Cheap Chaps-Chopping Chips</t>
  </si>
  <si>
    <t>90-Stutter Beat</t>
  </si>
  <si>
    <t>Loading</t>
  </si>
  <si>
    <t>95-Wack</t>
  </si>
  <si>
    <t>Jaws</t>
  </si>
  <si>
    <t>125-EvilEcho Evilness</t>
  </si>
  <si>
    <t>Doc Duodenum</t>
  </si>
  <si>
    <t>130-Obey FX</t>
  </si>
  <si>
    <t>Billy the Bin</t>
  </si>
  <si>
    <t>140-Drill No Kick 1 a</t>
  </si>
  <si>
    <t>151-Growl Krunched</t>
  </si>
  <si>
    <t>160-The Call Voice</t>
  </si>
  <si>
    <t>Chuck</t>
  </si>
  <si>
    <t>Synth Percussion loop</t>
  </si>
  <si>
    <t>Sound Menus -&gt; ?</t>
  </si>
  <si>
    <t>Various FX</t>
  </si>
  <si>
    <t>Hit</t>
  </si>
  <si>
    <t>Gradius III (Arcade)</t>
  </si>
  <si>
    <t>Emulator II</t>
  </si>
  <si>
    <t>Disk 14</t>
  </si>
  <si>
    <t>GONG/TYMPANI/VOICES</t>
  </si>
  <si>
    <t>M1R</t>
  </si>
  <si>
    <t>09 Drums #1</t>
  </si>
  <si>
    <t>C3 (Kick)</t>
  </si>
  <si>
    <t>F4 (Closed hi-hat)</t>
  </si>
  <si>
    <t>C</t>
  </si>
  <si>
    <t>L-711</t>
  </si>
  <si>
    <t>Disk 1 -&gt; DRM:Drum HardSet</t>
  </si>
  <si>
    <t>DRM:Yep Sn1 Set</t>
  </si>
  <si>
    <t>Final Shot</t>
  </si>
  <si>
    <t>Crystal Labyrinth</t>
  </si>
  <si>
    <r>
      <t>-</t>
    </r>
    <r>
      <rPr>
        <rFont val="Fira Sans"/>
        <b/>
        <i/>
        <sz val="10.0"/>
      </rPr>
      <t>Used throughout the soundtrack</t>
    </r>
    <r>
      <rPr>
        <rFont val="Fira Sans"/>
        <b/>
        <sz val="10.0"/>
      </rPr>
      <t>-</t>
    </r>
  </si>
  <si>
    <t>Try to Star</t>
  </si>
  <si>
    <t>Vox</t>
  </si>
  <si>
    <t>Departure for Space, Sand Storm, Crystal Labyrinth</t>
  </si>
  <si>
    <t>Teenage Mutant Ninja Turtles: Turtles in Time (Arcade)</t>
  </si>
  <si>
    <t>S950</t>
  </si>
  <si>
    <t>SL5011 CHOPPER BASS #2</t>
  </si>
  <si>
    <t>K-CHOPBASS</t>
  </si>
  <si>
    <t>Big Apple 3 AM, Sewer Surfin', Neon Night-Riders</t>
  </si>
  <si>
    <t>Big Apple 3 AM, Name Entry, Sewer Surfin'</t>
  </si>
  <si>
    <t>XR10</t>
  </si>
  <si>
    <t>PRST-53</t>
  </si>
  <si>
    <t>HITS</t>
  </si>
  <si>
    <r>
      <t>-</t>
    </r>
    <r>
      <rPr>
        <rFont val="Fira Sans"/>
        <b/>
        <i/>
        <sz val="10.0"/>
      </rPr>
      <t>Used throughout the soundtrack</t>
    </r>
    <r>
      <rPr>
        <rFont val="Fira Sans"/>
        <b/>
        <sz val="10.0"/>
      </rPr>
      <t>-</t>
    </r>
  </si>
  <si>
    <r>
      <t>-</t>
    </r>
    <r>
      <rPr>
        <rFont val="Fira Sans"/>
        <b/>
        <i/>
        <sz val="10.0"/>
      </rPr>
      <t>Used throughout the soundtrack</t>
    </r>
    <r>
      <rPr>
        <rFont val="Fira Sans"/>
        <b/>
        <sz val="10.0"/>
      </rPr>
      <t>-</t>
    </r>
  </si>
  <si>
    <t>Super Adventure Island</t>
  </si>
  <si>
    <t>Hot Step and Jazzy Beats</t>
  </si>
  <si>
    <t>01 Piano 16'</t>
  </si>
  <si>
    <t>Hot Reception</t>
  </si>
  <si>
    <t>16 Pick Bass</t>
  </si>
  <si>
    <t>Follow Wind, Break, Hop Step and Jazzy Beats</t>
  </si>
  <si>
    <t>Break, Hop Step and Jazzy Beats</t>
  </si>
  <si>
    <t>94 E.Guitar 1</t>
  </si>
  <si>
    <t>Follow Wind</t>
  </si>
  <si>
    <t>47 Harp</t>
  </si>
  <si>
    <t>Gently Sun</t>
  </si>
  <si>
    <t>Teenage Mutant Ninja Turtles IV: Turtles in Time (SNES)</t>
  </si>
  <si>
    <t>CMI IIx</t>
  </si>
  <si>
    <t>CMI IIX Disks -&gt; GUITARS 1 #4</t>
  </si>
  <si>
    <t>FUZZGTR1</t>
  </si>
  <si>
    <t>likely from elsewhere?</t>
  </si>
  <si>
    <t>Big Apple, 3 AM</t>
  </si>
  <si>
    <t>Snatcher (NEC PC Engine CD)</t>
  </si>
  <si>
    <t>CMI IIX Disks -&gt; BRASS I #17</t>
  </si>
  <si>
    <t>TREVHORN</t>
  </si>
  <si>
    <t>ONE NIGHT IN NEO KOBE CITY</t>
  </si>
  <si>
    <t>Faded Memories</t>
  </si>
  <si>
    <t>BIO HAZARD</t>
  </si>
  <si>
    <t>Beats, Breaks &amp; Scratches Vol. 1</t>
  </si>
  <si>
    <t>Guitar Stab</t>
  </si>
  <si>
    <t>Preasure of Tention</t>
  </si>
  <si>
    <t>Beats, Breaks &amp; Scratches Vol. 3</t>
  </si>
  <si>
    <t>Track 13</t>
  </si>
  <si>
    <t>Theme of SNATCHER (PART 1)</t>
  </si>
  <si>
    <t>Vocal samples</t>
  </si>
  <si>
    <t>BANK 1</t>
  </si>
  <si>
    <t>I-11 Fantasia</t>
  </si>
  <si>
    <t>I-16 Living Calliope</t>
  </si>
  <si>
    <t>BANK 3</t>
  </si>
  <si>
    <t>I-37 Soundtrack</t>
  </si>
  <si>
    <t>Tears stained Eyes</t>
  </si>
  <si>
    <t>I04 : Brass Sect.</t>
  </si>
  <si>
    <t>I28 : Fantasia JV</t>
  </si>
  <si>
    <t>A50 : St Fretless</t>
  </si>
  <si>
    <t>Eternal Promise (Good-bye RANDAM)</t>
  </si>
  <si>
    <t>PRA : PR — A RHYTHM</t>
  </si>
  <si>
    <t>Bass+lead</t>
  </si>
  <si>
    <t>Charang</t>
  </si>
  <si>
    <t>Rock organ</t>
  </si>
  <si>
    <t>Theme of JAMIE</t>
  </si>
  <si>
    <t>MT-32 synth lead</t>
  </si>
  <si>
    <t>Track 01 - Breakbeat Live, -&gt; TS 0:00</t>
  </si>
  <si>
    <t>Track 29 - Speech (Robot) -&gt; TS 0:00</t>
  </si>
  <si>
    <t>"Elektrownic!"</t>
  </si>
  <si>
    <t>Pop'n TwinBee</t>
  </si>
  <si>
    <t>Madoka SOS!!, Dedicated to the Explosive Cannon Rogues</t>
  </si>
  <si>
    <t>It's the End! Let's Go</t>
  </si>
  <si>
    <t>I07 : Slap</t>
  </si>
  <si>
    <t>A Walk on the Bottom of the Ocean, Mecha Boss Rogue's Theme</t>
  </si>
  <si>
    <t>We Did It! part 1, We Did It! part 2</t>
  </si>
  <si>
    <t>PRI : PR — I RHYTHM</t>
  </si>
  <si>
    <t>Madoka SOS!!, Calling for the Wind (Twin memories), etc.</t>
  </si>
  <si>
    <t>A21 : Warm Vibe</t>
  </si>
  <si>
    <t>A Walk on the Bottom of the Ocean</t>
  </si>
  <si>
    <t>A63 : Rubber Bs 2</t>
  </si>
  <si>
    <t>Madoka SOS!!, Calling for the Wind (Twin memories)</t>
  </si>
  <si>
    <t>B03 : Harp</t>
  </si>
  <si>
    <t>It's Hot! Magma Base</t>
  </si>
  <si>
    <t>We Did It! part 1</t>
  </si>
  <si>
    <t>Castlevania: Rondo of Blood</t>
  </si>
  <si>
    <t>71 Pop Shot</t>
  </si>
  <si>
    <t>Op.13 (Stage 5 Other Side BGM)</t>
  </si>
  <si>
    <t>92 Big Stik</t>
  </si>
  <si>
    <t>Divine Bloodlines (Stage 1 BGM)</t>
  </si>
  <si>
    <t>000 Stereo Piano</t>
  </si>
  <si>
    <t>Divine Bloodlines (Stage 1 BGM), Vampire Killer (Stage 2 Normal Side BGM), etc.</t>
  </si>
  <si>
    <t>Divine Bloodlines (Stage 1 BGM), March of the Holy Man (Richter Ending BGM), etc.</t>
  </si>
  <si>
    <t>002 InChoirIrie</t>
  </si>
  <si>
    <t>Vampire Killer (Stage 2 Normal Side BGM)</t>
  </si>
  <si>
    <t>Mary Samba (Maria Ending BGM), Mother Earth (Ending BGM)</t>
  </si>
  <si>
    <t>Slash (Stage 4 Other Side BGM), Ghost Ship Painting (Stage 5 Normal Side BGM), etc.</t>
  </si>
  <si>
    <t>Theme of Simon (Block 8 BGM)</t>
  </si>
  <si>
    <t>Slash (Stage 4 Other Side BGM)</t>
  </si>
  <si>
    <t>019 F. Horn Sect</t>
  </si>
  <si>
    <t>Mary Samba (Maria Ending BGM)</t>
  </si>
  <si>
    <t>023 Slap/PopBass</t>
  </si>
  <si>
    <t>058 Octave Choir</t>
  </si>
  <si>
    <t>Cross a Fear (Stage 2 Other Side BGM)</t>
  </si>
  <si>
    <t>102 Solo Lead</t>
  </si>
  <si>
    <t>Cross a Fear (Stage 2 Other Side BGM), Moon Fight (Block 6 BGM 1)</t>
  </si>
  <si>
    <t>COMBI -&gt; Bank A</t>
  </si>
  <si>
    <t>A06 VolumeKnob</t>
  </si>
  <si>
    <t>Overture (Opening · Richter's Theme)</t>
  </si>
  <si>
    <t>A53 Steam &amp; Res</t>
  </si>
  <si>
    <t>Den (Stage 7 BGM)</t>
  </si>
  <si>
    <t>A57 AnaStrings</t>
  </si>
  <si>
    <t>A62 MahlerHorn</t>
  </si>
  <si>
    <t>A90 Dreaming</t>
  </si>
  <si>
    <t>B11 Full Pipes</t>
  </si>
  <si>
    <t>Bloody Tears (Stage 3 Normal Side BGM)</t>
  </si>
  <si>
    <t>B24 GargleBass</t>
  </si>
  <si>
    <t>B98 MonoLead 2</t>
  </si>
  <si>
    <t>I-16: Living Calliope</t>
  </si>
  <si>
    <t>I-26: Griitttarr</t>
  </si>
  <si>
    <t>Moon Fight (Block 6 BGM 1)</t>
  </si>
  <si>
    <t>I13 : Great Church</t>
  </si>
  <si>
    <t>B30 : Brass Sect 1</t>
  </si>
  <si>
    <t>Dance of Illusions (Stage 8 · Dracula's Theme)</t>
  </si>
  <si>
    <t>PRB : PR — B RHYTHM</t>
  </si>
  <si>
    <t>Dancing in Phantasmic Hell (Boss Theme BGM)</t>
  </si>
  <si>
    <t>Pizzicato strings</t>
  </si>
  <si>
    <t>Cemetery (Stage 3 Other Side BGM)</t>
  </si>
  <si>
    <t>Ghost Ship Painting (Stage 5 Normal Side BGM)</t>
  </si>
  <si>
    <t>Beginning (Stage 4 Normal Side BGM)</t>
  </si>
  <si>
    <t>TG500</t>
  </si>
  <si>
    <t>YM2151</t>
  </si>
  <si>
    <t>FM synths</t>
  </si>
  <si>
    <t>Misc. synth elements</t>
  </si>
  <si>
    <t>Pop'n TwinBee: Rainbow Bell Adventures</t>
  </si>
  <si>
    <r>
      <t>-</t>
    </r>
    <r>
      <rPr>
        <rFont val="Fira Sans"/>
        <b/>
        <i/>
        <sz val="10.0"/>
      </rPr>
      <t>Used throughout the soundtrack</t>
    </r>
    <r>
      <rPr>
        <rFont val="Fira Sans"/>
        <b/>
        <sz val="10.0"/>
      </rPr>
      <t>-</t>
    </r>
  </si>
  <si>
    <t>TwinBee Yahho!</t>
  </si>
  <si>
    <t>Super Bomberman 3</t>
  </si>
  <si>
    <t>Track 8</t>
  </si>
  <si>
    <t>Select 1</t>
  </si>
  <si>
    <t>Jikkyō Oshaberi Parodius (SNES)</t>
  </si>
  <si>
    <r>
      <t>-</t>
    </r>
    <r>
      <rPr>
        <rFont val="Fira Sans"/>
        <b/>
        <i/>
        <sz val="10.0"/>
      </rPr>
      <t>Used throughout the soundtrack</t>
    </r>
    <r>
      <rPr>
        <rFont val="Fira Sans"/>
        <b/>
        <sz val="10.0"/>
      </rPr>
      <t>-</t>
    </r>
  </si>
  <si>
    <t>B49 : Steel Drum</t>
  </si>
  <si>
    <r>
      <t>-</t>
    </r>
    <r>
      <rPr>
        <rFont val="Fira Sans"/>
        <b/>
        <i/>
        <sz val="10.0"/>
      </rPr>
      <t>Used throughout the soundtrack</t>
    </r>
    <r>
      <rPr>
        <rFont val="Fira Sans"/>
        <b/>
        <sz val="10.0"/>
      </rPr>
      <t>-</t>
    </r>
  </si>
  <si>
    <t>Castlevania: Symphony of the Night</t>
  </si>
  <si>
    <t>Prologue, Wandering Ghosts</t>
  </si>
  <si>
    <t>007 Arco Violas</t>
  </si>
  <si>
    <t>PlayStation Disc Bonus Track</t>
  </si>
  <si>
    <t>015 Pizz Violas</t>
  </si>
  <si>
    <t>Metamorphosis 1</t>
  </si>
  <si>
    <t>B31 ClickOrgan</t>
  </si>
  <si>
    <t>Marble Gallery</t>
  </si>
  <si>
    <t>A85 Bell Rise</t>
  </si>
  <si>
    <t>Heavenly Doorway</t>
  </si>
  <si>
    <t>A88 Nuclear Sun</t>
  </si>
  <si>
    <t>Rainbow Cemetery</t>
  </si>
  <si>
    <t>B25 EtherBells</t>
  </si>
  <si>
    <t>Moonlight Nocturne, Tower of Mist, Metamorphosis 2</t>
  </si>
  <si>
    <t>Monophonic lead</t>
  </si>
  <si>
    <t>Dracula's Castle</t>
  </si>
  <si>
    <t>I-38 Clear Bells</t>
  </si>
  <si>
    <t>Silence</t>
  </si>
  <si>
    <t>B-22 Brass Mix</t>
  </si>
  <si>
    <t>Dance of Gold</t>
  </si>
  <si>
    <t>B-54 Silky Strings</t>
  </si>
  <si>
    <t>110 Steel Away</t>
  </si>
  <si>
    <t>Wandering Ghosts</t>
  </si>
  <si>
    <t>Dance of Pales</t>
  </si>
  <si>
    <t>188 Plucked Harp</t>
  </si>
  <si>
    <t>Dance of Illusions</t>
  </si>
  <si>
    <t>SR-JV80-03 Piano</t>
  </si>
  <si>
    <t>001 Grand Piano1</t>
  </si>
  <si>
    <t>Swamp sfx</t>
  </si>
  <si>
    <t>Abandoned Pit</t>
  </si>
  <si>
    <t>Metal Gear Solid</t>
  </si>
  <si>
    <t>Partition C -&gt; ZOOMMM SL</t>
  </si>
  <si>
    <t>REX'S LAIR</t>
  </si>
  <si>
    <t>Partition D -&gt; DANGER 1</t>
  </si>
  <si>
    <t>DANGER 1B DM</t>
  </si>
  <si>
    <t>INTRODUCTION</t>
  </si>
  <si>
    <t>GAME OVER</t>
  </si>
  <si>
    <t>Voice Oohs</t>
  </si>
  <si>
    <t>Psychonauts Intro</t>
  </si>
  <si>
    <t>Suikoden II</t>
  </si>
  <si>
    <t>Drums / bells</t>
  </si>
  <si>
    <t>Ah, Beautiful Dancer</t>
  </si>
  <si>
    <t>Silent Hill</t>
  </si>
  <si>
    <t>Back In Time Records</t>
  </si>
  <si>
    <t>Mediterranian Atmosphere</t>
  </si>
  <si>
    <t>E4 TREMOLO</t>
  </si>
  <si>
    <t>XX-Large Classic Drumloops</t>
  </si>
  <si>
    <t>Tears Of ...</t>
  </si>
  <si>
    <t>Titanium Rhythms 1</t>
  </si>
  <si>
    <r>
      <t>-</t>
    </r>
    <r>
      <rPr>
        <rFont val="Fira Sans"/>
        <b/>
        <i/>
        <sz val="10.0"/>
      </rPr>
      <t>Used throughout the soundtrack</t>
    </r>
    <r>
      <rPr>
        <rFont val="Fira Sans"/>
        <b/>
        <sz val="10.0"/>
      </rPr>
      <t>-</t>
    </r>
  </si>
  <si>
    <r>
      <t>-</t>
    </r>
    <r>
      <rPr>
        <rFont val="Fira Sans"/>
        <b/>
        <i/>
        <sz val="10.0"/>
      </rPr>
      <t>Used throughout the soundtrack</t>
    </r>
    <r>
      <rPr>
        <rFont val="Fira Sans"/>
        <b/>
        <sz val="10.0"/>
      </rPr>
      <t>-</t>
    </r>
  </si>
  <si>
    <t>Track 08 -&gt; Ambient FX 3 -&gt; Sample 7</t>
  </si>
  <si>
    <t>Ambient FX 08-07</t>
  </si>
  <si>
    <t>Cafe Rest Theme</t>
  </si>
  <si>
    <t>Half Moon, Half Day</t>
  </si>
  <si>
    <t>Track 36 -&gt; Sample 6</t>
  </si>
  <si>
    <t>Short Wave Interference</t>
  </si>
  <si>
    <t>Devil's Lyric</t>
  </si>
  <si>
    <t>Yu-Gi-Oh! Forbidden Memories</t>
  </si>
  <si>
    <t>? (XX-Large Library)</t>
  </si>
  <si>
    <t>Soft SampleCell</t>
  </si>
  <si>
    <t>Prophecy</t>
  </si>
  <si>
    <t>Forest Shrine, Card Shop</t>
  </si>
  <si>
    <t>085 Steel Str Guitar</t>
  </si>
  <si>
    <t>Desert Shrine</t>
  </si>
  <si>
    <t>026 056 Industry Hit</t>
  </si>
  <si>
    <t>Seto Kaiba (Tournament Final)</t>
  </si>
  <si>
    <t>Priest Seto</t>
  </si>
  <si>
    <t>Partition A -&gt; # 06 160 BPM</t>
  </si>
  <si>
    <t>P A D  06-01</t>
  </si>
  <si>
    <t>Library Menu</t>
  </si>
  <si>
    <t>Beatmania IIDX 4th Style</t>
  </si>
  <si>
    <t>FB03_construction_kit_137bpm</t>
  </si>
  <si>
    <t>FB0303_male</t>
  </si>
  <si>
    <t>"Flip the raps, flip the tracks"</t>
  </si>
  <si>
    <t>GET ON BEAT (WILD STYLE)</t>
  </si>
  <si>
    <t>Yu-Gi-Oh! The Duelists of The Roses</t>
  </si>
  <si>
    <t>Classical Choir -&gt; Classical Choir</t>
  </si>
  <si>
    <t>24 MHH VA</t>
  </si>
  <si>
    <t>00:00 A3</t>
  </si>
  <si>
    <t>Perfect Rule</t>
  </si>
  <si>
    <t>Konami Krazy Racers</t>
  </si>
  <si>
    <t>Rock &amp; Pop Vocals</t>
  </si>
  <si>
    <t>TRACK 09</t>
  </si>
  <si>
    <t>18_09_08</t>
  </si>
  <si>
    <t>Silent Hill 2</t>
  </si>
  <si>
    <t>CD 2 -&gt; Track 50</t>
  </si>
  <si>
    <t>Siskovice</t>
  </si>
  <si>
    <t>Cutscene before Part 1 of Eddie Boss Fight BGM</t>
  </si>
  <si>
    <t>Slowed down to 0.55x</t>
  </si>
  <si>
    <t>Betrayal</t>
  </si>
  <si>
    <t>Left channel, slowed down to 0.6x</t>
  </si>
  <si>
    <t>Dog2</t>
  </si>
  <si>
    <t>Dog Ending</t>
  </si>
  <si>
    <t>inis</t>
  </si>
  <si>
    <t>Funky Xtreams</t>
  </si>
  <si>
    <t>070bpm</t>
  </si>
  <si>
    <t>HipHop04_70_s_16b</t>
  </si>
  <si>
    <t>Terror In The Depths Of The Fog</t>
  </si>
  <si>
    <t>DAYBREAK</t>
  </si>
  <si>
    <t>White Noiz, Heaven's Night</t>
  </si>
  <si>
    <t>Track 03 - Haunting -&gt; Sample 2</t>
  </si>
  <si>
    <t>Meanacing</t>
  </si>
  <si>
    <t>Faintly heard</t>
  </si>
  <si>
    <t>Repitched</t>
  </si>
  <si>
    <t>Fermata in Mistic Air</t>
  </si>
  <si>
    <t>Track 54 - Nasty -&gt; Sample 2</t>
  </si>
  <si>
    <t>Hoovering On Venus</t>
  </si>
  <si>
    <t>2x speed, looped</t>
  </si>
  <si>
    <t>Black Fairy</t>
  </si>
  <si>
    <t>Beatmania IIDX 6th Style</t>
  </si>
  <si>
    <t>Vocal Pearls</t>
  </si>
  <si>
    <t>"..Luv can save u?"</t>
  </si>
  <si>
    <t>sampling masters MEGA - route 80s</t>
  </si>
  <si>
    <t>Metal Gear Solid 2: Substance</t>
  </si>
  <si>
    <t>Yell "Dead Cell", Father and Son</t>
  </si>
  <si>
    <t>Father and Son</t>
  </si>
  <si>
    <t>HITS MAJ FF</t>
  </si>
  <si>
    <t>Yell "Dead Cell"</t>
  </si>
  <si>
    <t>Yell "Dead Cell" (VR remix)</t>
  </si>
  <si>
    <t>Yu-Gi-Oh! The Falsebound Kingdom</t>
  </si>
  <si>
    <t>CD 3 -&gt; Partition G -&gt; BNS LONG</t>
  </si>
  <si>
    <t>Tsughut at Night</t>
  </si>
  <si>
    <t>Castlevania: Aria of Sorrow</t>
  </si>
  <si>
    <t>Silent Hill 3</t>
  </si>
  <si>
    <t>Alien Artifakts</t>
  </si>
  <si>
    <t>Rain Of Brass Petals</t>
  </si>
  <si>
    <t>Things That Go Bump in the Night Vol. 1</t>
  </si>
  <si>
    <t>Partition E -&gt; TITANIUM 110</t>
  </si>
  <si>
    <t>TR 110 BPM</t>
  </si>
  <si>
    <t>110-12</t>
  </si>
  <si>
    <t>Flower Crown of Poppy</t>
  </si>
  <si>
    <t>Partition E -&gt; TITANIUM 160</t>
  </si>
  <si>
    <t>TR 160 BPM</t>
  </si>
  <si>
    <t>160-8</t>
  </si>
  <si>
    <t>Clockwork Little Happiness</t>
  </si>
  <si>
    <t>Things That Go Bump in the Night Vol. 2</t>
  </si>
  <si>
    <t>RAVISH</t>
  </si>
  <si>
    <t>SFX (Otherworld Transition)</t>
  </si>
  <si>
    <t>A Moment in Trust</t>
  </si>
  <si>
    <t>Segment starts at :34; note G4</t>
  </si>
  <si>
    <t>Dance With Night Wind</t>
  </si>
  <si>
    <t>X-Static Goldmine 2</t>
  </si>
  <si>
    <t>1403 LOOP 2</t>
  </si>
  <si>
    <t>Rain of Brass Petals</t>
  </si>
  <si>
    <t>Eerie Edition</t>
  </si>
  <si>
    <t>CD 3 -&gt; Track 92</t>
  </si>
  <si>
    <t>Music: Eerie Low Distorted Tone Ambience.</t>
  </si>
  <si>
    <t>Sickness Unto Foolish Death</t>
  </si>
  <si>
    <t>Unreleased - Kill God</t>
  </si>
  <si>
    <t>Miroslav Vitous Solo Instruments Vol. 2</t>
  </si>
  <si>
    <t>Strings -&gt; Solo Strings -&gt; Solo Violin</t>
  </si>
  <si>
    <t>Violin 1</t>
  </si>
  <si>
    <t>HipHop02_70_s_16b</t>
  </si>
  <si>
    <t>A Stray Child</t>
  </si>
  <si>
    <t>Partition C -&gt; 04 MOURNFUL1</t>
  </si>
  <si>
    <t>NEPAL</t>
  </si>
  <si>
    <t>CD 1 -&gt; Partition D -&gt; 03 SOMBER</t>
  </si>
  <si>
    <t>VAPOR CHIMES</t>
  </si>
  <si>
    <t>BIG DREDS</t>
  </si>
  <si>
    <t>Maternal Heart</t>
  </si>
  <si>
    <t>CHILLEE</t>
  </si>
  <si>
    <t>Track 02 - Drum-Loops I -&gt; TS 0:05</t>
  </si>
  <si>
    <t>contrast program</t>
  </si>
  <si>
    <t>Track 21 -&gt; TS 1:04</t>
  </si>
  <si>
    <t>Sound Effect</t>
  </si>
  <si>
    <t>Dance Girl Dance</t>
  </si>
  <si>
    <t>Track 49 -&gt; TS 0:03</t>
  </si>
  <si>
    <t>Sound Effect Atmosphere</t>
  </si>
  <si>
    <t>Never Forgive Me, Never Forget Me</t>
  </si>
  <si>
    <t>Beneath The Planet Of The Breaks</t>
  </si>
  <si>
    <t>Slayed</t>
  </si>
  <si>
    <t>Track 03 - Haunting -&gt; Sample 1</t>
  </si>
  <si>
    <t>Hom</t>
  </si>
  <si>
    <t>Return To The Planet Of The Breaks</t>
  </si>
  <si>
    <t>070 Gtrspill 2</t>
  </si>
  <si>
    <t>Breeze - in Monochrome Night</t>
  </si>
  <si>
    <t>Smoke</t>
  </si>
  <si>
    <t>Crunch Junk LP</t>
  </si>
  <si>
    <t>Frogger's Adventures: The Rescue</t>
  </si>
  <si>
    <t>Distortion Guitar</t>
  </si>
  <si>
    <t>Metro Mayhem Level 2</t>
  </si>
  <si>
    <t>Castlevania: Lament of Innocence</t>
  </si>
  <si>
    <t>Lament of Innocence (Leon's theme)</t>
  </si>
  <si>
    <t>A-41 Authentic Harp</t>
  </si>
  <si>
    <t>125:Reactivate</t>
  </si>
  <si>
    <t>Dark Palace of Waterfalls</t>
  </si>
  <si>
    <t>EX5</t>
  </si>
  <si>
    <t>Metal Gear Solid: The Twin Snakes</t>
  </si>
  <si>
    <t>Silent Hill 4: The Room</t>
  </si>
  <si>
    <t>Shamanic</t>
  </si>
  <si>
    <t>Traversing The Portals Of Reality</t>
  </si>
  <si>
    <t>BT DIRT 02</t>
  </si>
  <si>
    <t>090GRAVEYD</t>
  </si>
  <si>
    <t>Wounded Warsong</t>
  </si>
  <si>
    <t>Track 11 - Eerie Stuff -&gt; Sample 3</t>
  </si>
  <si>
    <t>eerie</t>
  </si>
  <si>
    <t xml:space="preserve">Sonic Foundry </t>
  </si>
  <si>
    <t>Wolf at Vespers</t>
  </si>
  <si>
    <t>Unreleased - Tender Sugar (Joseph Cutscene Version)</t>
  </si>
  <si>
    <t>Partition A -&gt; LOST HORIZON</t>
  </si>
  <si>
    <t>LOST HORZN</t>
  </si>
  <si>
    <t>1st Ex. - note G3, 2nd Ex. varied</t>
  </si>
  <si>
    <t>Resting Comfortably, Unreleased - Tender Sugar (Joeseph Cutscene Version)</t>
  </si>
  <si>
    <t>Soundscan 13 - Ethereal Atmospheres</t>
  </si>
  <si>
    <t>Partition A -&gt; 03-BEAUTY A</t>
  </si>
  <si>
    <t>BEAUTY 02</t>
  </si>
  <si>
    <t>Limited Edition OST - Two Evils</t>
  </si>
  <si>
    <t>Track 07 - Haunting -&gt; Sample 2</t>
  </si>
  <si>
    <t>Old Nick</t>
  </si>
  <si>
    <t>Slowed Down 8 st</t>
  </si>
  <si>
    <t>Unreleased - The Hole</t>
  </si>
  <si>
    <t>Metal Gear Solid 3: Snake Eater</t>
  </si>
  <si>
    <t>CQC</t>
  </si>
  <si>
    <t>Metal Gear Saga</t>
  </si>
  <si>
    <t>Snake Eater</t>
  </si>
  <si>
    <t>CD 1 -&gt; Partition B -&gt; 03 130-139</t>
  </si>
  <si>
    <t>CATWOMAN 137</t>
  </si>
  <si>
    <t>On The Ground ~ Battle In The Jungle</t>
  </si>
  <si>
    <t>CD 1 -&gt; Partition F -&gt; ODD BELLS</t>
  </si>
  <si>
    <t>TINNIBULUM</t>
  </si>
  <si>
    <t>100-Jah Baby</t>
  </si>
  <si>
    <t>Track 27 - Straight Loops -&gt; Sample 8</t>
  </si>
  <si>
    <t>Placed Nicely</t>
  </si>
  <si>
    <t>Sidecar - Escape From The Fortress -</t>
  </si>
  <si>
    <t>Beatmania IIDX 10th Style</t>
  </si>
  <si>
    <t>sampling masters MEGA - 1st Samurai</t>
  </si>
  <si>
    <t>Loops -&gt; Drumloops -&gt; Drumloops 070</t>
  </si>
  <si>
    <t>05drm070_8BS operation bitcrack</t>
  </si>
  <si>
    <t>AKIRA YAMAOKA - SPACE FIGHT</t>
  </si>
  <si>
    <t>PlugSound Vol. 1 Keyboards</t>
  </si>
  <si>
    <t>Mr.T - desolation, Mr.T - EXE</t>
  </si>
  <si>
    <t>Mr.T と Brother Hiro - どんなときも。</t>
  </si>
  <si>
    <t>Mr.T - desolation</t>
  </si>
  <si>
    <t>Track 53 -&gt; Sample 15</t>
  </si>
  <si>
    <t>I Like That</t>
  </si>
  <si>
    <t>Track 54 -&gt; Sample 3</t>
  </si>
  <si>
    <t>Every Single Sound</t>
  </si>
  <si>
    <t>Beatmania IIDX 12: Happy Sky</t>
  </si>
  <si>
    <t>M1 house piano</t>
  </si>
  <si>
    <t>SigSig</t>
  </si>
  <si>
    <t>Castlevania: Dawn of Sorrow</t>
  </si>
  <si>
    <t>I-43 Pizza Hutt</t>
  </si>
  <si>
    <t>Equipment's Tale</t>
  </si>
  <si>
    <t>Momentary Moonlight</t>
  </si>
  <si>
    <t>Pitch Black Intrusion</t>
  </si>
  <si>
    <t>Castlevania: Curse of Darkness</t>
  </si>
  <si>
    <t>Uncivilised G'Rooves</t>
  </si>
  <si>
    <t>B'Mass B (1)</t>
  </si>
  <si>
    <t>Aiolon Cave Temple</t>
  </si>
  <si>
    <t>Fear - Terror</t>
  </si>
  <si>
    <t>A114 Jungle Melody</t>
  </si>
  <si>
    <t>The Forest of Jigramunt</t>
  </si>
  <si>
    <t>Aiolon Ruins</t>
  </si>
  <si>
    <t>Castlevania: Portrait of Ruin</t>
  </si>
  <si>
    <t>A Small Prayer</t>
  </si>
  <si>
    <t>076 Pizzicato 2</t>
  </si>
  <si>
    <t>019 Harpsichord</t>
  </si>
  <si>
    <t>Name Entry</t>
  </si>
  <si>
    <t>Metal Gear Solid: Portable Ops</t>
  </si>
  <si>
    <t>Opening Title</t>
  </si>
  <si>
    <t>Silent Hill: Origins</t>
  </si>
  <si>
    <t>Elvis LiVE,from the Bombay Bar 'n' Grill</t>
  </si>
  <si>
    <t>Battle Drums</t>
  </si>
  <si>
    <t>Track 68</t>
  </si>
  <si>
    <t>Butcher Fight</t>
  </si>
  <si>
    <t>Track 01 - Haunting -&gt; Sample 2</t>
  </si>
  <si>
    <t>Creepy Vibe</t>
  </si>
  <si>
    <t>Wrong Is Right</t>
  </si>
  <si>
    <t>beatmania IIDX 15 DJ TROOPERS</t>
  </si>
  <si>
    <t>Time to Air</t>
  </si>
  <si>
    <t>Silent Hill: Homecoming</t>
  </si>
  <si>
    <t>Chill: Downtempo Loops and Beats</t>
  </si>
  <si>
    <t>The Thing</t>
  </si>
  <si>
    <t>Tool Shed Percussion</t>
  </si>
  <si>
    <t>Total Invasion</t>
  </si>
  <si>
    <t>Downbeat &amp; Leftfield</t>
  </si>
  <si>
    <t>Alex Theme</t>
  </si>
  <si>
    <t>SampleLab</t>
  </si>
  <si>
    <t>Broken Beats</t>
  </si>
  <si>
    <t>Spatial Awareness</t>
  </si>
  <si>
    <t>Soundscan 13 - Etheral Atmospheres</t>
  </si>
  <si>
    <t>PARTITION A -&gt; 01-AMBIANT A</t>
  </si>
  <si>
    <t>AMBIANT 03</t>
  </si>
  <si>
    <t>Snow Flower</t>
  </si>
  <si>
    <t>Degrees of Abstract</t>
  </si>
  <si>
    <t>090 Bang the Dull</t>
  </si>
  <si>
    <t>Voodoo Girl</t>
  </si>
  <si>
    <t>Castlevania Judgment</t>
  </si>
  <si>
    <t>Vampire Killer, Bloody Tears</t>
  </si>
  <si>
    <t>Beatmania IIDX 16: Empress</t>
  </si>
  <si>
    <t>Interface Dance</t>
  </si>
  <si>
    <t>smooooch・∀・</t>
  </si>
  <si>
    <t>Beatmania IIDX 17 SIRIUS</t>
  </si>
  <si>
    <t>Mini Mono Synth 05</t>
  </si>
  <si>
    <t>Ben Franklin - Brazilian Fire</t>
  </si>
  <si>
    <t>Human -&gt; sport - soccer</t>
  </si>
  <si>
    <t>soccer fans celebrate uk</t>
  </si>
  <si>
    <t>135-Iron Boy</t>
  </si>
  <si>
    <t>Galderia - Almagest</t>
  </si>
  <si>
    <t>Zektbach - Raison d'etre ~交差する宿命~</t>
  </si>
  <si>
    <t>144-Electric Flower AM Radio</t>
  </si>
  <si>
    <t>ガキ大将ティーã_x0083_ - フェティッシュペイパー ~脇の汗回転ガール~</t>
  </si>
  <si>
    <t>Silent Hill: Shattered Memories</t>
  </si>
  <si>
    <t>Track 1 -&gt; Sample 24</t>
  </si>
  <si>
    <t>Plane Beat</t>
  </si>
  <si>
    <t>Hibernation</t>
  </si>
  <si>
    <t>Track 3 -&gt; Sample 6</t>
  </si>
  <si>
    <t>Cardboard Box Kit-92</t>
  </si>
  <si>
    <t>Track 10 - Haunting -&gt; Sample 1</t>
  </si>
  <si>
    <t>Ethereal Autumn</t>
  </si>
  <si>
    <t>Different Persons</t>
  </si>
  <si>
    <t>Metal Gear Solid: Peace Walker</t>
  </si>
  <si>
    <t>6FH Rips C</t>
  </si>
  <si>
    <t>Unsure, pitched down maybe?</t>
  </si>
  <si>
    <t>Koi No Yokoshiryoku</t>
  </si>
  <si>
    <t>Koi No Yokushiryoku</t>
  </si>
  <si>
    <t>Classic Stylus -&gt; 160-DrumNbeat</t>
  </si>
  <si>
    <t>160-DrumNbeat b</t>
  </si>
  <si>
    <t>Zero Allies!</t>
  </si>
  <si>
    <t>VOCALOID-FLEX</t>
  </si>
  <si>
    <t>CV-4C</t>
  </si>
  <si>
    <t>Never released</t>
  </si>
  <si>
    <t>AI Pod, PUPA and the other AI's singing, Vocaloid-FLEX DLCs</t>
  </si>
  <si>
    <t>Koi No Yokushiryoku Demo</t>
  </si>
  <si>
    <t>Strings, unsure</t>
  </si>
  <si>
    <t>Castlevania: Harmony of Despair</t>
  </si>
  <si>
    <t>Nothing to Lose</t>
  </si>
  <si>
    <t>dfh Superior</t>
  </si>
  <si>
    <t>Beatmania IIDX 20 Tricoro</t>
  </si>
  <si>
    <t>Hideki Naganuma - LUV CAN SAVE U</t>
  </si>
  <si>
    <t>Beatmania IIDX 22 PENDUAL</t>
  </si>
  <si>
    <t>Urban And Dance Vocals</t>
  </si>
  <si>
    <t>140bpm_Line_005</t>
  </si>
  <si>
    <t>DJ Noriken - #The_Relentless</t>
  </si>
  <si>
    <t>D.J.Amuro - ZZ</t>
  </si>
  <si>
    <t>Project B- - 超・超青少年ノ為ノ超多幸ナ超古典的超舞曲 超マスト愛聴版</t>
  </si>
  <si>
    <t>RoughSketch feat.Aikapin - No Tears</t>
  </si>
  <si>
    <t>Yu-Gi-Oh! ARC-V Tag Force Special</t>
  </si>
  <si>
    <t>Trilian Ac 1 FX Slides Down</t>
  </si>
  <si>
    <t>Booster Shop</t>
  </si>
  <si>
    <t>Jubeat Prop</t>
  </si>
  <si>
    <t>DJ Totto - glacia</t>
  </si>
  <si>
    <t>Metal Gear Solid V</t>
  </si>
  <si>
    <t>The Fall of Mother Base</t>
  </si>
  <si>
    <t>Beatmania IIDX 24 SINOBUZ</t>
  </si>
  <si>
    <t>Ryu* - ¡Viva!</t>
  </si>
  <si>
    <t>HuΣeR - 獅子霞麗ノ舞</t>
  </si>
  <si>
    <t>Microsoft / Microsoft Studios / Xbox Game Studios</t>
  </si>
  <si>
    <t>Age of Empires II</t>
  </si>
  <si>
    <t>12-String Guitar</t>
  </si>
  <si>
    <t>Quest for Butter (Main Menu)</t>
  </si>
  <si>
    <t>Carne y Helado</t>
  </si>
  <si>
    <t>Drizzle Firelight</t>
  </si>
  <si>
    <t>Crotales</t>
  </si>
  <si>
    <t>Machina del Diablo</t>
  </si>
  <si>
    <t>Pizzicato violins</t>
  </si>
  <si>
    <t>Shamburger</t>
  </si>
  <si>
    <t>Partition F -&gt; HYDRATOR</t>
  </si>
  <si>
    <t>HYDRATOR 1</t>
  </si>
  <si>
    <t>SFX (Defeat)</t>
  </si>
  <si>
    <t>CD 1 -&gt; Partition A -&gt; 03 80-89 BPM</t>
  </si>
  <si>
    <t>WELTS   80</t>
  </si>
  <si>
    <t>Pork Parts</t>
  </si>
  <si>
    <t>Crash choke</t>
  </si>
  <si>
    <t>Quest for Butter (Main Menu), Machina del Diablo</t>
  </si>
  <si>
    <t>Steel guitar</t>
  </si>
  <si>
    <t>Ride, Lawrence, Ride!</t>
  </si>
  <si>
    <t>Smells Like Crickets, Tastes Like Chicken</t>
  </si>
  <si>
    <t>Halo: Combat Evolved</t>
  </si>
  <si>
    <t>E4 Ultra Production Set</t>
  </si>
  <si>
    <t>Multis &gt; Strings</t>
  </si>
  <si>
    <t>Pizz Strings 2</t>
  </si>
  <si>
    <t>Perilous Journey</t>
  </si>
  <si>
    <t>Formula 4000 Vol. 1 - Hip Hop Nation</t>
  </si>
  <si>
    <t>Phatt Beat 95-128</t>
  </si>
  <si>
    <t>A few hihats are absent in final track</t>
  </si>
  <si>
    <t>A Walk In The Woods</t>
  </si>
  <si>
    <t>082 (FACTORY USER)</t>
  </si>
  <si>
    <t>Sarengeti</t>
  </si>
  <si>
    <t>Covenant Dance</t>
  </si>
  <si>
    <t>051 (FACTORY USER)</t>
  </si>
  <si>
    <t>Mystic Land</t>
  </si>
  <si>
    <t>Halo (Main Halo Percussion)</t>
  </si>
  <si>
    <t>046 (FACTORY USER)</t>
  </si>
  <si>
    <t>Orch Perc</t>
  </si>
  <si>
    <t>Lowest note</t>
  </si>
  <si>
    <t>078 sfx:3001</t>
  </si>
  <si>
    <t>E0</t>
  </si>
  <si>
    <t>Halo, Trace Amounts</t>
  </si>
  <si>
    <t>081 sfx:Bad Bells</t>
  </si>
  <si>
    <t>Play low</t>
  </si>
  <si>
    <t>Trace Amounts</t>
  </si>
  <si>
    <t>103 sfx:TarzansDance</t>
  </si>
  <si>
    <t>Halo</t>
  </si>
  <si>
    <t>108 nse:Carrion</t>
  </si>
  <si>
    <t>Played low</t>
  </si>
  <si>
    <t>Halo, Truth and Reconciliation Suite</t>
  </si>
  <si>
    <t>109 nse:Dust Bunny</t>
  </si>
  <si>
    <t>Wind effect that plays at the end</t>
  </si>
  <si>
    <t>032 prc:Orchestral</t>
  </si>
  <si>
    <t>E Timpani</t>
  </si>
  <si>
    <t>041 prc:Snares 1</t>
  </si>
  <si>
    <t>F#1 Snare</t>
  </si>
  <si>
    <t>Halo, Covenant Dance</t>
  </si>
  <si>
    <t>042 prc:Snares 2</t>
  </si>
  <si>
    <t>Eb2 Snare, on right channel</t>
  </si>
  <si>
    <t>Proteus 2000 - Composer ROM</t>
  </si>
  <si>
    <t>059-3</t>
  </si>
  <si>
    <t>kit:424</t>
  </si>
  <si>
    <t>Under Cover of Night</t>
  </si>
  <si>
    <t>103-6</t>
  </si>
  <si>
    <t>Tarzan Dance</t>
  </si>
  <si>
    <t>Shadows / (Truth &amp; Reconciliation Suite)</t>
  </si>
  <si>
    <t>037-7</t>
  </si>
  <si>
    <t>Progress</t>
  </si>
  <si>
    <t>The Long Run</t>
  </si>
  <si>
    <t>Proteus 2000 - Protozoa ROM</t>
  </si>
  <si>
    <t>082-0</t>
  </si>
  <si>
    <t>GulaGula</t>
  </si>
  <si>
    <t>008-3</t>
  </si>
  <si>
    <t>P/3: Percussion 1</t>
  </si>
  <si>
    <t>The Gun Pointed At The Head Of The Universe</t>
  </si>
  <si>
    <t>Proteus 2000 - Orbit-3 ROM</t>
  </si>
  <si>
    <t>090-2</t>
  </si>
  <si>
    <t>sfx:Alien Steps</t>
  </si>
  <si>
    <t>Lament for Pvt. Jenkins</t>
  </si>
  <si>
    <t>Proteus 2000 - Virtuoso ROM</t>
  </si>
  <si>
    <t>071-1</t>
  </si>
  <si>
    <t>Hall Marcato</t>
  </si>
  <si>
    <t>Devils...Monsters...</t>
  </si>
  <si>
    <t>Programs -&gt; DRUMS</t>
  </si>
  <si>
    <t>62 Rhythmatic</t>
  </si>
  <si>
    <t>Perchance To Dream</t>
  </si>
  <si>
    <t>64 Touch Drums</t>
  </si>
  <si>
    <t>Toms, Used with Rhythmatic</t>
  </si>
  <si>
    <t>72 Warm Bass</t>
  </si>
  <si>
    <t>With SuperTap delay</t>
  </si>
  <si>
    <t>74 Ripper Bass</t>
  </si>
  <si>
    <t>A Walk in the Woods</t>
  </si>
  <si>
    <t>Programs -&gt; STRINGS/CHOIRS</t>
  </si>
  <si>
    <t>118 Cathedral Choir</t>
  </si>
  <si>
    <t>Programs -&gt; HYBRID</t>
  </si>
  <si>
    <t>159 Arrakis Grand</t>
  </si>
  <si>
    <t>Eb0</t>
  </si>
  <si>
    <t>Truth &amp; Reconciliation Suite, Two Betrayals Opening</t>
  </si>
  <si>
    <t>949 Touch Strings</t>
  </si>
  <si>
    <t>Covie, Perilous, Brothers, EDH, Halo, Alien Corridors</t>
  </si>
  <si>
    <t>227 Choir 1</t>
  </si>
  <si>
    <t>Suite Autumn</t>
  </si>
  <si>
    <t>001 Dist Gtr 1</t>
  </si>
  <si>
    <t>Shadows</t>
  </si>
  <si>
    <t>052 Blade Racer</t>
  </si>
  <si>
    <t>In The Club (Not on soundtrack)</t>
  </si>
  <si>
    <t>028 Tubular Vox</t>
  </si>
  <si>
    <t>Eb</t>
  </si>
  <si>
    <t>Library Suite</t>
  </si>
  <si>
    <t>044 Symphonique</t>
  </si>
  <si>
    <t>Disable Tone 4</t>
  </si>
  <si>
    <t>094 Albion</t>
  </si>
  <si>
    <t>Ambient Wonder</t>
  </si>
  <si>
    <t>107 Sands of Time</t>
  </si>
  <si>
    <t>Lower G#</t>
  </si>
  <si>
    <t>112 Cascade</t>
  </si>
  <si>
    <t>119 Dissimilate</t>
  </si>
  <si>
    <t>Disable Tone 4, hold C-1/C0/C1</t>
  </si>
  <si>
    <t>121 Ocean Floor</t>
  </si>
  <si>
    <t>123 Biosphere</t>
  </si>
  <si>
    <t>Alien Corridors</t>
  </si>
  <si>
    <t>104 Darkshine</t>
  </si>
  <si>
    <t>118 Phobos</t>
  </si>
  <si>
    <t>Disable Tone 3, play G4</t>
  </si>
  <si>
    <t>123 Shadows</t>
  </si>
  <si>
    <t>Disable Tone 1, A10 opening</t>
  </si>
  <si>
    <t>The Lost Muse</t>
  </si>
  <si>
    <t>065 St. Choir</t>
  </si>
  <si>
    <t>The Maw</t>
  </si>
  <si>
    <t>123 Moon Rise</t>
  </si>
  <si>
    <t>039 India Garden</t>
  </si>
  <si>
    <t>What Once Was Lost</t>
  </si>
  <si>
    <t>127 Flashback</t>
  </si>
  <si>
    <t>Opening Suite, Truth &amp; Reconciliation Suite</t>
  </si>
  <si>
    <t>002 PopDrumSet1</t>
  </si>
  <si>
    <t>Drumrun</t>
  </si>
  <si>
    <t>003 PopDrumSet2</t>
  </si>
  <si>
    <t>GtrFretNoise, heavily pitched down</t>
  </si>
  <si>
    <t>CD 3 -&gt; Partition E</t>
  </si>
  <si>
    <t>GR 5TH &amp; GREG OHS</t>
  </si>
  <si>
    <t>Loading Gregorian Chant (Not on soundtrack)</t>
  </si>
  <si>
    <t>Fuzion Frenzy</t>
  </si>
  <si>
    <t>Kritical Massive - Soun Bwoy</t>
  </si>
  <si>
    <t>Dub Section Guitar Hit 2</t>
  </si>
  <si>
    <t>Mash It Up</t>
  </si>
  <si>
    <t>Track 51 -&gt; Samples 1 &amp; 2</t>
  </si>
  <si>
    <t>Vocals 1</t>
  </si>
  <si>
    <t>Money Jar</t>
  </si>
  <si>
    <t>Track 59 -&gt; Samples 2, 3, 6, 11, &amp; 13</t>
  </si>
  <si>
    <t>Vocals 9</t>
  </si>
  <si>
    <t>Track 62 -&gt; Sample 21</t>
  </si>
  <si>
    <t>Dub Hitz &amp; Fx 1</t>
  </si>
  <si>
    <t>Money Jar, DumDum Boy</t>
  </si>
  <si>
    <t>Track 75 -&gt; Sample 1</t>
  </si>
  <si>
    <t>Dub Basses 5</t>
  </si>
  <si>
    <t>Track 11 -&gt; Sample 2</t>
  </si>
  <si>
    <t>Funky Crunch Gate Corner</t>
  </si>
  <si>
    <t>Funky Frenzy</t>
  </si>
  <si>
    <t>Track 19 -&gt; Sample 4</t>
  </si>
  <si>
    <t>From Glover (N64)</t>
  </si>
  <si>
    <t>Samson Victory Theme</t>
  </si>
  <si>
    <t>Track 32 - Rap Voices -&gt; Sample 3</t>
  </si>
  <si>
    <t>"...Come on girl, let me rock your world"</t>
  </si>
  <si>
    <t>Rock Ya World</t>
  </si>
  <si>
    <t>Track 32 - Rap Voices -&gt; Sample 4</t>
  </si>
  <si>
    <t>"Jump around now... Jump up to get down"</t>
  </si>
  <si>
    <t>Track 38 - Rap Voices -&gt; Sample 5</t>
  </si>
  <si>
    <t>Rapper 3,4,5</t>
  </si>
  <si>
    <t>"So look around, the crowd is just moving..."</t>
  </si>
  <si>
    <t>Robots &amp; Computers</t>
  </si>
  <si>
    <t>Track 05 - Drums &amp; Rhythm Loops -&gt; TS Various</t>
  </si>
  <si>
    <t>120 BPM Loops</t>
  </si>
  <si>
    <t>Radio Waves</t>
  </si>
  <si>
    <t>Track 13 - Computer &amp; Vocoder Speech -&gt; TS 0:03</t>
  </si>
  <si>
    <t>Single Vox &amp; Voices</t>
  </si>
  <si>
    <t>One-Two</t>
  </si>
  <si>
    <t>Track 18 - Computer &amp; Vocoder Speech -&gt; TS 0:05</t>
  </si>
  <si>
    <t>Speak &amp; Spell Numbers</t>
  </si>
  <si>
    <t>"1, 2"</t>
  </si>
  <si>
    <t>Track 18 - Computer &amp; Vocoder Speech -&gt; TS 0:08</t>
  </si>
  <si>
    <t>"4"</t>
  </si>
  <si>
    <t>Track 19 - Computer &amp; Vocoder Speech -&gt; TS 0:03</t>
  </si>
  <si>
    <t>Speak &amp; Spell Melodies</t>
  </si>
  <si>
    <t>Track 20 - Computer &amp; Vocoder Speech -&gt; TS 0:10</t>
  </si>
  <si>
    <t>Speak &amp; Spell Words 1</t>
  </si>
  <si>
    <t>"Anything"</t>
  </si>
  <si>
    <t>Track 21 - Computer &amp; Vocoder Speech -&gt; TS 0:09</t>
  </si>
  <si>
    <t>Speak &amp; Spell Words 2</t>
  </si>
  <si>
    <t>"Ready"</t>
  </si>
  <si>
    <t>Track 23 - Computer &amp; Vocoder Speech -&gt; TS 1:04</t>
  </si>
  <si>
    <t>Computer Speech 1</t>
  </si>
  <si>
    <t>Track 38 - Basses (Multisamples) -&gt; TS 0:03</t>
  </si>
  <si>
    <t>Single Basses</t>
  </si>
  <si>
    <t>Partition H -&gt; SITAR GRV 1</t>
  </si>
  <si>
    <t>SITAR GRV 01</t>
  </si>
  <si>
    <t>Geena Victory Theme</t>
  </si>
  <si>
    <t>Funk Stew 2</t>
  </si>
  <si>
    <t>CD 1 -&gt; Track 02</t>
  </si>
  <si>
    <t>Timestamp 2:29</t>
  </si>
  <si>
    <t>Scratch Loop</t>
  </si>
  <si>
    <t>Scratch Match</t>
  </si>
  <si>
    <t>CD 2 -&gt; Track 03</t>
  </si>
  <si>
    <t>"Puffin' it while I feel like"</t>
  </si>
  <si>
    <t>Clubbed To Death</t>
  </si>
  <si>
    <t>Blitz Cowboy</t>
  </si>
  <si>
    <t>14 Sidewinder Phoenix 105 Emin</t>
  </si>
  <si>
    <t>Sidewinder</t>
  </si>
  <si>
    <t>roundabout</t>
  </si>
  <si>
    <t>Hypnotize Her</t>
  </si>
  <si>
    <t>Dr Rex Drum Loops -&gt; Abstract HipHop</t>
  </si>
  <si>
    <t>Trh04_Vintage_100_eLAB</t>
  </si>
  <si>
    <t>Casino Royale</t>
  </si>
  <si>
    <t>Dr Rex Drum Loops -&gt; Chemical Beats</t>
  </si>
  <si>
    <t>Chm06_Bold_130_eLAB</t>
  </si>
  <si>
    <t>Opening FMV, Hey Phatty!</t>
  </si>
  <si>
    <t>Subtractor Patches -&gt; MonoSynth</t>
  </si>
  <si>
    <t>Ghosty Lead</t>
  </si>
  <si>
    <t>Funk lead - Short attack, pitchbent</t>
  </si>
  <si>
    <t>Subtractor Patches -&gt; PolySynth</t>
  </si>
  <si>
    <t>Fat Sync</t>
  </si>
  <si>
    <t>Backing</t>
  </si>
  <si>
    <t>Variable Tempo (rex2) -&gt; Downtempo Loops</t>
  </si>
  <si>
    <t>090_FunkyRhodes_mLp_eLAB</t>
  </si>
  <si>
    <t>090_FunkyStrat2_mLp_eLAB</t>
  </si>
  <si>
    <t>Variable Tempo (rex2) -&gt; Uptempo Loops</t>
  </si>
  <si>
    <t>130_AlltimeDisco_mLp_eLAB</t>
  </si>
  <si>
    <t>Casino Royale, Hey Phatty!</t>
  </si>
  <si>
    <t>130_CompChords_mLp_eLAB</t>
  </si>
  <si>
    <t>Clubbed To Death, Mystery Beat</t>
  </si>
  <si>
    <t>130_Cycle_mLp_eLAB</t>
  </si>
  <si>
    <t>130_Looped_mLp_eLAB</t>
  </si>
  <si>
    <t>135_TechVox_mLp_eLAB</t>
  </si>
  <si>
    <t>Hey Phatty!</t>
  </si>
  <si>
    <t>Other Samples -&gt; FX-Vox</t>
  </si>
  <si>
    <t>God_eLAB</t>
  </si>
  <si>
    <t>"C'mon!"</t>
  </si>
  <si>
    <t>077 Gong Menu</t>
  </si>
  <si>
    <t>Patch 002</t>
  </si>
  <si>
    <t>Naomi Victory Theme</t>
  </si>
  <si>
    <t>015 Nite'Hood 94</t>
  </si>
  <si>
    <t>158 ScratchMenu2</t>
  </si>
  <si>
    <t>184 Aaaa^^^^^^</t>
  </si>
  <si>
    <t>144 Giggle</t>
  </si>
  <si>
    <t>216 Rewind</t>
  </si>
  <si>
    <t>Mac Money - Electronic Hip-Hop</t>
  </si>
  <si>
    <t>Wah Guitar 02</t>
  </si>
  <si>
    <t>Wah What Is It Go</t>
  </si>
  <si>
    <t>Boom</t>
  </si>
  <si>
    <t>Scratch 02</t>
  </si>
  <si>
    <t>Scratch 04</t>
  </si>
  <si>
    <t>Scratch 05</t>
  </si>
  <si>
    <t>Scratch 07</t>
  </si>
  <si>
    <t>Scratch 24</t>
  </si>
  <si>
    <t>Dub Victory Theme</t>
  </si>
  <si>
    <t>Scratch 25</t>
  </si>
  <si>
    <t>Hypnotize Her, Rhythm</t>
  </si>
  <si>
    <t>Scratch 27</t>
  </si>
  <si>
    <t>Scratch 37</t>
  </si>
  <si>
    <t>Vocals -&gt; Female</t>
  </si>
  <si>
    <t>Female Vocal 03</t>
  </si>
  <si>
    <t>"Hip hop you don't stop, uh... yeah"</t>
  </si>
  <si>
    <t>Female Vocal 15</t>
  </si>
  <si>
    <t>Analoop 01B 02-02</t>
  </si>
  <si>
    <t>Analoop 11 03-03</t>
  </si>
  <si>
    <t>Ease Of Tommorrow</t>
  </si>
  <si>
    <t>Analoop 53 07-07</t>
  </si>
  <si>
    <t>Analog -&gt; LFO FX</t>
  </si>
  <si>
    <t>Turbosweep 88-12</t>
  </si>
  <si>
    <t>Beat 01 13-01</t>
  </si>
  <si>
    <t>Beat 15A 14-09</t>
  </si>
  <si>
    <t>Dussel 02A 35-04</t>
  </si>
  <si>
    <t>Dussel 04A 35-10</t>
  </si>
  <si>
    <t>Ear Candy 01 51-01</t>
  </si>
  <si>
    <t>Muffle 38-08</t>
  </si>
  <si>
    <t>Sped tempo to 140BPM</t>
  </si>
  <si>
    <t>Lullabye For Broadmore</t>
  </si>
  <si>
    <t>Squeak Drive 38-11</t>
  </si>
  <si>
    <t>Throatline 01 43-01</t>
  </si>
  <si>
    <t>Ugly 02A 21-02</t>
  </si>
  <si>
    <t>Ugly 18 22-13</t>
  </si>
  <si>
    <t>Bass 02-01</t>
  </si>
  <si>
    <t>Jet Victory Theme</t>
  </si>
  <si>
    <t>Bass 29-10</t>
  </si>
  <si>
    <t>Dialog</t>
  </si>
  <si>
    <t>I Will Make You Understand</t>
  </si>
  <si>
    <t>My Toys</t>
  </si>
  <si>
    <t>"Hypnotize her"</t>
  </si>
  <si>
    <t>Movie Bits</t>
  </si>
  <si>
    <t>Sci Fi Org and Storm</t>
  </si>
  <si>
    <t>New York</t>
  </si>
  <si>
    <t>CD 2 -&gt; 90DRLP -&gt; 090MEZZ</t>
  </si>
  <si>
    <t>090MEZZ1</t>
  </si>
  <si>
    <t>090MEZZ2</t>
  </si>
  <si>
    <t>090MEZZ3</t>
  </si>
  <si>
    <t>090MEZZ4</t>
  </si>
  <si>
    <t>090HELP</t>
  </si>
  <si>
    <t>090NYORK</t>
  </si>
  <si>
    <t>Track 01 -&gt; TS 0:02</t>
  </si>
  <si>
    <t>Complete Composition 123,6</t>
  </si>
  <si>
    <t>Looped</t>
  </si>
  <si>
    <t>Track 01 -&gt; TS 0:54</t>
  </si>
  <si>
    <t>Female Vocals</t>
  </si>
  <si>
    <t>"Ow-ohh, ah-ah... ha"</t>
  </si>
  <si>
    <t>Track 03 -&gt; Sample 2</t>
  </si>
  <si>
    <t>DumDum Boy</t>
  </si>
  <si>
    <t>n/a (various timestamps)</t>
  </si>
  <si>
    <t>Track 32 -&gt; TS Various</t>
  </si>
  <si>
    <t>Track 33 -&gt; Sample 3</t>
  </si>
  <si>
    <t>Hit Sound Effect</t>
  </si>
  <si>
    <t>Track 56 -&gt; Sample 4</t>
  </si>
  <si>
    <t>Bass EQed out</t>
  </si>
  <si>
    <t>Track 58 -&gt; Sample 3</t>
  </si>
  <si>
    <t>Drumloop 139,7</t>
  </si>
  <si>
    <t>Track 78 -&gt; Sample 3, 4, 6, 8</t>
  </si>
  <si>
    <t>Track 28 -&gt; Sample 1</t>
  </si>
  <si>
    <t>Track 18 - Vocal Ad-Lib (Female) -&gt; Sample 2</t>
  </si>
  <si>
    <t>"Ho-oh-oh-yeah"</t>
  </si>
  <si>
    <t>Track 21 - Speech (Female) -&gt; Sample 5</t>
  </si>
  <si>
    <t>"Isn't it terrific?"</t>
  </si>
  <si>
    <t>Track 26 - Speech (Female) -&gt; Sample 1</t>
  </si>
  <si>
    <t>"You turn that thing down!"</t>
  </si>
  <si>
    <t>Track 30 - Speech (Robot) -&gt; Sample 1</t>
  </si>
  <si>
    <t>"Is anybody out there?"</t>
  </si>
  <si>
    <t>Track 31 - Vocal hit (Male) -&gt; Sample 4</t>
  </si>
  <si>
    <t>"Huh!"</t>
  </si>
  <si>
    <t>Track 32 - Vocal hit (Male) -&gt; Sample 8</t>
  </si>
  <si>
    <t>"Heyy!"</t>
  </si>
  <si>
    <t>Track 55 - Vocal (Male) -&gt; Sample 1</t>
  </si>
  <si>
    <t>"Uh-h-hu-hu-huh"</t>
  </si>
  <si>
    <t>Track 57 - Vocal hit (Male chorus) -&gt; Sample 12</t>
  </si>
  <si>
    <t>"Hohhh!"</t>
  </si>
  <si>
    <t>Track 60 - Vocal (Male M.C.) -&gt; Sample 4</t>
  </si>
  <si>
    <t>"Let me hear yasay...!"</t>
  </si>
  <si>
    <t>Track 60 - Vocal (Male M.C.) -&gt; Sample 5</t>
  </si>
  <si>
    <t>Track 60 - Vocal (Audience reply) -&gt; Sample 6</t>
  </si>
  <si>
    <t>Track 76 - Speech (Male) -&gt; Sample 1</t>
  </si>
  <si>
    <t>"Bass your maam will appreciate!"</t>
  </si>
  <si>
    <t>"This is the funk bass..."</t>
  </si>
  <si>
    <t>Track 76 - Speech (Male) -&gt; Sample 5</t>
  </si>
  <si>
    <t>"Here we go again!"</t>
  </si>
  <si>
    <t>Rhythm, Mystery Beat</t>
  </si>
  <si>
    <t>Track 20 - Vocal Ad-Lib (Female) -&gt; Sample 1</t>
  </si>
  <si>
    <t>Track 25 - Vocal Hooks (Female) -&gt; Sample 2</t>
  </si>
  <si>
    <t>"Ah wanna know yeah!"</t>
  </si>
  <si>
    <t>Clubbed to Death</t>
  </si>
  <si>
    <t>Track 42 - Speech (Male) -&gt; Sample 3</t>
  </si>
  <si>
    <t>"Is this where the party's at?"</t>
  </si>
  <si>
    <t>Track 42 - Speech (Female) -&gt; Sample 10</t>
  </si>
  <si>
    <t>Scratch + "How do they do that?"</t>
  </si>
  <si>
    <t>Track 45 - Speech (Male) -&gt; Sample 7</t>
  </si>
  <si>
    <t>"And that's not even the worst of it!"</t>
  </si>
  <si>
    <t>Track 72 - Guitar FX -&gt; Sample 2</t>
  </si>
  <si>
    <t>Guitar stab 1</t>
  </si>
  <si>
    <t>Fuzion Frenzy, Opening FMV</t>
  </si>
  <si>
    <t>Track 07 - Twisted Beats -&gt; Sample 10</t>
  </si>
  <si>
    <t>Big Soft</t>
  </si>
  <si>
    <t>Track 08 - Twisted Beats -&gt; Sample 1</t>
  </si>
  <si>
    <t>Short Wave</t>
  </si>
  <si>
    <t>Chemical Brain</t>
  </si>
  <si>
    <t>Track 37 -&gt; Sample 1</t>
  </si>
  <si>
    <t>Twisted Pads &amp; Atmospheres 1</t>
  </si>
  <si>
    <t>DumDum Boy, Opening FMV</t>
  </si>
  <si>
    <t>Track 56 -&gt; Sample 3</t>
  </si>
  <si>
    <t>Vinyl Scratches 1</t>
  </si>
  <si>
    <t>DumDum Boy, Jet Victory Theme</t>
  </si>
  <si>
    <t>Track 56 -&gt; Sample 12</t>
  </si>
  <si>
    <t>Calliopie</t>
  </si>
  <si>
    <t>Stab</t>
  </si>
  <si>
    <t>Drum layer</t>
  </si>
  <si>
    <t>Project Gotham Racing</t>
  </si>
  <si>
    <t>Futurist Drum n' Bass</t>
  </si>
  <si>
    <t>UI_Temptrak (Main Menu)</t>
  </si>
  <si>
    <t>Drums&amp;Percussion -&gt; Beats</t>
  </si>
  <si>
    <t>Beat 021</t>
  </si>
  <si>
    <t>Beat 027</t>
  </si>
  <si>
    <t>Beat 111</t>
  </si>
  <si>
    <t>Beat 123</t>
  </si>
  <si>
    <t>Drums&amp;Percussion -&gt; Cymbol &amp; Hat Loops</t>
  </si>
  <si>
    <t>Hats 01</t>
  </si>
  <si>
    <t>FX 40</t>
  </si>
  <si>
    <t>Keys -&gt; Horns</t>
  </si>
  <si>
    <t>Trumpet Echo Reversed</t>
  </si>
  <si>
    <t>Synth -&gt; Synth Sequences</t>
  </si>
  <si>
    <t>Rings in Time</t>
  </si>
  <si>
    <t>Tracing</t>
  </si>
  <si>
    <t>Partition B -&gt; RAPTUROUS</t>
  </si>
  <si>
    <t>RAPTUROUS</t>
  </si>
  <si>
    <t>UI_GrayMatter (Title Screen)</t>
  </si>
  <si>
    <t>108-Indiatek Tabla</t>
  </si>
  <si>
    <t>113-Exoplex a</t>
  </si>
  <si>
    <t>113-Exoplex b</t>
  </si>
  <si>
    <t>BLiNX: The Time Sweeper</t>
  </si>
  <si>
    <t>Sample: Perrey and Kingsley</t>
  </si>
  <si>
    <t>The Unidentified Flying Object</t>
  </si>
  <si>
    <t>Vocal Plucks</t>
  </si>
  <si>
    <t>Shop - Collection View</t>
  </si>
  <si>
    <t>System Voice -&gt; Male</t>
  </si>
  <si>
    <t>Ralph</t>
  </si>
  <si>
    <t>Whisper</t>
  </si>
  <si>
    <t>Zarvox</t>
  </si>
  <si>
    <t>BASIC</t>
  </si>
  <si>
    <t>PICH_C</t>
  </si>
  <si>
    <t>VOX_S_Z</t>
  </si>
  <si>
    <t>STOP</t>
  </si>
  <si>
    <t>Everwinter</t>
  </si>
  <si>
    <t>Stage Complete (Replay)</t>
  </si>
  <si>
    <t>A045 Vibraphone</t>
  </si>
  <si>
    <t>Prize 11</t>
  </si>
  <si>
    <t>Boss Defeated</t>
  </si>
  <si>
    <t>Forge of Hours</t>
  </si>
  <si>
    <t>CD 2 -&gt; Track 02 - Yo! Boiie!</t>
  </si>
  <si>
    <t>"Yeah!"</t>
  </si>
  <si>
    <t>CD 2 -&gt; Track 03 - Screamers</t>
  </si>
  <si>
    <t>"Aaaaaahhh!"</t>
  </si>
  <si>
    <t>CD 2 -&gt; Track 58 - Electronik</t>
  </si>
  <si>
    <t>"31 seconds and we're gone.."</t>
  </si>
  <si>
    <t>087 Fantasia</t>
  </si>
  <si>
    <t>Deja Vu Canals</t>
  </si>
  <si>
    <t>Temple of Lost Time</t>
  </si>
  <si>
    <t>Tubularbellw</t>
  </si>
  <si>
    <t>Shop Theme</t>
  </si>
  <si>
    <t>Partition D -&gt; 10-140MAJCHR</t>
  </si>
  <si>
    <t>140MAJ CHROM</t>
  </si>
  <si>
    <t>BOSSA G 2</t>
  </si>
  <si>
    <t>Partition E -&gt; 03-140MINCHR</t>
  </si>
  <si>
    <t>140MIN CHROM</t>
  </si>
  <si>
    <t>A MIN</t>
  </si>
  <si>
    <t>Track 08 - &gt; Sample 3</t>
  </si>
  <si>
    <t>Nice Springs</t>
  </si>
  <si>
    <t>Options - Stage Select</t>
  </si>
  <si>
    <t>Track 26 - Acoustic Guitar -&gt; Sample 1</t>
  </si>
  <si>
    <t>Track 26 - Acoustic Guitar -&gt; Sample 2</t>
  </si>
  <si>
    <t>Track 26 - Acoustic Guitar -&gt; Sample 3</t>
  </si>
  <si>
    <t>Ending hit</t>
  </si>
  <si>
    <t>Prize Get</t>
  </si>
  <si>
    <t>Synth bells</t>
  </si>
  <si>
    <t>Time Square</t>
  </si>
  <si>
    <t>909 drumkit</t>
  </si>
  <si>
    <t>Shop - Collection View, Prize 11</t>
  </si>
  <si>
    <t>Psychonauts</t>
  </si>
  <si>
    <t>CD 5 -&gt; Partiton I -&gt; 01 TBL LG LO</t>
  </si>
  <si>
    <t>The Milkman Conspiracy</t>
  </si>
  <si>
    <t>LOOP_MIX</t>
  </si>
  <si>
    <t>CLAPN_7</t>
  </si>
  <si>
    <t>Milla's Dance Party</t>
  </si>
  <si>
    <t>Fog Voices</t>
  </si>
  <si>
    <t>Looking Deep within One's Self</t>
  </si>
  <si>
    <t>Blue Dragon</t>
  </si>
  <si>
    <t>The Mechanical Temple</t>
  </si>
  <si>
    <t>Other Instruments -&gt; Harpsichord</t>
  </si>
  <si>
    <t>Harpsichord 2</t>
  </si>
  <si>
    <t>Anger &amp; Sorrow</t>
  </si>
  <si>
    <t>Vibraphone Hard Stick</t>
  </si>
  <si>
    <t>Reed Organ</t>
  </si>
  <si>
    <t>Revival of the Ancients</t>
  </si>
  <si>
    <t>Knock It Down</t>
  </si>
  <si>
    <t>The Dance Loving Devi Tribe</t>
  </si>
  <si>
    <t>Toms, Cymbal</t>
  </si>
  <si>
    <t>Halo: Reach</t>
  </si>
  <si>
    <t>Engaged</t>
  </si>
  <si>
    <t>Minecraft</t>
  </si>
  <si>
    <t>Sample: C418</t>
  </si>
  <si>
    <t>impostor syndrome</t>
  </si>
  <si>
    <t>Taswell</t>
  </si>
  <si>
    <t>D16 Group</t>
  </si>
  <si>
    <t>Nithonat</t>
  </si>
  <si>
    <t>Warm Welcome</t>
  </si>
  <si>
    <t>Qanun KS Master</t>
  </si>
  <si>
    <t>Aria Math</t>
  </si>
  <si>
    <t>Finger Cymbal 1</t>
  </si>
  <si>
    <t>D7</t>
  </si>
  <si>
    <t>SFX (XP Orb, Level Up)</t>
  </si>
  <si>
    <t>Freesound - acclivity</t>
  </si>
  <si>
    <t>Pack: Animals</t>
  </si>
  <si>
    <t>BerberFarmyard2</t>
  </si>
  <si>
    <t>Chickens</t>
  </si>
  <si>
    <t>Death</t>
  </si>
  <si>
    <t>Freesound - eric5335</t>
  </si>
  <si>
    <t>meadow ambience</t>
  </si>
  <si>
    <t>Background Crickets</t>
  </si>
  <si>
    <t>Freesound - petenice</t>
  </si>
  <si>
    <t>SPLASH</t>
  </si>
  <si>
    <t>Water Splash</t>
  </si>
  <si>
    <t>Thirteen</t>
  </si>
  <si>
    <t>Freesound - schluppipuppie</t>
  </si>
  <si>
    <t>Pack: strange tracks</t>
  </si>
  <si>
    <t>vinyl_intro_noise</t>
  </si>
  <si>
    <t>Eleven</t>
  </si>
  <si>
    <t>GForce</t>
  </si>
  <si>
    <t>ChamberTron - Chamberlin Expansion</t>
  </si>
  <si>
    <t>Pigstep</t>
  </si>
  <si>
    <t>M-Tron Pro</t>
  </si>
  <si>
    <t>Effects</t>
  </si>
  <si>
    <t>MkII Flute</t>
  </si>
  <si>
    <t>Optigan Bossa Nova Style</t>
  </si>
  <si>
    <t>Chirp</t>
  </si>
  <si>
    <t>Mellotron Rhythm 3</t>
  </si>
  <si>
    <t>Mellohi</t>
  </si>
  <si>
    <t>Computer Keys</t>
  </si>
  <si>
    <t>Subwoofer Lullaby</t>
  </si>
  <si>
    <t>Cosmic Wind</t>
  </si>
  <si>
    <t>SFX (Enter Nether/End, travel.ogg)</t>
  </si>
  <si>
    <t>I see stars</t>
  </si>
  <si>
    <t>SFX (Cave Ambience, cave1.ogg)</t>
  </si>
  <si>
    <t>Have A Nice Day</t>
  </si>
  <si>
    <t>Dog</t>
  </si>
  <si>
    <t>Epia</t>
  </si>
  <si>
    <t>Saxophone</t>
  </si>
  <si>
    <t>Stal</t>
  </si>
  <si>
    <t xml:space="preserve">Double Bass Solo </t>
  </si>
  <si>
    <t>Maximum velocity (Pizzicato)</t>
  </si>
  <si>
    <t>SFX (Noteblock on wood)</t>
  </si>
  <si>
    <t>Maximum velocity</t>
  </si>
  <si>
    <t>SFX (Noteblock harp)</t>
  </si>
  <si>
    <t>Moog City, Strad</t>
  </si>
  <si>
    <t>Vintage -&gt; Electronic Toys</t>
  </si>
  <si>
    <t>Droopy FX</t>
  </si>
  <si>
    <t>Droopy likes your Face</t>
  </si>
  <si>
    <t>Droopy the Dragon</t>
  </si>
  <si>
    <t>Casio Rapman</t>
  </si>
  <si>
    <t>Casio SK1 Voice</t>
  </si>
  <si>
    <t>Piccolo Recorder</t>
  </si>
  <si>
    <t>Blocks</t>
  </si>
  <si>
    <t>Plays for a split second</t>
  </si>
  <si>
    <t>Sweden</t>
  </si>
  <si>
    <t>Strad</t>
  </si>
  <si>
    <t>Imperfect Samples</t>
  </si>
  <si>
    <t>Walnut Concert Grand</t>
  </si>
  <si>
    <t>Sweden, Wet Hands, Dry Hands, Mice on Venus, Moog City, Équinoxe, etc.</t>
  </si>
  <si>
    <t>Moog</t>
  </si>
  <si>
    <t>? (Likely Voyager RME)</t>
  </si>
  <si>
    <t>Moog City 2</t>
  </si>
  <si>
    <t>Synth brass</t>
  </si>
  <si>
    <t>Noire</t>
  </si>
  <si>
    <t>Chrysopoeia</t>
  </si>
  <si>
    <t>Aria Math, Dreiton, Strad</t>
  </si>
  <si>
    <t>Ori and the Blind Forest: Definitive Edition</t>
  </si>
  <si>
    <t>Main Instruments</t>
  </si>
  <si>
    <t>Steinway Fantasy (Pro)</t>
  </si>
  <si>
    <t>confirmed by composer</t>
  </si>
  <si>
    <t>Main Theme, Travelling through Horu Fields</t>
  </si>
  <si>
    <t>Glockendream Reverse Delay</t>
  </si>
  <si>
    <t>Mount Horu Puzzle Rooms - Suite 1</t>
  </si>
  <si>
    <t>Xenosaga Episode I</t>
  </si>
  <si>
    <t>Battle Theme</t>
  </si>
  <si>
    <t>Solo Instruments 1</t>
  </si>
  <si>
    <t>Game Over, Last Battle</t>
  </si>
  <si>
    <t>U.N.M. Mode</t>
  </si>
  <si>
    <t>003 RD-1000</t>
  </si>
  <si>
    <t>122 Sci-Fi Str</t>
  </si>
  <si>
    <t>073-Mysterious LoFi Drums</t>
  </si>
  <si>
    <t>lamentation</t>
  </si>
  <si>
    <t>072-Chillie</t>
  </si>
  <si>
    <t>4 semitones up</t>
  </si>
  <si>
    <t>LULU BOY1</t>
  </si>
  <si>
    <t>Song of Nephilim</t>
  </si>
  <si>
    <t>Xenosaga Episode III</t>
  </si>
  <si>
    <t>134A GAMELAN</t>
  </si>
  <si>
    <t>Abel's Ark</t>
  </si>
  <si>
    <t>145-Fizz b</t>
  </si>
  <si>
    <t>Rolling Down the U.M.N. #2</t>
  </si>
  <si>
    <t>74-Djembe 2</t>
  </si>
  <si>
    <t>Creeping Into</t>
  </si>
  <si>
    <t>Soma Bringer</t>
  </si>
  <si>
    <t>12-string guitar</t>
  </si>
  <si>
    <t>anvils</t>
  </si>
  <si>
    <t>107 Fast Strings</t>
  </si>
  <si>
    <t>triangles</t>
  </si>
  <si>
    <t>vibraphone</t>
  </si>
  <si>
    <t>Disaster: Day of Crisis</t>
  </si>
  <si>
    <t>Xenoblade Chronicles</t>
  </si>
  <si>
    <t>EXS24 -&gt; Guitars -&gt; Acoustic</t>
  </si>
  <si>
    <t>Gaur Plain (Night), Macuna Woods (Night), Colony 6 ~Restoration~</t>
  </si>
  <si>
    <t>Colony 6 ~Restoration~</t>
  </si>
  <si>
    <t>Legacy -&gt; GarageBand -&gt; Synth Textures</t>
  </si>
  <si>
    <t>Rotuma Bells</t>
  </si>
  <si>
    <t>Tephra Cave</t>
  </si>
  <si>
    <t>Harmonica maybe</t>
  </si>
  <si>
    <t>Riki the Legendary Hero</t>
  </si>
  <si>
    <t>Black Boots Guitar 02</t>
  </si>
  <si>
    <t>Zanza the Divine</t>
  </si>
  <si>
    <t>Smart Violins</t>
  </si>
  <si>
    <t>Gaur Plain</t>
  </si>
  <si>
    <t>Advanced Orchestra -&gt; 03 AO Percussion</t>
  </si>
  <si>
    <t>Cymbals 18_24</t>
  </si>
  <si>
    <t>Zanza's World</t>
  </si>
  <si>
    <t>Title Screen, Colony 9</t>
  </si>
  <si>
    <t>Hometown, Colony 9, Time to Fight</t>
  </si>
  <si>
    <t>Time to Fight</t>
  </si>
  <si>
    <t>Hometown (Night), Tephra Cave</t>
  </si>
  <si>
    <t>18 Cymbal</t>
  </si>
  <si>
    <t>Unfinished Battle</t>
  </si>
  <si>
    <t>Hometown, Time to Fight</t>
  </si>
  <si>
    <t>Hometown (Night)</t>
  </si>
  <si>
    <t>Prologue A, Prologue B</t>
  </si>
  <si>
    <t>Sleigh Bells</t>
  </si>
  <si>
    <t>Saihate Village</t>
  </si>
  <si>
    <t>chord patterns manually crafted</t>
  </si>
  <si>
    <t>Colony 9, Colony 9 (Night)</t>
  </si>
  <si>
    <t>Reminiscence (Music Box), Riki's Tenderness</t>
  </si>
  <si>
    <t>Hometown</t>
  </si>
  <si>
    <t>A Gigantic Shadow</t>
  </si>
  <si>
    <t>pitched down a bit</t>
  </si>
  <si>
    <t>Macuna Woods</t>
  </si>
  <si>
    <t>orch hit</t>
  </si>
  <si>
    <t>Prologue B</t>
  </si>
  <si>
    <t>Harps are Singing</t>
  </si>
  <si>
    <t>Colony 9 (Night)</t>
  </si>
  <si>
    <t>Drops of Copper</t>
  </si>
  <si>
    <t>Mechonis Field</t>
  </si>
  <si>
    <t>Champagne Daze</t>
  </si>
  <si>
    <t>Experibass Staccato Movement 2</t>
  </si>
  <si>
    <t>Congas?</t>
  </si>
  <si>
    <t>Colony 9</t>
  </si>
  <si>
    <t>Engage the Enemy</t>
  </si>
  <si>
    <t>98-Triangle</t>
  </si>
  <si>
    <t>Valak Mountain (Night)</t>
  </si>
  <si>
    <t>Gaur Plain (Night), Impatience</t>
  </si>
  <si>
    <t>68-SmallBlocks Small Box</t>
  </si>
  <si>
    <t>Effects Vol.1</t>
  </si>
  <si>
    <t>7 VFX Short Fills &amp; Reverse</t>
  </si>
  <si>
    <t>VFX1 Short Fills &amp; Rev#1105</t>
  </si>
  <si>
    <t>Irregular Bound</t>
  </si>
  <si>
    <t>8 VFX Tonal FX</t>
  </si>
  <si>
    <t>VFX1 Tonal FX 04 G#</t>
  </si>
  <si>
    <t>Effects Vol.2</t>
  </si>
  <si>
    <t>1 VFX2 Athmos</t>
  </si>
  <si>
    <t>VFX2 Athmos 10</t>
  </si>
  <si>
    <t>VFX2 Athmos 12</t>
  </si>
  <si>
    <t>VFX2 Athmos 25</t>
  </si>
  <si>
    <t>8 VFX2 Sweeps Long</t>
  </si>
  <si>
    <t>VFX2 Sweeps Long 06</t>
  </si>
  <si>
    <t>10 VFX2 Sweeps Short</t>
  </si>
  <si>
    <t>VFX2 Sweeps Short 57</t>
  </si>
  <si>
    <t>Mechanical Rhythm</t>
  </si>
  <si>
    <t>could potentially be Vengeance</t>
  </si>
  <si>
    <t>Xenoblade Chronicles X</t>
  </si>
  <si>
    <t>Legacy -&gt; GarageBand -&gt; Drum Kits</t>
  </si>
  <si>
    <t>Could be any of them</t>
  </si>
  <si>
    <t>Field Kaijou</t>
  </si>
  <si>
    <t>World -&gt; Carribbean</t>
  </si>
  <si>
    <t>MNN+@0・ (Ma-non Ship Night)</t>
  </si>
  <si>
    <t>pan drum</t>
  </si>
  <si>
    <t>Delicate Piano 24</t>
  </si>
  <si>
    <t xml:space="preserve">X-BT1 (BLADE Barracks Theme) </t>
  </si>
  <si>
    <t>Echoing String 03</t>
  </si>
  <si>
    <t>亡KEI却KOKU心 (Oblivia Day), 亡KEI却KOKU心 (Oblivia Night)</t>
  </si>
  <si>
    <t>Echoing String 04</t>
  </si>
  <si>
    <t>亡KEI却KOKU心 (Oblivia Night)</t>
  </si>
  <si>
    <t>Folk Mandolin 02</t>
  </si>
  <si>
    <t>亡KEI却KOKU心 (Oblivia Day)</t>
  </si>
  <si>
    <t>Picked Steel String 04</t>
  </si>
  <si>
    <t>Pitched down</t>
  </si>
  <si>
    <t>Remix Spacey Piano 01</t>
  </si>
  <si>
    <t>Don't Worry</t>
  </si>
  <si>
    <t>Remix Spacey Piano 03</t>
  </si>
  <si>
    <t>Remix Spacey Piano 04</t>
  </si>
  <si>
    <t>Synth Tone Bass 01</t>
  </si>
  <si>
    <t>z12e201v2e091n4t (Ganglion Base)</t>
  </si>
  <si>
    <t>Synth Tone Bass 02</t>
  </si>
  <si>
    <t>Synth Tone Bass 03</t>
  </si>
  <si>
    <t>z12e201v2e091n4t (Dangerous Area)</t>
  </si>
  <si>
    <t>Synth Tone Bass 04</t>
  </si>
  <si>
    <t>Abstract Atmosphere 055</t>
  </si>
  <si>
    <t>Abstract Atmosphere 062</t>
  </si>
  <si>
    <t>z12e201v2e091n4t (Section 3)</t>
  </si>
  <si>
    <t>Acoustic Picking 26</t>
  </si>
  <si>
    <t>Echo Guitar 01</t>
  </si>
  <si>
    <t>KAKU-WEST*→▲★★KAI (Opening Cutscene)</t>
  </si>
  <si>
    <t>Breaks Driver FX 02</t>
  </si>
  <si>
    <t>z5m20i12r04a28 (Section 2)</t>
  </si>
  <si>
    <t>NuJazz Jam Piano 01</t>
  </si>
  <si>
    <t>Remix Reverse Vocal FX</t>
  </si>
  <si>
    <t>z29ba2t0t1l301e17 (Ganglion Skell Battle)</t>
  </si>
  <si>
    <t>Remix Vocal Warp FX 01</t>
  </si>
  <si>
    <t>Delayed Rock Electric 04</t>
  </si>
  <si>
    <t>Delayed Rock Electric 05</t>
  </si>
  <si>
    <t>Andre Background 09</t>
  </si>
  <si>
    <t>Noctilum (Daytime)</t>
  </si>
  <si>
    <t>Andre Lyric 06</t>
  </si>
  <si>
    <t>Andre Lyric 10</t>
  </si>
  <si>
    <t>Andre Lyric 17</t>
  </si>
  <si>
    <t>Byron Improv 01</t>
  </si>
  <si>
    <t>N市L街A (NLA Night)</t>
  </si>
  <si>
    <t>Christy Lyric 14</t>
  </si>
  <si>
    <t>"It's alright"</t>
  </si>
  <si>
    <t>N市L街A (NLA Day)</t>
  </si>
  <si>
    <t>Christy Lyric 15</t>
  </si>
  <si>
    <t>Cody Lyric 16</t>
  </si>
  <si>
    <t>"I see faces everywhere"</t>
  </si>
  <si>
    <t>z5m20i12r04a28 (Mira Theme)</t>
  </si>
  <si>
    <t>Cody Lyric 19</t>
  </si>
  <si>
    <t>"This is the day you've been..."</t>
  </si>
  <si>
    <t>"I cant hear you, I cant see you"</t>
  </si>
  <si>
    <t>Leena Improv 01</t>
  </si>
  <si>
    <t>Leena Improv 02</t>
  </si>
  <si>
    <t>Leena Improv 07</t>
  </si>
  <si>
    <t>Leena Improv 13</t>
  </si>
  <si>
    <t>Leena Melody 03</t>
  </si>
  <si>
    <t>Leena Melody 05</t>
  </si>
  <si>
    <t>Levi Improv 03</t>
  </si>
  <si>
    <t>Levi Improv 04</t>
  </si>
  <si>
    <t>Levi Lyric 03</t>
  </si>
  <si>
    <t>Nathan Improv 02</t>
  </si>
  <si>
    <t>z10b2r0i1e2f0i9n1g3 (Briefing)</t>
  </si>
  <si>
    <t>Nathan Lyric 04</t>
  </si>
  <si>
    <t>Nathan Lyric 27</t>
  </si>
  <si>
    <t>Nathan Lyric 32</t>
  </si>
  <si>
    <t>Rachel Melody 04</t>
  </si>
  <si>
    <t>Sean Melody 03</t>
  </si>
  <si>
    <t>Tyson Improv 02</t>
  </si>
  <si>
    <t>Tyson Improv 14</t>
  </si>
  <si>
    <t>Tyson Improv 17</t>
  </si>
  <si>
    <t>Tyson Improv 18</t>
  </si>
  <si>
    <t>Tyson Improv 23</t>
  </si>
  <si>
    <t>Afganistan Sand Rabab 20</t>
  </si>
  <si>
    <t>raTEoREkiSImeAra (Telethia Battle)</t>
  </si>
  <si>
    <t>Eastern Gold Voice 01</t>
  </si>
  <si>
    <t>Eastern Gold Voice 03</t>
  </si>
  <si>
    <t>Eastern Storm Voice 03</t>
  </si>
  <si>
    <t>Turkish Morning Oboe 01</t>
  </si>
  <si>
    <t>Turkish Morning Oboe 02</t>
  </si>
  <si>
    <t>Latin Danza Guitar 01</t>
  </si>
  <si>
    <t>Nian Hua Guzheng 04</t>
  </si>
  <si>
    <t>MNN+@0・ (Ma-non Ship Day)</t>
  </si>
  <si>
    <t>06 Six Horns Ensemble Articulations</t>
  </si>
  <si>
    <t>Todo: find song this is used in</t>
  </si>
  <si>
    <t>CineStrings</t>
  </si>
  <si>
    <t>Cauldros (Nighttime)</t>
  </si>
  <si>
    <t>z15f20i12e09l14d (Divine Roost)</t>
  </si>
  <si>
    <t>PERC Bad A Krunch Kit</t>
  </si>
  <si>
    <t>aBOreSSs (Zu Pharg Battle)</t>
  </si>
  <si>
    <t>140 Future Zone Full Mix 1</t>
  </si>
  <si>
    <t xml:space="preserve">z10b2r0i1e2f0i9n1g3 (Character Creation) </t>
  </si>
  <si>
    <t>105 Wounded Spoons</t>
  </si>
  <si>
    <t>Ma-non Ship (Daytime)</t>
  </si>
  <si>
    <t>Hard-Boiled</t>
  </si>
  <si>
    <t>Action Drums Full Mix Beats</t>
  </si>
  <si>
    <t>119 Making the Plan Beat</t>
  </si>
  <si>
    <t>111 Passport Change Taps xtr</t>
  </si>
  <si>
    <t xml:space="preserve">z15f20i12e09l14d (Divine Roost) </t>
  </si>
  <si>
    <t>116 Distant Alert Spaz</t>
  </si>
  <si>
    <t>D91M (Requiem)</t>
  </si>
  <si>
    <t>Action Drums 120-129 All</t>
  </si>
  <si>
    <t>124 Inside Job Beat</t>
  </si>
  <si>
    <t>N周L辺A (Primordia Day)</t>
  </si>
  <si>
    <t>124 Inside Job Zip xtra</t>
  </si>
  <si>
    <t>N周L辺A (Primordia Day), N周L辺A (Primordia Night)</t>
  </si>
  <si>
    <t>Epic Trance</t>
  </si>
  <si>
    <t>G-LOW-S→F.S.K.O (Section 2)</t>
  </si>
  <si>
    <t>074-Smooth Stix Perc mix</t>
  </si>
  <si>
    <t>107-Classic Bob Full mix</t>
  </si>
  <si>
    <t>078-Kharmos a</t>
  </si>
  <si>
    <t>082-Bassomatic</t>
  </si>
  <si>
    <t>fiKAIeldJOU (Ocean Day)</t>
  </si>
  <si>
    <t>Breakout Bandwidth</t>
  </si>
  <si>
    <t>Electrocinema Eights</t>
  </si>
  <si>
    <t>Michi Kyodai</t>
  </si>
  <si>
    <t>Electric Sitar Ostinato</t>
  </si>
  <si>
    <t>Eternal Changling Evo</t>
  </si>
  <si>
    <t>Electric Asian Fireflies</t>
  </si>
  <si>
    <t>LP, Wir fliegen, z7b2012lp0427arr</t>
  </si>
  <si>
    <t>Ebow Droplets</t>
  </si>
  <si>
    <t>KAKU-WEST*→▲★★KAI (Section 1)</t>
  </si>
  <si>
    <t>Fatboy Attack Arp 1</t>
  </si>
  <si>
    <t>z37b20a13t01t08le (Minor Boss Battle)</t>
  </si>
  <si>
    <t>Greetings from India</t>
  </si>
  <si>
    <t>Watery Gamelan Spreader</t>
  </si>
  <si>
    <t>the string arp</t>
  </si>
  <si>
    <t>Hard STEAMed Moog</t>
  </si>
  <si>
    <t>Black tar (Skell Battle)</t>
  </si>
  <si>
    <t xml:space="preserve">Rebellious Thinking </t>
  </si>
  <si>
    <t>Anti-social</t>
  </si>
  <si>
    <t>Indian Keyed Dulcimer</t>
  </si>
  <si>
    <t>Dulcimer Aftermath</t>
  </si>
  <si>
    <t>RE:ARR.X (THEMEX Rearranged)</t>
  </si>
  <si>
    <t>z15f20i12e09l14d (Celica's Theme)</t>
  </si>
  <si>
    <t>Z13 Event (second half)</t>
  </si>
  <si>
    <t>another Tuvan Group patch</t>
  </si>
  <si>
    <t>z13e20v12e09n14t (Section 2)</t>
  </si>
  <si>
    <t>to-do: Find patch, plays near end</t>
  </si>
  <si>
    <t>z23s20a12m0a9-1r4u</t>
  </si>
  <si>
    <t>fiKAIeldJOU (Ocean Night)</t>
  </si>
  <si>
    <t>So nah, so fern</t>
  </si>
  <si>
    <t>Early Chromaphonic Pad 1</t>
  </si>
  <si>
    <t>The key we've lost (Ganglion Battle)</t>
  </si>
  <si>
    <t>raTEoREkiSImeAra (Chapter 12 Battle), raTEoREkiSImeAra (Telethia Battle) , X-BT2</t>
  </si>
  <si>
    <t>Nippon Planetary Joy</t>
  </si>
  <si>
    <t>THEMEX</t>
  </si>
  <si>
    <t>Ringing Sine Alarm</t>
  </si>
  <si>
    <t>140-Hi Hats 1</t>
  </si>
  <si>
    <t>Answer The Dark Memories</t>
  </si>
  <si>
    <t>z13e20v12e09n14t (Section 1)</t>
  </si>
  <si>
    <t>Atlas Sphere</t>
  </si>
  <si>
    <t>Black Tar</t>
  </si>
  <si>
    <t>Dean's Harmonic Destiny 2</t>
  </si>
  <si>
    <t xml:space="preserve">Wir fliegen </t>
  </si>
  <si>
    <t>MS-20 Abused Saw</t>
  </si>
  <si>
    <t>Black Tar, UN↑口and巨DIE (Section 2)</t>
  </si>
  <si>
    <t>Face Ripper Phatty</t>
  </si>
  <si>
    <t>PPG in Heavy Fuzz</t>
  </si>
  <si>
    <t>96-:rip (Cauldros Day)</t>
  </si>
  <si>
    <t>Armageddon Tetra</t>
  </si>
  <si>
    <t>G-LOW-S→F.S.K.O (Ganglion Theme)</t>
  </si>
  <si>
    <t>Lead for Greed 2</t>
  </si>
  <si>
    <t>The key we've lost (Ganglion Battle), 96-:rip (Cauldros Day)</t>
  </si>
  <si>
    <t>Shock me Hank</t>
  </si>
  <si>
    <t>Spatial Relations Lead</t>
  </si>
  <si>
    <t>Hardcore Funk - Full Range</t>
  </si>
  <si>
    <t>N木ig木ht木L (Noctilum Night)</t>
  </si>
  <si>
    <t>World Suite</t>
  </si>
  <si>
    <t>Wooden Flute</t>
  </si>
  <si>
    <t>Wooden Flute One-Shot 12-E</t>
  </si>
  <si>
    <t>Wooden Flute One-Shot 13-F#</t>
  </si>
  <si>
    <t>Wooden Flute One-Shot 14-G</t>
  </si>
  <si>
    <t>Wooden Flute One-Shot 16-A</t>
  </si>
  <si>
    <t>Deepest India</t>
  </si>
  <si>
    <t>VOCALS -&gt; 27 ISHAQ</t>
  </si>
  <si>
    <t>ISHAQ 1.1</t>
  </si>
  <si>
    <t>ISHAQ 2.2</t>
  </si>
  <si>
    <t>ISHAQ 2.4</t>
  </si>
  <si>
    <t>Vocals -&gt; Male Cantaor 1</t>
  </si>
  <si>
    <t>46c10voc-c</t>
  </si>
  <si>
    <t>Reqiuem</t>
  </si>
  <si>
    <t>Codename Z</t>
  </si>
  <si>
    <t>Scarbee Pre Bass</t>
  </si>
  <si>
    <t>could be amped / Trilian instead</t>
  </si>
  <si>
    <t>Codename Z, N木ig木ht木L (Noctilum Day)</t>
  </si>
  <si>
    <t>z10b2r0i1e2f0i9n1g3 (Character Creation)</t>
  </si>
  <si>
    <t>The Beat Aesthetic: Taiko Edition / TAIKO 2</t>
  </si>
  <si>
    <t>z39b20co13mi01cal09 (Section 2)</t>
  </si>
  <si>
    <t>NEMOUSU秘OUS (Section 2)</t>
  </si>
  <si>
    <t>supersaws</t>
  </si>
  <si>
    <t>a lot to unpack here</t>
  </si>
  <si>
    <t>NEMOUSU秘OUS (Mysterious)</t>
  </si>
  <si>
    <t>Xenoblade Chronicles 2</t>
  </si>
  <si>
    <t>Incoming!</t>
  </si>
  <si>
    <t>Torigoth (Day)</t>
  </si>
  <si>
    <t>Cliffs of Morytha</t>
  </si>
  <si>
    <t>Yggdrasil</t>
  </si>
  <si>
    <t>1st Violins</t>
  </si>
  <si>
    <t>marcato articulation</t>
  </si>
  <si>
    <t>Gormott (Day), Gormott (Night)</t>
  </si>
  <si>
    <t>The Awakening</t>
  </si>
  <si>
    <t>maybe used for various battle bgm</t>
  </si>
  <si>
    <t>AEON Rhythmic</t>
  </si>
  <si>
    <t>Bass Soonami</t>
  </si>
  <si>
    <t>Titan Battleship, Cliffs of Morytha</t>
  </si>
  <si>
    <t>Ophion</t>
  </si>
  <si>
    <t>The Impending Crisis</t>
  </si>
  <si>
    <t>Irritation</t>
  </si>
  <si>
    <t>Bringer of Chaos! Ultimate, Battle in the Skies Above</t>
  </si>
  <si>
    <t>HOV Dominator</t>
  </si>
  <si>
    <t>Leftherian Archipelago - Night</t>
  </si>
  <si>
    <t>Wanted Nia, A Nopon's Life</t>
  </si>
  <si>
    <t>Fonsa Myma (Night)</t>
  </si>
  <si>
    <t>Disappearing World</t>
  </si>
  <si>
    <t>Reverse Engineering</t>
  </si>
  <si>
    <t>Still, Move Forward!, Rare Blade Obtained</t>
  </si>
  <si>
    <t>Omens of Life</t>
  </si>
  <si>
    <t>Counterattack</t>
  </si>
  <si>
    <t>LA Custom C7 Grand Piano</t>
  </si>
  <si>
    <t>A Place in the Sun</t>
  </si>
  <si>
    <t>Cineperc 1</t>
  </si>
  <si>
    <t>War and Peace</t>
  </si>
  <si>
    <t>Chaotic Vibes</t>
  </si>
  <si>
    <t>Elysium in the Dream</t>
  </si>
  <si>
    <t>Torigoth (Night)</t>
  </si>
  <si>
    <t>Eight Millimetre</t>
  </si>
  <si>
    <t>VFX1 Tonal FX 10 D#</t>
  </si>
  <si>
    <t>A Portent Crawling Over</t>
  </si>
  <si>
    <t>Still, Move Forward!</t>
  </si>
  <si>
    <t>Xenoblade Chronicles: Definitive Edition</t>
  </si>
  <si>
    <t>Satorl Marsh (Day)</t>
  </si>
  <si>
    <t>Bionis' Interior (Pulse)</t>
  </si>
  <si>
    <t>Forest of the Nopon</t>
  </si>
  <si>
    <t>Gaur Plain (Night)</t>
  </si>
  <si>
    <t>Take Action</t>
  </si>
  <si>
    <t xml:space="preserve">Proteus3PresetsX </t>
  </si>
  <si>
    <t xml:space="preserve">A Joyous Theme
</t>
  </si>
  <si>
    <t>Underworld Kingdom</t>
  </si>
  <si>
    <t>F-Zero</t>
  </si>
  <si>
    <t>-Used throughout the soundtrack, drums-</t>
  </si>
  <si>
    <t>018 El. Piano</t>
  </si>
  <si>
    <t>Select Time, etc.</t>
  </si>
  <si>
    <t>11 E. Piano 1</t>
  </si>
  <si>
    <t>From G-Boy's Sheet</t>
  </si>
  <si>
    <t>Mute City</t>
  </si>
  <si>
    <t>Pilotwings</t>
  </si>
  <si>
    <t>Opening, Light Plane</t>
  </si>
  <si>
    <t>Star Fox</t>
  </si>
  <si>
    <t>Bright Solo Trumpets &amp; Section</t>
  </si>
  <si>
    <t>S50 TrmptSect.f1</t>
  </si>
  <si>
    <t>S50 Marching Snr</t>
  </si>
  <si>
    <t>Course Clear (Orchestra)</t>
  </si>
  <si>
    <t>S50 Timpani 2</t>
  </si>
  <si>
    <t>Synthesizer #1  US</t>
  </si>
  <si>
    <t>JX-10 SynBow</t>
  </si>
  <si>
    <t>BGM (CORNERIA)</t>
  </si>
  <si>
    <t>S-50 System #2 Strings &amp; Choir</t>
  </si>
  <si>
    <t>S50 Strings Mon</t>
  </si>
  <si>
    <t>? (AKAI Product)</t>
  </si>
  <si>
    <t>Orchestral hit</t>
  </si>
  <si>
    <t>Super Metroid</t>
  </si>
  <si>
    <t>Brinstar Red Soil Damp Ground Area</t>
  </si>
  <si>
    <t>Brinstar Thick Plant Growth Area</t>
  </si>
  <si>
    <t>From the SNES SDK</t>
  </si>
  <si>
    <t>Big Boss Confrontation BGM 1</t>
  </si>
  <si>
    <t>017 Verb Flute</t>
  </si>
  <si>
    <t>Theme of Super Metroid, Theme of Samus Aran, Boss BGM 1</t>
  </si>
  <si>
    <t>030 Latin Drums</t>
  </si>
  <si>
    <t>Closed Tumba</t>
  </si>
  <si>
    <t>Sampled @ C3</t>
  </si>
  <si>
    <t>Theme of Super Metroid, Brinstar Thick Plant Growth Area</t>
  </si>
  <si>
    <t>Norfair Ancient Ruins Area</t>
  </si>
  <si>
    <t>Full Brass</t>
  </si>
  <si>
    <t>Mother Brain</t>
  </si>
  <si>
    <t>Strings Acoustic</t>
  </si>
  <si>
    <t>Random Pizzicato Tremolandi</t>
  </si>
  <si>
    <t>(SFX) Samus Death</t>
  </si>
  <si>
    <t>Big Groove</t>
  </si>
  <si>
    <t>Room Drums</t>
  </si>
  <si>
    <t>Closed Hat</t>
  </si>
  <si>
    <t>Theme of Super Metroid</t>
  </si>
  <si>
    <t>Full Orchestra</t>
  </si>
  <si>
    <t>Evil Orchestra</t>
  </si>
  <si>
    <t>Big Boss Confrontation BGM 2, Mother Brain</t>
  </si>
  <si>
    <t>Orch Hits 2</t>
  </si>
  <si>
    <t>Big Boss Confrontation BGM 2</t>
  </si>
  <si>
    <t>FX Sci Fi</t>
  </si>
  <si>
    <t>Electronic Ambience 2</t>
  </si>
  <si>
    <t>Pitched down 28st</t>
  </si>
  <si>
    <t>Deserted Ceres Space Colony</t>
  </si>
  <si>
    <t>Friday 13</t>
  </si>
  <si>
    <t>Glass Shatter</t>
  </si>
  <si>
    <t>Plasma Gun</t>
  </si>
  <si>
    <t>(SFX) Missile Launch</t>
  </si>
  <si>
    <t>Space Ships</t>
  </si>
  <si>
    <t>Alarm</t>
  </si>
  <si>
    <t>Escape, Chozo Statue Awakens</t>
  </si>
  <si>
    <t>Cowbells Blocks Shakers</t>
  </si>
  <si>
    <t>High Wood</t>
  </si>
  <si>
    <t>Kemal Drum 1</t>
  </si>
  <si>
    <t>Small Boss Confrontation BGM</t>
  </si>
  <si>
    <t>Piano Acoustic</t>
  </si>
  <si>
    <t>Baby Grand</t>
  </si>
  <si>
    <t>Piano Electric</t>
  </si>
  <si>
    <t>Digital Piano</t>
  </si>
  <si>
    <t>Maridia Sandy Area</t>
  </si>
  <si>
    <t>Boys In the Band</t>
  </si>
  <si>
    <t>Mysterious Statue Chamber</t>
  </si>
  <si>
    <t>Female Choir</t>
  </si>
  <si>
    <t>Midi Strings</t>
  </si>
  <si>
    <t>Midistrings</t>
  </si>
  <si>
    <t>MIDISTRI</t>
  </si>
  <si>
    <t>Snares 1</t>
  </si>
  <si>
    <t>BIGGATED</t>
  </si>
  <si>
    <t>Squishy</t>
  </si>
  <si>
    <t>MUD RASP</t>
  </si>
  <si>
    <t>Tourian</t>
  </si>
  <si>
    <t>DX7</t>
  </si>
  <si>
    <t>ROM-1 A MASTER GROUP</t>
  </si>
  <si>
    <t>15 BASS 1</t>
  </si>
  <si>
    <t>Octave Choir</t>
  </si>
  <si>
    <t>Octave Strings</t>
  </si>
  <si>
    <t>Bell Orchestra</t>
  </si>
  <si>
    <t>Big Boss Confrontation BGM</t>
  </si>
  <si>
    <t>Maridia Rocky Underwater Area</t>
  </si>
  <si>
    <t>Sample: Toho Co., LTD</t>
  </si>
  <si>
    <r>
      <rPr>
        <rFont val="Fira Sans"/>
        <b/>
        <i/>
        <color rgb="FFFFFFFF"/>
        <sz val="10.0"/>
      </rPr>
      <t xml:space="preserve">Godzilla </t>
    </r>
    <r>
      <rPr>
        <rFont val="Fira Sans"/>
        <b/>
        <i val="0"/>
        <color rgb="FFFFFFFF"/>
        <sz val="10.0"/>
      </rPr>
      <t>Franchise</t>
    </r>
  </si>
  <si>
    <t>Hedora/Titanosaurus roar</t>
  </si>
  <si>
    <t>SFX (Crocomire Roar, Kraid Roar)</t>
  </si>
  <si>
    <r>
      <rPr>
        <rFont val="Fira Sans"/>
        <b/>
        <i/>
        <color rgb="FFFFFFFF"/>
        <sz val="10.0"/>
      </rPr>
      <t xml:space="preserve">Godzilla </t>
    </r>
    <r>
      <rPr>
        <rFont val="Fira Sans"/>
        <b/>
        <i val="0"/>
        <color rgb="FFFFFFFF"/>
        <sz val="10.0"/>
      </rPr>
      <t>Franchise</t>
    </r>
  </si>
  <si>
    <t>Kumonga SFX</t>
  </si>
  <si>
    <t>SFX (Metroid Energy Drain)</t>
  </si>
  <si>
    <r>
      <rPr>
        <rFont val="Fira Sans"/>
        <b/>
        <i/>
        <color rgb="FFFFFFFF"/>
        <sz val="10.0"/>
      </rPr>
      <t xml:space="preserve">Godzilla </t>
    </r>
    <r>
      <rPr>
        <rFont val="Fira Sans"/>
        <b/>
        <i val="0"/>
        <color rgb="FFFFFFFF"/>
        <sz val="10.0"/>
      </rPr>
      <t>Franchise</t>
    </r>
  </si>
  <si>
    <t>Anguirus roar</t>
  </si>
  <si>
    <t>SFX (Ridley Roar)</t>
  </si>
  <si>
    <t>Super Metroid: Sound in Action (Soundtrack Album)</t>
  </si>
  <si>
    <t>Super Metroid Ending</t>
  </si>
  <si>
    <t>Theme of Super Metroid, Theme of Samus Aran</t>
  </si>
  <si>
    <t xml:space="preserve">Theme of Super Metroid, Theme of Samus Aran, Super Metroid Ending </t>
  </si>
  <si>
    <t>Used by Ito in LoZ: Sound and Drama</t>
  </si>
  <si>
    <t>? (JV/JD Series)</t>
  </si>
  <si>
    <t>Super Punch-Out!!</t>
  </si>
  <si>
    <t>Title, Tutorial, Menu, Gabby Jay</t>
  </si>
  <si>
    <t>Wave Race 64</t>
  </si>
  <si>
    <t>Main Title, Machine Select, Sunny Beach, Sunset Bay, Marine Fortress, Port Blue</t>
  </si>
  <si>
    <t>Main Title, Config., Drake Lake</t>
  </si>
  <si>
    <t>B3 Hi Fast</t>
  </si>
  <si>
    <t>Dolphin Park</t>
  </si>
  <si>
    <t>112 E.Piano 1</t>
  </si>
  <si>
    <t>JD112.t.32.c4</t>
  </si>
  <si>
    <t>Config., Sunset Bay</t>
  </si>
  <si>
    <t>148 Fanta Bell</t>
  </si>
  <si>
    <t>Spectrum.t.32.c4</t>
  </si>
  <si>
    <r>
      <rPr>
        <rFont val="Fira Sans"/>
        <b/>
        <color rgb="FFFFFFFF"/>
        <sz val="14.0"/>
      </rPr>
      <t xml:space="preserve">Star Fox 64 / Lylat Wars </t>
    </r>
    <r>
      <rPr>
        <rFont val="Fira Sans"/>
        <b/>
        <color rgb="FFFFCB02"/>
        <sz val="14.0"/>
      </rPr>
      <t>★</t>
    </r>
  </si>
  <si>
    <t>Hover over this row for Additional Information</t>
  </si>
  <si>
    <t>ahh.k.32.a2, ahh.k.32.c4</t>
  </si>
  <si>
    <t>TrumpetSf.k.32.g4</t>
  </si>
  <si>
    <t>Opening, Corneria</t>
  </si>
  <si>
    <t>Piano Chimes 1</t>
  </si>
  <si>
    <t>PChime.w.32.e2</t>
  </si>
  <si>
    <t>Andross</t>
  </si>
  <si>
    <t>Snare.w.c4, Snarep.w.c4, SnareRoll.w.32.c4</t>
  </si>
  <si>
    <t>StringPizz.k.32.as4</t>
  </si>
  <si>
    <t>042 Harmon Mute</t>
  </si>
  <si>
    <t>060prMutePet.w.32.as4</t>
  </si>
  <si>
    <t>Opening, Katt's Theme</t>
  </si>
  <si>
    <t>059pr2Tuba.t.32.e2</t>
  </si>
  <si>
    <t>Instruments -&gt; Orch_Misc Percussion -&gt; Cymbals</t>
  </si>
  <si>
    <t>CymPtimf2.k.32.c4</t>
  </si>
  <si>
    <t>Title Theme, Corneria</t>
  </si>
  <si>
    <t>061koFrenchHn.w.32.c4</t>
  </si>
  <si>
    <t>Opening, Meteo</t>
  </si>
  <si>
    <t>047koHarp.w.32.c5</t>
  </si>
  <si>
    <t>048koTimpani.w.32.c3</t>
  </si>
  <si>
    <t>Programs -&gt; COMPING SYNTHS</t>
  </si>
  <si>
    <t>28 Bamboo Voices</t>
  </si>
  <si>
    <t>k2Bamboo.w.32.e5</t>
  </si>
  <si>
    <t>Aquas</t>
  </si>
  <si>
    <t>k2Cathedral.w.32.e5</t>
  </si>
  <si>
    <t>Progams -&gt; HYBRID SYNTHS</t>
  </si>
  <si>
    <t>176 Malletoo</t>
  </si>
  <si>
    <t>k2Maletto.w.22.f6</t>
  </si>
  <si>
    <t>Aquas, Sector X, Zoness</t>
  </si>
  <si>
    <t>054scVoiceOoh.w.32.g4</t>
  </si>
  <si>
    <t>Katt's Theme</t>
  </si>
  <si>
    <t>010scGlocken.w.32.b5</t>
  </si>
  <si>
    <t>Opening, Title Theme</t>
  </si>
  <si>
    <t>scOcheBD.w.22.c4</t>
  </si>
  <si>
    <t>Corneria</t>
  </si>
  <si>
    <t>Partition I -&gt; RAVELAND RYE</t>
  </si>
  <si>
    <t>RAVELAND RYE</t>
  </si>
  <si>
    <t>MLTHollow.k.32.c4</t>
  </si>
  <si>
    <t>D07 (055) Piccolo</t>
  </si>
  <si>
    <t>073vlPiccolo.w.32.g6</t>
  </si>
  <si>
    <t>069koOboe.t.32.fs5</t>
  </si>
  <si>
    <t>DEAMHI.k.32.c6, DREAMLOs.k.32.c4</t>
  </si>
  <si>
    <t>Source Code Exclusives</t>
  </si>
  <si>
    <t>Tuba.w.32.c2</t>
  </si>
  <si>
    <t>RichMetal.n.32.a2</t>
  </si>
  <si>
    <t>114 Silk Strings</t>
  </si>
  <si>
    <t>k2SilkStr2.w.32.dis4, k2SilkStr2.w.32.f3</t>
  </si>
  <si>
    <t>Programs -&gt; ENSEMBLES</t>
  </si>
  <si>
    <t>132 Trumpet Section</t>
  </si>
  <si>
    <t>040jdRubberBs.w.32.a1</t>
  </si>
  <si>
    <t>scFrenchHorn2.n.32.c4</t>
  </si>
  <si>
    <t>TromBns.k.32.as3</t>
  </si>
  <si>
    <t>505ClHatDist.k.32.c4</t>
  </si>
  <si>
    <t>013prMrimba.w.32.c5</t>
  </si>
  <si>
    <t>036koFlessbass.w.32.c2</t>
  </si>
  <si>
    <t>057koTrumpet.w.32.d5</t>
  </si>
  <si>
    <t>p57koCrashCym1.w.32.c4</t>
  </si>
  <si>
    <t>082jdSawWave.w.32.c4, 082jdSawWave.w.32.c5</t>
  </si>
  <si>
    <t>scMoog.n.32.g6</t>
  </si>
  <si>
    <t>909kick.k.16.c4, 909snare.k.32.c4</t>
  </si>
  <si>
    <t>1080° Snowboarding</t>
  </si>
  <si>
    <t>Track 15</t>
  </si>
  <si>
    <t>Sample 15, 17, 18</t>
  </si>
  <si>
    <t>"Give it to me good", "..Don't need your.."</t>
  </si>
  <si>
    <t>Give It To Me</t>
  </si>
  <si>
    <t>Sample 8, 13, 15, 17, 19</t>
  </si>
  <si>
    <t>Track 45</t>
  </si>
  <si>
    <t>"Work your body..."</t>
  </si>
  <si>
    <t>Work Your Body</t>
  </si>
  <si>
    <t>Sample 1, 4, 5</t>
  </si>
  <si>
    <t>"Get Down!", "Push it in!", "Push it out!"</t>
  </si>
  <si>
    <t>"Ow!"</t>
  </si>
  <si>
    <t>House Music Construction -&gt; FamousBrandSayings</t>
  </si>
  <si>
    <t>AT 3 MIN</t>
  </si>
  <si>
    <t>"At 3 minutes after the hour"</t>
  </si>
  <si>
    <t>This is A Test</t>
  </si>
  <si>
    <t>CallTollFreeNow</t>
  </si>
  <si>
    <t>Call Me</t>
  </si>
  <si>
    <t>Test1</t>
  </si>
  <si>
    <t>"This is a test"</t>
  </si>
  <si>
    <t>Test2</t>
  </si>
  <si>
    <t>"This station is conducting a test..."</t>
  </si>
  <si>
    <t>Test3</t>
  </si>
  <si>
    <t>"This is only a test"</t>
  </si>
  <si>
    <t>Glass Kick 1</t>
  </si>
  <si>
    <t>A Poke in the Ear With a Sharp Stick Vol. II</t>
  </si>
  <si>
    <t>Voice -&gt; Narrative -&gt; Not So Famous Brand Quotes</t>
  </si>
  <si>
    <t>How Do You Do</t>
  </si>
  <si>
    <t>super race!!</t>
  </si>
  <si>
    <t>"We're gonna build a super race!"</t>
  </si>
  <si>
    <t>Track 01 - Programmed Loops -&gt; Sample 1</t>
  </si>
  <si>
    <t>Review</t>
  </si>
  <si>
    <t>Track 12 - Straight Loops -&gt; Sample 4</t>
  </si>
  <si>
    <t>Deamon</t>
  </si>
  <si>
    <t>Half-Pipe, Vacant Lives [1080°Remix], jz</t>
  </si>
  <si>
    <t>Track 34 - Drum Rolls -&gt; Sample 3</t>
  </si>
  <si>
    <t>Drum Roll</t>
  </si>
  <si>
    <t>Half-Pipe</t>
  </si>
  <si>
    <t>F-Zero X</t>
  </si>
  <si>
    <t>BOSS</t>
  </si>
  <si>
    <t>DR-660</t>
  </si>
  <si>
    <t>? (Proteus 1-3 Modules are likely)</t>
  </si>
  <si>
    <t>Ridge Racer 64</t>
  </si>
  <si>
    <t>Manual Override</t>
  </si>
  <si>
    <t>Animal Crossing / Animal Forest (Dōbutsu no Mori)</t>
  </si>
  <si>
    <t>Rapman</t>
  </si>
  <si>
    <t>Tone</t>
  </si>
  <si>
    <t>23 ELEC ORGAN</t>
  </si>
  <si>
    <t>K.K. Jazz, Agent K.K. Aircheck (e+)</t>
  </si>
  <si>
    <t>24 WAW VOICE</t>
  </si>
  <si>
    <t>K.K. Reggae</t>
  </si>
  <si>
    <t>Train Ride, Leaving Town, Boarding The Train</t>
  </si>
  <si>
    <t>1 AM (Snow)</t>
  </si>
  <si>
    <t>G079 Whistle</t>
  </si>
  <si>
    <t>Agent K.K. (e+)</t>
  </si>
  <si>
    <t>K.K. March Aircheck</t>
  </si>
  <si>
    <t>Nookington's, Nook's Cranny</t>
  </si>
  <si>
    <t>Nookington's</t>
  </si>
  <si>
    <t>Mr. Resetti</t>
  </si>
  <si>
    <t>G#4, A#4</t>
  </si>
  <si>
    <t>3 AM</t>
  </si>
  <si>
    <t>041 BRUSH</t>
  </si>
  <si>
    <t>2 PM</t>
  </si>
  <si>
    <t>043 082 Cheese Saw 1</t>
  </si>
  <si>
    <t>2 PM, 3 PM</t>
  </si>
  <si>
    <t>CD 1 -&gt; CYM:SB Udus -&gt; PRC:SB Udus</t>
  </si>
  <si>
    <t>CD 2 -&gt; PATCHES</t>
  </si>
  <si>
    <t>Internal -&gt; BANK A</t>
  </si>
  <si>
    <t>24 Folk Guit</t>
  </si>
  <si>
    <t>K.K. Chorale, K.K. March, K.K. Folk, K.K. Reggae, Agent K.K. (e+)</t>
  </si>
  <si>
    <t>Rhodes, Also in Luigi's Mansion</t>
  </si>
  <si>
    <t>F-ZERO: Maximum Velocity</t>
  </si>
  <si>
    <t>032 000 Gt.Harmonix</t>
  </si>
  <si>
    <t>036 000 FretlessBs.</t>
  </si>
  <si>
    <t>017 025 D-50 Organ</t>
  </si>
  <si>
    <t>030 002 Overdrive 3</t>
  </si>
  <si>
    <t>030 003 More Drive</t>
  </si>
  <si>
    <t>035 000 Picked Bass</t>
  </si>
  <si>
    <t>039 017 303 Sqr Bs</t>
  </si>
  <si>
    <t>Native Map -&gt; Drum Kit</t>
  </si>
  <si>
    <t>Golden Sun</t>
  </si>
  <si>
    <t>034 004 Rock Bass</t>
  </si>
  <si>
    <t>049 001 Bright Str:</t>
  </si>
  <si>
    <t>062 001 Brass ff</t>
  </si>
  <si>
    <t>Pikmin</t>
  </si>
  <si>
    <t>The Forest of Hope</t>
  </si>
  <si>
    <t>CD 2 -&gt; FX :ANALOG PER 1 -&gt; FX :Analog PER 1</t>
  </si>
  <si>
    <t>FX :Analog Perc.1</t>
  </si>
  <si>
    <t>FX:A  1</t>
  </si>
  <si>
    <t>Final Boss Battle (Emperor Bulblax)</t>
  </si>
  <si>
    <t>Programs -&gt; GUITAR</t>
  </si>
  <si>
    <t>093 Cee Tuar</t>
  </si>
  <si>
    <t>Programs -&gt; EFFECT</t>
  </si>
  <si>
    <t>191 Cymbal Thing</t>
  </si>
  <si>
    <t>DISC 1 -&gt; PRC:SB Jaw Harps -&gt; PRC:SB Jaw Harps</t>
  </si>
  <si>
    <t>PRC:-Bash Jaw1</t>
  </si>
  <si>
    <t>NYLON GTR SUS</t>
  </si>
  <si>
    <t>The Impact Site</t>
  </si>
  <si>
    <t>Farm -&gt; ?</t>
  </si>
  <si>
    <t>Breathy Noise/Scrape</t>
  </si>
  <si>
    <t>CD 2 -&gt; ?</t>
  </si>
  <si>
    <t>PRC:-Lion Ror2</t>
  </si>
  <si>
    <t>Unused Jingle (piki.stx)</t>
  </si>
  <si>
    <t>e-Reader</t>
  </si>
  <si>
    <t>054 CYMBALS&amp;CLAPS</t>
  </si>
  <si>
    <t>110 Acid JaZZ</t>
  </si>
  <si>
    <t>Guitar chord</t>
  </si>
  <si>
    <t>Tomato Adventure</t>
  </si>
  <si>
    <t>Harpselectrichord</t>
  </si>
  <si>
    <t>Harpselectrichord Long</t>
  </si>
  <si>
    <t>Metal Guitar</t>
  </si>
  <si>
    <t>Pop Brush</t>
  </si>
  <si>
    <t>Rap 808 Snare</t>
  </si>
  <si>
    <t>Ride Soft 22 Mid Rock</t>
  </si>
  <si>
    <t>Tine Piano</t>
  </si>
  <si>
    <t>020 000 Church Org1</t>
  </si>
  <si>
    <t>039 000 Syn.Bass 1</t>
  </si>
  <si>
    <t>019 024 RotaryOrg.F</t>
  </si>
  <si>
    <t>022 000 AccordionFr</t>
  </si>
  <si>
    <t>061 000 FrenchHorns</t>
  </si>
  <si>
    <t>Hamtaro: Ham-Ham Heartbreak</t>
  </si>
  <si>
    <t>39 SynBass1</t>
  </si>
  <si>
    <t>53 ChoirAah</t>
  </si>
  <si>
    <t>Boo Manor</t>
  </si>
  <si>
    <t>57 Trumpet</t>
  </si>
  <si>
    <t>74 Flute</t>
  </si>
  <si>
    <t>Fun Land</t>
  </si>
  <si>
    <t>124 Tweet</t>
  </si>
  <si>
    <t>Wildwoods</t>
  </si>
  <si>
    <t>Harmony's Theme, Wildwoods</t>
  </si>
  <si>
    <t>Golden Sun: The Lost Age</t>
  </si>
  <si>
    <t>All other instruments come from Golden Sun.</t>
  </si>
  <si>
    <t>0 BrtTite1</t>
  </si>
  <si>
    <t>23 Rok Open</t>
  </si>
  <si>
    <t>3 Fat Head</t>
  </si>
  <si>
    <t>52 Postmdrn</t>
  </si>
  <si>
    <t>30 CannonHi</t>
  </si>
  <si>
    <t>31 CannonMd</t>
  </si>
  <si>
    <t>32 CannonLo</t>
  </si>
  <si>
    <t>33 CannonFl</t>
  </si>
  <si>
    <t>Metroid Prime</t>
  </si>
  <si>
    <t>085 syn:Razor</t>
  </si>
  <si>
    <t>000 kb1:DynamicGrand</t>
  </si>
  <si>
    <t>Underwater Frigate Reactor Core</t>
  </si>
  <si>
    <t>027 kit:Bag O Tricks</t>
  </si>
  <si>
    <t>Crashed Frigate</t>
  </si>
  <si>
    <t>Crashed Frigate Entrance</t>
  </si>
  <si>
    <t>ZTime Audio</t>
  </si>
  <si>
    <t>Distorted percussion</t>
  </si>
  <si>
    <t>Vs. Parasite Queen</t>
  </si>
  <si>
    <t>Hamtaro: Rainbow Rescue</t>
  </si>
  <si>
    <t>Most samples are re-used from Tomato Adventure.</t>
  </si>
  <si>
    <t>Success!, Clover Elementary</t>
  </si>
  <si>
    <t>Sunny Peak, Stickers, Coloring</t>
  </si>
  <si>
    <t>We Did It!</t>
  </si>
  <si>
    <t>Sunny Peak</t>
  </si>
  <si>
    <t>Sunny Peak, Clubhouse, Ham-Ham Lawn etc.</t>
  </si>
  <si>
    <t>Ham Game Theme 2</t>
  </si>
  <si>
    <t>064 000 Syn.Brass 2</t>
  </si>
  <si>
    <t>Clubhouse, Ham-Ham March</t>
  </si>
  <si>
    <t>Hamtaro Time</t>
  </si>
  <si>
    <t>Tottoko no Uta, Bo's Theme</t>
  </si>
  <si>
    <t>Uh-Oh..., Menu, Success!</t>
  </si>
  <si>
    <t>Oh No!, Boss' Theme, Clubhouse, Coloring etc.</t>
  </si>
  <si>
    <t>Sunny Peak, Ham-Ham Lawn etc.</t>
  </si>
  <si>
    <t>F-ZERO GX</t>
  </si>
  <si>
    <t>Baba's Theme, The Skull's Theme</t>
  </si>
  <si>
    <t>122 pad:Infants</t>
  </si>
  <si>
    <t>As You Choose "3rd" (Main Selector)</t>
  </si>
  <si>
    <t>The Premiere Edition 2</t>
  </si>
  <si>
    <t>Weapons-Ancient, Hit Flesh</t>
  </si>
  <si>
    <t>SwordShingLongClan PE245201</t>
  </si>
  <si>
    <t>Samurai Goroh's Theme</t>
  </si>
  <si>
    <t>Ambient-Dub 2 120 bpm</t>
  </si>
  <si>
    <t>C2, E2, D3/F4</t>
  </si>
  <si>
    <t>Lily Flyer's Theme</t>
  </si>
  <si>
    <t>Throatline 02B 43-03</t>
  </si>
  <si>
    <t>Osc-Sync Carnival (Lightning)</t>
  </si>
  <si>
    <t>100-OBliged</t>
  </si>
  <si>
    <t>100-OBliged a</t>
  </si>
  <si>
    <t>116-Tikaboom a</t>
  </si>
  <si>
    <t>Kate Alen's Theme</t>
  </si>
  <si>
    <t>131-Lulu</t>
  </si>
  <si>
    <t>Mr. EAD's Theme</t>
  </si>
  <si>
    <t>132-Bristolized</t>
  </si>
  <si>
    <t>132-Bristolized b</t>
  </si>
  <si>
    <t>Added high pass filter</t>
  </si>
  <si>
    <t>138-Miami</t>
  </si>
  <si>
    <t>138-Miami c</t>
  </si>
  <si>
    <t>138-Miami e</t>
  </si>
  <si>
    <t>141-Adrenaline</t>
  </si>
  <si>
    <t>141-Adrenaline a</t>
  </si>
  <si>
    <t>170-Blowout</t>
  </si>
  <si>
    <t>Brass squeal + Sax</t>
  </si>
  <si>
    <t>Intro Drum Loop</t>
  </si>
  <si>
    <t>Jack Levin's Theme</t>
  </si>
  <si>
    <t>Layered Drum Loops</t>
  </si>
  <si>
    <t>U-Rays (Tutorial)</t>
  </si>
  <si>
    <t>1080° Avalanche</t>
  </si>
  <si>
    <t>Track 05 -&gt; Loop 2</t>
  </si>
  <si>
    <t>Skool Strength</t>
  </si>
  <si>
    <t>At The Koisk, Pear Spawn</t>
  </si>
  <si>
    <t>Track 06 -&gt; Loop 3</t>
  </si>
  <si>
    <t>Die Harder 2</t>
  </si>
  <si>
    <t>At The Koisk</t>
  </si>
  <si>
    <t>Track 08 -&gt; Loop 1</t>
  </si>
  <si>
    <t>Digial</t>
  </si>
  <si>
    <t>Track 08 -&gt; Loop 2</t>
  </si>
  <si>
    <t>Bad Rats</t>
  </si>
  <si>
    <t>Track 08 -&gt; Loop 3</t>
  </si>
  <si>
    <t>ILikeToBounceIt</t>
  </si>
  <si>
    <t>Track 22 -&gt; Loop 1</t>
  </si>
  <si>
    <t>Top Shit</t>
  </si>
  <si>
    <t>Little Drift</t>
  </si>
  <si>
    <t>Track 22 -&gt; Loop 5</t>
  </si>
  <si>
    <t>Punk To Funk</t>
  </si>
  <si>
    <t>Track 23 -&gt; Loop 2</t>
  </si>
  <si>
    <t>Insane Break</t>
  </si>
  <si>
    <t>Slip Away (Beta)</t>
  </si>
  <si>
    <t>CD 3 -&gt; Track 16</t>
  </si>
  <si>
    <t>Heavy Cold Gusts Howling</t>
  </si>
  <si>
    <t>Race Lost</t>
  </si>
  <si>
    <t>DJ Puzzle's Scratch Tactics</t>
  </si>
  <si>
    <t>Mixed Scratches -&gt; Clean</t>
  </si>
  <si>
    <t>Clean Mix Scratch 17</t>
  </si>
  <si>
    <t>Get Off</t>
  </si>
  <si>
    <t>Mixed Scratches -&gt; Distorted</t>
  </si>
  <si>
    <t>Distorted Mixed Sratch 13</t>
  </si>
  <si>
    <t>Packet 01</t>
  </si>
  <si>
    <t>Packet 01-08</t>
  </si>
  <si>
    <t>Menu 1 (Beta)</t>
  </si>
  <si>
    <t>Packet 18</t>
  </si>
  <si>
    <t>Packet 18-04</t>
  </si>
  <si>
    <t>Race Lost (Final)</t>
  </si>
  <si>
    <t>Packet 18-09</t>
  </si>
  <si>
    <t>Synthesizers -&gt; Dance Loops</t>
  </si>
  <si>
    <t>Sweets Loop</t>
  </si>
  <si>
    <t>Disorted, +5st</t>
  </si>
  <si>
    <t>Girl's Got A Gun</t>
  </si>
  <si>
    <t>Scratch and Vinyl Bits</t>
  </si>
  <si>
    <t>Scratch 16</t>
  </si>
  <si>
    <t>Nachos!</t>
  </si>
  <si>
    <t>Scratch 22</t>
  </si>
  <si>
    <t>Vinyl 11</t>
  </si>
  <si>
    <t>Vinyl 13</t>
  </si>
  <si>
    <t>Synths -&gt; Pads</t>
  </si>
  <si>
    <t>Pad Chord 03 maj7</t>
  </si>
  <si>
    <t>Fast Breaks Drum n' Bass</t>
  </si>
  <si>
    <t>D.B. Beat 007</t>
  </si>
  <si>
    <t>Nachos!, Pretty Neat</t>
  </si>
  <si>
    <t>D.B. Beat 017</t>
  </si>
  <si>
    <t>Nachos!, Pretty Neat, A Matter of Time</t>
  </si>
  <si>
    <t>D.B. Beat 051</t>
  </si>
  <si>
    <t>D.B. Beat 102</t>
  </si>
  <si>
    <t>Bell n Seq Loop</t>
  </si>
  <si>
    <t>Trance Construction Kits</t>
  </si>
  <si>
    <t>38a01ohh132d</t>
  </si>
  <si>
    <t>Osmo</t>
  </si>
  <si>
    <t>38a01prc132d</t>
  </si>
  <si>
    <t>38a01tek132d</t>
  </si>
  <si>
    <t>Elixir 138bpm G#</t>
  </si>
  <si>
    <t>38e01fx138g#</t>
  </si>
  <si>
    <t>Point A</t>
  </si>
  <si>
    <t>38e01syn138g#</t>
  </si>
  <si>
    <t>ACIDPlanet Classic 8packs Vol. 2</t>
  </si>
  <si>
    <t>A Seething Mass</t>
  </si>
  <si>
    <t>METAROCK VISIONS aPROMO 03</t>
  </si>
  <si>
    <t>Ten Men</t>
  </si>
  <si>
    <t>METAROCK VISIONS aPROMO 04</t>
  </si>
  <si>
    <t>Relapse</t>
  </si>
  <si>
    <t>UGLY REMNANTS rPROMO 08</t>
  </si>
  <si>
    <t>Wave Race Blue Storm</t>
  </si>
  <si>
    <t>Synths -&gt; Lead, Arps &amp; Sequence</t>
  </si>
  <si>
    <t>Arp 02</t>
  </si>
  <si>
    <t>La Razza Canal (Sunny), La Razza Canal (Light Showers)</t>
  </si>
  <si>
    <t>Fast Breaks - Drum 'N' Bass</t>
  </si>
  <si>
    <t>D.B. Beat 013</t>
  </si>
  <si>
    <t>Title Theme, La Razza Canal (Stunt Mode)</t>
  </si>
  <si>
    <t>D.B. Beat 016</t>
  </si>
  <si>
    <t>La Razza Canal (Stormy)</t>
  </si>
  <si>
    <t>Keep Sayin It</t>
  </si>
  <si>
    <t>Intelligent Dance Music</t>
  </si>
  <si>
    <t>Melodies</t>
  </si>
  <si>
    <t>Melody 19</t>
  </si>
  <si>
    <t>La Razza Canal (Light Showers)</t>
  </si>
  <si>
    <t>Lost Temple Lagoon (Stormy), Lost Temple Lagoon (Replay)</t>
  </si>
  <si>
    <t>Aspen Lake (Sunny), Aspen Lake (Replay)</t>
  </si>
  <si>
    <t>Custom Robo: Battle Revolution (Gamecube, 2004)</t>
  </si>
  <si>
    <t>Afternoon Breeze, Unknown Track 3</t>
  </si>
  <si>
    <t>JP Seq Bells</t>
  </si>
  <si>
    <t>Promise</t>
  </si>
  <si>
    <t>111-Waggle</t>
  </si>
  <si>
    <t>111-Waggle c</t>
  </si>
  <si>
    <t>The Way</t>
  </si>
  <si>
    <t>116-Tikaboom</t>
  </si>
  <si>
    <t>coarse +6</t>
  </si>
  <si>
    <t>Picture Book</t>
  </si>
  <si>
    <t>To Arms!</t>
  </si>
  <si>
    <t>Stroll Around the Town</t>
  </si>
  <si>
    <t>Pikmin 2</t>
  </si>
  <si>
    <t>SFX (Cave Low Drone Ambience)</t>
  </si>
  <si>
    <t>VIB44#2LQ, TAM.36#5</t>
  </si>
  <si>
    <t>Olimar Meets Pikmin Again</t>
  </si>
  <si>
    <t>Explaination</t>
  </si>
  <si>
    <t>Partition A -&gt; CONCERT HARP</t>
  </si>
  <si>
    <t>CONCERT HARP</t>
  </si>
  <si>
    <t>Partition B -&gt; VIOLIN PIZZ</t>
  </si>
  <si>
    <t>BRITE PIZZ</t>
  </si>
  <si>
    <t>AIRVOICE ONE</t>
  </si>
  <si>
    <t>Wistful Wild</t>
  </si>
  <si>
    <t>Programs -&gt; ?</t>
  </si>
  <si>
    <t>DAVUL S6, DAVUL S7</t>
  </si>
  <si>
    <t>Electricity, Yard</t>
  </si>
  <si>
    <t>Driving Steel Girder, Construction</t>
  </si>
  <si>
    <t>Water Dripping In Cave, Single Drops</t>
  </si>
  <si>
    <t>Quick Glass Rub Squeak, Cartoon 02</t>
  </si>
  <si>
    <t>Tile 1</t>
  </si>
  <si>
    <t>Anvil Fall On Foot, Cartoon</t>
  </si>
  <si>
    <t>Partition E -&gt; BOWED METALS</t>
  </si>
  <si>
    <t>RUSTY SPOKE</t>
  </si>
  <si>
    <t>SFX (Small Dweevil Using Its Element)</t>
  </si>
  <si>
    <t>PLG150-DX</t>
  </si>
  <si>
    <t>PLG150-VL</t>
  </si>
  <si>
    <t>Hamtaro: Ham-Ham Games</t>
  </si>
  <si>
    <t>Track 36 - Rap Voices -&gt; TS 0:12</t>
  </si>
  <si>
    <t>Ambient Track 11</t>
  </si>
  <si>
    <t>Ambient Track 9</t>
  </si>
  <si>
    <t>Ham Studio News</t>
  </si>
  <si>
    <t>Ham Fortune Telling</t>
  </si>
  <si>
    <t>Title Screen (E3 2004)</t>
  </si>
  <si>
    <t>Player Card</t>
  </si>
  <si>
    <t>Metroid Prime 2: Echoes</t>
  </si>
  <si>
    <t>XL-1 Turbo</t>
  </si>
  <si>
    <t>079 edg:Listoller</t>
  </si>
  <si>
    <t>VS. Emperor Ing (Chrysalis)</t>
  </si>
  <si>
    <t>Animal Crossing: Wild World</t>
  </si>
  <si>
    <t>New Year Countdown (10 Minutes), New Year Countdown (5 Minutes)</t>
  </si>
  <si>
    <t>Able Sisters</t>
  </si>
  <si>
    <t>Hamtaro Nazo Nazo Q</t>
  </si>
  <si>
    <t>060 MutedTrumpet</t>
  </si>
  <si>
    <t>000 021 Reed Organ</t>
  </si>
  <si>
    <t>000 010 Glocknspiel</t>
  </si>
  <si>
    <t>000 036 FretlessBs.</t>
  </si>
  <si>
    <t>032 025 Nylon Gt 2</t>
  </si>
  <si>
    <t>008 049 Orchestra</t>
  </si>
  <si>
    <t>000 065 Soprano Sax</t>
  </si>
  <si>
    <t>000 007 Harpischord</t>
  </si>
  <si>
    <t>040 054 Humming</t>
  </si>
  <si>
    <t>004 056 Bright Tb</t>
  </si>
  <si>
    <t>リズム天国 (Rhythm Tengoku)</t>
  </si>
  <si>
    <t>Hopping Road</t>
  </si>
  <si>
    <t>G078 Shakuhachi</t>
  </si>
  <si>
    <t>Rhythm Calligraphy</t>
  </si>
  <si>
    <t>Rhythm Epilation</t>
  </si>
  <si>
    <t>G108 Koto</t>
  </si>
  <si>
    <t>PERKY PANNER</t>
  </si>
  <si>
    <t>Game Select</t>
  </si>
  <si>
    <t>Wii Sports</t>
  </si>
  <si>
    <t>Bowling</t>
  </si>
  <si>
    <t>Track 74</t>
  </si>
  <si>
    <t>Timestamp 0:05</t>
  </si>
  <si>
    <t>Boxing Result</t>
  </si>
  <si>
    <t>Hotel Dusk: Room 215</t>
  </si>
  <si>
    <t>Pink Rabbit</t>
  </si>
  <si>
    <t>Battery</t>
  </si>
  <si>
    <t>Everybody Votes Channel</t>
  </si>
  <si>
    <t>019 000 Organ fast</t>
  </si>
  <si>
    <t>Forecast Channel</t>
  </si>
  <si>
    <t>000 025 Nylon Gt.</t>
  </si>
  <si>
    <t>000 121 Gt.FretNoiz</t>
  </si>
  <si>
    <t>Wii Fit</t>
  </si>
  <si>
    <t>Training Menu</t>
  </si>
  <si>
    <t>Fretless Electric Bass</t>
  </si>
  <si>
    <t>Results (High Ranking)</t>
  </si>
  <si>
    <t>Basic Step</t>
  </si>
  <si>
    <t>Training Intro, Training Results</t>
  </si>
  <si>
    <t>Body Test Start, Training Menu (Game Select), Results (Low Ranking)</t>
  </si>
  <si>
    <t>Digital Choir</t>
  </si>
  <si>
    <t>Body Test Start, Body Age (Low), Training Menu (Game Select)</t>
  </si>
  <si>
    <t>CD 1 -&gt; Partition G -&gt; 14 CL PIZZ 2</t>
  </si>
  <si>
    <t>CL PIZICITO 2</t>
  </si>
  <si>
    <t>Body Test</t>
  </si>
  <si>
    <t>Training Menu (Game Select), Hula Hoop, Basic Step</t>
  </si>
  <si>
    <t>CD 3 -&gt; Partition G -&gt; 02 BNS STAC1</t>
  </si>
  <si>
    <t>BNS STCATO 1</t>
  </si>
  <si>
    <t>Body Age (High)</t>
  </si>
  <si>
    <t>Hoop Dance, Results (High Ranking)</t>
  </si>
  <si>
    <t>Training Intro, Results (Low Ranking)</t>
  </si>
  <si>
    <t>Channel Intro, Main Menu, Basic Step, Tightrope Walk</t>
  </si>
  <si>
    <t>000 076 Pan Flute</t>
  </si>
  <si>
    <t>Hoop Dance</t>
  </si>
  <si>
    <t>Plaza, Body Test</t>
  </si>
  <si>
    <t>Rhythm Heaven</t>
  </si>
  <si>
    <t>Frog Hop 2</t>
  </si>
  <si>
    <t>Track 05 - Shouts Part 1 -&gt; Sample 13</t>
  </si>
  <si>
    <t>(fs) "Come on!" in sync</t>
  </si>
  <si>
    <t>Remix 2</t>
  </si>
  <si>
    <t>Track 14 - Shouts Part 1 -&gt; TS 0:00</t>
  </si>
  <si>
    <t>(m) "Ooooyeaaah - Come on"</t>
  </si>
  <si>
    <t>Track 93 - Shouts Part 2 -&gt; Sample 15</t>
  </si>
  <si>
    <t>(ms) "Hey"</t>
  </si>
  <si>
    <t>The Dazzles 2</t>
  </si>
  <si>
    <t>Space Soccer 2</t>
  </si>
  <si>
    <t>079 Tropico Bells</t>
  </si>
  <si>
    <t>Main Menu A, Fan Club</t>
  </si>
  <si>
    <t>115 Harmonica</t>
  </si>
  <si>
    <t>Glee Club 2</t>
  </si>
  <si>
    <t>079 Warm Steel Drums</t>
  </si>
  <si>
    <t>124 Velo Orchestra</t>
  </si>
  <si>
    <t>The Dazzles 2, Remix 2</t>
  </si>
  <si>
    <t>4001-66-01</t>
  </si>
  <si>
    <t>CARTOON, WHISTLE</t>
  </si>
  <si>
    <t>SIREN WHISTLE</t>
  </si>
  <si>
    <t>Love Lizards</t>
  </si>
  <si>
    <t>Houseworx</t>
  </si>
  <si>
    <t>Workz-7 -&gt; Volume 005</t>
  </si>
  <si>
    <t>H232GT125</t>
  </si>
  <si>
    <t>Tutti Hit - Minor</t>
  </si>
  <si>
    <t>Medal Corner</t>
  </si>
  <si>
    <t>Built To Scale, Built To Scale 2</t>
  </si>
  <si>
    <t>Animal Crossing: City Folk / Let's Go to the City</t>
  </si>
  <si>
    <t>CD 1 -&gt; DMa:TR-808 &amp; 909 -&gt; DMa:TR-808 1</t>
  </si>
  <si>
    <t>DMa:Rest 808 1</t>
  </si>
  <si>
    <t>Toy Day</t>
  </si>
  <si>
    <t>Harvest Festival</t>
  </si>
  <si>
    <t>Shampoodle</t>
  </si>
  <si>
    <t>Bunny Day</t>
  </si>
  <si>
    <t>GM Clarinet</t>
  </si>
  <si>
    <t>Tomodachi Collection</t>
  </si>
  <si>
    <t>Travel: France</t>
  </si>
  <si>
    <t>Wii Sports Resort</t>
  </si>
  <si>
    <t>Full Jazz Kit</t>
  </si>
  <si>
    <t>Title Theme, Power Cruising</t>
  </si>
  <si>
    <t>See Our 7T8 Kit</t>
  </si>
  <si>
    <t>100 Pin Bowling</t>
  </si>
  <si>
    <t>002 Atk Flute</t>
  </si>
  <si>
    <t>Skydive: End Demo</t>
  </si>
  <si>
    <t>Wii Fit Plus</t>
  </si>
  <si>
    <t>All other instruments come from Wii Fit.</t>
  </si>
  <si>
    <t>Rhythm Parade (All)</t>
  </si>
  <si>
    <t>GUI:D Metal  1</t>
  </si>
  <si>
    <t>Skateboard Arena</t>
  </si>
  <si>
    <t>Rhythm Parade (Beginner), Rhythm Parade (Advanced)</t>
  </si>
  <si>
    <t>Tilt City</t>
  </si>
  <si>
    <t>060 Musette</t>
  </si>
  <si>
    <t>Segway Circuit (Expert)</t>
  </si>
  <si>
    <t>092 Fisa Cassotto</t>
  </si>
  <si>
    <t>Big Top Juggling</t>
  </si>
  <si>
    <t>015 Warm Steel Drums</t>
  </si>
  <si>
    <t>Segway Circuit (Beginner)</t>
  </si>
  <si>
    <t>Segway Circuit (Advanced), Obstacle Course</t>
  </si>
  <si>
    <t>Rapman Waw</t>
  </si>
  <si>
    <t>Patch from Kontakt Factory Library</t>
  </si>
  <si>
    <t>Wii Party</t>
  </si>
  <si>
    <t>Back Attack</t>
  </si>
  <si>
    <t>Balance Boat Remix</t>
  </si>
  <si>
    <t>79-BossaLuv Snare</t>
  </si>
  <si>
    <t>Jumbo Jump</t>
  </si>
  <si>
    <t>80-Space Ranger</t>
  </si>
  <si>
    <t>Moon Landing</t>
  </si>
  <si>
    <t>100-Boney</t>
  </si>
  <si>
    <t>Minigame Rules</t>
  </si>
  <si>
    <t>Grill-Off with Ultra Hand!</t>
  </si>
  <si>
    <t>Track 40 - Stabs -&gt; Sample 7</t>
  </si>
  <si>
    <t>Wat Stab</t>
  </si>
  <si>
    <t>Title Card</t>
  </si>
  <si>
    <t>Track 41 - Stabs -&gt; Sample 6</t>
  </si>
  <si>
    <t>The Stand Hp</t>
  </si>
  <si>
    <t>Track 25 - Brass</t>
  </si>
  <si>
    <t>Rhythm Heaven Fever</t>
  </si>
  <si>
    <t>Guitars -&gt; 7 String Ibanez KRA DIR</t>
  </si>
  <si>
    <t>7 Str. Iban. Lead Master</t>
  </si>
  <si>
    <t>Game Select 1</t>
  </si>
  <si>
    <t>Double Date</t>
  </si>
  <si>
    <t>Dreams of Our Generation (Night Walk), Hole in One 2, Tap Trial</t>
  </si>
  <si>
    <t>D120 SineUsoid</t>
  </si>
  <si>
    <t>01 Piano &amp; co -&gt; Acoustic Pianos</t>
  </si>
  <si>
    <t>Concert Grand Piano</t>
  </si>
  <si>
    <t>Hole in One</t>
  </si>
  <si>
    <t>Prologue 'Remix'</t>
  </si>
  <si>
    <t>117 Good Old Hit</t>
  </si>
  <si>
    <t>Dreams of Our Generation (Night Walk)</t>
  </si>
  <si>
    <t>122 Mix Hit 2</t>
  </si>
  <si>
    <t>Extra Menu</t>
  </si>
  <si>
    <t>Remix 4</t>
  </si>
  <si>
    <t>Bisonette Studio Bass</t>
  </si>
  <si>
    <t>Studio Funk</t>
  </si>
  <si>
    <t>Remix 8 ~ I Love You</t>
  </si>
  <si>
    <t>Game Select 1, Remix 3 ~ I Feel Fine, Board Meeting</t>
  </si>
  <si>
    <t>B06 Accordion</t>
  </si>
  <si>
    <t>Prologue 'Cheer Readers'</t>
  </si>
  <si>
    <t>C01 Acoustic Bass</t>
  </si>
  <si>
    <t>Prologue 'Board Meeting'</t>
  </si>
  <si>
    <t>C16 Timpani + Cymbal</t>
  </si>
  <si>
    <t>Remix 1</t>
  </si>
  <si>
    <t>D08 Orchestra Hit</t>
  </si>
  <si>
    <t>D09 Trumpet 2</t>
  </si>
  <si>
    <t>Launch Party</t>
  </si>
  <si>
    <t>Star Fox 64 3D</t>
  </si>
  <si>
    <t>Acoustic Pianos</t>
  </si>
  <si>
    <t>Bosendorfer Piano Club</t>
  </si>
  <si>
    <t>could be any of the patches?</t>
  </si>
  <si>
    <t>Staff Credits 2</t>
  </si>
  <si>
    <t>French Horn Section</t>
  </si>
  <si>
    <t>Drums &amp; Percussion -&gt; Tuned Percussion</t>
  </si>
  <si>
    <t>Timpani Hit</t>
  </si>
  <si>
    <t>Bolse</t>
  </si>
  <si>
    <t>The Denpa Men: They Came By Wave</t>
  </si>
  <si>
    <t>A041 TECHNOphobic</t>
  </si>
  <si>
    <t>Ice World</t>
  </si>
  <si>
    <t>Denpa Island, Antenna Tower, Theme of the Forest</t>
  </si>
  <si>
    <t>Antenna Tower, Barren Land</t>
  </si>
  <si>
    <t>DenpaNingen Theme</t>
  </si>
  <si>
    <t>Hypersonic</t>
  </si>
  <si>
    <t>Wii Play Motion</t>
  </si>
  <si>
    <t>D06 SweetFlute</t>
  </si>
  <si>
    <t>ni1_bgm_intro, ni1_bgm_main</t>
  </si>
  <si>
    <t>Third brstm channel</t>
  </si>
  <si>
    <t>Animal Crossing: New Leaf</t>
  </si>
  <si>
    <t>7PM, 8PM</t>
  </si>
  <si>
    <t>3PM, 7PM, Main Street by Night</t>
  </si>
  <si>
    <t>3PM</t>
  </si>
  <si>
    <t>002 FS Flute</t>
  </si>
  <si>
    <t>Town Hall</t>
  </si>
  <si>
    <t>061 La Seine</t>
  </si>
  <si>
    <t>7PM</t>
  </si>
  <si>
    <t>Main Street by Day</t>
  </si>
  <si>
    <t>Nook's Homes, Club LOL, Kicks</t>
  </si>
  <si>
    <t>[GM 014] Xylophone</t>
  </si>
  <si>
    <t>Dedication Ceremony (Public Works Project Completion)</t>
  </si>
  <si>
    <t>[GM 021] Reed Organ</t>
  </si>
  <si>
    <t>Competition Award Ceremony</t>
  </si>
  <si>
    <t>New Year Countdown (1 Hour), New Year Countdown (10 Minutes), New Year Countdown (5 Minutes)</t>
  </si>
  <si>
    <t>[GM 029] Muted Guitar</t>
  </si>
  <si>
    <t>Post Office - Phyllis</t>
  </si>
  <si>
    <t>Kicks, Super T&amp;T (Supermarket)</t>
  </si>
  <si>
    <t>Happy New Year!</t>
  </si>
  <si>
    <t>We'll Be Closing Shortly...</t>
  </si>
  <si>
    <t>[GM 057] Trumpet</t>
  </si>
  <si>
    <t>T&amp;T Emporium (Department Store), Dedication Ceremony (Public Works Project Completion)</t>
  </si>
  <si>
    <t>[GM 058] Trombone</t>
  </si>
  <si>
    <t>[GM 059] Tuba</t>
  </si>
  <si>
    <t>[GM 060] Muted Trumpet</t>
  </si>
  <si>
    <t>Police Station, Happy New Year!</t>
  </si>
  <si>
    <t>[GM 071] Bassoon</t>
  </si>
  <si>
    <t>T.I.Y. - Garden Section (Home Center)</t>
  </si>
  <si>
    <t>[GM 072] Clarinet</t>
  </si>
  <si>
    <t>New Year's Day (2 AM-6 AM)</t>
  </si>
  <si>
    <t>[GM 073] Piccolo</t>
  </si>
  <si>
    <t>[GM 079] Whistle</t>
  </si>
  <si>
    <t>Kicks, Happy New Year! New Year Countdown (1 Hour), New Year Countdown (10 Minutes)</t>
  </si>
  <si>
    <t>Re-Tail, Post Office - Pelly</t>
  </si>
  <si>
    <t>Brickwall Nylon NoteExp</t>
  </si>
  <si>
    <t>T.I.Y. - Main Section (Home Center), T.I.Y. - Garden Section (Home Center)</t>
  </si>
  <si>
    <t>New Year Countdown (1 Hour)</t>
  </si>
  <si>
    <t>Warm Oboe NoteExp</t>
  </si>
  <si>
    <t>Sequenced Sound Bank</t>
  </si>
  <si>
    <t>WARC_39_0</t>
  </si>
  <si>
    <t>WARC_6_81, WARC_6_82, WARC_6_83</t>
  </si>
  <si>
    <t>WARC_84_9</t>
  </si>
  <si>
    <t>WARC_6_80</t>
  </si>
  <si>
    <t>WARC_34_1</t>
  </si>
  <si>
    <t>WARC_6_2, WARC_6_3</t>
  </si>
  <si>
    <t>? (Recorder)</t>
  </si>
  <si>
    <t>WARC_0_608</t>
  </si>
  <si>
    <t>Town Tune Maker</t>
  </si>
  <si>
    <t>WARC_6_21 // Plucked Biwa</t>
  </si>
  <si>
    <t>The Denpa Men 2: Beyond The Waves</t>
  </si>
  <si>
    <t>Pyramid</t>
  </si>
  <si>
    <t>Trumpet Solo K</t>
  </si>
  <si>
    <t>Palace</t>
  </si>
  <si>
    <t>Digitown, World Map</t>
  </si>
  <si>
    <t>Elegy</t>
  </si>
  <si>
    <t>Solo Clarinet -&gt; 5 Keysw</t>
  </si>
  <si>
    <t>A018 SweetSilverFlute</t>
  </si>
  <si>
    <t>Villa</t>
  </si>
  <si>
    <t>Ending, Town</t>
  </si>
  <si>
    <t>Boss Battle, Digitown, Fairy</t>
  </si>
  <si>
    <t>Town</t>
  </si>
  <si>
    <t>Boss Battle, Palace</t>
  </si>
  <si>
    <t>Final Boss Battle, Darkness</t>
  </si>
  <si>
    <t>Quantum Leap Brass trumpet</t>
  </si>
  <si>
    <t>Final Boss Battle</t>
  </si>
  <si>
    <t>Nintendo Land</t>
  </si>
  <si>
    <t>Metroid</t>
  </si>
  <si>
    <t>Opening (Luigi's Ghost Mansion)</t>
  </si>
  <si>
    <t>32 Mallets</t>
  </si>
  <si>
    <t>Marimbaphone</t>
  </si>
  <si>
    <t>Main Theme (Metroid Blast)</t>
  </si>
  <si>
    <t>Boss Battle (Takamaru's Ninja Castle)</t>
  </si>
  <si>
    <t>Strings -&gt; ?</t>
  </si>
  <si>
    <t>Stage 1 (Animal Crossing: Sweet Day), Ghost Wins (Luigi's Ghost Mansion), Ghost Loses</t>
  </si>
  <si>
    <t>Pikmin 3</t>
  </si>
  <si>
    <t>Advanced Orchestra -&gt; 03 A0 Percussion</t>
  </si>
  <si>
    <t>Bingo Menu, One More!</t>
  </si>
  <si>
    <t>Timpani KV</t>
  </si>
  <si>
    <t>Vehemoth Phosbat (Stunned)</t>
  </si>
  <si>
    <t>Ambient Contortion</t>
  </si>
  <si>
    <t>Formidable Oak, Formidable Oak (Rainy Day)</t>
  </si>
  <si>
    <t>Vehemoth Phosbat (Stunned), Formidable Oak, Formidable Oak (Rainy Day)</t>
  </si>
  <si>
    <t>Twilight River (Sunset)</t>
  </si>
  <si>
    <t>Garden of Hope (Morning), Garden of Hope, Garden of Hope (Sunset)</t>
  </si>
  <si>
    <t>Far East -&gt; Perc -&gt;  Gamelan</t>
  </si>
  <si>
    <t>Plasm Wraith</t>
  </si>
  <si>
    <t>Vehemoth Phosbat (Near)</t>
  </si>
  <si>
    <t>Cave, A Rainy Day</t>
  </si>
  <si>
    <t>167 The Cymbal Sings</t>
  </si>
  <si>
    <t>Formidable Oak</t>
  </si>
  <si>
    <t>Mysterious Life Form Appears, Plasm Wraith</t>
  </si>
  <si>
    <t>The Avant Garde Melodica Ensemble</t>
  </si>
  <si>
    <t>Alph's Crash Site</t>
  </si>
  <si>
    <t>Louie's Theme</t>
  </si>
  <si>
    <t>Backwards Piano</t>
  </si>
  <si>
    <t>Plastic Toy Piano Octaves</t>
  </si>
  <si>
    <t>Bingo Battle</t>
  </si>
  <si>
    <t>S.S. Drake</t>
  </si>
  <si>
    <t>Weakened Hocotation</t>
  </si>
  <si>
    <t>21_29_01</t>
  </si>
  <si>
    <t>Tropical Wilds</t>
  </si>
  <si>
    <t>Bass clarinet</t>
  </si>
  <si>
    <t>Pikmin in Peril</t>
  </si>
  <si>
    <t>Formidable Oak (Rainy Day), Weakened Hocotation</t>
  </si>
  <si>
    <t>Garden of Hope (Morning), Garden of Hope</t>
  </si>
  <si>
    <t>A Rainy Day</t>
  </si>
  <si>
    <t>The Denpa Men 3: Rise of Digitoll</t>
  </si>
  <si>
    <t>135-Rue the Day Combo</t>
  </si>
  <si>
    <t>Tomodachi Life</t>
  </si>
  <si>
    <t>Classical Choir -&gt; Choir Cluster</t>
  </si>
  <si>
    <t>11 Choir Short Noises all</t>
  </si>
  <si>
    <t>Food (Very Bad)</t>
  </si>
  <si>
    <t>3 Trumpets -&gt; 3TP Accents</t>
  </si>
  <si>
    <t>3TP Sfz Cresc Long</t>
  </si>
  <si>
    <t>Rap</t>
  </si>
  <si>
    <t>3 Trumpets -&gt; 3TP Slides and FXs</t>
  </si>
  <si>
    <t>3TP Falls Short</t>
  </si>
  <si>
    <t>Musical, Rap</t>
  </si>
  <si>
    <t>Orchestral - 2 - VSL Woodwinds</t>
  </si>
  <si>
    <t>Meglio Domani (Opera), The One (Ballad)</t>
  </si>
  <si>
    <t>000 046 PizzicatoStr</t>
  </si>
  <si>
    <t>Day Theme, Night Theme</t>
  </si>
  <si>
    <t>AR Camera</t>
  </si>
  <si>
    <t>Meglio Domani (Opera), News 2</t>
  </si>
  <si>
    <t>Travel (Japan), Map (New Year's, Korean)</t>
  </si>
  <si>
    <t>024 061 F. Horn Rip</t>
  </si>
  <si>
    <t>News 1</t>
  </si>
  <si>
    <t>Enka</t>
  </si>
  <si>
    <t>000 031 TR-909</t>
  </si>
  <si>
    <t>Ranking (Popularity)</t>
  </si>
  <si>
    <t>Travel (France)</t>
  </si>
  <si>
    <t>RMX Grooves -&gt; 108-Hilife</t>
  </si>
  <si>
    <t>108-Hilife Combo</t>
  </si>
  <si>
    <t>News 2, News Topics</t>
  </si>
  <si>
    <t>PRE5</t>
  </si>
  <si>
    <t>018 SweetFlute</t>
  </si>
  <si>
    <t>Map (Christmas), Map (New Year's, Korean), Interior Shop, Dock (Incoming Arrival, Japanese), Love Success 1</t>
  </si>
  <si>
    <t>Campground (Night)</t>
  </si>
  <si>
    <t>Map (New Year's, Korean), Mii News (Variant 3), Friend Chat</t>
  </si>
  <si>
    <t>Dock (Incoming Arrival, Japanese), Travel (France)</t>
  </si>
  <si>
    <t>Ranking (Friends)</t>
  </si>
  <si>
    <t>38h02fx142d#</t>
  </si>
  <si>
    <t>Rock 'n' Roll Baby</t>
  </si>
  <si>
    <t>? (Hollywood Edge/Sound Ideas?)</t>
  </si>
  <si>
    <t>Crowd Murmur</t>
  </si>
  <si>
    <t>News Topics</t>
  </si>
  <si>
    <t>Kid Icarus Uprising</t>
  </si>
  <si>
    <t xml:space="preserve">Arturia </t>
  </si>
  <si>
    <t>Aurum Island, Mysterious Invaders</t>
  </si>
  <si>
    <t>Dark Lord Gaol's Castle, Reaper Fortress, Pandora's Labyrinth of Deceit</t>
  </si>
  <si>
    <t>Palutena's Temple</t>
  </si>
  <si>
    <t>Scorched Feathers</t>
  </si>
  <si>
    <t xml:space="preserve">Lightning Chariot Base </t>
  </si>
  <si>
    <t>Aurum Island</t>
  </si>
  <si>
    <t>santoor</t>
  </si>
  <si>
    <t>The Seafloor Palace</t>
  </si>
  <si>
    <t>perc</t>
  </si>
  <si>
    <t>Phoenix Mountain</t>
  </si>
  <si>
    <t>The Reaper's Line of Sight, Reaper Fortress</t>
  </si>
  <si>
    <t>Into the Labyrinth, Viridi - Goddess of Nature</t>
  </si>
  <si>
    <t>The Reaper's Line of Sight</t>
  </si>
  <si>
    <t>The Reaper's Line of Sight, Reaper Fortress, Viridi, Goddess of Nature, Reset Bomb Forest</t>
  </si>
  <si>
    <t>string effects near the end</t>
  </si>
  <si>
    <t>4tp ?</t>
  </si>
  <si>
    <t>Viridi, Goddess of Nature</t>
  </si>
  <si>
    <t>Reset Bomb Forest, Aurum Hive</t>
  </si>
  <si>
    <t>Dark Lord Gaol's Castle</t>
  </si>
  <si>
    <t>In the Aurum Hive</t>
  </si>
  <si>
    <t>Viridi - Goddess of Nature</t>
  </si>
  <si>
    <t>Viridi - Goddess of Nature, Reset Bomb Forest</t>
  </si>
  <si>
    <t>Wii Party U</t>
  </si>
  <si>
    <t>Feed Mii! (Intro)</t>
  </si>
  <si>
    <t>Alley Hoops</t>
  </si>
  <si>
    <t>Teammate Madness</t>
  </si>
  <si>
    <t>conga</t>
  </si>
  <si>
    <t>Results Theme</t>
  </si>
  <si>
    <t>79-Bossa Love</t>
  </si>
  <si>
    <t>Battle of the Minigames</t>
  </si>
  <si>
    <t>Wii Sports Club</t>
  </si>
  <si>
    <t>? (Unsure)</t>
  </si>
  <si>
    <t>Tennis (Win), Tennis (Lose)</t>
  </si>
  <si>
    <t>Sport Setup</t>
  </si>
  <si>
    <t>Wii Fit U</t>
  </si>
  <si>
    <t>Ultimate Obstacle Course</t>
  </si>
  <si>
    <t>The Denpa Men FREE!</t>
  </si>
  <si>
    <t>The Island</t>
  </si>
  <si>
    <t>Caring of Denpa Men</t>
  </si>
  <si>
    <t>Splatoon</t>
  </si>
  <si>
    <t>Ink Me Up, Octo Valley (Area 4)</t>
  </si>
  <si>
    <t>Inkopolis News</t>
  </si>
  <si>
    <t>Kraken Up</t>
  </si>
  <si>
    <t>Ika Jamaica</t>
  </si>
  <si>
    <t>Warped Drums</t>
  </si>
  <si>
    <t>Warped Electronic Dub Kit</t>
  </si>
  <si>
    <t>Online Waiting Room</t>
  </si>
  <si>
    <t>Rural Banjo 08</t>
  </si>
  <si>
    <t>From New World Order Journey 2</t>
  </si>
  <si>
    <t>Tentacular Circus</t>
  </si>
  <si>
    <t>Whistle Improve Loop</t>
  </si>
  <si>
    <t>Cuban Timba Trumpet 02</t>
  </si>
  <si>
    <t>Octoling Rendezvous</t>
  </si>
  <si>
    <t>Jaw Harp Loop</t>
  </si>
  <si>
    <t>Great Octoweapons, I Am Octavio (Phase 1)</t>
  </si>
  <si>
    <t>I Am Octavio (Phase 1)</t>
  </si>
  <si>
    <t>Radiostatic Anomaly</t>
  </si>
  <si>
    <t>D1</t>
  </si>
  <si>
    <t>Sunken Scrolls</t>
  </si>
  <si>
    <t>EMRE KEMANL1</t>
  </si>
  <si>
    <t>EMRE 4001</t>
  </si>
  <si>
    <t>Plaza</t>
  </si>
  <si>
    <t>Funk Synths</t>
  </si>
  <si>
    <t>Ink Me Up</t>
  </si>
  <si>
    <t>Cephaloparade</t>
  </si>
  <si>
    <t>Jazz Vocal Bass Short Dows</t>
  </si>
  <si>
    <t>Octo Valley</t>
  </si>
  <si>
    <t>Talkbox Oww Amp</t>
  </si>
  <si>
    <t>Eight Legged Advance</t>
  </si>
  <si>
    <t>Cheesy Toy Surf Organ</t>
  </si>
  <si>
    <t>Has glide automated</t>
  </si>
  <si>
    <t>Splattack!</t>
  </si>
  <si>
    <t>Electro Reduction</t>
  </si>
  <si>
    <t>Calamari Inkantation</t>
  </si>
  <si>
    <t>Energysweeper Lead</t>
  </si>
  <si>
    <t>Lookin' Fresh (Shrimp Kicks), Now or Never! (Splatfest)</t>
  </si>
  <si>
    <t>Fanatiques Seq</t>
  </si>
  <si>
    <t>The Sunken Scrolls</t>
  </si>
  <si>
    <t>Evaporating Crystal Machines</t>
  </si>
  <si>
    <t>Octo Valley 1</t>
  </si>
  <si>
    <t>Probably something else</t>
  </si>
  <si>
    <t>Great Octoweapons</t>
  </si>
  <si>
    <t>?? (has wavy fx from Roland TR-808 Kit)</t>
  </si>
  <si>
    <t>Lookin' Fresh</t>
  </si>
  <si>
    <t>Cap'n Cuttlefish</t>
  </si>
  <si>
    <t>Rhythm Heaven Megamix</t>
  </si>
  <si>
    <t>Shoot 'em up!</t>
  </si>
  <si>
    <t>Spaceball</t>
  </si>
  <si>
    <t>Tap Trial</t>
  </si>
  <si>
    <t>Karate Man</t>
  </si>
  <si>
    <t>Bunny Hop, etc.</t>
  </si>
  <si>
    <t>65-Congas 2</t>
  </si>
  <si>
    <t>Animal Acrobat</t>
  </si>
  <si>
    <t>VEC1 Fills</t>
  </si>
  <si>
    <t>VEC1 Loops Fillin140 06</t>
  </si>
  <si>
    <t>Right-Hand Remix</t>
  </si>
  <si>
    <t>Animal Acrobat, Bunny Hop</t>
  </si>
  <si>
    <t>Tower Unite</t>
  </si>
  <si>
    <t>ORG Space Organ</t>
  </si>
  <si>
    <t>ProSamples 28 Vocal House</t>
  </si>
  <si>
    <t>All Vocals -&gt; adlibs</t>
  </si>
  <si>
    <t>28a-voc10</t>
  </si>
  <si>
    <t>Pitched +200 cents</t>
  </si>
  <si>
    <t>Julia</t>
  </si>
  <si>
    <t>Drum &amp; Perc -&gt; Claps</t>
  </si>
  <si>
    <t>28-clp01</t>
  </si>
  <si>
    <t>SFX: Clap</t>
  </si>
  <si>
    <t>Loops -&gt; Instrument Loops -&gt; Rhodes Licks</t>
  </si>
  <si>
    <t>28a-rho01-125f#</t>
  </si>
  <si>
    <t>Pine Valley</t>
  </si>
  <si>
    <t>Instruments -&gt; Vinyl Noise</t>
  </si>
  <si>
    <t>28-nse02</t>
  </si>
  <si>
    <t>EQ is applied, see note</t>
  </si>
  <si>
    <t>Electroshock Vol. 1</t>
  </si>
  <si>
    <t>lobby3 (hotter redux)</t>
  </si>
  <si>
    <t>? (Electroshock Vol. 1 or Vol. 2)</t>
  </si>
  <si>
    <t>Snare at 0:21</t>
  </si>
  <si>
    <t>still looking for stuff here pls</t>
  </si>
  <si>
    <t>Star Fox Zero</t>
  </si>
  <si>
    <t>Fortuna Dangerous Skies</t>
  </si>
  <si>
    <t>Titania</t>
  </si>
  <si>
    <t>Vs. Mother Strider</t>
  </si>
  <si>
    <t>Could be VSL instead</t>
  </si>
  <si>
    <t>Zoness</t>
  </si>
  <si>
    <t>Sector Alpha</t>
  </si>
  <si>
    <t>143-MindBender Perc Mix</t>
  </si>
  <si>
    <t>Venom</t>
  </si>
  <si>
    <t>Very possible</t>
  </si>
  <si>
    <t>Miitopia</t>
  </si>
  <si>
    <t>Many of these findings come from G-Boy's Sheet, credit to G-Boy for a large amount of findings</t>
  </si>
  <si>
    <t>Battle (Realm of the Fey)</t>
  </si>
  <si>
    <t>Brass -&gt; Classical Brass -&gt; Ensemble Brass -&gt; Trombone</t>
  </si>
  <si>
    <t>Trombones Multi</t>
  </si>
  <si>
    <t>Battle (Darker Lord's Right Hand)</t>
  </si>
  <si>
    <t>Brass -&gt; Classical Brass -&gt; Ensemble Brass -&gt; Trumpets</t>
  </si>
  <si>
    <t>Trumpets Multi</t>
  </si>
  <si>
    <t>Battle (Karkaton), Battle (Darker Lord's Left Hand), Battle (Darker Lord's Right Hand)</t>
  </si>
  <si>
    <t>Brass -&gt; Jazz-Pop Brass -&gt; Jazz-Pop Brass Ensemble</t>
  </si>
  <si>
    <t>Pop Brass Sustained</t>
  </si>
  <si>
    <t>Battle (Galados Isle)</t>
  </si>
  <si>
    <t>Dulcimer Full</t>
  </si>
  <si>
    <t>Battle (Neksdor)</t>
  </si>
  <si>
    <t>Organ -&gt; Tonewheel</t>
  </si>
  <si>
    <t>3 Drawbars</t>
  </si>
  <si>
    <t>Woodwinds -&gt; Classical Woodwinds -&gt; Solo Woodwind</t>
  </si>
  <si>
    <t>00 Loops -&gt; Percussion -&gt; Bongo</t>
  </si>
  <si>
    <t>100-Bongo 4</t>
  </si>
  <si>
    <t>Stage (Sea)</t>
  </si>
  <si>
    <t>119-Bongo 2</t>
  </si>
  <si>
    <t>133-Bongo 1</t>
  </si>
  <si>
    <t>00 Loops -&gt; Percussion -&gt; Triangle</t>
  </si>
  <si>
    <t>089-Triangle 4</t>
  </si>
  <si>
    <t>Stage (Elven Forest)</t>
  </si>
  <si>
    <t>01 Piano &amp; co -&gt; Mallets</t>
  </si>
  <si>
    <t>Stage (Strange Grove), Stage (Galados Isle)</t>
  </si>
  <si>
    <t>Elven Retreat</t>
  </si>
  <si>
    <t>Stage (Lotus Lake), Stage (New Lumos), Stage (Strange Grove)</t>
  </si>
  <si>
    <t>People's Profiles, Stage (The Sky Scraper)</t>
  </si>
  <si>
    <t>03 Acoustic Guitar -&gt; Classical Guitar</t>
  </si>
  <si>
    <t>Stage (Wetland Way)</t>
  </si>
  <si>
    <t>03 Acoustic Guitar -&gt; Twelve Strings</t>
  </si>
  <si>
    <t>Twelve StringsWide</t>
  </si>
  <si>
    <t>Travelers' Hub, Stage (Neksdor Desert)</t>
  </si>
  <si>
    <t>All Strings KS</t>
  </si>
  <si>
    <t>Strings Ensemble 1</t>
  </si>
  <si>
    <t>Stage (Castle View)</t>
  </si>
  <si>
    <t>06 Strings -&gt; Violas</t>
  </si>
  <si>
    <t>Viola marc</t>
  </si>
  <si>
    <t>Stage (Midland Marsh)</t>
  </si>
  <si>
    <t>Violas pizz</t>
  </si>
  <si>
    <t>Stage (The Sky Scraper), Stage (Galados Isle)</t>
  </si>
  <si>
    <t>06 Strings -&gt; Violins</t>
  </si>
  <si>
    <t>Violins sus all</t>
  </si>
  <si>
    <t>Violins pizz</t>
  </si>
  <si>
    <t>Stage (Bigg Forest), Stage (The Sky Scraper)</t>
  </si>
  <si>
    <t>09 Woodwinds</t>
  </si>
  <si>
    <t>Oboe all</t>
  </si>
  <si>
    <t>Bassoon all</t>
  </si>
  <si>
    <t>Elven Retreat, Stage (Strange Grove), Stage (Bigg Forest), Stage (Dark Lord's Castle)</t>
  </si>
  <si>
    <t>Clarinet all</t>
  </si>
  <si>
    <t>Travelers' Hub</t>
  </si>
  <si>
    <t>Stage (Easin Hills)</t>
  </si>
  <si>
    <t>Pan Flute 1</t>
  </si>
  <si>
    <t>Stage (Wetland Way), Stage (Arid Frontier)</t>
  </si>
  <si>
    <t>13 Percussion</t>
  </si>
  <si>
    <t>Agogos</t>
  </si>
  <si>
    <t>Mmmmm!</t>
  </si>
  <si>
    <t>Afro-Cuban Kit</t>
  </si>
  <si>
    <t>Stage (Galados Isle)</t>
  </si>
  <si>
    <t>Hydrobass</t>
  </si>
  <si>
    <t>Stage (Ice Cave)</t>
  </si>
  <si>
    <t>Reso 303 Bass</t>
  </si>
  <si>
    <t>To confirm</t>
  </si>
  <si>
    <t>Delivery!, Stage (The Great Pyramid)</t>
  </si>
  <si>
    <t>Little Willy</t>
  </si>
  <si>
    <t>Spotpass, Anyone?, Villa (Grand Opening)</t>
  </si>
  <si>
    <t>Stage (New Lumos)</t>
  </si>
  <si>
    <t>Trumpet Mute</t>
  </si>
  <si>
    <t>Pattern Mode: Off/Stereo: 100%</t>
  </si>
  <si>
    <t>Stage (Arid Frontier)</t>
  </si>
  <si>
    <t>Choir (o)</t>
  </si>
  <si>
    <t>Stage (Nightmare Tower)</t>
  </si>
  <si>
    <t>Violin Solo</t>
  </si>
  <si>
    <t>The Path to Victory, Stage (Bigg Forest)</t>
  </si>
  <si>
    <t>Bass Clarinet</t>
  </si>
  <si>
    <t>The Nobleboy's Theme</t>
  </si>
  <si>
    <t>Could be SampleTank 3 instead.</t>
  </si>
  <si>
    <t>Battle (Now's Our Chance!)</t>
  </si>
  <si>
    <t>Stage (Easin Hills), Stage (Castle View), Stage (Karkaton)</t>
  </si>
  <si>
    <t>Boss Battle Time II, Stage (New Lumos)</t>
  </si>
  <si>
    <t>Stage (Nightmare Tower), Boss Battle Time III, Boss (The Dark Lord)</t>
  </si>
  <si>
    <t>Tubular Bells (Wood)</t>
  </si>
  <si>
    <t>Boss Battle Time II</t>
  </si>
  <si>
    <t>Delivery!, Travelers' Hub, Stage (Arid Frontier), Stage (Castle View)</t>
  </si>
  <si>
    <t>Oud</t>
  </si>
  <si>
    <t>Stage (The Great Pyramid)</t>
  </si>
  <si>
    <t>Stage (Neksdor Desert), Stage (Wetland Way)</t>
  </si>
  <si>
    <t>Tanpura</t>
  </si>
  <si>
    <t>Stage (Neksdor Desert)</t>
  </si>
  <si>
    <t>01 Standard -&gt; Individual</t>
  </si>
  <si>
    <t>01 Sustain</t>
  </si>
  <si>
    <t>Boss (Darker Lord's Left Hand), Boss (Darker Lord's Right Hand)</t>
  </si>
  <si>
    <t>05 Tremolo</t>
  </si>
  <si>
    <t>10 Spiccato</t>
  </si>
  <si>
    <t>AR Bullet Time</t>
  </si>
  <si>
    <t>Battle (Powdered Peaks)</t>
  </si>
  <si>
    <t>LD Brass 3</t>
  </si>
  <si>
    <t>Battle (Greenhorne)</t>
  </si>
  <si>
    <t>LD Theme Init 1</t>
  </si>
  <si>
    <t>Battle (The Darkest Lord)</t>
  </si>
  <si>
    <t>009 015 Carillon</t>
  </si>
  <si>
    <t>Divine Theme</t>
  </si>
  <si>
    <t>010 054 JzVoice Bap</t>
  </si>
  <si>
    <t>Friends III</t>
  </si>
  <si>
    <t>010 054 JzVoice Dow</t>
  </si>
  <si>
    <t>Friends IV, Friends V</t>
  </si>
  <si>
    <t>37-64-01</t>
  </si>
  <si>
    <t>TOY, HORN</t>
  </si>
  <si>
    <t>SINGLE SQUEAK</t>
  </si>
  <si>
    <t>Stage (Peculia)</t>
  </si>
  <si>
    <t>Backbeat S.A.G.E. Xpander</t>
  </si>
  <si>
    <t>100-Goin On</t>
  </si>
  <si>
    <t>100-Goin On 1</t>
  </si>
  <si>
    <t>Resequenced</t>
  </si>
  <si>
    <t>100-Goin On FBar</t>
  </si>
  <si>
    <t>100-Goin On Fill a</t>
  </si>
  <si>
    <t>100-Goin On Fill d</t>
  </si>
  <si>
    <t>100-Goin On Fill e</t>
  </si>
  <si>
    <t>Boss (The Dark Lord)</t>
  </si>
  <si>
    <t>Choir Full Vibrato ^</t>
  </si>
  <si>
    <t>Classical Soprano Octave Oh</t>
  </si>
  <si>
    <t>Battle (Darkest Lord's Final Form)</t>
  </si>
  <si>
    <t>Classical Soprano Ohs</t>
  </si>
  <si>
    <t>Classical Tenor Ah ^</t>
  </si>
  <si>
    <t>127-Triangle</t>
  </si>
  <si>
    <t>Battle (Greenhorne), Battle (Event), Battle (Subboss), etc.</t>
  </si>
  <si>
    <t>Chapman Stick - Full Range</t>
  </si>
  <si>
    <t>Battle (Neksdor), Battle (Galados Isle)</t>
  </si>
  <si>
    <t>Electric Bass -&gt; Slapped</t>
  </si>
  <si>
    <t>Modern Slap Full Range B</t>
  </si>
  <si>
    <t>From Trilogy</t>
  </si>
  <si>
    <t>Battle (Nimbus)</t>
  </si>
  <si>
    <t>Bowww</t>
  </si>
  <si>
    <t>Stage (Subterranean), Stage (Lotus Lake), Stage (Ghontu Waste), Stage (Ghontu Cave)</t>
  </si>
  <si>
    <t>Num Harpa</t>
  </si>
  <si>
    <t>05-Pads -&gt; Pads</t>
  </si>
  <si>
    <t>Orch.Strings</t>
  </si>
  <si>
    <t>Stage (Karkaton)</t>
  </si>
  <si>
    <t>Magma FX</t>
  </si>
  <si>
    <t>Stage (Volcano)</t>
  </si>
  <si>
    <t>08-Musical -&gt; Layering</t>
  </si>
  <si>
    <t>Inspiring Layer</t>
  </si>
  <si>
    <t>Darker Lord's Domain</t>
  </si>
  <si>
    <t>Battle (World 2)</t>
  </si>
  <si>
    <t>001 Full Concert Grand</t>
  </si>
  <si>
    <t>Let's Make Up, Arrival (Greenhorne)</t>
  </si>
  <si>
    <t>015 Accordions AF1&amp;2</t>
  </si>
  <si>
    <t>016 Soft Marimba</t>
  </si>
  <si>
    <t>Map (Greenhorne), Map (Realm of the Fey), The Thrill of Discovery, Night-Time Inn</t>
  </si>
  <si>
    <t>039 Mystic Bowl</t>
  </si>
  <si>
    <t>Map (Strange Place)</t>
  </si>
  <si>
    <t>054 Nylon Slide Vel</t>
  </si>
  <si>
    <t>A Lively Inn, A Cosy Campfire</t>
  </si>
  <si>
    <t>060 Steel Slide Vel</t>
  </si>
  <si>
    <t>A Cosy Campfire</t>
  </si>
  <si>
    <t>082 Single Coil Chorus</t>
  </si>
  <si>
    <t>Arrival (Galados Isle)</t>
  </si>
  <si>
    <t>015 Upright</t>
  </si>
  <si>
    <t>In That Holiday Mood, Map (Powdered Peaks)</t>
  </si>
  <si>
    <t>024 Plucky Pizzicato</t>
  </si>
  <si>
    <t>A Lively Inn, Getting Changed</t>
  </si>
  <si>
    <t>070 Stereo Harp</t>
  </si>
  <si>
    <t>071 Trumpet 1 AF1</t>
  </si>
  <si>
    <t>A Happy Ending</t>
  </si>
  <si>
    <t>084 French Horn AF1</t>
  </si>
  <si>
    <t>Getting Changed</t>
  </si>
  <si>
    <t>023 Clarinet 1 AF1</t>
  </si>
  <si>
    <t>027 2 Flutes</t>
  </si>
  <si>
    <t>063 Heterodyne</t>
  </si>
  <si>
    <t>Inn-Time Events, Stage (Subterranean), Stage (Bigg Forest), Stage (Karkaton Ascent)</t>
  </si>
  <si>
    <t>091 Mady SQU</t>
  </si>
  <si>
    <t>Put a Smile on Your Face</t>
  </si>
  <si>
    <t>PRE6</t>
  </si>
  <si>
    <t>043 Paradise</t>
  </si>
  <si>
    <t>Stage: Tschilly Peak</t>
  </si>
  <si>
    <t>087 Trance Attack</t>
  </si>
  <si>
    <t>Quiz (Game On!)</t>
  </si>
  <si>
    <t>PRE8</t>
  </si>
  <si>
    <t>030 Kawala</t>
  </si>
  <si>
    <t>Map (Neksdor)</t>
  </si>
  <si>
    <t>032 Baglama</t>
  </si>
  <si>
    <t>Map (Neksdor), The Fab Fairies Dance</t>
  </si>
  <si>
    <t>035 Bouzuki</t>
  </si>
  <si>
    <t>Ballad of the Fairies: Eldest, Ballad of the Fairies: Complete</t>
  </si>
  <si>
    <t>049 Ney</t>
  </si>
  <si>
    <t>The Great Sage's Theme</t>
  </si>
  <si>
    <t>050 Zurna</t>
  </si>
  <si>
    <t>Neksdor Town, The Desert Prince's Theme, Map (Miitopia)</t>
  </si>
  <si>
    <t>055 Mythic Flute</t>
  </si>
  <si>
    <t>The Great Sage's Theme, Map (Miitopia), Dominic the Dragon</t>
  </si>
  <si>
    <t>007 Harpsichord</t>
  </si>
  <si>
    <t>Greenhorne Castle, Stage (Manor Macabre), Ending (We Saved the World)</t>
  </si>
  <si>
    <t>Map (Greenhorne)</t>
  </si>
  <si>
    <t>Can We Rest?</t>
  </si>
  <si>
    <t>Put a Smile on Your Face, Dominic the Dragon</t>
  </si>
  <si>
    <t>015 Tubular Bell</t>
  </si>
  <si>
    <t>016 Dulcimer</t>
  </si>
  <si>
    <t>Neksdor Town, Stage (Underground Maze)</t>
  </si>
  <si>
    <t>058 Trombone 2</t>
  </si>
  <si>
    <t>070 English Horn</t>
  </si>
  <si>
    <t>Ballad of the Fairies (Middle), Ballad of the Fairies (Complete)</t>
  </si>
  <si>
    <t>071 Bassoon 2</t>
  </si>
  <si>
    <t>A Lively Inn</t>
  </si>
  <si>
    <t>Night-Time Inn, Elven Retreat</t>
  </si>
  <si>
    <t>Take Care</t>
  </si>
  <si>
    <t>Neksdor Town, Arrival (Neksdor)</t>
  </si>
  <si>
    <t>22 Brush Kit</t>
  </si>
  <si>
    <t>In that Holiday Mood</t>
  </si>
  <si>
    <t>43 Orchestra Kit</t>
  </si>
  <si>
    <t>Bon Appétit!</t>
  </si>
  <si>
    <t>Partition K -&gt; 12STR CHORDS</t>
  </si>
  <si>
    <t>12S CHO 32 7</t>
  </si>
  <si>
    <t>Drum Loops -&gt; 125-BPM</t>
  </si>
  <si>
    <t>That Show It Is 3</t>
  </si>
  <si>
    <t>Stage (High Tech)</t>
  </si>
  <si>
    <t>04 Electric Guitar</t>
  </si>
  <si>
    <t>Mmmmm!, Traveller's Hub</t>
  </si>
  <si>
    <t>2nd Accordion</t>
  </si>
  <si>
    <t>Irish Pipe Legato or Recorder</t>
  </si>
  <si>
    <t>Night-Time Inn</t>
  </si>
  <si>
    <t>Map (Karkaton), The Thrill of Discovery</t>
  </si>
  <si>
    <t>Solo String</t>
  </si>
  <si>
    <t>Map (Realm of the Fey)</t>
  </si>
  <si>
    <t>Getting Changed, Map: Powdered Peaks, Got My Eye On You...</t>
  </si>
  <si>
    <t>Quiz (Better Luck Next Time)</t>
  </si>
  <si>
    <t>Map (Horrific Place)</t>
  </si>
  <si>
    <t>Analog Drum Kit</t>
  </si>
  <si>
    <t>Inn Workout</t>
  </si>
  <si>
    <t>Map (Galados Isle)</t>
  </si>
  <si>
    <t>The New Denpa Men (New 電波人間のRPG)</t>
  </si>
  <si>
    <t>Dungeon (Forest)</t>
  </si>
  <si>
    <t>Stage Select, Boss Battle, Boss Battle (SP)</t>
  </si>
  <si>
    <t>P-5 009 Tubular-bell</t>
  </si>
  <si>
    <t>Stage Select</t>
  </si>
  <si>
    <t>Boss Battle, Boss Battle (Match), Boss Battle (SP)</t>
  </si>
  <si>
    <t>Indiaexpress</t>
  </si>
  <si>
    <t>Dungeon (Ruins)</t>
  </si>
  <si>
    <t>Far East</t>
  </si>
  <si>
    <t>Dungeon (Mystic)</t>
  </si>
  <si>
    <t>Brains Of Mek</t>
  </si>
  <si>
    <t>Color Of Dirt</t>
  </si>
  <si>
    <t>Boss Battle (Match)</t>
  </si>
  <si>
    <t>Dungeon (Cave)</t>
  </si>
  <si>
    <t>Dungeon (Snow)</t>
  </si>
  <si>
    <t>Normal Battle, Boss Battle, Boss Battle (Match), Boss Battle (SP)</t>
  </si>
  <si>
    <t>Dungeon (Tower), Dungeon (Snow)</t>
  </si>
  <si>
    <t>Ritual</t>
  </si>
  <si>
    <t>80-Space Ranger Combo</t>
  </si>
  <si>
    <t>Record Book</t>
  </si>
  <si>
    <t>Boss Battle (High)</t>
  </si>
  <si>
    <t>Dungeon (Tower)</t>
  </si>
  <si>
    <t>Groove Elements</t>
  </si>
  <si>
    <t>Dungeon (Dark), Dungeon (Ruins), Dungeon (Cave), Dungeon (Tower), Boss Battle (High)</t>
  </si>
  <si>
    <t>GM Steel Drums</t>
  </si>
  <si>
    <t>Bandpassed Lead</t>
  </si>
  <si>
    <t>Boss Battle, Gacha</t>
  </si>
  <si>
    <t>Binder Lead</t>
  </si>
  <si>
    <t>Stage Results</t>
  </si>
  <si>
    <t>Hip Hop Leadline 1</t>
  </si>
  <si>
    <t>Deep 5th FM Lead</t>
  </si>
  <si>
    <t>Hollow Noise Lead</t>
  </si>
  <si>
    <t>Boss Battle, Boss Battle (High), Title Screen, Record Book</t>
  </si>
  <si>
    <t>Sine FM Lead</t>
  </si>
  <si>
    <t>BP Brass</t>
  </si>
  <si>
    <t>Catch Menu</t>
  </si>
  <si>
    <t>Grain Brain</t>
  </si>
  <si>
    <t>Boss Battle, Boss Battle (High)</t>
  </si>
  <si>
    <t>Echo Platform</t>
  </si>
  <si>
    <t>wah clav</t>
  </si>
  <si>
    <t>Dungeon (Dark)</t>
  </si>
  <si>
    <t>ARMS</t>
  </si>
  <si>
    <t>V-Ball</t>
  </si>
  <si>
    <t>DNA Lab (Helix's Stage)</t>
  </si>
  <si>
    <t>VS Hedlok (Grand Prix)</t>
  </si>
  <si>
    <t>Guitars -&gt; Les Paul Deluxe MAR BOG</t>
  </si>
  <si>
    <t>Hedlock Appears!, VS Hedlock (Grand Prix)</t>
  </si>
  <si>
    <t>main lead</t>
  </si>
  <si>
    <t>VS Hedlok (Party Match)</t>
  </si>
  <si>
    <t xml:space="preserve">Party Match Lobby </t>
  </si>
  <si>
    <t>Aggressor Bass</t>
  </si>
  <si>
    <t>Replay</t>
  </si>
  <si>
    <t>Party Crash Menu, Party Crash Lobby, Party Crash Fever</t>
  </si>
  <si>
    <t>Hey! Pikmin</t>
  </si>
  <si>
    <t>Partition J -&gt; NORMAN 1</t>
  </si>
  <si>
    <t>HORN STAB 2</t>
  </si>
  <si>
    <t>Over Wintry Mountains</t>
  </si>
  <si>
    <t>World 8 Boss Battle</t>
  </si>
  <si>
    <t>Before the Boss Battle</t>
  </si>
  <si>
    <t>World 6 Course Select</t>
  </si>
  <si>
    <t xml:space="preserve">Special Course 2 </t>
  </si>
  <si>
    <t>Splatoon 2</t>
  </si>
  <si>
    <t>#11 above</t>
  </si>
  <si>
    <t>Apple Loops for Soundtrack Pro</t>
  </si>
  <si>
    <t>Temple Block Percussion 14</t>
  </si>
  <si>
    <t>Low Tide</t>
  </si>
  <si>
    <t>Temple Block Percussion 15</t>
  </si>
  <si>
    <t>Bomb Rush Blush (DJ Octavio. feat Callie)</t>
  </si>
  <si>
    <t>Fishing Frenzy - w-3</t>
  </si>
  <si>
    <t>Tutti Chord Sequence FX</t>
  </si>
  <si>
    <t>from Orchestral Colors</t>
  </si>
  <si>
    <t>Octarmaments</t>
  </si>
  <si>
    <t>Guzheng KS Master</t>
  </si>
  <si>
    <t>The Plan</t>
  </si>
  <si>
    <t>bless</t>
  </si>
  <si>
    <t>CD 4 -&gt; Partition E</t>
  </si>
  <si>
    <t>Alto Sax Noise</t>
  </si>
  <si>
    <t>#14 crush [Dedf1sh]</t>
  </si>
  <si>
    <t>#5 thirsty</t>
  </si>
  <si>
    <t>Glowstix Kit</t>
  </si>
  <si>
    <t>EQ on snare and kick is edited</t>
  </si>
  <si>
    <t>#8 regret</t>
  </si>
  <si>
    <t>Poke in the Ear with a Sharp Stick</t>
  </si>
  <si>
    <t>COMPLEXHITS1</t>
  </si>
  <si>
    <t>WHIR</t>
  </si>
  <si>
    <t>Clever Girl</t>
  </si>
  <si>
    <t>Spicy Calamari Inkantation</t>
  </si>
  <si>
    <t>Ebb &amp; Flow</t>
  </si>
  <si>
    <t>Lobby, Still not worth it.</t>
  </si>
  <si>
    <t>Now or Never! (Splatfest Version)</t>
  </si>
  <si>
    <t>Splatfest News</t>
  </si>
  <si>
    <t>Color Pulse</t>
  </si>
  <si>
    <t>Color Pulse, Seasick [Diss-Pair]</t>
  </si>
  <si>
    <t>Beefy Feet</t>
  </si>
  <si>
    <t>Nasty Majesty</t>
  </si>
  <si>
    <t>Octo Canyon</t>
  </si>
  <si>
    <t>Glitchy Sonar</t>
  </si>
  <si>
    <t>Onward! (Hero Mode)</t>
  </si>
  <si>
    <t>Muck Warfare</t>
  </si>
  <si>
    <t>Get The Shining Future! (Grizzco Industries Worker Recruitment Video BGM)</t>
  </si>
  <si>
    <t>Metroid: Samus Returns</t>
  </si>
  <si>
    <t>Brinstar Red Soil</t>
  </si>
  <si>
    <t>Area 2 (Basic)</t>
  </si>
  <si>
    <t>Area: Tension</t>
  </si>
  <si>
    <t>Caverns (Ver.1)</t>
  </si>
  <si>
    <t>95-Wack Combo</t>
  </si>
  <si>
    <t>Ancient Chozo Ruins (Ver. 2)</t>
  </si>
  <si>
    <t>Allarea B99</t>
  </si>
  <si>
    <t>File Selection</t>
  </si>
  <si>
    <t>Ship Landing</t>
  </si>
  <si>
    <t>Zeta Metroid Battle</t>
  </si>
  <si>
    <t>Tetris 99</t>
  </si>
  <si>
    <t>Vengeance Sounds</t>
  </si>
  <si>
    <t>Essential Clubsounds Vol. 3</t>
  </si>
  <si>
    <t>VEC3 Fill 140 BPM 027</t>
  </si>
  <si>
    <t>Nexus</t>
  </si>
  <si>
    <t>FIND THIS</t>
  </si>
  <si>
    <t>Ring Fit Adventure</t>
  </si>
  <si>
    <t>Final Dragaux Battle</t>
  </si>
  <si>
    <t>Battle 1, Final Dragaux Battle</t>
  </si>
  <si>
    <t>Animal Crossing: New Horizons</t>
  </si>
  <si>
    <t>Live Recording: Guerrini</t>
  </si>
  <si>
    <t>Oxford IV</t>
  </si>
  <si>
    <t>Sample: Le Mystere Des</t>
  </si>
  <si>
    <t>Museum (Fossil Exhibit)</t>
  </si>
  <si>
    <t>Instrument (Marimba)</t>
  </si>
  <si>
    <t>Vintage B3 Organ</t>
  </si>
  <si>
    <t>8am</t>
  </si>
  <si>
    <t>Ocarina MOD</t>
  </si>
  <si>
    <t>Instrument (Ocarina)</t>
  </si>
  <si>
    <t>from Ra</t>
  </si>
  <si>
    <t>Instrument (Pan Flute)</t>
  </si>
  <si>
    <t>Jolly Redd's Treasure Trawler</t>
  </si>
  <si>
    <t>Lower the Tremble Gain</t>
  </si>
  <si>
    <t>Too many to count (Rainy &amp; Snowy)</t>
  </si>
  <si>
    <t>Chiptune Square Drops</t>
  </si>
  <si>
    <t>Radio Jingles</t>
  </si>
  <si>
    <t>5pm</t>
  </si>
  <si>
    <t>1AM (Sunny), 3AM (Sunny), 4AM (Sunny)</t>
  </si>
  <si>
    <t>Halloween Overworld</t>
  </si>
  <si>
    <t>may be used</t>
  </si>
  <si>
    <t>Clubhouse Games: 51 Worldwide Classics</t>
  </si>
  <si>
    <t>Hanafuda</t>
  </si>
  <si>
    <t>Shamisen KS C0-F#0</t>
  </si>
  <si>
    <t>Fishing Results</t>
  </si>
  <si>
    <t>Air Hockey / Slot Cars</t>
  </si>
  <si>
    <t>Splatoon 3</t>
  </si>
  <si>
    <t>5 Strings with Brass Ensemble Effects</t>
  </si>
  <si>
    <t>Glissando &amp; Rips</t>
  </si>
  <si>
    <t>Splattack! (Remix) [Trailer Music]</t>
  </si>
  <si>
    <t>Epic (Unreleased Amiga CD-ROM)</t>
  </si>
  <si>
    <t>I-44 FretlessBass</t>
  </si>
  <si>
    <t>Water Planet</t>
  </si>
  <si>
    <t>Jurassic Park</t>
  </si>
  <si>
    <t>I-35 Syn.Vox 1</t>
  </si>
  <si>
    <t>T-Rex Trample</t>
  </si>
  <si>
    <t>Sampled drum loop</t>
  </si>
  <si>
    <t>Mountain (Triceratops Trot)</t>
  </si>
  <si>
    <t>Jurassic Park 2</t>
  </si>
  <si>
    <t>EPS-16</t>
  </si>
  <si>
    <t>flutes</t>
  </si>
  <si>
    <t>Dark Jungle</t>
  </si>
  <si>
    <t>The Flintstones (Nintendo SNES, 1995)</t>
  </si>
  <si>
    <t>RAPHRASE02</t>
  </si>
  <si>
    <t>Omega Force</t>
  </si>
  <si>
    <t>Dynasty Warriors 2</t>
  </si>
  <si>
    <t>Soundscan 55 - Creative and Dub Bass</t>
  </si>
  <si>
    <t>Partition B -&gt; 03-METAL 089</t>
  </si>
  <si>
    <t>03-METAL 89</t>
  </si>
  <si>
    <t>modified/customized quite a bit</t>
  </si>
  <si>
    <t>DYNASTY WARRIORS/THEME OF LÜ BU, AGAINST ALL ODDS (Battle of Changban: Shu)</t>
  </si>
  <si>
    <t>Tetris (CD-i)</t>
  </si>
  <si>
    <t>82 Fringe</t>
  </si>
  <si>
    <t>Level 0</t>
  </si>
  <si>
    <t>51 FRETLESS 1</t>
  </si>
  <si>
    <t>Level 0, Level 1, Level 4, Level 6</t>
  </si>
  <si>
    <t>112 FANTA BELL</t>
  </si>
  <si>
    <t>Level 1, Level 6</t>
  </si>
  <si>
    <t>PRESET 1 bank</t>
  </si>
  <si>
    <t>12 AP Ivory</t>
  </si>
  <si>
    <t>Level 0, Level 6</t>
  </si>
  <si>
    <t>30 EP Beltine</t>
  </si>
  <si>
    <t>not sure about this</t>
  </si>
  <si>
    <t>PRESET 2 bank</t>
  </si>
  <si>
    <t>26 PL Steel</t>
  </si>
  <si>
    <t>Level 4</t>
  </si>
  <si>
    <t>32 PL Koto</t>
  </si>
  <si>
    <t>40 PC Vibes</t>
  </si>
  <si>
    <t>Bayonetta</t>
  </si>
  <si>
    <t>Let's Dance, Boys!</t>
  </si>
  <si>
    <t>Lets Hit The Climax!</t>
  </si>
  <si>
    <t>Vigrid - Town Areas</t>
  </si>
  <si>
    <t>Fortitudo - In Labors and Dangers (Movement 1)</t>
  </si>
  <si>
    <t>Magnificent 7 (Climax Mix)</t>
  </si>
  <si>
    <t>126-Transonica</t>
  </si>
  <si>
    <t>Theme of Bayonetta - Mysterious Destiny</t>
  </si>
  <si>
    <t>EV05 Scarborough Fair Equipped,  Demonic Beast Summon, Dance with Jeanne</t>
  </si>
  <si>
    <t>Metal Gear Rising: Revengeance</t>
  </si>
  <si>
    <t>Trancefusion</t>
  </si>
  <si>
    <t>Partition E -&gt; OVER LONG 5</t>
  </si>
  <si>
    <t>DREADFUL</t>
  </si>
  <si>
    <t>A Stranger I Remain (Maniac Agenda Mix)</t>
  </si>
  <si>
    <t>Vienna Ensemble Pro</t>
  </si>
  <si>
    <t>Rules of Nature, probably also used through the entire OST</t>
  </si>
  <si>
    <t>The Wonderful 101</t>
  </si>
  <si>
    <t>Bayonetta 2</t>
  </si>
  <si>
    <t>The Legend of Aesir</t>
  </si>
  <si>
    <t>Cinebrass</t>
  </si>
  <si>
    <t>Summoning The Infernal Demon (2nd Climax Ver.)</t>
  </si>
  <si>
    <t>The Heavies (2nd Climax Ver.)</t>
  </si>
  <si>
    <t>Gomorrah: Devourer of the Divine</t>
  </si>
  <si>
    <t>perc07</t>
  </si>
  <si>
    <t>1 - MK1</t>
  </si>
  <si>
    <t>MK 1 –  Essential</t>
  </si>
  <si>
    <t>Sample Logic</t>
  </si>
  <si>
    <t>Cinematic Guitars</t>
  </si>
  <si>
    <t>Instrumentals -&gt; Guitars</t>
  </si>
  <si>
    <t>Lite N Sweet MW</t>
  </si>
  <si>
    <t>Galloping Forward 1</t>
  </si>
  <si>
    <t xml:space="preserve">56-True Blue </t>
  </si>
  <si>
    <t>56-True Blue 1</t>
  </si>
  <si>
    <t>Smoked Hammond Perc</t>
  </si>
  <si>
    <t>Heavy Burden Drone</t>
  </si>
  <si>
    <t>Ocean Chimes</t>
  </si>
  <si>
    <t>Classic Stylus -&gt; 141-Adrenaline</t>
  </si>
  <si>
    <t>141-Adrenaline c</t>
  </si>
  <si>
    <t>MENU - All Cymbals Lo-Fi</t>
  </si>
  <si>
    <t>MENU - Kicks 808 n 909</t>
  </si>
  <si>
    <t>"Ivory Low" and "Ivory High"</t>
  </si>
  <si>
    <t>Hybrid Tools</t>
  </si>
  <si>
    <t>Astral Chain</t>
  </si>
  <si>
    <t>GetGoodDrums</t>
  </si>
  <si>
    <t>Matt Halpern Signature Pack</t>
  </si>
  <si>
    <t>Ark Mall (Combat Phase)</t>
  </si>
  <si>
    <t>Astral Plane (Combat Phase)</t>
  </si>
  <si>
    <t>Homunculus α</t>
  </si>
  <si>
    <t>Vocalise 1</t>
  </si>
  <si>
    <t>F# Minor Phrase Menu</t>
  </si>
  <si>
    <t>F# Minor Phr - Amb 01</t>
  </si>
  <si>
    <t>Task Force Neuron</t>
  </si>
  <si>
    <t>"Unnamed Track #1"</t>
  </si>
  <si>
    <t>"Unnamed Area Theme #4"</t>
  </si>
  <si>
    <t>SID PWM Lead</t>
  </si>
  <si>
    <t>has attack applied</t>
  </si>
  <si>
    <t>disable Layer B</t>
  </si>
  <si>
    <t>NieR:Automata</t>
  </si>
  <si>
    <t>WOODWIND AND BRASS -&gt; OCARINAS</t>
  </si>
  <si>
    <t>Italian Ocarina</t>
  </si>
  <si>
    <t>Treasured Times</t>
  </si>
  <si>
    <t>Bayonetta 3</t>
  </si>
  <si>
    <t>Eschatos</t>
  </si>
  <si>
    <t>SILVER LINING ( AREA 1-4 ), MASSIVE X ( AREA 5, 15, 20 ), SURVIVE ( AREA 6-11 ), etc.</t>
  </si>
  <si>
    <t>Ginga Force</t>
  </si>
  <si>
    <t>Strategic Beat [Briefing], Aeronaut [Chapter1], Bust a Move! [Boss], Advance to the Next</t>
  </si>
  <si>
    <t>Natsuki Chronicles</t>
  </si>
  <si>
    <t>Killer Instinct</t>
  </si>
  <si>
    <t>Remix! II - First Among Sequels</t>
  </si>
  <si>
    <t>Climax-Collection Vol. 3 Guitars</t>
  </si>
  <si>
    <t>Yo Check This Out!</t>
  </si>
  <si>
    <t>Do It Now!</t>
  </si>
  <si>
    <t>Track 75</t>
  </si>
  <si>
    <t>"We are controlling transmission"</t>
  </si>
  <si>
    <t>Controlling Transmission</t>
  </si>
  <si>
    <t>Killer Instinct Gold</t>
  </si>
  <si>
    <t>Marshape</t>
  </si>
  <si>
    <t>Maya (Remix)</t>
  </si>
  <si>
    <t>GoldenEye 007</t>
  </si>
  <si>
    <t>056 brs:HdTrumpt</t>
  </si>
  <si>
    <t>Frigate</t>
  </si>
  <si>
    <t>SNR:Snares 3 -&gt; SNR:Sn Modules 3</t>
  </si>
  <si>
    <t>SNR:AMS Ring Sn1</t>
  </si>
  <si>
    <t>Dam</t>
  </si>
  <si>
    <t>Dam, Frigate, Train</t>
  </si>
  <si>
    <t>-Philly Hit, -Orch. Hit</t>
  </si>
  <si>
    <t>-Control Room, -Archives, Dam, Facility, Silo, Frigate, Train, Antenna Cradle, End Credits</t>
  </si>
  <si>
    <t>PC.Marimba</t>
  </si>
  <si>
    <r>
      <rPr>
        <rFont val="Fira Sans"/>
        <b/>
        <color rgb="FFFFFFFF"/>
        <sz val="14.0"/>
      </rPr>
      <t xml:space="preserve">Banjo-Kazooie </t>
    </r>
    <r>
      <rPr>
        <rFont val="Fira Sans"/>
        <b/>
        <color rgb="FFFFCB02"/>
        <sz val="14.0"/>
      </rPr>
      <t>★</t>
    </r>
    <r>
      <rPr>
        <rFont val="Fira Sans"/>
        <b/>
        <color rgb="FF57BB8A"/>
        <sz val="14.0"/>
      </rPr>
      <t>★</t>
    </r>
  </si>
  <si>
    <t>Game Selection 3</t>
  </si>
  <si>
    <t>012 prc:Celeste</t>
  </si>
  <si>
    <t>Game Selection 1, Overture, Gruntilda's Lair (Normal), etc.</t>
  </si>
  <si>
    <t>025 gtr:ClenStrt</t>
  </si>
  <si>
    <t>Gobi's Valley (Normal)</t>
  </si>
  <si>
    <t>Mumbo's Mountain, Treasure Trove Cove (Normal), Clanker's Cavern (Normal), etc.</t>
  </si>
  <si>
    <t>Freezeezy Peak, etc.</t>
  </si>
  <si>
    <t>066 red:Bari Sax</t>
  </si>
  <si>
    <t>Nintendo &amp; Rare Logo, Main Title, Mumbo's Hut, etc.</t>
  </si>
  <si>
    <t>112 drm:RockKit1</t>
  </si>
  <si>
    <t>Maracas</t>
  </si>
  <si>
    <t>Treasure Trove Cove (Normal), Mumbo's Hut, etc.</t>
  </si>
  <si>
    <t>114 drm:SteroKit</t>
  </si>
  <si>
    <t>023 org:Church</t>
  </si>
  <si>
    <t>Mad Monster Mansion (Normal), etc.</t>
  </si>
  <si>
    <t>106 eth:Shanai</t>
  </si>
  <si>
    <t>Gobi's Valley (Normal), Gruntilda's Lair (Gobi's Valley), etc.</t>
  </si>
  <si>
    <t>Mumbo's Mountain (Conga's Patch)</t>
  </si>
  <si>
    <t>012 prc:Omens</t>
  </si>
  <si>
    <t>Mad Monster Mansion (Normal with Church Bell)</t>
  </si>
  <si>
    <t>058 brs:Tuba</t>
  </si>
  <si>
    <t>Spiral Mountain (Normal), Final Battle, etc.</t>
  </si>
  <si>
    <t>116 drm:Taiko</t>
  </si>
  <si>
    <t>Mumbo's Mountain (Mumbo's Hut), Mumbo's Mountain (Conga's Patch). etc.</t>
  </si>
  <si>
    <t>018 Trumpet Sft</t>
  </si>
  <si>
    <t>Final Battle, etc.</t>
  </si>
  <si>
    <t>064 Conga</t>
  </si>
  <si>
    <t>Treasure Trove Cove (Normal), etc.</t>
  </si>
  <si>
    <t>103 Jaw Harp</t>
  </si>
  <si>
    <t>Game Selection 2</t>
  </si>
  <si>
    <t>HAT:Real HH Op5, 6</t>
  </si>
  <si>
    <t>Mumbo's Hut, etc.</t>
  </si>
  <si>
    <t>CYM:Orch Cymbals -&gt; CYM:Orch Crash</t>
  </si>
  <si>
    <t>CYM:Orch Cr menu</t>
  </si>
  <si>
    <t>CYM:Orch.Crsh1</t>
  </si>
  <si>
    <t>PRC:Orch Bs Drum -&gt; PRC:Orch Bs Drum</t>
  </si>
  <si>
    <t>PRC:Concert BD 4</t>
  </si>
  <si>
    <t>PRC:CBD Loose4</t>
  </si>
  <si>
    <t>Gruntilda's Lair (Normal)</t>
  </si>
  <si>
    <t>PRC:Orch Toys -&gt; PRC:Orch Blocks</t>
  </si>
  <si>
    <t>PRC:Clave menu</t>
  </si>
  <si>
    <t>PRC:Clave!</t>
  </si>
  <si>
    <t>Treasure Trove Cove (Normal), Clanker's Cavern (Normal), etc.</t>
  </si>
  <si>
    <t>SNR:Orch Snares -&gt; SNR:Orch Sn menu</t>
  </si>
  <si>
    <t>SNR:Dry  Sn menu</t>
  </si>
  <si>
    <t>SNR:SnOrch 4</t>
  </si>
  <si>
    <t>SNR:Orch Sn Roll</t>
  </si>
  <si>
    <t>SNR:Snr Roll 1</t>
  </si>
  <si>
    <t>PRC:Orch Toys -&gt; PRC:Orch Toys</t>
  </si>
  <si>
    <t>PRC:Tamborines 1</t>
  </si>
  <si>
    <t>PRC:Cncert Tamb</t>
  </si>
  <si>
    <t>Freezeezy Peak</t>
  </si>
  <si>
    <t>FLT:Flute_v  G_7, ?</t>
  </si>
  <si>
    <t>Main Title, Spiral Mountain (Normal), Final Battle, etc.</t>
  </si>
  <si>
    <t>Treasure Trove Cove (Captain Blubber Area)</t>
  </si>
  <si>
    <t>Too many to list.</t>
  </si>
  <si>
    <t>Main Title, Bottles' Puzzle Challenge</t>
  </si>
  <si>
    <t>Guiros</t>
  </si>
  <si>
    <t>Inside the Sandcastle</t>
  </si>
  <si>
    <t>Snipper Battle</t>
  </si>
  <si>
    <t>Rhythm Set -&gt; USER</t>
  </si>
  <si>
    <t>Brushed Snares</t>
  </si>
  <si>
    <t>Jazz Kick Drum</t>
  </si>
  <si>
    <t>Mad Monster Mansion</t>
  </si>
  <si>
    <t>036 VIsVasVcsCbs</t>
  </si>
  <si>
    <t>079 Tight Pizz</t>
  </si>
  <si>
    <t>Grunty's Lair (Normal)</t>
  </si>
  <si>
    <t>Spiral Mountain (Normal), etc.</t>
  </si>
  <si>
    <t>Spiral Mountain, Final Battle, etc.</t>
  </si>
  <si>
    <t>Any Aquatic theme in the game</t>
  </si>
  <si>
    <t>Mumbo's Mountain, etc.</t>
  </si>
  <si>
    <t>003 Yoh-How</t>
  </si>
  <si>
    <t>Mumbo's Mountain - Mumbo's Hut Area</t>
  </si>
  <si>
    <t>025 Big ole Logs</t>
  </si>
  <si>
    <t>Click Clock Wood - Nabnut's House - Spring, Click Clock Wood - Nabnut's House - Summer, etc.</t>
  </si>
  <si>
    <t>109 Pan Pipe /</t>
  </si>
  <si>
    <t>230 Hood Bass</t>
  </si>
  <si>
    <t>Treasure Trove Cove (Beta)</t>
  </si>
  <si>
    <t>Jet Force Gemini</t>
  </si>
  <si>
    <t>FX Shot</t>
  </si>
  <si>
    <t>L-CDP-08 Symphony Orchestra Vol. 1</t>
  </si>
  <si>
    <t>STR:Vls Sul Pont -&gt; STR:Vls Sul Pont</t>
  </si>
  <si>
    <t>STR:Vls Pont 1aS</t>
  </si>
  <si>
    <t>Perfect Dark</t>
  </si>
  <si>
    <t>Tron Choir, from Graeme Norgate</t>
  </si>
  <si>
    <t>Chicago Stealth</t>
  </si>
  <si>
    <t>Banjo-Tooie</t>
  </si>
  <si>
    <t>All other instruments come from Banjo-Kazooie.</t>
  </si>
  <si>
    <t>Conker's Bad Fur Day</t>
  </si>
  <si>
    <t>CD 1 -&gt; Partition H - 04 BA SHDT 2</t>
  </si>
  <si>
    <t>BA DETACHE 2</t>
  </si>
  <si>
    <t>Sloprano</t>
  </si>
  <si>
    <t>CD 4 -&gt; Partition A - 05 TR STAC 1</t>
  </si>
  <si>
    <t>TR STACMUL 1</t>
  </si>
  <si>
    <t>CD 4 -&gt; Partition D - 03 TB STAC 1</t>
  </si>
  <si>
    <t>AscendingStretchCRT046002</t>
  </si>
  <si>
    <t>CRT-04 60 2</t>
  </si>
  <si>
    <t>The Old Chap</t>
  </si>
  <si>
    <t>Windy &amp; Co</t>
  </si>
  <si>
    <t>BRS:Tps Doit 1aS</t>
  </si>
  <si>
    <t>BRS:Solo T. Bone -&gt; BRS:Solo Tb mute</t>
  </si>
  <si>
    <t>BRS:Tbn Wah 1a</t>
  </si>
  <si>
    <t>BRS:Lrg.Ensemble -&gt; BRS:Ensembl.sfz</t>
  </si>
  <si>
    <t>BRS:Ens. sfz 1aS</t>
  </si>
  <si>
    <t>BRS:Ensemble FX -&gt; BRS:Ensemble FX</t>
  </si>
  <si>
    <t>BRS:Rip Up  1</t>
  </si>
  <si>
    <t>054 Agitato Vln1</t>
  </si>
  <si>
    <t>Count Batula</t>
  </si>
  <si>
    <t>121 Tuba 1</t>
  </si>
  <si>
    <t>CD 1 -&gt; Partition A -&gt; 05 M.CHOIRS</t>
  </si>
  <si>
    <t>ASUMBELE</t>
  </si>
  <si>
    <t>The Uggas</t>
  </si>
  <si>
    <t>CD 1 -&gt; Partition F  -&gt; 03 ZULU DRUM</t>
  </si>
  <si>
    <t>ZULUS 1LP</t>
  </si>
  <si>
    <t>Track 19 -&gt; Sample 1</t>
  </si>
  <si>
    <t>FX Loops 6-10 128 bpm</t>
  </si>
  <si>
    <t>Track 19 -&gt; Sample 3</t>
  </si>
  <si>
    <t>Track 22 -&gt; Sample 1</t>
  </si>
  <si>
    <t>Enter the Vertex</t>
  </si>
  <si>
    <t>Track 22 -&gt; Sample 4</t>
  </si>
  <si>
    <t>Track 23 -&gt; Sample 3</t>
  </si>
  <si>
    <t>Track 23 -&gt; Sample 4</t>
  </si>
  <si>
    <t>total funk instruments -&gt; Track 14</t>
  </si>
  <si>
    <t>foxy 1 E</t>
  </si>
  <si>
    <t>Surf Punks</t>
  </si>
  <si>
    <t>Detache Violins</t>
  </si>
  <si>
    <t>L-CDP-06 Brass Sections Vol. 1</t>
  </si>
  <si>
    <t>Star Fox Adventures</t>
  </si>
  <si>
    <t>ORC_Orc.Unison f - 1aS</t>
  </si>
  <si>
    <t>Partition A -&gt; 01.DEMO SONG</t>
  </si>
  <si>
    <t>AFRICA2 DEMO</t>
  </si>
  <si>
    <t>Galleon Fight</t>
  </si>
  <si>
    <t>Partition B -&gt; 03.SINARAH</t>
  </si>
  <si>
    <t>Cape Claw Day</t>
  </si>
  <si>
    <t>Junk Percussion</t>
  </si>
  <si>
    <t>Track 87 - Single Hits -&gt; Sample 2</t>
  </si>
  <si>
    <t>Prongs</t>
  </si>
  <si>
    <t>Track 93 - Single Hits -&gt; Sample 3</t>
  </si>
  <si>
    <t>Brass Crash</t>
  </si>
  <si>
    <t>Track 94 - Single Hits -&gt; Sample 2</t>
  </si>
  <si>
    <t>Brass Bow Low</t>
  </si>
  <si>
    <t>Dinosaur Planet (Unreleased)</t>
  </si>
  <si>
    <t>Partition A -&gt; 06.RAINMAKER</t>
  </si>
  <si>
    <t>RAIN A# 2</t>
  </si>
  <si>
    <t>Conker: Live &amp; Reloaded</t>
  </si>
  <si>
    <t>SWEEPSTEP130</t>
  </si>
  <si>
    <t>The Ditch</t>
  </si>
  <si>
    <t>FUEL   134</t>
  </si>
  <si>
    <t>CD 1 -&gt; Partition B -&gt; 04 140-159</t>
  </si>
  <si>
    <t>HELIOTROP152</t>
  </si>
  <si>
    <t>113:DWS Wavedrms</t>
  </si>
  <si>
    <t>The Bomb Run</t>
  </si>
  <si>
    <t>113:Liquitek -&gt; 113:Liquitek</t>
  </si>
  <si>
    <t>113: LIQUITEK</t>
  </si>
  <si>
    <t>Banjo-Kazooie: Nuts &amp; Bolts</t>
  </si>
  <si>
    <t>Nutty Acres</t>
  </si>
  <si>
    <t>Sea of Thieves</t>
  </si>
  <si>
    <t>OutRun</t>
  </si>
  <si>
    <t>RX15</t>
  </si>
  <si>
    <t>OutRunners</t>
  </si>
  <si>
    <t>sampled @ G6</t>
  </si>
  <si>
    <t>Splash Wave (1993)</t>
  </si>
  <si>
    <t>Streets of Rage 2</t>
  </si>
  <si>
    <t xml:space="preserve">"Come on, ya'll" </t>
  </si>
  <si>
    <t>Daytona USA</t>
  </si>
  <si>
    <t>CD-ROM Library Vol. 1</t>
  </si>
  <si>
    <t>SL3057 JOHNS G</t>
  </si>
  <si>
    <t>2 E2 GTR, 11 E2 4TH</t>
  </si>
  <si>
    <t>Let's Go Away, Start Your Engines</t>
  </si>
  <si>
    <t>CD-ROM Library Vol. 2</t>
  </si>
  <si>
    <t>1017 G.PF #3</t>
  </si>
  <si>
    <t>RADICAL PF</t>
  </si>
  <si>
    <t>Let's Go Away</t>
  </si>
  <si>
    <t>Samplography</t>
  </si>
  <si>
    <t>Track 11 - Hero Fuzz Guitar</t>
  </si>
  <si>
    <t>Timestamp 2:10</t>
  </si>
  <si>
    <t>could be stolen from elsewhere?</t>
  </si>
  <si>
    <t>Dreaming of Daytona USA</t>
  </si>
  <si>
    <t>FX 34, FX 36, FX 37</t>
  </si>
  <si>
    <t>The King of Speed, Rolling Start</t>
  </si>
  <si>
    <t>BRASS BLAZE</t>
  </si>
  <si>
    <t>Sky High</t>
  </si>
  <si>
    <t>Drums, Bass &amp; Lead</t>
  </si>
  <si>
    <t>Elec. Lead</t>
  </si>
  <si>
    <t>ForwrdE3</t>
  </si>
  <si>
    <t>David Goes To Victory Lane</t>
  </si>
  <si>
    <t>Dreaming of Daytona USA, Bitchin'</t>
  </si>
  <si>
    <t>I-25 Throaty Clav</t>
  </si>
  <si>
    <t>A-22 Ac Piano Hybrid</t>
  </si>
  <si>
    <t>A-64 Slap Bass</t>
  </si>
  <si>
    <t>Awaiting Other Challengers, Sky High</t>
  </si>
  <si>
    <t>53 MUTE HIGH CONGA</t>
  </si>
  <si>
    <t>The King of Speed, Pounding Pavement, Sky High</t>
  </si>
  <si>
    <t>54 SLAP HIGH CONGA</t>
  </si>
  <si>
    <t>58 SLIDE LOW CONGA</t>
  </si>
  <si>
    <t>RSB-501</t>
  </si>
  <si>
    <t>Disk 6 -&gt; ELECTRIC BASS</t>
  </si>
  <si>
    <t>P4: Picked Bass2</t>
  </si>
  <si>
    <t>Also in L-CD1</t>
  </si>
  <si>
    <t>Let's Go Away, Bitchin', Sweat, Dreaming of Daytona USA</t>
  </si>
  <si>
    <t>RSB-502</t>
  </si>
  <si>
    <t>Disk 6 -&gt; MIDI STACK #1</t>
  </si>
  <si>
    <t>P2: Strings 2</t>
  </si>
  <si>
    <t>Let's Go Away, Bitchin'</t>
  </si>
  <si>
    <t>Start Your Engines, The King of Speed (Alternate)</t>
  </si>
  <si>
    <t>The King of Speed</t>
  </si>
  <si>
    <t>Sped + pitched up</t>
  </si>
  <si>
    <t>G,A,M,E,O,V,E,R</t>
  </si>
  <si>
    <t>Let's Go Away, Sky High</t>
  </si>
  <si>
    <t>Virtua Fighter</t>
  </si>
  <si>
    <t>FX18, FX20, FX21, FX22, FX23</t>
  </si>
  <si>
    <t>Ending / Ending 4</t>
  </si>
  <si>
    <t>USC-1S Best of M&amp;T</t>
  </si>
  <si>
    <t>C01:Piano 16'</t>
  </si>
  <si>
    <t>050 Ethnic</t>
  </si>
  <si>
    <t>Jacky, Pai</t>
  </si>
  <si>
    <t>Puyo Puyo Tsuu (SEGA Saturn)</t>
  </si>
  <si>
    <t>S-YXG50</t>
  </si>
  <si>
    <t>Floor 1</t>
  </si>
  <si>
    <t>Floor 2 and 3</t>
  </si>
  <si>
    <t>Ristar</t>
  </si>
  <si>
    <t>CD 1 -&gt; Track 03 - HipHop + Old School</t>
  </si>
  <si>
    <t>CD 1 -&gt; Track 61 - R8 Mixed Percussion 1</t>
  </si>
  <si>
    <t>CD 2 -&gt; Track 04 - Come On!</t>
  </si>
  <si>
    <t>"Come again?"</t>
  </si>
  <si>
    <t>Ending 1 ~Star Humming~</t>
  </si>
  <si>
    <t>SEGA Rally Championship (SEGA Saturn)</t>
  </si>
  <si>
    <t>FOREST REPLAY ~evaluation~, LAKE SIDE REPLAY</t>
  </si>
  <si>
    <t>LAKE SIDE REPLAY</t>
  </si>
  <si>
    <t>MOUNTAIN REPLAY ~evaluation~</t>
  </si>
  <si>
    <t>RESULT</t>
  </si>
  <si>
    <t>ARCADE SELECT, DESERT REPLAY ~evaluation~, LAKE SIDE REPLAY</t>
  </si>
  <si>
    <t>I44 : Fantasia JV</t>
  </si>
  <si>
    <t>POWER GAMES</t>
  </si>
  <si>
    <t>A15 : Pop Piano 2</t>
  </si>
  <si>
    <t>FOREST REPLAY ~evaluation~</t>
  </si>
  <si>
    <t>A47 : Jazz Organ 2</t>
  </si>
  <si>
    <t>A82 : Thumpin Bass</t>
  </si>
  <si>
    <t>B46 : Brass Sect 1</t>
  </si>
  <si>
    <t>LAKE SIDE REPLAY, etc.</t>
  </si>
  <si>
    <t>B47 : Brass Sect 2</t>
  </si>
  <si>
    <t>Virtua Fighter 2</t>
  </si>
  <si>
    <t>Black Cat Moon</t>
  </si>
  <si>
    <t>Fighting Vipers</t>
  </si>
  <si>
    <t>LOOPS-45</t>
  </si>
  <si>
    <t>LP-45 55</t>
  </si>
  <si>
    <t>Fallen ~An' I Can't Get Up~</t>
  </si>
  <si>
    <t>Toy Story (SEGA Genesis, 1995)</t>
  </si>
  <si>
    <t>Main Menu (Strange Things)</t>
  </si>
  <si>
    <t>Victory Goal '96</t>
  </si>
  <si>
    <t>Used by Jun Senoue</t>
  </si>
  <si>
    <t>The Legend of Oasis</t>
  </si>
  <si>
    <t>Contents Library Vol. 1</t>
  </si>
  <si>
    <t>CD 7</t>
  </si>
  <si>
    <t>CD 8</t>
  </si>
  <si>
    <t>Guardian Heroes</t>
  </si>
  <si>
    <t>LOOPS 22-23</t>
  </si>
  <si>
    <t>LP-22 101</t>
  </si>
  <si>
    <t>Indy</t>
  </si>
  <si>
    <t>NiGHTS Into Dreams…</t>
  </si>
  <si>
    <t>Sample: Teresa Berganza</t>
  </si>
  <si>
    <t>Una voce poco fa</t>
  </si>
  <si>
    <t>She Had Long Ears</t>
  </si>
  <si>
    <t>Partition B -&gt; DANCE KIT #3</t>
  </si>
  <si>
    <t>H33 02</t>
  </si>
  <si>
    <t>The Dragon Gave a Loud Scream</t>
  </si>
  <si>
    <t>Partition I -&gt; ORCHESTRAHIT</t>
  </si>
  <si>
    <t>0408HIT</t>
  </si>
  <si>
    <t>NiGHTS and Reala</t>
  </si>
  <si>
    <t>HITS 1-1</t>
  </si>
  <si>
    <t>A00 Ephemerals</t>
  </si>
  <si>
    <t>After the Dream</t>
  </si>
  <si>
    <t>Paternal Horn : Complete Ver.</t>
  </si>
  <si>
    <t>A40 Free Flight</t>
  </si>
  <si>
    <t>Message From Nightopia</t>
  </si>
  <si>
    <t>Paternal Horn : Complete Ver., After the Dream</t>
  </si>
  <si>
    <t>B01 Piano 8'</t>
  </si>
  <si>
    <t>&lt;EVENT&gt; Score The Goal!</t>
  </si>
  <si>
    <t>&lt;JINGLE&gt; Mare Over</t>
  </si>
  <si>
    <t>Paternal Horn : Complete Ver., After the Dream, Take The Snow Train : Complete Ver.</t>
  </si>
  <si>
    <t>A23 JP–Strings</t>
  </si>
  <si>
    <t>A28 Calliopead</t>
  </si>
  <si>
    <t>Take The Snow Train : Complete Ver.</t>
  </si>
  <si>
    <t>I-34: Wet Bass</t>
  </si>
  <si>
    <t>Deep It Lies, Dreams Dreams : In Silent Memory</t>
  </si>
  <si>
    <t>The Amazing Water : Complete Ver.</t>
  </si>
  <si>
    <t>Sample: 20th Century Fox</t>
  </si>
  <si>
    <t>Home Alone</t>
  </si>
  <si>
    <t>Gate of Your Dream</t>
  </si>
  <si>
    <t>SQ-R</t>
  </si>
  <si>
    <t>Dance piano</t>
  </si>
  <si>
    <t>Gloom of The N.H.C. : Complete Ver.</t>
  </si>
  <si>
    <t>The House of the Dead (Arcade)</t>
  </si>
  <si>
    <t>A63 VeloVoices</t>
  </si>
  <si>
    <t>The House of the Dead, Theme of the Magician</t>
  </si>
  <si>
    <t>A99 Slammin'</t>
  </si>
  <si>
    <t>A12 Brass Band</t>
  </si>
  <si>
    <t>Tragedy, Unused Track 2, Stage Clear</t>
  </si>
  <si>
    <t>A49 Orch Perc</t>
  </si>
  <si>
    <t>Attract, Nativity of the Magician</t>
  </si>
  <si>
    <t>A91 Full Pipes</t>
  </si>
  <si>
    <t>Revenge</t>
  </si>
  <si>
    <t>B01 ExpressoPF</t>
  </si>
  <si>
    <t>Ending, The House of the Dead, Unused Track 1</t>
  </si>
  <si>
    <t>B37 ArcoAttack</t>
  </si>
  <si>
    <t>Tragedy, Unused Track 2, The House of the Dead, etc.</t>
  </si>
  <si>
    <t>091 AmbienceVibe</t>
  </si>
  <si>
    <t>Unused Track 2</t>
  </si>
  <si>
    <t>127 000 Heart Beat</t>
  </si>
  <si>
    <t>also sfx for boss encounter</t>
  </si>
  <si>
    <t>056 000 Philly Hit</t>
  </si>
  <si>
    <t>Theme of the Magician</t>
  </si>
  <si>
    <t>114 001 Atarigane</t>
  </si>
  <si>
    <t>unused (?)</t>
  </si>
  <si>
    <t>Theme of the Magician, Name Entry</t>
  </si>
  <si>
    <t>Track 95</t>
  </si>
  <si>
    <t>Robot countdown</t>
  </si>
  <si>
    <t>Laugh</t>
  </si>
  <si>
    <t>Track 89</t>
  </si>
  <si>
    <t>"Ello' daddy"</t>
  </si>
  <si>
    <t>Tragedy, Boss</t>
  </si>
  <si>
    <t>Tragedy</t>
  </si>
  <si>
    <t>Truth</t>
  </si>
  <si>
    <t>Christmas NiGHTS</t>
  </si>
  <si>
    <t>Rolling Eggman</t>
  </si>
  <si>
    <t>Dreams Dreams : Sweet Mix in Holy Night</t>
  </si>
  <si>
    <t>A56 : Velo Harmnix</t>
  </si>
  <si>
    <t>B13 : Harp</t>
  </si>
  <si>
    <t>&lt;EVENT&gt; Missing Star</t>
  </si>
  <si>
    <t>Vatlva</t>
  </si>
  <si>
    <t>Burning Rangers</t>
  </si>
  <si>
    <t>A02 OrchBrass</t>
  </si>
  <si>
    <t>Rising Pressure</t>
  </si>
  <si>
    <t>Rising Pressure, Anemoth</t>
  </si>
  <si>
    <t>Heartbreaking Encounter, Anemoth</t>
  </si>
  <si>
    <t>Request for an Immediate Rescue</t>
  </si>
  <si>
    <t>Welcome Back!</t>
  </si>
  <si>
    <t>Request for an Immediate Rescue, Burning Hearts ~Short Track~</t>
  </si>
  <si>
    <t>We Are Burning Rangers</t>
  </si>
  <si>
    <t>"Get up!"</t>
  </si>
  <si>
    <t>Flute arp</t>
  </si>
  <si>
    <t>Heartbreaking Encounter</t>
  </si>
  <si>
    <t>The House of the Dead (SEGA Saturn)</t>
  </si>
  <si>
    <t>All other instruments come from Arcade version</t>
  </si>
  <si>
    <t>The Edge Edition</t>
  </si>
  <si>
    <t>Radios &amp; Static, Police</t>
  </si>
  <si>
    <t>PoliceRadioVoices TE040301</t>
  </si>
  <si>
    <t>A26:Zap Bass</t>
  </si>
  <si>
    <t>A36:PickedBass</t>
  </si>
  <si>
    <t>A98:MonoLead</t>
  </si>
  <si>
    <t>Theme of the Magician, Boss</t>
  </si>
  <si>
    <t>A-31 Pipe Organ</t>
  </si>
  <si>
    <t>Advertise, Nativity of the Magician</t>
  </si>
  <si>
    <t>074 001 Flute 2</t>
  </si>
  <si>
    <t>060 Living Dead</t>
  </si>
  <si>
    <t>Track 88 - Misc. vocals + FX -&gt; TS 0:00</t>
  </si>
  <si>
    <t>backspin 1</t>
  </si>
  <si>
    <t>Sega Rally 2 (SEGA Dreamcast)</t>
  </si>
  <si>
    <t>LP-36 120</t>
  </si>
  <si>
    <t>Drive Me Mad, Groove Rally #1</t>
  </si>
  <si>
    <t>Impact Hits</t>
  </si>
  <si>
    <t>King of Island</t>
  </si>
  <si>
    <t>The House of the Dead 2</t>
  </si>
  <si>
    <t>Dave Ruffy's Ruff Cutz</t>
  </si>
  <si>
    <t>Despair, Boss (NAOMI version)</t>
  </si>
  <si>
    <t>Gota Yashiki - Groove Activator</t>
  </si>
  <si>
    <t>Partition A -&gt; GOTA GROOVES</t>
  </si>
  <si>
    <t>SUNRISE 2 96</t>
  </si>
  <si>
    <t>Item Select</t>
  </si>
  <si>
    <t>Partition A -&gt; RIDING   117</t>
  </si>
  <si>
    <t>RIDING 7 117</t>
  </si>
  <si>
    <t>RIDING 8 117</t>
  </si>
  <si>
    <t>Partition A -&gt; 5THS</t>
  </si>
  <si>
    <t>5THS     4M</t>
  </si>
  <si>
    <t>Muddy, Stage Clear</t>
  </si>
  <si>
    <t>Partition A -&gt; 5THS LOOPED</t>
  </si>
  <si>
    <t>5THS LP 11M</t>
  </si>
  <si>
    <t>5TH A#1 LP</t>
  </si>
  <si>
    <t>Darkness</t>
  </si>
  <si>
    <t>Partition B -&gt; CHUGS</t>
  </si>
  <si>
    <t>CHUGS     1M</t>
  </si>
  <si>
    <t>Muddy</t>
  </si>
  <si>
    <t>A Prelude, Muddy</t>
  </si>
  <si>
    <t>DIVEBOMB14</t>
  </si>
  <si>
    <t>Partition A -&gt; SPECIAL EFX</t>
  </si>
  <si>
    <t>SCRAPE 1</t>
  </si>
  <si>
    <t>A21 Brass Band</t>
  </si>
  <si>
    <t>Muddy, Resurrection of the Magician, Theme of the Magician</t>
  </si>
  <si>
    <t>A98 MonoLead 1</t>
  </si>
  <si>
    <t>Theme of the Emperor</t>
  </si>
  <si>
    <t>K2VX</t>
  </si>
  <si>
    <t>Programs -&gt; KEYBOARDS</t>
  </si>
  <si>
    <t>012 Suitcase E Piano</t>
  </si>
  <si>
    <t>Despair</t>
  </si>
  <si>
    <t>Programs -&gt; SYNTH</t>
  </si>
  <si>
    <t>029 Hyper Guitar</t>
  </si>
  <si>
    <t>Programs -&gt; LEAD</t>
  </si>
  <si>
    <t>042 Hammeron Lead</t>
  </si>
  <si>
    <t>093 Cee Taur</t>
  </si>
  <si>
    <t>157 Aurora</t>
  </si>
  <si>
    <t>Boss, Name Entry</t>
  </si>
  <si>
    <t>ANACOMPS.K25 -&gt; SAWS W/ RESONANCE</t>
  </si>
  <si>
    <t>234 Alaska</t>
  </si>
  <si>
    <t>Boss Mode, Training Mode</t>
  </si>
  <si>
    <t>Track 25 - Naughty Niz</t>
  </si>
  <si>
    <t>002 Bright Piano</t>
  </si>
  <si>
    <t>Ranking</t>
  </si>
  <si>
    <t>Added EQ</t>
  </si>
  <si>
    <t>Dawn</t>
  </si>
  <si>
    <t>Toms, cymbal, hi-hats, ride</t>
  </si>
  <si>
    <t>Boss, Darkness</t>
  </si>
  <si>
    <t>034 Rock Bass</t>
  </si>
  <si>
    <t>038 008 FM Slap</t>
  </si>
  <si>
    <t>Boss, Despair</t>
  </si>
  <si>
    <t>049 000 Orchestra 2</t>
  </si>
  <si>
    <t>A Prelude</t>
  </si>
  <si>
    <t>A Prelude, Theme of the Emperor, Theme of the Magician</t>
  </si>
  <si>
    <t>061 001 FHorn Rip</t>
  </si>
  <si>
    <t>062 000 Brass ff</t>
  </si>
  <si>
    <t>C#5, D5, A#6</t>
  </si>
  <si>
    <t>022 Marcato Vcs1</t>
  </si>
  <si>
    <r>
      <rPr>
        <rFont val="Fira Sans"/>
        <b/>
        <color rgb="FF1155CC"/>
        <sz val="10.0"/>
        <u/>
      </rPr>
      <t>Link</t>
    </r>
    <r>
      <rPr>
        <rFont val="Fira Sans"/>
        <b/>
        <color rgb="FF000000"/>
        <sz val="10.0"/>
        <u/>
      </rPr>
      <t xml:space="preserve">, </t>
    </r>
    <r>
      <rPr>
        <rFont val="Fira Sans"/>
        <b/>
        <color rgb="FF1155CC"/>
        <sz val="10.0"/>
        <u/>
      </rPr>
      <t>Link</t>
    </r>
  </si>
  <si>
    <t>071 Saintly</t>
  </si>
  <si>
    <t>141 ChineseOrch2</t>
  </si>
  <si>
    <t>174 Bagpipes</t>
  </si>
  <si>
    <t>104 Dirty Stack</t>
  </si>
  <si>
    <t>109 Dance Stack</t>
  </si>
  <si>
    <t>XP-X -&gt; Rhythm Set</t>
  </si>
  <si>
    <t>095 Loops Menu 1</t>
  </si>
  <si>
    <t>A4, B4</t>
  </si>
  <si>
    <t>A Prelude, Ranking</t>
  </si>
  <si>
    <t>251 Snare Menu 1</t>
  </si>
  <si>
    <t>4003-16-02</t>
  </si>
  <si>
    <t>CARTOON, GROAN</t>
  </si>
  <si>
    <t>SFX (Strength)</t>
  </si>
  <si>
    <t>1016-72-01</t>
  </si>
  <si>
    <t>LOGGING, CHAINSAW</t>
  </si>
  <si>
    <t>START, IDLE, REV, STOP</t>
  </si>
  <si>
    <t>SFX (chainsaw)</t>
  </si>
  <si>
    <t>Universal Studios Sound Effects</t>
  </si>
  <si>
    <t>US02-36-01</t>
  </si>
  <si>
    <t>MONSTER</t>
  </si>
  <si>
    <t>ROAR, ANIMAL</t>
  </si>
  <si>
    <t>SFX (Tower)</t>
  </si>
  <si>
    <t>US02-37-03</t>
  </si>
  <si>
    <t>US02-38-01</t>
  </si>
  <si>
    <t>Track 02 - Analoops1</t>
  </si>
  <si>
    <t>Track 16 - DrumbBeats4</t>
  </si>
  <si>
    <t>Original Sin</t>
  </si>
  <si>
    <t>Track 17 - DrumbBeats5</t>
  </si>
  <si>
    <t>Custom loop at BGM Timestamp 0:47</t>
  </si>
  <si>
    <t>Track 23 - UglyLoops3</t>
  </si>
  <si>
    <t>Track 32 - GrindControl2</t>
  </si>
  <si>
    <t>Track 48 - GainControl1</t>
  </si>
  <si>
    <t>Track 53 - OldSchool</t>
  </si>
  <si>
    <t>Track 42 - Track Pack 124 BPM -&gt; TS 0:00</t>
  </si>
  <si>
    <t>Track 12 -&gt; TS 0:00</t>
  </si>
  <si>
    <t>Industrial/Techno Programs</t>
  </si>
  <si>
    <t>Introduction, Despair</t>
  </si>
  <si>
    <t>open hi-hat</t>
  </si>
  <si>
    <t>Boss, Dawn</t>
  </si>
  <si>
    <t>screechy synth string</t>
  </si>
  <si>
    <t>harpsichord</t>
  </si>
  <si>
    <t>tabla</t>
  </si>
  <si>
    <t>horror breath noise</t>
  </si>
  <si>
    <t>Despair, Introduction</t>
  </si>
  <si>
    <t>? (AMG or Ueberschall)</t>
  </si>
  <si>
    <t>drum loop</t>
  </si>
  <si>
    <t>Boss Mode</t>
  </si>
  <si>
    <t>? (Masterbits or Eastwest)</t>
  </si>
  <si>
    <t>rising tremolo string</t>
  </si>
  <si>
    <t>beep / sine wave</t>
  </si>
  <si>
    <t>Boss, Unused Track</t>
  </si>
  <si>
    <t>crunchy back guitar</t>
  </si>
  <si>
    <t>Boss (Original Mode), Darkness (Original Mode)</t>
  </si>
  <si>
    <t>Hip Hop Jog (SEGA Toys)</t>
  </si>
  <si>
    <t>Track 87 - Shouts Part 2 -&gt; TS 0:17</t>
  </si>
  <si>
    <t>(f) "Yeah"</t>
  </si>
  <si>
    <t>Lv. 1 Club Jam</t>
  </si>
  <si>
    <t>"Check the beat!"</t>
  </si>
  <si>
    <t>Zombie Revenge</t>
  </si>
  <si>
    <t>Silver Prison</t>
  </si>
  <si>
    <t>024 Agitato Vcs1</t>
  </si>
  <si>
    <t>MUSICAL HORROR STINGER 01</t>
  </si>
  <si>
    <t>4003-91-02</t>
  </si>
  <si>
    <t>MUSICAL HORROR STINGER 02</t>
  </si>
  <si>
    <t>4003-91-03</t>
  </si>
  <si>
    <t>MUSICAL HORROR STINGER 03</t>
  </si>
  <si>
    <t>Emergency Call Ambulance</t>
  </si>
  <si>
    <t>also in Classical Choir</t>
  </si>
  <si>
    <t>PR-A  (Preset A Bank)</t>
  </si>
  <si>
    <t>3rd Case ~ Fire, Last Case ~ Plane Accident</t>
  </si>
  <si>
    <t>Toy Fighter</t>
  </si>
  <si>
    <t>Track 11 - Funky Crunch Gate Corner(M/S)</t>
  </si>
  <si>
    <t>Stage 7 (Toy King)</t>
  </si>
  <si>
    <t>Guitar Loops-120</t>
  </si>
  <si>
    <t>120-Guitar Loop 02</t>
  </si>
  <si>
    <t>120-Guitar Loop 03</t>
  </si>
  <si>
    <t>144FXDRLP9</t>
  </si>
  <si>
    <t>Stage 6</t>
  </si>
  <si>
    <t>? (Sounds Good Product)</t>
  </si>
  <si>
    <t>Banjo Phrases</t>
  </si>
  <si>
    <t>Atsumare! Guru Guru Onsen</t>
  </si>
  <si>
    <t>Track 90</t>
  </si>
  <si>
    <t>"Everybody reach-to the top"</t>
  </si>
  <si>
    <t>Theme of J.J.</t>
  </si>
  <si>
    <t>Ow, Hi</t>
  </si>
  <si>
    <t>Theme of Girl</t>
  </si>
  <si>
    <t>Ethnic Kit</t>
  </si>
  <si>
    <t>Space Channel 5</t>
  </si>
  <si>
    <t>Sample: Ken Woodman</t>
  </si>
  <si>
    <t>Mexican Flyer</t>
  </si>
  <si>
    <t>Normal and Reversed</t>
  </si>
  <si>
    <t>Spaceport: Introducing Ulala!!, Evila: The Ultimate Reporter</t>
  </si>
  <si>
    <t>BASS_140</t>
  </si>
  <si>
    <t>D_SY17C</t>
  </si>
  <si>
    <t>Morolian's Base</t>
  </si>
  <si>
    <t>D_SY17F</t>
  </si>
  <si>
    <t>130B_12</t>
  </si>
  <si>
    <t>Mororina: The Elegant Coward</t>
  </si>
  <si>
    <t>Space Ship: Strut</t>
  </si>
  <si>
    <t>GREGORIA</t>
  </si>
  <si>
    <t>GL1_3</t>
  </si>
  <si>
    <t>From Hallelujah</t>
  </si>
  <si>
    <t>GONGADD</t>
  </si>
  <si>
    <t>Coco★Tapioka: The Huge Dancer</t>
  </si>
  <si>
    <t>HU</t>
  </si>
  <si>
    <t>HUYEAH1</t>
  </si>
  <si>
    <t>HU part cut off</t>
  </si>
  <si>
    <t>A106 Gospel Organ</t>
  </si>
  <si>
    <t>Spaceport: Introducing Ulala!! (Var 4)</t>
  </si>
  <si>
    <t>B058 Jazz-Organ 1</t>
  </si>
  <si>
    <t>Option: The Reporter From sch5</t>
  </si>
  <si>
    <t>Blank TV: Ulala Support Chant</t>
  </si>
  <si>
    <t>Cheesy House Piano</t>
  </si>
  <si>
    <t>Vampire Night</t>
  </si>
  <si>
    <t>ride, snare</t>
  </si>
  <si>
    <t>Diane Battle</t>
  </si>
  <si>
    <t>Bathe'lemy Battle (Human Form)</t>
  </si>
  <si>
    <t>Trinity proX</t>
  </si>
  <si>
    <t>guitar loop</t>
  </si>
  <si>
    <t>Chapter 2 (Rooftop)</t>
  </si>
  <si>
    <t>JRA PAT for Dreamcast</t>
  </si>
  <si>
    <t>023 PsychoRhodes</t>
  </si>
  <si>
    <t>Jet Set Radio / Jet Grind Radio</t>
  </si>
  <si>
    <t>See here for extra tracks</t>
  </si>
  <si>
    <t>Sample: Birds N' Brass</t>
  </si>
  <si>
    <t>Sort of Soul</t>
  </si>
  <si>
    <t>Recipe for the Perfect Afro (Album)</t>
  </si>
  <si>
    <t>Sample: Blooblo</t>
  </si>
  <si>
    <t>Superstition</t>
  </si>
  <si>
    <t>Improvise</t>
  </si>
  <si>
    <t>Sample: Carleen &amp; the Groovers</t>
  </si>
  <si>
    <t>Can We Rap</t>
  </si>
  <si>
    <t>Recipe for the Perfect Afro</t>
  </si>
  <si>
    <t>Sneakman</t>
  </si>
  <si>
    <t>Sample: Cibo Matto</t>
  </si>
  <si>
    <t>Spoon</t>
  </si>
  <si>
    <t>Drum roll</t>
  </si>
  <si>
    <t>Sweet Soul Brother</t>
  </si>
  <si>
    <t>That's Enough</t>
  </si>
  <si>
    <t>Sample: Guy Jean</t>
  </si>
  <si>
    <t>Sitting by The River</t>
  </si>
  <si>
    <t>Sample: King Curtis</t>
  </si>
  <si>
    <t>Memphis Soul Stew</t>
  </si>
  <si>
    <t>Timestamp 0:19, 0:25</t>
  </si>
  <si>
    <t>"Bass", "Fatback Drums"</t>
  </si>
  <si>
    <t>Sample: Quincy Jones</t>
  </si>
  <si>
    <t>The Hot Rock Theme</t>
  </si>
  <si>
    <t>Track 11 - &gt; TS 0:49</t>
  </si>
  <si>
    <t>Upright Bass 3</t>
  </si>
  <si>
    <t>Humming The Bassline</t>
  </si>
  <si>
    <t>Track 02 -&gt; TS 0:16</t>
  </si>
  <si>
    <t>Grace &amp; Glory</t>
  </si>
  <si>
    <t>Track 12 -&gt; TS 0:00, 0:10</t>
  </si>
  <si>
    <t>Hustler 91</t>
  </si>
  <si>
    <t>Partition C -&gt; JAMMER  120</t>
  </si>
  <si>
    <t>JAMMER  120</t>
  </si>
  <si>
    <t>JAMMAR1  120</t>
  </si>
  <si>
    <t>Mischievous Boy</t>
  </si>
  <si>
    <t>Track 13 - 108 BPM -&gt; TS 0:10</t>
  </si>
  <si>
    <t>Sidewalk 2</t>
  </si>
  <si>
    <t>Track 42 - Stabs -&gt; TS 0:10</t>
  </si>
  <si>
    <t>10 Stabs - All twice</t>
  </si>
  <si>
    <t>SFX (Completed Graffiti)</t>
  </si>
  <si>
    <t>Track 42 - Stabs -&gt; TS 0:19</t>
  </si>
  <si>
    <t>SFX (Graffiti Soul)</t>
  </si>
  <si>
    <t>Track 42 - Stabs -&gt; TS 0:30</t>
  </si>
  <si>
    <t>SFX (e_s014)</t>
  </si>
  <si>
    <t>Track 50 - Misc. FX -&gt; TS 0:05</t>
  </si>
  <si>
    <t>Japanese Girl</t>
  </si>
  <si>
    <t>"Ahhh!"</t>
  </si>
  <si>
    <t>PLAY IT</t>
  </si>
  <si>
    <t>"Play it"</t>
  </si>
  <si>
    <t>Everybody Jump Around</t>
  </si>
  <si>
    <t>Partition A -&gt; MEGABASS 1</t>
  </si>
  <si>
    <t>MEGABASS T1</t>
  </si>
  <si>
    <t>DANCE-MUSI, TOO SOFT, IDENTIFYBT</t>
  </si>
  <si>
    <t>Partition E -&gt; RHYTHM 1</t>
  </si>
  <si>
    <t>BATA PATTERN</t>
  </si>
  <si>
    <t>Partition G -&gt; B.2.B VOL 1</t>
  </si>
  <si>
    <t>BLACK2BLACK1</t>
  </si>
  <si>
    <t>ALARMING105, RUBNROLL93</t>
  </si>
  <si>
    <t>Everybody Jump Around, Moody's Shuffle</t>
  </si>
  <si>
    <t>Partition J -&gt; PASCAL 1</t>
  </si>
  <si>
    <t>SPACED OUT</t>
  </si>
  <si>
    <t>Funky Radio</t>
  </si>
  <si>
    <t>Partition J -&gt; PASCAL 3</t>
  </si>
  <si>
    <t>HIP-HOP GATE</t>
  </si>
  <si>
    <t>Track 15 -&gt; TS 0:59</t>
  </si>
  <si>
    <t>Partition B -&gt; GREG.GLISS</t>
  </si>
  <si>
    <t>GLISSANDO 1</t>
  </si>
  <si>
    <t>GLS 3</t>
  </si>
  <si>
    <t>Partition C -&gt; CLASSIC VOX4</t>
  </si>
  <si>
    <t>NUN NOISE</t>
  </si>
  <si>
    <t>NOISE 33</t>
  </si>
  <si>
    <t>RAPHRASE10</t>
  </si>
  <si>
    <t>Partition F -&gt; MOUTH PERC.</t>
  </si>
  <si>
    <t>MOUTH PERCUS</t>
  </si>
  <si>
    <t>VOCDRUM 2</t>
  </si>
  <si>
    <t>Killer Horns</t>
  </si>
  <si>
    <t>Track 14 - Brass Sections -&gt; TS 0:10</t>
  </si>
  <si>
    <t>brass section 114 shf.</t>
  </si>
  <si>
    <t>Track 19 - Brass Sections  -&gt; TS 0:07</t>
  </si>
  <si>
    <t>tenor/baritone 148 str./shf. Gmaj</t>
  </si>
  <si>
    <t>Track 19 - Brass Sections  -&gt; TS 0:28</t>
  </si>
  <si>
    <t>brass section 112 shf.</t>
  </si>
  <si>
    <t>Track 20 - Brass Sections -&gt; TS 0:02</t>
  </si>
  <si>
    <t>brass section 112 str.</t>
  </si>
  <si>
    <t>COUNTRYG</t>
  </si>
  <si>
    <t>SNGLWAHA</t>
  </si>
  <si>
    <t>HORNS</t>
  </si>
  <si>
    <t>BS_11</t>
  </si>
  <si>
    <t>Jet Set Groove #1</t>
  </si>
  <si>
    <t>WST_D#</t>
  </si>
  <si>
    <t>Track 07 - Shouts Part 1 -&gt; TS 0:22</t>
  </si>
  <si>
    <t>Track 04 - Shouts Part 1 -&gt; TS 0:15</t>
  </si>
  <si>
    <t>(f) classic voice</t>
  </si>
  <si>
    <t>Opera voice</t>
  </si>
  <si>
    <t>Track 11 - Shouts Part 1 -&gt; TS 0:00</t>
  </si>
  <si>
    <t>"Viva la revolution"</t>
  </si>
  <si>
    <t>Rock It On</t>
  </si>
  <si>
    <t>Track 74 - Males -&gt; TS 0:01</t>
  </si>
  <si>
    <t>(m) "Hah!"</t>
  </si>
  <si>
    <t>Track 90 - Shouts Part 2 -&gt; TS 0:10</t>
  </si>
  <si>
    <t>(f) "shit"</t>
  </si>
  <si>
    <t>Miller Ball Breakers</t>
  </si>
  <si>
    <t>Track 93 - Shouts Part 2 -&gt; TS 0:28</t>
  </si>
  <si>
    <t>(ms) "uaauuauh"</t>
  </si>
  <si>
    <t>Track 93 - Shouts Part 2 -&gt; TS 0:31</t>
  </si>
  <si>
    <t>Track 94 - Shouts Part 2 -&gt; TS 0:08</t>
  </si>
  <si>
    <t>(m) "Oh!"</t>
  </si>
  <si>
    <t>Jet Set Groove #2</t>
  </si>
  <si>
    <t>Chronic Horns</t>
  </si>
  <si>
    <t>Partition A -&gt; 20 SECT RIFF</t>
  </si>
  <si>
    <t>20 RIFFS G#M</t>
  </si>
  <si>
    <t>20.02 RIFF</t>
  </si>
  <si>
    <t>Partition A -&gt; VOLUME 003</t>
  </si>
  <si>
    <t>SAMPLES 003</t>
  </si>
  <si>
    <t>3.6 SCRTCH</t>
  </si>
  <si>
    <t>Moody's Shuffle</t>
  </si>
  <si>
    <t>Track 05 - SAMPLES FROM X4</t>
  </si>
  <si>
    <t>Trippy Guitars</t>
  </si>
  <si>
    <t>Track 09 - SAMPLES FROM V2</t>
  </si>
  <si>
    <t>Track 11 - SAMPLES FROM XFT</t>
  </si>
  <si>
    <t>Track 13 - SAMPLES FROM X2</t>
  </si>
  <si>
    <t>"HE'S A SWEET SOUL BROTHER"</t>
  </si>
  <si>
    <t>Track 29 -&gt; TS 0:10</t>
  </si>
  <si>
    <t>GRUNT</t>
  </si>
  <si>
    <t>Track 29 -&gt; TS 0:13</t>
  </si>
  <si>
    <t>FEMALE VOCAL RIFF</t>
  </si>
  <si>
    <t>"Ohhh-hooo-eh"</t>
  </si>
  <si>
    <t>Track 29 -&gt; TS 0:17</t>
  </si>
  <si>
    <t>"BREAK DOWN"</t>
  </si>
  <si>
    <t>Track 33 -&gt; TS 0:06</t>
  </si>
  <si>
    <t>HIP HOP HIT</t>
  </si>
  <si>
    <t>Track 33 -&gt; TS 0:15</t>
  </si>
  <si>
    <t>BACKSPIN</t>
  </si>
  <si>
    <t>SFX (Win), SFX (Game Over)</t>
  </si>
  <si>
    <t>Crowd-Applause &amp; Cheer, Medium</t>
  </si>
  <si>
    <t>MediumExteriorCrow PE140401</t>
  </si>
  <si>
    <t>Background Cheering</t>
  </si>
  <si>
    <t>MediumExteriorCrow PE140501</t>
  </si>
  <si>
    <t>SFX (e_s010)</t>
  </si>
  <si>
    <t>A012 Smooth Sine Lead</t>
  </si>
  <si>
    <t>Track 08 - Short Swiny</t>
  </si>
  <si>
    <t>"Bwop Bwop!"</t>
  </si>
  <si>
    <t>Track 20 - Witness</t>
  </si>
  <si>
    <t>"Get up to get down!"</t>
  </si>
  <si>
    <t>Timestamp 1:53</t>
  </si>
  <si>
    <t>"Yo, you'd better watch that"</t>
  </si>
  <si>
    <t>Track 27 - Musical Names</t>
  </si>
  <si>
    <t>"Slap" (bass go)</t>
  </si>
  <si>
    <t>Track 31 - Male AdLib 1</t>
  </si>
  <si>
    <t>"1 for the trouble, 2 for the time!"</t>
  </si>
  <si>
    <t>Yellow Bream</t>
  </si>
  <si>
    <t>"Ooh-oh-Ooh-oh"</t>
  </si>
  <si>
    <t>Timestamp 0:44</t>
  </si>
  <si>
    <t>HB-Männchen</t>
  </si>
  <si>
    <t>Track 39 - Sound Effects</t>
  </si>
  <si>
    <t>Reverse FX</t>
  </si>
  <si>
    <t>Machine Noises</t>
  </si>
  <si>
    <t>Timestamp 0:37</t>
  </si>
  <si>
    <t>Rocket SFX</t>
  </si>
  <si>
    <t>CD 1 -&gt; Track 06 - HIPHOP -&gt; TS 0:22</t>
  </si>
  <si>
    <t>Eurobix 102</t>
  </si>
  <si>
    <t>"Uh! Ah!"</t>
  </si>
  <si>
    <t>CD 2 -&gt; Track 02 - YO! BOIIE! -&gt; TS 0:12</t>
  </si>
  <si>
    <t>Rock Dat Shit...</t>
  </si>
  <si>
    <t>"Rock that sh*t homie!"</t>
  </si>
  <si>
    <t>CD 2 -&gt; Track 03 - SCREAMERS -&gt; TS 0:18</t>
  </si>
  <si>
    <t>Reversed'</t>
  </si>
  <si>
    <t>CD 2 -&gt; Track 04 - COME ON! -&gt; TS 0:10</t>
  </si>
  <si>
    <t>I Said It Before...</t>
  </si>
  <si>
    <t>"Said it before and I'll say it..."</t>
  </si>
  <si>
    <t>CD 2 -&gt; Track 55 - MAN MACHINE -&gt; TS 0:24</t>
  </si>
  <si>
    <t>Choke' (FX)</t>
  </si>
  <si>
    <t>CD 2 -&gt; Track 57 - LUCY IN D SKY… -&gt; TS 0:07</t>
  </si>
  <si>
    <t>Tune In. Turn On...</t>
  </si>
  <si>
    <t>"Tune in, turn on, and drop out"</t>
  </si>
  <si>
    <t>CD 2 -&gt; Track 69 - FEAR -&gt; TS 0:18</t>
  </si>
  <si>
    <t>Screams</t>
  </si>
  <si>
    <t>Mm, Mm, Mm, Mm, Mm</t>
  </si>
  <si>
    <t>Track 55 - 105 Hip Hop</t>
  </si>
  <si>
    <t>CD 3 -&gt; Partition G -&gt; CHINESE GUY</t>
  </si>
  <si>
    <t>CHINESE GUY</t>
  </si>
  <si>
    <t>Cold Fusion Technologic</t>
  </si>
  <si>
    <t>CD 1 -&gt; 120 -&gt; 120MELOD -&gt; 120DU</t>
  </si>
  <si>
    <t>120DU01</t>
  </si>
  <si>
    <t>Appears in Sounds &amp; Cycles demo samples</t>
  </si>
  <si>
    <t>Moody's Shuffle, SFX (Menu Select)</t>
  </si>
  <si>
    <t>Track 59 -&gt; Sample 4</t>
  </si>
  <si>
    <t>Ref</t>
  </si>
  <si>
    <t>Track 66 -&gt; Sample 6</t>
  </si>
  <si>
    <t>Yow</t>
  </si>
  <si>
    <t>Track 36 - Rap - Conway Ellis -&gt; Sample 19</t>
  </si>
  <si>
    <t>"The funky rhythm comin' atcha"</t>
  </si>
  <si>
    <t>Track 43 - Speech (Female) -&gt; TS 0:11</t>
  </si>
  <si>
    <t>"The music just turns me on!"</t>
  </si>
  <si>
    <t>Track 45 - Speech (Male) -&gt; TS 0:07</t>
  </si>
  <si>
    <t>Scratch + "Let's get scratchin'!"</t>
  </si>
  <si>
    <t>Track 51 - Ambient FX -&gt; TS 0:52</t>
  </si>
  <si>
    <t>Japanese ambient flute</t>
  </si>
  <si>
    <t>Track 52 - Speech (Chorus) -&gt; TS 0:09</t>
  </si>
  <si>
    <t>"Ayyyy!" (African chant)</t>
  </si>
  <si>
    <t>Track 53 - Vocal (Female) -&gt; TS 0:05</t>
  </si>
  <si>
    <t>"That's right... get down!"</t>
  </si>
  <si>
    <t>Track 54 - Speech (Male) -&gt; TS 0:29</t>
  </si>
  <si>
    <t>"Come on doc gimme a break!"</t>
  </si>
  <si>
    <t>Track 55 - Speech (Female) -&gt; TS 0:06</t>
  </si>
  <si>
    <t>"Stop playing with that radio..."</t>
  </si>
  <si>
    <t>Track 59 - Speech (Male) -&gt; TS 0:06</t>
  </si>
  <si>
    <t>Bippity-bom-bom-bom!"</t>
  </si>
  <si>
    <t>Track 67 - Speech (Male) -&gt; TS 0:03</t>
  </si>
  <si>
    <t>"It's a tough beat but...!"</t>
  </si>
  <si>
    <t>Track 72 - Guitar FX -&gt; TS 0:16</t>
  </si>
  <si>
    <t>Guitar fall FX</t>
  </si>
  <si>
    <t>Track 72 - Guitar FX -&gt; TS 0:34</t>
  </si>
  <si>
    <t>Guitar riff part b</t>
  </si>
  <si>
    <t>Track 72 - Guitar FX -&gt; TS 0:36</t>
  </si>
  <si>
    <t>Guitar riff part c</t>
  </si>
  <si>
    <t>Track 73 - Guitar Breaks -&gt; TS 0:16</t>
  </si>
  <si>
    <t>Break 4 (1 bar)</t>
  </si>
  <si>
    <t>Track 73 - Guitar Breaks -&gt; TS 0:22</t>
  </si>
  <si>
    <t>Break 6 (2 bars)</t>
  </si>
  <si>
    <t>Track 73 - Guitar FX -&gt; TS 0:30</t>
  </si>
  <si>
    <t>Guitar bend</t>
  </si>
  <si>
    <t>Track 89 - Speech (Male) -&gt; TS 0:14</t>
  </si>
  <si>
    <t>"Let the bass go!"</t>
  </si>
  <si>
    <t>Track 92 - Human Beatbox -&gt; TS 0:00</t>
  </si>
  <si>
    <t>Track 92 - Human Beatbox -&gt; TS 0:35</t>
  </si>
  <si>
    <t>Track 99 - Speech (Male) -&gt; TS 0:00</t>
  </si>
  <si>
    <t>"This is most disturbing!"</t>
  </si>
  <si>
    <t>Track 99 - Speech (Male) -&gt; TS 0:03</t>
  </si>
  <si>
    <t>"I don't know what's going on here!"</t>
  </si>
  <si>
    <t>Track 99 - Speech (Male) -&gt; TS 0:06</t>
  </si>
  <si>
    <t>"Let's look at the funk!"</t>
  </si>
  <si>
    <t>Track 39 - Vocal ad libs -&gt; TS 0:32</t>
  </si>
  <si>
    <t>"a-ha!" (female)</t>
  </si>
  <si>
    <t>Track 49 - Misc. vocal hooks -&gt; TS 0:13</t>
  </si>
  <si>
    <t>"heyy!" (female)</t>
  </si>
  <si>
    <t>Track 84 - Misc. vocals + FX -&gt; TS 0:18</t>
  </si>
  <si>
    <t>"bwaah!"</t>
  </si>
  <si>
    <t>Track 85 - Misc. vocals + FX -&gt; TS 0:03</t>
  </si>
  <si>
    <t>"y' all ready..."</t>
  </si>
  <si>
    <t>"Y'all ready to get funky"</t>
  </si>
  <si>
    <t>Track 86 - Misc. vocals + FX -&gt; TS 0:00</t>
  </si>
  <si>
    <t>"say yeah!"</t>
  </si>
  <si>
    <t>Track 86 - Misc. vocals + FX -&gt; TS 0:02</t>
  </si>
  <si>
    <t>cheers FX</t>
  </si>
  <si>
    <t>Track 87 - Misc. vocals + FX -&gt; TS 0:26</t>
  </si>
  <si>
    <t>scratched fresh</t>
  </si>
  <si>
    <t>Track 89 - Misc. vocals + FX -&gt; TS 0:00</t>
  </si>
  <si>
    <t>"1-2-3-four!"</t>
  </si>
  <si>
    <t>Electric Dreamz</t>
  </si>
  <si>
    <t>Track 06 - Mod's 4 VC's 3 -&gt; TS 0:02</t>
  </si>
  <si>
    <t>Mod's 02</t>
  </si>
  <si>
    <t>Track 07 - Random Synthesis -&gt; TS 0:18</t>
  </si>
  <si>
    <t>Random 05</t>
  </si>
  <si>
    <t>Track 07 - Random Synthesis -&gt; TS 0:36</t>
  </si>
  <si>
    <t>Random 07</t>
  </si>
  <si>
    <t>Track 09 - Trans Machine -&gt; Sample 8</t>
  </si>
  <si>
    <t>Trans Steam</t>
  </si>
  <si>
    <t>Track 19 - horn hits + stabs -&gt; TS 0:03</t>
  </si>
  <si>
    <t>roots hit</t>
  </si>
  <si>
    <t>"Emergency service"</t>
  </si>
  <si>
    <t>Track 12 - Straight Loops -&gt; Sample 1</t>
  </si>
  <si>
    <t>The Break</t>
  </si>
  <si>
    <t>Jet Set Station</t>
  </si>
  <si>
    <t>Track 22 -&gt; Sample 09</t>
  </si>
  <si>
    <t>Track 23 -&gt; Sample 01</t>
  </si>
  <si>
    <t>Track 23 -&gt; Sample 02</t>
  </si>
  <si>
    <t>Track 23 -&gt; Sample 03</t>
  </si>
  <si>
    <t>The rest of the horns</t>
  </si>
  <si>
    <t>Wah Space Bass</t>
  </si>
  <si>
    <t>Intro record scratch</t>
  </si>
  <si>
    <t>Two drum loops w/snare</t>
  </si>
  <si>
    <t>Conga-style percussion sample</t>
  </si>
  <si>
    <t>Electric/bass guitar, Sub bass</t>
  </si>
  <si>
    <t>Ending horn hit</t>
  </si>
  <si>
    <t>Monkey Ball</t>
  </si>
  <si>
    <t>Ocean (World 3)</t>
  </si>
  <si>
    <t>Metropolis Street Racer</t>
  </si>
  <si>
    <t>53 Ac. Piano 1</t>
  </si>
  <si>
    <t>Club Paris</t>
  </si>
  <si>
    <t>SR-JV80-17 Country Collection</t>
  </si>
  <si>
    <t>001 Banjo Phrs</t>
  </si>
  <si>
    <t>Long Long Road</t>
  </si>
  <si>
    <t>201 Washtub Bass</t>
  </si>
  <si>
    <t>254 CountryDrum 2</t>
  </si>
  <si>
    <t>Multi Samples</t>
  </si>
  <si>
    <t>Multiple articulations</t>
  </si>
  <si>
    <t>It Doesn't Really Matter</t>
  </si>
  <si>
    <t>Heartland</t>
  </si>
  <si>
    <t>Samba De Amigo Ver. 2000</t>
  </si>
  <si>
    <t xml:space="preserve">Vamos a Carnaval </t>
  </si>
  <si>
    <t>Track 85 - Shouts Part 2 -&gt; Sample 9</t>
  </si>
  <si>
    <t>(f) "rrrrrrahuhuhu"</t>
  </si>
  <si>
    <t>Track 92 - Shouts Part 2 -&gt; Sample 10</t>
  </si>
  <si>
    <t>(f) italian count-in</t>
  </si>
  <si>
    <t>"Uno, due, tre, quattro"</t>
  </si>
  <si>
    <t>Phantasy Star Online</t>
  </si>
  <si>
    <t>Also in Roland SR-JV80-15</t>
  </si>
  <si>
    <t>Song For Eternal Story</t>
  </si>
  <si>
    <t>Chaotic bar</t>
  </si>
  <si>
    <t>Space Channel 5: Part 2</t>
  </si>
  <si>
    <t>Save Space Michael the Office Chief!</t>
  </si>
  <si>
    <t>Strobe Action</t>
  </si>
  <si>
    <t>COLE_C</t>
  </si>
  <si>
    <t>INVASION! Song Mecha Pon Piri</t>
  </si>
  <si>
    <t>COLE_D#</t>
  </si>
  <si>
    <t>TCS1_C</t>
  </si>
  <si>
    <t>HAAR1</t>
  </si>
  <si>
    <t>We're a Dancing Team!</t>
  </si>
  <si>
    <t>LP-50 106</t>
  </si>
  <si>
    <t>HB02-72-01</t>
  </si>
  <si>
    <t>ROOSTER MORNING CALL, ANIMAL</t>
  </si>
  <si>
    <t>Birdman Assembly</t>
  </si>
  <si>
    <t>HB02-72-02</t>
  </si>
  <si>
    <t>6003-25-03</t>
  </si>
  <si>
    <t>BIRD, PIGEON</t>
  </si>
  <si>
    <t>FLAPPING WINGS, CLOSE UP, ANIMAL</t>
  </si>
  <si>
    <t>6003-28-02</t>
  </si>
  <si>
    <t>Track 33 -&gt; TS 0:08</t>
  </si>
  <si>
    <t>Purge TV Show</t>
  </si>
  <si>
    <t>The rest of the (non-intro) bird sounds</t>
  </si>
  <si>
    <t>Let's Shoot and Rescue!, Pine's Theme</t>
  </si>
  <si>
    <t>Jet Set Radio Future</t>
  </si>
  <si>
    <t>Live Recording: Hideki Naganuma</t>
  </si>
  <si>
    <t>"OOWAP!"</t>
  </si>
  <si>
    <t>Fly Like a Butterfly</t>
  </si>
  <si>
    <t>Oldies But Happies; I Love Love You (Love Love Super Dimension Mix)</t>
  </si>
  <si>
    <t>Timestamp 3:10</t>
  </si>
  <si>
    <t>BGM TS 2:34 LP Bass</t>
  </si>
  <si>
    <t>The Concept of Love</t>
  </si>
  <si>
    <t>Timestamp 0:00, 0:07</t>
  </si>
  <si>
    <t>BGM TS 0:20 Bass, Synth Riff</t>
  </si>
  <si>
    <t>Shape Da Future</t>
  </si>
  <si>
    <r>
      <rPr>
        <rFont val="Fira Sans"/>
        <b/>
        <color rgb="FF1155CC"/>
        <u/>
      </rPr>
      <t>Bass</t>
    </r>
    <r>
      <rPr>
        <rFont val="Fira Sans"/>
        <b/>
        <color rgb="FF000000"/>
        <u/>
      </rPr>
      <t xml:space="preserve">, </t>
    </r>
    <r>
      <rPr>
        <rFont val="Fira Sans"/>
        <b/>
        <color rgb="FF1155CC"/>
        <u/>
      </rPr>
      <t>Synth</t>
    </r>
  </si>
  <si>
    <t>Track 01 -&gt; TS 0:10</t>
  </si>
  <si>
    <t>Rass Trap' by N-Jay.</t>
  </si>
  <si>
    <t>FX Drum Intro Transition</t>
  </si>
  <si>
    <t>Teknopathetic</t>
  </si>
  <si>
    <t>Track 02 - Loops 84-89 -&gt; TS 1:49</t>
  </si>
  <si>
    <t>I Love Love You (Love Love Super Dimension Mix)</t>
  </si>
  <si>
    <t>Track 05 - 95-96 BPM -&gt; TS 0:55</t>
  </si>
  <si>
    <t>David's Beat - 96 BPM</t>
  </si>
  <si>
    <t>"Hey"</t>
  </si>
  <si>
    <t>Track 42 - Stabs -&gt; TS 0:15</t>
  </si>
  <si>
    <t>Brass stab</t>
  </si>
  <si>
    <t>Like It Like This Like That</t>
  </si>
  <si>
    <t>Track 44 - More Tuners -&gt; TS 0:00</t>
  </si>
  <si>
    <t>18 Tuners - All twice</t>
  </si>
  <si>
    <t>"Ooooo"</t>
  </si>
  <si>
    <t>Track 45 - DX Tuners -&gt; TS 0:03</t>
  </si>
  <si>
    <t>7 DX Tuners - All twice</t>
  </si>
  <si>
    <t>Synth stab</t>
  </si>
  <si>
    <t>Track 50 - Misc. FX -&gt; TS 0:00</t>
  </si>
  <si>
    <t>Pulse Loop</t>
  </si>
  <si>
    <t>Track 50 - Misc. FX -&gt; TS 0:17</t>
  </si>
  <si>
    <t>Tape Stop</t>
  </si>
  <si>
    <t>Sneakman (Toronto Mix)</t>
  </si>
  <si>
    <t>Track 56 - Wah Wah Guitar -&gt; TS 0:17</t>
  </si>
  <si>
    <t>Wah Riff</t>
  </si>
  <si>
    <t>Track 58 - Misc. Music Loops -&gt; TS 0:00</t>
  </si>
  <si>
    <t>Bass Riff 1</t>
  </si>
  <si>
    <t>Track 58 - Misc. Music Loops -&gt; TS 0:25</t>
  </si>
  <si>
    <t>Sax Riff 2</t>
  </si>
  <si>
    <t>Track 58 - Misc. Music Loops -&gt; TS 0:44</t>
  </si>
  <si>
    <t>Track 60 - Short Ad Libs -&gt; TS 0:00</t>
  </si>
  <si>
    <t>Check me out</t>
  </si>
  <si>
    <t>Funky Dealer</t>
  </si>
  <si>
    <t>Track 60 - Short Ad Libs -&gt; TS 0:05</t>
  </si>
  <si>
    <t>Ooooh</t>
  </si>
  <si>
    <t>Track 62 - More Ad Libs -&gt; TS 0:01</t>
  </si>
  <si>
    <t>So Funky</t>
  </si>
  <si>
    <t>Track 63 - And More -&gt; TS 0:19</t>
  </si>
  <si>
    <t>Funky Dealer, Sneakman (Toronto Mix)</t>
  </si>
  <si>
    <t>Track 65 - Vocals -&gt; TS 0:12</t>
  </si>
  <si>
    <t>Bum Ba Chant</t>
  </si>
  <si>
    <t>Track 66 - More Vox -&gt; TS 0:20</t>
  </si>
  <si>
    <t>Wild + Wonderful Music</t>
  </si>
  <si>
    <t>Track 70 - More -&gt; TS 0:13</t>
  </si>
  <si>
    <t>Aaaah</t>
  </si>
  <si>
    <t>Track 71 - Vox -&gt; TS 0:00</t>
  </si>
  <si>
    <t>Come along children</t>
  </si>
  <si>
    <t>Oldies But Happies</t>
  </si>
  <si>
    <t>Track 72 - Vocals -&gt; TS 0:00</t>
  </si>
  <si>
    <t>Understand the concept</t>
  </si>
  <si>
    <t>Track 75 - Musical Vox -&gt; TS 0:07</t>
  </si>
  <si>
    <t>Oooh 376</t>
  </si>
  <si>
    <t>DONT STOP</t>
  </si>
  <si>
    <t>"Don't stop now"</t>
  </si>
  <si>
    <t>Bokfresh</t>
  </si>
  <si>
    <t>Partition D -&gt; FARRISS 2</t>
  </si>
  <si>
    <t>TF BSLIK EM</t>
  </si>
  <si>
    <t>Bassline</t>
  </si>
  <si>
    <t>Partition D -&gt; VINCE 1</t>
  </si>
  <si>
    <t>MONDOTHIPS</t>
  </si>
  <si>
    <t>STREET 97</t>
  </si>
  <si>
    <t>Partition J -&gt; PASCAL</t>
  </si>
  <si>
    <t>BIG BAND STP</t>
  </si>
  <si>
    <t>BRASS STAB</t>
  </si>
  <si>
    <t>Track 02 - &gt; TS 0:02</t>
  </si>
  <si>
    <t>G-PHRASE05, G-PHRASE10</t>
  </si>
  <si>
    <t>Partition F -&gt; RAGGA IN A</t>
  </si>
  <si>
    <t>RAGGA VOC.2A</t>
  </si>
  <si>
    <t>A-PHRASE14</t>
  </si>
  <si>
    <t>Track 80 - Saxophones -&gt; TS 0:00</t>
  </si>
  <si>
    <t>tenor sax scream</t>
  </si>
  <si>
    <t>ORGANS</t>
  </si>
  <si>
    <t>RILI_7</t>
  </si>
  <si>
    <t>Manual pitchbend</t>
  </si>
  <si>
    <t>DS2_16</t>
  </si>
  <si>
    <t>HO_1</t>
  </si>
  <si>
    <t>KIS_27</t>
  </si>
  <si>
    <t>Track 04 - Shouts Part 1 -&gt; TS 0:00</t>
  </si>
  <si>
    <t>(f) "Do You love me too?"</t>
  </si>
  <si>
    <t>Track 04 - Shouts Part 1 -&gt; TS 0:02</t>
  </si>
  <si>
    <t>(f) "I Love You</t>
  </si>
  <si>
    <t>Track 23 - Electronics -&gt; TS 0:21</t>
  </si>
  <si>
    <t>(vocoder) "WELTKLANG"</t>
  </si>
  <si>
    <t>SFX (Multiplayer- Use Powerup)</t>
  </si>
  <si>
    <t>Track 26 - Electronics -&gt; TS 0:14</t>
  </si>
  <si>
    <t>(vocoder/comp.) "open Your mind"</t>
  </si>
  <si>
    <t>CD 1 -&gt; Track 02 -&gt; TS 0:31</t>
  </si>
  <si>
    <t>Lowpassed</t>
  </si>
  <si>
    <t>CD 1 -&gt; Track 04 -&gt; TS 0:51</t>
  </si>
  <si>
    <t>CD 1 -&gt; Track 06 -&gt; TS 0:43</t>
  </si>
  <si>
    <t>fx</t>
  </si>
  <si>
    <t>Rising synth effect</t>
  </si>
  <si>
    <t>Bokfresh, What About The Future</t>
  </si>
  <si>
    <t>CD 1 -&gt; Track 07 -&gt; TS 0:00</t>
  </si>
  <si>
    <t>FX Loop / Drums</t>
  </si>
  <si>
    <t>CD 1 -&gt; Track 20 -&gt; TS 2:07</t>
  </si>
  <si>
    <t>vocal</t>
  </si>
  <si>
    <t>Drums / Vocal loop</t>
  </si>
  <si>
    <t>CD 1 -&gt; Track 21 -&gt; TS 0:52</t>
  </si>
  <si>
    <t>synth</t>
  </si>
  <si>
    <t>Looped pad</t>
  </si>
  <si>
    <t>What About the Future</t>
  </si>
  <si>
    <t>CD 1 -&gt; Track 27 -&gt; TS 2:12</t>
  </si>
  <si>
    <t>CD 1 -&gt; Track 34 -&gt; TS 0:09</t>
  </si>
  <si>
    <t>drumloops 2</t>
  </si>
  <si>
    <t>Apache Drum loop</t>
  </si>
  <si>
    <t>CD 2 -&gt; Track 13 -&gt; TS 1:27</t>
  </si>
  <si>
    <t>CD 2 -&gt; Track 36 -&gt; TS 0:26</t>
  </si>
  <si>
    <t>hits</t>
  </si>
  <si>
    <t>"Yo"</t>
  </si>
  <si>
    <t>CD 2 -&gt; Track 39 -&gt; TS 0:00</t>
  </si>
  <si>
    <t>female vocals 1</t>
  </si>
  <si>
    <t>"Mmmm I like that..."</t>
  </si>
  <si>
    <t>Roots of India</t>
  </si>
  <si>
    <t>Latch Brothers Bounce</t>
  </si>
  <si>
    <t>Roots of The Middle East &amp; North Africa</t>
  </si>
  <si>
    <t>Partition A -&gt; ADANI</t>
  </si>
  <si>
    <t>ADANI-1, 3</t>
  </si>
  <si>
    <t>Partition B -&gt; KHALIGI 1</t>
  </si>
  <si>
    <t>KHALIG-1A</t>
  </si>
  <si>
    <t xml:space="preserve">Partition C -&gt; MAKSOUM 3 </t>
  </si>
  <si>
    <t>MAKSOU-1B</t>
  </si>
  <si>
    <t>Me Likey The Poom Poom</t>
  </si>
  <si>
    <t>FC02_construction_kit_159bpm</t>
  </si>
  <si>
    <t>FC0205_lop_159bpm</t>
  </si>
  <si>
    <t>FC06_construction_kit_168bpm</t>
  </si>
  <si>
    <t>FC0601_lop_168bpm</t>
  </si>
  <si>
    <t>Partition A -&gt; 21 SECT RIFF</t>
  </si>
  <si>
    <t>21 RIFFS G#M</t>
  </si>
  <si>
    <t>21.02 RIFF</t>
  </si>
  <si>
    <t>Casinos, Craps</t>
  </si>
  <si>
    <t>DealerCallsOutDice PE147401</t>
  </si>
  <si>
    <t>The Funky Dealer himself</t>
  </si>
  <si>
    <t>Softer Acid</t>
  </si>
  <si>
    <t>Track 30 -&gt; TS 0:26</t>
  </si>
  <si>
    <t>Awopbopalubop ..</t>
  </si>
  <si>
    <t>Track 23 - House it up</t>
  </si>
  <si>
    <t>"Like this, like that"</t>
  </si>
  <si>
    <t>Kick some ass</t>
  </si>
  <si>
    <t>"Get ready to kick some ass"</t>
  </si>
  <si>
    <t>CD 2 -&gt; Track 09 - BASSLINE LOOPS -&gt; TS 1:13</t>
  </si>
  <si>
    <t>303 Loop 14 120</t>
  </si>
  <si>
    <t>CD 2 -&gt; Track 57 - LUCY IN D SKY… -&gt; TS 0:33</t>
  </si>
  <si>
    <t>...Free Love</t>
  </si>
  <si>
    <t>"Free boy, free girl.. free love"</t>
  </si>
  <si>
    <t>CD 2 -&gt; Track 57 - LUCY IN D SKY… -&gt; TS 0:38</t>
  </si>
  <si>
    <t>...Love Is Too...</t>
  </si>
  <si>
    <t>"Free love was too tame for him"</t>
  </si>
  <si>
    <t>CD 2 -&gt; Track 58 - ELECTRONIK -&gt; TS 0:02</t>
  </si>
  <si>
    <t>...But A Goodie</t>
  </si>
  <si>
    <t>"Oldie but a goodie"</t>
  </si>
  <si>
    <t>CD 2 -&gt; Track 58 - ELECTRONIK -&gt; TS 0:33</t>
  </si>
  <si>
    <t>Here We Go Now</t>
  </si>
  <si>
    <t>CD 2 -&gt; Track 58 - ELECTRONIK -&gt; TS 0:55</t>
  </si>
  <si>
    <t>...Ready To Flow</t>
  </si>
  <si>
    <t>"And you're ready to flow"</t>
  </si>
  <si>
    <t>CD 2 -&gt; Track 59 - SOUPS -&gt; TS 0:33</t>
  </si>
  <si>
    <t>...Poppycock</t>
  </si>
  <si>
    <t>"That's just plain poppycock"</t>
  </si>
  <si>
    <t>CD 2 -&gt; Track 59 - SOUPS -&gt; TS 0:36</t>
  </si>
  <si>
    <t>...Be Nice</t>
  </si>
  <si>
    <t>"Take it easy"</t>
  </si>
  <si>
    <t>CD 2 -&gt; Track 60 - STAR-TREKKING -&gt; TS 0:00</t>
  </si>
  <si>
    <t>Look To D Future</t>
  </si>
  <si>
    <t>CD 2 -&gt; Track 60 - STAR-TREKKING -&gt; TS 0:21</t>
  </si>
  <si>
    <t>To Shape D Future</t>
  </si>
  <si>
    <t>CD 2 -&gt; Track 61 - DISTURBED -&gt; TS 0:12</t>
  </si>
  <si>
    <t>...Bulldozer...</t>
  </si>
  <si>
    <t>"Felt like a bulldozer.. butterfly"</t>
  </si>
  <si>
    <t>CD 2 -&gt; Track 61 - DISTURBED -&gt; TS 0:41</t>
  </si>
  <si>
    <t>...Feels Good</t>
  </si>
  <si>
    <t>"It just feels good"</t>
  </si>
  <si>
    <t>CD 2 -&gt; Track 61 - DISTURBED -&gt; TS 0:43</t>
  </si>
  <si>
    <t>I Don't Like...</t>
  </si>
  <si>
    <t>"I don't like it, not at all"</t>
  </si>
  <si>
    <t>CD 2 -&gt; Track 62 - NAUGHTY -&gt; TS 0:03</t>
  </si>
  <si>
    <t>It's So Easy!</t>
  </si>
  <si>
    <t>CD 2 -&gt; Track 62 - NAUGHTY -&gt; TS 0:15</t>
  </si>
  <si>
    <t>CD 2 -&gt; Track 62 - NAUGHTY -&gt; TS 0:26</t>
  </si>
  <si>
    <t>Oh Dat's Nice</t>
  </si>
  <si>
    <t>CD 2 -&gt; Track 64 - HYSTERIA -&gt; TS 0:10</t>
  </si>
  <si>
    <t>...Very Nice...</t>
  </si>
  <si>
    <t>"That's very nice, thank you"</t>
  </si>
  <si>
    <t>Grace &amp; Glory (B.B. Rights Mix)</t>
  </si>
  <si>
    <t>SR-JV80-04 Vintage</t>
  </si>
  <si>
    <t>Rock It On (D.S. Remix)</t>
  </si>
  <si>
    <t>Sample City II</t>
  </si>
  <si>
    <t>Track 12 -&gt; TS 0:08</t>
  </si>
  <si>
    <t>Vox 5 'Oooh Baby' 2</t>
  </si>
  <si>
    <t>Dr Rex Drum Loops -&gt; Techno</t>
  </si>
  <si>
    <t>Tec36_ShakeHat_135_eLAB</t>
  </si>
  <si>
    <t>ACID 3.0 Content CD</t>
  </si>
  <si>
    <t>loops -&gt; 8packs -&gt; Back To The Beat</t>
  </si>
  <si>
    <t>ACID DJ PROMObttb 01</t>
  </si>
  <si>
    <t>303 Synths 01</t>
  </si>
  <si>
    <t>loops -&gt; 8packs -&gt; Blue</t>
  </si>
  <si>
    <t>EURO TECHNO bPROMO 07</t>
  </si>
  <si>
    <t>EURO TECHNO bPROMO 08</t>
  </si>
  <si>
    <t>Synth Lead 07</t>
  </si>
  <si>
    <t>loops -&gt; 8packs -&gt; Fantastic Elastic</t>
  </si>
  <si>
    <t>ACIDTECHNO PROMOfe01</t>
  </si>
  <si>
    <t>Acid Zone 15</t>
  </si>
  <si>
    <t>ACIDTECHNO PROMOfe02</t>
  </si>
  <si>
    <t>Atonal Seq 14</t>
  </si>
  <si>
    <t>ACIDTECHNO PROMOfe05</t>
  </si>
  <si>
    <t>LFO 03</t>
  </si>
  <si>
    <t>ACIDTECHNO PROMOfe06</t>
  </si>
  <si>
    <t>Techno Layers HiHat 05</t>
  </si>
  <si>
    <t>loops -&gt; 8packs -&gt; Insomnia</t>
  </si>
  <si>
    <t>FUTURIST DRUM &amp; BASS iPROMO 03</t>
  </si>
  <si>
    <t>Beat 068</t>
  </si>
  <si>
    <t>loops -&gt; 8packs -&gt; Slide Up</t>
  </si>
  <si>
    <t>FUTURIST DRUM N BASS suPROMO 03</t>
  </si>
  <si>
    <t>Cream Pad 02 (min7th)</t>
  </si>
  <si>
    <t>FUTURIST DRUM N BASS suPROMO 04</t>
  </si>
  <si>
    <t>Cream Pad 02 (maj7th)</t>
  </si>
  <si>
    <t>loops -&gt; 8packs -&gt; Timed Exposure</t>
  </si>
  <si>
    <t>INTELLIGENT DANCE tePROMO 02</t>
  </si>
  <si>
    <t>Structured Rhythm 04</t>
  </si>
  <si>
    <t>Dub Hits</t>
  </si>
  <si>
    <t>Dub Tabla + FX 64-09</t>
  </si>
  <si>
    <t>BS 2000 - The Scrappy (The Latch Brothers Remix)</t>
  </si>
  <si>
    <t>Essential Sounds II</t>
  </si>
  <si>
    <t>Synthesizer -&gt; Dance Loops</t>
  </si>
  <si>
    <t>Shiny Dirt</t>
  </si>
  <si>
    <t xml:space="preserve">Riff 13 32-03
</t>
  </si>
  <si>
    <t>Keyboards -&gt; Keyboard Rhythms</t>
  </si>
  <si>
    <t>Keyboard 08-04</t>
  </si>
  <si>
    <t>Pad 03 Fade in</t>
  </si>
  <si>
    <t>CD 2 -&gt; Partition A -&gt; PUNCHY KIT</t>
  </si>
  <si>
    <t>PUNCHY  ASR</t>
  </si>
  <si>
    <t>That's Enough (B.B. Rights Mix)</t>
  </si>
  <si>
    <t>DEM BONES</t>
  </si>
  <si>
    <t>Track 01 -&gt; TS 0:28</t>
  </si>
  <si>
    <t>DR2 Demo Song</t>
  </si>
  <si>
    <t>Rise/hit FX, amplitude ducked</t>
  </si>
  <si>
    <t>CD 2 -&gt; Partition B - 107-111 LPS</t>
  </si>
  <si>
    <t>INDTEK TABLA</t>
  </si>
  <si>
    <t>CD 3 -&gt; Partition B - 136-164 LPS</t>
  </si>
  <si>
    <t>DB POLICE</t>
  </si>
  <si>
    <t>Sweet Soul Brother (B.B. Rights Mix)</t>
  </si>
  <si>
    <t>FIZZ A</t>
  </si>
  <si>
    <t>CD 4 -&gt; Demo Song -&gt; audio</t>
  </si>
  <si>
    <t>effects tk 8</t>
  </si>
  <si>
    <t>Bouncy radio fx</t>
  </si>
  <si>
    <t>effects tk 9</t>
  </si>
  <si>
    <t>Perc rise</t>
  </si>
  <si>
    <t>Track 04 - Drum-Loops I -&gt; TS 0:03</t>
  </si>
  <si>
    <t>smack my bitch</t>
  </si>
  <si>
    <t>BGM timestamp 2:30</t>
  </si>
  <si>
    <t>Track 04 - Drum-Loops I -&gt; TS 0:12</t>
  </si>
  <si>
    <t>Let Mom Sleep (No Sleep Remix)</t>
  </si>
  <si>
    <t>Track 04 - Drum-Loops I -&gt; TS 0:14</t>
  </si>
  <si>
    <t>Track 14 - Drum-Loops I -&gt; TS 0:04</t>
  </si>
  <si>
    <t>radio beat</t>
  </si>
  <si>
    <t>Jet Set Groove #4</t>
  </si>
  <si>
    <t>Track 18 - Real-Drum-Loops -&gt; TS 0:00</t>
  </si>
  <si>
    <t>kick fat bottom</t>
  </si>
  <si>
    <t>Track 20 - Real-Drum-Loops -&gt; TS 0:04</t>
  </si>
  <si>
    <t>b movie drummer</t>
  </si>
  <si>
    <t>Track 25 - Drum-Loops II -&gt; TS 0:08</t>
  </si>
  <si>
    <t>chemical kit</t>
  </si>
  <si>
    <t>Jet Set Groove #3, Jet Set Groove #4</t>
  </si>
  <si>
    <t>Track 44 - Real-Bass-Licks -&gt; TS 0:19</t>
  </si>
  <si>
    <t>black bear stance</t>
  </si>
  <si>
    <t>Track 47 - Synth-Basses -&gt; TS 0:30</t>
  </si>
  <si>
    <t>Track 57 - Trippin' FX-Loops -&gt; TS 0:14</t>
  </si>
  <si>
    <t>electro smog</t>
  </si>
  <si>
    <t>Track 67 - Guitars -&gt; TS 0:18</t>
  </si>
  <si>
    <t>x-man's return</t>
  </si>
  <si>
    <t>Jet Set Groove #3</t>
  </si>
  <si>
    <t>Track 71 - Guitars -&gt; TS 0:10</t>
  </si>
  <si>
    <t>pulp guitars</t>
  </si>
  <si>
    <t>Track 71 - Guitars -&gt; TS 0:14</t>
  </si>
  <si>
    <t>Track 71 - Guitars -&gt; TS 0:24</t>
  </si>
  <si>
    <t>Track 76 - Piano -&gt; TS 0:09</t>
  </si>
  <si>
    <t>12inch pianist</t>
  </si>
  <si>
    <t>Track 83 - Synth-Loops &amp; -Samples -&gt; TS 0:00</t>
  </si>
  <si>
    <t>polyester</t>
  </si>
  <si>
    <t>Track 84 - Synth-Loops &amp; -Samples -&gt; TS 0:16</t>
  </si>
  <si>
    <t>mutantation waves</t>
  </si>
  <si>
    <t>Track 85 - Synth-Loops &amp; -Samples -&gt; TS 0:38</t>
  </si>
  <si>
    <t>analogue madness</t>
  </si>
  <si>
    <t>Track 85 - Synth-Loops &amp; -Samples -&gt; TS 0:53</t>
  </si>
  <si>
    <t>Track 90 - Single Drums -&gt; TS 0:06</t>
  </si>
  <si>
    <t>Track 92 - Vinyl &amp; Scratches -&gt; TS 0:01</t>
  </si>
  <si>
    <t>scratch da vinyl</t>
  </si>
  <si>
    <t>coarse +5 for Jet Set Groove #4</t>
  </si>
  <si>
    <t>Oldies But Happies, Jet Set Groove #4</t>
  </si>
  <si>
    <t>Track 92 - Vinyl &amp; Scratches -&gt; TS 0:14</t>
  </si>
  <si>
    <t>coarse +3</t>
  </si>
  <si>
    <t>Track 92 - Vinyl &amp; Scratches -&gt; TS 0:22</t>
  </si>
  <si>
    <t>11-RAP RAGA VOX</t>
  </si>
  <si>
    <t>ROBOTRAP1</t>
  </si>
  <si>
    <t>ROBOTRAP2</t>
  </si>
  <si>
    <t>ROBOTRAP3</t>
  </si>
  <si>
    <t>ROBOTRAP4</t>
  </si>
  <si>
    <t>13-30-AJ TALKBOXES -&gt; 26-MELODYVOXES B</t>
  </si>
  <si>
    <t>YIIYEAH</t>
  </si>
  <si>
    <t>Track 65 -&gt; Sample 7</t>
  </si>
  <si>
    <t>Mmm</t>
  </si>
  <si>
    <t>Track 32 - Sci-fi techno FX -&gt; TS 0:15</t>
  </si>
  <si>
    <t>Space landing</t>
  </si>
  <si>
    <t>Track 42 - Speech (Female) -&gt; TS 0:14</t>
  </si>
  <si>
    <t>"You make me feel so good!"</t>
  </si>
  <si>
    <t>Track 54 - Speech (Female) -&gt;  TS 0:31</t>
  </si>
  <si>
    <t>"Groovy"</t>
  </si>
  <si>
    <t>Jet Set Station #2</t>
  </si>
  <si>
    <t>Track 56 - Speech (Male) -&gt; TS 0:11</t>
  </si>
  <si>
    <t>"Ah know you gonna dig this!"</t>
  </si>
  <si>
    <t>Track 62 - Speech (Male) -&gt; TS 0:20</t>
  </si>
  <si>
    <t>"Let me hear ya say yeah (yeah)!"</t>
  </si>
  <si>
    <t>Track 87 - Speech (Male) -&gt; TS 0:00</t>
  </si>
  <si>
    <t>"What is love?"</t>
  </si>
  <si>
    <t>Track 96 - Cartoon speech (Male) -&gt; TS 0:13</t>
  </si>
  <si>
    <t>"I like it, I like it!"</t>
  </si>
  <si>
    <t>Track 85 -&gt; TS 0:10</t>
  </si>
  <si>
    <t>Bokfresh, Let Mom Sleep (No Sleep Remix)</t>
  </si>
  <si>
    <t>Track 53 - Breakbeats Fills -&gt; TS 0:03</t>
  </si>
  <si>
    <t>Breakbeat Fill 9 (Sax) Key of C</t>
  </si>
  <si>
    <t>Gloss</t>
  </si>
  <si>
    <t>Drum Loops -&gt; Special FX</t>
  </si>
  <si>
    <t>Undulating Percussion</t>
  </si>
  <si>
    <t>The Answer (Latch Brothers Remix)</t>
  </si>
  <si>
    <t>Track 17 - Funky Grooves -&gt; Sample 5</t>
  </si>
  <si>
    <t>Going For A P 1</t>
  </si>
  <si>
    <t>Track 17 - Electric Guitar, 120 bpm -&gt; Sample 6</t>
  </si>
  <si>
    <t>Wah Rhythm 2 Bb</t>
  </si>
  <si>
    <t>Track 22 - Electric Guitar, 132 bpm -&gt; Sample 5</t>
  </si>
  <si>
    <t>Hi Octave Wah</t>
  </si>
  <si>
    <t>Added distortion</t>
  </si>
  <si>
    <t>Track 27 - Acoustic Guitar -&gt; Sample 1</t>
  </si>
  <si>
    <t>Faith Strum</t>
  </si>
  <si>
    <t>Track 27 - Acoustic Guitar -&gt; Sample 2</t>
  </si>
  <si>
    <t>Track 27 - Acoustic Guitar -&gt; Sample 3</t>
  </si>
  <si>
    <t>Track 29 - Acoustic Guitar -&gt; Sample 1</t>
  </si>
  <si>
    <t>Half Strum</t>
  </si>
  <si>
    <t>Track 29 - Acoustic Guitar -&gt; Sample 2</t>
  </si>
  <si>
    <t>Track 29 - Acoustic Guitar -&gt; Sample 3</t>
  </si>
  <si>
    <t>The House of the Dead III</t>
  </si>
  <si>
    <t>061 024 FHorn Rip</t>
  </si>
  <si>
    <t>Theme of the Last Mystery</t>
  </si>
  <si>
    <t>church organ</t>
  </si>
  <si>
    <t>Fugue of Awakening, Theme of the Last Mystery</t>
  </si>
  <si>
    <t>harp gliss</t>
  </si>
  <si>
    <t>Infiltrate</t>
  </si>
  <si>
    <t>techno loop</t>
  </si>
  <si>
    <t>Theme of "The House of the Dead III", Flash of Labyrinth</t>
  </si>
  <si>
    <t>Super Monkey Ball 2</t>
  </si>
  <si>
    <t>C2, D2, E2, F2, B2, G3, A3, E4</t>
  </si>
  <si>
    <t>-Story Mode Cutscene songs-</t>
  </si>
  <si>
    <t>074 Tekno Hit 2</t>
  </si>
  <si>
    <t>Monkey Boat ~Advanced Course~</t>
  </si>
  <si>
    <t>possibly has lowcut</t>
  </si>
  <si>
    <t>World 8 ~Clock Tower~</t>
  </si>
  <si>
    <t>Thijs van der Vossen</t>
  </si>
  <si>
    <t>SampleSource</t>
  </si>
  <si>
    <t>Dopejam</t>
  </si>
  <si>
    <t>Monkey Race 2 ~Beginner Track~</t>
  </si>
  <si>
    <t>Monkey Bowling 2</t>
  </si>
  <si>
    <t>trinity or 01/w, drums</t>
  </si>
  <si>
    <t>Impact hit</t>
  </si>
  <si>
    <t>Story Mode: Scene 7 ~Song 3~</t>
  </si>
  <si>
    <t>J. League Pro Soccer Club o Tsukurou! 3</t>
  </si>
  <si>
    <t>Sample: Guitar Vader</t>
  </si>
  <si>
    <t>Magical Girl</t>
  </si>
  <si>
    <t>Get It 2 Win It</t>
  </si>
  <si>
    <t>"Let's get it to win it"</t>
  </si>
  <si>
    <t xml:space="preserve">Ueberschall </t>
  </si>
  <si>
    <t>Track 68 - Guitars -&gt; TS 0:13</t>
  </si>
  <si>
    <t>the mad axeman</t>
  </si>
  <si>
    <t>Track 62</t>
  </si>
  <si>
    <t>"Work your body to the beat"</t>
  </si>
  <si>
    <t>"1, 2, 3, 4, 5, 6 DO IT!"</t>
  </si>
  <si>
    <t>Partition E -&gt; STADION</t>
  </si>
  <si>
    <t>SEGA GT 2002</t>
  </si>
  <si>
    <t>Bank 0, 107</t>
  </si>
  <si>
    <t>Night Ride</t>
  </si>
  <si>
    <t>Billy Hatcher and the Giant Egg</t>
  </si>
  <si>
    <t>Girl From Venus</t>
  </si>
  <si>
    <t>Tumbling Xylophone</t>
  </si>
  <si>
    <t>Strangers In The Night</t>
  </si>
  <si>
    <t>Rumbling Blues</t>
  </si>
  <si>
    <t>Let's Go Easy</t>
  </si>
  <si>
    <t>BL3_F#</t>
  </si>
  <si>
    <t>A Jack-In-The-Box!</t>
  </si>
  <si>
    <t>PICH_F#</t>
  </si>
  <si>
    <t>Odd March</t>
  </si>
  <si>
    <t>DH_C</t>
  </si>
  <si>
    <t>Bony Dinosaur Dance, Volcanic Orchestra</t>
  </si>
  <si>
    <t>JODLER1</t>
  </si>
  <si>
    <t>Take Upper Fruit!, Pop A Parade, A Jack-In-The-Box!</t>
  </si>
  <si>
    <t>A Jack-in-the-Box!</t>
  </si>
  <si>
    <t>Passionate &amp; Silent Sea, Rumbling Blues, Bony Dinosaur Dance, Head for the Top</t>
  </si>
  <si>
    <t>017 Fretls Dry</t>
  </si>
  <si>
    <t>Pinball-Like Echo</t>
  </si>
  <si>
    <t>030 Super Jup Bs</t>
  </si>
  <si>
    <t>Pop A Parade</t>
  </si>
  <si>
    <t>095 Flute</t>
  </si>
  <si>
    <t>Let's Go Easy, Lullaby of Snow Mountain, Thanks for the Peaceful Today</t>
  </si>
  <si>
    <t>Head for the Top</t>
  </si>
  <si>
    <t>Volcanic Orchestra</t>
  </si>
  <si>
    <t>Head for the Top, Sandstorm Sitar</t>
  </si>
  <si>
    <t>HB02-68-4</t>
  </si>
  <si>
    <t>BIRD, CHICKEN</t>
  </si>
  <si>
    <t>FUNNY HEN CLUCKS, ANIMAL</t>
  </si>
  <si>
    <t>Bony Dinosaur Dance, Bang! Bang! Big Hornes Explosion</t>
  </si>
  <si>
    <t>G.I.A.N.T.E.G.G! ~OPENING THEME~</t>
  </si>
  <si>
    <t>nova m95 mix-#170</t>
  </si>
  <si>
    <t>Passionate &amp; Silent Sea, Bossa Nova of Briny Air</t>
  </si>
  <si>
    <t>Complete Composition/107,8</t>
  </si>
  <si>
    <t>Tumbling Xylophone, Take Upper Fruit!, Rumbling Blues, Pop A Parade</t>
  </si>
  <si>
    <t>Track 09 -&gt; TS 0:20</t>
  </si>
  <si>
    <t>Guitar Sitar Male Vocals Bass, Bassline</t>
  </si>
  <si>
    <t>Track 12 -&gt; TS 0:32</t>
  </si>
  <si>
    <t>Organ Choir Male Vocals Sitar</t>
  </si>
  <si>
    <t>Track 15 -&gt; TS 0:29</t>
  </si>
  <si>
    <t>Bass, Bassline Vibes Brass</t>
  </si>
  <si>
    <t>Track 26 -&gt; TS 0:26</t>
  </si>
  <si>
    <t>Musical Sound Effect</t>
  </si>
  <si>
    <t>Odd March, Rumbling Blues</t>
  </si>
  <si>
    <t>Legendary Egg</t>
  </si>
  <si>
    <t>Track 45 -&gt; TS 0:35</t>
  </si>
  <si>
    <t>Track 55 -&gt; TS 0:17</t>
  </si>
  <si>
    <t>Drumloop 123,3</t>
  </si>
  <si>
    <t>Track 56 -&gt; TS 0:00</t>
  </si>
  <si>
    <t>Drumloop 120</t>
  </si>
  <si>
    <t>Bony Dinosaur Dance</t>
  </si>
  <si>
    <t>Track 57 -&gt; TS 0:00</t>
  </si>
  <si>
    <t>Drumloop 70,6</t>
  </si>
  <si>
    <t>Billy's Courage, Pinball-Like Echo</t>
  </si>
  <si>
    <t>BS120ALL01</t>
  </si>
  <si>
    <t>The Beginning of Adventure</t>
  </si>
  <si>
    <t>Slide Whistle</t>
  </si>
  <si>
    <t>Pop A Parade, A Jack-In-The-Box!</t>
  </si>
  <si>
    <t>Ollie King</t>
  </si>
  <si>
    <t>Boarder 70</t>
  </si>
  <si>
    <t>Sample: Hardknox</t>
  </si>
  <si>
    <t>Coz I Did</t>
  </si>
  <si>
    <t>Timestamp 2:41</t>
  </si>
  <si>
    <t>Screech FX</t>
  </si>
  <si>
    <t>Ollie Groove 2</t>
  </si>
  <si>
    <t>Fire Like This</t>
  </si>
  <si>
    <t>Track 57 -&gt; TS 0:51</t>
  </si>
  <si>
    <t>Rhodes 3</t>
  </si>
  <si>
    <t>Boarder 70, Boarder 70 [Somethin' Jazzy for Your Mind Mix]</t>
  </si>
  <si>
    <t>Track 09 - House Loops -&gt; Sample 8</t>
  </si>
  <si>
    <t>Funky Summer - 118 BPM</t>
  </si>
  <si>
    <t>Let It Go</t>
  </si>
  <si>
    <t>Track 70 - More -&gt; TS 0:00</t>
  </si>
  <si>
    <t>Steppin at your own pace</t>
  </si>
  <si>
    <t>Brother Goes Away</t>
  </si>
  <si>
    <t>Nordic Fiddle 02</t>
  </si>
  <si>
    <t>The Concept of Love [The Concept of Passion Mix]</t>
  </si>
  <si>
    <t>Orchestra Strings 18</t>
  </si>
  <si>
    <t>Teknopathetic [e-Pop 'n' Disco 80's Mix]</t>
  </si>
  <si>
    <t>Boarder 70 [Somethin' Jazzy for Your Mind Mix]</t>
  </si>
  <si>
    <t>Track 31 - Electronics -&gt; TS 0:00</t>
  </si>
  <si>
    <t>(comp.fuzz) "Tarzan cry"</t>
  </si>
  <si>
    <t>"Aaahhhaahh!!"</t>
  </si>
  <si>
    <t>Too Fast</t>
  </si>
  <si>
    <t>Hard Rock -&gt; Loops</t>
  </si>
  <si>
    <t>Hard Rock Bmin 088.0</t>
  </si>
  <si>
    <t>Funk To The Top</t>
  </si>
  <si>
    <t>CD 1 -&gt; Track 34 -&gt; TS 1:54</t>
  </si>
  <si>
    <t>CD 2 -&gt; Track 02 -&gt; TS 1:02</t>
  </si>
  <si>
    <t>Let It Go, Brother Goes Away</t>
  </si>
  <si>
    <t>CD 2 -&gt; Track 20 -&gt; TS 1:10</t>
  </si>
  <si>
    <t>Track 32 -&gt; TS 0:08</t>
  </si>
  <si>
    <t>RIPPED RECORD</t>
  </si>
  <si>
    <t>"Well it's the lyrical paragraphs.."</t>
  </si>
  <si>
    <t>"Devilish attitudes that really.."</t>
  </si>
  <si>
    <t>"Blood, all over the curb.."</t>
  </si>
  <si>
    <t>Timestamp 3:42</t>
  </si>
  <si>
    <t>"You wanna rock yo-nonstop yo"</t>
  </si>
  <si>
    <t>CD 2 -&gt; Track 01 - IN 2 D GROOVE -&gt; TS 0:00</t>
  </si>
  <si>
    <t>...Do A Song...</t>
  </si>
  <si>
    <t>"We're gonna do a song.."</t>
  </si>
  <si>
    <t>CD 2 -&gt; Track 58 - ELECTRONIK -&gt; TS 0:29</t>
  </si>
  <si>
    <t>...AutoSequence...</t>
  </si>
  <si>
    <t>"31 seconds, and we're gone for auto..."</t>
  </si>
  <si>
    <t>CD 2 -&gt; Track 58 - ELECTRONIK -&gt; TS 0:36</t>
  </si>
  <si>
    <t>T Minus 10 Sec...</t>
  </si>
  <si>
    <t>"T minus 10 seconds"</t>
  </si>
  <si>
    <t>CD 2 -&gt; Track 58 - ELECTRONIK -&gt; TS 0:41</t>
  </si>
  <si>
    <t>4.3.2...</t>
  </si>
  <si>
    <t>"4, 3, 2, 1, ignition and liftoff!"</t>
  </si>
  <si>
    <t>045_120Joshin_C_ASX</t>
  </si>
  <si>
    <t>Lo-Fi and Illbient Sound FX</t>
  </si>
  <si>
    <t>Track 51</t>
  </si>
  <si>
    <t>Wah guitar</t>
  </si>
  <si>
    <t>DJ Puzzle - Scratch Tactics</t>
  </si>
  <si>
    <t>Distorted Mixed Sratch 02</t>
  </si>
  <si>
    <t>"Breakdown!"</t>
  </si>
  <si>
    <t>Distorted Mixed Sratch 17</t>
  </si>
  <si>
    <t>"This joint right here/1,3YES,3-4"</t>
  </si>
  <si>
    <t>Sounds of Asia - Opium</t>
  </si>
  <si>
    <t>Erhu -&gt; 120bpm</t>
  </si>
  <si>
    <t>Erhu50_120_m_G_16b</t>
  </si>
  <si>
    <t>CD 2  -&gt; 130 -&gt; 130MELOD -&gt; 130LI</t>
  </si>
  <si>
    <t>130LI03</t>
  </si>
  <si>
    <t>Track 04 - Drum-Loops I -&gt; TS 0:00</t>
  </si>
  <si>
    <t>Track 45 - Real-Bass-Licks -&gt; TS 0:09</t>
  </si>
  <si>
    <t>shake ya booty</t>
  </si>
  <si>
    <t>Track 52 - Vocal-Loops -&gt; TS 0:28</t>
  </si>
  <si>
    <t>micky &amp; friends</t>
  </si>
  <si>
    <t>"Kinda afraid"</t>
  </si>
  <si>
    <t>Track 54 - Vocal-Loops -&gt; TS 0:02</t>
  </si>
  <si>
    <t>sore throat</t>
  </si>
  <si>
    <t>Crack up</t>
  </si>
  <si>
    <t>Track 54 - Vocal-Loops -&gt; TS 0:33</t>
  </si>
  <si>
    <t>"The bass is too fast"</t>
  </si>
  <si>
    <t>Track 54 - Vocal-Loops -&gt; TS 0:58</t>
  </si>
  <si>
    <t>"For all you fine brothers"</t>
  </si>
  <si>
    <t>Track 54 - Vocal-Loops -&gt; TS 1:03</t>
  </si>
  <si>
    <t>"Feeling kinda strange"</t>
  </si>
  <si>
    <t>Track 68 - Guitars -&gt; TS 0:00</t>
  </si>
  <si>
    <t>the mad axemen</t>
  </si>
  <si>
    <t>Track 82 - Synth-Loops &amp; -Samples -&gt; TS 0:29</t>
  </si>
  <si>
    <t>plastic devastation</t>
  </si>
  <si>
    <t>Boarder 70, Boarder 70 [Somethin' Jazzy for Your Mind Mix], Too Fast</t>
  </si>
  <si>
    <t>Track 90 - Single Drums -&gt; TS 0:41</t>
  </si>
  <si>
    <t>Track 92 - Vinyl &amp; Scratches -&gt; TS 0:02</t>
  </si>
  <si>
    <t>Track 92 - Vinyl &amp; Scratches -&gt; TS 0:15</t>
  </si>
  <si>
    <t>Ollie Groove 1</t>
  </si>
  <si>
    <t>13-30-AJ TALKBOXES -&gt; 13-12 TALK VOICES -&gt; 13-BABY</t>
  </si>
  <si>
    <t>BABYBABY2</t>
  </si>
  <si>
    <t>13-30-AJ TALKBOXES -&gt; 13-12 TALK VOICES -&gt; 15-COMON</t>
  </si>
  <si>
    <t>COMONCOMON</t>
  </si>
  <si>
    <t>DANCETOBEAT</t>
  </si>
  <si>
    <t>13-30-AJ TALKBOXES -&gt; 13-12 TALK VOICES -&gt; 16-DON'T</t>
  </si>
  <si>
    <t>DONTGOAWAY</t>
  </si>
  <si>
    <t>DONTGOAWAY2</t>
  </si>
  <si>
    <t>13-30-AJ TALKBOXES -&gt; 13-12 TALK VOICES -&gt; 19-GIRLS</t>
  </si>
  <si>
    <t>FEELFORYOU</t>
  </si>
  <si>
    <t>13-30-AJ TALKBOXES -&gt; 13-12 TALK VOICES -&gt; 21-MISC</t>
  </si>
  <si>
    <t>BROTHER</t>
  </si>
  <si>
    <t>BYMYSIDE</t>
  </si>
  <si>
    <t>EVERYTHING</t>
  </si>
  <si>
    <t>13-30-AJ TALKBOXES -&gt; 25-MELODYVOXES A</t>
  </si>
  <si>
    <t>EHIHYEAH</t>
  </si>
  <si>
    <t>Soundscan 46 - 70's Breakbeats</t>
  </si>
  <si>
    <t>02-54-70'S BREAK BEAT -&gt; 29-37-VINYLISTIC STYLE</t>
  </si>
  <si>
    <t>112VINYL02</t>
  </si>
  <si>
    <t>Track 45 -&gt; Sample 1</t>
  </si>
  <si>
    <t>Needle Scratch/ Thump/ Car</t>
  </si>
  <si>
    <t>Track 24 - Vocal Hooks (Female) -&gt; TS 0:26</t>
  </si>
  <si>
    <t>"Get on the move!"</t>
  </si>
  <si>
    <t>Track 25 - Vocal Hooks (Male) -&gt; TS 0:06</t>
  </si>
  <si>
    <t>"Let it go!"</t>
  </si>
  <si>
    <t>Track 26 - Vocal Hooks (Female) -&gt; TS 0:08</t>
  </si>
  <si>
    <t>"Give it all you got!"</t>
  </si>
  <si>
    <t>Track 26 - Vocal Hooks (Female) -&gt; TS 0:23</t>
  </si>
  <si>
    <t>"Get your thing together!"</t>
  </si>
  <si>
    <t>Track 63 - Speech (Female) -&gt; TS 0:00</t>
  </si>
  <si>
    <t>"Something for your mind, body and soul"</t>
  </si>
  <si>
    <t>Track 85 - Misc. House FX -&gt; TS 0:07</t>
  </si>
  <si>
    <t>Cartoon skid FX</t>
  </si>
  <si>
    <t>Track 97 - Speech (Male chant) -&gt; TS 0:06</t>
  </si>
  <si>
    <t>"We gonna get ya!"</t>
  </si>
  <si>
    <t>Track 22 - Electric 132 -&gt; Sample 9</t>
  </si>
  <si>
    <t>Feel The Magic: XY♥XX / Project Rub</t>
  </si>
  <si>
    <t>GUIT_120</t>
  </si>
  <si>
    <t>HENDRIXG</t>
  </si>
  <si>
    <t>Clean Up</t>
  </si>
  <si>
    <t>BS_01</t>
  </si>
  <si>
    <t>From Killer Horns</t>
  </si>
  <si>
    <t>Chaser</t>
  </si>
  <si>
    <t>BS_05</t>
  </si>
  <si>
    <t>Goldfish</t>
  </si>
  <si>
    <t>BS_14</t>
  </si>
  <si>
    <t>Bus Stop</t>
  </si>
  <si>
    <t>BS_20</t>
  </si>
  <si>
    <t>BS_24</t>
  </si>
  <si>
    <t>Bull</t>
  </si>
  <si>
    <t>BS_25</t>
  </si>
  <si>
    <t>BS_26</t>
  </si>
  <si>
    <t>Bull, Painter</t>
  </si>
  <si>
    <t>FALL_2</t>
  </si>
  <si>
    <t>SAX</t>
  </si>
  <si>
    <t>SAX_02</t>
  </si>
  <si>
    <t>Painter</t>
  </si>
  <si>
    <t>SAX_17</t>
  </si>
  <si>
    <t>Antlion</t>
  </si>
  <si>
    <t>DS1_4</t>
  </si>
  <si>
    <t>Candle</t>
  </si>
  <si>
    <t>DS1_13</t>
  </si>
  <si>
    <t>DS1_17</t>
  </si>
  <si>
    <t>Do Not Attempt To Recreate</t>
  </si>
  <si>
    <t>DS2_25</t>
  </si>
  <si>
    <t>Drive</t>
  </si>
  <si>
    <t>Partition A -&gt; 09 SECT RIFF</t>
  </si>
  <si>
    <t>09 RIFFS G#M</t>
  </si>
  <si>
    <t>09.01 RIFF, 09.09 RIFF</t>
  </si>
  <si>
    <t>Sign</t>
  </si>
  <si>
    <t>Drive LP</t>
  </si>
  <si>
    <t>きみのためなら死ねる [完全版]/Menu Theme (OST)</t>
  </si>
  <si>
    <t>Feel The Magic !</t>
  </si>
  <si>
    <t>cowb+taiko-#614</t>
  </si>
  <si>
    <t>Monocycle</t>
  </si>
  <si>
    <t>flute-#618</t>
  </si>
  <si>
    <t>cuba 4-#662</t>
  </si>
  <si>
    <t>Yacht</t>
  </si>
  <si>
    <t>jazz 3-#684</t>
  </si>
  <si>
    <t>Steal</t>
  </si>
  <si>
    <t>Microphone</t>
  </si>
  <si>
    <t>Track 71 - Brass -&gt; TS 0:13</t>
  </si>
  <si>
    <t>Stab:</t>
  </si>
  <si>
    <t>Cart</t>
  </si>
  <si>
    <t>Partition F -&gt; MIDEASTBEAT2</t>
  </si>
  <si>
    <t>RHYTHM 4</t>
  </si>
  <si>
    <t>MIDEAST4</t>
  </si>
  <si>
    <t>Plants</t>
  </si>
  <si>
    <t>Partition F -&gt; ZITHERS</t>
  </si>
  <si>
    <t xml:space="preserve">ZITHER 1 </t>
  </si>
  <si>
    <t>ZITHER 1</t>
  </si>
  <si>
    <t>FLUTE 1</t>
  </si>
  <si>
    <t>EASTFLUTE1</t>
  </si>
  <si>
    <t>Hands</t>
  </si>
  <si>
    <t>Partition G -&gt; CHINA VOL #4</t>
  </si>
  <si>
    <t>CHINA HORN 1</t>
  </si>
  <si>
    <t>Bonfire</t>
  </si>
  <si>
    <t>Partition I -&gt; FILLS</t>
  </si>
  <si>
    <t>FILL 1</t>
  </si>
  <si>
    <t>BONGO+CLAPS</t>
  </si>
  <si>
    <t>JAP CYMBAL 1</t>
  </si>
  <si>
    <t>The House of the Dead 4</t>
  </si>
  <si>
    <t>Sample: The House of the Dead 2</t>
  </si>
  <si>
    <t>Dawn (Remix of Year Seventh)</t>
  </si>
  <si>
    <t>Original Sin (Remix of Year Seventh)</t>
  </si>
  <si>
    <t>Beat 30 16-04</t>
  </si>
  <si>
    <t>Beat 33 16-07</t>
  </si>
  <si>
    <t>Feedback 01 48-01</t>
  </si>
  <si>
    <t>Feedback 08 48-08</t>
  </si>
  <si>
    <t>Riff 23 32-13</t>
  </si>
  <si>
    <t>Ugly 19 23-01</t>
  </si>
  <si>
    <t>Bullet of Death, Bullet of Death (Gauge), Boss Raid</t>
  </si>
  <si>
    <t>Boss Raid, Give it All You Got!</t>
  </si>
  <si>
    <t>The Rub Rabbits!</t>
  </si>
  <si>
    <t>Akadoko Theme of Peace</t>
  </si>
  <si>
    <t>Conflict / Rubit2005</t>
  </si>
  <si>
    <t>Yakuza</t>
  </si>
  <si>
    <t>126-Reaction PCF</t>
  </si>
  <si>
    <t>Service Games (2005)</t>
  </si>
  <si>
    <t>Confirmed by Shoji</t>
  </si>
  <si>
    <t>Sega Rally 2006</t>
  </si>
  <si>
    <t>Blazing</t>
  </si>
  <si>
    <t>Steppin Pedal</t>
  </si>
  <si>
    <t>Super Monkey Ball: Banana Blitz</t>
  </si>
  <si>
    <t>Smooth Sherbet / Southpole [Winter Banana Pretz Mix]</t>
  </si>
  <si>
    <t>73-Blasting Caps</t>
  </si>
  <si>
    <t>VS. Technosoul</t>
  </si>
  <si>
    <t>Trombone Menu</t>
  </si>
  <si>
    <t>Jingle Quintet</t>
  </si>
  <si>
    <t>Let's Play Some Party Games</t>
  </si>
  <si>
    <t>VS. Abominorangutan</t>
  </si>
  <si>
    <t>Monkey Mini-Golf Remix</t>
  </si>
  <si>
    <t>RMX Grooves -&gt; 70-Datafile</t>
  </si>
  <si>
    <t>VS. Captain Nikalsa</t>
  </si>
  <si>
    <t>79-BossaLuv Vinyl Mix</t>
  </si>
  <si>
    <t>Touch &amp; Roll Monkey Race Remix</t>
  </si>
  <si>
    <t>92-Home Grown No Kick</t>
  </si>
  <si>
    <t>120-Notre Dame Beef Beat</t>
  </si>
  <si>
    <t>VS. Magimacaque</t>
  </si>
  <si>
    <t>151-Growl  Truntecated</t>
  </si>
  <si>
    <t>Monkeying Around in Space</t>
  </si>
  <si>
    <t>Disc 2  -&gt; 130 -&gt; 130MELOD -&gt; 130LI</t>
  </si>
  <si>
    <t>Vocal planet beatboxing</t>
  </si>
  <si>
    <t>Woody Arch River Remix</t>
  </si>
  <si>
    <t>Monkey Mini-Golf Remix, Monkey Target 2 Menu Remix, Cobalt Cavern, Sinking Swamp</t>
  </si>
  <si>
    <t>Yakuza 2</t>
  </si>
  <si>
    <t>Track 04 - Yoho Chink</t>
  </si>
  <si>
    <t>"Ding-a-ling ding dong.."</t>
  </si>
  <si>
    <t>Block Head Boy</t>
  </si>
  <si>
    <t>Track 29 - Too tough!</t>
  </si>
  <si>
    <t>"Rough stuff.."</t>
  </si>
  <si>
    <t>Tracker</t>
  </si>
  <si>
    <t>Scratch 35</t>
  </si>
  <si>
    <t>Wirepuller</t>
  </si>
  <si>
    <t>Push Me Under Water</t>
  </si>
  <si>
    <t>Tracker, Bad Fortune Flower, A Scattered Moment</t>
  </si>
  <si>
    <t>The Grudge</t>
  </si>
  <si>
    <t>RMX Grooves -&gt; 135-Vertigo</t>
  </si>
  <si>
    <t>West Insanity</t>
  </si>
  <si>
    <t>160-The Call Breakbeat Stutters</t>
  </si>
  <si>
    <t>shamisen</t>
  </si>
  <si>
    <t>No Laughter</t>
  </si>
  <si>
    <t>Face to Face</t>
  </si>
  <si>
    <t>Distorted Reality 1 or 2 loop</t>
  </si>
  <si>
    <t>North Menace</t>
  </si>
  <si>
    <t>Evil Itself</t>
  </si>
  <si>
    <t>Outlaw's Lullaby</t>
  </si>
  <si>
    <t>NiGHTS: Journey of Dreams</t>
  </si>
  <si>
    <t>Electric Guitars -&gt; Wah Wah</t>
  </si>
  <si>
    <t>Wandering Wildness : Coaster Rescue</t>
  </si>
  <si>
    <t>Instruments - 3 -&gt; Hits and Bits</t>
  </si>
  <si>
    <t>filter roll 13</t>
  </si>
  <si>
    <t>From Jungle Frenzy</t>
  </si>
  <si>
    <t>Sweeping Seashore: Aqua Challenge</t>
  </si>
  <si>
    <t>Thunder Force VI</t>
  </si>
  <si>
    <t>FX -&gt; Altered States -&gt; Surreal</t>
  </si>
  <si>
    <t>GRAVELBRAS</t>
  </si>
  <si>
    <t>RUINED GREEN (STAGE01-B)</t>
  </si>
  <si>
    <t>ORN GAUNTLET (BOSS05-03)</t>
  </si>
  <si>
    <t>Blazer Drive</t>
  </si>
  <si>
    <t>135-Horse Fury</t>
  </si>
  <si>
    <t>From Total D&amp;B or Jungle Frenzy</t>
  </si>
  <si>
    <t>Let's Tap</t>
  </si>
  <si>
    <t>Track 81 - Volks</t>
  </si>
  <si>
    <t>365 Children</t>
  </si>
  <si>
    <t>58-Motion Vocal Slicer</t>
  </si>
  <si>
    <t>Milky Way Rendezvous</t>
  </si>
  <si>
    <t>Blue Hero</t>
  </si>
  <si>
    <t>Viva / Ohhh yeah vocals</t>
  </si>
  <si>
    <t>Jupiter (Extreme Tap Edition)</t>
  </si>
  <si>
    <t>Shining Force Feather</t>
  </si>
  <si>
    <t>Reverberation of Victory, Decision, The Ship, Exploration</t>
  </si>
  <si>
    <t>SG01v</t>
  </si>
  <si>
    <t>Training Place</t>
  </si>
  <si>
    <t>05R/W</t>
  </si>
  <si>
    <t>Break Battle</t>
  </si>
  <si>
    <t>Compressed kit</t>
  </si>
  <si>
    <t>Goblins</t>
  </si>
  <si>
    <t>MU80</t>
  </si>
  <si>
    <t>Super Monkey Ball: Step &amp; Roll</t>
  </si>
  <si>
    <t>Track 26 - Toy Drums -&gt; TS 0:05</t>
  </si>
  <si>
    <t>Toy Drums 2 - 121 BPM</t>
  </si>
  <si>
    <t>Fast Minigame</t>
  </si>
  <si>
    <t>Track 26 - Toy Drums -&gt; TS 0:55</t>
  </si>
  <si>
    <t>Toy Drums 8 - 120 BPM</t>
  </si>
  <si>
    <t>Losing Jingle (World Incomplete!)</t>
  </si>
  <si>
    <t>High Minigame</t>
  </si>
  <si>
    <t>Kurohyou: Ryu ga Gotoku Shinsho (Yakuza PSP)</t>
  </si>
  <si>
    <t>126-Transonica HiHats</t>
  </si>
  <si>
    <t>Die Anyway</t>
  </si>
  <si>
    <t>35-ELECTRONIC VOX A</t>
  </si>
  <si>
    <t>FEELSGOOD3</t>
  </si>
  <si>
    <t>YOUR KNIFE FEELS GOOD</t>
  </si>
  <si>
    <t>096-FX Loop 09</t>
  </si>
  <si>
    <t>DIGITALIZED</t>
  </si>
  <si>
    <t>Car Braking SFX</t>
  </si>
  <si>
    <t>THE NAKED PANTHER</t>
  </si>
  <si>
    <t>Rock -&gt; Rock 116-BPM</t>
  </si>
  <si>
    <t>Rock 116 05-E</t>
  </si>
  <si>
    <t>Track 08 - Twisted Beats -&gt; TS 0:59</t>
  </si>
  <si>
    <t>Pelvic Trust</t>
  </si>
  <si>
    <t>Track 06 - Metal/Grunge -&gt; Sample 2</t>
  </si>
  <si>
    <t>Country Metal</t>
  </si>
  <si>
    <t>Cos Your So-G</t>
  </si>
  <si>
    <t>SO UNUSUAL</t>
  </si>
  <si>
    <t>Meant For You-C</t>
  </si>
  <si>
    <t>Never Any Time 2-B</t>
  </si>
  <si>
    <t>Never Any Time 3-B</t>
  </si>
  <si>
    <t>Youre So Unusual-E</t>
  </si>
  <si>
    <t>Your So Stupid-B</t>
  </si>
  <si>
    <t>You Look So 2-B</t>
  </si>
  <si>
    <t>Super Monkey Ball 3D</t>
  </si>
  <si>
    <t>ROCKIN' COMMANDER</t>
  </si>
  <si>
    <t>Track 08 - 101 BPM</t>
  </si>
  <si>
    <t>MAMA FROG</t>
  </si>
  <si>
    <t>Track 22 - 121 BPM</t>
  </si>
  <si>
    <t>Timestamp 0:36</t>
  </si>
  <si>
    <t>Vocal / Drum loop</t>
  </si>
  <si>
    <t>DANCE EXCLUSIVE MEDLEY</t>
  </si>
  <si>
    <t>PALTY PALTY</t>
  </si>
  <si>
    <t>Track 34 - Full Percussion Loops</t>
  </si>
  <si>
    <t>Jungle Honk</t>
  </si>
  <si>
    <t>Track 50 - Misc. FX</t>
  </si>
  <si>
    <t>FX Loop</t>
  </si>
  <si>
    <t>FREAK 2NITE</t>
  </si>
  <si>
    <t>Track 54 - FX Loops</t>
  </si>
  <si>
    <t>Voice Loop</t>
  </si>
  <si>
    <t>Track 68 - Vox</t>
  </si>
  <si>
    <t>"Ugh!"</t>
  </si>
  <si>
    <t>Track 74 - Musical Vox -&gt; TS 0:02</t>
  </si>
  <si>
    <t>Africque 1-2</t>
  </si>
  <si>
    <t>"Bye bye, no mama"</t>
  </si>
  <si>
    <t>Track 74 - Musical Vox -&gt; TS 0:05</t>
  </si>
  <si>
    <t>"Na-pa-ah na-pa-eh"</t>
  </si>
  <si>
    <t>Acoustic Picking 21</t>
  </si>
  <si>
    <t>Acoustic Slide 02</t>
  </si>
  <si>
    <t>Exotic Sarod 01</t>
  </si>
  <si>
    <t>Exotic Sarod 02</t>
  </si>
  <si>
    <t>Orchestra Strings 01</t>
  </si>
  <si>
    <t>Synth Array 16</t>
  </si>
  <si>
    <t>FREAK 2NITE, DANCE EXCLUSIVE MEDLEY</t>
  </si>
  <si>
    <t>Track 75 - Greece Voices</t>
  </si>
  <si>
    <t>Spirtual Voices</t>
  </si>
  <si>
    <t>Partition A -&gt; VOLUME 012</t>
  </si>
  <si>
    <t>LOOPS 33-35</t>
  </si>
  <si>
    <t>LP-35 106</t>
  </si>
  <si>
    <t>Track 08 - Beatbox Wash (Rinse It Remix)</t>
  </si>
  <si>
    <t>Crowd-SoldiersModern, Drills &amp;Commands</t>
  </si>
  <si>
    <t>ArmsDrillsCommande PE239901</t>
  </si>
  <si>
    <t>Army + Commander vocals</t>
  </si>
  <si>
    <t>Track 31 -&gt; TS 0:59</t>
  </si>
  <si>
    <t>Dididididip</t>
  </si>
  <si>
    <t>VENDOR POP</t>
  </si>
  <si>
    <t>Data Becker - Monster Pack 12,000</t>
  </si>
  <si>
    <t>CD 7 -&gt; INSTRUM -&gt; ELEMENT</t>
  </si>
  <si>
    <t>7NE10057</t>
  </si>
  <si>
    <t>CD 7 -&gt; INSTRUM -&gt; LOOPS</t>
  </si>
  <si>
    <t>7NL10021</t>
  </si>
  <si>
    <t>CD 7 -&gt; VOCALS -&gt; SPOKEN_V</t>
  </si>
  <si>
    <t>7SW00008</t>
  </si>
  <si>
    <t>"Brrrr-Ra!"</t>
  </si>
  <si>
    <t>7SW00073</t>
  </si>
  <si>
    <t>"He he!"</t>
  </si>
  <si>
    <t>7SW00076</t>
  </si>
  <si>
    <t>"Ha hah!"</t>
  </si>
  <si>
    <t>7SW00078</t>
  </si>
  <si>
    <t>"E"</t>
  </si>
  <si>
    <t>Track 57 - Korg DVP1 Vocoder</t>
  </si>
  <si>
    <t>Timestamp 0:53</t>
  </si>
  <si>
    <t>MONKEY SELECTOR</t>
  </si>
  <si>
    <t>432_120GUITAR_C_06</t>
  </si>
  <si>
    <t>Jump Up...</t>
  </si>
  <si>
    <t>Paul Black's Blues Guitar</t>
  </si>
  <si>
    <t>Mel Delay Wah 04</t>
  </si>
  <si>
    <t>080GOVER</t>
  </si>
  <si>
    <t>b step2 135 mix-#45</t>
  </si>
  <si>
    <t>CONSTRUCTIONKITS -&gt; 06-10bossa by sunrise</t>
  </si>
  <si>
    <t>Fx2-#272</t>
  </si>
  <si>
    <t>big hit 1-#650</t>
  </si>
  <si>
    <t>cuba 1-#662</t>
  </si>
  <si>
    <t>INSTRUMENTS -&gt; pianos -&gt; pianos a</t>
  </si>
  <si>
    <t>piano 107 -d-#737</t>
  </si>
  <si>
    <t>Raised 3 semitones</t>
  </si>
  <si>
    <t>PERCLOOPS -&gt; RIO BY NIGHT</t>
  </si>
  <si>
    <t>TAIKO MIX 125-#926</t>
  </si>
  <si>
    <t>Track 27 -&gt; TS 0:05</t>
  </si>
  <si>
    <t>Effect Hit</t>
  </si>
  <si>
    <t>Track 27 -&gt; TS 0:20</t>
  </si>
  <si>
    <t>Track 32 -&gt; TS 0:00</t>
  </si>
  <si>
    <t>02-54-70'S BREAK BEAT -&gt; 11-19-SOUNDS STYLE</t>
  </si>
  <si>
    <t>119SOUND10</t>
  </si>
  <si>
    <t>Vicious Vocal Sound Effects</t>
  </si>
  <si>
    <t>Voice Prompts Vol. 1</t>
  </si>
  <si>
    <t>Vender Male Man Stadium Vender</t>
  </si>
  <si>
    <t>"Peanuts, popcorn, ice cold drinks"</t>
  </si>
  <si>
    <t>Track 63</t>
  </si>
  <si>
    <t>"Hear the drummer get wicked"</t>
  </si>
  <si>
    <t>Track 73</t>
  </si>
  <si>
    <t>Guitar riff</t>
  </si>
  <si>
    <t>Partition C -&gt; AFRICADANCE1</t>
  </si>
  <si>
    <t>From Ethnic 2</t>
  </si>
  <si>
    <t>RHYTHM 2</t>
  </si>
  <si>
    <t>Partition I -&gt; BASS GROOVES</t>
  </si>
  <si>
    <t>GROOVE 1</t>
  </si>
  <si>
    <t>UPDOWNWISTLE</t>
  </si>
  <si>
    <t>Track 99</t>
  </si>
  <si>
    <t>Timestamp 1:13</t>
  </si>
  <si>
    <t>Track 09 - Electric 110 -&gt; Sample 5</t>
  </si>
  <si>
    <t>RNB 2 B</t>
  </si>
  <si>
    <t>Track 18 - Electric 120 -&gt; Sample 9</t>
  </si>
  <si>
    <t>Track 18 - Electric 120 -&gt; Sample 10</t>
  </si>
  <si>
    <t>Track 90 - Single Drums</t>
  </si>
  <si>
    <t>cymbals (?)</t>
  </si>
  <si>
    <t>Techno arp</t>
  </si>
  <si>
    <t>Scratching FX Loop</t>
  </si>
  <si>
    <t>Intro Horn Sustain</t>
  </si>
  <si>
    <t>"Keep pushin' it"</t>
  </si>
  <si>
    <t>"Hi!"</t>
  </si>
  <si>
    <t>Intro Guitar</t>
  </si>
  <si>
    <t>Super Monkey Ball: Ticket Blitz</t>
  </si>
  <si>
    <t>Rhythm Thief &amp; the Emperor's Treasure</t>
  </si>
  <si>
    <t>The Real Chevalier Diabolique</t>
  </si>
  <si>
    <t>Battle at the Eiffel Tower</t>
  </si>
  <si>
    <t>Track 47 -&gt; TS 0:00</t>
  </si>
  <si>
    <t>Live Drums 2</t>
  </si>
  <si>
    <t>Time Limit</t>
  </si>
  <si>
    <t>Track 47 -&gt; TS 0:21</t>
  </si>
  <si>
    <t>Track 56 -&gt; TS 0:12</t>
  </si>
  <si>
    <t>Rhodes 2</t>
  </si>
  <si>
    <t>Track 56 -&gt; TS 0:25</t>
  </si>
  <si>
    <t>Track 57 -&gt; TS 0:15</t>
  </si>
  <si>
    <t>Added flanger/chorus</t>
  </si>
  <si>
    <t>Searching for a Sound</t>
  </si>
  <si>
    <t>Track 57 -&gt; TS 0:19</t>
  </si>
  <si>
    <t>Chopped up &amp; resequenced</t>
  </si>
  <si>
    <t>Track 57 -&gt; TS 0:37</t>
  </si>
  <si>
    <t>Track 58 -&gt; TS 0:00</t>
  </si>
  <si>
    <t>Rhodes 4</t>
  </si>
  <si>
    <t>Track 61 -&gt; TS 0:56</t>
  </si>
  <si>
    <t>Rhodes 7</t>
  </si>
  <si>
    <t>Stretched</t>
  </si>
  <si>
    <t>Track 86 - Shouts</t>
  </si>
  <si>
    <t>SHOW TIME</t>
  </si>
  <si>
    <t>Partition A -&gt; 05 SECT RIFF</t>
  </si>
  <si>
    <t>05 RIFFS  CM</t>
  </si>
  <si>
    <t>05.07 RIFF</t>
  </si>
  <si>
    <t>Sound Trick</t>
  </si>
  <si>
    <t>Escape from Notre Dame</t>
  </si>
  <si>
    <t>Confrontation! Emperor Napoleon</t>
  </si>
  <si>
    <t>Timestamp 0:46</t>
  </si>
  <si>
    <t>"Everybody feel a sound.."</t>
  </si>
  <si>
    <r>
      <rPr>
        <rFont val="Fira Sans"/>
        <b/>
      </rPr>
      <t xml:space="preserve">Vibraphone 1 </t>
    </r>
    <r>
      <rPr>
        <rFont val="Fira Sans"/>
        <b/>
        <i/>
      </rPr>
      <t>or</t>
    </r>
    <r>
      <rPr>
        <rFont val="Fira Sans"/>
        <b/>
      </rPr>
      <t xml:space="preserve"> Vibraphone 2</t>
    </r>
  </si>
  <si>
    <t>Phantom R's Theme, Invasion, Louvre Museum Invasion, Ralph's Appearance, Night in Paris, Time Limit</t>
  </si>
  <si>
    <t>Industrious</t>
  </si>
  <si>
    <t>Battle Chevalier Diabolique</t>
  </si>
  <si>
    <t>CD 2 -&gt; Track 05 - Let D Bass Kick</t>
  </si>
  <si>
    <t>(let's) "Go"</t>
  </si>
  <si>
    <t>CD 2 -&gt; Track 05 - Rabotnick 1</t>
  </si>
  <si>
    <t>"3, 2, 1" (Robotic voice)</t>
  </si>
  <si>
    <t>Louvre Museum Invasion, Borduoin VS Chevaliers, Confrontation! Butler Rowan</t>
  </si>
  <si>
    <t>CD 2 -&gt; Track 06 - Kick Off!</t>
  </si>
  <si>
    <t>"3, 2, 1"</t>
  </si>
  <si>
    <t>"It's the new style!"</t>
  </si>
  <si>
    <t>Faux Phantom R Again?, Paris' Leading Bodyguard</t>
  </si>
  <si>
    <t>Vocal Planet Mouth Perc 066-079</t>
  </si>
  <si>
    <t>083-Hi Lolo 2</t>
  </si>
  <si>
    <t>Louvre Museum Invasion</t>
  </si>
  <si>
    <t>Vocal Planet Mouth Perc 090-099</t>
  </si>
  <si>
    <t>099-Kukoo 1</t>
  </si>
  <si>
    <t>Re-Invasion of the Louvre Museum</t>
  </si>
  <si>
    <t>099-Kukoo 2</t>
  </si>
  <si>
    <t>Vocal Planet Mouth Perc 100-109</t>
  </si>
  <si>
    <t>100-Kukoo 8</t>
  </si>
  <si>
    <t>Vocal Planet Mouth Perc 116-119</t>
  </si>
  <si>
    <t>118-Boogabreath</t>
  </si>
  <si>
    <t>Vocal Planet Mouth Perc 120-234</t>
  </si>
  <si>
    <t>122-Super Fill</t>
  </si>
  <si>
    <t>Inheriting the Purpose</t>
  </si>
  <si>
    <t>Advancing Through the Underground Passage</t>
  </si>
  <si>
    <t>Classic Stylus -&gt; 92-Genuine</t>
  </si>
  <si>
    <t>92-Genuine a</t>
  </si>
  <si>
    <t xml:space="preserve">65-Congas 1 </t>
  </si>
  <si>
    <t>Confrontation! Butler Rowan</t>
  </si>
  <si>
    <t>Day in Paris, Day in Paris ver.2</t>
  </si>
  <si>
    <t>118-Congas</t>
  </si>
  <si>
    <t>Escape on a Glider</t>
  </si>
  <si>
    <t>Night in Paris, Main Menu, The Real Chevalier Diabolique</t>
  </si>
  <si>
    <t>121-Cowbell</t>
  </si>
  <si>
    <t>Infiltrating Elisabeth's Manor</t>
  </si>
  <si>
    <t>Day in Paris, Day in Paris ver.2, Infiltrating Elisabeth's Manor</t>
  </si>
  <si>
    <t>79-BossaLuv Hi-Hat</t>
  </si>
  <si>
    <t>Pass the Valet Test, Restaurant Examination</t>
  </si>
  <si>
    <t>RMX Grooves -&gt; 82-Particles</t>
  </si>
  <si>
    <t>82-Particles Clavasas</t>
  </si>
  <si>
    <t>Advancing to the Sky Garden</t>
  </si>
  <si>
    <t>Melody of Hope</t>
  </si>
  <si>
    <t>Escaping the Courtyard Garden</t>
  </si>
  <si>
    <t>MENU - Crashes Hi-Fi</t>
  </si>
  <si>
    <t>C#4</t>
  </si>
  <si>
    <t>Escape on a Glider, Infiltrating Elisabeth's Manor, Borduoin VS Chevaliers</t>
  </si>
  <si>
    <t>Battle Chevalier Diabolique, Chevalier Diabolique Takedown, Napoleon's Hideout</t>
  </si>
  <si>
    <t>Ralph's Daily Routine, Restaurant Examination</t>
  </si>
  <si>
    <t>flute 1-#677</t>
  </si>
  <si>
    <t>Borduoin VS Chevaliers</t>
  </si>
  <si>
    <t>Track 28 -&gt; TS 0:10</t>
  </si>
  <si>
    <t>Track 29 -&gt; TS 0:34</t>
  </si>
  <si>
    <t>Trumpet Electric</t>
  </si>
  <si>
    <t>Track 32 -&gt; TS 0:24</t>
  </si>
  <si>
    <t>Track 33 -&gt; TS 0:30</t>
  </si>
  <si>
    <t>Track 78 -&gt; TS 0:04</t>
  </si>
  <si>
    <t>Pass the Valet Test, IT'S DOG SHOW TIME</t>
  </si>
  <si>
    <t>Squirty Bass</t>
  </si>
  <si>
    <t>Track 31 -&gt; Sample 2</t>
  </si>
  <si>
    <t>Decisive Battle! Emperor Napoleon</t>
  </si>
  <si>
    <t>Ralph's Appearance</t>
  </si>
  <si>
    <t>Napoleon's Hideout</t>
  </si>
  <si>
    <t>Vocal Planet beatboxing</t>
  </si>
  <si>
    <t>These two songs share a loop</t>
  </si>
  <si>
    <t>Advancing to the Sky Garden, Escaping the Courtyard Garden</t>
  </si>
  <si>
    <t>Re-Invasion of the Louvre Museum, Infiltrating Elisabeth's Manor</t>
  </si>
  <si>
    <t>Sound Trick Clear, IT'S DOG SHOW TIME</t>
  </si>
  <si>
    <t>Escape from Teatro dell'Opera</t>
  </si>
  <si>
    <t>Mellotron-style Instruments</t>
  </si>
  <si>
    <t>Solo Phantom Notes, Legendary Musical Instrument Shop</t>
  </si>
  <si>
    <t>Kurohyou 2: Ryu ga Gotoku Ashura Hen</t>
  </si>
  <si>
    <t>LUST 4 POWER</t>
  </si>
  <si>
    <t>PANTHER IN THE STORM</t>
  </si>
  <si>
    <t>MADLOOPS  120</t>
  </si>
  <si>
    <t>120MADLP05</t>
  </si>
  <si>
    <t>NEO-FRANTIC</t>
  </si>
  <si>
    <t>Super Monkey Ball: Banana Splitz</t>
  </si>
  <si>
    <t>Normal World 2: Clay Temple</t>
  </si>
  <si>
    <t>African King Atenteben 07</t>
  </si>
  <si>
    <t>Advanced World 2: Foggy Temple</t>
  </si>
  <si>
    <t>Beginner World 1: Monkey Island</t>
  </si>
  <si>
    <t>Phantasy Star Online 2</t>
  </si>
  <si>
    <t>BOWED INSTRUMENTS -&gt; EGYPTIAN FIDDLE</t>
  </si>
  <si>
    <t>Egyptian Fiddle Licks TM SYNC</t>
  </si>
  <si>
    <t>ESTUGA</t>
  </si>
  <si>
    <t>WOODWIND AND BRASS -&gt; IRISH WHISTLES</t>
  </si>
  <si>
    <t>Overton Irish Whistle Key High</t>
  </si>
  <si>
    <t>MIERNO ''IDOLA'' - TORDIERA</t>
  </si>
  <si>
    <t>4TB Stac RR</t>
  </si>
  <si>
    <t>Unfathomable Darkness</t>
  </si>
  <si>
    <t>America Master</t>
  </si>
  <si>
    <t>Anga Fhandarge</t>
  </si>
  <si>
    <t>Bulgaria Master</t>
  </si>
  <si>
    <t>Lizard Sanctuary Probe - Amduskia - Scenery</t>
  </si>
  <si>
    <t>Wales</t>
  </si>
  <si>
    <t>Wales Ah DXF</t>
  </si>
  <si>
    <t>Acheron</t>
  </si>
  <si>
    <t>Superluminal - danger - Esca Falz Mother -</t>
  </si>
  <si>
    <t>C042 House/Techno/Jun</t>
  </si>
  <si>
    <t>Greenscape Probe - Naberius - Battle</t>
  </si>
  <si>
    <t>C099 DSP Noise</t>
  </si>
  <si>
    <t>SFX loading screen</t>
  </si>
  <si>
    <t>白ノ領域 - 武踏</t>
  </si>
  <si>
    <t>Fleet Fencer - Breu Ringarda -</t>
  </si>
  <si>
    <t>Attack Shimmer</t>
  </si>
  <si>
    <t>White Summit Probe - Naberius - Scenery</t>
  </si>
  <si>
    <t>Ambient Gamelan</t>
  </si>
  <si>
    <t>Underworks Probe - Lilipur - Scenery</t>
  </si>
  <si>
    <t>Twilight Passing</t>
  </si>
  <si>
    <t>Zero-G - The Earth</t>
  </si>
  <si>
    <t>Neon Nights - The Earth - Battle</t>
  </si>
  <si>
    <t>Authentic PWM Lead</t>
  </si>
  <si>
    <t>Lizard Sanctuary Probe - Amduskia - Battle</t>
  </si>
  <si>
    <t>Dive into Constellated Sea - Sector 3</t>
  </si>
  <si>
    <t>Choir Full Vibrato Heavy</t>
  </si>
  <si>
    <t>Chordal Choir Big Minor</t>
  </si>
  <si>
    <t>Classical Soprano Eh-Oh</t>
  </si>
  <si>
    <t>Primordial Darkness - 1st half</t>
  </si>
  <si>
    <t>Classical Tenor Ah - f</t>
  </si>
  <si>
    <t>la L’inno per il “IDOLA” - Persona di Onnipotente -</t>
  </si>
  <si>
    <t>Superior Probe - Underworks - Scenery</t>
  </si>
  <si>
    <t>Growl from the Blast Rage - Vol Dragon -</t>
  </si>
  <si>
    <t>Digi Buzzer 1</t>
  </si>
  <si>
    <t>Emergency</t>
  </si>
  <si>
    <t>Eternal Piano SUS Freezer</t>
  </si>
  <si>
    <t>Neon Nights - The Earth - Scenery</t>
  </si>
  <si>
    <t>Colorful Spacial</t>
  </si>
  <si>
    <t>Simple Lead</t>
  </si>
  <si>
    <t>Survive from D-arker’s Nest - Struggle</t>
  </si>
  <si>
    <t>Accidental Magic</t>
  </si>
  <si>
    <t>Superior Probe - Underworks - Battle</t>
  </si>
  <si>
    <t>Anticpation of Energy 1</t>
  </si>
  <si>
    <t>Infiltrate the Battleship</t>
  </si>
  <si>
    <t>White Morpheus</t>
  </si>
  <si>
    <t>Electric Perc</t>
  </si>
  <si>
    <t>Snare Me</t>
  </si>
  <si>
    <t>Pinched Grinder</t>
  </si>
  <si>
    <t>Epic Turnt Up Lead</t>
  </si>
  <si>
    <t>54-Eclipse Combo</t>
  </si>
  <si>
    <t>Cauldron Probe - Amduskia - Battle</t>
  </si>
  <si>
    <t>74-Rhinoceros Fury</t>
  </si>
  <si>
    <t>84-Particles</t>
  </si>
  <si>
    <t>Casino Lobby</t>
  </si>
  <si>
    <t>Spiral Tracker - Val Rodos -</t>
  </si>
  <si>
    <t>Resonant Defensive</t>
  </si>
  <si>
    <t>黒ノ領域 - 闘諍 -</t>
  </si>
  <si>
    <t>Team Meeting</t>
  </si>
  <si>
    <t>Black Spider</t>
  </si>
  <si>
    <t>MITORIA BORQUE SONDAL - BATALLURA</t>
  </si>
  <si>
    <t>Clicky FM Swell</t>
  </si>
  <si>
    <t>Training!</t>
  </si>
  <si>
    <t>VEC3 Fill 140 BPM 100</t>
  </si>
  <si>
    <t>Included with studio one</t>
  </si>
  <si>
    <t>Underworks Probe - Lilipur - Battle</t>
  </si>
  <si>
    <t>BA Three Oh Three!</t>
  </si>
  <si>
    <t>Rush Cutz 1st Step</t>
  </si>
  <si>
    <t>PD Defiant</t>
  </si>
  <si>
    <t>Rush Finished</t>
  </si>
  <si>
    <t>SQ Automator 1</t>
  </si>
  <si>
    <t>Slavic Women's Choir</t>
  </si>
  <si>
    <t>Will add program path soon</t>
  </si>
  <si>
    <t>Zero-G - Interlude</t>
  </si>
  <si>
    <t>Kobayashi snare</t>
  </si>
  <si>
    <t>SFX using a teleporter</t>
  </si>
  <si>
    <t>Sci-Fi Warp 2 8000</t>
  </si>
  <si>
    <t>SFX low hp</t>
  </si>
  <si>
    <t>SFX near incapacitation</t>
  </si>
  <si>
    <t>Sounds like this might be used</t>
  </si>
  <si>
    <t>? (UVI, MOTU or VSL product)</t>
  </si>
  <si>
    <t>Spumoni - Franca’s Cafe -</t>
  </si>
  <si>
    <t>Rhythm Thief &amp; The Paris Caper</t>
  </si>
  <si>
    <t>Twilight of Chevaliers</t>
  </si>
  <si>
    <t>Turkish Saz Riff 01</t>
  </si>
  <si>
    <t>Arabian Knights</t>
  </si>
  <si>
    <t>"Shank"</t>
  </si>
  <si>
    <t xml:space="preserve">Bite the Bobbies' Bums! </t>
  </si>
  <si>
    <t>"Hey!"</t>
  </si>
  <si>
    <t>Friend vs. Faux</t>
  </si>
  <si>
    <t>090-Roboshriek</t>
  </si>
  <si>
    <t>Harder Than Hard Boiled</t>
  </si>
  <si>
    <t>Showdown by Moonlight</t>
  </si>
  <si>
    <t>85-Dem Bones</t>
  </si>
  <si>
    <t>135-James Burn</t>
  </si>
  <si>
    <t>Sneak n' Peak</t>
  </si>
  <si>
    <t>160-The Call</t>
  </si>
  <si>
    <t>Bite the Bobbies' Bums!, Le Theme Diabolique</t>
  </si>
  <si>
    <t>Track 10 - Complete Composition 100bpm</t>
  </si>
  <si>
    <t>Vibraphone 1 or Vibraphone 2</t>
  </si>
  <si>
    <t>Ping Pong Rally</t>
  </si>
  <si>
    <t>Le Theme Diabolique</t>
  </si>
  <si>
    <t>The Last Dance Remix</t>
  </si>
  <si>
    <t>Mini Game 1</t>
  </si>
  <si>
    <t>Orchestral percussion</t>
  </si>
  <si>
    <t>Sneak n' Peak, Bite the Bobbies' Bums!, Mini Game 1, Mini Game Fail, Mini Game 2</t>
  </si>
  <si>
    <t>String hits and FX</t>
  </si>
  <si>
    <t>Elegant Infiltration</t>
  </si>
  <si>
    <t>Dengeki Bunko: Fighting Climax</t>
  </si>
  <si>
    <t>Disc 2 -&gt; 16 180 Emin</t>
  </si>
  <si>
    <t>Decision-Maker</t>
  </si>
  <si>
    <t>Higher Higher</t>
  </si>
  <si>
    <t>Login:Next Dream</t>
  </si>
  <si>
    <t>深淵</t>
  </si>
  <si>
    <t>SOUND MENUS - Cinematic</t>
  </si>
  <si>
    <t>深淵, 碧の幻影</t>
  </si>
  <si>
    <t>碧の幻影</t>
  </si>
  <si>
    <t>Yakuza 0</t>
  </si>
  <si>
    <t>唖然呆然</t>
  </si>
  <si>
    <t>Mad Desire</t>
  </si>
  <si>
    <t>Fiercest Warrior ver 0</t>
  </si>
  <si>
    <t>ハジマリノシラベ</t>
  </si>
  <si>
    <t>125-Elephant Boy Perc</t>
  </si>
  <si>
    <t>平静と困惑のあいだ</t>
  </si>
  <si>
    <t>MENU - All Cymbals Hi-Fi</t>
  </si>
  <si>
    <t>D3, C4</t>
  </si>
  <si>
    <t>Parry Addiction, Crash Addiction, Rocket Nuts Groove</t>
  </si>
  <si>
    <t>Beyond the Speed</t>
  </si>
  <si>
    <t>Parry Addiction</t>
  </si>
  <si>
    <t>Yakuza Kiwami</t>
  </si>
  <si>
    <t>The Big Nasty</t>
  </si>
  <si>
    <t>Flirt With Bomb</t>
  </si>
  <si>
    <t>Super Monkey Ball: Banana Blitz HD</t>
  </si>
  <si>
    <t>BASEBALL SELECTOR</t>
  </si>
  <si>
    <t>Large Ambience</t>
  </si>
  <si>
    <t>BEGINNER BOAT</t>
  </si>
  <si>
    <t>Desert Dinosaur</t>
  </si>
  <si>
    <t>Yakuza: Like a Dragon</t>
  </si>
  <si>
    <t>Korean Mafia</t>
  </si>
  <si>
    <t>Crash Bandicoot</t>
  </si>
  <si>
    <t>BS :NOW! Bass -&gt; BS :NOW! Bass</t>
  </si>
  <si>
    <t>BS :Useful Rez ^</t>
  </si>
  <si>
    <t>BS :Useful C^</t>
  </si>
  <si>
    <t>Heavy Machinery, Cortex Power, The Lab</t>
  </si>
  <si>
    <t>CD 2 -&gt; ATM:ATMOSP. 1 -&gt; ATM:Atmosp. 1</t>
  </si>
  <si>
    <t>ATM:Atmosp. 03</t>
  </si>
  <si>
    <t>Slippery Climb</t>
  </si>
  <si>
    <t>ATM:Atmosp. 04</t>
  </si>
  <si>
    <t>Lights Out</t>
  </si>
  <si>
    <t>FX :AnalogPerc.1</t>
  </si>
  <si>
    <t>Heavy Machinery, Cortex Power, Toxic Waste</t>
  </si>
  <si>
    <t>XXL:K  - 700 -&gt; XXL:K  - 700</t>
  </si>
  <si>
    <t>XXL:K-700 1</t>
  </si>
  <si>
    <t>XXL:K700 1.9</t>
  </si>
  <si>
    <t>N. Brio, The Lab</t>
  </si>
  <si>
    <t>286 16"Crash 1</t>
  </si>
  <si>
    <t>Tawna, Papu Papu, Hog Wild, etc.</t>
  </si>
  <si>
    <t>287 16"Choke 1</t>
  </si>
  <si>
    <t>Generator Room</t>
  </si>
  <si>
    <t>Temple Ruins</t>
  </si>
  <si>
    <t>290 Ride Ping</t>
  </si>
  <si>
    <t>Tawna</t>
  </si>
  <si>
    <t>391 CabasaRoll</t>
  </si>
  <si>
    <t>Jungle Rollers</t>
  </si>
  <si>
    <t>406 Quinto Tone</t>
  </si>
  <si>
    <t>Theme, Boulders, Upstream, etc.</t>
  </si>
  <si>
    <t>407 QuintoSlapO</t>
  </si>
  <si>
    <t>Theme, Hog Wild, The Lost City</t>
  </si>
  <si>
    <t>N. Brio, Neo Cortex</t>
  </si>
  <si>
    <t>012 Vibe n Me</t>
  </si>
  <si>
    <t>Pinstripe Potoroo</t>
  </si>
  <si>
    <t>Title, N. Sanity Beach, Tawna, The Great Gate</t>
  </si>
  <si>
    <t>060 ThaiBathHse.</t>
  </si>
  <si>
    <t>Tawna, Pinstripe Potoroo, N. Brio, The Lab</t>
  </si>
  <si>
    <t>061 MedicineDrum</t>
  </si>
  <si>
    <t>N. Sanity Beach, Jungle Rollers, Boulders, etc.</t>
  </si>
  <si>
    <t>124 Tremolo Vibe</t>
  </si>
  <si>
    <t>Ripper Roo, Koala Kong, Neo Cortex, The Great Hall</t>
  </si>
  <si>
    <t>Neo Cortex, The Great Hall</t>
  </si>
  <si>
    <t>051 Gong/Cymbal</t>
  </si>
  <si>
    <t>The Lost City</t>
  </si>
  <si>
    <t>057 TubularBells</t>
  </si>
  <si>
    <t>N. Brio</t>
  </si>
  <si>
    <t>086 Infinite One</t>
  </si>
  <si>
    <t>Vol. 10: Elements of Sound 1MB Collection</t>
  </si>
  <si>
    <t>67 Ethereal Stuff X</t>
  </si>
  <si>
    <t>Digeridooz#1</t>
  </si>
  <si>
    <t>ETHEREALSTUF_003</t>
  </si>
  <si>
    <t>Boulders</t>
  </si>
  <si>
    <t>ETHEREALSTUF_004</t>
  </si>
  <si>
    <t>69 Jew's Harp     X</t>
  </si>
  <si>
    <t>HARP LIBRARY</t>
  </si>
  <si>
    <t>Hog Wild</t>
  </si>
  <si>
    <t>JEW'S HARP  _009</t>
  </si>
  <si>
    <t>N. Sanity Beach, Jungle Rollers, Hog Wild</t>
  </si>
  <si>
    <t>CD 4 -&gt; Track 83</t>
  </si>
  <si>
    <t>AfricanDrumBeats CRT048301</t>
  </si>
  <si>
    <t>Northstar Productions</t>
  </si>
  <si>
    <t>Global Instruments Vol. 1</t>
  </si>
  <si>
    <t>WND:Bloogles&amp;Buz -&gt; WND:Bloogles&amp;Buz</t>
  </si>
  <si>
    <t>WND:Tube Wind  *</t>
  </si>
  <si>
    <t>WND:Bloog Lo/Hi*</t>
  </si>
  <si>
    <t>WND:YugoslvFlute -&gt; WND:YugoslvFlute</t>
  </si>
  <si>
    <t>WND:Sheep Call *</t>
  </si>
  <si>
    <t>WND:C2 YgCall*</t>
  </si>
  <si>
    <t>Papu Papu</t>
  </si>
  <si>
    <t>WND:AfrlvoryHorn -&gt; WND:AfrlvoryHorn</t>
  </si>
  <si>
    <t>WND:Long Tusk  *</t>
  </si>
  <si>
    <t>Added upward pitch bend</t>
  </si>
  <si>
    <t>Master Studio Collection Vol. 1</t>
  </si>
  <si>
    <t>Waterphone Bowed</t>
  </si>
  <si>
    <t>Waterphne Bowed2</t>
  </si>
  <si>
    <t>Universe of Sounds: Sonic Images</t>
  </si>
  <si>
    <t>SI2:SI FX Vol 1 -&gt; SI2:FX Menu    1</t>
  </si>
  <si>
    <t>FX :Pitchfall SI</t>
  </si>
  <si>
    <t>Toxic Waste</t>
  </si>
  <si>
    <t>SI2:SI FX Vol 2 -&gt; SI2:FX Menu    2</t>
  </si>
  <si>
    <t>FX :Boof      SI</t>
  </si>
  <si>
    <t>FX :PianoZipp SI</t>
  </si>
  <si>
    <t>SI2:SI FX Vol 11 -&gt; SI2:FX Menu   11</t>
  </si>
  <si>
    <t>FX :Honk      SI</t>
  </si>
  <si>
    <t>Heavy Machinery, Toxic Waste</t>
  </si>
  <si>
    <t>SI2:SI FX Vol 16 -&gt; SI2:FX Menu   16</t>
  </si>
  <si>
    <t>FX :Doing     SI</t>
  </si>
  <si>
    <t>Heavy Machinery</t>
  </si>
  <si>
    <t>123 Muted Gtr</t>
  </si>
  <si>
    <t>Boulders, Ripper Roo</t>
  </si>
  <si>
    <t>PR-D (GM Bank Bank)</t>
  </si>
  <si>
    <t>Koala Kong (Japanese version)</t>
  </si>
  <si>
    <t>L-CD701 Rhythm Section Vol. 1</t>
  </si>
  <si>
    <t>SNR:Cross Sn1</t>
  </si>
  <si>
    <t>Theme, N. Sanity Beach, Tawna, etc.</t>
  </si>
  <si>
    <t>SNR:Rim &amp; Stick -&gt; SNR:Stik Modules</t>
  </si>
  <si>
    <t>SNR:Woody Stick</t>
  </si>
  <si>
    <t>HAT:Fusion Hats</t>
  </si>
  <si>
    <t>PRC:Latin 2 -&gt; PRC:Tambourines</t>
  </si>
  <si>
    <t>PRC:Tambourines</t>
  </si>
  <si>
    <t>Ripper Roo</t>
  </si>
  <si>
    <t>PRC:Perc Toys -&gt; PRC:Perc Toys</t>
  </si>
  <si>
    <t>PRC:Perc Toys</t>
  </si>
  <si>
    <t>PRC:WatrphnHit</t>
  </si>
  <si>
    <t>PRC:RatchetLng</t>
  </si>
  <si>
    <t>Upstream</t>
  </si>
  <si>
    <t>BS :Jazz Bass -&gt; BS :Acoustic Bs</t>
  </si>
  <si>
    <t>BS :UpritBSC2</t>
  </si>
  <si>
    <t>Theme, N. Sanity Beach</t>
  </si>
  <si>
    <t>BS :Jazz Bass -&gt; BS: E.Bass FX</t>
  </si>
  <si>
    <t>BS :Bs.Slides</t>
  </si>
  <si>
    <t>BRS:F.Horns FX+ -&gt; BRS:FHns Rips</t>
  </si>
  <si>
    <t>BRS:FHns Rip 1a</t>
  </si>
  <si>
    <t>BRS:F.HrnRipF_5A</t>
  </si>
  <si>
    <t>BRS:Rip Up   1</t>
  </si>
  <si>
    <t>Koala Kong, Pinstripe Potoroo</t>
  </si>
  <si>
    <t>BRS:Rip Down 1</t>
  </si>
  <si>
    <t>Pinstripe Potoroo, The Great Hall</t>
  </si>
  <si>
    <t>BRS:Sh.Cluster</t>
  </si>
  <si>
    <t>Papu Papu, Temple Ruins</t>
  </si>
  <si>
    <t>CYM:Cymbal FX -&gt; CYM:Scrapes</t>
  </si>
  <si>
    <t>CYM:Scrape    1S</t>
  </si>
  <si>
    <t xml:space="preserve">KEY: Melodica C_4 </t>
  </si>
  <si>
    <t>STR:.Sec PzA#4</t>
  </si>
  <si>
    <t>Hog Wild, Ripper Roo, Temple Ruins, etc.</t>
  </si>
  <si>
    <t>P-01: Acoust Piano [001]</t>
  </si>
  <si>
    <t>Partition A -&gt; ODD BELLS</t>
  </si>
  <si>
    <t>POLYFUSION</t>
  </si>
  <si>
    <t>Generator Room, Toxic Waste</t>
  </si>
  <si>
    <t>Partition C -&gt; WHAM-O</t>
  </si>
  <si>
    <t>WHAM-0</t>
  </si>
  <si>
    <t>Boulders, The Lost City</t>
  </si>
  <si>
    <t>GTR:PRS Pwr Cuts -&gt; GTR:'PRS Cuts</t>
  </si>
  <si>
    <t>GTR:'PRS Cuts  a</t>
  </si>
  <si>
    <t>GTR:PRS Pwr C3d</t>
  </si>
  <si>
    <t>N. Sanity Beach, Koala Kong, Neo Cortex</t>
  </si>
  <si>
    <t>GTR:PRS Pwr E3e</t>
  </si>
  <si>
    <t>Boulders, Toxic Waste</t>
  </si>
  <si>
    <t>CD 1 -&gt; Partition B -&gt; BUNGA PH</t>
  </si>
  <si>
    <t>BUNGA     7</t>
  </si>
  <si>
    <t>CHINAFLT122</t>
  </si>
  <si>
    <t>CD 1 -&gt; Partition H -&gt; TAMPURA</t>
  </si>
  <si>
    <t>TAMPURA 1</t>
  </si>
  <si>
    <t>Added downward pitch bend</t>
  </si>
  <si>
    <t>CD 2 -&gt; Partition B -&gt; BS KULNGTANG</t>
  </si>
  <si>
    <t>BSKULNG TT</t>
  </si>
  <si>
    <t>BSKLGTG D4P</t>
  </si>
  <si>
    <t>CD 2 -&gt; Partition C -&gt; SARON 32 MEG</t>
  </si>
  <si>
    <t>SARON 2</t>
  </si>
  <si>
    <t>CD 3 -&gt; Partition A -&gt; CHINA VLN FX</t>
  </si>
  <si>
    <t>ERHU    38</t>
  </si>
  <si>
    <t>Track 10 - AFRO LATIN -&gt; TS 0:28</t>
  </si>
  <si>
    <t>Rhythm 15: Solo Congas</t>
  </si>
  <si>
    <t>Track 14 - AFRO LATIN -&gt; TS 0:00</t>
  </si>
  <si>
    <t>Rhythm 21: Drumkit, bells</t>
  </si>
  <si>
    <t>Track 28 - AFRICAN -&gt; TS 0:00</t>
  </si>
  <si>
    <t>Rhythm 27: Kenyan wakama chant, key of Eb</t>
  </si>
  <si>
    <t>Track 29 - AFRICAN -&gt; TS 0:00</t>
  </si>
  <si>
    <t>Wood flute, key of Am/Em</t>
  </si>
  <si>
    <t>Track 82 - MISCELLANEOUS -&gt; TS 0:00</t>
  </si>
  <si>
    <t>Fast Bongo roll</t>
  </si>
  <si>
    <t>T21:Shriek</t>
  </si>
  <si>
    <t>Didgeridoo short</t>
  </si>
  <si>
    <t>PaRappa the Rapper</t>
  </si>
  <si>
    <t>Prince Fleaswallow's Rap</t>
  </si>
  <si>
    <t>22 SoloSax</t>
  </si>
  <si>
    <t>Cheap Cheap The Cooking Chicken's Rap</t>
  </si>
  <si>
    <t>Wild Arms</t>
  </si>
  <si>
    <t>Ancient Shrine, Kishum Flame</t>
  </si>
  <si>
    <t>Castle of Flames</t>
  </si>
  <si>
    <t>Crash Bandicoot 2: Cortex Strikes Back</t>
  </si>
  <si>
    <t>Peter Siedlaczek's Advanced Orchestra</t>
  </si>
  <si>
    <t>CD 5 -&gt; Partition E -&gt; 04 VB MUTE</t>
  </si>
  <si>
    <t>VB MUTE</t>
  </si>
  <si>
    <t>VB MUTE B3</t>
  </si>
  <si>
    <t>Warp Room, Bear It</t>
  </si>
  <si>
    <t>CD 1 -&gt; SYN:MORPHEUS 1 -&gt; SYN:Morpheus 1</t>
  </si>
  <si>
    <t>SYN:Morpheus 1</t>
  </si>
  <si>
    <t>SYN:M01.01 C 5</t>
  </si>
  <si>
    <t>Tiny Tiger</t>
  </si>
  <si>
    <t>N. Brio, Rock It</t>
  </si>
  <si>
    <t>Ross Garfield Drums 1</t>
  </si>
  <si>
    <t>Partition B -&gt; FUSION KIT</t>
  </si>
  <si>
    <t>FUSION SNR</t>
  </si>
  <si>
    <t>Theme, Warp Room, N. Brio, etc.</t>
  </si>
  <si>
    <t>Foundations</t>
  </si>
  <si>
    <t>VOX:*Scats/Choir -&gt; VOX:*Short Scats</t>
  </si>
  <si>
    <t>VOX:*Male Loozs</t>
  </si>
  <si>
    <t>VOX:*Loo D4</t>
  </si>
  <si>
    <t>N. Gin</t>
  </si>
  <si>
    <t>EMS</t>
  </si>
  <si>
    <t>Synthi AKS</t>
  </si>
  <si>
    <t>Synth accents</t>
  </si>
  <si>
    <t>Piston It Away</t>
  </si>
  <si>
    <t>288 16"Crash 2</t>
  </si>
  <si>
    <t>Detuned 0.5 st</t>
  </si>
  <si>
    <t>Hang Eight</t>
  </si>
  <si>
    <t>Turtle Woods</t>
  </si>
  <si>
    <t>Warp Room</t>
  </si>
  <si>
    <t>Title, Coco Bandicoot</t>
  </si>
  <si>
    <t>005 Strings</t>
  </si>
  <si>
    <t>023 Trombone 1</t>
  </si>
  <si>
    <t>033 Rock Bass</t>
  </si>
  <si>
    <t>Turtle Woods, N. Brio, Hang Eight, etc.</t>
  </si>
  <si>
    <t>035 Flint Bass</t>
  </si>
  <si>
    <t>125 Whistl'n Joe</t>
  </si>
  <si>
    <t>111 Power 5ths</t>
  </si>
  <si>
    <t>114 Sarong</t>
  </si>
  <si>
    <t>JEW'S HARP  _008</t>
  </si>
  <si>
    <t>WND:Xtra Long  *</t>
  </si>
  <si>
    <t>Master Studio Collection Vol. 2</t>
  </si>
  <si>
    <t>Space Orig.Pitch</t>
  </si>
  <si>
    <t>The Eel Deal</t>
  </si>
  <si>
    <t>SI2:SI FX Vol 5 -&gt; SI2:FX Menu    5</t>
  </si>
  <si>
    <t>FX :VerbSprng SI</t>
  </si>
  <si>
    <t>Snow Go, Crash Dash, Ripper Roo, etc</t>
  </si>
  <si>
    <t>Synthesizer #2</t>
  </si>
  <si>
    <t>Theme, Warp Room, Snow Go, etc</t>
  </si>
  <si>
    <t>HAT:Fuzn HH Cl</t>
  </si>
  <si>
    <t>Theme, Snow Go, N. Brio, etc</t>
  </si>
  <si>
    <t>PRC:Latin 1 -&gt; PRC:Cowbells</t>
  </si>
  <si>
    <t>PRC:Cowbell menu</t>
  </si>
  <si>
    <t>PRC:TambHit1</t>
  </si>
  <si>
    <t>Theme, Hang Eight</t>
  </si>
  <si>
    <t>PRC:TambShk1</t>
  </si>
  <si>
    <t>PRC:Quijada</t>
  </si>
  <si>
    <t>PRC:Sleighbell</t>
  </si>
  <si>
    <t>Snow Go, Crash Dash</t>
  </si>
  <si>
    <t>Ripper Roo, Road to Ruin</t>
  </si>
  <si>
    <t>STR:.Marcato 2 -&gt; STR:.Marcato 2</t>
  </si>
  <si>
    <t>STR:.Vls Marcato</t>
  </si>
  <si>
    <t>STR:.VlsMrC#4A</t>
  </si>
  <si>
    <t>Crash Dash, Rock It</t>
  </si>
  <si>
    <t>STR:.VlsMrC#5A</t>
  </si>
  <si>
    <t>Rock It</t>
  </si>
  <si>
    <t>STR:.Sec PzC_3</t>
  </si>
  <si>
    <t>STR:.Sec PzC_4</t>
  </si>
  <si>
    <t>Ripper Roo, Rock It</t>
  </si>
  <si>
    <t>Partition H -&gt; RAVERMOOG</t>
  </si>
  <si>
    <t>HOLLORAVER</t>
  </si>
  <si>
    <t>OVER RESO VB</t>
  </si>
  <si>
    <t>Tiny Tiger, Piston It Away</t>
  </si>
  <si>
    <t>Internal Voice 1</t>
  </si>
  <si>
    <t>28 GT Amod</t>
  </si>
  <si>
    <t>Neo Cortex</t>
  </si>
  <si>
    <t>Track 22 - AFRICAN -&gt; TS 0:13</t>
  </si>
  <si>
    <t>Rhythm 1: Drums, shaker</t>
  </si>
  <si>
    <t>Track 29 - AFRICAN -&gt; TS 0:30</t>
  </si>
  <si>
    <t>Flute, key of G</t>
  </si>
  <si>
    <t>Track 30 - AFRICAN -&gt; TS 0:00</t>
  </si>
  <si>
    <t>Bass kalimba (Thumb harp), key of Bb/F</t>
  </si>
  <si>
    <t>Track 60 - EASTERN -&gt; TS 0:00</t>
  </si>
  <si>
    <t>Chinese Buffalo Horn</t>
  </si>
  <si>
    <t>Track 62 - EASTERN -&gt; TS 0:00</t>
  </si>
  <si>
    <t>Thai Reed Horn 1</t>
  </si>
  <si>
    <t>Track 62 - EASTERN -&gt; TS 0:19</t>
  </si>
  <si>
    <t>Thai Reed Horn 3</t>
  </si>
  <si>
    <t>Track 63 - EASTERN -&gt; TS 0:00</t>
  </si>
  <si>
    <t>Korean single string Violin 1</t>
  </si>
  <si>
    <t>Kurasshu Bandikū 2: Korutekkusu no Gyakushū!</t>
  </si>
  <si>
    <t>クラッシュ万事休す</t>
  </si>
  <si>
    <t>154 Whoo-Whoo!</t>
  </si>
  <si>
    <t>Gran Turismo</t>
  </si>
  <si>
    <t>US Soundtrack</t>
  </si>
  <si>
    <t>Dangerous CD Company</t>
  </si>
  <si>
    <t>Danger 1</t>
  </si>
  <si>
    <t>Future Music</t>
  </si>
  <si>
    <t>K2000R</t>
  </si>
  <si>
    <t>JP Soundtrack</t>
  </si>
  <si>
    <t>Spyro the Dragon</t>
  </si>
  <si>
    <t>800 Jungle Jam</t>
  </si>
  <si>
    <t>Alphine Ridge, Terrace Village</t>
  </si>
  <si>
    <t>803 Prepared Mbira</t>
  </si>
  <si>
    <t>Stone Hill</t>
  </si>
  <si>
    <t>For Artisans, both octaves used</t>
  </si>
  <si>
    <t>Title Screen, Artisans, Wild Flight</t>
  </si>
  <si>
    <t>814 Medicine Man</t>
  </si>
  <si>
    <t>Magic Crafters Home</t>
  </si>
  <si>
    <t>816 Kotobira</t>
  </si>
  <si>
    <t>-Used through the soundtrack-</t>
  </si>
  <si>
    <t>07 Honky-Tonk</t>
  </si>
  <si>
    <t>Dr. Shemp, Alpine Ridge, Crystal Flight, Dream Weavers Homeworld, Dark Passage</t>
  </si>
  <si>
    <t>10 Dyno E. Piano</t>
  </si>
  <si>
    <t>51 Rock Kit</t>
  </si>
  <si>
    <t>Seen in PS Underground interview</t>
  </si>
  <si>
    <t>High Caves</t>
  </si>
  <si>
    <t>Programs -&gt; GUITARS</t>
  </si>
  <si>
    <t>94 Green Acres</t>
  </si>
  <si>
    <t>Peace Keepers Home</t>
  </si>
  <si>
    <t>910 Solo Oboe</t>
  </si>
  <si>
    <t>975 Big Drum Corp</t>
  </si>
  <si>
    <t>984 Hot Tamale Kit</t>
  </si>
  <si>
    <t>L-CDP-08 Symphony Orchestra</t>
  </si>
  <si>
    <t>ORC:Orch Gliss -&gt; ORC:Major Gliss</t>
  </si>
  <si>
    <t>ORC:Maj Gliss 1S</t>
  </si>
  <si>
    <t>ORC:MajGlisC_4</t>
  </si>
  <si>
    <t>ORC:ChordCluster -&gt; ORC:Pentatonic</t>
  </si>
  <si>
    <t>ORC:Penta  /  1a</t>
  </si>
  <si>
    <t>ORC:PentfVar 1</t>
  </si>
  <si>
    <t>Gnasty Gnorc, Wild Flight</t>
  </si>
  <si>
    <t>STR:Arpeggios -&gt; STR:Arpeggios</t>
  </si>
  <si>
    <t>STR:Arp.Major p</t>
  </si>
  <si>
    <t>STR:ArpMajC_4p</t>
  </si>
  <si>
    <t>Sunny Flight, Wild Flight</t>
  </si>
  <si>
    <t>Partition A -&gt; ICELAND</t>
  </si>
  <si>
    <t>Partition A -&gt; GLISSOLIA</t>
  </si>
  <si>
    <t>GLISSOLIA</t>
  </si>
  <si>
    <t>ROLLEYPOLLEY</t>
  </si>
  <si>
    <t>Dream Weavers Homeworld</t>
  </si>
  <si>
    <t xml:space="preserve">Partition B -&gt; 143-170 BPM </t>
  </si>
  <si>
    <t>COOKIE SEQ</t>
  </si>
  <si>
    <t>Dr. Shemp, Tree Tops, Gnasty's Loot</t>
  </si>
  <si>
    <t>Partition C -&gt; INDIA DRONES</t>
  </si>
  <si>
    <t>TANDOORI MAN</t>
  </si>
  <si>
    <t>Opening Theme</t>
  </si>
  <si>
    <t>Partition D -&gt; SUPER TREM</t>
  </si>
  <si>
    <t>SUPER TREM</t>
  </si>
  <si>
    <t>Ice Cavern, Gnasty Gnorc</t>
  </si>
  <si>
    <t>DISC A -&gt; Partition E -&gt; 01 LRG DRUMS</t>
  </si>
  <si>
    <t>BD ROLL</t>
  </si>
  <si>
    <t>DISC A -&gt; Partition H -&gt; 05 BIRDMEN</t>
  </si>
  <si>
    <t>DOVEMAN MENU</t>
  </si>
  <si>
    <t>DOVECALL 1</t>
  </si>
  <si>
    <t>Beast Makers Home, Metalhead</t>
  </si>
  <si>
    <t>Sangba Menu</t>
  </si>
  <si>
    <t>Title Screen, Artisans</t>
  </si>
  <si>
    <t>Town Square, Gnasty Gnorc</t>
  </si>
  <si>
    <t>HYBRIDAD P-L</t>
  </si>
  <si>
    <t>HYBRIDAH F-R</t>
  </si>
  <si>
    <t>Blowhard</t>
  </si>
  <si>
    <t>BIG BD 1B -L</t>
  </si>
  <si>
    <t>Town Square</t>
  </si>
  <si>
    <t>TribeWar 060</t>
  </si>
  <si>
    <t>Gnasty Gnorc</t>
  </si>
  <si>
    <t>DAIRES OPEN5</t>
  </si>
  <si>
    <t>DARABKA RLL1</t>
  </si>
  <si>
    <t>Lofty Castle, Haunted Towers</t>
  </si>
  <si>
    <t>DEFI OPEN 1</t>
  </si>
  <si>
    <t>Beast Makers Home (Alternate)</t>
  </si>
  <si>
    <t>ZILIESOPEN</t>
  </si>
  <si>
    <t>Dark Hollow</t>
  </si>
  <si>
    <t>Water Piano</t>
  </si>
  <si>
    <t>Lofty Castle</t>
  </si>
  <si>
    <t>Sweetwater RSI</t>
  </si>
  <si>
    <t>Guitars used throughout the OST</t>
  </si>
  <si>
    <t>Harp Glisses</t>
  </si>
  <si>
    <t>Gnorc Gnexus</t>
  </si>
  <si>
    <t>MediEvil</t>
  </si>
  <si>
    <t>Harp Hits</t>
  </si>
  <si>
    <t>The Graveyard</t>
  </si>
  <si>
    <t>Flute FX</t>
  </si>
  <si>
    <t>Organ same as GM organ</t>
  </si>
  <si>
    <t>Hillstop Mausoleum</t>
  </si>
  <si>
    <t>Crash Bandicoot: Warped</t>
  </si>
  <si>
    <t>Loop Soup!</t>
  </si>
  <si>
    <t>SUNSHINE3 84</t>
  </si>
  <si>
    <t>Title Theme, Time Twister</t>
  </si>
  <si>
    <t>CD 1 -&gt; SYN: DANCE  1 -&gt; SYN: DANCE  3</t>
  </si>
  <si>
    <t>SYN:Dance   65</t>
  </si>
  <si>
    <t>Future Frenzy</t>
  </si>
  <si>
    <t>SYN:Dance   80</t>
  </si>
  <si>
    <t>CD 1 -&gt; SYN: DANCE  1 -&gt; SYN: DANCE  4</t>
  </si>
  <si>
    <t>SYN:Dance  126</t>
  </si>
  <si>
    <t>CD 1 -&gt; SYN: DANCE  2 -&gt; SYN: DANCE  5</t>
  </si>
  <si>
    <t>SYN:Dance  142</t>
  </si>
  <si>
    <t>Title Theme, Future Frenzy</t>
  </si>
  <si>
    <t>CD 1 -&gt; SYN: DANCE  2 -&gt; SYN: DANCE  6</t>
  </si>
  <si>
    <t>SYN:Dance  192</t>
  </si>
  <si>
    <t>CD 2 -&gt; FX :FX SPACEFUNK -&gt; FX :FX SpaceFunk</t>
  </si>
  <si>
    <t>FX :FX SpaceFunk2</t>
  </si>
  <si>
    <t>Hog Ride, Tomb Time, N. Gin</t>
  </si>
  <si>
    <t>027 Pizzicombo</t>
  </si>
  <si>
    <t>F#2 + F#3 sampled</t>
  </si>
  <si>
    <t>Orient Express</t>
  </si>
  <si>
    <t>Toad Village</t>
  </si>
  <si>
    <t>052 Harp</t>
  </si>
  <si>
    <t>C4 sampled</t>
  </si>
  <si>
    <t>Title Theme, Toad Village</t>
  </si>
  <si>
    <t>065 Tubular Bell</t>
  </si>
  <si>
    <t>019 Hanoi Drone</t>
  </si>
  <si>
    <t>022 Back in Bowl</t>
  </si>
  <si>
    <t>Tomb Time</t>
  </si>
  <si>
    <t>058 Pitchin'Perc</t>
  </si>
  <si>
    <t>F3, D4, F4, G4, A4, B4</t>
  </si>
  <si>
    <t>074 Forboboding</t>
  </si>
  <si>
    <t>017 Pizz Bass</t>
  </si>
  <si>
    <t>019 Accordion</t>
  </si>
  <si>
    <t>Makin' Waves</t>
  </si>
  <si>
    <t>020 Harmonica</t>
  </si>
  <si>
    <t>C3 samped</t>
  </si>
  <si>
    <t>JEW'S HARP  _001</t>
  </si>
  <si>
    <t>Dingodile</t>
  </si>
  <si>
    <t>FRT:Baglama Saz -&gt; FRT:Baglama Saz</t>
  </si>
  <si>
    <t>FRT:Baglama Saz*</t>
  </si>
  <si>
    <t>Hang 'Em High</t>
  </si>
  <si>
    <t>WND:Midjwiz -&gt; WND:Midjwiz</t>
  </si>
  <si>
    <t>WND:Midjwiz atk*</t>
  </si>
  <si>
    <t>WND:C#MAtkDrn*</t>
  </si>
  <si>
    <t>Title Theme, Tomb Time</t>
  </si>
  <si>
    <t>WND:Didgeridoo -&gt; WND:Didgeridoo</t>
  </si>
  <si>
    <t>WND:Digeridoo  *</t>
  </si>
  <si>
    <t>WND:DidgiTonal</t>
  </si>
  <si>
    <t>Title Theme, Time Twister, Dingodile</t>
  </si>
  <si>
    <t>BRS:Ens.sfz  1aS</t>
  </si>
  <si>
    <t>Bone Yard</t>
  </si>
  <si>
    <t>CYM:Cymbal FX -&gt; CYM:Mallet Rolls</t>
  </si>
  <si>
    <t>CYM:Mlt Swell 1S</t>
  </si>
  <si>
    <t>Under Pressure</t>
  </si>
  <si>
    <t>Track 16 - Drumb Beats -&gt; TS 0:00</t>
  </si>
  <si>
    <t>Beat 27 16-01</t>
  </si>
  <si>
    <t>CD 1 -&gt; Partition E -&gt; 07 AMB. TAR</t>
  </si>
  <si>
    <t>AMB.TAR HITS</t>
  </si>
  <si>
    <t>CD 1 -&gt; Partition A -&gt; CHINESE SET</t>
  </si>
  <si>
    <t>CHINA LRG 1</t>
  </si>
  <si>
    <t>CHINA SML 1</t>
  </si>
  <si>
    <t>CD 1 -&gt; Partition C -&gt; CHINAFLT PH1</t>
  </si>
  <si>
    <t>CHINA FLT11</t>
  </si>
  <si>
    <t>CD 1 -&gt; Partition C -&gt; CHINAFLT PH2</t>
  </si>
  <si>
    <t>CHINA FLT59</t>
  </si>
  <si>
    <t>CD 1 -&gt; Partition H -&gt; Y.CHING PH</t>
  </si>
  <si>
    <t>YANGCHING23</t>
  </si>
  <si>
    <t>YANGCHING28</t>
  </si>
  <si>
    <t>CD 2 -&gt; Partition B -&gt; KENONG</t>
  </si>
  <si>
    <t>KENONG TT -V</t>
  </si>
  <si>
    <t>KENONG F4 F</t>
  </si>
  <si>
    <t>BTS:Ethnic Inst. -&gt; BTS:Ethnic Inst1</t>
  </si>
  <si>
    <t xml:space="preserve"> 70:BBL Clay Pot</t>
  </si>
  <si>
    <t>1st hit</t>
  </si>
  <si>
    <t>BTS:Odds &amp; Ends -&gt; BTS:Odds &amp; Ends</t>
  </si>
  <si>
    <t xml:space="preserve"> 70:BBL H20 Pans</t>
  </si>
  <si>
    <t>Track 84 - ONE HIT SAMPLES -&gt; TS 0:05</t>
  </si>
  <si>
    <t>Japanese Cymbal 2</t>
  </si>
  <si>
    <t>Crash Team Racing</t>
  </si>
  <si>
    <t>CD 1 -&gt; GUI:120 BPM  1-4 -&gt; GUI:120 Bpm  1-3</t>
  </si>
  <si>
    <t>GUI:120 Bpm  3</t>
  </si>
  <si>
    <t>GUI:Eddy120 5 A</t>
  </si>
  <si>
    <t>Trophy Podium (Crash, Coco, Fake Crash)</t>
  </si>
  <si>
    <t>CD 3 -&gt; Partition A -&gt; 03 FL STAC 1</t>
  </si>
  <si>
    <t>FL STACATO 1</t>
  </si>
  <si>
    <t>FL1STAC#D5</t>
  </si>
  <si>
    <t>Cortex Castle</t>
  </si>
  <si>
    <t>CD 3 -&gt; Partition D -&gt; 04 OBS STAC2</t>
  </si>
  <si>
    <t>OBS STCATO 2</t>
  </si>
  <si>
    <t>OBS2STAC  A3</t>
  </si>
  <si>
    <t>C1 sampled</t>
  </si>
  <si>
    <t>Blizzard Bluff, Dingo Canyon</t>
  </si>
  <si>
    <t>024 Pizz Celli</t>
  </si>
  <si>
    <t>Coco Park</t>
  </si>
  <si>
    <t>Glacier Park, Polar Pass</t>
  </si>
  <si>
    <t>112 Rubber Band</t>
  </si>
  <si>
    <t>Dingo Canyon</t>
  </si>
  <si>
    <t>MLT:Steel Drums -&gt; MLT:Steel Drums</t>
  </si>
  <si>
    <t>MLT:SteelDrums *</t>
  </si>
  <si>
    <t>MLT:A3TenorSt*</t>
  </si>
  <si>
    <t>N. Sanity Beach, Crash Cove</t>
  </si>
  <si>
    <t>085 Tria Bells</t>
  </si>
  <si>
    <t>Coco Park, Papu's Pyramid</t>
  </si>
  <si>
    <t>016 Santur</t>
  </si>
  <si>
    <t>Dragon Mines</t>
  </si>
  <si>
    <t>083 Syn.Calliope</t>
  </si>
  <si>
    <t>Hot Air Skyway</t>
  </si>
  <si>
    <t>INT-A (Internal A)</t>
  </si>
  <si>
    <t>092 Heavy Gtr B</t>
  </si>
  <si>
    <t>battle arenas</t>
  </si>
  <si>
    <t>BRS:Tpts Sec.2-3 -&gt; BRS:Tps Sec.2 f</t>
  </si>
  <si>
    <t>BRS:Tps f    2aS</t>
  </si>
  <si>
    <t>BRS:Tpts f E_4</t>
  </si>
  <si>
    <t>BRS:Bs.Trombones -&gt; BRS:Bs.Bone Sect</t>
  </si>
  <si>
    <t>BRS:Bs.Tbs ff 1a</t>
  </si>
  <si>
    <t>BRS:BsTbn 3f D#2</t>
  </si>
  <si>
    <t>Roo's Tubes</t>
  </si>
  <si>
    <t>Second trumpet section - unable to match exact note</t>
  </si>
  <si>
    <t>VK-7</t>
  </si>
  <si>
    <t>Tiny Arena</t>
  </si>
  <si>
    <t>Spyro 2: Ripto's Rage! / Gateway to Glimmer</t>
  </si>
  <si>
    <t>Track 02 - Shouts</t>
  </si>
  <si>
    <t>Skeleton Dance</t>
  </si>
  <si>
    <t>Track 03 - Shouts</t>
  </si>
  <si>
    <t>"Baby, you got it"</t>
  </si>
  <si>
    <t>MANHTN 128</t>
  </si>
  <si>
    <t>MANHATN 12, MANHAT LAE, MANHATN AA</t>
  </si>
  <si>
    <t>Gulp's Overlook</t>
  </si>
  <si>
    <t>Skelos Badlands, Save the Cavemen!, Save Them Again!!!</t>
  </si>
  <si>
    <t>Skelos Badlands, Crystal Glacier, Scorch, Ripto's Arena</t>
  </si>
  <si>
    <t>Programs -&gt; EFFECTS SOUNDS</t>
  </si>
  <si>
    <t>192 a no way CS</t>
  </si>
  <si>
    <t>Magma Cone</t>
  </si>
  <si>
    <t>984 Hot Tamali Kit</t>
  </si>
  <si>
    <t>Motown B3 050</t>
  </si>
  <si>
    <t>Smokey PW 074</t>
  </si>
  <si>
    <t>Crystal Glacier (Intro &amp; Outro), Mystic Marsh</t>
  </si>
  <si>
    <t>Sweetwater Classical Instruments</t>
  </si>
  <si>
    <t>PLUCKED -&gt; HARPGLS1</t>
  </si>
  <si>
    <t>GLISS SWEEPS</t>
  </si>
  <si>
    <t>Intro Cutscene</t>
  </si>
  <si>
    <t>Holoquin</t>
  </si>
  <si>
    <t>Breeze Harbor, Colossus</t>
  </si>
  <si>
    <t>Shady Oasis</t>
  </si>
  <si>
    <t>Scorch</t>
  </si>
  <si>
    <t>Hurricos, Aquaria Towers</t>
  </si>
  <si>
    <t>BLASTCAPS 73</t>
  </si>
  <si>
    <t>Hurricos</t>
  </si>
  <si>
    <t>Aquaria Towers</t>
  </si>
  <si>
    <t>BRETHALYZE 80</t>
  </si>
  <si>
    <t>Zephyr</t>
  </si>
  <si>
    <t>OLDCHEEZ1 80</t>
  </si>
  <si>
    <t>Sunny Beach, Zephyr</t>
  </si>
  <si>
    <t>FLEX   85</t>
  </si>
  <si>
    <t>STATICUS 89</t>
  </si>
  <si>
    <t>TRIBALFILT89</t>
  </si>
  <si>
    <t>Idol Springs</t>
  </si>
  <si>
    <t>CD 1 -&gt; Partition A -&gt; 04 90-99 BPM</t>
  </si>
  <si>
    <t>AFROSYNTH 92</t>
  </si>
  <si>
    <t>Idol Springs, Sunny Beach, Metro Speedway</t>
  </si>
  <si>
    <t>SLOPIN   95</t>
  </si>
  <si>
    <t>PHUNQUE  96</t>
  </si>
  <si>
    <t>BURNT   97</t>
  </si>
  <si>
    <t>AIRWAYS  98</t>
  </si>
  <si>
    <t>Zephyr, Metro Speedway, Scorch</t>
  </si>
  <si>
    <t>CROAK   99</t>
  </si>
  <si>
    <t>CD 1 -&gt; Partition A -&gt; 05 100-109</t>
  </si>
  <si>
    <t>POWERBUZ 100</t>
  </si>
  <si>
    <t>UNDULAT1 100</t>
  </si>
  <si>
    <t>UNDULAT2 100</t>
  </si>
  <si>
    <t>SPINNER 100</t>
  </si>
  <si>
    <t>Metro Speedway</t>
  </si>
  <si>
    <t>CHICKEN 101</t>
  </si>
  <si>
    <t>Mystic Marsh</t>
  </si>
  <si>
    <t>MOTOR 2 105</t>
  </si>
  <si>
    <t>Mystic Marsh, Metro Speedway</t>
  </si>
  <si>
    <t>CD 1 -&gt; Partition B -&gt; 01 110-119</t>
  </si>
  <si>
    <t>STOOPID 113</t>
  </si>
  <si>
    <t>Skelos Badlands</t>
  </si>
  <si>
    <t>TELLYVICE115</t>
  </si>
  <si>
    <t>BOTZ   116</t>
  </si>
  <si>
    <t>TWEEEKY 117</t>
  </si>
  <si>
    <t>WERK   117</t>
  </si>
  <si>
    <t>CD 1 -&gt; Partition B -&gt; 02 120-129</t>
  </si>
  <si>
    <t>METALOCK 120</t>
  </si>
  <si>
    <t>Gateway to Glimmer Forest, Magma Cone, Robotica Farms</t>
  </si>
  <si>
    <t>TENSION1 120</t>
  </si>
  <si>
    <t>WOWZA   120</t>
  </si>
  <si>
    <t>Skelos Badlands, Robotica Farms, Magma Cone</t>
  </si>
  <si>
    <t>AUTOBAHN 125</t>
  </si>
  <si>
    <t>REACTIVE 125</t>
  </si>
  <si>
    <t>GLASSFRAG126</t>
  </si>
  <si>
    <t>Magma Cone, Robotica Farms</t>
  </si>
  <si>
    <t>VITALIZE 125</t>
  </si>
  <si>
    <t>Skelos Badlands, Robotica Farms</t>
  </si>
  <si>
    <t>INTRIGUE 130</t>
  </si>
  <si>
    <t>Harbor Trolley Trouble!, Icy Speedway</t>
  </si>
  <si>
    <t>Harbor Trolley Trouble!</t>
  </si>
  <si>
    <t>DRUM+BS2 147</t>
  </si>
  <si>
    <t>DRUM+BS3 147</t>
  </si>
  <si>
    <t>Harbor Trolley Trouble!, Grab the Crystal Popcorn!</t>
  </si>
  <si>
    <t>CD 1 -&gt; Partition B -&gt; 04 160-480</t>
  </si>
  <si>
    <t>SURGE HF 173</t>
  </si>
  <si>
    <t>Icy Speedway</t>
  </si>
  <si>
    <t>CD 1 -&gt; Partition D -&gt; 04 RADIANT</t>
  </si>
  <si>
    <t>GLINTING</t>
  </si>
  <si>
    <t>Idol Springs, Hurricos, Metropolis</t>
  </si>
  <si>
    <t>Summer Forest</t>
  </si>
  <si>
    <t>PARADISE</t>
  </si>
  <si>
    <t>Autumn Plains</t>
  </si>
  <si>
    <t>LUMINIZE</t>
  </si>
  <si>
    <t>Winter Tundra</t>
  </si>
  <si>
    <t>Hurricos, Aquaria Towers, Gulp's Overlook</t>
  </si>
  <si>
    <t>DOVECALL 3, DOVECALL 4</t>
  </si>
  <si>
    <t>Breeze Harbor</t>
  </si>
  <si>
    <t>Partition B -&gt; BUNGA PH</t>
  </si>
  <si>
    <t>BUNGA MENU</t>
  </si>
  <si>
    <t>Scorch, Shady Oasis</t>
  </si>
  <si>
    <t>Partition C -&gt; CHINAFLT PH2</t>
  </si>
  <si>
    <t>CHINA MENU 2</t>
  </si>
  <si>
    <t>Canyon Speedway</t>
  </si>
  <si>
    <t>Partition C -&gt; TEMPL FLT PH</t>
  </si>
  <si>
    <t>CHITMPL MENU</t>
  </si>
  <si>
    <t>Cloud Temples</t>
  </si>
  <si>
    <t>DISC 5</t>
  </si>
  <si>
    <t>Classical Tenor</t>
  </si>
  <si>
    <t>Ripto's Arena</t>
  </si>
  <si>
    <t>DAIRES OPEN5, 6, ZILIESOPEN</t>
  </si>
  <si>
    <t>Skelos Badlands, Zephyr</t>
  </si>
  <si>
    <t>DARABKA 10, DARABKA RLL7</t>
  </si>
  <si>
    <t>More possible patches. See note</t>
  </si>
  <si>
    <t>vib-ribbon</t>
  </si>
  <si>
    <t>Laugh and Peace</t>
  </si>
  <si>
    <t>FanfareTaDa CRT044001</t>
  </si>
  <si>
    <t>Polaroid</t>
  </si>
  <si>
    <t>Rainbow (Unreleased Song)</t>
  </si>
  <si>
    <t>"Ladies and Gentlemen"</t>
  </si>
  <si>
    <t>Track 32 - Male Adlib 2</t>
  </si>
  <si>
    <t>"Yo the beats are strong.."</t>
  </si>
  <si>
    <t>Track 34 - Ethnic Vocals</t>
  </si>
  <si>
    <t>"WHAAAAAAAAAT?!"</t>
  </si>
  <si>
    <t>Polaroid, Rainbow (Unreleased Song)</t>
  </si>
  <si>
    <t>Gran Turismo 2</t>
  </si>
  <si>
    <t>replace with Roland path</t>
  </si>
  <si>
    <t>Simulation Mode</t>
  </si>
  <si>
    <t>MU100</t>
  </si>
  <si>
    <t>Spyro 3: Year of the Dragon</t>
  </si>
  <si>
    <t>Things That Go Bump in the Night</t>
  </si>
  <si>
    <t>CD 1 -&gt; Partition C -&gt; DISTORTED HH</t>
  </si>
  <si>
    <t>DISTORTED HH</t>
  </si>
  <si>
    <t>Scorch's Pit</t>
  </si>
  <si>
    <t>CD 1 -&gt; Partition D -&gt; ETHNICHATRED</t>
  </si>
  <si>
    <t>ETHNIC HATE</t>
  </si>
  <si>
    <t>Sorceress's Lair</t>
  </si>
  <si>
    <t>CD 1 -&gt; Partition E -&gt; 130.1-130.4</t>
  </si>
  <si>
    <t>130.1-130.4</t>
  </si>
  <si>
    <t>CD 1 -&gt; Partition E -&gt; TITANIUM 160</t>
  </si>
  <si>
    <t>Buzz's Dungeon</t>
  </si>
  <si>
    <t>Drum 'n' Bass Construction Kits</t>
  </si>
  <si>
    <t>CD 1 -&gt; Track 13</t>
  </si>
  <si>
    <t>Enchanted Towers/Sgt. Byrd Levels</t>
  </si>
  <si>
    <t>CD 1 -&gt; Track 02 - The 9 Millimeter 91 bpm</t>
  </si>
  <si>
    <t>Bentley's Outpost</t>
  </si>
  <si>
    <t>CD 2 -&gt; Track 05 - Bomb Ba Da 95 bpm</t>
  </si>
  <si>
    <t>Timestamp 0:48</t>
  </si>
  <si>
    <t>Blues loop</t>
  </si>
  <si>
    <t>Partition E  -&gt; VOLUME 002</t>
  </si>
  <si>
    <t>FILMFX5 AG</t>
  </si>
  <si>
    <t>Spike's Arena</t>
  </si>
  <si>
    <t>Partition E  -&gt; VOLUME 004</t>
  </si>
  <si>
    <t>FILMFX7 AD</t>
  </si>
  <si>
    <t>Fireworks Factory</t>
  </si>
  <si>
    <t>Technophobia</t>
  </si>
  <si>
    <t>Fourth Of July Loop</t>
  </si>
  <si>
    <t>Desert Ruins, The Lost Wolf &amp; Stunt Skateboarding</t>
  </si>
  <si>
    <t>gtr:Sad Guitar</t>
  </si>
  <si>
    <t>Harbor Speedway</t>
  </si>
  <si>
    <t>Disc 2 -&gt; song5</t>
  </si>
  <si>
    <t>Molten Crater</t>
  </si>
  <si>
    <t>Disc 2 -&gt; song8</t>
  </si>
  <si>
    <t>fx04</t>
  </si>
  <si>
    <t>Scorch's Pit, Spike's Arena</t>
  </si>
  <si>
    <t>line05</t>
  </si>
  <si>
    <t>loop08</t>
  </si>
  <si>
    <t>perc03</t>
  </si>
  <si>
    <t>Sunny Villa, Mushroom Speedway, Dino Mines, Harbor Speedway</t>
  </si>
  <si>
    <t>Agent 9's Lab, Harbor Speedway</t>
  </si>
  <si>
    <t>Charmed Ridge, Super Bonus Round</t>
  </si>
  <si>
    <t>Icy Peak (Nancy)</t>
  </si>
  <si>
    <t>129 Fat Rock KIT</t>
  </si>
  <si>
    <t>Bamboo Terrace</t>
  </si>
  <si>
    <t>Country Speedway</t>
  </si>
  <si>
    <t>Icy Peak</t>
  </si>
  <si>
    <t>CD 1 -&gt; Partition E -&gt; 01 DISCORD</t>
  </si>
  <si>
    <t>SHRIEK</t>
  </si>
  <si>
    <t>RADIOHARP</t>
  </si>
  <si>
    <t>Sheila's Alp / Lost Fleet</t>
  </si>
  <si>
    <t>CD 1 -&gt; Partition E -&gt; 03 SPHERICAL</t>
  </si>
  <si>
    <t>SPHERES</t>
  </si>
  <si>
    <t>CD 1 -&gt; Partition F -&gt; 03 ODD BELLS</t>
  </si>
  <si>
    <t>GUNGA DIN</t>
  </si>
  <si>
    <t>CD 1 -&gt; Partition I -&gt; 01 MOODY HIT</t>
  </si>
  <si>
    <t>RESOUND</t>
  </si>
  <si>
    <t>Mushroom Speedway, Charmed Ridge, Super Bonus Round, Spike's Arena</t>
  </si>
  <si>
    <t>DISC A -&gt; Partition B -&gt; 11 MALENOISE</t>
  </si>
  <si>
    <t>MALE NOISES</t>
  </si>
  <si>
    <t>Sheila's Alp / Lost Fleet, Enchanted Towers/Sgt. Byrd Levels, Bamboo Terrace, Bentley's Outpost</t>
  </si>
  <si>
    <t>CD 1 -&gt; Partition F -&gt; 89 SWAMPY</t>
  </si>
  <si>
    <t>SWAMPY</t>
  </si>
  <si>
    <t>Spooky Swamp</t>
  </si>
  <si>
    <t>CD 1 -&gt; Partition G -&gt; 92 CAVERN SW</t>
  </si>
  <si>
    <t>CAVERN SWING</t>
  </si>
  <si>
    <t>Midday Gardens Home</t>
  </si>
  <si>
    <t>CD 1 -&gt; Partition I -&gt; 107 CLASSBOB</t>
  </si>
  <si>
    <t>CLASSIC BOB</t>
  </si>
  <si>
    <t>Midnight Mountain Home</t>
  </si>
  <si>
    <t>CD 2 -&gt; Partition B -&gt; 113 DOWNSHFT</t>
  </si>
  <si>
    <t>DOWNSHIFT</t>
  </si>
  <si>
    <t>Mushroom Speedway</t>
  </si>
  <si>
    <t>CD 2 -&gt; Partition B -&gt; 113 LIQUITEK</t>
  </si>
  <si>
    <t>LIQUITEK</t>
  </si>
  <si>
    <t>Sunrise Spring</t>
  </si>
  <si>
    <t>CD 2 -&gt; Partition C -&gt; 117 AQUAFUNK</t>
  </si>
  <si>
    <t>AQUAFUNK</t>
  </si>
  <si>
    <t>Cloud Spires</t>
  </si>
  <si>
    <t>CD 1 -&gt; Partition E -&gt; 120A-PERFORM</t>
  </si>
  <si>
    <t>120ASD2PT5</t>
  </si>
  <si>
    <t>Frozen Altars</t>
  </si>
  <si>
    <t>CD 1 -&gt; Partition E -&gt; 120B-PERFORM</t>
  </si>
  <si>
    <t>120BSD1PT1, 120BTL2PT4,5,7,8,9</t>
  </si>
  <si>
    <t>CD 1 -&gt; Partition F -&gt; 128A-PERFORM</t>
  </si>
  <si>
    <t>128ATL1PT8, 128ASD1PT0, 1, 2</t>
  </si>
  <si>
    <t>CD 1 -&gt; Partition F -&gt; 144A-PERFORM</t>
  </si>
  <si>
    <t>144ATL1PT8, 144ATL1PT9</t>
  </si>
  <si>
    <t>144.TBLA.1, 144.TBLA.1</t>
  </si>
  <si>
    <t>The Lost Wolf &amp; Stunt Skateboarding</t>
  </si>
  <si>
    <t>CD 2 -&gt; Partition A -&gt; FXDRLP.64-88</t>
  </si>
  <si>
    <t>80DR.LOOPFX</t>
  </si>
  <si>
    <t>80FXDRLP0, 4, 6, 7, 8</t>
  </si>
  <si>
    <t>Bentley's Outpost, Bamboo Terrace</t>
  </si>
  <si>
    <t>120FXDRLP3, 120FXDRLP4</t>
  </si>
  <si>
    <t>128DR.LOOPFX</t>
  </si>
  <si>
    <t>128FXDRLP2, 3, 6, 9</t>
  </si>
  <si>
    <t>136DR.LOOPFX</t>
  </si>
  <si>
    <t>136FXDRLP0</t>
  </si>
  <si>
    <t>144FXDRLP5, 7, 9</t>
  </si>
  <si>
    <t>Sunrise Spring, Honey Speedway</t>
  </si>
  <si>
    <t>Track 19 - Speech (Female) -&gt; Sample 3</t>
  </si>
  <si>
    <t>"Hah!"</t>
  </si>
  <si>
    <t>Track 11 - Keith Shannon -&gt; Sample 02</t>
  </si>
  <si>
    <t>Keith Shannon 11-02</t>
  </si>
  <si>
    <t>Super Bonus Round</t>
  </si>
  <si>
    <t>Track 11 - Keith Shannon -&gt; Sample 09</t>
  </si>
  <si>
    <t>Keith Shannon 11-09</t>
  </si>
  <si>
    <t>raised by 5 semitones</t>
  </si>
  <si>
    <t>Desert Ruins, Super Bonus Round</t>
  </si>
  <si>
    <t>BitHeadz</t>
  </si>
  <si>
    <t>Unity DS-1</t>
  </si>
  <si>
    <t>Confirmed by Ryan</t>
  </si>
  <si>
    <t>Agogo Bell</t>
  </si>
  <si>
    <t>Haunted Tomb</t>
  </si>
  <si>
    <t>? (Likely Proteus 2000 or Protozoa)</t>
  </si>
  <si>
    <t>Proteus/1 Bank 0 068 Hard Trmp Am</t>
  </si>
  <si>
    <t>Proteus/3 Instruments 005 Down Under</t>
  </si>
  <si>
    <t>Proteus/3 Koto</t>
  </si>
  <si>
    <t>Proteus/3 Shenai</t>
  </si>
  <si>
    <t>PPG BLURP / Resonains</t>
  </si>
  <si>
    <t>Sunny Villa</t>
  </si>
  <si>
    <t>Dino Mines</t>
  </si>
  <si>
    <t>April 2000 Prototype</t>
  </si>
  <si>
    <t>Lost Fleet</t>
  </si>
  <si>
    <t>FX loops</t>
  </si>
  <si>
    <t>PaRappa the Rapper 2</t>
  </si>
  <si>
    <t>Fender</t>
  </si>
  <si>
    <t>Rhodes Mark I Suitcase</t>
  </si>
  <si>
    <t>Toasty Buns</t>
  </si>
  <si>
    <t>Hohner</t>
  </si>
  <si>
    <t>Clavinet D6</t>
  </si>
  <si>
    <t>Ludwig</t>
  </si>
  <si>
    <t>Rockers Kit</t>
  </si>
  <si>
    <t>Minimoog</t>
  </si>
  <si>
    <t>Synthesizer IIIc</t>
  </si>
  <si>
    <t>Gran Turismo 3: A-Spec</t>
  </si>
  <si>
    <t>04 StudioJz KIT</t>
  </si>
  <si>
    <t>Slipstream</t>
  </si>
  <si>
    <t>SRX-03 Studio SRX</t>
  </si>
  <si>
    <t>01 WideRock KIT</t>
  </si>
  <si>
    <t>Jackie Chan Adventures (PlayStation 2)</t>
  </si>
  <si>
    <t>Male Cantaor 03-C</t>
  </si>
  <si>
    <t>Spanish Village (Dancing)</t>
  </si>
  <si>
    <t>Male Cantaor 04-E</t>
  </si>
  <si>
    <t>Male Cantaor 09-C</t>
  </si>
  <si>
    <t>Jak and Daxter: The Precursor Legacy</t>
  </si>
  <si>
    <t>Misty Island</t>
  </si>
  <si>
    <t>Forbidden Jungle (machine variation)</t>
  </si>
  <si>
    <t>010 Hi Tar</t>
  </si>
  <si>
    <t>Sandover Village (green sage variation)</t>
  </si>
  <si>
    <t>130 Disassembly Remix4</t>
  </si>
  <si>
    <t>TxT:TxTonal  1-3 -&gt; TxT:BowedBass</t>
  </si>
  <si>
    <t>TxT_BowBass2 ^</t>
  </si>
  <si>
    <t>Cutscene Underscore 2</t>
  </si>
  <si>
    <t>Cutscene Underscore 1, 2, 3, 4, 5</t>
  </si>
  <si>
    <t>Mountain Pass</t>
  </si>
  <si>
    <t>Partition A -&gt; 05 SUSPICIUS</t>
  </si>
  <si>
    <t>SHAWSHANK</t>
  </si>
  <si>
    <t>Sentinel Beach</t>
  </si>
  <si>
    <t>CLOAKING</t>
  </si>
  <si>
    <t>Forbidden Jungle</t>
  </si>
  <si>
    <t>Partition G &gt; SEA WHISTLE</t>
  </si>
  <si>
    <t>SEA WHISTLE</t>
  </si>
  <si>
    <t>Rock Village</t>
  </si>
  <si>
    <t>CD 2 -&gt; Partition D -&gt; 01 LO-TEK 1</t>
  </si>
  <si>
    <t>SAND DRUMS</t>
  </si>
  <si>
    <t>Spider Caves</t>
  </si>
  <si>
    <t>GROUP HOO</t>
  </si>
  <si>
    <t>CD 1 -&gt; Partition E -&gt; 04 CRESCENDO</t>
  </si>
  <si>
    <t>SUSPENSEROLL</t>
  </si>
  <si>
    <t>Klaww Battle</t>
  </si>
  <si>
    <t>AMBFRDRS1B</t>
  </si>
  <si>
    <t>113:LQT WD HHswp</t>
  </si>
  <si>
    <t>Jungle Synthetic (Demo)</t>
  </si>
  <si>
    <t>CD 2 -&gt; Partition A -&gt; VOLUME 001</t>
  </si>
  <si>
    <t>VERTIGO FX</t>
  </si>
  <si>
    <t>WINDY MOAN (right channel only)</t>
  </si>
  <si>
    <t>Fire Canyon</t>
  </si>
  <si>
    <t>Partition A -&gt; 53-70 LOOPS</t>
  </si>
  <si>
    <t>CAPTIVE A</t>
  </si>
  <si>
    <t>The Citadel</t>
  </si>
  <si>
    <t>Submarine Synth</t>
  </si>
  <si>
    <t>Lost Precursor City</t>
  </si>
  <si>
    <t>Wild Arms 3</t>
  </si>
  <si>
    <t>Sly Cooper and the Thievius Raccoonus</t>
  </si>
  <si>
    <t>MSG 6AC1 -LR</t>
  </si>
  <si>
    <t>Voices of the Apocalypse</t>
  </si>
  <si>
    <t>Garritan Orchestral Strings</t>
  </si>
  <si>
    <t>A Strange Reunion</t>
  </si>
  <si>
    <t>Novation</t>
  </si>
  <si>
    <t>V-Station</t>
  </si>
  <si>
    <t>Ratchet &amp; Clank</t>
  </si>
  <si>
    <t>0405R LOP133</t>
  </si>
  <si>
    <t>Planet Umbris: Quark's HQ</t>
  </si>
  <si>
    <t>XTc Files of Jungle</t>
  </si>
  <si>
    <t>Jak II</t>
  </si>
  <si>
    <t>006 Stargate -&gt; 06-ST-65.5</t>
  </si>
  <si>
    <t>06-ST-65.5</t>
  </si>
  <si>
    <t>STIMETLP1</t>
  </si>
  <si>
    <t>The Legend of Mar's Tomb</t>
  </si>
  <si>
    <t>090 Sylvester -&gt; 90-SV-90</t>
  </si>
  <si>
    <t>90-SV-90</t>
  </si>
  <si>
    <t>Meeting Brutter</t>
  </si>
  <si>
    <t>TxT:TxTonal 8-15 -&gt; TxT:FridayEve</t>
  </si>
  <si>
    <t>TxT_FridayEve^</t>
  </si>
  <si>
    <t>Pumping Station</t>
  </si>
  <si>
    <t>STR:Vlns Bow FX -&gt; STR:Vls Runs</t>
  </si>
  <si>
    <t>STR:Vls RunsNS S</t>
  </si>
  <si>
    <t>STR:Dwn 8va ES</t>
  </si>
  <si>
    <t>Exploding Eco</t>
  </si>
  <si>
    <t>BRS:Rip Down 2</t>
  </si>
  <si>
    <t>The Big Crush</t>
  </si>
  <si>
    <t>Fortress Tank</t>
  </si>
  <si>
    <t>UNSTABLE</t>
  </si>
  <si>
    <t>Empty City</t>
  </si>
  <si>
    <t>ORGANIC</t>
  </si>
  <si>
    <t>Haven Exploration</t>
  </si>
  <si>
    <t>CRAZEDRM25</t>
  </si>
  <si>
    <t>Haven Exploration (jetboard variation)</t>
  </si>
  <si>
    <t>CD 1 -&gt; Partition E -&gt; 02 AF.HYBRID</t>
  </si>
  <si>
    <t>HYBRID DRM 1</t>
  </si>
  <si>
    <t>HYBRIDAA F</t>
  </si>
  <si>
    <t>Ram Head Battle</t>
  </si>
  <si>
    <t>Steve Reid - Definitive Percussion</t>
  </si>
  <si>
    <t>Partition A -&gt; WATERPHONES</t>
  </si>
  <si>
    <t>W PHONE #9</t>
  </si>
  <si>
    <t>Rhythm of Life</t>
  </si>
  <si>
    <t>The Fortress</t>
  </si>
  <si>
    <t>Used for cutscene scores</t>
  </si>
  <si>
    <t>Ratchet &amp; Clank: Going Commando</t>
  </si>
  <si>
    <t>Ballistix Phatboy Beats</t>
  </si>
  <si>
    <t>Harp 3</t>
  </si>
  <si>
    <t>Wupash Nebula</t>
  </si>
  <si>
    <t>Xtreme Lead 1</t>
  </si>
  <si>
    <t>Tabora - Mining Are</t>
  </si>
  <si>
    <t>CD 2 -&gt; BRS:F.Horns FX+ -&gt; BRS:FHns Swoops</t>
  </si>
  <si>
    <t>BRS:FHns Swp 1a</t>
  </si>
  <si>
    <t>BRS:F.HrnSwp B_4</t>
  </si>
  <si>
    <t>Trailer (Japanese)</t>
  </si>
  <si>
    <t>Track 22 - Loops - Old Favorites -&gt; TS 0:57</t>
  </si>
  <si>
    <t>Hot Pants</t>
  </si>
  <si>
    <t>Barlow - Hoverbike Race</t>
  </si>
  <si>
    <t>Track 33 -&gt; TS 0:26</t>
  </si>
  <si>
    <t>Single Notes</t>
  </si>
  <si>
    <t>Track 33 -&gt; TS 0:28</t>
  </si>
  <si>
    <t>Track 34 -&gt; TS 0:37</t>
  </si>
  <si>
    <t>Sly 2: Band of Thieves</t>
  </si>
  <si>
    <t>Museum Chase</t>
  </si>
  <si>
    <t>Clock-La Battle</t>
  </si>
  <si>
    <t>Section Strings</t>
  </si>
  <si>
    <t>The Museum of Natural History</t>
  </si>
  <si>
    <t>Ratchet &amp; Clank: Up Your Arsenal</t>
  </si>
  <si>
    <t>0125R_LOP112</t>
  </si>
  <si>
    <t>0227R LOP119</t>
  </si>
  <si>
    <t>Insomniac Museum</t>
  </si>
  <si>
    <t>0229R LOP119</t>
  </si>
  <si>
    <t>0230R LOP119</t>
  </si>
  <si>
    <t>6501R TB-125</t>
  </si>
  <si>
    <t>Vid-Comic 3 - Shadow of the Robot</t>
  </si>
  <si>
    <t>1015 DR.LOOP</t>
  </si>
  <si>
    <t>Qwark's Hideout</t>
  </si>
  <si>
    <t>X-Static Goldmine 5</t>
  </si>
  <si>
    <t>04 LFO-Nico 126bpm</t>
  </si>
  <si>
    <t>Unused Track</t>
  </si>
  <si>
    <t>22 Syn+BassLoops 150bpm</t>
  </si>
  <si>
    <t>Vid-Comic 5 - The Shaming of the Q</t>
  </si>
  <si>
    <t>33 Hause 126bpm</t>
  </si>
  <si>
    <t>Vid-Comic 4 - Deja Q All Over Again</t>
  </si>
  <si>
    <t>Mylon - Command Center</t>
  </si>
  <si>
    <t>Joraal Nebula - Zeldrin Starport</t>
  </si>
  <si>
    <t>INDUSTRIAXE</t>
  </si>
  <si>
    <t>Thran Asteroid - Qwark's Hideout</t>
  </si>
  <si>
    <t>Thran Asteroid - Underground Caverns</t>
  </si>
  <si>
    <t>MAGIWASH</t>
  </si>
  <si>
    <t>END STOP</t>
  </si>
  <si>
    <t>Koros - Command Center</t>
  </si>
  <si>
    <t>Partition F -&gt; 12 GTR PADS</t>
  </si>
  <si>
    <t>ARAMAIC PAD1</t>
  </si>
  <si>
    <t>Multiplayer Menu</t>
  </si>
  <si>
    <t>095-099</t>
  </si>
  <si>
    <t>096-Submerging</t>
  </si>
  <si>
    <t>Aquatos - Sewer</t>
  </si>
  <si>
    <t>119-Maxibeat</t>
  </si>
  <si>
    <t>Zygan System - Obani Gemini Pollux</t>
  </si>
  <si>
    <t>136-FM Triangle</t>
  </si>
  <si>
    <t>Tyhrranosis - Korgon Base</t>
  </si>
  <si>
    <t>137-Sad Sweep</t>
  </si>
  <si>
    <t>Tyhrranosis - Landing Site</t>
  </si>
  <si>
    <t>Track 13 -&gt; Sample 3</t>
  </si>
  <si>
    <t>Panoramic</t>
  </si>
  <si>
    <t>Kerwan - Operation Urban Storm</t>
  </si>
  <si>
    <t>Jak 3</t>
  </si>
  <si>
    <t>Metal Head 2 (Demo)</t>
  </si>
  <si>
    <t>BEL:Crotales+ -&gt; CYM:Finger Cyms</t>
  </si>
  <si>
    <t>CYM:FingCym menu</t>
  </si>
  <si>
    <t>PRC:Chnellen1, PRC:Chnellen2</t>
  </si>
  <si>
    <t>Credits Pt. 1</t>
  </si>
  <si>
    <t>Metal Head Nest, Metal Head 1 (Demo), Metal Head 2 (Demo)</t>
  </si>
  <si>
    <t>Metal Head City</t>
  </si>
  <si>
    <t>CD 1 -&gt; Partition A -&gt; 94-98 LOOPS</t>
  </si>
  <si>
    <t>UNDULATTE</t>
  </si>
  <si>
    <t>Metal Head Hunt</t>
  </si>
  <si>
    <t>CD 2 -&gt; Partition A -&gt; 99-105 LOOPS</t>
  </si>
  <si>
    <t>HAMSTRING</t>
  </si>
  <si>
    <t>Satellite Grid</t>
  </si>
  <si>
    <t>SUBMERGING</t>
  </si>
  <si>
    <t>CD 2 -&gt; ? (To-do)</t>
  </si>
  <si>
    <t>170:-Petro MamnA</t>
  </si>
  <si>
    <t>Leaper Race</t>
  </si>
  <si>
    <t>Track 58 - EASTERN -&gt; TS 0:23</t>
  </si>
  <si>
    <t>Indian Flute</t>
  </si>
  <si>
    <t>Gran Turismo 4</t>
  </si>
  <si>
    <t>SRX-05 Supreme Dance</t>
  </si>
  <si>
    <t>01 PhatTrak Kit</t>
  </si>
  <si>
    <t>Light Velocity Ver. II</t>
  </si>
  <si>
    <t>032 TABLA groove</t>
  </si>
  <si>
    <t>Wild Arms 4</t>
  </si>
  <si>
    <t>Big FIsh Audio</t>
  </si>
  <si>
    <t>CD 2 -&gt; Track 15 - Construction Kit E/126.97</t>
  </si>
  <si>
    <t>Timestamp 1:29</t>
  </si>
  <si>
    <t>Clash, the Fourth Battle Position</t>
  </si>
  <si>
    <t>Weapon X</t>
  </si>
  <si>
    <t>Port Irington</t>
  </si>
  <si>
    <t>Musiclab</t>
  </si>
  <si>
    <t>001 128voicePno</t>
  </si>
  <si>
    <t>Rocks and Time Piled Up, Critical Assault - Breaking Boundaries</t>
  </si>
  <si>
    <t>The Shining Spear Pierces the Darkness</t>
  </si>
  <si>
    <t>Condition Green!, Critical Assault - Breaking Boundaries, The Shining Spear Pierces the Darkness, etc.</t>
  </si>
  <si>
    <t>CD 2 -&gt; Partition B -&gt; 01 CHAOS</t>
  </si>
  <si>
    <t>BREAKIN UP</t>
  </si>
  <si>
    <t>Shadow Territory</t>
  </si>
  <si>
    <t>over the wind</t>
  </si>
  <si>
    <t>So Close, Yet So Far Away</t>
  </si>
  <si>
    <t>The Nightless City Guara Bobelo</t>
  </si>
  <si>
    <t>Track 79</t>
  </si>
  <si>
    <t>Sly 3: Honor Among Thieves</t>
  </si>
  <si>
    <t>The Treasure Island</t>
  </si>
  <si>
    <t>Could be filtered</t>
  </si>
  <si>
    <t>Holland Sewers</t>
  </si>
  <si>
    <t>3FL Sus FST</t>
  </si>
  <si>
    <t>Staccatos</t>
  </si>
  <si>
    <t>Venice</t>
  </si>
  <si>
    <t>Ratchet: Deadlocked</t>
  </si>
  <si>
    <t>Phuzz Drums</t>
  </si>
  <si>
    <t>DreadZone Station</t>
  </si>
  <si>
    <t>Orxon - Node Overload</t>
  </si>
  <si>
    <t>Captive A</t>
  </si>
  <si>
    <t>Wild Arms 5</t>
  </si>
  <si>
    <t>Terrible Monster Attacking Crew</t>
  </si>
  <si>
    <t>Patapon</t>
  </si>
  <si>
    <t>010 Asia Menu</t>
  </si>
  <si>
    <t>C7, C#7</t>
  </si>
  <si>
    <t>SFX (Triangle Button)</t>
  </si>
  <si>
    <t>LittleBigPlanet</t>
  </si>
  <si>
    <t>Upright Funk Bass 02</t>
  </si>
  <si>
    <t>The Metropolis</t>
  </si>
  <si>
    <t>Upright Funk Bass 03</t>
  </si>
  <si>
    <t>Jazz Vibraphone 01</t>
  </si>
  <si>
    <t>Vinyl Scratch 15</t>
  </si>
  <si>
    <t>Vinyl Scratch 21</t>
  </si>
  <si>
    <t>Jazz Hustle Flute 01</t>
  </si>
  <si>
    <t>African Ghana Kalimba 03</t>
  </si>
  <si>
    <t>The Savannah</t>
  </si>
  <si>
    <t>African Ghana Kalimba 04</t>
  </si>
  <si>
    <t>African King Atenteben 02</t>
  </si>
  <si>
    <t>African King Gyl 01</t>
  </si>
  <si>
    <t>Stringed -&gt; Esraj</t>
  </si>
  <si>
    <t>Esraj KS C0-E1</t>
  </si>
  <si>
    <t>New Delhi Dawn</t>
  </si>
  <si>
    <t>? (Sample of Mattel Optigan)</t>
  </si>
  <si>
    <t>Optigan - Bossa Nova Style</t>
  </si>
  <si>
    <t>Orb of Dreamers</t>
  </si>
  <si>
    <t>? (Sample of Mellotron)</t>
  </si>
  <si>
    <t>Mellotron - Cha Cha</t>
  </si>
  <si>
    <t>Flirty Cha Cha</t>
  </si>
  <si>
    <t>Bonus Album Tracks</t>
  </si>
  <si>
    <t>Optigan - CHA CHA CHA!</t>
  </si>
  <si>
    <t>On The Waves</t>
  </si>
  <si>
    <t xml:space="preserve">Gran Turismo 5 </t>
  </si>
  <si>
    <t>Program 116</t>
  </si>
  <si>
    <t>Play Some Nice Chords</t>
  </si>
  <si>
    <t>Back 2 U</t>
  </si>
  <si>
    <t>Believe</t>
  </si>
  <si>
    <t>LittleBigPlanet 2</t>
  </si>
  <si>
    <t>Richard Jacques (DLC tracks)</t>
  </si>
  <si>
    <t>Nine Hours, Nine Persons, Nine Doors</t>
  </si>
  <si>
    <t>Misc FX</t>
  </si>
  <si>
    <t>Digital Root</t>
  </si>
  <si>
    <t>Track 32 -&gt; TS 0:32</t>
  </si>
  <si>
    <t xml:space="preserve">Electric Ghetto </t>
  </si>
  <si>
    <t>Quietus</t>
  </si>
  <si>
    <t>PREDATO AH</t>
  </si>
  <si>
    <t>Trepidation</t>
  </si>
  <si>
    <t>Partition A -&gt; VOLUME 004</t>
  </si>
  <si>
    <t>STRAVIN AG</t>
  </si>
  <si>
    <t>Partition D -&gt; VOLUME 005</t>
  </si>
  <si>
    <t>FILMFX2 AF</t>
  </si>
  <si>
    <t>Drones &amp; Abstract -&gt; Flute Loops</t>
  </si>
  <si>
    <t>GFlute Riff Cycle Hack 02</t>
  </si>
  <si>
    <t>Quaternary Game</t>
  </si>
  <si>
    <t>Melodic -&gt; Pelog</t>
  </si>
  <si>
    <t>Pelog Unison Tube 03</t>
  </si>
  <si>
    <t>Metal -&gt; Shunt</t>
  </si>
  <si>
    <t>Shunt Slow one shot 01</t>
  </si>
  <si>
    <t>Metal -&gt; Waterphone</t>
  </si>
  <si>
    <t>Waterphone Hard Mallet 02</t>
  </si>
  <si>
    <t>Twinkles -&gt; Slow Bell Dry</t>
  </si>
  <si>
    <t>Bell Hit One Shot</t>
  </si>
  <si>
    <t>Imaginary</t>
  </si>
  <si>
    <t>Remix</t>
  </si>
  <si>
    <t>Rhythm03_120_s_X_16b</t>
  </si>
  <si>
    <t>Unary Game</t>
  </si>
  <si>
    <t>6039-71-01</t>
  </si>
  <si>
    <t>ARCHERY</t>
  </si>
  <si>
    <t>WHOOSH AND IMPACT, SPORTS</t>
  </si>
  <si>
    <t>Senary Game</t>
  </si>
  <si>
    <t>Ambient/Floating</t>
  </si>
  <si>
    <t>Crows</t>
  </si>
  <si>
    <t>Octal Game</t>
  </si>
  <si>
    <t>Effects FX Vol. 1</t>
  </si>
  <si>
    <t>5 VFX FX Loops</t>
  </si>
  <si>
    <t>VFX1 FX Loops 075 137BPM</t>
  </si>
  <si>
    <t>VFX1 Tonal FX 44 G#</t>
  </si>
  <si>
    <t>VEC1 Bassdrums -&gt; VEC1 Distortion</t>
  </si>
  <si>
    <t>VEC1 BD Distortion 16</t>
  </si>
  <si>
    <t>Nonary Game</t>
  </si>
  <si>
    <t>VEC1 BD Distortion 18</t>
  </si>
  <si>
    <t>VEC1 BD Distortion 19</t>
  </si>
  <si>
    <t>VEC1 FX</t>
  </si>
  <si>
    <t>VEC1 FX 045</t>
  </si>
  <si>
    <t>VEC1 FX 054</t>
  </si>
  <si>
    <t>Atmos -&gt; Space 1</t>
  </si>
  <si>
    <t>08amb120_FFX space 1_D#</t>
  </si>
  <si>
    <t>Riddle And Puzzle</t>
  </si>
  <si>
    <t>Buttons -&gt; Switch Double 2</t>
  </si>
  <si>
    <t>11sfx120_FFX switchdouble_s_</t>
  </si>
  <si>
    <t>Buttons -&gt; Switch Simple</t>
  </si>
  <si>
    <t>15sfx120_FFX switchsimple_s_</t>
  </si>
  <si>
    <t>Moods and Emotions -&gt; Lonesome</t>
  </si>
  <si>
    <t>07amb120_FFX lonesome_s_C</t>
  </si>
  <si>
    <t>Moods and Emotions -&gt; Positive</t>
  </si>
  <si>
    <t>02amb120_FFX positive_s_f</t>
  </si>
  <si>
    <t>Moods and Emotions -&gt; Psycho</t>
  </si>
  <si>
    <t>09amb120_FFX psycho_s_G</t>
  </si>
  <si>
    <t>Music Motives -&gt; Motives 2</t>
  </si>
  <si>
    <t>02bac120_FFX seqmajic_e</t>
  </si>
  <si>
    <t>"You Found It" Jingle</t>
  </si>
  <si>
    <t>Signals -&gt; Connection Access</t>
  </si>
  <si>
    <t>19sfx120_FFX connectaccess_s_</t>
  </si>
  <si>
    <t>Signals -&gt; Echolot</t>
  </si>
  <si>
    <t>05sfx120_FFX echolot_s_</t>
  </si>
  <si>
    <t>Mad Loops-136</t>
  </si>
  <si>
    <t>136-Mad Loop 1</t>
  </si>
  <si>
    <t>Upbeat Dance Grooves</t>
  </si>
  <si>
    <t>144 Yank Tank-C</t>
  </si>
  <si>
    <t>Danganronpa: Trigger Happy Havoc</t>
  </si>
  <si>
    <t>African Mist Voice 02</t>
  </si>
  <si>
    <t>Mr. Monokuma's Class</t>
  </si>
  <si>
    <t>African Mist Voice 03</t>
  </si>
  <si>
    <t>African Mist Voice 08</t>
  </si>
  <si>
    <t>Punishment Rocket, Million Fungoes, etc</t>
  </si>
  <si>
    <t>African Mist Voice 09</t>
  </si>
  <si>
    <t>African Mist Voice 11</t>
  </si>
  <si>
    <t>Mr. Monokuma's Class, Punishment Rocket, etc</t>
  </si>
  <si>
    <t>Cuban Fun Horn 01</t>
  </si>
  <si>
    <t>Cuban Fun Trombone 01</t>
  </si>
  <si>
    <t>Cuban Fun Trombone 02</t>
  </si>
  <si>
    <t>Cuban Timba Trumpet 01</t>
  </si>
  <si>
    <t>Cuban Timba Trumpet 03</t>
  </si>
  <si>
    <t>Alpha Dance I</t>
  </si>
  <si>
    <t>Partition D -&gt; ATTACK BANK3</t>
  </si>
  <si>
    <t>FX 48</t>
  </si>
  <si>
    <t>melody  A0</t>
  </si>
  <si>
    <t>A#5, C6, D5, F5, G5</t>
  </si>
  <si>
    <t>DANGANRONPA</t>
  </si>
  <si>
    <t>sheep call C#1</t>
  </si>
  <si>
    <t>Despair Pollution Noise Music</t>
  </si>
  <si>
    <t>Syria Master</t>
  </si>
  <si>
    <t>Eb0 Phrases in key of KS</t>
  </si>
  <si>
    <t>Million Fungoes</t>
  </si>
  <si>
    <t>M03 92 P  S  G  1</t>
  </si>
  <si>
    <t>Full Cycle Drum and Bass Collective</t>
  </si>
  <si>
    <t>Fc 175 8HoursVox</t>
  </si>
  <si>
    <t>"..We put 8 hours on the clock.."</t>
  </si>
  <si>
    <t>Discussion -BREAK-, Discussion -MIX-, Discussion -HEAT UP-, etc</t>
  </si>
  <si>
    <t xml:space="preserve">B4 </t>
  </si>
  <si>
    <t>I Shot The Sheriff</t>
  </si>
  <si>
    <t>Exp. 1</t>
  </si>
  <si>
    <t>Ostbahnof</t>
  </si>
  <si>
    <t>SFX (Save)</t>
  </si>
  <si>
    <t>Junk Food for a Dashing Youth</t>
  </si>
  <si>
    <t>Textures and FX</t>
  </si>
  <si>
    <t>FX Unknown Lifeforms</t>
  </si>
  <si>
    <t xml:space="preserve">The Trumpet </t>
  </si>
  <si>
    <t>BOX 15, BOX 16</t>
  </si>
  <si>
    <t>Vocal Planet Stompers</t>
  </si>
  <si>
    <t>125-Clap Feet 4</t>
  </si>
  <si>
    <t>Extra Lessons for the Unlucky/Mysterious</t>
  </si>
  <si>
    <t>079-Baggie</t>
  </si>
  <si>
    <t>Beautiful Morning</t>
  </si>
  <si>
    <t>094-Resolungs</t>
  </si>
  <si>
    <t>DANGANRONPA, DANGANRONPA (Dr Version)</t>
  </si>
  <si>
    <t>100-Lamaloo c</t>
  </si>
  <si>
    <t>Despair-Syndrome</t>
  </si>
  <si>
    <t>107-Buzzer</t>
  </si>
  <si>
    <t>DISTRUST</t>
  </si>
  <si>
    <t>115-Swush b</t>
  </si>
  <si>
    <t>Class Trial Turbulent Edition</t>
  </si>
  <si>
    <t>125-Buttbounce</t>
  </si>
  <si>
    <t>MR. Monokuma's Extracurricular Lesson</t>
  </si>
  <si>
    <t>130-Siren Slicer</t>
  </si>
  <si>
    <t>Dangan Ronpa, DANGANRONPA, DANGANRONPA (DR Version)</t>
  </si>
  <si>
    <t>Bad Latitude Groove</t>
  </si>
  <si>
    <t>BOX 15</t>
  </si>
  <si>
    <t>Dumbek Tripper 1</t>
  </si>
  <si>
    <t>Heavily eq'd</t>
  </si>
  <si>
    <t>Violently Hit Metal Pipe</t>
  </si>
  <si>
    <t>Weekly Despair Newspaper</t>
  </si>
  <si>
    <t>Organic Rhodes Chill</t>
  </si>
  <si>
    <t>Desire for Execution</t>
  </si>
  <si>
    <t>Versailles Burning at the Stake Witch Hunt Preparations</t>
  </si>
  <si>
    <t>Hyperdimensional Mirrors</t>
  </si>
  <si>
    <t>Class Trial Solar Edition</t>
  </si>
  <si>
    <t>65-Chill e</t>
  </si>
  <si>
    <t>Beautiful Dead</t>
  </si>
  <si>
    <t>Extra Lessons for the Unlucky, Extra Lessons for the Mysterious</t>
  </si>
  <si>
    <t>Beautiful Days</t>
  </si>
  <si>
    <t>70-Eden No Kick</t>
  </si>
  <si>
    <t>72-Half Moon Ride Lite</t>
  </si>
  <si>
    <t>Buzzkill</t>
  </si>
  <si>
    <t>72-Half Moon Snare</t>
  </si>
  <si>
    <t>Dangan Ronpa!</t>
  </si>
  <si>
    <t>Trial Underground</t>
  </si>
  <si>
    <t>RMX Grooves -&gt; 88-The Robot</t>
  </si>
  <si>
    <t>88-The Robot</t>
  </si>
  <si>
    <t>RMX Grooves -&gt; 94-Sentry Alert</t>
  </si>
  <si>
    <t>94-Sentry Alert  Combo</t>
  </si>
  <si>
    <t>RMX Grooves -&gt; 108-Follow Me</t>
  </si>
  <si>
    <t>108-Follow Me Drums</t>
  </si>
  <si>
    <t>124-Light Years</t>
  </si>
  <si>
    <t>Class Trial (Solar Edition)</t>
  </si>
  <si>
    <t>Discussion -HEAT UP-</t>
  </si>
  <si>
    <t>RMX Grooves -&gt; 135-Unreal</t>
  </si>
  <si>
    <t>135-Unreal Mid</t>
  </si>
  <si>
    <t>Class Trial (Dawn Edition)</t>
  </si>
  <si>
    <t>135-Unreal Pulsation</t>
  </si>
  <si>
    <t>Random Events in the Dark</t>
  </si>
  <si>
    <t>Probably effected</t>
  </si>
  <si>
    <t>Classic 70's Modular Bubblesweeper</t>
  </si>
  <si>
    <t>VEC3 FX -&gt; VEC3 Impacts</t>
  </si>
  <si>
    <t>VEC3 FX Impact 18</t>
  </si>
  <si>
    <t>SFX (Bell)</t>
  </si>
  <si>
    <t>Distorted Dancefloors</t>
  </si>
  <si>
    <t>DD 135bpm -&gt; Basslines</t>
  </si>
  <si>
    <t>135_G_Subbooms_Pizz</t>
  </si>
  <si>
    <t>Mr. Monokuma's Extracurricular Lesson</t>
  </si>
  <si>
    <t>DD 135bpm -&gt; Breaks</t>
  </si>
  <si>
    <t>135_Deepelectro</t>
  </si>
  <si>
    <t>135_Heavydub</t>
  </si>
  <si>
    <t>Discussion -BREAK-</t>
  </si>
  <si>
    <t>DD 135bpm -&gt; Fx Loops</t>
  </si>
  <si>
    <t>135_ElectroARPG1</t>
  </si>
  <si>
    <t>135_Fxloop_3</t>
  </si>
  <si>
    <t>DD 135bpm -&gt; Riffs</t>
  </si>
  <si>
    <t>135_DurrtyGate</t>
  </si>
  <si>
    <t>Dreamy Bells</t>
  </si>
  <si>
    <t>Welcome to Despair Academy</t>
  </si>
  <si>
    <t>Flashing Anagram</t>
  </si>
  <si>
    <t>Saisei -rebuild-</t>
  </si>
  <si>
    <t>Zero Escape: Virtue's Last Reward</t>
  </si>
  <si>
    <t>Bells &amp; Bowls</t>
  </si>
  <si>
    <t>Bow Loops 3 Mumps</t>
  </si>
  <si>
    <t>Annihilation</t>
  </si>
  <si>
    <t>Texture Beds - Tonal</t>
  </si>
  <si>
    <t>Awash 1</t>
  </si>
  <si>
    <t>Awash 2</t>
  </si>
  <si>
    <t>Annihilation, Director</t>
  </si>
  <si>
    <t>Cloud Chord 3</t>
  </si>
  <si>
    <t>Biology</t>
  </si>
  <si>
    <t>Cloud Chord 5</t>
  </si>
  <si>
    <t>GFlute Loop Harmo</t>
  </si>
  <si>
    <t>Placidity</t>
  </si>
  <si>
    <t>A-Major Grammaphone</t>
  </si>
  <si>
    <t>Portentousness</t>
  </si>
  <si>
    <t>Aerodynamic</t>
  </si>
  <si>
    <t>Sinisterness</t>
  </si>
  <si>
    <t>Textures Soundscapes</t>
  </si>
  <si>
    <t>Alpha</t>
  </si>
  <si>
    <t>Analog Bright Violins</t>
  </si>
  <si>
    <t>Monitor</t>
  </si>
  <si>
    <t>Dispensary</t>
  </si>
  <si>
    <t>Moods And Emotion -&gt; Lonesome</t>
  </si>
  <si>
    <t>03amb120_FFX lonesome_s_</t>
  </si>
  <si>
    <t>Moods And Emotion -&gt; Positive</t>
  </si>
  <si>
    <t>12amb120_FFX positive_s_d#</t>
  </si>
  <si>
    <t>Moods And Emotion -&gt; Psycho</t>
  </si>
  <si>
    <t>10amb120_FFX psycho_s_G</t>
  </si>
  <si>
    <t>Cabin, Biology</t>
  </si>
  <si>
    <t>Moods And Emotion -&gt; Weird</t>
  </si>
  <si>
    <t>01amb120_FFX weird_s_C</t>
  </si>
  <si>
    <t>12amb120_FFX weird_s_</t>
  </si>
  <si>
    <t>09sfx120_FFX connectaccess_s_</t>
  </si>
  <si>
    <t>VFX1 FX Loops 043 92BPM</t>
  </si>
  <si>
    <t>Director</t>
  </si>
  <si>
    <t>Alien Skies - Cinematic Ambiences 2</t>
  </si>
  <si>
    <t>01 Construction Kits -&gt; Kit 06 -Destroyer</t>
  </si>
  <si>
    <t>Destroyer -Sweep 01</t>
  </si>
  <si>
    <t>Treatment</t>
  </si>
  <si>
    <t>01 Construction Kits -&gt; Kit 08 -Ancient Ritual</t>
  </si>
  <si>
    <t>Ancient Ritual -Shaman Flute</t>
  </si>
  <si>
    <t>02 Ambiences-Drones-Soundscapes -&gt; Sacred</t>
  </si>
  <si>
    <t>Sacred 018</t>
  </si>
  <si>
    <t>03 Hits-Stingers-Explosions -&gt; Ambient Hits</t>
  </si>
  <si>
    <t>Ambient Hit 001</t>
  </si>
  <si>
    <t>Dark Skies - Cinematic Ambiences</t>
  </si>
  <si>
    <t>Deep Impact - Cinematic Atmospheres</t>
  </si>
  <si>
    <t>Pure Tabla</t>
  </si>
  <si>
    <t>Gadhada 080</t>
  </si>
  <si>
    <t>Partition A -&gt; 090BPM 03</t>
  </si>
  <si>
    <t>MUNJPUR</t>
  </si>
  <si>
    <t>Brahmani 105</t>
  </si>
  <si>
    <t>Tabla at BGM TS 0:36</t>
  </si>
  <si>
    <t>Cabin</t>
  </si>
  <si>
    <t>SoundSense - Ambiosis</t>
  </si>
  <si>
    <t>Analogue</t>
  </si>
  <si>
    <t>Clangorous</t>
  </si>
  <si>
    <t>Recreation, Director</t>
  </si>
  <si>
    <t>Waiting For IT CAbG</t>
  </si>
  <si>
    <t>Annihilation, Eeriness</t>
  </si>
  <si>
    <t>Spacey</t>
  </si>
  <si>
    <t>Deep Signals</t>
  </si>
  <si>
    <t>Reso Gliss Pad C</t>
  </si>
  <si>
    <t>Space Bells</t>
  </si>
  <si>
    <t>Divulgation</t>
  </si>
  <si>
    <t>Weird</t>
  </si>
  <si>
    <t>Andro Seltzer</t>
  </si>
  <si>
    <t>Recreation</t>
  </si>
  <si>
    <t>Granulations</t>
  </si>
  <si>
    <t>Pantry</t>
  </si>
  <si>
    <t>Super Danganronpa 2: Goodbye Despair</t>
  </si>
  <si>
    <t>Andre Lyric 03</t>
  </si>
  <si>
    <t>Ms. Monomi's Practice Lesson</t>
  </si>
  <si>
    <t>Candy Lyric 01</t>
  </si>
  <si>
    <t>Carla Lyric 01</t>
  </si>
  <si>
    <t>Carla Melody 01</t>
  </si>
  <si>
    <t>Christy Improv 01</t>
  </si>
  <si>
    <t>Cody Lyric 11</t>
  </si>
  <si>
    <t>Pitched up (Certain parts)</t>
  </si>
  <si>
    <t>Punishment feat. Hell-icopter, Punishment feat. The Arcade Rabbit</t>
  </si>
  <si>
    <t>Donna Improv 01</t>
  </si>
  <si>
    <t>Fynn Improv 01</t>
  </si>
  <si>
    <t>Leena Melody 24</t>
  </si>
  <si>
    <t>Vocoder Lyric</t>
  </si>
  <si>
    <t>Spliced to spell "MONOMI"</t>
  </si>
  <si>
    <t>Yasmin Melody 02</t>
  </si>
  <si>
    <t>Descending Bell Pad</t>
  </si>
  <si>
    <t>Beautiful Ruin</t>
  </si>
  <si>
    <t>Off Topic Kit</t>
  </si>
  <si>
    <t>Tropical Despair</t>
  </si>
  <si>
    <t>Chewie Center</t>
  </si>
  <si>
    <t>P.T.A.</t>
  </si>
  <si>
    <t>65-Soul Slam Edge</t>
  </si>
  <si>
    <t>Ikoroshia, Ekoroshia, Class Trial (Future Edition)</t>
  </si>
  <si>
    <t>78-Stick Jams</t>
  </si>
  <si>
    <t>78-Stick Jams Hi-Fi</t>
  </si>
  <si>
    <t>Class Trial (Future Edition)</t>
  </si>
  <si>
    <t>110-114</t>
  </si>
  <si>
    <t>111-Clodhopper</t>
  </si>
  <si>
    <t>ANAGRAM NET</t>
  </si>
  <si>
    <t>120-122</t>
  </si>
  <si>
    <t>120-Housecoat</t>
  </si>
  <si>
    <t>130-Move Me d</t>
  </si>
  <si>
    <t>A Dead End to the Ocean's Aroma</t>
  </si>
  <si>
    <t>Bell layered with the melody</t>
  </si>
  <si>
    <t>Toxic Blip Hit</t>
  </si>
  <si>
    <t>Chapter 00 - Title, Chapter 00 - End</t>
  </si>
  <si>
    <t>Ikoroshia</t>
  </si>
  <si>
    <t>100-Money</t>
  </si>
  <si>
    <t>100-Money FBar 1</t>
  </si>
  <si>
    <t>133-Step out e</t>
  </si>
  <si>
    <t>Ekoroshia</t>
  </si>
  <si>
    <t xml:space="preserve">RMX Grooves -&gt; 73-Caravan </t>
  </si>
  <si>
    <t>Third Island Theme</t>
  </si>
  <si>
    <t>84-Particles NerveEndings</t>
  </si>
  <si>
    <t>KAITEI underground (bitbitbit TKD Remix~!!)</t>
  </si>
  <si>
    <t>86-Outlaw Verb Perc</t>
  </si>
  <si>
    <t>RMX Grooves -&gt; 86-Percipitations</t>
  </si>
  <si>
    <t>86-Percipitation Combo</t>
  </si>
  <si>
    <t>The Day Before The Future</t>
  </si>
  <si>
    <t>90-Madrid Lo-Fi</t>
  </si>
  <si>
    <t>94-Space Train Signals</t>
  </si>
  <si>
    <t>RMX Grooves -&gt; 101-Adult Advisory</t>
  </si>
  <si>
    <t>101-Adult Advisory Combo</t>
  </si>
  <si>
    <t>Fifth Island Theme</t>
  </si>
  <si>
    <t>RMX Grooves -&gt; 108-Xhale</t>
  </si>
  <si>
    <t>108-Xhale No Kick</t>
  </si>
  <si>
    <t>RMX Grooves -&gt; 120-Proton</t>
  </si>
  <si>
    <t>120-Proton  Combo a</t>
  </si>
  <si>
    <t>Class Trial (Solar Edition) - Volume Two</t>
  </si>
  <si>
    <t>HYPER P.T.A.</t>
  </si>
  <si>
    <t>140-Armada a</t>
  </si>
  <si>
    <t>Danganronpa Another Episode: Ultra Despair Girls</t>
  </si>
  <si>
    <t>Byron Improv 1</t>
  </si>
  <si>
    <t>Ultra Despair Girls, Wonderful Dead 001, Wonderful Dead 002, etc</t>
  </si>
  <si>
    <t>Byron Improv 3</t>
  </si>
  <si>
    <t>Byron Improv 4</t>
  </si>
  <si>
    <t>Byron Improv 6</t>
  </si>
  <si>
    <t>Byron Improv 8</t>
  </si>
  <si>
    <t>Byron Improv 10</t>
  </si>
  <si>
    <t>The Warriors of Hope</t>
  </si>
  <si>
    <t>90-Busy Hip Swing</t>
  </si>
  <si>
    <t>90-Busy Hip Swing 1</t>
  </si>
  <si>
    <t>DSO_Beautiful Dead</t>
  </si>
  <si>
    <t>150-165</t>
  </si>
  <si>
    <t>164-Rage</t>
  </si>
  <si>
    <t>Wonderful Dead 001</t>
  </si>
  <si>
    <t>Wonderful Dead 001, Wonderful Dead 005</t>
  </si>
  <si>
    <t>It's a Kids World</t>
  </si>
  <si>
    <t>Zero Escape: Zero Time Dilemma</t>
  </si>
  <si>
    <t>BGM Extra ~Zero Times~</t>
  </si>
  <si>
    <t>BGM Extra ~Zero Times~, ~Extreme Urgency~ [What will you decide?], BGM 46 ~CQD Ward BGM 3~</t>
  </si>
  <si>
    <t>Interminable Dilemma</t>
  </si>
  <si>
    <t>Deep Junkyard</t>
  </si>
  <si>
    <t>BGM 10 ~Trash Disposal Room~</t>
  </si>
  <si>
    <t>Atmos -&gt; Underworld 2</t>
  </si>
  <si>
    <t>06amb120_FFX underworld 2 A#</t>
  </si>
  <si>
    <t>BGM 04 ~Power Room~</t>
  </si>
  <si>
    <t>07amb120_FFX underworld 2</t>
  </si>
  <si>
    <t>02 Ambiences-Drones-Soundscapes -&gt; Amped</t>
  </si>
  <si>
    <t>Amped 004</t>
  </si>
  <si>
    <t>Giga</t>
  </si>
  <si>
    <t>Sub Ambience</t>
  </si>
  <si>
    <t>LOOP 50</t>
  </si>
  <si>
    <t>Partition C -&gt; 125BPM 02</t>
  </si>
  <si>
    <t>GHOTARU</t>
  </si>
  <si>
    <t>BGM 11 ~Transporter Room~</t>
  </si>
  <si>
    <t>Danganronpa V3: Killing Harmony</t>
  </si>
  <si>
    <t>Sample: Pryda</t>
  </si>
  <si>
    <t>Miami To Atlanta</t>
  </si>
  <si>
    <t>Timestamp 2:57</t>
  </si>
  <si>
    <t>V3 Argument -Scrum-</t>
  </si>
  <si>
    <t>Clyde Lyric 07</t>
  </si>
  <si>
    <t>Bugs Panic</t>
  </si>
  <si>
    <t>Clyde Lyric 08</t>
  </si>
  <si>
    <t>Earl Lyric 35</t>
  </si>
  <si>
    <t>BRAIN DRIVER</t>
  </si>
  <si>
    <t>NEW A.A, HYPER NEW A.A, HYPER ULTRA NEW A.A</t>
  </si>
  <si>
    <t>Split and Sequences</t>
  </si>
  <si>
    <t>SQ Two Finger Madness</t>
  </si>
  <si>
    <t>V3 Discussion -HOPE VS DESPAIR-</t>
  </si>
  <si>
    <t>Trailer Voice</t>
  </si>
  <si>
    <t>Jasen</t>
  </si>
  <si>
    <t>1_take1_dry</t>
  </si>
  <si>
    <t>Rise and Shine, Ursine!</t>
  </si>
  <si>
    <t>1_take3_dry</t>
  </si>
  <si>
    <t>2_take1_dry</t>
  </si>
  <si>
    <t>2_take3_dry</t>
  </si>
  <si>
    <t>3_take2_dry</t>
  </si>
  <si>
    <t>He_is_all_that_remains_of_a_once</t>
  </si>
  <si>
    <t>right_now_youre_on_the_threshold_of_</t>
  </si>
  <si>
    <t>showtime_take1_dry</t>
  </si>
  <si>
    <t>Factory -&gt; Multitrack</t>
  </si>
  <si>
    <t>Scratchy</t>
  </si>
  <si>
    <t>Living in a Lazy Parallel World</t>
  </si>
  <si>
    <t>116-Electron a</t>
  </si>
  <si>
    <t>Nightmare in Locker</t>
  </si>
  <si>
    <t>Brain of the Serial Killer</t>
  </si>
  <si>
    <t>Organatolia</t>
  </si>
  <si>
    <t>Darkness Time</t>
  </si>
  <si>
    <t>Discussion -PERJURY-, Discussion -PANIC-</t>
  </si>
  <si>
    <t>Battle with Final Despair</t>
  </si>
  <si>
    <t>Swaggering Around</t>
  </si>
  <si>
    <t>Transformations</t>
  </si>
  <si>
    <t>Despair Searching</t>
  </si>
  <si>
    <t>Beautiful Lie</t>
  </si>
  <si>
    <t>Hope of Spring</t>
  </si>
  <si>
    <t>AI: The Somnium Files</t>
  </si>
  <si>
    <t>Piano in Blue v2</t>
  </si>
  <si>
    <t>Room &amp; Surround Mics</t>
  </si>
  <si>
    <t>告解2 -kokkAI 2- (Title Theme), 決潰 -kekkAI-, 欣懷 -kinkAI-, 悲哀 -hiAI-</t>
  </si>
  <si>
    <t>Africa -&gt; Pit Perc</t>
  </si>
  <si>
    <t>PSYNCIN' IN THE MOUNTaiN</t>
  </si>
  <si>
    <t>Multiple keyswitches</t>
  </si>
  <si>
    <t>PSYNCIN' IN THE SUSTaiN</t>
  </si>
  <si>
    <t>Armed Insurgents</t>
  </si>
  <si>
    <t>問罪 -monzAI-</t>
  </si>
  <si>
    <t>PSYNCIN' IN THE CAPTaiN</t>
  </si>
  <si>
    <t>PSYNCIN' IN THE MaiN 2, Shrine</t>
  </si>
  <si>
    <t>Fingerstyle Acoustic Harmonics</t>
  </si>
  <si>
    <t>A3, C4, B4</t>
  </si>
  <si>
    <t>Invincible Rainbow Arrow -Grand Finale-</t>
  </si>
  <si>
    <t>襲來 -syuurAI-</t>
  </si>
  <si>
    <t>FX Alien interface</t>
  </si>
  <si>
    <t>Appearance of Intelligence</t>
  </si>
  <si>
    <t>SQ Automator 3</t>
  </si>
  <si>
    <t>SINKIN' IN THE BRaiN</t>
  </si>
  <si>
    <t>SQ Automator 4</t>
  </si>
  <si>
    <t>Cymbal roll</t>
  </si>
  <si>
    <t>Abandoned Icehouse</t>
  </si>
  <si>
    <t>Shaker loop</t>
  </si>
  <si>
    <t>Key Suite Acoustic</t>
  </si>
  <si>
    <t>PSYNCIN' IN THE VILLaiN</t>
  </si>
  <si>
    <t>PSYNCIN' IN THE VaiN 1</t>
  </si>
  <si>
    <t>Batman (PC Engine)</t>
  </si>
  <si>
    <t>ORCH5</t>
  </si>
  <si>
    <t>Sampled</t>
  </si>
  <si>
    <t>Title, Stage 1, Stage 2, Stage 3 (Version B), Stage Clear, Level Complete, Joker</t>
  </si>
  <si>
    <t>Title, Stage 1, Stage 2, Stage 3, Stage 4, Stage Clear, Level Complete, Joker</t>
  </si>
  <si>
    <t>Gimmick! / Mr. Gimmick</t>
  </si>
  <si>
    <t>Take-Two Interactive/2K Games/Rockstar Games</t>
  </si>
  <si>
    <t>Grand Theft Auto</t>
  </si>
  <si>
    <t>FX Sound-Collection</t>
  </si>
  <si>
    <t>CD 1 -&gt; Track 29</t>
  </si>
  <si>
    <t>various dogs</t>
  </si>
  <si>
    <t>This Life</t>
  </si>
  <si>
    <t>CD 1 -&gt; Track 37</t>
  </si>
  <si>
    <t>rooster, chicken</t>
  </si>
  <si>
    <t>CD 2 -&gt; Track 58</t>
  </si>
  <si>
    <t>siren air raid</t>
  </si>
  <si>
    <t>Head Radio FM Bumper 1</t>
  </si>
  <si>
    <t>Samples -&gt; A MIRACLE</t>
  </si>
  <si>
    <t>35 C MIRCL</t>
  </si>
  <si>
    <t>Blow Your Console</t>
  </si>
  <si>
    <t>Samples -&gt; BAROQUE CADE</t>
  </si>
  <si>
    <t>14 A MAJ F</t>
  </si>
  <si>
    <t>Days Like These</t>
  </si>
  <si>
    <t>Samples -&gt; CRESCENDOFIN</t>
  </si>
  <si>
    <t>10 A</t>
  </si>
  <si>
    <t>Science Fiction</t>
  </si>
  <si>
    <t>Track 76 - Dramatical Strings</t>
  </si>
  <si>
    <t>Radio Sinfonia</t>
  </si>
  <si>
    <t>Track 08 -&gt; Sample 14</t>
  </si>
  <si>
    <t>090 Bpm Loops</t>
  </si>
  <si>
    <t>This Life, Gangster Friday</t>
  </si>
  <si>
    <t>Track 09 -&gt; TS 0:00</t>
  </si>
  <si>
    <t>093 Bpm Loops</t>
  </si>
  <si>
    <t>Track 09 -&gt; Sample 3</t>
  </si>
  <si>
    <t>Track 14 -&gt; Sample 16</t>
  </si>
  <si>
    <t>103 Bpm Loops</t>
  </si>
  <si>
    <t>Complications</t>
  </si>
  <si>
    <t>Track 14 -&gt; Sample 17</t>
  </si>
  <si>
    <t>Partition D -&gt; 127 BPM 10</t>
  </si>
  <si>
    <t>127 BPM 10</t>
  </si>
  <si>
    <t>127  80 A</t>
  </si>
  <si>
    <t>DSP</t>
  </si>
  <si>
    <t>Partition H -&gt; 163 BPM 03 M</t>
  </si>
  <si>
    <t>163 BPM 01</t>
  </si>
  <si>
    <t>163  17 H</t>
  </si>
  <si>
    <t>Benzoate</t>
  </si>
  <si>
    <t>163 BPM 03 M</t>
  </si>
  <si>
    <t>163 BPM  03 D M, 163 BPM  14 A M</t>
  </si>
  <si>
    <t>Track 02 - Karen Taylor -&gt; Sample 19</t>
  </si>
  <si>
    <t>Pootang Shebang</t>
  </si>
  <si>
    <t>Track 22 - Debelah Morgan</t>
  </si>
  <si>
    <t>On The Move</t>
  </si>
  <si>
    <t>Track 26 - Frank Moreno -&gt; Sample 17</t>
  </si>
  <si>
    <t>Track 33 - Eugene Henderson</t>
  </si>
  <si>
    <t>"And I know my baby"</t>
  </si>
  <si>
    <t>HB02-19-03</t>
  </si>
  <si>
    <t>TAKE WHISTLE</t>
  </si>
  <si>
    <t>Head Radio FM Bumper 2</t>
  </si>
  <si>
    <t>2007-12</t>
  </si>
  <si>
    <t>BROADCAST, NEWS</t>
  </si>
  <si>
    <t>GENERIC BAD NEWS REPORT, RADIO,</t>
  </si>
  <si>
    <t>Partition E -&gt; 105MEL130</t>
  </si>
  <si>
    <t>Partition F -&gt; 123BL150</t>
  </si>
  <si>
    <t>BL15004</t>
  </si>
  <si>
    <t>Figiwhiz</t>
  </si>
  <si>
    <t>Partition F -&gt; 124BL150</t>
  </si>
  <si>
    <t>BL15005</t>
  </si>
  <si>
    <t>Partition G -&gt; 185TEK 61-66</t>
  </si>
  <si>
    <t>TEK65</t>
  </si>
  <si>
    <t>E104</t>
  </si>
  <si>
    <t>Track 98 - Talk/Hooks -&gt; TS 0:32</t>
  </si>
  <si>
    <t>I'm gonna take...</t>
  </si>
  <si>
    <t>"Gonna take you"</t>
  </si>
  <si>
    <t>Track 98 - Talk/Hooks -&gt; TS 1:09</t>
  </si>
  <si>
    <t>Rhythm is...</t>
  </si>
  <si>
    <t>"Rhythm is fast"</t>
  </si>
  <si>
    <t>Lagerstar</t>
  </si>
  <si>
    <t>Track 98 - Talk/Hooks -&gt; TS 1:12</t>
  </si>
  <si>
    <t>...a ride...</t>
  </si>
  <si>
    <t>"Take me for a ride"</t>
  </si>
  <si>
    <t>Time+Space</t>
  </si>
  <si>
    <t>What's Next!</t>
  </si>
  <si>
    <t>Track 37 - X-Static Goldmine -&gt; TS 0:23</t>
  </si>
  <si>
    <t>Male "Hold it!"</t>
  </si>
  <si>
    <t>Track 81 - The Wizard -&gt; TS 0:15</t>
  </si>
  <si>
    <t>Brass 2</t>
  </si>
  <si>
    <t>Joyride (GTA Main Theme)</t>
  </si>
  <si>
    <t>Track 42</t>
  </si>
  <si>
    <t>DSP, Benzoate</t>
  </si>
  <si>
    <t>Sc-Fi SFX</t>
  </si>
  <si>
    <t>Track 55</t>
  </si>
  <si>
    <t>"Good boy"</t>
  </si>
  <si>
    <t>Radio '76 FM Bumper 2</t>
  </si>
  <si>
    <t>"Dwweeee"</t>
  </si>
  <si>
    <t>"In the mix"</t>
  </si>
  <si>
    <t>"Check the beat out"</t>
  </si>
  <si>
    <t>Horn lick</t>
  </si>
  <si>
    <t>Electronic hit</t>
  </si>
  <si>
    <t>Scream hit</t>
  </si>
  <si>
    <t>Track 05 - Breakbeat Live -&gt; TS 0:28</t>
  </si>
  <si>
    <t>N-CT FM Bumper</t>
  </si>
  <si>
    <t>Track 14 - Breakbeat Live -&gt; TS 0:35</t>
  </si>
  <si>
    <t>2 bars</t>
  </si>
  <si>
    <t>Let It Out</t>
  </si>
  <si>
    <t>Track 38 - Vocal ad libs -&gt; TS 0:00</t>
  </si>
  <si>
    <t>"wooh!" (female)</t>
  </si>
  <si>
    <t>Track 39 - Vocal ad libs -&gt; TS 0:02</t>
  </si>
  <si>
    <t>"ohhh" (female)</t>
  </si>
  <si>
    <t>Track 39 - Vocal ad libs -&gt; TS 0:20</t>
  </si>
  <si>
    <t>"eh-he-argh" (male)</t>
  </si>
  <si>
    <t>Track 39 - Vocal ad libs -&gt; TS 0:23</t>
  </si>
  <si>
    <t>"oww!" (female)</t>
  </si>
  <si>
    <t>Track 39 - Vocal ad libs -&gt; TS 0:30</t>
  </si>
  <si>
    <t>"uhh" (male)</t>
  </si>
  <si>
    <t>Track 43 - Sung hooks -&gt; TS 0:04</t>
  </si>
  <si>
    <t>"baby" (male)</t>
  </si>
  <si>
    <t>"Hey baby!"</t>
  </si>
  <si>
    <t>Track 44 - Sung hooks -&gt; Sample 5</t>
  </si>
  <si>
    <t>"It's outta sight!" (female)</t>
  </si>
  <si>
    <t>Track 47 - JB-Style vocals -&gt; Sample 3</t>
  </si>
  <si>
    <t>"he's a champ!"</t>
  </si>
  <si>
    <t>Head Radio FM Intro</t>
  </si>
  <si>
    <t>Track 48 - JB-Style vocals -&gt; Sample 9</t>
  </si>
  <si>
    <t>"take me!"</t>
  </si>
  <si>
    <t>Track 54 - Misc house SFX -&gt; Sample 12</t>
  </si>
  <si>
    <t>Metal rise</t>
  </si>
  <si>
    <t>Track 63 - Dance stabs -&gt; TS 0:10</t>
  </si>
  <si>
    <t>house stab 3</t>
  </si>
  <si>
    <t>Track 64 - Dance stabs -&gt; Sample 6</t>
  </si>
  <si>
    <t>jazz stab 6</t>
  </si>
  <si>
    <t>Track 72 - Sci-fi + techno FX -&gt; Sample 10</t>
  </si>
  <si>
    <t>FX33</t>
  </si>
  <si>
    <t>Track 86 - Misc. vocals + FX -&gt; Sample 4</t>
  </si>
  <si>
    <t>"music with more muscle"</t>
  </si>
  <si>
    <t>Track 86 - Misc. vocals + FX -&gt; Sample 10</t>
  </si>
  <si>
    <t>"this machine will have..."</t>
  </si>
  <si>
    <t>"Machine.. eyes, ears, &amp; a voice"</t>
  </si>
  <si>
    <t>Track 88 - Misc. vocals + FX -&gt; Sample 6</t>
  </si>
  <si>
    <t>"hip-hop power!"</t>
  </si>
  <si>
    <t>Track 32 - African -&gt; Sample 4</t>
  </si>
  <si>
    <t>Mouth harp</t>
  </si>
  <si>
    <t>Track 33 - African -&gt; TS 0:00</t>
  </si>
  <si>
    <t>Acoustic Guitar.</t>
  </si>
  <si>
    <t>Track 47 - Breakbeats -&gt; TS 0:00</t>
  </si>
  <si>
    <t>Breakbeat 8</t>
  </si>
  <si>
    <t>Track 50 - Breakbeats Fills -&gt; TS 0:00</t>
  </si>
  <si>
    <t>Breakbeat Fill 1</t>
  </si>
  <si>
    <t>Track 58 - Eastern -&gt; Sample 2</t>
  </si>
  <si>
    <t>Sitar 2</t>
  </si>
  <si>
    <t>Track 70 - Brass -&gt; TS 0:00</t>
  </si>
  <si>
    <t>Swell:</t>
  </si>
  <si>
    <t>Track 70 - Brass -&gt; Sample 2</t>
  </si>
  <si>
    <t>Track 70 - Brass -&gt; Sample 3</t>
  </si>
  <si>
    <t>Long:</t>
  </si>
  <si>
    <t>Track 76 - Brass -&gt; TS 0:00</t>
  </si>
  <si>
    <t>Flugel Horn 1:</t>
  </si>
  <si>
    <t>Track 99 - One Hit Samples -&gt; Sample 2</t>
  </si>
  <si>
    <t>Ascending Whistle</t>
  </si>
  <si>
    <t>Intro vocals</t>
  </si>
  <si>
    <t>Max Payne</t>
  </si>
  <si>
    <t>Max's Nightmare</t>
  </si>
  <si>
    <t>Track 59 - Nasty</t>
  </si>
  <si>
    <t>Insect Infestation</t>
  </si>
  <si>
    <t>The Flesh of Fallen Angels</t>
  </si>
  <si>
    <t>Grand Theft Auto III</t>
  </si>
  <si>
    <t>The Heist - Bugz In The Attic</t>
  </si>
  <si>
    <t>Grand Theft Auto: Liberty City Stories</t>
  </si>
  <si>
    <t>The Heist - Bugz In The Attic (Remix)</t>
  </si>
  <si>
    <t>Sid Meier's Civilization IV</t>
  </si>
  <si>
    <t>RUSSIA - Catherine</t>
  </si>
  <si>
    <t>008 Koto</t>
  </si>
  <si>
    <t>JAPAN - Tokugawa</t>
  </si>
  <si>
    <t>INDIA - Asoka, INDIA - Gandhi</t>
  </si>
  <si>
    <t>Bully / Canis Canem Edit</t>
  </si>
  <si>
    <t>Bully Main Theme (Running Theme)</t>
  </si>
  <si>
    <t>Shawn Lee</t>
  </si>
  <si>
    <t>Ape Breaks Vol. 1</t>
  </si>
  <si>
    <t>Cooked</t>
  </si>
  <si>
    <t>Ape Breaks Vol. 5</t>
  </si>
  <si>
    <t>The Duck</t>
  </si>
  <si>
    <t>This Is Your School</t>
  </si>
  <si>
    <t>03 FAST AND FURIOUS-144.3 bpm b</t>
  </si>
  <si>
    <t>Vendetta Bullies</t>
  </si>
  <si>
    <t>Chm04_Shag_125_eLAB</t>
  </si>
  <si>
    <t>Chm30_AssShake_135_eLAB</t>
  </si>
  <si>
    <t>Mono/Poly</t>
  </si>
  <si>
    <t>CS-5</t>
  </si>
  <si>
    <t>Grand Theft Auto IV</t>
  </si>
  <si>
    <t>Strings, layed with a live violin</t>
  </si>
  <si>
    <t>Soviet Connection</t>
  </si>
  <si>
    <t>Grand Theft Auto V</t>
  </si>
  <si>
    <t>ReFX</t>
  </si>
  <si>
    <t>VO FM Voices 2</t>
  </si>
  <si>
    <t>Possible?</t>
  </si>
  <si>
    <t>(Sounds Kind Of) Fruity</t>
  </si>
  <si>
    <t>PL Hands Up Bells</t>
  </si>
  <si>
    <t>GTA Online: Psychopath (After Hours)</t>
  </si>
  <si>
    <t>GTA Online: Eifel Power</t>
  </si>
  <si>
    <t>Can be heard here</t>
  </si>
  <si>
    <t>SFX (Flame)</t>
  </si>
  <si>
    <t>Rich Man's Plaything</t>
  </si>
  <si>
    <t>Loading Music</t>
  </si>
  <si>
    <t>GTA Online: Prep Track A02 (The Cayo Perico Heist)</t>
  </si>
  <si>
    <t>Yoga Music</t>
  </si>
  <si>
    <t>His Mentor</t>
  </si>
  <si>
    <t>Worms 2</t>
  </si>
  <si>
    <t>Stale Socks</t>
  </si>
  <si>
    <t>Bass Station</t>
  </si>
  <si>
    <t>VL70-m</t>
  </si>
  <si>
    <t>Worms World Party</t>
  </si>
  <si>
    <t>Many samples</t>
  </si>
  <si>
    <t>Yooka-Laylee</t>
  </si>
  <si>
    <t>Yooka-Laylee and the Impossible Lair</t>
  </si>
  <si>
    <t>Nylon String Guitar</t>
  </si>
  <si>
    <t>Clinking Carnival</t>
  </si>
  <si>
    <t>Cliffside Quest ~ Cold</t>
  </si>
  <si>
    <t>Team ICO</t>
  </si>
  <si>
    <t>ICO</t>
  </si>
  <si>
    <t>CRIKCHOIR1</t>
  </si>
  <si>
    <t>Prologue; Coffin</t>
  </si>
  <si>
    <t>Shadow of the Colossus</t>
  </si>
  <si>
    <t>Orbit-3</t>
  </si>
  <si>
    <t>bts: Fantasy</t>
  </si>
  <si>
    <t>Premonition of Revival</t>
  </si>
  <si>
    <t>Floating</t>
  </si>
  <si>
    <t>Descending lead</t>
  </si>
  <si>
    <t>Black Blood</t>
  </si>
  <si>
    <t>Planet Earth</t>
  </si>
  <si>
    <t>Percussion 3</t>
  </si>
  <si>
    <t>Simmons</t>
  </si>
  <si>
    <t>Heavy reverb</t>
  </si>
  <si>
    <t>Revived Power ~Battle With the Colossus~</t>
  </si>
  <si>
    <t>WarmReeds</t>
  </si>
  <si>
    <t>Rythmn lead</t>
  </si>
  <si>
    <t>Wander's Death</t>
  </si>
  <si>
    <t>Wind</t>
  </si>
  <si>
    <t>BrazilWhsle</t>
  </si>
  <si>
    <t>Whisuling w</t>
  </si>
  <si>
    <t>PROcussion</t>
  </si>
  <si>
    <t>N/A</t>
  </si>
  <si>
    <t>Wet Tom 1</t>
  </si>
  <si>
    <t>Counterattack ~ Battle With the Colossus~</t>
  </si>
  <si>
    <t>Proteus 2</t>
  </si>
  <si>
    <t>Different from Virtuoso 2000 patch</t>
  </si>
  <si>
    <t>Proteus X Composer</t>
  </si>
  <si>
    <t>Pad Life</t>
  </si>
  <si>
    <t>Commandment</t>
  </si>
  <si>
    <t>Different from Proteus 2 patch</t>
  </si>
  <si>
    <t>Lethal League Blaze</t>
  </si>
  <si>
    <t>Track 53 - Darin Black (Via Casio SK-5) -&gt; TS 0:00</t>
  </si>
  <si>
    <t>Wanna jump back</t>
  </si>
  <si>
    <t>AIN'T NOTHIN' LIKE A FUNKY BEAT</t>
  </si>
  <si>
    <t>Track 53 - Darin Black (Via Casio SK-5) -&gt; TS 0:05</t>
  </si>
  <si>
    <t>Hey!</t>
  </si>
  <si>
    <t>Track 53 - Darin Black (Via Casio SK-5) -&gt; TS 0:12</t>
  </si>
  <si>
    <t>Cause the beat is funky</t>
  </si>
  <si>
    <t>Track 53 - Darin Black (Via Casio SK-5) -&gt; TS 0:14</t>
  </si>
  <si>
    <t>Ain't nothing like a funky beat</t>
  </si>
  <si>
    <t>Track 53 - Darin Black (Via Casio SK-5) -&gt; TS 0:18</t>
  </si>
  <si>
    <t>Ain't nothing like the real thing uh</t>
  </si>
  <si>
    <t>Track 53 - Darin Black (Via Casio SK-5) -&gt; TS 0:28</t>
  </si>
  <si>
    <t>Track 53 - Darin Black (Via Casio SK-5) -&gt; TS 0:33</t>
  </si>
  <si>
    <t>A break down . . .</t>
  </si>
  <si>
    <t>Track 53 - Darin Black (Via Casio SK-5) -&gt; TS 0:51</t>
  </si>
  <si>
    <t>Oww!</t>
  </si>
  <si>
    <t>Track 54 - Darin Black (Via Casio SK-5) -&gt; TS 0:00</t>
  </si>
  <si>
    <t>Sounds funky don't it . . .</t>
  </si>
  <si>
    <t>Track 54 - Darin Black (Via Casio SK-5) -&gt; TS 0:03</t>
  </si>
  <si>
    <t>Say on the one yeah</t>
  </si>
  <si>
    <t>Track 54 - Darin Black (Via Casio SK-5) -&gt; TS 0:06</t>
  </si>
  <si>
    <t>Uhhh</t>
  </si>
  <si>
    <t>Track 54 - Darin Black (Via Casio SK-5) -&gt; TS 0:08</t>
  </si>
  <si>
    <t>I love it good god!</t>
  </si>
  <si>
    <t>Track 54 - Darin Black (Via Casio SK-5) -&gt; TS 0:14</t>
  </si>
  <si>
    <t>Give me one of them funky beats</t>
  </si>
  <si>
    <t>Track 54 - Darin Black (Via Casio SK-5) -&gt; TS 0:20</t>
  </si>
  <si>
    <t>Hit me</t>
  </si>
  <si>
    <t>Track 54 - Darin Black (Via Casio SK-5) -&gt; TS 0:29</t>
  </si>
  <si>
    <t>On the 1 . . . 2, 3, 4</t>
  </si>
  <si>
    <t>Track 54 - Darin Black (Via Casio SK-5) -&gt; TS 0:33</t>
  </si>
  <si>
    <t>Drop the box on em funky</t>
  </si>
  <si>
    <t>Track 54 - Darin Black (Via Casio SK-5) -&gt; TS 0:36</t>
  </si>
  <si>
    <t>Knockin down the house</t>
  </si>
  <si>
    <t>Track 54 - Darin Black (Via Casio SK-5) -&gt; TS 0:45</t>
  </si>
  <si>
    <t>A-groovin on</t>
  </si>
  <si>
    <t>Track 54 - Darin Black (Via Casio SK-5) -&gt; TS 0:58</t>
  </si>
  <si>
    <t>Take it to the bridge</t>
  </si>
  <si>
    <t>sm101_shouts_Funky fresh beats</t>
  </si>
  <si>
    <t>"Funky Fresh Beats!"</t>
  </si>
  <si>
    <t>Track 88 - Speech (Male) -&gt; TS 0:26</t>
  </si>
  <si>
    <t>"Giddup!" (version 1)</t>
  </si>
  <si>
    <t>Bomb Rush Cyberfunk (Unreleased)</t>
  </si>
  <si>
    <t>Old School Funk Line 06</t>
  </si>
  <si>
    <t>JACK DA FUNK</t>
  </si>
  <si>
    <t>Track 74 - Musical Vox</t>
  </si>
  <si>
    <t>"Funky music"</t>
  </si>
  <si>
    <t>GET ENUF</t>
  </si>
  <si>
    <t>RMX Grooves -&gt; 112-Jive</t>
  </si>
  <si>
    <t>Touhou 06: The Embodiment of Scarlet Devil</t>
  </si>
  <si>
    <t>Native -&gt; Classic Set</t>
  </si>
  <si>
    <t>002 000 Piano 2</t>
  </si>
  <si>
    <t>Septette for a Dead Princess, An Eternity More Transient than Scarlet</t>
  </si>
  <si>
    <t>Apparitions Stalk the Night</t>
  </si>
  <si>
    <t>081 001 Square</t>
  </si>
  <si>
    <t>U.N. Owen was Her?</t>
  </si>
  <si>
    <t>001 000 Ac.Piano</t>
  </si>
  <si>
    <t>011 000 Music Box 2</t>
  </si>
  <si>
    <t>An Eternity More Transient than Scarlet</t>
  </si>
  <si>
    <t>Apparitions Stalk the Night, Scarlet Tower ~ Eastern Dream...</t>
  </si>
  <si>
    <t>025 000 Nylon Gt 2</t>
  </si>
  <si>
    <t>A Soul as Scarlet as a Ground Cherry</t>
  </si>
  <si>
    <t>040 003 Attack Saw</t>
  </si>
  <si>
    <t>053 000 Large Choir</t>
  </si>
  <si>
    <t>Lunar Clock ~ Luna Dial</t>
  </si>
  <si>
    <t>057 000 Solo Trumpet</t>
  </si>
  <si>
    <t>A Soul as Scarlet as a Ground Cherry, Septette for a Dead Princess</t>
  </si>
  <si>
    <t>089 000 Fantasia 2</t>
  </si>
  <si>
    <t>Lunate Elf</t>
  </si>
  <si>
    <t>001 000 St.Piano 1</t>
  </si>
  <si>
    <t>002 000 St.Piano 2</t>
  </si>
  <si>
    <t>006 000 FM Hard EP</t>
  </si>
  <si>
    <t>Shanghai Alice of Meiji 17, Lunar Clock ~ Luna Dial</t>
  </si>
  <si>
    <t>006 001 Brite FM EP</t>
  </si>
  <si>
    <t>Tomboyish Girl in Love</t>
  </si>
  <si>
    <t>007 000 St.Harpsichd</t>
  </si>
  <si>
    <t>Voile, the Magic Library, The Young Descendant of Tepes</t>
  </si>
  <si>
    <t>008 000 Atack Clav 2</t>
  </si>
  <si>
    <t>Shanghai Alice of Meiji 17, Locked Girl ~ The Girl's Secret Room, The Centennial Festival for Magical Girls</t>
  </si>
  <si>
    <t>008 001 AnalogClav 2</t>
  </si>
  <si>
    <t>009 000 St.Celesta</t>
  </si>
  <si>
    <t>Lunate Elf, Voile, the Magic Library</t>
  </si>
  <si>
    <t>010 000 St.Glocken</t>
  </si>
  <si>
    <t>012 000 St.Vibra</t>
  </si>
  <si>
    <r>
      <rPr>
        <rFont val="Fira Sans"/>
        <b/>
        <sz val="10.0"/>
      </rPr>
      <t xml:space="preserve">026 000 </t>
    </r>
    <r>
      <rPr>
        <rFont val="Fira Sans"/>
        <b/>
        <color rgb="FF000000"/>
        <sz val="10.0"/>
      </rPr>
      <t>SteelStr.Gt</t>
    </r>
    <r>
      <rPr>
        <rFont val="Fira Sans"/>
        <b/>
        <sz val="10.0"/>
      </rPr>
      <t>2</t>
    </r>
  </si>
  <si>
    <t>A Dream More Scarlet than Red, Lunate Elf, Tomboyish Girl in Love, Shanghai Alice of Meiji 17</t>
  </si>
  <si>
    <t>028 000 Strat2 Rear</t>
  </si>
  <si>
    <t>030 000 OverdriveGt2</t>
  </si>
  <si>
    <t>The Maid and the Pocket Watch of Blood</t>
  </si>
  <si>
    <t>031 000 Dist.Gt 2</t>
  </si>
  <si>
    <t>with SD-90 internal "Guitar Multi A" MFX</t>
  </si>
  <si>
    <t>Lunar Clock ~ Luna Dial, U.N. Owen was Her?</t>
  </si>
  <si>
    <t>035 000 Picking Bass</t>
  </si>
  <si>
    <t>Tomboyish Girl in Love, Shanghai Scarlet Teahouse ~ Chinese Tea</t>
  </si>
  <si>
    <t>036 000 PhaseFrtless</t>
  </si>
  <si>
    <t>037 000 Jazz Slap</t>
  </si>
  <si>
    <t>039 003 Clavi Bass 3</t>
  </si>
  <si>
    <t>041 000 Violin 2 vib</t>
  </si>
  <si>
    <t>049 000 St.Strings</t>
  </si>
  <si>
    <t>049 001 St.Orchestra</t>
  </si>
  <si>
    <t>Locked Girl ~ The Girl's Secret Room</t>
  </si>
  <si>
    <t>053 000 St.ChoirAahs</t>
  </si>
  <si>
    <t>062 000 St.Brass</t>
  </si>
  <si>
    <t>A Dream More Scarlet than Red, The Centennial Festival for Magical Girls</t>
  </si>
  <si>
    <t>069 000 Classic Oboe</t>
  </si>
  <si>
    <t>074 000 Flute vib</t>
  </si>
  <si>
    <t>076 000 PanFlute vib</t>
  </si>
  <si>
    <t>Shanghai Scarlet Teahouse ~ Chinese Tea</t>
  </si>
  <si>
    <t>077 000 Bottle vib</t>
  </si>
  <si>
    <t>081 000 OB Square</t>
  </si>
  <si>
    <t>Apparitions Stalk the Night, Tomboyish Girl in Love, U.N. Owen was Her?</t>
  </si>
  <si>
    <t>082 000 Oct.JP Saw</t>
  </si>
  <si>
    <t>101 000 Brightness 3</t>
  </si>
  <si>
    <t>Edited resonance and/or added phaser</t>
  </si>
  <si>
    <t>Septette for a Dead Princess</t>
  </si>
  <si>
    <t>111 000 Fiddle 2 vib</t>
  </si>
  <si>
    <t>Shanghai Scarlet Teahouse ~ Chinese Tea, Shanghai Alice of Meiji 17</t>
  </si>
  <si>
    <t>001 D.L.A. Pad</t>
  </si>
  <si>
    <t>A Dream More Scarlet than Red</t>
  </si>
  <si>
    <t>Native -&gt; Special 2 Set</t>
  </si>
  <si>
    <t>032 Loose Lips</t>
  </si>
  <si>
    <t>041 Reed Romance</t>
  </si>
  <si>
    <t>053 Celtic Ens</t>
  </si>
  <si>
    <t>An Eternity More Transient than Scarlet, Scarlet Tower ~ Eastern Dream</t>
  </si>
  <si>
    <t>059 Fiddle&amp;Oboe</t>
  </si>
  <si>
    <t>Native -&gt; Classic Set -&gt; Drum Set</t>
  </si>
  <si>
    <t>The Centennial Festival for Magical Girls</t>
  </si>
  <si>
    <t>Native -&gt; Contemporary Set -&gt; Drum Set</t>
  </si>
  <si>
    <t>Shanghai Scarlet Teahouse ~ Chinese Tea, The Maid and the Pocket Watch of Blood</t>
  </si>
  <si>
    <t>009 Room Set 2</t>
  </si>
  <si>
    <t>Lunate Elf, Lunar Clock ~ Luna Dial</t>
  </si>
  <si>
    <t>Native -&gt; Solo Set -&gt; Drum Set</t>
  </si>
  <si>
    <t>017 St.Power</t>
  </si>
  <si>
    <t>026 Analog2 Set</t>
  </si>
  <si>
    <t>Native -&gt; Enhanced Set -&gt; Drum Set</t>
  </si>
  <si>
    <t>026 Bully Set</t>
  </si>
  <si>
    <t>Shanghai Alice of Meiji 17, Locked Girl ~ The Girl's Secret Room</t>
  </si>
  <si>
    <t>additional woodwind ensemble</t>
  </si>
  <si>
    <t>church organ (layered with strings)</t>
  </si>
  <si>
    <t>The Young Descendant of Tepes</t>
  </si>
  <si>
    <t>Touhou 07: Perfect Cherry Blossom</t>
  </si>
  <si>
    <t>Ghostly Dream ~ Snow or Cherry Petal</t>
  </si>
  <si>
    <t>Phantom Band ~ Phantom Ensemble</t>
  </si>
  <si>
    <t>Necrofantasia</t>
  </si>
  <si>
    <t>123 003 Wind</t>
  </si>
  <si>
    <t>Exists in other sets too</t>
  </si>
  <si>
    <t>Spiritual Domination</t>
  </si>
  <si>
    <t>125 005 Wind Chimes</t>
  </si>
  <si>
    <t>Doll Judgement ~ The Girl Who Played with People's Shapes</t>
  </si>
  <si>
    <t>The Fantastic Tales from Tono, Border of Life</t>
  </si>
  <si>
    <t>The Fantastic Tales from Tono</t>
  </si>
  <si>
    <t>Paradise ~ Deep Mountain</t>
  </si>
  <si>
    <t>Diao Ye Zong (withered leaf)</t>
  </si>
  <si>
    <t>Hiroari Shoots a Strange Bird ~ Till When?</t>
  </si>
  <si>
    <t>006 003 EP Legend 3</t>
  </si>
  <si>
    <t>Eastern Ghostly Dream ~ Ancient Temple</t>
  </si>
  <si>
    <t>The Doll Maker of Bucuresti, Spiritual Domination, A Maiden's Illusionary Funeral ~ Necro-Fantasy</t>
  </si>
  <si>
    <t>015 001 St.Church</t>
  </si>
  <si>
    <t>017 003 Full Stops</t>
  </si>
  <si>
    <t>Spiritual Domination, A Maiden's Illusionary Funeral ~ Necro-Fantasy, Spiritual Domination ~ Who done it!</t>
  </si>
  <si>
    <t>018 001 Perc.Organ 2</t>
  </si>
  <si>
    <t>Crystallized Silver</t>
  </si>
  <si>
    <t>020 002 Pipe Organ 2</t>
  </si>
  <si>
    <t>The Doll Maker of Bucuresti</t>
  </si>
  <si>
    <t>021 001 Theater</t>
  </si>
  <si>
    <t>The Doll Maker of Bucuresti, Border of Life, A Maiden's Illusionary Funeral ~ Necro-Fantasy</t>
  </si>
  <si>
    <t>023 000 St.Harmonica</t>
  </si>
  <si>
    <t>024 000 St.Bandneon</t>
  </si>
  <si>
    <t>039 000 Fat Syn.Bass</t>
  </si>
  <si>
    <t>Border of Life</t>
  </si>
  <si>
    <t>049 002 St.OctStr 1</t>
  </si>
  <si>
    <t>050 000 St.Slow Str</t>
  </si>
  <si>
    <t>066 000 AltoSoft vib</t>
  </si>
  <si>
    <t>Crystallized Silver, The Fantastic Tales from Tono</t>
  </si>
  <si>
    <t>Paradise ~ Deep Mountain, The Fantastic Tales from Tono, The Capital City of Flowers in the Sky</t>
  </si>
  <si>
    <t>The Fantastic Tales from Tono, Doll Judgement ~ The Girl Who Played with People's Shapes</t>
  </si>
  <si>
    <t>078 000 Shaku.vib</t>
  </si>
  <si>
    <t>The Capital City of Flowers in the Sky</t>
  </si>
  <si>
    <t>082 001 Hybrid Saw</t>
  </si>
  <si>
    <t>008 002 Hybrid Solo</t>
  </si>
  <si>
    <t>Spiritual Domination ~ Who done it!</t>
  </si>
  <si>
    <t>099 000 Crystal 3</t>
  </si>
  <si>
    <t>108 000 St.Koto</t>
  </si>
  <si>
    <t>Dream of a Spring Breeze</t>
  </si>
  <si>
    <t>001 Blown Bass</t>
  </si>
  <si>
    <t>012 ChamberPlyrs</t>
  </si>
  <si>
    <t>052 Celtic Ens</t>
  </si>
  <si>
    <t>068 Mono Analog</t>
  </si>
  <si>
    <t>Ghostly Dream ~ Snow or Cherry Petal, Crystallized Silver, Diao Ye Zong (withered leaf)</t>
  </si>
  <si>
    <t>Super Quartet</t>
  </si>
  <si>
    <t>Preset Piano</t>
  </si>
  <si>
    <t>002 Forte Grand</t>
  </si>
  <si>
    <t>003 Concert Grand</t>
  </si>
  <si>
    <t>020 StudioRhodes</t>
  </si>
  <si>
    <t>Bloom Nobly, Ink-Black Cherry Blossom ~ Border of Life</t>
  </si>
  <si>
    <t>Preset Guitar</t>
  </si>
  <si>
    <t>002 SteelGuitar2</t>
  </si>
  <si>
    <t>004 Folk Guitar2</t>
  </si>
  <si>
    <t>007 OV Steel Gt2</t>
  </si>
  <si>
    <t>008 Double Steel</t>
  </si>
  <si>
    <t>010 NylonGuitar1</t>
  </si>
  <si>
    <t>Ghostly Dream ~ Snow or Cherry Petal, Doll Judgement ~ The Girl Who Played with People's Shapes</t>
  </si>
  <si>
    <t>011 NylonGuitar2</t>
  </si>
  <si>
    <t>016 12-Str.Steel</t>
  </si>
  <si>
    <t>017 Wide 12-Str</t>
  </si>
  <si>
    <t>Paradise ~ Deep Mountain, The Capital City of Flowers in the Sky</t>
  </si>
  <si>
    <t>Preset Bass</t>
  </si>
  <si>
    <t>003 Rockabilly</t>
  </si>
  <si>
    <t>004 6-str Bass</t>
  </si>
  <si>
    <t>006 42nd Bass</t>
  </si>
  <si>
    <t>The Fantastic Tales from Tono, Ultimate Truth</t>
  </si>
  <si>
    <t>007 Jazz Bass</t>
  </si>
  <si>
    <t>Spiritual Domination ~ Who done it!, Necrofantasia, Sakura, Sakura ~ Japanize Dream...</t>
  </si>
  <si>
    <t>008 Rock Bass</t>
  </si>
  <si>
    <t>LM-4 MarkII</t>
  </si>
  <si>
    <t>Processed Studio Kits</t>
  </si>
  <si>
    <t>01 Gator Kit</t>
  </si>
  <si>
    <t>07 Big Arena Kit</t>
  </si>
  <si>
    <t>High pitched sequence thing</t>
  </si>
  <si>
    <t>Touhou 07.5: Immaterial and Missing Power</t>
  </si>
  <si>
    <t>Demystify Feast</t>
  </si>
  <si>
    <t>017 002 Soft60'Organ</t>
  </si>
  <si>
    <t>Onigashima in the Fairyland ~ Missing Power</t>
  </si>
  <si>
    <t>Demystify Feast, Night Falls ~ Evening Star, Onigashima in the Fairyland ~ Missing Power</t>
  </si>
  <si>
    <t>081 002 2600 Sine 2</t>
  </si>
  <si>
    <r>
      <rPr>
        <rFont val="Fira Sans"/>
        <b/>
        <sz val="10.0"/>
      </rPr>
      <t xml:space="preserve">082 000 </t>
    </r>
    <r>
      <rPr>
        <rFont val="Fira Sans"/>
        <b/>
        <color rgb="FF000000"/>
        <sz val="10.0"/>
      </rPr>
      <t>Oct.JP</t>
    </r>
    <r>
      <rPr>
        <rFont val="Fira Sans"/>
        <b/>
        <sz val="10.0"/>
      </rPr>
      <t xml:space="preserve"> Saw</t>
    </r>
  </si>
  <si>
    <t>Demystify Feast, Night Falls ~ Evening Star</t>
  </si>
  <si>
    <t>082 003 MG Saw Lead</t>
  </si>
  <si>
    <t>085 001 Wire Lead 3</t>
  </si>
  <si>
    <t>with flanger from VGEE FX</t>
  </si>
  <si>
    <t>119 Cascade</t>
  </si>
  <si>
    <t>Night Falls ~ Evening Star</t>
  </si>
  <si>
    <t>Night Falls ~ Evening Star, Onigashima in the Fairyland ~ Missing Power</t>
  </si>
  <si>
    <t>004 Bright Piano</t>
  </si>
  <si>
    <t>003 Loop Kit</t>
  </si>
  <si>
    <t>STUDIO Canvas SD-80</t>
  </si>
  <si>
    <t>all of U2 Akiyama and NKZ's songs</t>
  </si>
  <si>
    <t>U2 Akiyama's songs</t>
  </si>
  <si>
    <t>XV-5050</t>
  </si>
  <si>
    <t>Touhou 08: Imperishable Night</t>
  </si>
  <si>
    <t>Illusionary Night ~ Ghostly Eyes</t>
  </si>
  <si>
    <t>127 001 Laughing</t>
  </si>
  <si>
    <t>Retribution for the Eternal Night ~ Imperishable Night</t>
  </si>
  <si>
    <t>101 000 Brightness 2</t>
  </si>
  <si>
    <t>Flight of the Bamboo Cutter ~ Lunatic Princess</t>
  </si>
  <si>
    <t>108 000 Koto 2</t>
  </si>
  <si>
    <t>Reach for the Moon, Immortal Smoke</t>
  </si>
  <si>
    <t>Nostalgic Blood of the East ~ Old World</t>
  </si>
  <si>
    <t>Extend Ash ~ Person of Hourai, Reach for the Moon, Immortal Smoke</t>
  </si>
  <si>
    <t>Voyage 1970</t>
  </si>
  <si>
    <t>Maiden's Capriccio ~ Dream Battle</t>
  </si>
  <si>
    <t>040 003 Attack MG Bs</t>
  </si>
  <si>
    <t>Love-Colored Master Spark</t>
  </si>
  <si>
    <t>045 000 St.Trem Str</t>
  </si>
  <si>
    <t>Wriggling Autumn Moon ~ Mooned Insect</t>
  </si>
  <si>
    <t>Illusionary Night ~ Ghostly Eyes, Lunatic Eyes ~ Invisible Full Moon</t>
  </si>
  <si>
    <t>051 000 StackSyn.Str</t>
  </si>
  <si>
    <t>Eternal Night Vignette ~ Imperishable Night</t>
  </si>
  <si>
    <t>Plain Asia</t>
  </si>
  <si>
    <t>053 001 St.Sm Choir</t>
  </si>
  <si>
    <t>Voyage 1969, Voyage 1970</t>
  </si>
  <si>
    <t>Song of the Night Sparrow ~ Night Bird</t>
  </si>
  <si>
    <t>075 000 Recorder vib</t>
  </si>
  <si>
    <t>Deaf to All but the Song</t>
  </si>
  <si>
    <t>Deaf to All but the Song, Maiden's Capriccio ~ Dream Battle</t>
  </si>
  <si>
    <r>
      <rPr>
        <rFont val="Fira Sans"/>
        <b/>
        <sz val="10.0"/>
      </rPr>
      <t xml:space="preserve">082 000 </t>
    </r>
    <r>
      <rPr>
        <rFont val="Fira Sans"/>
        <b/>
        <color rgb="FF000000"/>
        <sz val="10.0"/>
      </rPr>
      <t>Oct.JP</t>
    </r>
    <r>
      <rPr>
        <rFont val="Fira Sans"/>
        <b/>
        <sz val="10.0"/>
      </rPr>
      <t xml:space="preserve"> Saw</t>
    </r>
  </si>
  <si>
    <t>Maiden's Capriccio ~ Dream Battle, Love-Colored Master Spark, Eternal Dream ~ Mystical Maple</t>
  </si>
  <si>
    <t>Song of the Night Sparrow ~ Night Bird, Gensokyo Millennium ~ History of the Moon</t>
  </si>
  <si>
    <t>088 000 Bass &amp; Lead3</t>
  </si>
  <si>
    <t>098 000 Soundtrack 3</t>
  </si>
  <si>
    <t>needs checking</t>
  </si>
  <si>
    <t>102 000 Goblin 3</t>
  </si>
  <si>
    <t>107 000 St.Shamisen</t>
  </si>
  <si>
    <t>Cinderella Cage ~ Kagome-Kagome</t>
  </si>
  <si>
    <t>014 Mariachi Tp</t>
  </si>
  <si>
    <t>Voyage 1969</t>
  </si>
  <si>
    <t>005 Overture Str</t>
  </si>
  <si>
    <t>Evening Primrose</t>
  </si>
  <si>
    <t>065 JP-6 Lead</t>
  </si>
  <si>
    <t>109 Quasar</t>
  </si>
  <si>
    <t>Illusionary Night ~ Ghostly Eyes, Cinderella Cage ~ Kagome-Kagome</t>
  </si>
  <si>
    <t>111 Hell Section</t>
  </si>
  <si>
    <t>with phaser from VGEE FX</t>
  </si>
  <si>
    <t>112 DigitalDrone</t>
  </si>
  <si>
    <t>113 Harp Drop</t>
  </si>
  <si>
    <t>008 RockAcoustic</t>
  </si>
  <si>
    <t>Lunatic Eyes ~ Invisible Full Moon</t>
  </si>
  <si>
    <t>018 Taxi Rhodes</t>
  </si>
  <si>
    <t>021 All Rhodez</t>
  </si>
  <si>
    <t>Extend Ash ~ Person of Hourai, Eternal Dream ~ Mystical Maple</t>
  </si>
  <si>
    <t>001 SteelGuitar1</t>
  </si>
  <si>
    <t>Plain Asia, Flight of the Bamboo Cutter ~ Lunatic Princess</t>
  </si>
  <si>
    <t>Nostalgic Blood of the East ~ Old World, Eastern Youkai Beauty</t>
  </si>
  <si>
    <t>010 Picked Jz Bs</t>
  </si>
  <si>
    <t>04 Reso Kit</t>
  </si>
  <si>
    <t>05 Compressor Kit</t>
  </si>
  <si>
    <t>09 Small Ambience Kit</t>
  </si>
  <si>
    <t>Fingerpicking</t>
  </si>
  <si>
    <t>Melancholy</t>
  </si>
  <si>
    <t>Extend Ash ~ Person of Hourai</t>
  </si>
  <si>
    <t>Lunatic Eyes ~ Invisible Full Moon, Voyage 1969, Voyage 1970</t>
  </si>
  <si>
    <t>Heavy Chords</t>
  </si>
  <si>
    <t>Virtual Guitarist Electric Edition</t>
  </si>
  <si>
    <t>Heavy - Hard</t>
  </si>
  <si>
    <t>Heavy - Monster</t>
  </si>
  <si>
    <t>Rock - Modern</t>
  </si>
  <si>
    <t>Rock - Pop</t>
  </si>
  <si>
    <t>Touhou 09: Phantasmagoria of Flower View</t>
  </si>
  <si>
    <t>001 000 Ac.Piano 1</t>
  </si>
  <si>
    <t>The Mound Where the Flowers Reflect</t>
  </si>
  <si>
    <t>Poison Body ~ Forsaken Doll, Eastern Judgement in the Sixtieth Year ~ Fate of Sixty Years</t>
  </si>
  <si>
    <t>082 000 JP Saw Wave</t>
  </si>
  <si>
    <t>Spring Lane ~ Colorful Path</t>
  </si>
  <si>
    <t>Mound of Shigan</t>
  </si>
  <si>
    <t>Oriental Dark Flight</t>
  </si>
  <si>
    <t>Eastern Judgement in the Sixtieth Year ~ Fate of Sixty Years</t>
  </si>
  <si>
    <t>Flower of Soul ~ Another Dream...</t>
  </si>
  <si>
    <t>Flower Reflecting Mound ~ Higan Retour, Eastern Ghostly Dream ~ Ancient Temple</t>
  </si>
  <si>
    <t>Higan Retour ~ Riverside View</t>
  </si>
  <si>
    <t>Flowering Night, Adventure of the Lovestruck Tomboy, Wind God Girl (Short Version)</t>
  </si>
  <si>
    <t>Adventure of the Lovestruck Tomboy</t>
  </si>
  <si>
    <t>039 001 SynthSaw Bs</t>
  </si>
  <si>
    <t>Oriental Dark Flight, Flowering Night, Deaf to All but the Song ~ Flower Mix, Higan Retour ~ Riverside View</t>
  </si>
  <si>
    <t>047 000 St.Harp</t>
  </si>
  <si>
    <t>Flower Reflecting Mound ~ Higan Retour</t>
  </si>
  <si>
    <t>Flower Reflecting Mound ~ Higan Retour, Spring Lane ~ Colorful Path</t>
  </si>
  <si>
    <t>Oriental Dark Flight, Eastern Ghostly Dream ~ Ancient Temple</t>
  </si>
  <si>
    <t>060 001 Harmon Mute2</t>
  </si>
  <si>
    <t>Wind God Girl (Short Version)</t>
  </si>
  <si>
    <t>Phantom Band ~ Phantom Ensemble, White Flag of Usa Shrine, Higan Retour ~ Riverside View</t>
  </si>
  <si>
    <t>065 000 Sop.Sax vib</t>
  </si>
  <si>
    <t>White Flag of Usa Shrine</t>
  </si>
  <si>
    <t>Adventure of the Lovestruck Tomboy, White Flag of Usa Shrine</t>
  </si>
  <si>
    <t>Deaf to All but the Song ~ Flower Mix</t>
  </si>
  <si>
    <t>058 96 Year</t>
  </si>
  <si>
    <t>Flowering Night</t>
  </si>
  <si>
    <t>Flower Reflecting Mound ~ Higan Retour, Spring Lane ~ Colorful Path, Phantom Band ~ Phantom Ensemble</t>
  </si>
  <si>
    <t>Flower Reflecting Mound ~ Higan Retour, The Mound Where the Flowers Reflect</t>
  </si>
  <si>
    <t>009 Picked JBass</t>
  </si>
  <si>
    <t>Lunatic Eyes ~ Invisible Full Moon, Phantom Band ~ Phantom Ensemble</t>
  </si>
  <si>
    <t>03 Loop Kit</t>
  </si>
  <si>
    <t>Rock - Monster</t>
  </si>
  <si>
    <t>reverb chimes</t>
  </si>
  <si>
    <t>Poison Body ~ Forsaken Doll</t>
  </si>
  <si>
    <t>Touhou 09.5: Shoot the Bullet</t>
  </si>
  <si>
    <t>123 001 Rain</t>
  </si>
  <si>
    <t>Tengu's Notebook ~ Mysterious Note</t>
  </si>
  <si>
    <t>120 000 Reverse Cym</t>
  </si>
  <si>
    <t>Tengu Is Watching ~ Black Eyes</t>
  </si>
  <si>
    <t>Wind Circulation ~ Wind Tour</t>
  </si>
  <si>
    <t>017 001 Rocker</t>
  </si>
  <si>
    <t>Tengu Is Watching ~ Black Eyes, Sleepless Night of the Eastern Country, Retrospective Kyoto</t>
  </si>
  <si>
    <t>Wind God Girl</t>
  </si>
  <si>
    <t>Retrospective Kyoto</t>
  </si>
  <si>
    <t>080 000 Ocarina vib</t>
  </si>
  <si>
    <t>Sleepless Night of the Eastern Country, Retrospective Kyoto</t>
  </si>
  <si>
    <t>Sleepless Night of the Eastern Country</t>
  </si>
  <si>
    <t>Touhou 10: Mountain of Faith</t>
  </si>
  <si>
    <t>Datacraft</t>
  </si>
  <si>
    <t>音・辞典 VOL.3</t>
  </si>
  <si>
    <t>雨</t>
  </si>
  <si>
    <t>小雨</t>
  </si>
  <si>
    <t>The Gods Give Us Blessed Rain ~ Sylphid Dream</t>
  </si>
  <si>
    <t>風</t>
  </si>
  <si>
    <t>木枯らし</t>
  </si>
  <si>
    <t>The Venerable Ancient Battlefield ~ Suwa Foughten Field</t>
  </si>
  <si>
    <t>水滴</t>
  </si>
  <si>
    <t>泡立 洞窟内の水滴～大</t>
  </si>
  <si>
    <t>Sealed Gods</t>
  </si>
  <si>
    <t>海</t>
  </si>
  <si>
    <t xml:space="preserve">湖 砂浜に寄せる穏やかな波 </t>
  </si>
  <si>
    <t>Fall of Fall ~ Autumnal Waterfall, The Primal Scene of Japan the Girl Saw</t>
  </si>
  <si>
    <t>Faith Is for the Transient People</t>
  </si>
  <si>
    <t>006 004 EP Phase 3</t>
  </si>
  <si>
    <t>A God That Misses People ~ Romantic Fall</t>
  </si>
  <si>
    <t>The Gensokyo the Gods Loved</t>
  </si>
  <si>
    <t>The Venerable Ancient Battlefield ~ Suwa Foughten Field, The Gods Give Us Blessed Rain ~ Sylphid Dream</t>
  </si>
  <si>
    <t>Player's Score</t>
  </si>
  <si>
    <t>Youkai Mountain ~ Mysterious Mountain, Player's Score</t>
  </si>
  <si>
    <t>013 000 St.Marimba</t>
  </si>
  <si>
    <t>Dark Side of Fate</t>
  </si>
  <si>
    <t>Akutagawa Ryuunosuke's "Kappa" ~ Candid Friend</t>
  </si>
  <si>
    <t>The Road of the Misfortune God ~ Dark Road, Shrine at the Foot of the Mountain, Player's Score</t>
  </si>
  <si>
    <t>Fall of Fall ~ Autumnal Waterfall, Youkai Mountain ~ Mysterious Mountain</t>
  </si>
  <si>
    <t>Native Faith</t>
  </si>
  <si>
    <t>The Road of the Misfortune God ~ Dark Road, Dark Side of Fate</t>
  </si>
  <si>
    <t>097 000 Ice Rain 3</t>
  </si>
  <si>
    <t>Sealed Gods, A God That Misses People ~ Romantic Fall</t>
  </si>
  <si>
    <t>The Primal Scene of Japan the Girl Saw</t>
  </si>
  <si>
    <t>Shrine at the Foot of the Mountain, Player's Score</t>
  </si>
  <si>
    <t>Arpeggio</t>
  </si>
  <si>
    <t>Sealed Gods, Because Princess Inada Is Scolding Me</t>
  </si>
  <si>
    <t>Ringaracka</t>
  </si>
  <si>
    <t>Dark Side of Fate, Akutagawa Ryuunosuke's "Kappa" ~ Candid Friend</t>
  </si>
  <si>
    <t>Touhou 10.5: Scarlet Weather Rhapsody</t>
  </si>
  <si>
    <t>009 000 Celesta 2</t>
  </si>
  <si>
    <t>Catastrophe in Bhavaagra ~ Wonderful Heaven, Bhavaagra As Seen Through a Child's Mind</t>
  </si>
  <si>
    <t>Catastrophe in Bhavaagra ~ Wonderful Heaven</t>
  </si>
  <si>
    <t>Bhavaagra As Seen Through a Child's Mind</t>
  </si>
  <si>
    <t>043 000 Cello2 vib</t>
  </si>
  <si>
    <t>Crimson in the Black Sea ~ Legendary Fish</t>
  </si>
  <si>
    <t>Crimson in the Black Sea ~ Legendary Fish, Bhavaagra As Seen Through a Child's Mind</t>
  </si>
  <si>
    <t>02 Headbangers Kit</t>
  </si>
  <si>
    <t>Ultra I</t>
  </si>
  <si>
    <t>Crimson in the Black Sea ~ Legendary Fish, Catastrophe in Bhavaagra ~ Wonderful Heaven</t>
  </si>
  <si>
    <t xml:space="preserve">Symphonic Orchestra </t>
  </si>
  <si>
    <t>Locked Girl ~ the Girl's Secret Room</t>
  </si>
  <si>
    <t>U2 Akiyama songs</t>
  </si>
  <si>
    <t>Touhou 11: Subterranean Animism</t>
  </si>
  <si>
    <t>雷</t>
  </si>
  <si>
    <t>複数の雷鳴 1</t>
  </si>
  <si>
    <t>The Dark Blowhole</t>
  </si>
  <si>
    <t>うなる風</t>
  </si>
  <si>
    <t>Lullaby of Deserted Hell</t>
  </si>
  <si>
    <t>The Bridge People No Longer Cross, Green-Eyed Jealousy</t>
  </si>
  <si>
    <t>092 000 SpaceVoice 2</t>
  </si>
  <si>
    <t>Solar Sect of Mystic Wisdom ~ Nuclear Fusion</t>
  </si>
  <si>
    <t>Hartmann's Youkai Girl</t>
  </si>
  <si>
    <t>A Flower-Studded Sake Dish on Mt. Ooe, Satori Maiden ~ 3rd Eye</t>
  </si>
  <si>
    <t>Solar Sect of Mystic Wisdom ~ Nuclear Fusion, Last Remote, Hartmann's Youkai Girl</t>
  </si>
  <si>
    <t>Awakening of the Earth Spirits</t>
  </si>
  <si>
    <t>Awakening of the Earth Spirits, Walking the Streets of a Former Hell</t>
  </si>
  <si>
    <t>The Bridge People No Longer Cross</t>
  </si>
  <si>
    <t>Heartfelt Fancy</t>
  </si>
  <si>
    <t>Lullaby of Deserted Hell, The Earth Spirits' Homecoming</t>
  </si>
  <si>
    <t>Corpse Voyage ~ Be of good cheer!</t>
  </si>
  <si>
    <t>063 000 Hyper Brass</t>
  </si>
  <si>
    <t>The Sealed-Away Youkai ~ Lost Place</t>
  </si>
  <si>
    <t>067 000 Blow Tenor</t>
  </si>
  <si>
    <t>Walking the Streets of a Former Hell, A Flower-Studded Sake Dish on Mt. Ooe, Hellfire Mantle</t>
  </si>
  <si>
    <t>Satori Maiden ~ 3rd Eye</t>
  </si>
  <si>
    <t>Solar Sect of Mystic Wisdom ~ Nuclear Fusion, Last Remote</t>
  </si>
  <si>
    <t>Awakening of the Earth Spirits, Hellfire Mantle</t>
  </si>
  <si>
    <t>103 001 Echo Bell 3</t>
  </si>
  <si>
    <t>Walking the Streets of a Former Hell</t>
  </si>
  <si>
    <t>009 000 SpaceCelesta</t>
  </si>
  <si>
    <t>Green-Eyed Jealousy, Walking the Streets of a Former Hell</t>
  </si>
  <si>
    <t>123 Rising Sun</t>
  </si>
  <si>
    <t>The Earth Spirits' Homecoming</t>
  </si>
  <si>
    <t>Energy Daybreak ~ Future Dream...</t>
  </si>
  <si>
    <t>003 Folk Guitar1</t>
  </si>
  <si>
    <t>Green-Eyed Jealousy, Walking the Streets of a Former Hell, Energy Daybreak ~ Future Dream...</t>
  </si>
  <si>
    <t>BitBeats Kits</t>
  </si>
  <si>
    <t>BB Content Kit4</t>
  </si>
  <si>
    <t>Last Remote</t>
  </si>
  <si>
    <t>The Bridge People No Longer Cross, A Flower-Studded Sake Dish on Mt. Ooe</t>
  </si>
  <si>
    <t>Awakening of the Earth Spirits, The Sealed-Away Youkai ~ Lost Place</t>
  </si>
  <si>
    <t>08 Metallic Grunge Kit</t>
  </si>
  <si>
    <t>Lullaby of Deserted Hell, Hellfire Mantle, Solar Sect of Mystic Wisdom ~ Nuclear Fusion</t>
  </si>
  <si>
    <t>Green-Eyed Jealousy, Heartfelt Fancy</t>
  </si>
  <si>
    <t>Walking the Streets of a Former Hell, Energy Daybreak ~ Future Dream...</t>
  </si>
  <si>
    <t>Awakening of the Earth Spirits, Heartfelt Fancy</t>
  </si>
  <si>
    <t>Hellfire Mantle</t>
  </si>
  <si>
    <t>Traditional</t>
  </si>
  <si>
    <t>The Sealed-Away Youkai ~ Lost Place, Satori Maiden ~ 3rd eye</t>
  </si>
  <si>
    <t>Heavy - Metal</t>
  </si>
  <si>
    <t>Rock - Classic</t>
  </si>
  <si>
    <t>Touhou 12: Undefined Fantastic Object</t>
  </si>
  <si>
    <t>Rural Makai City Esoteria, UFO Romance in the Night Sky</t>
  </si>
  <si>
    <t>Rural Makai City Esoteria</t>
  </si>
  <si>
    <t>UFO Romance in the Night Sky</t>
  </si>
  <si>
    <t>127 004 Heart Beat</t>
  </si>
  <si>
    <t>Fires of Hokkai</t>
  </si>
  <si>
    <t>128 002 Lasergun</t>
  </si>
  <si>
    <t>A Shadow in the Blue Sky</t>
  </si>
  <si>
    <t>Emotional Skyscraper ~ Cosmic Mind</t>
  </si>
  <si>
    <t>At the End of Spring</t>
  </si>
  <si>
    <t>Interdimensional Voyage of a Ghostly Passenger Ship</t>
  </si>
  <si>
    <t>Rural Makai City Esoteria, Emotional Skyscraper ~ Cosmic Mind</t>
  </si>
  <si>
    <t>018 002 Dist.JzOrg 2</t>
  </si>
  <si>
    <t>Rural Makai City Esoteria, The Tiger-Patterned Bishamonten</t>
  </si>
  <si>
    <t>020 000 Pipe Organ 2</t>
  </si>
  <si>
    <t>Interdimensional Voyage of a Ghostly Passenger Ship, The Tiger-Patterned Bishamonten</t>
  </si>
  <si>
    <t>038 000 Slap Pop 2</t>
  </si>
  <si>
    <t>A Shadow in the Blue Sky, A Tiny, Tiny, Clever Commander</t>
  </si>
  <si>
    <t>At the End of Spring, The Sealed Cloud Route, Sky Ruin, Rural Makai City Esoteria</t>
  </si>
  <si>
    <t>054 000 St.Vox Oohs</t>
  </si>
  <si>
    <t>UFO Romance in the Night Sky, Returning Home from the Sky ~ Sky Dream</t>
  </si>
  <si>
    <t>Heian Alien</t>
  </si>
  <si>
    <t>A Tiny, Tiny, Clever Commander</t>
  </si>
  <si>
    <t>The Tiger-Patterned Bishamonten</t>
  </si>
  <si>
    <t>100 000 Atmosphere 3</t>
  </si>
  <si>
    <t>needs double checking</t>
  </si>
  <si>
    <t>034 Xmod EP</t>
  </si>
  <si>
    <t>Captain Murasa</t>
  </si>
  <si>
    <t>044 Chime Bells</t>
  </si>
  <si>
    <t>Heian Alien, Youkai Temple, Returning Home from the Sky ~ Sky Dream</t>
  </si>
  <si>
    <t>Returning Home from the Sky ~ Sky Dream</t>
  </si>
  <si>
    <t>027 Whirly</t>
  </si>
  <si>
    <t>At the End of Spring, Rural Makai City Esoteria</t>
  </si>
  <si>
    <t>Interdimensional Voyage of a Ghostly Passenger Ship, Youkai Temple</t>
  </si>
  <si>
    <t>Beware the Umbrella Left There Forever</t>
  </si>
  <si>
    <t>011 Fretless</t>
  </si>
  <si>
    <t>06 Mod Kit</t>
  </si>
  <si>
    <t>A Shadow in the Blue Sky, The Tiger-Patterned Bishamonten</t>
  </si>
  <si>
    <t>10 Mini Kit</t>
  </si>
  <si>
    <t>The Sealed Cloud Route</t>
  </si>
  <si>
    <t>Sixteen</t>
  </si>
  <si>
    <t>Sky Ruin, The Traditional Old Man and the Stylish Girl</t>
  </si>
  <si>
    <t>Teenie</t>
  </si>
  <si>
    <t>Captain Murasa, The Tiger-Patterned Bishamonten, Heian Alien</t>
  </si>
  <si>
    <t>A Tiny, Tiny, Clever Commander, The Traditional Old Man and the Stylish Girl</t>
  </si>
  <si>
    <t>Whacko</t>
  </si>
  <si>
    <t>The Tiger-Patterned Bishamonten, Emotional Skyscraper ~ Cosmic Mind</t>
  </si>
  <si>
    <t>Touhou 12.3: Touhou Hisoutensoku</t>
  </si>
  <si>
    <t>Unknown X ~ Unfound Adventure, X, the Floating Object in the Sky</t>
  </si>
  <si>
    <t>Unknown X ~ Unfound Adventure</t>
  </si>
  <si>
    <t>Touhou 12.5: Double Spoiler</t>
  </si>
  <si>
    <t>The Grimoire of Alice, Beloved Tomboyish Girl</t>
  </si>
  <si>
    <t>Beloved Tomboyish Girl</t>
  </si>
  <si>
    <t>Newshound</t>
  </si>
  <si>
    <t>The Mystery in Your Town</t>
  </si>
  <si>
    <t>Bell of Avici ~ Infinite Nightmare</t>
  </si>
  <si>
    <t>The Mystery in Your Town, Youkai Mountain ~ Mysterious Mountain</t>
  </si>
  <si>
    <t>The Mystery in Your Town, Youkai Modern Colony, Nemesis' Stronghold, Bell of Avici ~ Infinite Nightmare</t>
  </si>
  <si>
    <t>Youkai Modern Colony</t>
  </si>
  <si>
    <t>Newshound, The Mystery in Your Town, Nemesis' Stronghold, Youkai Mountain ~ Mysterious Mountain</t>
  </si>
  <si>
    <t>Newshound, The Mystery in Your Town</t>
  </si>
  <si>
    <t>Youkai Mountain ~ Mysterious Mountain</t>
  </si>
  <si>
    <t>089 000 Fantasia 3</t>
  </si>
  <si>
    <t>Youkai Modern Colony, Nemesis' Stronghold</t>
  </si>
  <si>
    <t>015 JP Strings</t>
  </si>
  <si>
    <t>Youkai Modern Colony, Bell of Avici ~ Infinite Nightmare</t>
  </si>
  <si>
    <t>The Mystery in Your Town, Youkai Modern Colony, Bell of Avici ~ Infinite Nightmare</t>
  </si>
  <si>
    <t>Newshound, Youkai Mountain ~ Mysterious Mountain</t>
  </si>
  <si>
    <t>Groove Agent 3</t>
  </si>
  <si>
    <t>Club</t>
  </si>
  <si>
    <t>2-Step</t>
  </si>
  <si>
    <t>Trance</t>
  </si>
  <si>
    <t>Nemesis' Stronghold, Youkai Mountain ~ Mysterious Mountain</t>
  </si>
  <si>
    <t>Tribal Techno</t>
  </si>
  <si>
    <t>The Grand 3</t>
  </si>
  <si>
    <t>Model D Close</t>
  </si>
  <si>
    <t>Yamaha C7 Close</t>
  </si>
  <si>
    <t>Nemesis' Stronghold, Bell of Avici ~ Infinite Nightmare</t>
  </si>
  <si>
    <t>Yamaha C7 Player</t>
  </si>
  <si>
    <t>Newshound, The Mystery in Your Town, Youkai Mountain ~ Mysterious Mountain</t>
  </si>
  <si>
    <t>Nemesis' Stronghold</t>
  </si>
  <si>
    <t>Touhou 12.8: Fairy Wars</t>
  </si>
  <si>
    <t>湖 荒波</t>
  </si>
  <si>
    <t>The Refrain of the Lovely Great War</t>
  </si>
  <si>
    <t>082 001 MG Saw</t>
  </si>
  <si>
    <t>Loose Rain</t>
  </si>
  <si>
    <t>A Midnight Fairy Dance</t>
  </si>
  <si>
    <t>Great Fairy Wars ~ Fairy Wars</t>
  </si>
  <si>
    <t>007 003 St.Harpsi o</t>
  </si>
  <si>
    <t>Magus Night</t>
  </si>
  <si>
    <t>Staking Your Life on a Prank</t>
  </si>
  <si>
    <t>011 000 St.Music Box</t>
  </si>
  <si>
    <t>An Ice Fairy in Spring, An Ice Fairy in Spring - Still -</t>
  </si>
  <si>
    <t>Loose Rain, Magus Night</t>
  </si>
  <si>
    <t>015 000 St.Tubular</t>
  </si>
  <si>
    <t>Staking Your Life on a Prank, Year-Round Absorbed Curiosity, Loose Rain</t>
  </si>
  <si>
    <t>043 000 Cello 2 vib</t>
  </si>
  <si>
    <t>The Refrain of the Lovely Great War, Staking Your Life on a Prank, Great Fairy Wars ~ Fairy Wars</t>
  </si>
  <si>
    <t>Great Fairy Wars ~ Fairy Wars, Player's Score</t>
  </si>
  <si>
    <t>073 000 Piccolo vib</t>
  </si>
  <si>
    <t>An Ice Fairy in Spring, Great Fairy Wars ~ Fairy Wars, An Ice Fairy in Spring - Still -</t>
  </si>
  <si>
    <r>
      <rPr>
        <rFont val="Fira Sans"/>
        <b/>
        <sz val="10.0"/>
      </rPr>
      <t xml:space="preserve">082 000 </t>
    </r>
    <r>
      <rPr>
        <rFont val="Fira Sans"/>
        <b/>
        <color rgb="FF000000"/>
        <sz val="10.0"/>
      </rPr>
      <t>Oct.JP</t>
    </r>
    <r>
      <rPr>
        <rFont val="Fira Sans"/>
        <b/>
        <sz val="10.0"/>
      </rPr>
      <t xml:space="preserve"> Saw</t>
    </r>
  </si>
  <si>
    <t>Staking Your Life on a Prank, Year-Round Absorbed Curiosity</t>
  </si>
  <si>
    <t>096 000 Sweep Pad 3</t>
  </si>
  <si>
    <t>A Midnight Fairy Dance, Great Fairy Wars ~ Fairy Wars, Loose Rain, Magus Night</t>
  </si>
  <si>
    <t>The Refrain of the Lovely Great War, Staking Your Life on a Prank, Year-Round Absorbed Curiosity</t>
  </si>
  <si>
    <t>An Ice Fairy in Spring - Still -</t>
  </si>
  <si>
    <t>Loop ID 303</t>
  </si>
  <si>
    <t>SH-101 Harpsi Arpsi</t>
  </si>
  <si>
    <t>Triple Chaser</t>
  </si>
  <si>
    <t>Virus Zap Eights</t>
  </si>
  <si>
    <t>An Ice Fairy in Spring</t>
  </si>
  <si>
    <t>Trilogy Acoustic - Full Range</t>
  </si>
  <si>
    <t>Electronica</t>
  </si>
  <si>
    <t>Elektro</t>
  </si>
  <si>
    <t>Hiphop</t>
  </si>
  <si>
    <t>Hip-Hop</t>
  </si>
  <si>
    <t>Kit Pieces -&gt; Crash</t>
  </si>
  <si>
    <t>Noisy Crash</t>
  </si>
  <si>
    <t>Kit Pieces -&gt; Perc A</t>
  </si>
  <si>
    <t>Elektro Zap</t>
  </si>
  <si>
    <t>World</t>
  </si>
  <si>
    <t>3/4 Nordic Woods</t>
  </si>
  <si>
    <t>TexMex</t>
  </si>
  <si>
    <t>Bösendorfer 290 Player</t>
  </si>
  <si>
    <t>An Ice Fairy in Spring, Year-Round Absorbed Curiosity</t>
  </si>
  <si>
    <t>Model D Player</t>
  </si>
  <si>
    <t>Upright Piano Player</t>
  </si>
  <si>
    <t>Yamaha CP80</t>
  </si>
  <si>
    <t>Bass guitar</t>
  </si>
  <si>
    <t>Touhou 13: Ten Desires</t>
  </si>
  <si>
    <t>近くに落ちた雷1</t>
  </si>
  <si>
    <t>Youkai Girl at the Gate</t>
  </si>
  <si>
    <t>127 003 Punch</t>
  </si>
  <si>
    <t>The Hall of Dreams' Great Mausoleum</t>
  </si>
  <si>
    <t>Youkai Girl at the Gate, Rigid Paradise</t>
  </si>
  <si>
    <t>007 001 St.Coupl hps</t>
  </si>
  <si>
    <t>Ghost Lead</t>
  </si>
  <si>
    <t>Starry Sky of Small Desires, Shoutoku Legend ~ True Administrator</t>
  </si>
  <si>
    <t>Desire Drive, Old Yuanxian, Starry Sky of Small Desires, Desire Dream</t>
  </si>
  <si>
    <t>Welcome to Youkai Temple</t>
  </si>
  <si>
    <t>Rigid Paradise</t>
  </si>
  <si>
    <t>Shoutoku Legend ~ True Administrator</t>
  </si>
  <si>
    <t>Night Sakura of Dead Spirits, Let's Live in a Lovely Cemetery, Starry Sky of Small Desires</t>
  </si>
  <si>
    <t>The Hall of Dreams' Great Mausoleum, Desire Dream</t>
  </si>
  <si>
    <t>Shoutoku Legend ~ True Administrator, Youkai Back Shrine Road, Futatsuiwa from Sado</t>
  </si>
  <si>
    <t>Old Yuanxian</t>
  </si>
  <si>
    <t>Let's Live in a Lovely Cemetery</t>
  </si>
  <si>
    <t>Welcome to Youkai Temple, Youkai Girl at the Gate, Let's Live in a Lovely Cemetery</t>
  </si>
  <si>
    <r>
      <rPr>
        <rFont val="Fira Sans"/>
        <b/>
        <sz val="10.0"/>
      </rPr>
      <t xml:space="preserve">082 000 </t>
    </r>
    <r>
      <rPr>
        <rFont val="Fira Sans"/>
        <b/>
        <color rgb="FF000000"/>
        <sz val="10.0"/>
      </rPr>
      <t>Oct.JP</t>
    </r>
    <r>
      <rPr>
        <rFont val="Fira Sans"/>
        <b/>
        <sz val="10.0"/>
      </rPr>
      <t xml:space="preserve"> Saw</t>
    </r>
  </si>
  <si>
    <t>Rigid Paradise, Desire Drive, Desire Dream</t>
  </si>
  <si>
    <t>099 001 Syn Mallet 3</t>
  </si>
  <si>
    <t>Desire Drive, Youkai Back Shrine Road, Desire Dream</t>
  </si>
  <si>
    <t>103 000 Echo Drops 3</t>
  </si>
  <si>
    <t>Youkai Back Shrine Road</t>
  </si>
  <si>
    <t>Futatsuiwa from Sado</t>
  </si>
  <si>
    <t>108 001 St.T Koto</t>
  </si>
  <si>
    <t>Ghost Lead, Youkai Girl at the Gate, Rigid Paradise</t>
  </si>
  <si>
    <t>SW: The Hall of Dreams' Great Mausoleum</t>
  </si>
  <si>
    <t>Answer the Dark Memories</t>
  </si>
  <si>
    <t>Omiwa Legend</t>
  </si>
  <si>
    <t>Classic UpDown SH-101</t>
  </si>
  <si>
    <t>Desire Drive, Desire Dream</t>
  </si>
  <si>
    <t>Doomsday Machine 2</t>
  </si>
  <si>
    <t>Complexus 16ths</t>
  </si>
  <si>
    <t>Electric Train Trip 1</t>
  </si>
  <si>
    <t>Youkai Girl at the Gate, Youkai Back Shrine Road</t>
  </si>
  <si>
    <t>Electric Train Trip 2</t>
  </si>
  <si>
    <t>Night Sakura of Dead Spirits</t>
  </si>
  <si>
    <t>Flitter</t>
  </si>
  <si>
    <t>Old Yuanxian, SW: Starry Sky of Small Desires, Shoutoku Legend ~ True Administrator</t>
  </si>
  <si>
    <t>Funky Wet Obies</t>
  </si>
  <si>
    <t>Hungry to Groove</t>
  </si>
  <si>
    <t>A New Wind at the Shrine</t>
  </si>
  <si>
    <t>Welcome to Youkai Temple, Desire Dream</t>
  </si>
  <si>
    <t>Momma Tree 2</t>
  </si>
  <si>
    <t>Nasty Minigroove</t>
  </si>
  <si>
    <t>Custom sequence</t>
  </si>
  <si>
    <t>Starry Sky of Small Desires</t>
  </si>
  <si>
    <t>Orbeat</t>
  </si>
  <si>
    <t>Paralights 2</t>
  </si>
  <si>
    <t>Paralights 3 Lead</t>
  </si>
  <si>
    <t>SW: Futatsuiwa from Sado</t>
  </si>
  <si>
    <t>Random OB 5th Sputters</t>
  </si>
  <si>
    <t>Ghost Lead, Rigid Paradise</t>
  </si>
  <si>
    <t>Tangerine Stepper</t>
  </si>
  <si>
    <t>SW: Desire Drive</t>
  </si>
  <si>
    <t>Viral Resonance Pulse</t>
  </si>
  <si>
    <t>Desire Drive</t>
  </si>
  <si>
    <t>Studio Bass All - Full Range</t>
  </si>
  <si>
    <t>Clicky Deep Minimoog</t>
  </si>
  <si>
    <t>Noctavia Bass Station</t>
  </si>
  <si>
    <t>Pulse Encounter 2600</t>
  </si>
  <si>
    <t>Warm MS-20 Saw Bass</t>
  </si>
  <si>
    <t>Night Sakura of Dead Spirits, Youkai Girl at the Gate</t>
  </si>
  <si>
    <t>Worthy Lil' Mopho</t>
  </si>
  <si>
    <t>Spirit of Avarice</t>
  </si>
  <si>
    <t>Desire Drive, The Hall of Dreams' Great Mausoleum, Futatsuiwa from Sado, Desire Dream</t>
  </si>
  <si>
    <t>Ghost Lead, A New Wind at the Shrine</t>
  </si>
  <si>
    <t>Mini Club</t>
  </si>
  <si>
    <t>Mini Works</t>
  </si>
  <si>
    <t>Basic Hip-Hop</t>
  </si>
  <si>
    <t>Kit Pieces - Crash</t>
  </si>
  <si>
    <t>Clean Adult Crash</t>
  </si>
  <si>
    <t>Metal Crash</t>
  </si>
  <si>
    <t>Kit Pieces - Hihat</t>
  </si>
  <si>
    <t>Kit Pieces - Toms</t>
  </si>
  <si>
    <t>Modern Pop</t>
  </si>
  <si>
    <t>Nordic Pop</t>
  </si>
  <si>
    <t>Mystic</t>
  </si>
  <si>
    <t>Comb on Stage</t>
  </si>
  <si>
    <t>Bass One</t>
  </si>
  <si>
    <t>Spirit of Avarice, Desire Drive, Futatsuiwa from Sado</t>
  </si>
  <si>
    <t>Let's Live in a Lovely Cemetery, Rigid Paradise</t>
  </si>
  <si>
    <t>Desire Drive, Old Yuanxian, Shoutoku Legend ~ True Administrator</t>
  </si>
  <si>
    <t>Shoutoku Legend ~ True Administrator, Youkai Back Shrine Road</t>
  </si>
  <si>
    <t>Bass seq</t>
  </si>
  <si>
    <t>Intro mod lead</t>
  </si>
  <si>
    <t>Background synth</t>
  </si>
  <si>
    <t>Touhou 13.5: Hopeless Masquerade</t>
  </si>
  <si>
    <t>Futatsuiwa from Gensokyo</t>
  </si>
  <si>
    <t>The Lost Emotion</t>
  </si>
  <si>
    <t>Futatsuiwa from Gensokyo, The Lost Emotion</t>
  </si>
  <si>
    <t>Bassive Attack</t>
  </si>
  <si>
    <t>Cut through the Shadows</t>
  </si>
  <si>
    <t>Rimbo Crash</t>
  </si>
  <si>
    <t>Chemical Waste</t>
  </si>
  <si>
    <t>EZdrummer</t>
  </si>
  <si>
    <t>Pop/Rock EZX</t>
  </si>
  <si>
    <t>Tight Kit</t>
  </si>
  <si>
    <t>U2 Akiyama's Songs</t>
  </si>
  <si>
    <t>Touhou 14: Double Dealing Character</t>
  </si>
  <si>
    <t>Magical Storm</t>
  </si>
  <si>
    <r>
      <rPr>
        <rFont val="Fira Sans"/>
        <b/>
        <sz val="10.0"/>
      </rPr>
      <t xml:space="preserve">053 001 </t>
    </r>
    <r>
      <rPr>
        <rFont val="Fira Sans"/>
        <b/>
        <color rgb="FF000000"/>
        <sz val="10.0"/>
      </rPr>
      <t>St.Sm</t>
    </r>
    <r>
      <rPr>
        <rFont val="Fira Sans"/>
        <b/>
        <sz val="10.0"/>
      </rPr>
      <t xml:space="preserve"> Choir</t>
    </r>
  </si>
  <si>
    <t>Reverse Ideology, Thunderclouds of Magical Power</t>
  </si>
  <si>
    <t>127 velocity</t>
  </si>
  <si>
    <t>Mist Lake, Mermaid from the Uncharted Land, The Shining Needle Castle Sinking in the Air</t>
  </si>
  <si>
    <t>Primordial Beat ~ Pristine Beat</t>
  </si>
  <si>
    <t>Dullahan Under the Willows</t>
  </si>
  <si>
    <t>Illusionary Joururi, Primordial Beat ~ Pristine Beat</t>
  </si>
  <si>
    <t>Mermaid from the Uncharted Land</t>
  </si>
  <si>
    <t>061 TravlnFlutes</t>
  </si>
  <si>
    <t>Mysterious Purification Rod</t>
  </si>
  <si>
    <t>RealGuitar 3</t>
  </si>
  <si>
    <t>Mysterious Purification Rod, Mist Lake, The Shining Needle Castle Sinking in the Air</t>
  </si>
  <si>
    <t>Humans and Youkai Traversing the Canal</t>
  </si>
  <si>
    <t>Chewing Plastic 1</t>
  </si>
  <si>
    <t>The Shining Needle Castle Sinking in the Air</t>
  </si>
  <si>
    <t>Reverse Ideology</t>
  </si>
  <si>
    <t>Illusionary Joururi</t>
  </si>
  <si>
    <t>Eighties SH-101</t>
  </si>
  <si>
    <t>The Exaggerated Castle Keep</t>
  </si>
  <si>
    <t>Electric Trooper Boys</t>
  </si>
  <si>
    <t>Electro Voltage Metasonix</t>
  </si>
  <si>
    <t>unsure, needs double-checking</t>
  </si>
  <si>
    <t>Mist Lake</t>
  </si>
  <si>
    <t>Jarre Homage</t>
  </si>
  <si>
    <t>Na Na Land 1</t>
  </si>
  <si>
    <t>Bamboo Forest of the Full Moon</t>
  </si>
  <si>
    <t>Mysterious Purification Rod, Mysterious, Mysterious Tools</t>
  </si>
  <si>
    <t>Hardcore Finger - Full Range</t>
  </si>
  <si>
    <t>TR-Juice Goose</t>
  </si>
  <si>
    <t>Dullahan Under the Willows, Bamboo Forest of the Full Moon, Lonesome Werewolf</t>
  </si>
  <si>
    <t>Drop the PPG Nuke</t>
  </si>
  <si>
    <t>Inchlings of the Shining Needle ~ Little Princess</t>
  </si>
  <si>
    <t>Irritating Fat</t>
  </si>
  <si>
    <t>Short Angry Stabs</t>
  </si>
  <si>
    <t>The Exaggerated Castle Keep, Inchlings of the Shining Needle ~ Little Princess</t>
  </si>
  <si>
    <t>TR-A Nasty Viral Infection</t>
  </si>
  <si>
    <t>Bamboo Forest of the Full Moon, The Shining Needle Castle Sinking in the Air, Magical Power of the Mallet</t>
  </si>
  <si>
    <t>Reverse Ideology, Primordial Beat ~ Pristine Beat</t>
  </si>
  <si>
    <t>Magical Power of the Mallet</t>
  </si>
  <si>
    <t>unsure, could just be Flute vib</t>
  </si>
  <si>
    <t>Glassy Bell</t>
  </si>
  <si>
    <t>Chord Melody</t>
  </si>
  <si>
    <t>Electric Eel</t>
  </si>
  <si>
    <t>Thunderclouds of Magical Power</t>
  </si>
  <si>
    <t>Big Keys</t>
  </si>
  <si>
    <t>Lonesome Werewolf</t>
  </si>
  <si>
    <t>Caesar</t>
  </si>
  <si>
    <t>Lonesome Werewolf, Inchlings of the Shining Needle ~ Little Princess</t>
  </si>
  <si>
    <t>Crystal Lake</t>
  </si>
  <si>
    <t>Pinstripe</t>
  </si>
  <si>
    <t>Rock Monsters Saws</t>
  </si>
  <si>
    <t>Bit Rider</t>
  </si>
  <si>
    <t>Rapid Express</t>
  </si>
  <si>
    <t>Mysterious Purification Rod, Illusionary Joururi</t>
  </si>
  <si>
    <t>SPTR-1206 Kit</t>
  </si>
  <si>
    <t>TR-808 Kit</t>
  </si>
  <si>
    <t>Dullahan Under the Willows, Bamboo Forest of the Full Moon</t>
  </si>
  <si>
    <t>Humans and Youkai Traversing the Canal, Illusionary Joururi</t>
  </si>
  <si>
    <t>Ambient Kit</t>
  </si>
  <si>
    <t>Mist Lake, Primordial Beat ~ Pristine Beat</t>
  </si>
  <si>
    <t>Les Paul P90 Amped</t>
  </si>
  <si>
    <t>Biwa hit</t>
  </si>
  <si>
    <t>synth arp near the end</t>
  </si>
  <si>
    <t>any missing synth basses</t>
  </si>
  <si>
    <t>All songs</t>
  </si>
  <si>
    <t>Touhou 14.3: Impossible Spell Card</t>
  </si>
  <si>
    <t>007 000 St.Harpsichord</t>
  </si>
  <si>
    <t>Raise the Signal Fire of Cheating</t>
  </si>
  <si>
    <t>Raise the Signal Fire of Cheating, Eternal Transient Reign</t>
  </si>
  <si>
    <r>
      <rPr>
        <rFont val="Fira Sans"/>
        <b/>
        <sz val="10.0"/>
      </rPr>
      <t xml:space="preserve">053 001 </t>
    </r>
    <r>
      <rPr>
        <rFont val="Fira Sans"/>
        <b/>
        <color rgb="FF000000"/>
        <sz val="10.0"/>
      </rPr>
      <t>St.Sm</t>
    </r>
    <r>
      <rPr>
        <rFont val="Fira Sans"/>
        <b/>
        <sz val="10.0"/>
      </rPr>
      <t xml:space="preserve"> Choir</t>
    </r>
  </si>
  <si>
    <t>Midnight Spell Card, Reverse Ideology, Illusionary Joururi, Youkai Mountain ~ Mysterious Mountain</t>
  </si>
  <si>
    <t>Midnight Spell Card, Romantic Escape Flight, Eternal Transient Reign, Mermaid from the Uncharted Land</t>
  </si>
  <si>
    <t>Romantic Escape Flight, Eternal Transient Reign</t>
  </si>
  <si>
    <t>Eternal Transient Reign, Youkai Mountain ~ Mysterious Mountain</t>
  </si>
  <si>
    <t>Midnight Spell Card, Romantic Escape Flight</t>
  </si>
  <si>
    <t>Eternal Transient Reign</t>
  </si>
  <si>
    <t>Midnight Spell Card</t>
  </si>
  <si>
    <t>Romantic Escape Flight</t>
  </si>
  <si>
    <t>SH-101 Persistent 16ths</t>
  </si>
  <si>
    <t>Cheat Against the Impossible Danmaku, Midnight Spell Card</t>
  </si>
  <si>
    <t>SID Creatures</t>
  </si>
  <si>
    <t>Cheat Against the Impossible Danmaku</t>
  </si>
  <si>
    <t>Novation Octaveights</t>
  </si>
  <si>
    <t>Reverse Ideology, Youkai Mountain ~ Mysterious Mountain</t>
  </si>
  <si>
    <t>Glass Lounge</t>
  </si>
  <si>
    <t>Raise the Signal Fire of Cheating, Cheat Against the Impossible Danmaku</t>
  </si>
  <si>
    <t>Reso Bell</t>
  </si>
  <si>
    <t>Elite Lead</t>
  </si>
  <si>
    <t>Minimal MD Kit</t>
  </si>
  <si>
    <t>Mermaid from the Uncharted Land, Reverse Ideology, Illusionary Joururi</t>
  </si>
  <si>
    <t>Cheat Against the Impossible Danmaku, Mermaid from the Uncharted Land, Illusionary Joururi</t>
  </si>
  <si>
    <t>Touhou 14.5: Urban Legend in Limbo</t>
  </si>
  <si>
    <t>Last Occultism ~ Esotericist of the Present World</t>
  </si>
  <si>
    <r>
      <rPr>
        <rFont val="Fira Sans"/>
        <b/>
        <sz val="10.0"/>
      </rPr>
      <t xml:space="preserve">053 001 </t>
    </r>
    <r>
      <rPr>
        <rFont val="Fira Sans"/>
        <b/>
        <color rgb="FF000000"/>
        <sz val="10.0"/>
      </rPr>
      <t>St.Sm</t>
    </r>
    <r>
      <rPr>
        <rFont val="Fira Sans"/>
        <b/>
        <sz val="10.0"/>
      </rPr>
      <t xml:space="preserve"> Choir</t>
    </r>
  </si>
  <si>
    <t>Battlefield of the Flower Threshold</t>
  </si>
  <si>
    <t>Dark and Round Voyager</t>
  </si>
  <si>
    <t>Are &amp; Bee</t>
  </si>
  <si>
    <t>Unknown X ~ Occulty Madness</t>
  </si>
  <si>
    <t>Funky Breaks</t>
  </si>
  <si>
    <t>Beatmario</t>
  </si>
  <si>
    <t>ZUN songs</t>
  </si>
  <si>
    <t>Touhou 15: Legacy of Lunatic Kingdom</t>
  </si>
  <si>
    <t>湖 砂浜で波が砕ける</t>
  </si>
  <si>
    <t>The Sea that Reflects One's Home Planet</t>
  </si>
  <si>
    <t>Pandemonic Planet</t>
  </si>
  <si>
    <t>Reversed Wheel of Fortune</t>
  </si>
  <si>
    <t>018 003 Dist.JzOrg 2</t>
  </si>
  <si>
    <r>
      <rPr>
        <rFont val="Fira Sans"/>
        <b/>
        <sz val="10.0"/>
      </rPr>
      <t xml:space="preserve">053 001 </t>
    </r>
    <r>
      <rPr>
        <rFont val="Fira Sans"/>
        <b/>
        <color rgb="FF000000"/>
        <sz val="10.0"/>
      </rPr>
      <t>St.Sm</t>
    </r>
    <r>
      <rPr>
        <rFont val="Fira Sans"/>
        <b/>
        <sz val="10.0"/>
      </rPr>
      <t xml:space="preserve"> Choir</t>
    </r>
  </si>
  <si>
    <t>The Mysterious Shrine Maiden Flying Through Space, Pierrot of the Star-Spangled Banner</t>
  </si>
  <si>
    <t>The Space Shrine Maiden Appears</t>
  </si>
  <si>
    <t>The Mysterious Shrine Maiden Flying Through Space, Eternal Spring Dream, The Frozen Eternal Capital</t>
  </si>
  <si>
    <t>062 The Leader</t>
  </si>
  <si>
    <t>The Space Shrine Maiden Appears, The Space Shrine Maiden Returns Home</t>
  </si>
  <si>
    <t>A World of Nightmares Never Seen Before</t>
  </si>
  <si>
    <t>Faraway Voyage of 380,000 Kilometers</t>
  </si>
  <si>
    <t>Eternal Spring Dream</t>
  </si>
  <si>
    <t>Heated Battlejuice 101</t>
  </si>
  <si>
    <t>The Frozen Eternal Capital</t>
  </si>
  <si>
    <t>Pierrot of the Star-Spangled Banner, A World of Nightmares Never Seen Before, Pandemonic Planet</t>
  </si>
  <si>
    <t>Juno 60 Deep Club</t>
  </si>
  <si>
    <t>Electro House Square</t>
  </si>
  <si>
    <t>A World of Nightmares Never Seen Before, Pandemonic Planet</t>
  </si>
  <si>
    <t>some of these songs need double checking</t>
  </si>
  <si>
    <t>Unforgettable, the Nostalgic Greenery, The Rabbit Has Landed, Eternal Spring Dream</t>
  </si>
  <si>
    <t>Cornerstore</t>
  </si>
  <si>
    <t>Dam Hard</t>
  </si>
  <si>
    <t>Beat Agent -&gt; Elek Drums</t>
  </si>
  <si>
    <t>Drum &amp; Bass Kit</t>
  </si>
  <si>
    <t>Beat Agent -&gt; Beat Agent SE</t>
  </si>
  <si>
    <t>Dubstep Kit 01</t>
  </si>
  <si>
    <t>Hip Hop Kit 01</t>
  </si>
  <si>
    <t>TX81 Percussive</t>
  </si>
  <si>
    <t>Unforgettable, the Nostalgic Greenery</t>
  </si>
  <si>
    <t>Digital Clavinet</t>
  </si>
  <si>
    <t>Soft String Pad NoteExp</t>
  </si>
  <si>
    <t>September Pumpkin</t>
  </si>
  <si>
    <t>Hyper Saw</t>
  </si>
  <si>
    <t>Pure Furies ~ Whereabouts of the Heart</t>
  </si>
  <si>
    <t>Incense Cone</t>
  </si>
  <si>
    <t>Pierrot of the Star-Spangled Banner</t>
  </si>
  <si>
    <t>Dynasaw</t>
  </si>
  <si>
    <t>Unforgettable, the Nostalgic Greenery, The Rabbit Has Landed</t>
  </si>
  <si>
    <t>The Lake Reflects the Cleansed Moonlight, Eternal Spring Dream</t>
  </si>
  <si>
    <t>acoustic drum kit</t>
  </si>
  <si>
    <t>The Moon as Seen from the Shrine</t>
  </si>
  <si>
    <t>Percussion elements</t>
  </si>
  <si>
    <t>synth seq</t>
  </si>
  <si>
    <t>synth basses</t>
  </si>
  <si>
    <t>guitar</t>
  </si>
  <si>
    <t>The Rabbit Has Landed, Pure Furies ~ Whereabouts of the Hert</t>
  </si>
  <si>
    <t>Touhou 15.5: Antinomy of Common Flowers</t>
  </si>
  <si>
    <t>Yorimashi Between Dreams and Reality ~ Necro-Fantasia</t>
  </si>
  <si>
    <t>Tonight Stars an Easygoing Egoist (Live ver.) ~ Egoistic Flowers.</t>
  </si>
  <si>
    <t>Retro 60's Mute - Full Range</t>
  </si>
  <si>
    <t>Touhou 16: Hidden Star in Four Seasons</t>
  </si>
  <si>
    <t>Does the Forbidden Door Lead to This World, or the World Beyond?</t>
  </si>
  <si>
    <t>The Magic Straw-Hat Jizo</t>
  </si>
  <si>
    <t>A Midsummer Fairy's Dream, Swim in a Cherry Blossom-Colored Sea</t>
  </si>
  <si>
    <t>Secret God Matara ~ Hidden Star in All Seasons.</t>
  </si>
  <si>
    <t>No More Going Through Doors</t>
  </si>
  <si>
    <t>021 ScatterDanze</t>
  </si>
  <si>
    <t>No More Going Through Doors, Unnatural Nature</t>
  </si>
  <si>
    <t>A Star of Hope Rises in the Blue Sky, A Midsummer Fairy's Dream</t>
  </si>
  <si>
    <t>The Colorless Wind on Youkai Mountain, Swim in a Cherry Blossom-Colored Sea</t>
  </si>
  <si>
    <t>The Colorless Wind on Youkai Mountain, White Traveler</t>
  </si>
  <si>
    <t>The Sky Where Cherry Blossoms Flutter Down</t>
  </si>
  <si>
    <t>A Midsummer Fairy's Dream, Deep-Mountain Encounter</t>
  </si>
  <si>
    <t>Blipper SH-101</t>
  </si>
  <si>
    <t>Into Backdoor</t>
  </si>
  <si>
    <t>Journey to Neptune</t>
  </si>
  <si>
    <t>Unnatural Nature</t>
  </si>
  <si>
    <t>Lucious 101 SID</t>
  </si>
  <si>
    <t>Swim in a Cherry Blossom-Colored Sea</t>
  </si>
  <si>
    <t>Gettin' Fonky On The Dance Floor</t>
  </si>
  <si>
    <t>A Star of Hope Rises in the Blue Sky</t>
  </si>
  <si>
    <t>A Star of Hope Rises in the Blue Sky, Crazy Backup Dancers</t>
  </si>
  <si>
    <t>A Pair of Divine Beasts, Illusionary White Traveler, Crazy Backup Dancers, The Concealed Four Seasons</t>
  </si>
  <si>
    <t>Crab Claw Modular</t>
  </si>
  <si>
    <t>Rise above</t>
  </si>
  <si>
    <t>The LoFi 80s</t>
  </si>
  <si>
    <t>Orange Peel</t>
  </si>
  <si>
    <t>Deep-Mountain Encounter</t>
  </si>
  <si>
    <t xml:space="preserve">Pristine Bell </t>
  </si>
  <si>
    <t>Almighty Strings</t>
  </si>
  <si>
    <t>D-dorf</t>
  </si>
  <si>
    <t>The Magic Straw-Hat Jizo, Secret God Matara ~ Hidden Star in All Seasons.</t>
  </si>
  <si>
    <t>The Colorless Wind on Youkai Mountain</t>
  </si>
  <si>
    <t>Retrologue 2</t>
  </si>
  <si>
    <t>Bells of Babylon</t>
  </si>
  <si>
    <t>Index Finger</t>
  </si>
  <si>
    <t>White Traveler</t>
  </si>
  <si>
    <t>Caribbean Bell</t>
  </si>
  <si>
    <t>The Sky Where Cherry Blossoms Flutter Down, A Star of Hope Rises in the Blue Sky</t>
  </si>
  <si>
    <t>Crystal Bell Fuzz</t>
  </si>
  <si>
    <t>The Concealed Four Seasons</t>
  </si>
  <si>
    <t>Plopper</t>
  </si>
  <si>
    <t>Crazy Backup Dancers</t>
  </si>
  <si>
    <t>Skinwalker</t>
  </si>
  <si>
    <t>Spiral Lead</t>
  </si>
  <si>
    <t>Tripletime</t>
  </si>
  <si>
    <t>Rock Me Baby!</t>
  </si>
  <si>
    <t>Deep-Mountain Encounter, The Magic Straw-Hat Jizo, The Concealed Four Seasons</t>
  </si>
  <si>
    <t>The Concealed Four Seasons, Secret God Matara ~ Hidden Star in All Seasons.</t>
  </si>
  <si>
    <t>Missing synths</t>
  </si>
  <si>
    <t>A Pair of Divine Beasts</t>
  </si>
  <si>
    <t>Touhou 16.5: Violet Detector</t>
  </si>
  <si>
    <t>"Old Adam" Bar, The Darkness Brought In by Swallowstone Naturalis Historia</t>
  </si>
  <si>
    <t>026 000 SteelStr.Gt2</t>
  </si>
  <si>
    <t>Nightmare Journal</t>
  </si>
  <si>
    <t>Lucid Dreamer, Nightmare Diary</t>
  </si>
  <si>
    <t>Lunatic Dreamer, The Concealed Four Seasons</t>
  </si>
  <si>
    <t>Eternal Spring Dream, The Concealed Four Seasons</t>
  </si>
  <si>
    <t>Lucid Dreamer</t>
  </si>
  <si>
    <t>The Darkness Brought In by Swallowstone Naturalis Historia</t>
  </si>
  <si>
    <t>040 Sax's Sect</t>
  </si>
  <si>
    <t>Lunatic Dreamer</t>
  </si>
  <si>
    <t>Lunatic Dreamer, Eternal Spring Dream, The Concealed Four Seasons</t>
  </si>
  <si>
    <t>Lunatic Dreamer, Eternal Spring Dream</t>
  </si>
  <si>
    <t>Lunatic Dreamer, "Old Adam" Bar</t>
  </si>
  <si>
    <t>The Darkness Brought In by Swallowstone Naturalis Historia, The Concealed Four Seasons</t>
  </si>
  <si>
    <t>TR-Modern Slap - Full Range</t>
  </si>
  <si>
    <t>Deep and Funky ATC</t>
  </si>
  <si>
    <t>TR-Bottom Feeder</t>
  </si>
  <si>
    <t>Nightmare Diary</t>
  </si>
  <si>
    <t>Black Light</t>
  </si>
  <si>
    <t>"Old Adam" Bar</t>
  </si>
  <si>
    <t>Nightmare Journal, Lucid Dreamer, Lunatic Dreamer, Nightmare Diary, The Concealed Four Seasons</t>
  </si>
  <si>
    <t>Superbrass</t>
  </si>
  <si>
    <t>Glass Cone</t>
  </si>
  <si>
    <t>Tea Time</t>
  </si>
  <si>
    <t xml:space="preserve">Elite Lead </t>
  </si>
  <si>
    <t>Spooky Lead</t>
  </si>
  <si>
    <t>Nightmare Diary, Eternal Spring Dream</t>
  </si>
  <si>
    <t>Lucid Dreamer, The Concealed Four Seasons</t>
  </si>
  <si>
    <t>Touhou 17: Wily Beast and Weakest Creature</t>
  </si>
  <si>
    <t>Seraphic Chicken</t>
  </si>
  <si>
    <t>025 002 Nylon 3 o</t>
  </si>
  <si>
    <t>Silent Beast Spirits</t>
  </si>
  <si>
    <t>Silent Beast Spirits, Electric Heritage, Entrust this World to Idols ~ Idolatrize World</t>
  </si>
  <si>
    <t>The Lamentations Known Only by Jizo, Jelly Stone, Tortoise Dragon ~ Fortune and Misfortune</t>
  </si>
  <si>
    <r>
      <rPr>
        <rFont val="Fira Sans"/>
        <b/>
        <sz val="10.0"/>
      </rPr>
      <t xml:space="preserve">053 001 </t>
    </r>
    <r>
      <rPr>
        <rFont val="Fira Sans"/>
        <b/>
        <color rgb="FF000000"/>
        <sz val="10.0"/>
      </rPr>
      <t>St.Sm</t>
    </r>
    <r>
      <rPr>
        <rFont val="Fira Sans"/>
        <b/>
        <sz val="10.0"/>
      </rPr>
      <t xml:space="preserve"> Choir</t>
    </r>
  </si>
  <si>
    <t>The Shining Law of the Strong Eating the Weak, Prince Shoutoku's Pegasus ~ Dark Pegasus</t>
  </si>
  <si>
    <t>058 000 Trombone vib</t>
  </si>
  <si>
    <t>Everlasting Red Spider Lily, Entrust this World to Idols ~ Idolatrize World</t>
  </si>
  <si>
    <r>
      <rPr>
        <rFont val="Fira Sans"/>
        <b/>
        <sz val="10.0"/>
      </rPr>
      <t xml:space="preserve">061 000 </t>
    </r>
    <r>
      <rPr>
        <rFont val="Fira Sans"/>
        <b/>
        <color rgb="FF000000"/>
        <sz val="10.0"/>
      </rPr>
      <t>St.Fr</t>
    </r>
    <r>
      <rPr>
        <rFont val="Fira Sans"/>
        <b/>
        <sz val="10.0"/>
      </rPr>
      <t xml:space="preserve"> Horns</t>
    </r>
  </si>
  <si>
    <t>Entrust this World to Idols ~ Idolatrize World</t>
  </si>
  <si>
    <t>062 001 St.Brass 2</t>
  </si>
  <si>
    <t>070 000 E.Horn vib</t>
  </si>
  <si>
    <t>Tortoise Dragon ~ Fortune and Misfortune</t>
  </si>
  <si>
    <t>072 000 JazzClarinet</t>
  </si>
  <si>
    <t>The Stone Baby and the Submerged Bovine, Everlasting Red Spider Lily</t>
  </si>
  <si>
    <t>Everlasting Red Spider Lily</t>
  </si>
  <si>
    <t>110 000 St.Bag Pipe</t>
  </si>
  <si>
    <t>Jelly Stone</t>
  </si>
  <si>
    <t>Silent Beast Spirits, The Lamentations Known Only by Jizo</t>
  </si>
  <si>
    <t>018 Rich Choir</t>
  </si>
  <si>
    <t>Beast Metropolis</t>
  </si>
  <si>
    <t>Unlocated Hell, The Shining Law of the Strong Eating the Weak, Prince Shoutoku's Pegasus ~ Dark Pegasus</t>
  </si>
  <si>
    <t>033 Multi Brass</t>
  </si>
  <si>
    <t>The Shining Law of the Strong Eating the Weak</t>
  </si>
  <si>
    <t>037 Enh.Alto Sax</t>
  </si>
  <si>
    <t>Joutoujin of Ceramics</t>
  </si>
  <si>
    <t>Beast Metropolis, Returning Home from the Underground</t>
  </si>
  <si>
    <t>056 Stage Woods</t>
  </si>
  <si>
    <t>Lost River, Tortoise Dragon ~ Fortune and Misfortune, Prince Shoutoku's Pegasus ~ Dark Pegasus</t>
  </si>
  <si>
    <t>RealGuitar 5</t>
  </si>
  <si>
    <t>Steel String</t>
  </si>
  <si>
    <t>The Lamentations Known Only by Jizo, Lost River</t>
  </si>
  <si>
    <t>Electroshock Downbeater</t>
  </si>
  <si>
    <t>The Animals' Rest</t>
  </si>
  <si>
    <t>Gettin' Fonky on the Dance Floor</t>
  </si>
  <si>
    <t>Glitchophonica</t>
  </si>
  <si>
    <t>Returning Home from the Underground</t>
  </si>
  <si>
    <t>TR-Modern Pick - Full Range</t>
  </si>
  <si>
    <t>Epic Rough Sweep</t>
  </si>
  <si>
    <t>Unlocated Hell</t>
  </si>
  <si>
    <t>The Stone Baby and the Submerged Bovine</t>
  </si>
  <si>
    <t>TR-Code 106</t>
  </si>
  <si>
    <t>Entrust this World to Idols ~ Idolatrize World, Prince Shoutoku's Pegasus ~ Dark Pegasus</t>
  </si>
  <si>
    <t>TR-Custom Saw Bass</t>
  </si>
  <si>
    <t>TR-Minimoog Snappy Moog</t>
  </si>
  <si>
    <t>TR-Not Very Sorry</t>
  </si>
  <si>
    <t>Unlucky Voyager Squares</t>
  </si>
  <si>
    <t>E-Bass</t>
  </si>
  <si>
    <t>Seraphic Chicken, Returning Home from the Underground</t>
  </si>
  <si>
    <t>Everlasting Red Spider Lily, Joutoujin of Ceramics</t>
  </si>
  <si>
    <t>Prince Shoutoku's Pegasus ~ Dark Pegasus</t>
  </si>
  <si>
    <t>Electric Heritage</t>
  </si>
  <si>
    <t>Silent Beast Spirits, Lost River, Tortoise Dragon ~ Fortune and Misfortune</t>
  </si>
  <si>
    <t>The Lamentations Known Only by Jizo, Jelly Stone</t>
  </si>
  <si>
    <t>Sync Elite</t>
  </si>
  <si>
    <t>Silent Beast Spirits, The Stone Baby and the Submerged Bovine, Seraphic Chicken</t>
  </si>
  <si>
    <t>Raspberry</t>
  </si>
  <si>
    <t>Starfish Arp</t>
  </si>
  <si>
    <t>Lost River</t>
  </si>
  <si>
    <t>Silent Beast Spirits, Jelly Stone, Lost River</t>
  </si>
  <si>
    <t>Upright Piano Close</t>
  </si>
  <si>
    <t>Touhou 18: Unconnected Marketeers</t>
  </si>
  <si>
    <t>041 000 Violin vib</t>
  </si>
  <si>
    <t>Kitten of Great Fortune</t>
  </si>
  <si>
    <t>Lunar Rainbow</t>
  </si>
  <si>
    <t>The Sunday After the Storm</t>
  </si>
  <si>
    <t>The Obsolescent Industrial Remains, The Long-Awaited Oumagatoki</t>
  </si>
  <si>
    <t>The Perpetual Snow of Komakusa Blossoms</t>
  </si>
  <si>
    <t>The Obsolescent Industrial Remains, Lunar Rainbow</t>
  </si>
  <si>
    <t>031 Brass Orch</t>
  </si>
  <si>
    <t>Where Is That Bustling Marketplace Now ~ Immemorial Marketeers</t>
  </si>
  <si>
    <t>Starry Mountain of Tenma</t>
  </si>
  <si>
    <t>Ore from the Age of the Gods</t>
  </si>
  <si>
    <t>039 Enh.Bari Sax</t>
  </si>
  <si>
    <t>A Shower of Strange Occurrences, Kitten of Great Fortune</t>
  </si>
  <si>
    <t>044 Jz.Clarinet2</t>
  </si>
  <si>
    <t>A Shower of Strange Occurrences</t>
  </si>
  <si>
    <t>048 Orch Reeds</t>
  </si>
  <si>
    <t>A Rainbow Spanning Gensokyo</t>
  </si>
  <si>
    <t>053 Early Ens</t>
  </si>
  <si>
    <t>The Cliff Hidden in Deep Green, Banditry Technology</t>
  </si>
  <si>
    <t>058 Support Woods</t>
  </si>
  <si>
    <t>The Perpetual Snow of Komakusa Blossoms, The Obsolescent Industrial Remains</t>
  </si>
  <si>
    <t>Olympus Choir Elements</t>
  </si>
  <si>
    <t>Marcato Ah</t>
  </si>
  <si>
    <t>The Obsolescent Industrial Remains, Where Is That Bustling Marketplace Now ~ Immemorial Marketeers</t>
  </si>
  <si>
    <t>Marcato Ei</t>
  </si>
  <si>
    <t>The Great Fantastic Underground Railway Network</t>
  </si>
  <si>
    <t>Kitten of Great Fortune, The Obsolescent Industrial Remains</t>
  </si>
  <si>
    <t>Ore from the Age of the Gods, The Long-Awaited Oumagatoki</t>
  </si>
  <si>
    <t>A Shower of Strange Occurrences, Kitten of Great Fortune, Ore from the Age of the Gods</t>
  </si>
  <si>
    <t>The Cliff Hidden in Deep Green, The Perpetual Snow of Komakusa Blossoms</t>
  </si>
  <si>
    <t>Studio Warm - Full Range</t>
  </si>
  <si>
    <t>TR-Wallflower Bloom</t>
  </si>
  <si>
    <t>The Long-Awaited Oumagatoki</t>
  </si>
  <si>
    <t>The Obsolescent Industrial Remains, The Great Fantastic Underground Railway Network</t>
  </si>
  <si>
    <t>The Obsolescent Industrial Remains</t>
  </si>
  <si>
    <t>Compact Comp</t>
  </si>
  <si>
    <t>Banditry Technology</t>
  </si>
  <si>
    <t>Smoking Dragon</t>
  </si>
  <si>
    <t>Mantra Melody</t>
  </si>
  <si>
    <t>The Princess Who Slays Dragon Kings</t>
  </si>
  <si>
    <t>Sine Empire</t>
  </si>
  <si>
    <t>Disable steps in sequencer</t>
  </si>
  <si>
    <t>Carribbean Bell</t>
  </si>
  <si>
    <t>The Cliff Hidden in Deep Green</t>
  </si>
  <si>
    <t>Faz Machine</t>
  </si>
  <si>
    <t>Popcorn Blur</t>
  </si>
  <si>
    <t>Vintage Mini Lead</t>
  </si>
  <si>
    <t>Drive Sector</t>
  </si>
  <si>
    <t>Bösendorfer 290 Close</t>
  </si>
  <si>
    <t>A Shower of Strange Occurrences, The Obsolescent Industrial Remains, Lunar Rainbow</t>
  </si>
  <si>
    <t>Triebwerk</t>
  </si>
  <si>
    <t>Drum&amp;Perc</t>
  </si>
  <si>
    <t>Triebwerk Drum Kit 6</t>
  </si>
  <si>
    <t>Beauty Pop Bell</t>
  </si>
  <si>
    <t>Where Is That Bustling Marketplace Now ~ Immemorial Marketeers, A Rainbow-Colored World</t>
  </si>
  <si>
    <t>Dirty Saw Glider</t>
  </si>
  <si>
    <t>Squary Hook</t>
  </si>
  <si>
    <t>Ore from the Age of the Gods, The Princess Who Slays Dragon Kings</t>
  </si>
  <si>
    <t>Electronic drum kit</t>
  </si>
  <si>
    <t>Alien Hominid</t>
  </si>
  <si>
    <t>Computer Boss</t>
  </si>
  <si>
    <t>Castle Crashers</t>
  </si>
  <si>
    <t>Chaoz Japan</t>
  </si>
  <si>
    <t>Packs -&gt; Legacy -&gt; Drums -&gt; Dance</t>
  </si>
  <si>
    <t>DNC_Clap_4</t>
  </si>
  <si>
    <t>Jumper (From Newgrounds)</t>
  </si>
  <si>
    <t>DNC_Kick_2</t>
  </si>
  <si>
    <t>Heard in intro</t>
  </si>
  <si>
    <t>Packs -&gt; Legacy -&gt; Drums -&gt; FPC -&gt; Cymbals</t>
  </si>
  <si>
    <t>FPC_Crash_G18InLite_05</t>
  </si>
  <si>
    <t>Simple Sight</t>
  </si>
  <si>
    <t>Packs -&gt; Legacy -&gt; Drums -&gt; RealDrumkits</t>
  </si>
  <si>
    <t>RD_Hat_2</t>
  </si>
  <si>
    <t>RD_Hat_6</t>
  </si>
  <si>
    <t>RD_Kick_2</t>
  </si>
  <si>
    <t>RD_Snare_6</t>
  </si>
  <si>
    <t>Packs -&gt; Legacy -&gt; Drums -&gt; Vintage</t>
  </si>
  <si>
    <t>VT_Rimshot_2</t>
  </si>
  <si>
    <t>Also appears in Titanic 200</t>
  </si>
  <si>
    <t>Gold Grab</t>
  </si>
  <si>
    <t>Packs -&gt; Legacy -&gt; Instruments -&gt; Hits</t>
  </si>
  <si>
    <t>HIT_3</t>
  </si>
  <si>
    <t>Techock</t>
  </si>
  <si>
    <t>PoiZone 2</t>
  </si>
  <si>
    <t>Default</t>
  </si>
  <si>
    <t>LED Dwarf MC</t>
  </si>
  <si>
    <t>Presets -&gt; Synth string</t>
  </si>
  <si>
    <t>Total brokeness 2</t>
  </si>
  <si>
    <t>Luke Sena</t>
  </si>
  <si>
    <t>Soundfont - Titanic 200 GM-GS</t>
  </si>
  <si>
    <t>Melodic</t>
  </si>
  <si>
    <t>Sand Castle Crashing</t>
  </si>
  <si>
    <t>FL Slayer</t>
  </si>
  <si>
    <t>Presets</t>
  </si>
  <si>
    <t>DIST Metal</t>
  </si>
  <si>
    <t>DIST WahWah</t>
  </si>
  <si>
    <t>Modify Distortion and Drive</t>
  </si>
  <si>
    <t>POWER Rythm Guitar</t>
  </si>
  <si>
    <t xml:space="preserve">Orchestral 4 - Rock &amp; Pop </t>
  </si>
  <si>
    <t>Rock-Pop 14</t>
  </si>
  <si>
    <t>Rock-Pop 14 Bells 03</t>
  </si>
  <si>
    <t>Creepy Frog</t>
  </si>
  <si>
    <t>BattleBlock Theater</t>
  </si>
  <si>
    <t>iLife Sound Effects</t>
  </si>
  <si>
    <t>Animals</t>
  </si>
  <si>
    <t>Seagulls</t>
  </si>
  <si>
    <t>From Just Birds &amp; Animals</t>
  </si>
  <si>
    <t>Sally Port</t>
  </si>
  <si>
    <t>Dumbek Beat 01</t>
  </si>
  <si>
    <t>Lance El Disco</t>
  </si>
  <si>
    <t>Exotic Beat 03</t>
  </si>
  <si>
    <t>From New Order Journey #1</t>
  </si>
  <si>
    <t>HIT_2</t>
  </si>
  <si>
    <t>Mr. Finale</t>
  </si>
  <si>
    <t>Laidback Thrills, Tenorius, Dream of Freedom</t>
  </si>
  <si>
    <t>Boss Stage / Buckle Your Pants, Mr. Finale</t>
  </si>
  <si>
    <t>Rugrats in Paris: The Movie</t>
  </si>
  <si>
    <t>Paris</t>
  </si>
  <si>
    <r>
      <rPr>
        <rFont val="Fira Sans"/>
        <b/>
        <color rgb="FFFFFFFF"/>
        <sz val="14.0"/>
      </rPr>
      <t xml:space="preserve">SpongeBob SquarePants: SuperSponge </t>
    </r>
    <r>
      <rPr>
        <rFont val="Fira Sans"/>
        <b/>
        <color rgb="FFFFCB02"/>
        <sz val="14.0"/>
      </rPr>
      <t>★</t>
    </r>
  </si>
  <si>
    <t>Live Recording: Matt Simmonds</t>
  </si>
  <si>
    <t>Acoustic &amp; Electric Guitar</t>
  </si>
  <si>
    <t>Industrial Fields &amp; Oil Rig</t>
  </si>
  <si>
    <t>048 Mellow Bars</t>
  </si>
  <si>
    <t>Orgflow</t>
  </si>
  <si>
    <t>Graveyard</t>
  </si>
  <si>
    <t>Vibe-hi</t>
  </si>
  <si>
    <t>Jelly Fields &amp; Downtown Bikini Bottom, Mother Jellyfish, Man Ray's Lair</t>
  </si>
  <si>
    <t>Mar2-lo</t>
  </si>
  <si>
    <t>Steeldrm</t>
  </si>
  <si>
    <t>Ac-hi</t>
  </si>
  <si>
    <t>Industrial Fields &amp; Oil Rig, Man Ray's Lair</t>
  </si>
  <si>
    <t>116 Jazz Scat</t>
  </si>
  <si>
    <t>Jazz1</t>
  </si>
  <si>
    <t>Bass1</t>
  </si>
  <si>
    <t>Bass2</t>
  </si>
  <si>
    <t>Harm-hi, Harm-lo, Harm-maj, Harm-min</t>
  </si>
  <si>
    <t>122 Hillbillys</t>
  </si>
  <si>
    <t>Hill-hi</t>
  </si>
  <si>
    <t>Pluck</t>
  </si>
  <si>
    <t>Ghost Train</t>
  </si>
  <si>
    <t>Snare4</t>
  </si>
  <si>
    <t>Title, Save File Select, Map, Shop, Credits</t>
  </si>
  <si>
    <t>047 Ominous</t>
  </si>
  <si>
    <t>Ominous</t>
  </si>
  <si>
    <t>082 Oct Marcato</t>
  </si>
  <si>
    <t>Marcato</t>
  </si>
  <si>
    <t>095 Oboe 4</t>
  </si>
  <si>
    <t>Newoboe</t>
  </si>
  <si>
    <t>136 MuteHrn Sect</t>
  </si>
  <si>
    <t>Mutehorn</t>
  </si>
  <si>
    <t>238 Timpani 3</t>
  </si>
  <si>
    <t>SW1000XG</t>
  </si>
  <si>
    <t>8 Clavi</t>
  </si>
  <si>
    <t>Clavhi</t>
  </si>
  <si>
    <t>20 Chrc Orgn</t>
  </si>
  <si>
    <t>Church1</t>
  </si>
  <si>
    <t>Roll, Tamb2</t>
  </si>
  <si>
    <t>Acc-hi, Acc-lo, Acc-maj, Acc-min</t>
  </si>
  <si>
    <t>Title, Industrial Fields &amp; Oil Rig, Mother Jellyfish</t>
  </si>
  <si>
    <t>Acc2-3, Acc2-4, Acc2-hi</t>
  </si>
  <si>
    <t>Drawbar</t>
  </si>
  <si>
    <t>Bbmaj</t>
  </si>
  <si>
    <t>Horn-med</t>
  </si>
  <si>
    <t>Org-maj</t>
  </si>
  <si>
    <t>Piabass, Piadoub, Piamaj, Piasingl</t>
  </si>
  <si>
    <t>Strngmd</t>
  </si>
  <si>
    <t>Thera</t>
  </si>
  <si>
    <t>Misc. percussion</t>
  </si>
  <si>
    <t>The Simpsons: Road Rage (GBA)</t>
  </si>
  <si>
    <t>019 016 RotaryOrg.S</t>
  </si>
  <si>
    <t>067 008 BreathyTnr.</t>
  </si>
  <si>
    <t>Hot Wheels Velocity X</t>
  </si>
  <si>
    <t>Challenge Theme 1, Challenge Theme 2, Challenge Theme 3</t>
  </si>
  <si>
    <t>Glam in S.Francisco</t>
  </si>
  <si>
    <t>Turbine Sands</t>
  </si>
  <si>
    <t>GrooveMaker - Magnetic</t>
  </si>
  <si>
    <t>Trance, pad01</t>
  </si>
  <si>
    <t>Crankshaft Bay</t>
  </si>
  <si>
    <t>GrooveMaker - Teknostorm</t>
  </si>
  <si>
    <t>Moonrise</t>
  </si>
  <si>
    <t>SpaceTrip</t>
  </si>
  <si>
    <t>Burnout Glacier</t>
  </si>
  <si>
    <t>Treat Guit 06 27-06</t>
  </si>
  <si>
    <t>Monument City</t>
  </si>
  <si>
    <t>SpongeBob SquarePants: Battle for Bikini Bottom</t>
  </si>
  <si>
    <t>Industrial Park</t>
  </si>
  <si>
    <t>Trk 44</t>
  </si>
  <si>
    <t>105 Eriked Beats</t>
  </si>
  <si>
    <t>Poseidome</t>
  </si>
  <si>
    <t>Trk 53</t>
  </si>
  <si>
    <t>090 Graveyard Shift</t>
  </si>
  <si>
    <t>Trk 58</t>
  </si>
  <si>
    <t>080 Film Groove I</t>
  </si>
  <si>
    <t>Pharoah [128]</t>
  </si>
  <si>
    <t>F2, G2</t>
  </si>
  <si>
    <t>Rock Bottom</t>
  </si>
  <si>
    <t>WND:Sheep Call*</t>
  </si>
  <si>
    <t>Kelp Forest</t>
  </si>
  <si>
    <t>WND:AfrIvoryHorn -&gt; WND:AfrIvoryHorn</t>
  </si>
  <si>
    <t>WND:Xtra Long *</t>
  </si>
  <si>
    <t>STR:Sec Pizz -&gt; STR:Sec Pizz St</t>
  </si>
  <si>
    <t>STR:Sec Piz 1aS</t>
  </si>
  <si>
    <t>CD 1 -&gt; FLT_Jazz+Singin' -&gt; FLT_Flutter FX</t>
  </si>
  <si>
    <t>FLT_Flutter menu</t>
  </si>
  <si>
    <t>074 Pizzicato I</t>
  </si>
  <si>
    <t>Flying Dutchman's Graveyard</t>
  </si>
  <si>
    <t>43 909Swing 124</t>
  </si>
  <si>
    <t>SpongeBob's Dream</t>
  </si>
  <si>
    <t>Extra congas</t>
  </si>
  <si>
    <t>Producer's Sound Effects Library</t>
  </si>
  <si>
    <t xml:space="preserve">SY-03 </t>
  </si>
  <si>
    <t>Track 5</t>
  </si>
  <si>
    <t>SFX (Cruise Bubble)</t>
  </si>
  <si>
    <t>LOST HORIZON</t>
  </si>
  <si>
    <t>CD 1 -&gt; Partition B -&gt; 68 LIQUID BR</t>
  </si>
  <si>
    <t>LQB CONGAS</t>
  </si>
  <si>
    <t>CD 2 -&gt; Partition A -&gt; 94-98 LOOPS</t>
  </si>
  <si>
    <t>BLKPLNET B</t>
  </si>
  <si>
    <t>120-Djembe 1</t>
  </si>
  <si>
    <t>CD 3 -&gt; Partition A -&gt; 02 BOYS AHS</t>
  </si>
  <si>
    <t>BC AHS P A</t>
  </si>
  <si>
    <t>Added low pass</t>
  </si>
  <si>
    <t>Cuckooland Ambience</t>
  </si>
  <si>
    <t>Shot Dead</t>
  </si>
  <si>
    <t>? (Stormdrum or Symphonic Orchestra)</t>
  </si>
  <si>
    <t>Final Boss</t>
  </si>
  <si>
    <t>Guiro loop</t>
  </si>
  <si>
    <t>Drum break</t>
  </si>
  <si>
    <t>Underscore Cues</t>
  </si>
  <si>
    <t>Prologue (Part 2), The Small Shall Rule... Or Not</t>
  </si>
  <si>
    <t>PR-A 128voicePno / PR-H GM2 Piano</t>
  </si>
  <si>
    <t>Chuck It!</t>
  </si>
  <si>
    <t>The Fairly OddParents: Breakin' da Rules</t>
  </si>
  <si>
    <t>A Dog's Life (Normal)</t>
  </si>
  <si>
    <t>Track 63 -&gt; TS 0:30</t>
  </si>
  <si>
    <t>Percussion / cymbals menus</t>
  </si>
  <si>
    <t>Drum Breaks</t>
  </si>
  <si>
    <t>Anti-Fairy</t>
  </si>
  <si>
    <t>Drum Break, scratch FX</t>
  </si>
  <si>
    <t>The Vicky Virus (Raining Data)</t>
  </si>
  <si>
    <t>The SpongeBob SquarePants Movie</t>
  </si>
  <si>
    <t>Audio Factory</t>
  </si>
  <si>
    <t>Classical Wild Takes</t>
  </si>
  <si>
    <t>HUMBLE FLY22</t>
  </si>
  <si>
    <t>Welcome To Planktopolis... Minions</t>
  </si>
  <si>
    <t>WILD TAKE 80</t>
  </si>
  <si>
    <t>I'll Let You Pet Mr. Whiskers</t>
  </si>
  <si>
    <t>WILD TAKE 84</t>
  </si>
  <si>
    <t>ORCH HIT V03</t>
  </si>
  <si>
    <t>ORCH HIT V04</t>
  </si>
  <si>
    <t>Partition D -&gt; VOLUME 004</t>
  </si>
  <si>
    <t>ORCH.HIT   41</t>
  </si>
  <si>
    <t>ORCH.HIT   45</t>
  </si>
  <si>
    <t>Welcome To Planktopolis... Minions, I'll Let You Pet Mr. Whiskers</t>
  </si>
  <si>
    <t>BREAK SET 49</t>
  </si>
  <si>
    <t>BREAK SET 50</t>
  </si>
  <si>
    <t>Partition D -&gt; VOLUME 012</t>
  </si>
  <si>
    <t>BREAK SET129</t>
  </si>
  <si>
    <t>Partition E -&gt; VOLUME 005</t>
  </si>
  <si>
    <t>SOFTBRASS138</t>
  </si>
  <si>
    <t>SOFTBRASS139</t>
  </si>
  <si>
    <t>Partition H -&gt; VOLUME 004</t>
  </si>
  <si>
    <t>S.STRINGS162</t>
  </si>
  <si>
    <t>S.STRINGS163</t>
  </si>
  <si>
    <t>S.STRINGS164</t>
  </si>
  <si>
    <t>CD 2 -&gt; Partition B -&gt; 07 VIS RUNUP</t>
  </si>
  <si>
    <t>VIS RUN UP</t>
  </si>
  <si>
    <t>Combat Arena</t>
  </si>
  <si>
    <t>CD 4 -&gt; Partition G -&gt; 05 FL FX 05</t>
  </si>
  <si>
    <t>FL FX 05D</t>
  </si>
  <si>
    <t>Dennis Strikes Back!</t>
  </si>
  <si>
    <t>CD 1 -&gt; SYN:MORPHEUS -&gt; SYN:Morpheus  1</t>
  </si>
  <si>
    <t>I'm Ready... Depression</t>
  </si>
  <si>
    <t>BT DIRT 10</t>
  </si>
  <si>
    <t>140NATEFU1</t>
  </si>
  <si>
    <t>Turn the Tables On Plankton</t>
  </si>
  <si>
    <t>BT DIRT 11</t>
  </si>
  <si>
    <t>140NATEFU2</t>
  </si>
  <si>
    <t>F Anvil</t>
  </si>
  <si>
    <t>Shell City, Dead Ahead</t>
  </si>
  <si>
    <t>Exclusive to Silver Edition in Kompakt</t>
  </si>
  <si>
    <t>Main Menu, Three... Thousand Miles To Shell City</t>
  </si>
  <si>
    <t>Track 06 - Direction Distortion 1 -&gt; Sample 8</t>
  </si>
  <si>
    <t>Lick 8</t>
  </si>
  <si>
    <t>SFX (Sonic Wave Guitar LVL 2)</t>
  </si>
  <si>
    <t>Track 25 - Metal Guitar Effects 2 -&gt; Sample 6</t>
  </si>
  <si>
    <t>SFX (Sonic Wave Guitar LVL 1 hit)</t>
  </si>
  <si>
    <t>Track 27 - Mixed Effect Licks 1 -&gt; Sample 6</t>
  </si>
  <si>
    <t>SFX (Sonic Wave Guitar LVL 2 loop)</t>
  </si>
  <si>
    <t>Track 29 - Total Electro 2 -&gt; Sample 9</t>
  </si>
  <si>
    <t>Lick 9</t>
  </si>
  <si>
    <t>SFX (Sonic Wave Guitar LVL 1, loop)</t>
  </si>
  <si>
    <t>ETH:Concertina -&gt; ETH:Concertina</t>
  </si>
  <si>
    <t>ACC:ConcertinaM*</t>
  </si>
  <si>
    <t>Main Menu, I'm Ready... Depression, Now That We're Men, Sandwich Driving 101</t>
  </si>
  <si>
    <t>WND:Midjwiz vb *</t>
  </si>
  <si>
    <t>WND:Romi'sImprov -&gt; WND:Romi'sImprov</t>
  </si>
  <si>
    <t>WND:Shakuhachis*</t>
  </si>
  <si>
    <t>WND:C#EerieSh*, WND:GFallShku*</t>
  </si>
  <si>
    <t>Now That We're Men</t>
  </si>
  <si>
    <t>BS :Uprite 1b</t>
  </si>
  <si>
    <t>Three... Thousand Miles To Shell City</t>
  </si>
  <si>
    <t>GTR:Nylon String -&gt; GTR:Nylon String</t>
  </si>
  <si>
    <t>GTR:Nylon 1</t>
  </si>
  <si>
    <t>Main Menu, Sandwich Driving 101, Three... Thousand Miles To Shell City</t>
  </si>
  <si>
    <t>FLT_Flutter 1</t>
  </si>
  <si>
    <t>No Cheese!</t>
  </si>
  <si>
    <t>CD 1 -&gt; SAX_2 Tenors -&gt; SAX_2 Tenors</t>
  </si>
  <si>
    <t>SAX_Tenor f  1c</t>
  </si>
  <si>
    <t>CD 2 -&gt; BRS_Tpts FX menu -&gt; BRS_Tps Falls</t>
  </si>
  <si>
    <t>BRS_Tps ShFl 1bM</t>
  </si>
  <si>
    <t>CD 2 -&gt; BRS_Tpts FX menu -&gt; BRS_Tps FX menu</t>
  </si>
  <si>
    <t>BRS_Tps Doit 1aS</t>
  </si>
  <si>
    <t>CD 2 -&gt; BRS_Fat Section -&gt; BRS_Fat Pop Sect</t>
  </si>
  <si>
    <t>BRS_Fat Sect 1aS</t>
  </si>
  <si>
    <t>L-CDX-04 Strings &amp; Orchestral Percussion</t>
  </si>
  <si>
    <t>SNR_Rolloff Sn1</t>
  </si>
  <si>
    <t>001 008 Piano 1w</t>
  </si>
  <si>
    <t>Floating Block Challenge</t>
  </si>
  <si>
    <t>019 016 Rotary Org.S</t>
  </si>
  <si>
    <t>I'm Ready... Depression, Sandwich Driving 101, Three... Thousand Miles To Shell City</t>
  </si>
  <si>
    <t>030 Solo Steel</t>
  </si>
  <si>
    <t>Turn off Gt.FretNoise</t>
  </si>
  <si>
    <t>HOLLOW PIPE</t>
  </si>
  <si>
    <t>Brass rip</t>
  </si>
  <si>
    <t>SpongeBob: Creature from the Krusty Krab</t>
  </si>
  <si>
    <t>Super-Sized Patty</t>
  </si>
  <si>
    <t>Track 11 - Haunting</t>
  </si>
  <si>
    <t>B&amp;W Movie Heaven</t>
  </si>
  <si>
    <t>Starfishman to the Rescue (Idle)</t>
  </si>
  <si>
    <t>SpongeBob: Creature from the Krusty Krab (Nintendo DS)</t>
  </si>
  <si>
    <t>033 000 Acoustic Bs</t>
  </si>
  <si>
    <t>SpongeBob's Atlantis SquarePantis (Wii, PlayStation 2)</t>
  </si>
  <si>
    <t>Harp glissandos</t>
  </si>
  <si>
    <t>VL-1</t>
  </si>
  <si>
    <t>Rock-1</t>
  </si>
  <si>
    <t>Snap Happy! &amp; Money Krabbing</t>
  </si>
  <si>
    <t>Teen Titans</t>
  </si>
  <si>
    <t>Larry's World</t>
  </si>
  <si>
    <t>Classic Stylus -&gt; 116-Tikaboom</t>
  </si>
  <si>
    <t>Thriller Driller</t>
  </si>
  <si>
    <t>68-Tower Zero Groove</t>
  </si>
  <si>
    <t>Jail of Horror, Jail Showdown/Cell Block, Danger Yard, Thriller Driller</t>
  </si>
  <si>
    <t>70-Datafile  Combo</t>
  </si>
  <si>
    <t>Games Arena</t>
  </si>
  <si>
    <t>Power Plant, An Old Foe/Ternion Boss, Games Arena</t>
  </si>
  <si>
    <t>Drawn To Life</t>
  </si>
  <si>
    <t>Soundfont - SGM 180 V1.5</t>
  </si>
  <si>
    <t>Bank 0, Preset 2</t>
  </si>
  <si>
    <t>Piano 3</t>
  </si>
  <si>
    <t>Drawing Theme, Special</t>
  </si>
  <si>
    <t>Bank 0, Preset 10</t>
  </si>
  <si>
    <t>Drawing Theme, Title Theme</t>
  </si>
  <si>
    <t>Bank 0, Preset 15</t>
  </si>
  <si>
    <t>Bank 0, Preset 17</t>
  </si>
  <si>
    <t>Bank 0, Preset 25</t>
  </si>
  <si>
    <t>Steel-Str. Guitar</t>
  </si>
  <si>
    <t>Bank 0, Preset 28</t>
  </si>
  <si>
    <t>Muted Guitar</t>
  </si>
  <si>
    <t>Bank 0, Preset 32</t>
  </si>
  <si>
    <t>Forest 1, Snowy World 2</t>
  </si>
  <si>
    <t>Bank 0, Preset 34</t>
  </si>
  <si>
    <t>Picked Bass</t>
  </si>
  <si>
    <t>Island 1</t>
  </si>
  <si>
    <t>Bank 0, Preset 36</t>
  </si>
  <si>
    <t>Slap Bass 1</t>
  </si>
  <si>
    <t>Bank 0, Preset 45</t>
  </si>
  <si>
    <t>Bank 24, Preset 48</t>
  </si>
  <si>
    <t>Velo. Strings</t>
  </si>
  <si>
    <t>Bank 1, Preset 73</t>
  </si>
  <si>
    <t>Flute 2</t>
  </si>
  <si>
    <t>Snowy World 2</t>
  </si>
  <si>
    <t>Bank 0, Preset 108</t>
  </si>
  <si>
    <t>Forest 1</t>
  </si>
  <si>
    <t>Bank 0, Preset 114</t>
  </si>
  <si>
    <t>Destroy All Humans! Big Willy Unleashed</t>
  </si>
  <si>
    <t>Sounds of the 70s</t>
  </si>
  <si>
    <t>Construction Kits -&gt; 109-Dukes Of Starski</t>
  </si>
  <si>
    <t>Hypno Disco 2, Mission Preview</t>
  </si>
  <si>
    <t>Construction Kits -&gt; 110-Doctor Groovenstein</t>
  </si>
  <si>
    <t>Hypno Disco 1</t>
  </si>
  <si>
    <t>Construction Kits -&gt; 110-Power Of Tower</t>
  </si>
  <si>
    <t>Party</t>
  </si>
  <si>
    <t>Construction Kits -&gt; 115-Blackbyrd</t>
  </si>
  <si>
    <t>Hypno Disco 3</t>
  </si>
  <si>
    <t>WALL-E</t>
  </si>
  <si>
    <t>Work Day, Hidden Treasure</t>
  </si>
  <si>
    <t>52-Alice's Dream Wood Hits</t>
  </si>
  <si>
    <t>Drawn To Life: The Next Chapter</t>
  </si>
  <si>
    <t>Real Life</t>
  </si>
  <si>
    <t>Metro 2033</t>
  </si>
  <si>
    <t>The Market</t>
  </si>
  <si>
    <t>Rio Multiplayer Party Game!</t>
  </si>
  <si>
    <t>Mini-Game Theme 3</t>
  </si>
  <si>
    <t>Mini-Game Theme 25</t>
  </si>
  <si>
    <t>Mini-Game Results 1, Mini-Game Results 2, Mini-Game Results 3</t>
  </si>
  <si>
    <t>Mini-Game Theme 1</t>
  </si>
  <si>
    <t>flute 1 -#677</t>
  </si>
  <si>
    <t>Mini-Game Intro 1, Mini-Game Intro 2, Mini-Game Intro 3</t>
  </si>
  <si>
    <t>Naruto: Gekitō Ninja Taisen! 4</t>
  </si>
  <si>
    <t>WAV -&gt; FX Loops-104</t>
  </si>
  <si>
    <t>104-FX Loop 01</t>
  </si>
  <si>
    <t>Story Theme C</t>
  </si>
  <si>
    <t>WAV -&gt; Mad Loops-120</t>
  </si>
  <si>
    <t>Training Area</t>
  </si>
  <si>
    <t>Naruto Shippūden 3D: The New Era</t>
  </si>
  <si>
    <t>Melty Blood</t>
  </si>
  <si>
    <t>Orchestra Strings 24</t>
  </si>
  <si>
    <t>Blood Drain</t>
  </si>
  <si>
    <t>PE-RI-CA (The Underground Kingdom)</t>
  </si>
  <si>
    <t>Ambient-Dub 3 135 bpm</t>
  </si>
  <si>
    <t>for Crimson Air (Shrine Rooftop - Crimson)</t>
  </si>
  <si>
    <t>Techno 1 135 bpm</t>
  </si>
  <si>
    <t>EXB-PCM06/07 Orchestral Collection</t>
  </si>
  <si>
    <t>Programs -&gt; BANK_C</t>
  </si>
  <si>
    <t>C001 Maestro Violin</t>
  </si>
  <si>
    <t>Troublesome Visitor (Lobby - Night), Elegant Summer (Tohno House Lobby)</t>
  </si>
  <si>
    <t>Downtown Strings</t>
  </si>
  <si>
    <t xml:space="preserve">DT String Sec 05 </t>
  </si>
  <si>
    <t>Likely from Apple Loops instead</t>
  </si>
  <si>
    <t>Fearless (City of Shadow Pictures)</t>
  </si>
  <si>
    <t>Melty Blood Act Cadenza</t>
  </si>
  <si>
    <t>Wonderful boy (Shiki Stage)</t>
  </si>
  <si>
    <t>Mixman</t>
  </si>
  <si>
    <t>Tremor</t>
  </si>
  <si>
    <t>Wah - Single Note</t>
  </si>
  <si>
    <t>7. Super Combi</t>
  </si>
  <si>
    <t>Fairy Tale transparently (White Len Stage)</t>
  </si>
  <si>
    <t>Rayman</t>
  </si>
  <si>
    <t>Partition A -&gt; BRASS SECT 7</t>
  </si>
  <si>
    <t>BRASS SECT 7</t>
  </si>
  <si>
    <t>Oh No!</t>
  </si>
  <si>
    <t>Track 20 - Brass Section -&gt; TS 0:00</t>
  </si>
  <si>
    <t>Yeah!</t>
  </si>
  <si>
    <t>Track 77</t>
  </si>
  <si>
    <t>Track 78</t>
  </si>
  <si>
    <t>Pink Plant Woods, The Magician's Challenge</t>
  </si>
  <si>
    <t>The Magician's Challenge</t>
  </si>
  <si>
    <t>00 Universe</t>
  </si>
  <si>
    <t>Mysterious Gongs</t>
  </si>
  <si>
    <t>World Map, Duet with Mr. Sax</t>
  </si>
  <si>
    <t>Universe of Sounds - Sonic Images</t>
  </si>
  <si>
    <t>Mr. Dark's Dare, The Band Awakens</t>
  </si>
  <si>
    <t>The Magician's Challenge, Creepy Clowns, End of the Line, Once More</t>
  </si>
  <si>
    <t>Venomous Mr. Skops</t>
  </si>
  <si>
    <t>120 Harmo Blues</t>
  </si>
  <si>
    <t>Once More, The End of the Line</t>
  </si>
  <si>
    <t>Once More, Party at Joe's</t>
  </si>
  <si>
    <t>029 Muted Gt</t>
  </si>
  <si>
    <t>Party at Joe's</t>
  </si>
  <si>
    <t>033 Acoustic Bass</t>
  </si>
  <si>
    <t>Once More, Lurking in the Darkness</t>
  </si>
  <si>
    <t>056 Orchestral Hit</t>
  </si>
  <si>
    <t>063 Ravi Sitar</t>
  </si>
  <si>
    <t>Mr. Dark's Dare</t>
  </si>
  <si>
    <t>HB01-01-7</t>
  </si>
  <si>
    <t>CARTOON</t>
  </si>
  <si>
    <t>CHARACTER TAKE OFF AND RUN OVER</t>
  </si>
  <si>
    <t>Track 87 - Misc. vocals + FX -&gt; TS 0:00</t>
  </si>
  <si>
    <t>mad laugh</t>
  </si>
  <si>
    <t>Blue Mountains</t>
  </si>
  <si>
    <t>Drums and more</t>
  </si>
  <si>
    <t>Sax Overblown</t>
  </si>
  <si>
    <t>Blazing Brass</t>
  </si>
  <si>
    <t>Fear of Heights</t>
  </si>
  <si>
    <t>background synth</t>
  </si>
  <si>
    <t>Native 4</t>
  </si>
  <si>
    <t>Betilla The Fairy</t>
  </si>
  <si>
    <t>Mr. Dark's Dare, Venomous Mr. Skops, Blazing Brass, etc</t>
  </si>
  <si>
    <t>Blazing Brass, Bongo Bridge, Pink Plant Woods, etc</t>
  </si>
  <si>
    <t>Sub Culture</t>
  </si>
  <si>
    <t>Procha Theme</t>
  </si>
  <si>
    <t>Tonic Trouble</t>
  </si>
  <si>
    <t>Rayman 2: The Great Escape</t>
  </si>
  <si>
    <t>91_MG T&amp;W a</t>
  </si>
  <si>
    <t>The Marshlands</t>
  </si>
  <si>
    <t>96_LGFMixFPa</t>
  </si>
  <si>
    <t>Infiltrating the Fortress, The Canopy</t>
  </si>
  <si>
    <t>PRC_Pan Tap 1</t>
  </si>
  <si>
    <t>The Canopy</t>
  </si>
  <si>
    <t>Track 24 - Ambient Jungle 84 BPM Or 168 Bpm</t>
  </si>
  <si>
    <t>The Celestial Slide</t>
  </si>
  <si>
    <t>The Woods of Light</t>
  </si>
  <si>
    <t>Clark the Giant, The Canopy, Pirates - Part 3</t>
  </si>
  <si>
    <t>Philly Hit</t>
  </si>
  <si>
    <t>The Sanctuary of Water and Ice, 1998 Trailer</t>
  </si>
  <si>
    <t>L-CDP04 Orchestral Winds</t>
  </si>
  <si>
    <t>FLT:FlutterFlt 1</t>
  </si>
  <si>
    <t>Riding the Shell, Clark the Giant</t>
  </si>
  <si>
    <t>L-CDP12 Solo Brass</t>
  </si>
  <si>
    <t>BRS:Tp Cup _  1a</t>
  </si>
  <si>
    <t>1998 Trailer</t>
  </si>
  <si>
    <t>006 BerimbauMenu</t>
  </si>
  <si>
    <t>019 Afroperk</t>
  </si>
  <si>
    <t>075 Jawbreath</t>
  </si>
  <si>
    <t>104 Flute Press</t>
  </si>
  <si>
    <t>126 Jungle Pipes</t>
  </si>
  <si>
    <t>ORG:Organs -&gt; ORG:B-3 Organs</t>
  </si>
  <si>
    <t>The Top of the World - Dance Mix</t>
  </si>
  <si>
    <t>The Tomb of the Ancients</t>
  </si>
  <si>
    <t>The Four Masks</t>
  </si>
  <si>
    <t>ZAIRE   60</t>
  </si>
  <si>
    <t>HIP-NO   74</t>
  </si>
  <si>
    <t>Pirates - Part 1</t>
  </si>
  <si>
    <t>FUZZPOCKET 90</t>
  </si>
  <si>
    <t>Pirates - Part 2</t>
  </si>
  <si>
    <t>SQUEEPIN 110</t>
  </si>
  <si>
    <t>CD 1 -&gt; Partition E -&gt; 84 SAUNTER</t>
  </si>
  <si>
    <t>SNT VC WHALE</t>
  </si>
  <si>
    <t>The Bayou</t>
  </si>
  <si>
    <t>LOOSE WD 2, LOOSE WD 3</t>
  </si>
  <si>
    <t>Riding on Lava</t>
  </si>
  <si>
    <t>Track 05 -&gt; Sample 6</t>
  </si>
  <si>
    <t>The Gun is Activated! Hurry! (Revolution)</t>
  </si>
  <si>
    <t>Track 80 - Miscellaneous</t>
  </si>
  <si>
    <t>Harmonica Riff</t>
  </si>
  <si>
    <t>The Marshes of Awakening</t>
  </si>
  <si>
    <t>The Walk Of Life</t>
  </si>
  <si>
    <t>Breaks</t>
  </si>
  <si>
    <t>Ssssam's Waterski Challenge (Revolution)</t>
  </si>
  <si>
    <t>Pirates - Part 3</t>
  </si>
  <si>
    <t>Phat &amp; Phunky</t>
  </si>
  <si>
    <t>Clark's Theme, The Final Battle, The Canopy</t>
  </si>
  <si>
    <t>Rot. Org Slw</t>
  </si>
  <si>
    <t>The Walk of Life</t>
  </si>
  <si>
    <t>L-CDP06 Brass Sections</t>
  </si>
  <si>
    <t>DISC 2</t>
  </si>
  <si>
    <t>King of the Teensies</t>
  </si>
  <si>
    <t>Swelling choir</t>
  </si>
  <si>
    <t>Syntec</t>
  </si>
  <si>
    <t>Bird call</t>
  </si>
  <si>
    <t>The Fairy Glade</t>
  </si>
  <si>
    <t>Infiltrating the Fortress, The Four Masks</t>
  </si>
  <si>
    <t>Rocket: Robot on Wheels</t>
  </si>
  <si>
    <t>BS_02</t>
  </si>
  <si>
    <t>SFX (Letter Collect)</t>
  </si>
  <si>
    <t>Donald Duck: Goin' Quackers (Sony PlayStation &amp; Windows)</t>
  </si>
  <si>
    <t>Rayman M</t>
  </si>
  <si>
    <t>Kritical Massive Soun Bwoy Reggae + Dub</t>
  </si>
  <si>
    <t>Track 57</t>
  </si>
  <si>
    <t>PK: Out of the Shadows</t>
  </si>
  <si>
    <t>Main Menu Theme</t>
  </si>
  <si>
    <t>Sewers</t>
  </si>
  <si>
    <t>CD 2 -&gt; Partition D -&gt; TECLPS120+128</t>
  </si>
  <si>
    <t>TECHNOLPS128</t>
  </si>
  <si>
    <t>128TECLP 1</t>
  </si>
  <si>
    <t>RS3: Racing Simulation Three</t>
  </si>
  <si>
    <t>Rayman 3: Hoodlum Havoc</t>
  </si>
  <si>
    <t>FOURSKINS102</t>
  </si>
  <si>
    <t>The Teensie Highway</t>
  </si>
  <si>
    <t>A Hard Landing, Searching for Globox</t>
  </si>
  <si>
    <t>CD 3 -&gt; Partition H -&gt; FLUTE PHR</t>
  </si>
  <si>
    <t>Clearleaf Forest</t>
  </si>
  <si>
    <t>Searching for Globox</t>
  </si>
  <si>
    <t>Moods and Timbres</t>
  </si>
  <si>
    <t>Glimmering Lights fx</t>
  </si>
  <si>
    <t>DS1_30</t>
  </si>
  <si>
    <t>The Hoodstormer</t>
  </si>
  <si>
    <t>CD 1 -&gt; Partition A -&gt; VOLUME 003</t>
  </si>
  <si>
    <t>DIGERIDOOL</t>
  </si>
  <si>
    <t>DIVEBOMB7</t>
  </si>
  <si>
    <t>The Great Escape</t>
  </si>
  <si>
    <t>Partition G -&gt; 51 ORGAN 2</t>
  </si>
  <si>
    <t>51 ORG 01-07</t>
  </si>
  <si>
    <t>5101 ORG RIF</t>
  </si>
  <si>
    <t>Track 29 - Trip Hop Chant 100 Bpm</t>
  </si>
  <si>
    <t>The Looming Sea</t>
  </si>
  <si>
    <t>Track 65 - Kwerk Drums</t>
  </si>
  <si>
    <t>The Armaguiddon ~Hall of Mirrors~ (Movement 1-3)</t>
  </si>
  <si>
    <t>Percussion Slam</t>
  </si>
  <si>
    <t>Partition E -&gt; 44 DEJA VU R</t>
  </si>
  <si>
    <t>DEJA VU   80</t>
  </si>
  <si>
    <t>LOOP 3, LOOP 4, CLAVE WET1</t>
  </si>
  <si>
    <t>Clearleaf Forest, Clearleaf Forest ~Forest Fisticuffs~</t>
  </si>
  <si>
    <t>DIEL HIT</t>
  </si>
  <si>
    <t>The Armaguiddon ~Lying Low~</t>
  </si>
  <si>
    <t>121 Lo-Fi A.Bass</t>
  </si>
  <si>
    <t>The Lavomatrix Twins</t>
  </si>
  <si>
    <t>200 Gtr Fx Menu</t>
  </si>
  <si>
    <t>The Hoodmonger Soldier</t>
  </si>
  <si>
    <t>205 Dist-A-Vox</t>
  </si>
  <si>
    <t>The Hoodmonger Soldier, The Lavomatrix Twins</t>
  </si>
  <si>
    <t>104 ConcertFlute</t>
  </si>
  <si>
    <t>The Calm Before the Storm</t>
  </si>
  <si>
    <t>119 TinWhistle 3</t>
  </si>
  <si>
    <t>Curious Globox</t>
  </si>
  <si>
    <t>Single Shot Loops &amp; Hits -&gt; Flutes</t>
  </si>
  <si>
    <t>Echo Flute 9.1</t>
  </si>
  <si>
    <t>The LockJaw Challenge</t>
  </si>
  <si>
    <t>Echo Flute 9.2</t>
  </si>
  <si>
    <t>TRANZAPPY 57</t>
  </si>
  <si>
    <t>The Platform Challenge</t>
  </si>
  <si>
    <t>ZAIRE     60</t>
  </si>
  <si>
    <t>INGENIOUS 63</t>
  </si>
  <si>
    <t>RUINOUS   64</t>
  </si>
  <si>
    <t>The Mirror Challenge</t>
  </si>
  <si>
    <t>ALIEN 1   71</t>
  </si>
  <si>
    <t>SQUELCHY  78</t>
  </si>
  <si>
    <t>The Mirror Challenge, The Platform Challenge</t>
  </si>
  <si>
    <t>The LockJaw Challenge, The Platform Challenge</t>
  </si>
  <si>
    <t>055-Sand Castles WD Noise</t>
  </si>
  <si>
    <t>Crossing the Swamp</t>
  </si>
  <si>
    <t>CD 4 -&gt; Partition D -&gt; 01 MOVING V1</t>
  </si>
  <si>
    <t>MOVING V.1 A</t>
  </si>
  <si>
    <t>You Could Use A Hand (No Pun Intended)</t>
  </si>
  <si>
    <t>Drums -&gt; Drum Loops I -&gt; Smack My Bitch 140</t>
  </si>
  <si>
    <t>E3 2002 Trailer feat. 'Carnaby Trip'</t>
  </si>
  <si>
    <t>Track 32 -&gt; Sample 2</t>
  </si>
  <si>
    <t>The Ambush</t>
  </si>
  <si>
    <t>Track 03 - Strings &amp; Orchestra -&gt; Sample 1</t>
  </si>
  <si>
    <t>Tutti Hit  -  minor</t>
  </si>
  <si>
    <t>Track 24 - Strings &amp; Orchestra -&gt; Sample 1</t>
  </si>
  <si>
    <t>High Cluster 1</t>
  </si>
  <si>
    <t>The Great Hall</t>
  </si>
  <si>
    <t>Skinned</t>
  </si>
  <si>
    <t>Track 03 - Horror Movie Part 3 -&gt; Sample 1</t>
  </si>
  <si>
    <t>Heart Attack Man</t>
  </si>
  <si>
    <t>The Tower of the Leptys</t>
  </si>
  <si>
    <t>Track 28 - Honey Wagon -&gt; Sample 5</t>
  </si>
  <si>
    <t>Champion</t>
  </si>
  <si>
    <t>Razoff's Mansion</t>
  </si>
  <si>
    <t>E 93 104, E 93 111</t>
  </si>
  <si>
    <t>Reflux the Knaaren</t>
  </si>
  <si>
    <t>-Hip Hop Tracks/First Boss Fight-</t>
  </si>
  <si>
    <t>Out of the Fray</t>
  </si>
  <si>
    <t>Rayman Legends</t>
  </si>
  <si>
    <t>ERA II Medieval Legends</t>
  </si>
  <si>
    <t>Half-Life</t>
  </si>
  <si>
    <t>Audio Adventures, Inc.</t>
  </si>
  <si>
    <t>Track 28 - SUSPENSE</t>
  </si>
  <si>
    <t>SUSPENSE 10          Tutti</t>
  </si>
  <si>
    <t>Also cut into individual stabs</t>
  </si>
  <si>
    <t>Adrenaline Horror</t>
  </si>
  <si>
    <t>Track 31 - SUSPENSE</t>
  </si>
  <si>
    <t>SUSPENSE 13          Tutti</t>
  </si>
  <si>
    <t>Dark Piano Short</t>
  </si>
  <si>
    <t>Track 33 - WILD &amp; FREE -&gt; TS 0:02</t>
  </si>
  <si>
    <t>WILD &amp; FREE 2          Version 1</t>
  </si>
  <si>
    <t>Track 35 - WILD &amp; FREE -&gt; TS 0:02</t>
  </si>
  <si>
    <t>WILD &amp; FREE 4          Tutti</t>
  </si>
  <si>
    <t>Chord order is reversed</t>
  </si>
  <si>
    <t>Military Precision</t>
  </si>
  <si>
    <t>Track 36 - WILD &amp; FREE</t>
  </si>
  <si>
    <t>WILD &amp; FREE 5          Tutti</t>
  </si>
  <si>
    <t>Track 40 - FULL ORCHESTRA FX -&gt; TS 0:03</t>
  </si>
  <si>
    <t>FULL ORCH. FX 4          Brass</t>
  </si>
  <si>
    <t>Track 40 - FULL ORCHESTRA FX -&gt; TS 0:07</t>
  </si>
  <si>
    <t>FULL ORCH. FX 4          Pizz. + piano</t>
  </si>
  <si>
    <t>Stab 2</t>
  </si>
  <si>
    <t>Track 40 - FULL ORCHESTRA FX -&gt; TS 0:10</t>
  </si>
  <si>
    <t>FULL ORCH. FX 4          Strings</t>
  </si>
  <si>
    <t>Track 40 - FULL ORCHESTRA FX -&gt; TS 0:17</t>
  </si>
  <si>
    <t>Track 47 - FILM ORCHESTRA FX -&gt; TS 0:02</t>
  </si>
  <si>
    <t>Nuclear Mission Jam</t>
  </si>
  <si>
    <t>Track 50 - FILM ORCHESTRA FX -&gt; TS 0:11</t>
  </si>
  <si>
    <t>FX 5          Death clock: Version 2</t>
  </si>
  <si>
    <t>Sharp Fear Short</t>
  </si>
  <si>
    <t>Track 54 - FILM ORCHESTRA FX -&gt; TS 0:33</t>
  </si>
  <si>
    <t>FX 9          Dead End: Version 8</t>
  </si>
  <si>
    <t>Scared Confusion Short</t>
  </si>
  <si>
    <t>Track 54 - FILM ORCHESTRA FX -&gt; TS 0:42</t>
  </si>
  <si>
    <t>FX 9          Dead End: Version 9</t>
  </si>
  <si>
    <t>Bass String Short</t>
  </si>
  <si>
    <t>Track 54 - FILM ORCHESTRA FX -&gt; TS 0:54</t>
  </si>
  <si>
    <t>FX 9          Dead End: Version 10</t>
  </si>
  <si>
    <t>Apprehensive Short</t>
  </si>
  <si>
    <t>Ali Baba and the 40 Ravers</t>
  </si>
  <si>
    <t>CD 1 -&gt; Track 49 - Improvisation -&gt; TS 0:00</t>
  </si>
  <si>
    <t>Ney improvisation 1</t>
  </si>
  <si>
    <t>Nepal Monastery</t>
  </si>
  <si>
    <t>CD 1 -&gt; Track 49 - Improvisation -&gt; TS 0:25</t>
  </si>
  <si>
    <t>Ney improvisation 2</t>
  </si>
  <si>
    <t>CD 1 -&gt; Track 49 - Improvisation -&gt; TS 0:42</t>
  </si>
  <si>
    <t>Ney improvisation 4</t>
  </si>
  <si>
    <t>CD 1 -&gt; Track 50 - Improvisation -&gt; TS 0:00</t>
  </si>
  <si>
    <t>Tanbur improvisation 1</t>
  </si>
  <si>
    <t>CD 1 -&gt; Track 51 - Improvisation -&gt; TS 0:00</t>
  </si>
  <si>
    <t>Tanbur improvisation 5</t>
  </si>
  <si>
    <t>Technophobia!</t>
  </si>
  <si>
    <t>Track 71 - Techno Drum Loops</t>
  </si>
  <si>
    <t>White Noise Loop</t>
  </si>
  <si>
    <t>Partition H -&gt; VOLUME 001</t>
  </si>
  <si>
    <t>84.1 LOOP1</t>
  </si>
  <si>
    <t>Also cut into individual hits</t>
  </si>
  <si>
    <t>84.2 LOOP1</t>
  </si>
  <si>
    <t>84.2 LOOP2</t>
  </si>
  <si>
    <t>JP-8000</t>
  </si>
  <si>
    <t>P56</t>
  </si>
  <si>
    <t>Faze Strings</t>
  </si>
  <si>
    <t>Vague Voices</t>
  </si>
  <si>
    <t>SoundDogs</t>
  </si>
  <si>
    <t>SDC Sound Effects Library</t>
  </si>
  <si>
    <t xml:space="preserve">Metal | Hits Hard Strike </t>
  </si>
  <si>
    <t>Metal | Hits Hard Strike</t>
  </si>
  <si>
    <t>Hurricane Strings</t>
  </si>
  <si>
    <t>Track 04 - Analoops -&gt; TS 0:14</t>
  </si>
  <si>
    <t>Diabolical Adrenaline Guitar</t>
  </si>
  <si>
    <t>Track 15 - Drumb Beats -&gt; TS 0:00</t>
  </si>
  <si>
    <t>Beat 17A 15-01</t>
  </si>
  <si>
    <t>Track 15 - Drumb Beats -&gt; TS 0:04</t>
  </si>
  <si>
    <t>Beat 17B 15-02</t>
  </si>
  <si>
    <t>Track 15 - Drumb Beats -&gt; TS 0:11</t>
  </si>
  <si>
    <t>Beat 19A 15-04</t>
  </si>
  <si>
    <t>Track 15 - Drumb Beats -&gt; TS 0:15</t>
  </si>
  <si>
    <t>Beat 19B 15-05</t>
  </si>
  <si>
    <t>Hard Technology Rock</t>
  </si>
  <si>
    <t>Track 32 - Grind Control -&gt; TS 0:23</t>
  </si>
  <si>
    <t>Riff 21 32-11</t>
  </si>
  <si>
    <t>Diabolical Adrenaline Guitar (alpha)</t>
  </si>
  <si>
    <t>Track 39 - Bass Guitar -&gt; TS 0:02</t>
  </si>
  <si>
    <t>Muffle Slap 39-02</t>
  </si>
  <si>
    <t>Track 39 - Bass Guitar -&gt; TS 0:05</t>
  </si>
  <si>
    <t>Shaighto 39-03</t>
  </si>
  <si>
    <t>JUNGLE TOOLS</t>
  </si>
  <si>
    <t>Valve Theme (Extended)</t>
  </si>
  <si>
    <t>Ambient Vol. 1</t>
  </si>
  <si>
    <t>Track 35 - Perc.FX -&gt; TS 0:05</t>
  </si>
  <si>
    <t>Metal Blow 2</t>
  </si>
  <si>
    <t>Jungle Drums</t>
  </si>
  <si>
    <t>Track 36 - Perc.FX -&gt; TS 0:09</t>
  </si>
  <si>
    <t>Metal Hit 3</t>
  </si>
  <si>
    <t>Track 36 - Perc.FX -&gt; TS 0:15</t>
  </si>
  <si>
    <t>Metal Hit 4</t>
  </si>
  <si>
    <t>Track 13 - LOOPS -&gt; TS 0:04</t>
  </si>
  <si>
    <t>Deep Guts</t>
  </si>
  <si>
    <t>Alien Shock</t>
  </si>
  <si>
    <t>Track 30 - LOOPS -&gt; TS 0:00</t>
  </si>
  <si>
    <t>Head Nodder</t>
  </si>
  <si>
    <t>Versions 1 &amp; 2</t>
  </si>
  <si>
    <t>Track 51 - LOOPS -&gt; TS 1:11</t>
  </si>
  <si>
    <t>Powder Puff 3</t>
  </si>
  <si>
    <t>Steam In the Pipes</t>
  </si>
  <si>
    <t>Track 51 - LOOPS -&gt; TS 1:22</t>
  </si>
  <si>
    <t>Razor</t>
  </si>
  <si>
    <t>Track 87 - MUSICAL SAMPLES -&gt; TS 0:16</t>
  </si>
  <si>
    <t>Slowed down 12 st</t>
  </si>
  <si>
    <t>Track 94 - DRUMS &amp; PERCUSSION -&gt; TS 0:10</t>
  </si>
  <si>
    <t>Non Drum Percussion 10</t>
  </si>
  <si>
    <t>Crowbar swing SFX (cbar_miss1)</t>
  </si>
  <si>
    <t>Track 09 - Ambient Pads -&gt; TS 0:00</t>
  </si>
  <si>
    <t>Cosmic Drone</t>
  </si>
  <si>
    <t>Track 31 - Machines -&gt; TS 0:21</t>
  </si>
  <si>
    <t>Thunder Train</t>
  </si>
  <si>
    <t>Space Ocean</t>
  </si>
  <si>
    <t>Track 33 - Machines -&gt; TS 0:10</t>
  </si>
  <si>
    <t>Machine Whine (High)</t>
  </si>
  <si>
    <t>Track 38 - Nightmares -&gt; TS 0:19</t>
  </si>
  <si>
    <t>Track 38 - Nightmares -&gt; TS 0:35</t>
  </si>
  <si>
    <t>Ominous Cave</t>
  </si>
  <si>
    <t>Track 38 - Nightmares -&gt; TS 0:50</t>
  </si>
  <si>
    <t>The Deep</t>
  </si>
  <si>
    <t>Track 09 - Trans Machine -&gt; TS 0:00</t>
  </si>
  <si>
    <t>Almost Alien</t>
  </si>
  <si>
    <t>Track 15 - Slow Blow -&gt; TS 0:00</t>
  </si>
  <si>
    <t>Alien Atmos</t>
  </si>
  <si>
    <t>Track 15 - Slow Blow -&gt; TS 0:21</t>
  </si>
  <si>
    <t>Alien Wind</t>
  </si>
  <si>
    <t>Track 15 - Slow Blow -&gt; TS 0:36</t>
  </si>
  <si>
    <t>Dream Storm</t>
  </si>
  <si>
    <t>Track 15 - Slow Blow -&gt; TS 0:52</t>
  </si>
  <si>
    <t>Sand Tide</t>
  </si>
  <si>
    <t>Track 19 - Strange Guitar -&gt; TS 0:01</t>
  </si>
  <si>
    <t>Atmos Loop</t>
  </si>
  <si>
    <t>Cavern Ambience</t>
  </si>
  <si>
    <t>Track 19 - Strange Guitar -&gt; TS 0:06</t>
  </si>
  <si>
    <t>Atmos Snare</t>
  </si>
  <si>
    <t>Track 22 - Real Synthesis -&gt; TS 0:13</t>
  </si>
  <si>
    <t>Black Bird 02</t>
  </si>
  <si>
    <t>Track 22 - Real Synthesis -&gt; TS 0:19</t>
  </si>
  <si>
    <t>Church Bells 01</t>
  </si>
  <si>
    <t>Track 22 - Real Synthesis -&gt; TS 0:32</t>
  </si>
  <si>
    <t>Church Bells 03</t>
  </si>
  <si>
    <t>Track 57 - EASTERN -&gt; TS 0:00</t>
  </si>
  <si>
    <t>Rhythm 10: Dhol 1</t>
  </si>
  <si>
    <t>Track 62 - EASTERN -&gt; TS 0:09</t>
  </si>
  <si>
    <t>Thai Reed Horn 2</t>
  </si>
  <si>
    <t>Trippy Seq. 3</t>
  </si>
  <si>
    <t>Credits/Closing Theme</t>
  </si>
  <si>
    <t>Track 25 -&gt; TS 0:00</t>
  </si>
  <si>
    <t>Haunting</t>
  </si>
  <si>
    <t>Track 30 -&gt; TS 0:13</t>
  </si>
  <si>
    <t>Flange Drone</t>
  </si>
  <si>
    <t>Track 31 -&gt; TS 0:00</t>
  </si>
  <si>
    <t>Open Up</t>
  </si>
  <si>
    <t>Track 31 -&gt; TS 0:25</t>
  </si>
  <si>
    <t>Dark Droner</t>
  </si>
  <si>
    <t>Panning</t>
  </si>
  <si>
    <t>MC-303</t>
  </si>
  <si>
    <t>Vibraslap</t>
  </si>
  <si>
    <t>Preset beat</t>
  </si>
  <si>
    <t>Klaxon Beat</t>
  </si>
  <si>
    <t>TR-909 Open Hat, slowed 25%</t>
  </si>
  <si>
    <t>Drums &amp; Riffs</t>
  </si>
  <si>
    <t>Half-Life 2</t>
  </si>
  <si>
    <t>CD 5 -&gt; Partition D -&gt; 03 GO CRSC</t>
  </si>
  <si>
    <t>GO CRSC</t>
  </si>
  <si>
    <t>Slowed down 5 st</t>
  </si>
  <si>
    <t>Broken Symmetry</t>
  </si>
  <si>
    <t>Slowed down 5 st &amp; reversed</t>
  </si>
  <si>
    <t>Suppression Field</t>
  </si>
  <si>
    <t>CD 1 -&gt; Track 97 -&gt; TS 0:51</t>
  </si>
  <si>
    <t>Percussive Accents</t>
  </si>
  <si>
    <t>Ambient SFX (tone_alley)</t>
  </si>
  <si>
    <t>CD 1 -&gt; Track 97 -&gt; TS 0:57</t>
  </si>
  <si>
    <t>CD 1 -&gt; Track 97 -&gt; TS 1:20</t>
  </si>
  <si>
    <t>Slowed down 10 st</t>
  </si>
  <si>
    <t>ProSamples 03 - Drum &amp; Bass 1</t>
  </si>
  <si>
    <t>FALLING</t>
  </si>
  <si>
    <t>03B-DRM1.A</t>
  </si>
  <si>
    <t>Hard Fought</t>
  </si>
  <si>
    <t>FLIPPIN</t>
  </si>
  <si>
    <t>03C-DRM1.A, 03C-DRM2.A</t>
  </si>
  <si>
    <t>You're Not Supposed to Be Here</t>
  </si>
  <si>
    <t>Partition C -&gt; VOLUME 003</t>
  </si>
  <si>
    <t>WEIRDOESRIDE</t>
  </si>
  <si>
    <t>03K-DRM-.A</t>
  </si>
  <si>
    <t>The Innsbruck Experiment</t>
  </si>
  <si>
    <t>02.3 LOOP1</t>
  </si>
  <si>
    <t>Dark Energy, Pulse Phase</t>
  </si>
  <si>
    <t>02.3 LOOP2</t>
  </si>
  <si>
    <t>02.3 LOOP3</t>
  </si>
  <si>
    <t>02.3  END</t>
  </si>
  <si>
    <t>20.1 LOOP</t>
  </si>
  <si>
    <t>20.1  END</t>
  </si>
  <si>
    <t>Foley Sound Library</t>
  </si>
  <si>
    <t>CD 03 -&gt; Track 13 -&gt; TS 0:00</t>
  </si>
  <si>
    <t>Sword Whooshes, Light</t>
  </si>
  <si>
    <t>Manhack whining sounds</t>
  </si>
  <si>
    <t>Shadows Fore and Aft</t>
  </si>
  <si>
    <t>CD 19 -&gt; Track 10</t>
  </si>
  <si>
    <t>Classic Clock Tower Chime</t>
  </si>
  <si>
    <t>Requiem for Ravenholm</t>
  </si>
  <si>
    <t>CD 20 -&gt; Track 93</t>
  </si>
  <si>
    <t>Reverberant Metallic Moans</t>
  </si>
  <si>
    <t>Slowed down 24 st</t>
  </si>
  <si>
    <t>Entanglement</t>
  </si>
  <si>
    <t>P:B86</t>
  </si>
  <si>
    <t>Electro Gulls</t>
  </si>
  <si>
    <t>Lab Practicum, Shadows Fore and Aft</t>
  </si>
  <si>
    <t>A#2 (slowed down 21 st)</t>
  </si>
  <si>
    <t>Partition F -&gt; SHAKEY JAKES</t>
  </si>
  <si>
    <t>SHAKEY JAKE2</t>
  </si>
  <si>
    <t>Apprehension and Evasion</t>
  </si>
  <si>
    <t>Partition F -&gt; WARHEADS 1</t>
  </si>
  <si>
    <t>SUPERSONIC</t>
  </si>
  <si>
    <t>Track 37 - Synth Atmos -&gt; TS 0:09</t>
  </si>
  <si>
    <t>Sucker Atmos (S)</t>
  </si>
  <si>
    <t>Sped up 8 st</t>
  </si>
  <si>
    <t>Miscount Detected</t>
  </si>
  <si>
    <t>Track 39 - Synth Atmos -&gt; TS 0:27</t>
  </si>
  <si>
    <t>Spacy No.1</t>
  </si>
  <si>
    <t>Calabi-Yau Model</t>
  </si>
  <si>
    <t>Balancing Act</t>
  </si>
  <si>
    <t>Slowed down 12.5 st &amp; added distortion</t>
  </si>
  <si>
    <t>Train Station 2</t>
  </si>
  <si>
    <t>Back Bendy</t>
  </si>
  <si>
    <t>Slowed down 24 st &amp; filtered</t>
  </si>
  <si>
    <t>Citadel ambience SFX (citadel_hub_ambience1)</t>
  </si>
  <si>
    <t>Trumpet Hole</t>
  </si>
  <si>
    <t>Spring Fuzz</t>
  </si>
  <si>
    <t>Pitched down 11 st, reversed &amp; filtered</t>
  </si>
  <si>
    <t>Citadel ambience SFX (citadel_drone_loop1)</t>
  </si>
  <si>
    <t>Insects In The Oven</t>
  </si>
  <si>
    <t>Slowed down 12 st &amp; stretched/smoothened</t>
  </si>
  <si>
    <t>Citadel ambience SFX (strange_talk1, 3)</t>
  </si>
  <si>
    <t>Dungeon Slow Mo Trampoline</t>
  </si>
  <si>
    <t>Train Station 1</t>
  </si>
  <si>
    <t>Wooaauh</t>
  </si>
  <si>
    <t>Slowed down 3 st</t>
  </si>
  <si>
    <t>Sea Moving</t>
  </si>
  <si>
    <t>Citadel ambience SFX (many_pods_loop1_adpcm)</t>
  </si>
  <si>
    <t>Throwing Steel</t>
  </si>
  <si>
    <t>Slowed down 27 st, hit 4</t>
  </si>
  <si>
    <t>Citadel ambience SFX (citadel_drone_loop2)</t>
  </si>
  <si>
    <t>Bamboo</t>
  </si>
  <si>
    <t>Sandtraps</t>
  </si>
  <si>
    <t>Jungle Fire</t>
  </si>
  <si>
    <t>A Red Letter Day</t>
  </si>
  <si>
    <t>Track 07 - Beat Loops -&gt; TS 0:42</t>
  </si>
  <si>
    <t>Wooly</t>
  </si>
  <si>
    <t>Cut &amp; rearranged</t>
  </si>
  <si>
    <t>LG Orbifold</t>
  </si>
  <si>
    <t>Track 07 - Beat Loops -&gt; TS 0:47</t>
  </si>
  <si>
    <t>Sherbet House</t>
  </si>
  <si>
    <t>Version 2</t>
  </si>
  <si>
    <t>Track 33 - Strange Bits -&gt;TS 0:00</t>
  </si>
  <si>
    <t>Slow Guitar Rising</t>
  </si>
  <si>
    <t>Track 33 - Strange Bits -&gt; TS 0:13</t>
  </si>
  <si>
    <t>Short Guitar Hero Lick 2</t>
  </si>
  <si>
    <t>Track 33 - Strange Bits -&gt; TS 0:26</t>
  </si>
  <si>
    <t>Wood Vibrations</t>
  </si>
  <si>
    <t>Slowed down 3.5 st</t>
  </si>
  <si>
    <t>Track 61 - Ambiences -&gt; TS 0:00</t>
  </si>
  <si>
    <t>Physco Train</t>
  </si>
  <si>
    <t>Slowed down 11 st</t>
  </si>
  <si>
    <t>Citadel ambience SFX (citadel_hit1_adpcm)</t>
  </si>
  <si>
    <t>Track 61 - Ambiences -&gt; TS 0:26</t>
  </si>
  <si>
    <t>Leaving The Gas On</t>
  </si>
  <si>
    <t>Citadel ambience SFX (citadel_drone_loop5)</t>
  </si>
  <si>
    <t>Track 62 - Ambiences -&gt; TS 0:04</t>
  </si>
  <si>
    <t>Winter Seaside Bus Shelter</t>
  </si>
  <si>
    <t>Citadel ambience SFX (citadel_drone_loop6)</t>
  </si>
  <si>
    <t>Track 70 - Occupational Therapy -&gt; TS 0:12</t>
  </si>
  <si>
    <t>Strafing Sax</t>
  </si>
  <si>
    <t>Slowed down 4 st</t>
  </si>
  <si>
    <t>Citadel ambience SFX (zapper_ambient_loop1)</t>
  </si>
  <si>
    <t>Track 70 - Occupational Therapy -&gt; TS 0:16</t>
  </si>
  <si>
    <t>Big Fat Bastard</t>
  </si>
  <si>
    <t>Gravity Gun punt SFX (superphys_launch2)</t>
  </si>
  <si>
    <t>Slowed down 2 st</t>
  </si>
  <si>
    <t>Gravity Gun punt SFX (superphys_launch3, 4)</t>
  </si>
  <si>
    <t>Cuckooland Ghost In the Machine</t>
  </si>
  <si>
    <t>Track 04 - Haunting -&gt; TS 0:00</t>
  </si>
  <si>
    <t>Distorted TRumpets</t>
  </si>
  <si>
    <t>Radio</t>
  </si>
  <si>
    <t>Track 04 - Haunting -&gt; TS 0:16</t>
  </si>
  <si>
    <t>Ooyayoolyah</t>
  </si>
  <si>
    <t>Sped up 3 st</t>
  </si>
  <si>
    <t>Track 09 - Haunting -&gt; TS 0:00</t>
  </si>
  <si>
    <t>B-Movie Drug Head</t>
  </si>
  <si>
    <t>Citadel ambience SFX (field_loop1, 2, 3)</t>
  </si>
  <si>
    <t>Sped up 5 st</t>
  </si>
  <si>
    <t>Citadel ambience SFX (citadel_drone_loop3, 4)</t>
  </si>
  <si>
    <t>Track 33 - Haunting</t>
  </si>
  <si>
    <t>One Too Many At The Garden Fete</t>
  </si>
  <si>
    <t>Slowed down 9 st</t>
  </si>
  <si>
    <t>Citadel ambience SFX (citadel_ambient_voices1)</t>
  </si>
  <si>
    <t>Slowed down 7 st</t>
  </si>
  <si>
    <t>Citadel ambience SFX (strange_talk10)</t>
  </si>
  <si>
    <t>Citadel ambience SFX (strange_talk11)</t>
  </si>
  <si>
    <t>Track 39 - Haunting</t>
  </si>
  <si>
    <t>Space Mission</t>
  </si>
  <si>
    <t>Citadel ambience SFX (strange_talk9)</t>
  </si>
  <si>
    <t>Citadel ambience SFX (citadel_ambient_scream_loop1)</t>
  </si>
  <si>
    <t>Track 72 - Nasty</t>
  </si>
  <si>
    <t>Winter</t>
  </si>
  <si>
    <t>Citadel ambience SFX (strange_talk4, 5, 6, 7, 8)</t>
  </si>
  <si>
    <t>Track 73 - Nasty</t>
  </si>
  <si>
    <t>Squeak</t>
  </si>
  <si>
    <t>Nova Prospekt</t>
  </si>
  <si>
    <t>Track 06 - Strings &amp; Orchestra -&gt; Sample 1</t>
  </si>
  <si>
    <t>Tutti Unisono</t>
  </si>
  <si>
    <t>Track 06 - Strings &amp; Orchestra -&gt; Sample 2</t>
  </si>
  <si>
    <t>Pure Trip Hop</t>
  </si>
  <si>
    <t>Drum Loops -&gt; 085 Drum Loop 09</t>
  </si>
  <si>
    <t>085 Drum Loop 09</t>
  </si>
  <si>
    <t>Brane Scan</t>
  </si>
  <si>
    <t>38e01bde138g#</t>
  </si>
  <si>
    <t>38e01chh138g#</t>
  </si>
  <si>
    <t>38e01cym138g#</t>
  </si>
  <si>
    <t>38e01drm138g#</t>
  </si>
  <si>
    <t>38e01nse138g#</t>
  </si>
  <si>
    <t>38e01sdr138g#</t>
  </si>
  <si>
    <t>38e02cym138g#</t>
  </si>
  <si>
    <t>38e02prc138g#</t>
  </si>
  <si>
    <t>38e03prc138g#</t>
  </si>
  <si>
    <t>2003 Leak</t>
  </si>
  <si>
    <t>084WILD</t>
  </si>
  <si>
    <t>SFX (stinger/stinger1)</t>
  </si>
  <si>
    <t>092WILD</t>
  </si>
  <si>
    <t>Slowed down 12 st &amp; reversed</t>
  </si>
  <si>
    <t>Ambient SFX (zombie_town/tone_warehouse)</t>
  </si>
  <si>
    <t>179CHORD, 180CHORD</t>
  </si>
  <si>
    <t>SFX (stinger/sus_loop1)</t>
  </si>
  <si>
    <t>Irdial-Discs</t>
  </si>
  <si>
    <t>The Conet Project</t>
  </si>
  <si>
    <t>CD 1 -&gt; Track 07</t>
  </si>
  <si>
    <t>Gong Station Chimes</t>
  </si>
  <si>
    <t>Ringmod</t>
  </si>
  <si>
    <t>SFX (testcitadel/Trans2LP)</t>
  </si>
  <si>
    <t>NNN English</t>
  </si>
  <si>
    <t>Sped up 1 st, spliced and chopped</t>
  </si>
  <si>
    <t>SFX (testcitadel/Trans3, Trans5LP)</t>
  </si>
  <si>
    <t>Sampling Collection 1000 Plus</t>
  </si>
  <si>
    <t>Track 51 -&gt; TS 0:00</t>
  </si>
  <si>
    <t>Black Whole Var. 1</t>
  </si>
  <si>
    <t>NPC SFX (stalker/laser_start)</t>
  </si>
  <si>
    <t>Track 04 - Murder Mystery Part 1 -&gt; TS 0:25</t>
  </si>
  <si>
    <t>The Troubles</t>
  </si>
  <si>
    <t>SFX (roof_top/drone1)</t>
  </si>
  <si>
    <t>Track 05 - Murder Mystery Part 2 -&gt; TS 0:00</t>
  </si>
  <si>
    <t>Behemoth</t>
  </si>
  <si>
    <t>SFX (d1_garage_01/city_amb)</t>
  </si>
  <si>
    <t>Track 14 - Warfare 1 -&gt; TS 0:00</t>
  </si>
  <si>
    <t>No. 2</t>
  </si>
  <si>
    <t>SFX (roof_top/war1)</t>
  </si>
  <si>
    <t>Track 14 - Warfare 1 -&gt; TS 0:04</t>
  </si>
  <si>
    <t>Shell Shock</t>
  </si>
  <si>
    <t>SFX (roof_top/war2)</t>
  </si>
  <si>
    <t>Track 14 - Warfare 1 -&gt; TS 0:08</t>
  </si>
  <si>
    <t>Heavy Duty</t>
  </si>
  <si>
    <t>SFX (roof_top/war3)</t>
  </si>
  <si>
    <t>Track 14 - Warfare 1 -&gt; TS 0:15</t>
  </si>
  <si>
    <t>Lo Intensity</t>
  </si>
  <si>
    <t>SFX (roof_top/war4)</t>
  </si>
  <si>
    <t>Track 14 - Warfare 1 -&gt; TS 0:23</t>
  </si>
  <si>
    <t>Whistler Bomb</t>
  </si>
  <si>
    <t>SFX (roof_top/war5)</t>
  </si>
  <si>
    <t>Track 14 - Warfare 1 -&gt; TS 0:27</t>
  </si>
  <si>
    <t>Fill</t>
  </si>
  <si>
    <t>SFX (roof_top/war6)</t>
  </si>
  <si>
    <t>Track 15 - Warfare 2 -&gt; TS 0:00</t>
  </si>
  <si>
    <t>Hard Card</t>
  </si>
  <si>
    <t>Slowed down, reversed</t>
  </si>
  <si>
    <t>SFX (roof_top/war7)</t>
  </si>
  <si>
    <t>Track 15 - Warfare 2 -&gt; TS 0:02</t>
  </si>
  <si>
    <t>Very Cross</t>
  </si>
  <si>
    <t>SFX (roof_top/war8)</t>
  </si>
  <si>
    <t>Track 15 - Warfare 2 -&gt; TS 0:06</t>
  </si>
  <si>
    <t>T-62</t>
  </si>
  <si>
    <t>SFX (roof_top/war9)</t>
  </si>
  <si>
    <t>Track 15 - Warfare 2 -&gt; TS 0:25</t>
  </si>
  <si>
    <t>Sherman</t>
  </si>
  <si>
    <t>SFX (roof_top/war11, d1_garage_01/child_factory_amb)</t>
  </si>
  <si>
    <t>Half-Life 2: Episode One</t>
  </si>
  <si>
    <t>CD 2 -&gt; 03 096 Gmin</t>
  </si>
  <si>
    <t>Penultimatum</t>
  </si>
  <si>
    <t>CD 2 -&gt; 11 113 Emin</t>
  </si>
  <si>
    <t>CD 2 -&gt; 15 110 F#min</t>
  </si>
  <si>
    <t>Sonic Mayhem</t>
  </si>
  <si>
    <t>Noize Loops - Toxic Textures</t>
  </si>
  <si>
    <t>CD 1 -&gt; Broken</t>
  </si>
  <si>
    <t>Toxic Disturbance</t>
  </si>
  <si>
    <t>SFX (citadel_critical_loop1)</t>
  </si>
  <si>
    <t>CD 1 -&gt; Hi-tech</t>
  </si>
  <si>
    <t>The dead and the furious</t>
  </si>
  <si>
    <t>What Kind of Hospital Is This?</t>
  </si>
  <si>
    <t>Track 12 - Locoder -&gt; TS 0:07</t>
  </si>
  <si>
    <t>Vocobeat 36B 12-03</t>
  </si>
  <si>
    <t>Self Destruction</t>
  </si>
  <si>
    <t>Track 20 - Drumb Beats -&gt; TS 0:17</t>
  </si>
  <si>
    <t>Beat 70B 20-07</t>
  </si>
  <si>
    <t>Eine Kleiner Elevatormuzik</t>
  </si>
  <si>
    <t>Track 09 - Beat Loops -&gt; TS 0:00</t>
  </si>
  <si>
    <t>Dirty Banana</t>
  </si>
  <si>
    <t>Version 3</t>
  </si>
  <si>
    <t>Disrupted Original</t>
  </si>
  <si>
    <t>Track 09 - Beat Loops -&gt; TS 0:13</t>
  </si>
  <si>
    <t>Calcium Sulphate Kit</t>
  </si>
  <si>
    <t>Version 1</t>
  </si>
  <si>
    <t>Track 33 - Strange Bits -&gt; TS 0:17</t>
  </si>
  <si>
    <t>Didgerydon't</t>
  </si>
  <si>
    <t>Track 33 - Strange Bits -&gt; TS 0:36</t>
  </si>
  <si>
    <t>Monsters</t>
  </si>
  <si>
    <t>Track 64 - Ambiences -&gt; TS 0:00</t>
  </si>
  <si>
    <t>Foggy Day</t>
  </si>
  <si>
    <t>Track 64 - Ambiences -&gt; TS 0:15</t>
  </si>
  <si>
    <t>Emotional Earthquake</t>
  </si>
  <si>
    <t>Track 64 - Ambiences -&gt; TS 0:49</t>
  </si>
  <si>
    <t>Bumble Bee Hoover</t>
  </si>
  <si>
    <t>Track 02 -&gt; TS 0:23</t>
  </si>
  <si>
    <t>Tangs 1-10</t>
  </si>
  <si>
    <t>Tuned down 12 st</t>
  </si>
  <si>
    <t>Half-Life 2: Survivor</t>
  </si>
  <si>
    <t>Main Game BGM</t>
  </si>
  <si>
    <t>CD 2 -&gt; Track 41</t>
  </si>
  <si>
    <t>Half-Life 2: Episode Two</t>
  </si>
  <si>
    <t>CD 2 -&gt; 01 093 Dmin</t>
  </si>
  <si>
    <t>Last Legs</t>
  </si>
  <si>
    <t>CD 2 -&gt; Atmospheres</t>
  </si>
  <si>
    <t>CD 2 -&gt; Drums</t>
  </si>
  <si>
    <t>080bpm</t>
  </si>
  <si>
    <t>Sector Sweep</t>
  </si>
  <si>
    <t>108bpm 2</t>
  </si>
  <si>
    <t>Abandoned In Place</t>
  </si>
  <si>
    <t>110bpm</t>
  </si>
  <si>
    <t>130bpm</t>
  </si>
  <si>
    <t>170bpm</t>
  </si>
  <si>
    <t>Partition E -&gt; VOLUME 018</t>
  </si>
  <si>
    <t>57.1 SFX</t>
  </si>
  <si>
    <t>SFX (1stfiringwarning)</t>
  </si>
  <si>
    <t>Partition E -&gt; VOLUME 019</t>
  </si>
  <si>
    <t>57.3 SFX</t>
  </si>
  <si>
    <t>SFX (warningsfx02_loop)</t>
  </si>
  <si>
    <t>Numerical Sound</t>
  </si>
  <si>
    <t>Drone Archeology</t>
  </si>
  <si>
    <t>Track 16</t>
  </si>
  <si>
    <t>NATURE DRONES - ROLLING THUNDER BASS - E1</t>
  </si>
  <si>
    <t>Nectarium</t>
  </si>
  <si>
    <t>SCIENCE DRONES - EXTREME COLD - A2</t>
  </si>
  <si>
    <t>Original pitch &amp; slowed down 3 st</t>
  </si>
  <si>
    <t>Track 21 - Haunting</t>
  </si>
  <si>
    <t>Shimmering</t>
  </si>
  <si>
    <t>Slowed down 3 st &amp; reversed</t>
  </si>
  <si>
    <t>Team Fortress 2</t>
  </si>
  <si>
    <t>Animals-Cat, Vocals</t>
  </si>
  <si>
    <t>CatsTwoAngryYowlsD PE022601</t>
  </si>
  <si>
    <t>Haunted Fortress 2</t>
  </si>
  <si>
    <t xml:space="preserve">Clocks, Ticks
</t>
  </si>
  <si>
    <t>Higher tempo</t>
  </si>
  <si>
    <t>EXTERIOR: LARGE CHURCH BELL: SINGLE TOLL</t>
  </si>
  <si>
    <t>Cosmetic - Boston Boom-Bringer 02</t>
  </si>
  <si>
    <t>Vicious Moog</t>
  </si>
  <si>
    <t>The Calm / ROBOTS!</t>
  </si>
  <si>
    <t>Club Theremin</t>
  </si>
  <si>
    <t>disable "a", "b" is the lead</t>
  </si>
  <si>
    <t>Cosmetic - Boston Boom-Bringer 03</t>
  </si>
  <si>
    <t>Portal</t>
  </si>
  <si>
    <t>OHH</t>
  </si>
  <si>
    <t>4000 Degrees Kelvin</t>
  </si>
  <si>
    <t>VIBRATO 2</t>
  </si>
  <si>
    <t>Absynth 4</t>
  </si>
  <si>
    <t>Abyss</t>
  </si>
  <si>
    <t>You're Not a Good Person</t>
  </si>
  <si>
    <t>Angel</t>
  </si>
  <si>
    <t>Party Escort</t>
  </si>
  <si>
    <t>No Cake For You</t>
  </si>
  <si>
    <t>Below Freezing</t>
  </si>
  <si>
    <t>Stop What You Are Doing</t>
  </si>
  <si>
    <t>Concave</t>
  </si>
  <si>
    <t>Remixed Pattern</t>
  </si>
  <si>
    <t>You Can't Escape, You Know</t>
  </si>
  <si>
    <t>Track 17 - Drumb Beats -&gt; TS 0:10</t>
  </si>
  <si>
    <t>Beat 42 17-04</t>
  </si>
  <si>
    <t>Track 17 - Drumb Beats -&gt; TS 0:14</t>
  </si>
  <si>
    <t>Beat 43 17-05</t>
  </si>
  <si>
    <t>Track 17 - Drumb Beats -&gt; TS 0:31</t>
  </si>
  <si>
    <t>Beat 46 17-09</t>
  </si>
  <si>
    <t>Left 4 Dead</t>
  </si>
  <si>
    <t>Horde Theme</t>
  </si>
  <si>
    <t>Taikos Earthquake</t>
  </si>
  <si>
    <t>Steinway Piano</t>
  </si>
  <si>
    <t>Remixed Pattern for Credits</t>
  </si>
  <si>
    <t>Horde Theme, Credits</t>
  </si>
  <si>
    <t>Left 4 Dead 2</t>
  </si>
  <si>
    <t>QuickTime Music Synthesizer</t>
  </si>
  <si>
    <t>Gallery</t>
  </si>
  <si>
    <t>Electric Rawk</t>
  </si>
  <si>
    <t>Found in game files</t>
  </si>
  <si>
    <t>Portal 2</t>
  </si>
  <si>
    <t>Harps</t>
  </si>
  <si>
    <r>
      <rPr>
        <rFont val="Fira Sans"/>
        <b/>
        <color rgb="FF000000"/>
        <sz val="10.0"/>
      </rPr>
      <t xml:space="preserve">Harp 1 KS </t>
    </r>
    <r>
      <rPr>
        <rFont val="Fira Sans"/>
        <b/>
        <i/>
        <color rgb="FF000000"/>
        <sz val="10.0"/>
      </rPr>
      <t xml:space="preserve">or </t>
    </r>
    <r>
      <rPr>
        <rFont val="Fira Sans"/>
        <b/>
        <color rgb="FF000000"/>
        <sz val="10.0"/>
      </rPr>
      <t>Chromatic Harp 1</t>
    </r>
  </si>
  <si>
    <t>There She Is</t>
  </si>
  <si>
    <t>Apple (Unused)</t>
  </si>
  <si>
    <t>Harpsichord KS</t>
  </si>
  <si>
    <t>Machiavellian Bach</t>
  </si>
  <si>
    <t>Devine Working Rework (132)</t>
  </si>
  <si>
    <t>Modified Settings</t>
  </si>
  <si>
    <t>Die Cut Laser Dance, Bots Build Bots</t>
  </si>
  <si>
    <t>F-Verc (120)</t>
  </si>
  <si>
    <t>15 Acres of Broken Glass</t>
  </si>
  <si>
    <t>Key Angler 1 (121)</t>
  </si>
  <si>
    <t>Love as a Construct</t>
  </si>
  <si>
    <t>NewSound</t>
  </si>
  <si>
    <t>Science is Fun, Halls of Science 4, Robot Waiting Room #6</t>
  </si>
  <si>
    <t>Die Cut Laser Dance</t>
  </si>
  <si>
    <t>Ringtone</t>
  </si>
  <si>
    <t>Bring Your Daughter to Work Day</t>
  </si>
  <si>
    <t>Scientific Senses</t>
  </si>
  <si>
    <t>Sun Trickles</t>
  </si>
  <si>
    <t>An Accent Beyond</t>
  </si>
  <si>
    <t>Adrenal Vapor</t>
  </si>
  <si>
    <t>Music of The Spheres</t>
  </si>
  <si>
    <t>to check</t>
  </si>
  <si>
    <t>OMG, What Has He Done?</t>
  </si>
  <si>
    <t>You Will Be Perfect</t>
  </si>
  <si>
    <t>Intro B I/FrankenTurrets/TEST</t>
  </si>
  <si>
    <t>Factory -&gt; Soundscapes</t>
  </si>
  <si>
    <t>Action To Reaktion</t>
  </si>
  <si>
    <t>Laser Chaining I/Comedy = Tragedy + Time</t>
  </si>
  <si>
    <t>Applecrate Magma</t>
  </si>
  <si>
    <t>Science is Fun, You Will Be Perfect</t>
  </si>
  <si>
    <t>Reaktor</t>
  </si>
  <si>
    <t>Grooveboxes -&gt; Newscool</t>
  </si>
  <si>
    <t>003 DDL</t>
  </si>
  <si>
    <t>I Saw a Deer Today</t>
  </si>
  <si>
    <t>01. Pure Chip -&gt; 2A0X -&gt; RP2A03 (unlimited)</t>
  </si>
  <si>
    <t>The Future Starts With You</t>
  </si>
  <si>
    <t>01. Pure Chip -&gt; D1867G -&gt; VL-1</t>
  </si>
  <si>
    <t>01. Pure Chip -&gt; TIA</t>
  </si>
  <si>
    <t>Dist 15 (Buzz)</t>
  </si>
  <si>
    <t>The Courtesy Call</t>
  </si>
  <si>
    <t>02. Custom Waveforms -&gt; Two Tap LFSRs</t>
  </si>
  <si>
    <t>Comedy = Tragedy + Time</t>
  </si>
  <si>
    <t>Deconstructed in Reaktor</t>
  </si>
  <si>
    <t>Friendly Faith Plate, Robots FTW</t>
  </si>
  <si>
    <t>Electric piano-like synth arp patch</t>
  </si>
  <si>
    <t>I Made It All Up, Space Phase</t>
  </si>
  <si>
    <t>Cinematic Percussion</t>
  </si>
  <si>
    <t>Laser Chaining I, Comedy = Tragedy + Time</t>
  </si>
  <si>
    <t>Counter-Strike: Global Offensive</t>
  </si>
  <si>
    <t>Main Menu, Let's GO!</t>
  </si>
  <si>
    <t>Lock 'n' Load</t>
  </si>
  <si>
    <t>78-Transformer</t>
  </si>
  <si>
    <t>Stocking Up</t>
  </si>
  <si>
    <t>130-Intrigue</t>
  </si>
  <si>
    <t>Counter-Terrorists Win</t>
  </si>
  <si>
    <t>137-Cat Woman</t>
  </si>
  <si>
    <t>Round Lost Theme 1</t>
  </si>
  <si>
    <t>Half-Life: Alyx</t>
  </si>
  <si>
    <t>Anti-Citizen</t>
  </si>
  <si>
    <t>P1</t>
  </si>
  <si>
    <t>Strix Instruments</t>
  </si>
  <si>
    <t>Pripyat Pianos</t>
  </si>
  <si>
    <t>Quaranta Giorni, Alien Flora, Xenfestation Control</t>
  </si>
  <si>
    <t>Harsh Industrial Train Crash</t>
  </si>
  <si>
    <t>Warner Bros. Interactive Entertainment/Midway Games</t>
  </si>
  <si>
    <t>Ultimate Mortal Kombat 3</t>
  </si>
  <si>
    <t>NFL Blitz 2000</t>
  </si>
  <si>
    <t>1st Quarter</t>
  </si>
  <si>
    <t>Mortal Kombat: Deception</t>
  </si>
  <si>
    <t>30 Steel Drum 2</t>
  </si>
  <si>
    <t>Ying Yang Island</t>
  </si>
  <si>
    <t>Grooves</t>
  </si>
  <si>
    <t>Asia Kit sounds</t>
  </si>
  <si>
    <t>? (Roland or Spectrasonics)</t>
  </si>
  <si>
    <t>Vocal Sounds</t>
  </si>
  <si>
    <t>Puzzle Kombat: You Win</t>
  </si>
  <si>
    <t>LEGO Star Wars: The Video Game (GBA)</t>
  </si>
  <si>
    <t>Partition C -&gt; 1009 HORNS#1</t>
  </si>
  <si>
    <t>FRENCH HORNS</t>
  </si>
  <si>
    <t>Invasion Theme</t>
  </si>
  <si>
    <t>Scribblenauts</t>
  </si>
  <si>
    <t>Bank 0, Program 77</t>
  </si>
  <si>
    <t>Mortal Kombat (2011)</t>
  </si>
  <si>
    <t>Kontakt</t>
  </si>
  <si>
    <t>Subway</t>
  </si>
  <si>
    <t>Dead Pool</t>
  </si>
  <si>
    <t>Bastion</t>
  </si>
  <si>
    <t>Textures</t>
  </si>
  <si>
    <t>Suspense Accents 1</t>
  </si>
  <si>
    <t>Terminal March</t>
  </si>
  <si>
    <t>Asian Gamelan 08</t>
  </si>
  <si>
    <t>Asian Gamelan 19</t>
  </si>
  <si>
    <t>Middle Eastern Lute 04</t>
  </si>
  <si>
    <t>Turkish Saz Riff 03</t>
  </si>
  <si>
    <t>Turkish Saz Riff 07</t>
  </si>
  <si>
    <t>Turkish Saz Riff 08</t>
  </si>
  <si>
    <t>Turkish Saz Riff 09</t>
  </si>
  <si>
    <t>Avenger Cello 01</t>
  </si>
  <si>
    <t>Bynn The Breaker</t>
  </si>
  <si>
    <t>Avenger Viola 01</t>
  </si>
  <si>
    <t>Avenger Violin 01</t>
  </si>
  <si>
    <t>Avenger Violin 02</t>
  </si>
  <si>
    <t>Flurry All</t>
  </si>
  <si>
    <t>The Mancer's Dilemma</t>
  </si>
  <si>
    <t>Flurry Low Strings 01</t>
  </si>
  <si>
    <t>Suspense All</t>
  </si>
  <si>
    <t>Percy's Escape</t>
  </si>
  <si>
    <t>Suspense Viola 01</t>
  </si>
  <si>
    <t>Eastern Gold Oud 05</t>
  </si>
  <si>
    <t>A Proper Story</t>
  </si>
  <si>
    <t>Japanese Katana Koto 05</t>
  </si>
  <si>
    <t>Japanese Katana Koto 06</t>
  </si>
  <si>
    <t>Loops 2 -&gt; Time Machine Loops 2 -&gt; 146 BPM</t>
  </si>
  <si>
    <t>Filter Pulse</t>
  </si>
  <si>
    <t>Faith Of Jevel</t>
  </si>
  <si>
    <t>Mine, Windbag, Mine</t>
  </si>
  <si>
    <t>Scribblenauts Unlimited</t>
  </si>
  <si>
    <t>Probably Miroslav or KFL instead</t>
  </si>
  <si>
    <t>Orchestral sounds</t>
  </si>
  <si>
    <t>Ascending</t>
  </si>
  <si>
    <t>SFX (Starite Vision)</t>
  </si>
  <si>
    <t>Hyphen Heights</t>
  </si>
  <si>
    <t>LEGO City: Undercover</t>
  </si>
  <si>
    <t>Space Sky Dive</t>
  </si>
  <si>
    <t>The LEGO Movie 2 Videogame</t>
  </si>
  <si>
    <t>Rexcelsior (Main)</t>
  </si>
  <si>
    <t>Mortal Kombat 11 + Aftermath</t>
  </si>
  <si>
    <t>Mighty Flip Champs!</t>
  </si>
  <si>
    <t>Digital Sound Factory</t>
  </si>
  <si>
    <t>E-MU Proteus Pack</t>
  </si>
  <si>
    <t>Mo' Phatt -&gt; Multisamples</t>
  </si>
  <si>
    <t xml:space="preserve">All 1 </t>
  </si>
  <si>
    <t>MFC - World 1 (The Jungle Welcomes You), MFC - World 2 (Flip or Fight)</t>
  </si>
  <si>
    <t>Virtual Sound Canvas Multi Pack</t>
  </si>
  <si>
    <t>001 000 Piano</t>
  </si>
  <si>
    <t>MFC - Up Next</t>
  </si>
  <si>
    <t>MFC - World 5 (Hell is Other Dimensions)</t>
  </si>
  <si>
    <t>Batman: The Brave and the Bold – The Videogame (Nintendo DS)</t>
  </si>
  <si>
    <t>tone -&gt; GM</t>
  </si>
  <si>
    <t>010 Glocken 1</t>
  </si>
  <si>
    <t>117-119</t>
  </si>
  <si>
    <t>015 Calm Bell</t>
  </si>
  <si>
    <t>105-107</t>
  </si>
  <si>
    <t>037 Chopper Bass 1</t>
  </si>
  <si>
    <t>MOTIF XS6</t>
  </si>
  <si>
    <t>Sweet Flute, 98-104</t>
  </si>
  <si>
    <t>Perc, 17-27</t>
  </si>
  <si>
    <t>? (Fairlight Sample Pack)</t>
  </si>
  <si>
    <t>ORCH5, 158</t>
  </si>
  <si>
    <t>Shantae: Risky's Revenge</t>
  </si>
  <si>
    <t>Burning Town</t>
  </si>
  <si>
    <t xml:space="preserve">MeltingHartz </t>
  </si>
  <si>
    <t>Burning Town, File Select</t>
  </si>
  <si>
    <t xml:space="preserve">Pizz Strings </t>
  </si>
  <si>
    <t>End Credits, Risky Boots</t>
  </si>
  <si>
    <t xml:space="preserve">SlapdatBrass </t>
  </si>
  <si>
    <t>Burning Town, ORLY YARLY</t>
  </si>
  <si>
    <t>SycoGirL</t>
  </si>
  <si>
    <t>Rock guitar</t>
  </si>
  <si>
    <t>Caverns</t>
  </si>
  <si>
    <t>Scary Things - Labyrinth</t>
  </si>
  <si>
    <t>MidEast Strings BIG 1</t>
  </si>
  <si>
    <t>Scuttle Town, Item Fanfare, RIsky Boots, etc.</t>
  </si>
  <si>
    <t>Yalli Tambur Live 1</t>
  </si>
  <si>
    <t>Through the Trees</t>
  </si>
  <si>
    <t>Mid East -&gt; Plucked -&gt; Oud -&gt; Elements</t>
  </si>
  <si>
    <t>OUD Trem</t>
  </si>
  <si>
    <t>Scuttle Town, RIsky Boots, Serious Genie Business, etc.</t>
  </si>
  <si>
    <t>Scuttle Town</t>
  </si>
  <si>
    <t>Boss Battle, Let's Make a Meal, The Labyrinth, etc.</t>
  </si>
  <si>
    <t>Soundfont - 4MBGM</t>
  </si>
  <si>
    <t>000 048 Strings</t>
  </si>
  <si>
    <t>File Select, Adventure</t>
  </si>
  <si>
    <t>000 080 Square Wave</t>
  </si>
  <si>
    <t>Through the Trees, ORLY YARLY, The Final Challenge</t>
  </si>
  <si>
    <t>Alkaloid Kit</t>
  </si>
  <si>
    <t>Soul Kit</t>
  </si>
  <si>
    <t>Main Titles, Boss Battle</t>
  </si>
  <si>
    <t>Main Titles, Scuttle Town, Day Travel</t>
  </si>
  <si>
    <t>Sand in My Potion, Scuttle Town</t>
  </si>
  <si>
    <t>World Music Kit</t>
  </si>
  <si>
    <t>Dakeat Kit</t>
  </si>
  <si>
    <t>She's Got Moves</t>
  </si>
  <si>
    <t>Mega Synthetic Kit</t>
  </si>
  <si>
    <t>ORLY YARLY, Burning Town, Adventure</t>
  </si>
  <si>
    <t>Mark II Classic</t>
  </si>
  <si>
    <t>File Select, Through the Trees, Buy Something, Adventure, Collected a Seal</t>
  </si>
  <si>
    <t>Risky Boots, Buy Something, Danger!, Grrrrrrrrr, Boss Battle, Sand in My Potion</t>
  </si>
  <si>
    <t>ORLY YARLY, Risky Boots, Sand in My Potion</t>
  </si>
  <si>
    <t>041 SP_BASS#4 SOFT*</t>
  </si>
  <si>
    <t>She's Got Moves, Burning Town, Adventure, etc.</t>
  </si>
  <si>
    <t>ORLY YARLY, Scary Things - Labyrinth</t>
  </si>
  <si>
    <t>The Magic Hall</t>
  </si>
  <si>
    <t>025 A.Guitar #3</t>
  </si>
  <si>
    <t>Day Travel</t>
  </si>
  <si>
    <t>075 Flute + Bell</t>
  </si>
  <si>
    <t>Main Titles, Adventure, Collected a Seal, End Credits</t>
  </si>
  <si>
    <t>083 Cosmo Lead</t>
  </si>
  <si>
    <t>086 Double sin wave</t>
  </si>
  <si>
    <t>The Metal Foundry SDX</t>
  </si>
  <si>
    <t>A06 E.Piano 2</t>
  </si>
  <si>
    <t>Boss Battle, Collected a Seal, The Final Challenge</t>
  </si>
  <si>
    <t xml:space="preserve">E15 Whistle </t>
  </si>
  <si>
    <t>B07 R&amp;B Soft</t>
  </si>
  <si>
    <t>File Select, Buy Something</t>
  </si>
  <si>
    <t>D07 Mythic Flute</t>
  </si>
  <si>
    <t>Burning Town, Buy Something, The Labyrinth</t>
  </si>
  <si>
    <t>Baglama</t>
  </si>
  <si>
    <t>Buy Something</t>
  </si>
  <si>
    <t>Mighty Milky Way</t>
  </si>
  <si>
    <t>Hatsune Miku</t>
  </si>
  <si>
    <t>MMW - Title</t>
  </si>
  <si>
    <t>MMW - Boss (T-Rex!)</t>
  </si>
  <si>
    <t>MMW - Cutscene</t>
  </si>
  <si>
    <t>MMW - Boss (T-Rex!), MMW - End Credits</t>
  </si>
  <si>
    <t>MMW - Title, MMW - Title (Extended)</t>
  </si>
  <si>
    <t>MMW - World 2 (Greens)</t>
  </si>
  <si>
    <t>Misc. orchestra elements</t>
  </si>
  <si>
    <t>MMW - World 2 (Greens), MMW - World 3 (Water), MMW - World 5 (Final), etc.</t>
  </si>
  <si>
    <t>Bloodrayne: Betrayal</t>
  </si>
  <si>
    <t>Dusk Falls</t>
  </si>
  <si>
    <t>Mighty Switch Force!</t>
  </si>
  <si>
    <t>Solo strings</t>
  </si>
  <si>
    <t>BGM - Caught Red Handed</t>
  </si>
  <si>
    <t>F9 Audio</t>
  </si>
  <si>
    <t>Massive Future Classic Vol. 1</t>
  </si>
  <si>
    <t>PA _ Balham_F9</t>
  </si>
  <si>
    <t>BGM - Jive Bot</t>
  </si>
  <si>
    <t>PL _ Side Swipe_F9</t>
  </si>
  <si>
    <t>DCAM Synth Squad</t>
  </si>
  <si>
    <t>Groove Bias</t>
  </si>
  <si>
    <t>BGM - Whoa I'm In Space Cuba</t>
  </si>
  <si>
    <t>Industrial Strength Records</t>
  </si>
  <si>
    <t>BHK Special Edition: Drum 'N' Bass Vol 2</t>
  </si>
  <si>
    <t>Mutekki Media</t>
  </si>
  <si>
    <t>Swen Weber - Pure Electro Vol. 1</t>
  </si>
  <si>
    <t>WAV -&gt; MM_PureElectro_Beat_Loops_128_BPM</t>
  </si>
  <si>
    <t>MM_PureElectro_Beatloop 02</t>
  </si>
  <si>
    <t>BGM - Yummy</t>
  </si>
  <si>
    <t>WAV -&gt; MM_PureElectro_Drum_Loops_128_BPM</t>
  </si>
  <si>
    <t>MM_PureElectro_Drumloop10</t>
  </si>
  <si>
    <t>MM_PureElectro_Drumloop13</t>
  </si>
  <si>
    <t>MM_PureElectro_Drumloop17</t>
  </si>
  <si>
    <t>Custom/modified presets</t>
  </si>
  <si>
    <t>Symphobia 1</t>
  </si>
  <si>
    <t>Title, BGM - Apprehend Them!</t>
  </si>
  <si>
    <t>Adventure Time: Hey Ice King! Why'd You Steal Our Garbage?!</t>
  </si>
  <si>
    <t>Candy Kingdom Action</t>
  </si>
  <si>
    <t>Grassland Action</t>
  </si>
  <si>
    <t>Drama is Afoot</t>
  </si>
  <si>
    <t>Ate Oh Wait Kit</t>
  </si>
  <si>
    <t>Lend Drum Kit</t>
  </si>
  <si>
    <t>Dungeon Completed</t>
  </si>
  <si>
    <t>Candy Kingdom Overworld</t>
  </si>
  <si>
    <t>It's So Cold, A Hero is Made</t>
  </si>
  <si>
    <t>Metal Clavi</t>
  </si>
  <si>
    <t>The Ice King Theme</t>
  </si>
  <si>
    <t>Distress</t>
  </si>
  <si>
    <t>Wavetable -&gt; Basic</t>
  </si>
  <si>
    <t>Square-Saw I</t>
  </si>
  <si>
    <t>Candy Kingdom Action, Party in the Clouds</t>
  </si>
  <si>
    <t>Party in the Clouds</t>
  </si>
  <si>
    <t>Funk Synth Bass</t>
  </si>
  <si>
    <t>Cotton Candy Up In Here, Ice Kingdom Action</t>
  </si>
  <si>
    <t>Backing Pad and Hip-hop Lead</t>
  </si>
  <si>
    <t>Mighty Switch Force! 2</t>
  </si>
  <si>
    <t>4Front Technologies</t>
  </si>
  <si>
    <t>TruePianos</t>
  </si>
  <si>
    <t>Dalmatian Station, The Afterblaze</t>
  </si>
  <si>
    <t>Soft Collision</t>
  </si>
  <si>
    <t>Juggernaut</t>
  </si>
  <si>
    <t>Glow</t>
  </si>
  <si>
    <t>The Afterblaze</t>
  </si>
  <si>
    <t>DuckTales Remastered</t>
  </si>
  <si>
    <t>Mount Vesuvius</t>
  </si>
  <si>
    <t>African Mines</t>
  </si>
  <si>
    <t>Bassguitar I</t>
  </si>
  <si>
    <t>The Himalayas</t>
  </si>
  <si>
    <t>Probably used for choir words</t>
  </si>
  <si>
    <t>Mount Vesuvius (Final)</t>
  </si>
  <si>
    <t>Adventure Time: Explore the Dungeon Because I Don't Know!</t>
  </si>
  <si>
    <t>Shantae and the Pirate's Curse</t>
  </si>
  <si>
    <t xml:space="preserve">Scratches </t>
  </si>
  <si>
    <t>We Love Burning Town</t>
  </si>
  <si>
    <t>The Nightmare Woods (Run Run Rottytops!)</t>
  </si>
  <si>
    <t xml:space="preserve">Snares 3 </t>
  </si>
  <si>
    <t>Timbale roll</t>
  </si>
  <si>
    <t>We Love Burning Town, Trip through Sequin Land</t>
  </si>
  <si>
    <t>Brass hit</t>
  </si>
  <si>
    <t>The Tenacious Tentacled Terror</t>
  </si>
  <si>
    <t>Proteus 2000 -&gt; Multisamples</t>
  </si>
  <si>
    <t>Bolo</t>
  </si>
  <si>
    <t>Ending (Regular)</t>
  </si>
  <si>
    <t>Trip through Sequin Land</t>
  </si>
  <si>
    <t>Challenge Accepted</t>
  </si>
  <si>
    <t>Mid East -&gt; Plucked -&gt; Oud</t>
  </si>
  <si>
    <t>OUD KS C0-F#0</t>
  </si>
  <si>
    <t>Scuttle Town, RIsky Boots!, Scorching Dunes (Sunburn Island)</t>
  </si>
  <si>
    <t>We Love Burning Town, Hear ye! (Tan Line Temple - Fanfare), The Pits (Lost Catacombs), etc.</t>
  </si>
  <si>
    <t>Steel Resolve (Final Palace)</t>
  </si>
  <si>
    <t>On the Wide Open Waves (Sailing Theme)</t>
  </si>
  <si>
    <t>Risky Boots!</t>
  </si>
  <si>
    <t>Rave in the Grave (Zombie Island)</t>
  </si>
  <si>
    <t>R&amp;B Kit</t>
  </si>
  <si>
    <t>Kits</t>
  </si>
  <si>
    <t>DueWest Kit</t>
  </si>
  <si>
    <t>Rottytops</t>
  </si>
  <si>
    <t>Back to the Roots (Cackle Tower), DO U EVEN WHIP?, Ancient Aquifers (Spittle Maze), etc.</t>
  </si>
  <si>
    <t>GrowlBrass</t>
  </si>
  <si>
    <t>Bran-Son</t>
  </si>
  <si>
    <t>Streamworks (Saliva Island)</t>
  </si>
  <si>
    <t>Customer Rewards (Shop Theme)</t>
  </si>
  <si>
    <t>Streamworks (Saliva Island), Ancient Aquifers (Spittle Maze)</t>
  </si>
  <si>
    <t>Floating Bells</t>
  </si>
  <si>
    <t>The Underworld - Intro</t>
  </si>
  <si>
    <t>Multis -&gt; 1 Action</t>
  </si>
  <si>
    <t>Blockbuster</t>
  </si>
  <si>
    <t>Scuttle Town: Reinvention</t>
  </si>
  <si>
    <t>020 Synth &amp; Bell 2</t>
  </si>
  <si>
    <t>A Troublesome Trek</t>
  </si>
  <si>
    <t>Scarbee Clavinet - Full</t>
  </si>
  <si>
    <t>Mark I</t>
  </si>
  <si>
    <t>Scarbee Mark I</t>
  </si>
  <si>
    <t>Cult of Personality (Tan Line Temple)</t>
  </si>
  <si>
    <t>Ancient Aquifers (Spittle Maze)</t>
  </si>
  <si>
    <t>Back to the Roots (Cackle Tower)</t>
  </si>
  <si>
    <t>[GM 083] Lead 3 (Calliope)</t>
  </si>
  <si>
    <t>Why Dee</t>
  </si>
  <si>
    <t>The Floating Factory (Propeller Town)</t>
  </si>
  <si>
    <t>Scorching Dunes (Sunburn Island)</t>
  </si>
  <si>
    <t>The Demon King Awakens</t>
  </si>
  <si>
    <t>Modern Bass</t>
  </si>
  <si>
    <t>Crash Bandicoot synth?</t>
  </si>
  <si>
    <t>Wah clavinet</t>
  </si>
  <si>
    <t>Zebra2</t>
  </si>
  <si>
    <t>MU100R</t>
  </si>
  <si>
    <t>Shantae: Half-Genie Hero</t>
  </si>
  <si>
    <t>Tassle Town</t>
  </si>
  <si>
    <t>Tinkerbat Factory</t>
  </si>
  <si>
    <t>Mermaid Falls</t>
  </si>
  <si>
    <t>The Sky Bridge</t>
  </si>
  <si>
    <t>French Horn &amp; Tuba</t>
  </si>
  <si>
    <t>The Flutes</t>
  </si>
  <si>
    <t>Shantae and the Seven Sirens</t>
  </si>
  <si>
    <t>Cave 2</t>
  </si>
  <si>
    <t>Opening Intro</t>
  </si>
  <si>
    <t>Town, Cave 1, Boss Battle</t>
  </si>
  <si>
    <t>ZeniMax Media/Bethesda Softworks/id Software</t>
  </si>
  <si>
    <t>Doom (SNES)</t>
  </si>
  <si>
    <t>DEEP ROCK SNARE</t>
  </si>
  <si>
    <t>At Doom's Gate</t>
  </si>
  <si>
    <t>NEW KICK 6</t>
  </si>
  <si>
    <t>TOM 5</t>
  </si>
  <si>
    <t>Gravis</t>
  </si>
  <si>
    <t>UltraSound</t>
  </si>
  <si>
    <t>HRPSCHRD.PAT</t>
  </si>
  <si>
    <t>modded looping</t>
  </si>
  <si>
    <t>The Imp's Song</t>
  </si>
  <si>
    <t>SLAPBAS2.PAT</t>
  </si>
  <si>
    <t>The Imp's Song, Facing the Spider</t>
  </si>
  <si>
    <t>TIMPANI.PAT</t>
  </si>
  <si>
    <t>On the Hunt</t>
  </si>
  <si>
    <t>Fallout 3</t>
  </si>
  <si>
    <t>Think Fast, Shoot Faster</t>
  </si>
  <si>
    <t>Tranquility Lane</t>
  </si>
  <si>
    <t>68-Tower Zero</t>
  </si>
  <si>
    <t>Clues in the Darkness, Pieces of the Past</t>
  </si>
  <si>
    <t>72-Half Moon</t>
  </si>
  <si>
    <t>Clues in the Darkness</t>
  </si>
  <si>
    <t>Track 1</t>
  </si>
  <si>
    <t>Flutter</t>
  </si>
  <si>
    <t>Forgotten</t>
  </si>
  <si>
    <t>Fast Train Scissors</t>
  </si>
  <si>
    <t>Fallout: New Vegas</t>
  </si>
  <si>
    <t>Baritone Guitar</t>
  </si>
  <si>
    <t>Fallout: New Vegas (Title Theme)</t>
  </si>
  <si>
    <t>Burning Piano</t>
  </si>
  <si>
    <t>Extase</t>
  </si>
  <si>
    <t>Elements of Sound 1MB Collection</t>
  </si>
  <si>
    <t>Orchestra Hits X</t>
  </si>
  <si>
    <t>More Hitz</t>
  </si>
  <si>
    <t>ORCHESTRHITZ_005</t>
  </si>
  <si>
    <t>Action 52 (NES)</t>
  </si>
  <si>
    <t>"yeah, woo!"</t>
  </si>
  <si>
    <t>Paperboy 2</t>
  </si>
  <si>
    <t>Paper Route, Training Course</t>
  </si>
  <si>
    <t>TR-505</t>
  </si>
  <si>
    <t>Viewpoint</t>
  </si>
  <si>
    <t>Timestamp 0:30</t>
  </si>
  <si>
    <t>"Y'all ready?"</t>
  </si>
  <si>
    <t>Be Your Age! (Stage 3)</t>
  </si>
  <si>
    <t>Bubsy in Claws Encounters of the Furred Kind</t>
  </si>
  <si>
    <t>The Cattanooga Iron Horse, Wool Wool West, Day the Wool Stood Still, The Maim Event, etc.</t>
  </si>
  <si>
    <t>War of the Woolies, Hill Stream Blues, Tunnel Vision, Fair is Foul, The Cattanooga Iron Horse, etc.</t>
  </si>
  <si>
    <t>Bluegrass Bobcat, Hoedown Showdown, Twine Tally</t>
  </si>
  <si>
    <t>041 Violin</t>
  </si>
  <si>
    <t>Bluegrass Bobcat, Day the Wool Stood Still, The Maim Event, Hoedown Showdown, etc.</t>
  </si>
  <si>
    <t>067 Tenor Sax</t>
  </si>
  <si>
    <t>War of the Woolies, Hill Stream Blues, Tunnel Vision, Woolering Heights, Clean Only, Wet Peeve, etc.</t>
  </si>
  <si>
    <t>Wool Wool West</t>
  </si>
  <si>
    <t>The Cattanooga Iron Horse, Bluegrass Bobcat, Hoedown Showdown</t>
  </si>
  <si>
    <t>War of the Woolies, Hill Stream Blues, Tunnel Vision, Fair is Foul, Wool Wool West, etc.</t>
  </si>
  <si>
    <t>War of the Woolies</t>
  </si>
  <si>
    <t>Plok</t>
  </si>
  <si>
    <t>ASR-10</t>
  </si>
  <si>
    <t>FULL STRINGS</t>
  </si>
  <si>
    <t>Bonus, Boss</t>
  </si>
  <si>
    <t>Super Godzilla</t>
  </si>
  <si>
    <t>88 DRUM KIT</t>
  </si>
  <si>
    <t>note F3</t>
  </si>
  <si>
    <t>P1 Slap Bass 1</t>
  </si>
  <si>
    <t>Bagan's Theme</t>
  </si>
  <si>
    <t>Disk 10 -&gt; ELECTRIC GUITAR #1</t>
  </si>
  <si>
    <t>P3 Rock Lead1</t>
  </si>
  <si>
    <t>note G3</t>
  </si>
  <si>
    <t>Mount Fuji Area, Bagan's Theme, Biollante's Theme, Battra's Theme</t>
  </si>
  <si>
    <t>string</t>
  </si>
  <si>
    <t>StarFighter 3000</t>
  </si>
  <si>
    <t>Vince Clarke -  Lucky Bastard</t>
  </si>
  <si>
    <t>Partition L -&gt; TECHNO PART 1</t>
  </si>
  <si>
    <t>VARIOUS LFO</t>
  </si>
  <si>
    <t>L F O 17</t>
  </si>
  <si>
    <t>Obie 1-Thirty</t>
  </si>
  <si>
    <t>Partition E -&gt; ALIEN WINDS</t>
  </si>
  <si>
    <t>VCS WINDS</t>
  </si>
  <si>
    <t>VCS WIND 2, VCS WIND 3</t>
  </si>
  <si>
    <t>Spider-Man and Venom: Maximum Carnage</t>
  </si>
  <si>
    <t>Prepare for Carnage</t>
  </si>
  <si>
    <t>L-CD701 Rhythm Section 1</t>
  </si>
  <si>
    <t>SNR_Rim and Stick -&gt; SNR_Rim Modules</t>
  </si>
  <si>
    <t>SNR_AMS Rock Rim</t>
  </si>
  <si>
    <t>Prepare for Carnage, Maximum Carnage</t>
  </si>
  <si>
    <t>The King of Fighters '95</t>
  </si>
  <si>
    <t>Clock Tower (SFC)</t>
  </si>
  <si>
    <t>Don't Cry Jennifer</t>
  </si>
  <si>
    <t>WipEout</t>
  </si>
  <si>
    <t>Samples 1, 2, 5</t>
  </si>
  <si>
    <t>Ethnic vocals</t>
  </si>
  <si>
    <t>Cairodrome</t>
  </si>
  <si>
    <t>Track 82</t>
  </si>
  <si>
    <t>DOH-T</t>
  </si>
  <si>
    <t>"YEAAH!!"</t>
  </si>
  <si>
    <t>War Gods</t>
  </si>
  <si>
    <t>Anubis</t>
  </si>
  <si>
    <t>Partition C -&gt; MALE VOICES1</t>
  </si>
  <si>
    <t>MALE VOICE 1</t>
  </si>
  <si>
    <t>MALE VOX 1, MALE VOX 2</t>
  </si>
  <si>
    <t>Voodoo</t>
  </si>
  <si>
    <t>Anubis (N64)</t>
  </si>
  <si>
    <t>Partition H -&gt; TIBET DRONES</t>
  </si>
  <si>
    <t>TIBET VOICES</t>
  </si>
  <si>
    <t>TIBETDRON1</t>
  </si>
  <si>
    <t>NEPAL CHANT</t>
  </si>
  <si>
    <t>NEPALCHANT</t>
  </si>
  <si>
    <t>FLUTE 1-5</t>
  </si>
  <si>
    <t>EASTFLUTE 1, EASTFLUTE 4</t>
  </si>
  <si>
    <t>Garfield: Caught in the Act (PC)</t>
  </si>
  <si>
    <t>L-CDP-04 Orchestral Winds</t>
  </si>
  <si>
    <t>Flute riff</t>
  </si>
  <si>
    <t>Catsablanca</t>
  </si>
  <si>
    <t>L-CDP-12 Solo Brass</t>
  </si>
  <si>
    <t>Cup Mute</t>
  </si>
  <si>
    <t>MALE VOX 1, 2 &amp; 6</t>
  </si>
  <si>
    <t>Cave Cat 3,000,000 B.C. (Part 1)</t>
  </si>
  <si>
    <t>Partition D -&gt; MALE VOICES3</t>
  </si>
  <si>
    <t>MALE VOICE 3</t>
  </si>
  <si>
    <t>MALE VOX 10</t>
  </si>
  <si>
    <t>ごきんじょ冒険隊 (Gokinjo Boukentai)</t>
  </si>
  <si>
    <t>45 Tubular</t>
  </si>
  <si>
    <t>Die Hard Trilogy</t>
  </si>
  <si>
    <t>"Ohh"</t>
  </si>
  <si>
    <t>Harlem</t>
  </si>
  <si>
    <t>"Here we go again"</t>
  </si>
  <si>
    <t>Buggy</t>
  </si>
  <si>
    <t>Oddworld: Abe's Oddysee</t>
  </si>
  <si>
    <t>30 C MAGIC</t>
  </si>
  <si>
    <t>Opening Credits</t>
  </si>
  <si>
    <t>30 D#MAGIC</t>
  </si>
  <si>
    <t>Track 15 - Haunting</t>
  </si>
  <si>
    <t>Unearthly Visit</t>
  </si>
  <si>
    <t>LEGO Island</t>
  </si>
  <si>
    <t>Sample: The Torpedoes</t>
  </si>
  <si>
    <t>Spanish Main</t>
  </si>
  <si>
    <t>Information Center</t>
  </si>
  <si>
    <t>Sample: Van Halen</t>
  </si>
  <si>
    <t>Pleasure Dome</t>
  </si>
  <si>
    <t>Information Center Top</t>
  </si>
  <si>
    <t>Club-50</t>
  </si>
  <si>
    <t>PRC:*Rap/FM Perc -&gt; PRC:*RappinPerc1</t>
  </si>
  <si>
    <t>PRC:*RappinPerc1</t>
  </si>
  <si>
    <t xml:space="preserve">SYN:*Ana Syns 1 -&gt; SYN:*JX Brass X2 </t>
  </si>
  <si>
    <t>SYN:*JX Brass 1</t>
  </si>
  <si>
    <t>SYN:*Jx Bras1C5</t>
  </si>
  <si>
    <t>ESI-32 150MB Production Soundset</t>
  </si>
  <si>
    <t>CD 1 -&gt; Mortal Kombat X</t>
  </si>
  <si>
    <t>BandSlammer mono</t>
  </si>
  <si>
    <t>CD 2 -&gt; Pop Rock X</t>
  </si>
  <si>
    <t>Park</t>
  </si>
  <si>
    <t>Sarangi Riff #1C</t>
  </si>
  <si>
    <t>Opening Theme, Park Theme, Cave Theme</t>
  </si>
  <si>
    <t>Thunder Bass</t>
  </si>
  <si>
    <t>Race Track</t>
  </si>
  <si>
    <t>Brick Hunt Theme</t>
  </si>
  <si>
    <t>Happy Roaming</t>
  </si>
  <si>
    <t>B65 Vibraphone</t>
  </si>
  <si>
    <t>TSD-03 Combination 1</t>
  </si>
  <si>
    <t>I01 Bottle</t>
  </si>
  <si>
    <t>X5D</t>
  </si>
  <si>
    <t>PROG -&gt; Preset-a</t>
  </si>
  <si>
    <t>A90 Universe X</t>
  </si>
  <si>
    <t>OSC1 changed to "Voices"</t>
  </si>
  <si>
    <t>Anarchy Time!</t>
  </si>
  <si>
    <t>P1 Anarchy Time</t>
  </si>
  <si>
    <t>BS:E.Bass v_s -&gt; BS:P.Bs_Slap</t>
  </si>
  <si>
    <t>BS:PNA Slap1v_s</t>
  </si>
  <si>
    <t>093 Bowed Glass</t>
  </si>
  <si>
    <t>Residential Song</t>
  </si>
  <si>
    <t>The Medical Center Theme</t>
  </si>
  <si>
    <t>50 Strings2</t>
  </si>
  <si>
    <t>81 SquareLd</t>
  </si>
  <si>
    <t>82 Saw Ld</t>
  </si>
  <si>
    <t>XG Voice -&gt; Bank 127 (Drums)</t>
  </si>
  <si>
    <t>17 Rock Kit</t>
  </si>
  <si>
    <t>The Naked Spur</t>
  </si>
  <si>
    <t>Helicopter Music</t>
  </si>
  <si>
    <t>Sample: Tori Amos</t>
  </si>
  <si>
    <t>Chanting</t>
  </si>
  <si>
    <t>Guitar hit</t>
  </si>
  <si>
    <t>Information Center Top, Happy Roaming</t>
  </si>
  <si>
    <t>POSTAL</t>
  </si>
  <si>
    <t>The City</t>
  </si>
  <si>
    <t>The Mines</t>
  </si>
  <si>
    <t>The Low Fogs Doth March</t>
  </si>
  <si>
    <t>The Construction Site</t>
  </si>
  <si>
    <t>Track 04 - Ambience 3</t>
  </si>
  <si>
    <t>The Industrial Complex</t>
  </si>
  <si>
    <t>Sample 8</t>
  </si>
  <si>
    <t>Final Cutscene</t>
  </si>
  <si>
    <t>Track 56 - KaosFX Zone 2</t>
  </si>
  <si>
    <t>Parade of Disasters</t>
  </si>
  <si>
    <t>Track 57 - KaosFX Zone 3</t>
  </si>
  <si>
    <t>The Farm</t>
  </si>
  <si>
    <t>Track 58 - KaosFX Zone 4</t>
  </si>
  <si>
    <t>The Bridge, Final Cutscene</t>
  </si>
  <si>
    <t>Air Force Base</t>
  </si>
  <si>
    <t>The Train</t>
  </si>
  <si>
    <t>Track 09 - Haunting -&gt; Sample 1</t>
  </si>
  <si>
    <t>Junkyard</t>
  </si>
  <si>
    <t>Track 09 - Haunting -&gt; Sample 2</t>
  </si>
  <si>
    <t>News At Ten</t>
  </si>
  <si>
    <t>SFX ("Execute")</t>
  </si>
  <si>
    <t>Central Park</t>
  </si>
  <si>
    <t>The Ghetto, The Elementary School</t>
  </si>
  <si>
    <t>Track 34 - Haunting</t>
  </si>
  <si>
    <t>Stigmata</t>
  </si>
  <si>
    <t>The Outskirts</t>
  </si>
  <si>
    <t>The Truckstop</t>
  </si>
  <si>
    <t>Track 41 - Nasty -&gt; Sample 1</t>
  </si>
  <si>
    <t>Interrogation</t>
  </si>
  <si>
    <t>Track 51 - Nasty -&gt; Sample 1</t>
  </si>
  <si>
    <t>Demon</t>
  </si>
  <si>
    <t>The Bridge</t>
  </si>
  <si>
    <t>Elementary School Ending</t>
  </si>
  <si>
    <t>Track 68 - Nasty</t>
  </si>
  <si>
    <t>Rain</t>
  </si>
  <si>
    <t>The Trailer Park</t>
  </si>
  <si>
    <t>Track 51 -&gt; Sample 1</t>
  </si>
  <si>
    <t>Outro</t>
  </si>
  <si>
    <t>POSTAL Redux</t>
  </si>
  <si>
    <t>Bust a Groove</t>
  </si>
  <si>
    <t>2 Bad</t>
  </si>
  <si>
    <t>Dragon Seeds</t>
  </si>
  <si>
    <t>Track 23 - Dubby Jungle 75 Or 150 Bpm</t>
  </si>
  <si>
    <t>CLONELAB / Clone Labs</t>
  </si>
  <si>
    <t>Track 27 - Dubby Trip Hop 084 Bpm</t>
  </si>
  <si>
    <t>EPILOGUE</t>
  </si>
  <si>
    <t>Track 13 - Drumb Beats -&gt; Sample 9</t>
  </si>
  <si>
    <t>W.D.C. CLASS / Guardian</t>
  </si>
  <si>
    <t>Track 40 - Ethnic Techno House -&gt; TS 0:17</t>
  </si>
  <si>
    <t>Ethno Tech 10 - Naal, Body percussion</t>
  </si>
  <si>
    <t>ILLEGAL FIGHT / Battle in Pablo's</t>
  </si>
  <si>
    <t>VIRTUAL TRAINING</t>
  </si>
  <si>
    <t>Track 03 - Programed Loops -&gt; Sample 2</t>
  </si>
  <si>
    <t>Scotty</t>
  </si>
  <si>
    <t>FIGHTER CLASS / Temple of Ancients</t>
  </si>
  <si>
    <t>LSD: Dream Emulator</t>
  </si>
  <si>
    <t>[HUMAN]</t>
  </si>
  <si>
    <t>[ETHNOVA]</t>
  </si>
  <si>
    <t>Power Tools</t>
  </si>
  <si>
    <t>Whizz Plunk mw</t>
  </si>
  <si>
    <t>From Sound Ideas Hollywood Series 4000</t>
  </si>
  <si>
    <t>[CARTOON]</t>
  </si>
  <si>
    <t>Flexi Tone mw</t>
  </si>
  <si>
    <t>Jaw Harp 1</t>
  </si>
  <si>
    <t>David Torn's Tonal Textures</t>
  </si>
  <si>
    <t>Mottled and Wobbling</t>
  </si>
  <si>
    <t>Pit &amp; Temple Ambient B</t>
  </si>
  <si>
    <t>CD 1 -&gt; Track 46</t>
  </si>
  <si>
    <t>Funky Solution</t>
  </si>
  <si>
    <t>TV River</t>
  </si>
  <si>
    <t>808 JUNGLE, JUNGLES A AB</t>
  </si>
  <si>
    <t>WYGKULIT</t>
  </si>
  <si>
    <t>specify sample</t>
  </si>
  <si>
    <t>Vintage Sounds</t>
  </si>
  <si>
    <t>SP1200GUIT</t>
  </si>
  <si>
    <t>Analogue To Digital Vol. 1</t>
  </si>
  <si>
    <t>[ELECTRO]</t>
  </si>
  <si>
    <t>LEGO Loco</t>
  </si>
  <si>
    <t>Heroes of Might and Magic III</t>
  </si>
  <si>
    <t>Pepsiman</t>
  </si>
  <si>
    <t>Sample: The Prodigy</t>
  </si>
  <si>
    <t>Hyperspeed (G-Force Part 2)</t>
  </si>
  <si>
    <t>Partition H -&gt; 70-72 VOXFX</t>
  </si>
  <si>
    <t>7106 VOX-CRA</t>
  </si>
  <si>
    <t>LEGO Racers</t>
  </si>
  <si>
    <t>Extra 3</t>
  </si>
  <si>
    <t>Captain Redbeard</t>
  </si>
  <si>
    <t>Brass Fall</t>
  </si>
  <si>
    <t>Intro (N64)</t>
  </si>
  <si>
    <t>Moon: Remix RPG Adventure</t>
  </si>
  <si>
    <t>FLOWER TRILOGY ~Faint Whisperings of the Flowers~</t>
  </si>
  <si>
    <t>Love Moonchild</t>
  </si>
  <si>
    <t>Dead or Alive 2</t>
  </si>
  <si>
    <t>33, 34, 35, 45</t>
  </si>
  <si>
    <t>Yes or Yes (Theme of Bass)</t>
  </si>
  <si>
    <t>Excelsior</t>
  </si>
  <si>
    <t>Vocals, robot FX</t>
  </si>
  <si>
    <t>Turok: Rage Wars</t>
  </si>
  <si>
    <t>No finds yet. From interview.</t>
  </si>
  <si>
    <t>From interview, see notes.</t>
  </si>
  <si>
    <t>Mystic, Hopeless, Starlight</t>
  </si>
  <si>
    <t>Single Shot Loops &amp; Hits -&gt; Drums</t>
  </si>
  <si>
    <t>Chbox Loop 2 wet 12.4</t>
  </si>
  <si>
    <t>Wicked Dance</t>
  </si>
  <si>
    <t>Wicked Dance, Rage</t>
  </si>
  <si>
    <t>Single Shot Loops &amp; Hits -&gt; Vocals</t>
  </si>
  <si>
    <t>Dine S&amp;D 14.3</t>
  </si>
  <si>
    <t>Rage</t>
  </si>
  <si>
    <t>The War of Genesis III</t>
  </si>
  <si>
    <t>INT-B</t>
  </si>
  <si>
    <t>Far and away</t>
  </si>
  <si>
    <t>LEGOLAND</t>
  </si>
  <si>
    <t>Flute trill</t>
  </si>
  <si>
    <t>Cutscene - Rock Raiders</t>
  </si>
  <si>
    <t>Cutscene - Western</t>
  </si>
  <si>
    <t>Cutscene - Medieval</t>
  </si>
  <si>
    <t>Gift</t>
  </si>
  <si>
    <t>Mine</t>
  </si>
  <si>
    <t>4leaf</t>
  </si>
  <si>
    <t>Mannequin Party</t>
  </si>
  <si>
    <t>Readymade Funk</t>
  </si>
  <si>
    <t>Break Time</t>
  </si>
  <si>
    <t>100-Hamstring</t>
  </si>
  <si>
    <t>Modern Cat Walk</t>
  </si>
  <si>
    <t>Filter applied</t>
  </si>
  <si>
    <t>Around This Place</t>
  </si>
  <si>
    <t>F10 JazzGTmelo</t>
  </si>
  <si>
    <t>Seaside Sunset</t>
  </si>
  <si>
    <t>Silky Feelin', Readymade Funk, Happy New Year</t>
  </si>
  <si>
    <t>Prodigy Racing</t>
  </si>
  <si>
    <t>Partition C -&gt; FEMALE D</t>
  </si>
  <si>
    <t>FEMALE08</t>
  </si>
  <si>
    <t>VOC187-F</t>
  </si>
  <si>
    <t>CROSSOVER8</t>
  </si>
  <si>
    <t>Partition A -&gt; TR06 LOOPS</t>
  </si>
  <si>
    <t>06.1LOOP 126</t>
  </si>
  <si>
    <t>0603 DR.LOOP</t>
  </si>
  <si>
    <t>Partition B -&gt; TR10 LOOPS</t>
  </si>
  <si>
    <t>10.1LOP133.5</t>
  </si>
  <si>
    <t>1006 DR.LOOP</t>
  </si>
  <si>
    <t>006 Abe Sr. 4way</t>
  </si>
  <si>
    <t>Junge Warefare</t>
  </si>
  <si>
    <t>Rave strings</t>
  </si>
  <si>
    <t>ECW Anarchy Rulz</t>
  </si>
  <si>
    <t>Justin Credible</t>
  </si>
  <si>
    <t>LEGO Rock Raiders (PlayStation)</t>
  </si>
  <si>
    <t>Track 7</t>
  </si>
  <si>
    <t>LEGO Stunt Rally</t>
  </si>
  <si>
    <t>On the Jazz Tip</t>
  </si>
  <si>
    <t>Brass -&gt; Trumpets</t>
  </si>
  <si>
    <t>Trumpet 10-5</t>
  </si>
  <si>
    <t>Trumpet 10-7</t>
  </si>
  <si>
    <t>Trumpet 10-10</t>
  </si>
  <si>
    <t>19 Rock Organ</t>
  </si>
  <si>
    <t>Org</t>
  </si>
  <si>
    <t>Desert Race, Desert Construction</t>
  </si>
  <si>
    <t>35 Pick Bass</t>
  </si>
  <si>
    <t>TimeSplitters</t>
  </si>
  <si>
    <t>Planet X</t>
  </si>
  <si>
    <t>Track 11</t>
  </si>
  <si>
    <t>Intermission 95</t>
  </si>
  <si>
    <t>Mansion</t>
  </si>
  <si>
    <t>Lead Synth</t>
  </si>
  <si>
    <t>Drums/Synth Loops</t>
  </si>
  <si>
    <t>Spaceways</t>
  </si>
  <si>
    <t>CD 2 -&gt; Track 28</t>
  </si>
  <si>
    <t>004 Big LFOSweep</t>
  </si>
  <si>
    <t>Chinese</t>
  </si>
  <si>
    <t>Chemical Plant</t>
  </si>
  <si>
    <t>Partition A -&gt; 018LOOP150</t>
  </si>
  <si>
    <t>DRL15019</t>
  </si>
  <si>
    <t>Spaceport</t>
  </si>
  <si>
    <t>Partition A -&gt; 019LOOP146</t>
  </si>
  <si>
    <t>DRL14604</t>
  </si>
  <si>
    <t>Partition D -&gt; 070ML120</t>
  </si>
  <si>
    <t>ML12006C</t>
  </si>
  <si>
    <t>Docks</t>
  </si>
  <si>
    <t>Partition D -&gt; 072ML120</t>
  </si>
  <si>
    <t>ML12008C</t>
  </si>
  <si>
    <t>Track 21 -&gt; TS 0:23</t>
  </si>
  <si>
    <t>Singing Glass Flutters</t>
  </si>
  <si>
    <t>Village</t>
  </si>
  <si>
    <t>Disney's 102 Dalmatians: Puppies to the Rescue</t>
  </si>
  <si>
    <t>Complete Grooves</t>
  </si>
  <si>
    <t>Brooklyn 03</t>
  </si>
  <si>
    <t>The Stickers</t>
  </si>
  <si>
    <t>Brooklyn 05</t>
  </si>
  <si>
    <t>Guitars -&gt; Guitar Loops</t>
  </si>
  <si>
    <t>Guitar Loop 39-09</t>
  </si>
  <si>
    <t>Track 15 -&gt; TS 0:00</t>
  </si>
  <si>
    <t>Jam Dance</t>
  </si>
  <si>
    <t>Track 24 - The Virtual Band 090 BPM -&gt; TS 0:03</t>
  </si>
  <si>
    <t>Track 26 - The Virtual Band 090 BPM -&gt; TS 0:09</t>
  </si>
  <si>
    <t>Bongos, Saxophone</t>
  </si>
  <si>
    <t>Backing Synth Melody/Percussion Loop</t>
  </si>
  <si>
    <t>Toy Store</t>
  </si>
  <si>
    <t>Arcturus</t>
  </si>
  <si>
    <t>LEGO Island 2: The Brickster's Revenge</t>
  </si>
  <si>
    <t>086 vox:Tarzanalien</t>
  </si>
  <si>
    <t>Skate Park</t>
  </si>
  <si>
    <t>Programs -&gt; SYNTH TIMBRES</t>
  </si>
  <si>
    <t>893 Circus Music</t>
  </si>
  <si>
    <t>Need to confirm</t>
  </si>
  <si>
    <t>Brickster Bots</t>
  </si>
  <si>
    <t>12 Matrix 12</t>
  </si>
  <si>
    <t>Asteroids</t>
  </si>
  <si>
    <t>Menu, Pizzeria</t>
  </si>
  <si>
    <t>Menu, Brickster Bots</t>
  </si>
  <si>
    <t>75 Yama Bass</t>
  </si>
  <si>
    <t>79 Moogy Bass 2</t>
  </si>
  <si>
    <t>87 Strummer Guitar</t>
  </si>
  <si>
    <t>Mr Hates</t>
  </si>
  <si>
    <t>123 Baroque Flute</t>
  </si>
  <si>
    <t>Programs -&gt; ENSEMBLE</t>
  </si>
  <si>
    <t>135 Orchestral Brass</t>
  </si>
  <si>
    <t>Pizzeria</t>
  </si>
  <si>
    <t>165 Digital Choir</t>
  </si>
  <si>
    <t>933 Dyn Hi Brass</t>
  </si>
  <si>
    <t>967 Celesta</t>
  </si>
  <si>
    <t>972 Xylophone</t>
  </si>
  <si>
    <t>Piano ROM</t>
  </si>
  <si>
    <t>Programs -&gt; PIANOS</t>
  </si>
  <si>
    <t>791 Haunted Piano</t>
  </si>
  <si>
    <t>Pizzeria, Menu</t>
  </si>
  <si>
    <t>193 ClasclPiano2</t>
  </si>
  <si>
    <t>104 OB Soft Pad</t>
  </si>
  <si>
    <t>108 Solina</t>
  </si>
  <si>
    <t>126 Trancey</t>
  </si>
  <si>
    <t>220 Clix Bass</t>
  </si>
  <si>
    <t>Pooh's Party Game: In Search of the Treasure</t>
  </si>
  <si>
    <t>Board 1</t>
  </si>
  <si>
    <t>Board 2</t>
  </si>
  <si>
    <t>Board 3</t>
  </si>
  <si>
    <t>Board 1, Tigger's Thunder and Frightening</t>
  </si>
  <si>
    <t>LEGO Racers 2</t>
  </si>
  <si>
    <t>NN19 Sampler Patches -&gt; Organ</t>
  </si>
  <si>
    <t>ORGAN B3</t>
  </si>
  <si>
    <t>Headhunter</t>
  </si>
  <si>
    <t>Greywolf</t>
  </si>
  <si>
    <t>4x4 EVO 2</t>
  </si>
  <si>
    <t>CD 2 -&gt; 09 160 Ebmin</t>
  </si>
  <si>
    <t>Brass Tax</t>
  </si>
  <si>
    <t>CD 2 -&gt; 12 080 D#min</t>
  </si>
  <si>
    <t>Everybody Up</t>
  </si>
  <si>
    <t>Drums -&gt; Drum-Loops I -&gt; Dooooosssh 120</t>
  </si>
  <si>
    <t>05drm120_BB doooosssh</t>
  </si>
  <si>
    <t>Career Theme</t>
  </si>
  <si>
    <t>07drm120_BB doooosssh</t>
  </si>
  <si>
    <t>Soundscan 25 - Big Beat Drum Loops</t>
  </si>
  <si>
    <t>Ethno</t>
  </si>
  <si>
    <t>Burnout</t>
  </si>
  <si>
    <t>Len de Hand 135</t>
  </si>
  <si>
    <t>AirBlade</t>
  </si>
  <si>
    <t>Lord Of The Board</t>
  </si>
  <si>
    <t>Track 25 - Speech (Male) -&gt; TS 0:02</t>
  </si>
  <si>
    <t>Grindin</t>
  </si>
  <si>
    <t>Narsillion</t>
  </si>
  <si>
    <t>Forest Pump</t>
  </si>
  <si>
    <t>Heroes of Might and Magic IV</t>
  </si>
  <si>
    <t>Complete Celt</t>
  </si>
  <si>
    <t>DoDonPachi DaiOuJou</t>
  </si>
  <si>
    <t>Musette</t>
  </si>
  <si>
    <t>East Asia (Stage1)</t>
  </si>
  <si>
    <t>CD 2 -&gt; Track 33</t>
  </si>
  <si>
    <t>Yellow Stream (LastBoss)</t>
  </si>
  <si>
    <t>Burning Body (Boss)</t>
  </si>
  <si>
    <t>Drum Loops -&gt; 150-BPM</t>
  </si>
  <si>
    <t>Full Force Gale</t>
  </si>
  <si>
    <t>Alfred Chicken</t>
  </si>
  <si>
    <t>Jazzistic</t>
  </si>
  <si>
    <t>Partition D -&gt; 04-070LA ST1</t>
  </si>
  <si>
    <t>071LA STICK1</t>
  </si>
  <si>
    <t>070LA ST1A</t>
  </si>
  <si>
    <t>Partition G -&gt; 02-089FK ST1</t>
  </si>
  <si>
    <t>089FK STICK1</t>
  </si>
  <si>
    <t>089FKSTK1A</t>
  </si>
  <si>
    <t>Levels 1, 4, 6, 9</t>
  </si>
  <si>
    <t>Antz Extreme Racing</t>
  </si>
  <si>
    <t>CHASE11, CHASE12</t>
  </si>
  <si>
    <t>Whistle, Vocals</t>
  </si>
  <si>
    <t>CHASE4</t>
  </si>
  <si>
    <t>Tsugunai: Atonement</t>
  </si>
  <si>
    <t>Morning Fog in the Village, The Village At Dusk</t>
  </si>
  <si>
    <t>Tsugunai, Happiness</t>
  </si>
  <si>
    <t>Collapse</t>
  </si>
  <si>
    <t>CL SC ST</t>
  </si>
  <si>
    <t>Staccato Clarinet</t>
  </si>
  <si>
    <t>Find Him!</t>
  </si>
  <si>
    <t>The Village At Dusk</t>
  </si>
  <si>
    <t>Morning Fog in the Village, Victory!, Conspiracy Within Castle Walls, Valley of Goblins</t>
  </si>
  <si>
    <t>Battle - Level 1</t>
  </si>
  <si>
    <t>Early Afternoon in the Village</t>
  </si>
  <si>
    <t>Partition A -&gt; PRS LEAD</t>
  </si>
  <si>
    <t>PRS LD MF A</t>
  </si>
  <si>
    <t>Partition B -&gt; 03 130-139</t>
  </si>
  <si>
    <t>Percussion Loop</t>
  </si>
  <si>
    <t>Enemy in My Path</t>
  </si>
  <si>
    <t>Tsugunai, Whilst I Sleep</t>
  </si>
  <si>
    <t>Valley of Goblins</t>
  </si>
  <si>
    <t>Conspiracy Within Castle Walls</t>
  </si>
  <si>
    <t>? (Distorted Reality 1 or 2)</t>
  </si>
  <si>
    <t>Reverse Pad</t>
  </si>
  <si>
    <t>The Flaming Tree</t>
  </si>
  <si>
    <t>Synth Bell Pad</t>
  </si>
  <si>
    <t>Ragnarok Online</t>
  </si>
  <si>
    <t>I miss you</t>
  </si>
  <si>
    <t>WSG_D#</t>
  </si>
  <si>
    <t>Curse'n Pain</t>
  </si>
  <si>
    <t>TeMPoison</t>
  </si>
  <si>
    <t>Live Breakz Instruments</t>
  </si>
  <si>
    <t>Live Breakz 068-092 bpm</t>
  </si>
  <si>
    <t>TeMP it Up</t>
  </si>
  <si>
    <t>Check later</t>
  </si>
  <si>
    <t>Peaceful Forest</t>
  </si>
  <si>
    <t>Steel Me, Noblesse Oblige, CheongChoon</t>
  </si>
  <si>
    <t>Title, Brassy Road</t>
  </si>
  <si>
    <t>Theme of Payon, Ancient Groover, Through The Tower</t>
  </si>
  <si>
    <t>Partition A -&gt; ALL THUMBS</t>
  </si>
  <si>
    <t>EM SLP POP A</t>
  </si>
  <si>
    <t>Additional bass is layered</t>
  </si>
  <si>
    <t>Wanna Be Free!!, Come in Peace, Lastman Dancing, Alpen Rose</t>
  </si>
  <si>
    <t>TimeSplitters 2</t>
  </si>
  <si>
    <t>Atomsmasher</t>
  </si>
  <si>
    <t>FACELIFT 120</t>
  </si>
  <si>
    <t>Return to Planet X</t>
  </si>
  <si>
    <t>PAIN SCAN</t>
  </si>
  <si>
    <t>Scrapyard</t>
  </si>
  <si>
    <t>CD 3 -&gt; Partition G -&gt; DOA POET</t>
  </si>
  <si>
    <t>DAOTALK 1M, 2M, 3M, 4M, 6M, 7M, 10M, 12M</t>
  </si>
  <si>
    <t>NeoTokyo</t>
  </si>
  <si>
    <t>Times End</t>
  </si>
  <si>
    <t>Ice Station</t>
  </si>
  <si>
    <t>Track 73 -&gt; TS 0:28, 0:37, 1:05</t>
  </si>
  <si>
    <t>Timelines A 144bpm</t>
  </si>
  <si>
    <t>Percussion loops</t>
  </si>
  <si>
    <t>Zapper: One Wicked Cricket!</t>
  </si>
  <si>
    <t>Track 07 - Vox Loops -&gt; Sample 2</t>
  </si>
  <si>
    <t>Main Theme (Prototype)</t>
  </si>
  <si>
    <t>Chain Reactor</t>
  </si>
  <si>
    <t>CLGL_DW</t>
  </si>
  <si>
    <t>Voodoo Choo Choo (Secret)</t>
  </si>
  <si>
    <t>Cutting Edge Inc. (Secret)</t>
  </si>
  <si>
    <t>Laser Maze (Normal)</t>
  </si>
  <si>
    <t>Track 03 -&gt; Sample 3</t>
  </si>
  <si>
    <t>FX Loops 6-10 64 bpm</t>
  </si>
  <si>
    <t>Track 24 - Straight Loops -&gt; Sample 2</t>
  </si>
  <si>
    <t>Optical</t>
  </si>
  <si>
    <t>Lazer Maze, Chain Reactor</t>
  </si>
  <si>
    <t>Track 24 - Straight Loops -&gt; Sample 7</t>
  </si>
  <si>
    <t>Facilities</t>
  </si>
  <si>
    <t>Raptor Cavern</t>
  </si>
  <si>
    <t>Jazz drums</t>
  </si>
  <si>
    <t>Canopy Heights</t>
  </si>
  <si>
    <t>AceSaga: The Lament of a Raven</t>
  </si>
  <si>
    <t>Boys Choir &amp; Gregorian Men -&gt; BOY PHRAS</t>
  </si>
  <si>
    <t>ALLELUBOY</t>
  </si>
  <si>
    <t>Retrospect</t>
  </si>
  <si>
    <t>LULU BOY</t>
  </si>
  <si>
    <t>Moorhuhn Kart / Crazy Chicken Kart</t>
  </si>
  <si>
    <t>Canyon</t>
  </si>
  <si>
    <t>Sample 05</t>
  </si>
  <si>
    <t>Trickster Online</t>
  </si>
  <si>
    <t>Various orchestral tracks/inst.</t>
  </si>
  <si>
    <t>Unknown sound origin</t>
  </si>
  <si>
    <t>Dunkle, Office Lobby (Day)</t>
  </si>
  <si>
    <t xml:space="preserve">Alteo Boss </t>
  </si>
  <si>
    <t>POSTAL 2</t>
  </si>
  <si>
    <t>VOX HM-025</t>
  </si>
  <si>
    <t>VOX HM-040</t>
  </si>
  <si>
    <t>VOX HM-041</t>
  </si>
  <si>
    <t>CD 5 -&gt; ?</t>
  </si>
  <si>
    <t xml:space="preserve">Map </t>
  </si>
  <si>
    <t>JOYRIDER</t>
  </si>
  <si>
    <t>Share The Pain Win Fanfare</t>
  </si>
  <si>
    <t>Partition B -&gt; 07 JUGAL</t>
  </si>
  <si>
    <t>JUGAL 7.1</t>
  </si>
  <si>
    <t>Lucky Ganesh</t>
  </si>
  <si>
    <t>Tokyo Xtreme Racer 3 / Shutokou Battle 01 / Shutokou Battle 3</t>
  </si>
  <si>
    <t>Hell Dive</t>
  </si>
  <si>
    <t>Border Down</t>
  </si>
  <si>
    <t>Beat 14 14-08</t>
  </si>
  <si>
    <t>Prot #9 "Dragons Lair"</t>
  </si>
  <si>
    <t>Beat 44 17-06</t>
  </si>
  <si>
    <t>Beat 49 17-12</t>
  </si>
  <si>
    <t>MapleStory</t>
  </si>
  <si>
    <t>Cygunus Garden</t>
  </si>
  <si>
    <t>Leafre: Dragon Nest</t>
  </si>
  <si>
    <t>Night Field</t>
  </si>
  <si>
    <t>Ludibrium: Fairytale (Faster)</t>
  </si>
  <si>
    <t>Ancient Forest</t>
  </si>
  <si>
    <t xml:space="preserve">Kerning Square </t>
  </si>
  <si>
    <t>63-Hiccup Island</t>
  </si>
  <si>
    <t>Temple of Time: Remembrance</t>
  </si>
  <si>
    <t>72-Liquid Frame</t>
  </si>
  <si>
    <t>Showa: Battlefield</t>
  </si>
  <si>
    <t>snare only</t>
  </si>
  <si>
    <t>Time Attack</t>
  </si>
  <si>
    <t>90-Madrid</t>
  </si>
  <si>
    <t>Ghost Ship (PQ)</t>
  </si>
  <si>
    <t>They're Menacing You</t>
  </si>
  <si>
    <t>Crimsonwood Keep</t>
  </si>
  <si>
    <t>UltraMoog Lead</t>
  </si>
  <si>
    <t>Kerning Square Subway</t>
  </si>
  <si>
    <t>Night Market</t>
  </si>
  <si>
    <t>Moorhuhn X / Crazy Chicken X</t>
  </si>
  <si>
    <t>Almost everything</t>
  </si>
  <si>
    <t>Seal Online</t>
  </si>
  <si>
    <t>Discoholic, July Delight</t>
  </si>
  <si>
    <t>TalesWeaver</t>
  </si>
  <si>
    <t xml:space="preserve">And Don't forget </t>
  </si>
  <si>
    <t>Your Mejesty</t>
  </si>
  <si>
    <t>55-Mohave b</t>
  </si>
  <si>
    <t>Feliz Navidad</t>
  </si>
  <si>
    <t>55-Phew and Phar d</t>
  </si>
  <si>
    <t>Hotel Inside</t>
  </si>
  <si>
    <t>Aqua pura</t>
  </si>
  <si>
    <t>Sea star</t>
  </si>
  <si>
    <t>East Green wind</t>
  </si>
  <si>
    <t>Aqua Pura</t>
  </si>
  <si>
    <t>72-Half Moon No Kick a</t>
  </si>
  <si>
    <t>Shadow Claws</t>
  </si>
  <si>
    <t>Possibly custom loop</t>
  </si>
  <si>
    <t>Final Killer</t>
  </si>
  <si>
    <t>174-World Hunt</t>
  </si>
  <si>
    <t>Lucky Guy</t>
  </si>
  <si>
    <t>MOTIVITY, Song of Beach, Feliz Navidad</t>
  </si>
  <si>
    <t>Monster Beats</t>
  </si>
  <si>
    <t>Akatsuki Shisei Ichigō</t>
  </si>
  <si>
    <t>Avatar</t>
  </si>
  <si>
    <t>Drum Fills</t>
  </si>
  <si>
    <t>Shadow Hearts II: Covenant</t>
  </si>
  <si>
    <t>FB35_construction_kit_135bpm</t>
  </si>
  <si>
    <t>FB3504_lop_135bpm</t>
  </si>
  <si>
    <t>Take Off</t>
  </si>
  <si>
    <t>Gish</t>
  </si>
  <si>
    <t>CD 1 -&gt; Partition F -&gt; 05 GOTHIC</t>
  </si>
  <si>
    <t>DEAD RINGER</t>
  </si>
  <si>
    <t>The Forlorn Hollow</t>
  </si>
  <si>
    <t>DJMAX Online</t>
  </si>
  <si>
    <t>OblivioN</t>
  </si>
  <si>
    <t>Yume Nikki</t>
  </si>
  <si>
    <t>Elements of Sound 1MB</t>
  </si>
  <si>
    <t>Ethereal Stuff X</t>
  </si>
  <si>
    <t>Pitch rise delay</t>
  </si>
  <si>
    <t>SFX (Entering door in hub)</t>
  </si>
  <si>
    <t>Elements of Sound 2MB</t>
  </si>
  <si>
    <t>Solo Winds X</t>
  </si>
  <si>
    <t>Stereo Flute</t>
  </si>
  <si>
    <t>Moorhuhn Kart 2 / Crazy Chicken Kart 2</t>
  </si>
  <si>
    <t>Moorhuhn X Stage</t>
  </si>
  <si>
    <t>Flyff: Fly For Fun</t>
  </si>
  <si>
    <t>Darkon 3</t>
  </si>
  <si>
    <t>Disturbed - Frantic</t>
  </si>
  <si>
    <t>Darkon 1</t>
  </si>
  <si>
    <t>Kalgas Cave</t>
  </si>
  <si>
    <t>Guitar sample, unknown HW</t>
  </si>
  <si>
    <t>Playground</t>
  </si>
  <si>
    <t>Mo' Phatt</t>
  </si>
  <si>
    <t>018 key:SOOTCaSE’000</t>
  </si>
  <si>
    <t>Sain City</t>
  </si>
  <si>
    <t>FLTPF103</t>
  </si>
  <si>
    <t>Saint Morning Battle</t>
  </si>
  <si>
    <t>FLTPF208</t>
  </si>
  <si>
    <t>Additional bass is layered(?)</t>
  </si>
  <si>
    <t>53-Sonar</t>
  </si>
  <si>
    <t>Flarine</t>
  </si>
  <si>
    <t>99-Sid Kid</t>
  </si>
  <si>
    <t>Dungeon (aka "Mystery", BgmDuMysery1.ogg)</t>
  </si>
  <si>
    <t>55-Phew and Phar</t>
  </si>
  <si>
    <t>AGNUS BOY</t>
  </si>
  <si>
    <t>1 (and most likely 2)</t>
  </si>
  <si>
    <t>Invisible, Darkon Battle, Solemn 2</t>
  </si>
  <si>
    <t>1, 2 and 4</t>
  </si>
  <si>
    <t>Invisible</t>
  </si>
  <si>
    <t>Additional Voices -&gt; OPERATIC</t>
  </si>
  <si>
    <t>OPERATIC</t>
  </si>
  <si>
    <t>Sad</t>
  </si>
  <si>
    <t>Saint Morning Field, New Flarine, Euphresia, Eillun, Kaillun Grasslands (Unused)</t>
  </si>
  <si>
    <t>SNAKE LICK</t>
  </si>
  <si>
    <t>Second Sight</t>
  </si>
  <si>
    <t>LOOP 33</t>
  </si>
  <si>
    <t>Breakout</t>
  </si>
  <si>
    <t>RF Online</t>
  </si>
  <si>
    <t>Soundtrack is mostly EWQL</t>
  </si>
  <si>
    <t>Accretia Base, Cora Base, Cauldron Field</t>
  </si>
  <si>
    <t>Garfield (PlayStation 2)</t>
  </si>
  <si>
    <t>CD 1 -&gt; Partition B -&gt; 79-88 LOOPS</t>
  </si>
  <si>
    <t>STATUS QUO A</t>
  </si>
  <si>
    <t>First Floor</t>
  </si>
  <si>
    <t>BASSOMATIC</t>
  </si>
  <si>
    <t>War of Chunrang</t>
  </si>
  <si>
    <t>쾌도난마</t>
  </si>
  <si>
    <t xml:space="preserve">남가일몽 </t>
  </si>
  <si>
    <t xml:space="preserve">Mirage 4 you, 당나라 킹카唐國好色男 </t>
  </si>
  <si>
    <t>Orchestral stab</t>
  </si>
  <si>
    <t xml:space="preserve">배신하면 칼맞는다(背信卽死) </t>
  </si>
  <si>
    <t>Gurumin: A Monstrous Adventure</t>
  </si>
  <si>
    <t>Horse-1</t>
  </si>
  <si>
    <t>Animal Minimal</t>
  </si>
  <si>
    <t>Dog-1</t>
  </si>
  <si>
    <t>Cow-1</t>
  </si>
  <si>
    <t>Elephant-1</t>
  </si>
  <si>
    <t>Track 46 -&gt; TS 0:00</t>
  </si>
  <si>
    <t>Rooster-1</t>
  </si>
  <si>
    <t>Track 84 - Vocals -&gt; TS Various</t>
  </si>
  <si>
    <t>Latin male voices</t>
  </si>
  <si>
    <t>Bomber Girl</t>
  </si>
  <si>
    <t>My Kind of Phantoms</t>
  </si>
  <si>
    <t>The Mysterious Phantom Egg</t>
  </si>
  <si>
    <t>Tiese Shopping District Theme</t>
  </si>
  <si>
    <t>Ragnarok Battle Offline</t>
  </si>
  <si>
    <t>Sphinx Stage, Curse of Pharoah</t>
  </si>
  <si>
    <t>Labyrinth Suite</t>
  </si>
  <si>
    <t>Amatsu</t>
  </si>
  <si>
    <t>160-Spheres DnB</t>
  </si>
  <si>
    <t>Prontera Sewers A</t>
  </si>
  <si>
    <t>TimeSplitters: Future Perfect</t>
  </si>
  <si>
    <t>Title Screen / Main Menu</t>
  </si>
  <si>
    <t>B-Flop, Rising To The Top, ect.</t>
  </si>
  <si>
    <t>Disco A GoGo</t>
  </si>
  <si>
    <t>Narbacular Drop</t>
  </si>
  <si>
    <t>Main Music</t>
  </si>
  <si>
    <t>Yogurting</t>
  </si>
  <si>
    <t>Beyond the Mist</t>
  </si>
  <si>
    <t>Let's Make Some Memories!</t>
  </si>
  <si>
    <t>RMX Grooves -&gt; 160-Find The Exit Combo</t>
  </si>
  <si>
    <t>The Thousand Year Lament</t>
  </si>
  <si>
    <t>Memories of Yggdrasil, Let's Make Some Memories!, Welcome to Yoitsuki Institute</t>
  </si>
  <si>
    <t>Moorhuhn: Remake</t>
  </si>
  <si>
    <t>Theme Song</t>
  </si>
  <si>
    <t>Silkroad Online</t>
  </si>
  <si>
    <t>Donwhang Dungeon</t>
  </si>
  <si>
    <t>Eastern Europe Field</t>
  </si>
  <si>
    <t>65-Abcess b</t>
  </si>
  <si>
    <t>event_ghost</t>
  </si>
  <si>
    <t>Feliz Navidad, Hotan Field</t>
  </si>
  <si>
    <t>Pure Drums</t>
  </si>
  <si>
    <t>Hexic HD</t>
  </si>
  <si>
    <t>Twine - Build</t>
  </si>
  <si>
    <t>Guitar 04</t>
  </si>
  <si>
    <t>Underlow</t>
  </si>
  <si>
    <t>Guitar 12</t>
  </si>
  <si>
    <t>Twine Beat 004</t>
  </si>
  <si>
    <t>Twine Beat 017</t>
  </si>
  <si>
    <t>Vir Unis - Bug Report</t>
  </si>
  <si>
    <t>Drones</t>
  </si>
  <si>
    <t>Headspace 01</t>
  </si>
  <si>
    <t>Cobblers</t>
  </si>
  <si>
    <t>White Light 02</t>
  </si>
  <si>
    <t>Extra Tweak Grooves</t>
  </si>
  <si>
    <t>Elf Machine 02</t>
  </si>
  <si>
    <t>Space Tribe Fuzz Beat 01</t>
  </si>
  <si>
    <t>Harmonic Atmoshperic</t>
  </si>
  <si>
    <t>Low Velvet Wave</t>
  </si>
  <si>
    <t>Ma Ja Lé</t>
  </si>
  <si>
    <t>Garfield: Saving Arlene</t>
  </si>
  <si>
    <t>Synth Misc</t>
  </si>
  <si>
    <t>PlugSound Vol. 5 Synths</t>
  </si>
  <si>
    <t>Calamity Clocks</t>
  </si>
  <si>
    <t>PlugSound Vol. 6 Global Collection</t>
  </si>
  <si>
    <t>01-GM Deluxe -&gt; 02-Pitched Percussions</t>
  </si>
  <si>
    <t>Naughty Night</t>
  </si>
  <si>
    <t>Hound Pound</t>
  </si>
  <si>
    <t>01-GM Deluxe -&gt; 06-String  Orchestra</t>
  </si>
  <si>
    <t>46-Pizzicato</t>
  </si>
  <si>
    <t>Sinuous Sewers, Calamity Clocks, Naughty Night, Hound Pound</t>
  </si>
  <si>
    <t>? (Quantum Leap Brass or Colossus)</t>
  </si>
  <si>
    <t>Weird FX</t>
  </si>
  <si>
    <t>Granado Espada</t>
  </si>
  <si>
    <t>Most orchestral tracks</t>
  </si>
  <si>
    <t>Fatal</t>
  </si>
  <si>
    <t>Ghetto Amoretto</t>
  </si>
  <si>
    <t>The Last of Chaos</t>
  </si>
  <si>
    <t>Deatholic</t>
  </si>
  <si>
    <t>Espada Nigero, Agujero inmundo</t>
  </si>
  <si>
    <t>Sunnyside</t>
  </si>
  <si>
    <t>DJMAX Portable</t>
  </si>
  <si>
    <t>160-Spheres</t>
  </si>
  <si>
    <t>Various, distored/chopped</t>
  </si>
  <si>
    <t>SIN ~THE LAST SCENE~</t>
  </si>
  <si>
    <t>La Tale</t>
  </si>
  <si>
    <t>Track 8 - Shouts</t>
  </si>
  <si>
    <t>Saurus Field</t>
  </si>
  <si>
    <t>Funk City</t>
  </si>
  <si>
    <t>14 090 E</t>
  </si>
  <si>
    <t>14 090 E scratch fx</t>
  </si>
  <si>
    <t>Coal Mine, Van Giwoo, Rush Off</t>
  </si>
  <si>
    <t>Smile of Sunshine</t>
  </si>
  <si>
    <t>Fragrance of Forest</t>
  </si>
  <si>
    <t>D.Z rocks this</t>
  </si>
  <si>
    <t>Ackee City, Hammer of Dwarf, Evening Sun, Abracadabra</t>
  </si>
  <si>
    <t>Large Snare Ensemble</t>
  </si>
  <si>
    <t>Dragon Castle</t>
  </si>
  <si>
    <t xml:space="preserve">Dear. HyeJin, Toad island #1/#2/#4, </t>
  </si>
  <si>
    <t>157 ScratchMenu2</t>
  </si>
  <si>
    <t>0215 Spooky, 0181 Scratch Hit</t>
  </si>
  <si>
    <t>Gambling without Luck</t>
  </si>
  <si>
    <t>Classic Stylus -&gt; 74-Crossroads</t>
  </si>
  <si>
    <t>74-Crossroads</t>
  </si>
  <si>
    <t>Theme of Chunsik</t>
  </si>
  <si>
    <t xml:space="preserve">Toad island #3 </t>
  </si>
  <si>
    <t>Classic Stylus -&gt; 78-Perturbed</t>
  </si>
  <si>
    <t>78-Perturbed</t>
  </si>
  <si>
    <t>131-Bongos</t>
  </si>
  <si>
    <t>Welcome to the Jungle</t>
  </si>
  <si>
    <t>Cookie Garden</t>
  </si>
  <si>
    <t>Dark Forest, Mysteries of the Forest, The Cradle of Stars</t>
  </si>
  <si>
    <t>Night Wish</t>
  </si>
  <si>
    <t>Lightning Strikes, Echoes, Dark Forest, Lost Temple (Xenadia), Chaotic Guild</t>
  </si>
  <si>
    <t>Sunshine Bar</t>
  </si>
  <si>
    <t>Vivo Reprise</t>
  </si>
  <si>
    <t>Don't Freeze</t>
  </si>
  <si>
    <t>84-Particles  Combo</t>
  </si>
  <si>
    <t>Be Ruined, Mystery School, Night Flower</t>
  </si>
  <si>
    <t>92-Lollipop Vinyl Piano</t>
  </si>
  <si>
    <t>Mystery School, DB</t>
  </si>
  <si>
    <t>Crossroad</t>
  </si>
  <si>
    <t>128-Mardy Mark Combo</t>
  </si>
  <si>
    <t>Pyramid Treasure, Ghost House, White Chapel</t>
  </si>
  <si>
    <t>Ringing Bells in December</t>
  </si>
  <si>
    <t>Blue Emotion, Crystal Cave</t>
  </si>
  <si>
    <t>140-Drill Basic Beat</t>
  </si>
  <si>
    <t>Lightning Strikes, Sunshine Bar</t>
  </si>
  <si>
    <t>Freestyle Rush</t>
  </si>
  <si>
    <t>Prologue Part 2, Bifrost, Volcano, Fragments of Memory</t>
  </si>
  <si>
    <t>Spooky Village</t>
  </si>
  <si>
    <t>Singing Fairy</t>
  </si>
  <si>
    <t>Chaos! Break! Manga!</t>
  </si>
  <si>
    <t>Van Giwoo</t>
  </si>
  <si>
    <t>G#6, A#6</t>
  </si>
  <si>
    <t>Garfield 2: A Tail of Two Kitties</t>
  </si>
  <si>
    <t>3- Electronic Kits</t>
  </si>
  <si>
    <t>Hip hop</t>
  </si>
  <si>
    <t>Rim Snare</t>
  </si>
  <si>
    <t>Congratulations!, Rooftop Theme, Avoid Traffic, Main Menu</t>
  </si>
  <si>
    <t>PlayStation 2 &amp; Windows</t>
  </si>
  <si>
    <t>01 100 E</t>
  </si>
  <si>
    <t>01 100 E drums 01</t>
  </si>
  <si>
    <t>Sewer</t>
  </si>
  <si>
    <t>01 100 E drums 04</t>
  </si>
  <si>
    <t>01 100 E guitar 01</t>
  </si>
  <si>
    <t>01 100 E horns 01</t>
  </si>
  <si>
    <t>01 100 E top loop</t>
  </si>
  <si>
    <t>02 112 D</t>
  </si>
  <si>
    <t>02 112 D guitar</t>
  </si>
  <si>
    <t>Hall</t>
  </si>
  <si>
    <t>02 112 D clavinet 01</t>
  </si>
  <si>
    <t>coarse -2</t>
  </si>
  <si>
    <t>Sewer, Sewer Dance</t>
  </si>
  <si>
    <t>02 112 D clavinet 02</t>
  </si>
  <si>
    <t>03 105 Bb</t>
  </si>
  <si>
    <t>03 105 Bb bass</t>
  </si>
  <si>
    <t>Mission Opening</t>
  </si>
  <si>
    <t>03 105 Bb clavinet</t>
  </si>
  <si>
    <t>03 105 Bb guitar</t>
  </si>
  <si>
    <t>05 104 G</t>
  </si>
  <si>
    <t>05 104 G guitar 02</t>
  </si>
  <si>
    <t>Castle, Castle Dance</t>
  </si>
  <si>
    <t>05 104 G horns</t>
  </si>
  <si>
    <t>Failed</t>
  </si>
  <si>
    <t>05 104 G organ</t>
  </si>
  <si>
    <t>05 104 G vocal 01</t>
  </si>
  <si>
    <t>07 100 E</t>
  </si>
  <si>
    <t>07 100 E drums fill</t>
  </si>
  <si>
    <t>08 105 E</t>
  </si>
  <si>
    <t>08 105 E guitar</t>
  </si>
  <si>
    <t>09 125 C</t>
  </si>
  <si>
    <t>09 125 C drums 02</t>
  </si>
  <si>
    <t>Main Menu, Success</t>
  </si>
  <si>
    <t>09 125 C guitar 01</t>
  </si>
  <si>
    <t>coarse +4 for Main Menu</t>
  </si>
  <si>
    <t>Mission Begins, Main Menu</t>
  </si>
  <si>
    <t>09 125 C horns 01</t>
  </si>
  <si>
    <t>Mission Begins, Castle</t>
  </si>
  <si>
    <t>10 110 E</t>
  </si>
  <si>
    <t>10 110 E bass</t>
  </si>
  <si>
    <t>10 110 E guitar</t>
  </si>
  <si>
    <t>10 110 E organ</t>
  </si>
  <si>
    <t>11 125 C</t>
  </si>
  <si>
    <t>11 125 C horns</t>
  </si>
  <si>
    <t>Sewer Dance</t>
  </si>
  <si>
    <t>12 112 E</t>
  </si>
  <si>
    <t>12 112 E clavinet</t>
  </si>
  <si>
    <t>Success</t>
  </si>
  <si>
    <t>12 112 E horns</t>
  </si>
  <si>
    <t>13 130 E</t>
  </si>
  <si>
    <t>13 130 E horns</t>
  </si>
  <si>
    <t>14 090 E bass</t>
  </si>
  <si>
    <t>14 090 E guitar</t>
  </si>
  <si>
    <t>14 090 E saxes</t>
  </si>
  <si>
    <t>Boss, Hall</t>
  </si>
  <si>
    <t>14 090 E synth</t>
  </si>
  <si>
    <t>15 110 E</t>
  </si>
  <si>
    <t>15 110 E horns</t>
  </si>
  <si>
    <t>Hall, Roof Dance</t>
  </si>
  <si>
    <t>16 095 E</t>
  </si>
  <si>
    <t>16 095 E bass</t>
  </si>
  <si>
    <t xml:space="preserve">17 100 B </t>
  </si>
  <si>
    <t>17 100 B guitar 01</t>
  </si>
  <si>
    <t>17 100 B scratch 01</t>
  </si>
  <si>
    <t>18 105 G</t>
  </si>
  <si>
    <t>18 105 G horns</t>
  </si>
  <si>
    <t>24 110 E</t>
  </si>
  <si>
    <t>24 110 E claps</t>
  </si>
  <si>
    <t>24 110 E sax solo</t>
  </si>
  <si>
    <t>24 110 E synth</t>
  </si>
  <si>
    <t>26 094 F#</t>
  </si>
  <si>
    <t>26 094 F# guitar</t>
  </si>
  <si>
    <t>Roof, Roof Dance</t>
  </si>
  <si>
    <t>26 094 F# rhodes</t>
  </si>
  <si>
    <t>27 105 G</t>
  </si>
  <si>
    <t>27 105 G guitar</t>
  </si>
  <si>
    <t>29 115 F</t>
  </si>
  <si>
    <t>29 115 F vocal fx</t>
  </si>
  <si>
    <t>MUSIC LOOPS AND PHRASES -&gt; MUSIC LOOPS_125</t>
  </si>
  <si>
    <t>FHP_ FILT LOOP_125_ D</t>
  </si>
  <si>
    <t>Classic Stylus -&gt; 75-Plate</t>
  </si>
  <si>
    <t>75-Plate b</t>
  </si>
  <si>
    <t>Garden, Sewer Dance</t>
  </si>
  <si>
    <t>Castle Dance, Sewer Dance</t>
  </si>
  <si>
    <t>Classic Stylus -&gt; Ride Cymbals</t>
  </si>
  <si>
    <t>64-Swizzler</t>
  </si>
  <si>
    <r>
      <rPr>
        <rFont val="Fira Sans"/>
        <b/>
        <sz val="10.0"/>
      </rPr>
      <t xml:space="preserve">92-Tambourine </t>
    </r>
    <r>
      <rPr>
        <rFont val="Fira Sans"/>
        <b/>
        <i/>
        <sz val="10.0"/>
      </rPr>
      <t>or</t>
    </r>
    <r>
      <rPr>
        <rFont val="Fira Sans"/>
        <b/>
        <sz val="10.0"/>
      </rPr>
      <t xml:space="preserve"> 101-Tambourine</t>
    </r>
  </si>
  <si>
    <t>Castle Dance</t>
  </si>
  <si>
    <t>77-Desert Fog Combo</t>
  </si>
  <si>
    <t>RMX Grooves -&gt; 95-Jungle Jan</t>
  </si>
  <si>
    <t>95-Jungle Jan Combo</t>
  </si>
  <si>
    <t>Roof Dance</t>
  </si>
  <si>
    <t>109-ReDisco No Kick</t>
  </si>
  <si>
    <t>RMX Grooves -&gt; 120-Funk Rain</t>
  </si>
  <si>
    <t>120-Funk Rain Combo</t>
  </si>
  <si>
    <t>Snare (D/E/F#7) also used for fill</t>
  </si>
  <si>
    <t>backing96-01-#264</t>
  </si>
  <si>
    <t>backing96-05-#268</t>
  </si>
  <si>
    <t>CONSTRUCTIONKITS -&gt; 16-20smooth ryders</t>
  </si>
  <si>
    <t>backing107.5-01-#342</t>
  </si>
  <si>
    <t>coarse +4</t>
  </si>
  <si>
    <t>Roof</t>
  </si>
  <si>
    <t>backing107.5-07-#348</t>
  </si>
  <si>
    <t>CONSTRUCTIONKITS -&gt; 41-45bossa del sol</t>
  </si>
  <si>
    <t>backing96-02-#584</t>
  </si>
  <si>
    <t>Garden, Garden Dance</t>
  </si>
  <si>
    <t>01-GM Deluxe -&gt; 05-Bass</t>
  </si>
  <si>
    <t>34-Electric Bass 1</t>
  </si>
  <si>
    <t>Sewer, Sewer Dance, Mission Begins, Failed, Success</t>
  </si>
  <si>
    <t>03-GM Drums -&gt; 01-GM Kits Deluxe</t>
  </si>
  <si>
    <t>GM Crash Cymbal</t>
  </si>
  <si>
    <t>13-30-AJ TALKBOXES -&gt; 29-PROCESSED TALKBOXES B</t>
  </si>
  <si>
    <t>FXTALK36</t>
  </si>
  <si>
    <t>Soundscan 56 - Modern Percussion Loops</t>
  </si>
  <si>
    <t>Partition A -&gt; 01-BONGO 100</t>
  </si>
  <si>
    <t>100BONG06</t>
  </si>
  <si>
    <t>The Resource</t>
  </si>
  <si>
    <t>Guitar, bass, organ</t>
  </si>
  <si>
    <t>Misc elements</t>
  </si>
  <si>
    <t>Mission Begins</t>
  </si>
  <si>
    <t>Horn fall, cymbal</t>
  </si>
  <si>
    <t>Saxophone thing &amp; kick and stick</t>
  </si>
  <si>
    <t>Intermission</t>
  </si>
  <si>
    <t>Sam &amp; Max Save the World</t>
  </si>
  <si>
    <t>Original (2006)</t>
  </si>
  <si>
    <t>Bongo Groove 01</t>
  </si>
  <si>
    <t>Crusin'</t>
  </si>
  <si>
    <t>Conga Groove 09</t>
  </si>
  <si>
    <t>Crusin', Crusin' 2.0</t>
  </si>
  <si>
    <t>CD 3 -&gt; [AO mal] vibraphone</t>
  </si>
  <si>
    <t>vibraphone KEY</t>
  </si>
  <si>
    <t>-Various-</t>
  </si>
  <si>
    <t>Bosco's, Crusin'</t>
  </si>
  <si>
    <t>Lefty's 2.0</t>
  </si>
  <si>
    <t>The Office etc.</t>
  </si>
  <si>
    <t>Remaster (2020)</t>
  </si>
  <si>
    <t>The Office, Good Sam, Bad Max, Oh Mama!</t>
  </si>
  <si>
    <t>Upright Bass FX</t>
  </si>
  <si>
    <t>Good Sam, Bad Max</t>
  </si>
  <si>
    <t>Trackmania United</t>
  </si>
  <si>
    <t>Sonny Train</t>
  </si>
  <si>
    <t>Professor Layton and the Curious Village</t>
  </si>
  <si>
    <t>CD 1 -&gt; [AO str_s] cello solo basic KEY XFD</t>
  </si>
  <si>
    <t>cello solo basic KEY XFD</t>
  </si>
  <si>
    <t>The Curious Village</t>
  </si>
  <si>
    <t>Layton's Theme</t>
  </si>
  <si>
    <t>The Village Starts Moving</t>
  </si>
  <si>
    <t>Layton's Theme, The Village Starts Moving</t>
  </si>
  <si>
    <t>Walking in the Village, Mysterious Girl, Reinhold Manor etc.</t>
  </si>
  <si>
    <t>The Curious Village, Walking in the Village, Puzzle etc.</t>
  </si>
  <si>
    <t>024 Bandoneon</t>
  </si>
  <si>
    <t>Layton's Theme, The Curious Village, Walking in the Village etc.</t>
  </si>
  <si>
    <t>Corum Online</t>
  </si>
  <si>
    <t>Almansia</t>
  </si>
  <si>
    <t>Intro, Lamonta Ruins, Irnote, Day in Ludiros, Event Dungeon, Lighthouse, Tower/Guild Battle</t>
  </si>
  <si>
    <t>Santa Claus Is Coming to Town, NPC 1</t>
  </si>
  <si>
    <t>Hi! Hamtaro Ham-Ham Challenge</t>
  </si>
  <si>
    <t>Thrillville: Off the Rails</t>
  </si>
  <si>
    <t>099-Oozie Wah</t>
  </si>
  <si>
    <t>Minigames - Jam</t>
  </si>
  <si>
    <t>Remaze</t>
  </si>
  <si>
    <t>Packs -&gt; Legacy -&gt; FX</t>
  </si>
  <si>
    <t>FX_Toilings</t>
  </si>
  <si>
    <t>88 Loop</t>
  </si>
  <si>
    <t>Xenepic Online</t>
  </si>
  <si>
    <t>BGM 47-55, BGM 57</t>
  </si>
  <si>
    <t>Classic Stylus -&gt; 55-Phew and Phar</t>
  </si>
  <si>
    <t xml:space="preserve">55-Phew and Phar </t>
  </si>
  <si>
    <t>Might be custom loop, c based</t>
  </si>
  <si>
    <t>Swamp (BGM 30)</t>
  </si>
  <si>
    <t>Wasteland (BGM 34)</t>
  </si>
  <si>
    <t>Custom loop?</t>
  </si>
  <si>
    <t>Road of Rock Formation (BGM 28)</t>
  </si>
  <si>
    <t>Trashed and Iced</t>
  </si>
  <si>
    <t>Theme of Eir</t>
  </si>
  <si>
    <t>Jotunnheim Forest, Lively Town, Esune (BGM 19)</t>
  </si>
  <si>
    <t>Garfield: Lasagna World Tour</t>
  </si>
  <si>
    <t>Upright Studio Bass</t>
  </si>
  <si>
    <t>087-Vibrawah</t>
  </si>
  <si>
    <t>Italy, Italy Chase (Unused)</t>
  </si>
  <si>
    <t>70-Ping Sixteen b</t>
  </si>
  <si>
    <t>Mexico</t>
  </si>
  <si>
    <t>Mexico, Mexico Chase, Town Chase</t>
  </si>
  <si>
    <t>Town, Town Chase</t>
  </si>
  <si>
    <t>104-Triangle</t>
  </si>
  <si>
    <t>Egypt</t>
  </si>
  <si>
    <t>Mexico Chase</t>
  </si>
  <si>
    <t>82-Hindi Ground Plastic Tablas</t>
  </si>
  <si>
    <t>RMX Grooves -&gt; 85-BumGums</t>
  </si>
  <si>
    <t>85-BumGums VinylGtr</t>
  </si>
  <si>
    <t>90-Variable Axis Beat</t>
  </si>
  <si>
    <t>RMX Grooves -&gt; 91-Plasticism</t>
  </si>
  <si>
    <t>91-Plasticism GTR</t>
  </si>
  <si>
    <t>Egypt Chase</t>
  </si>
  <si>
    <t>Main Theme, Town</t>
  </si>
  <si>
    <t>Jazz Organ slow</t>
  </si>
  <si>
    <t>PlugSound Vol. 3 Drums &amp; Percs</t>
  </si>
  <si>
    <t>4-Percussions -&gt; Percs Multi Kits</t>
  </si>
  <si>
    <t>Atmosphere Percs</t>
  </si>
  <si>
    <t>01-GM Deluxe -&gt; 06-String &amp; Orchestra</t>
  </si>
  <si>
    <t>Italy</t>
  </si>
  <si>
    <t>Backing drum loop</t>
  </si>
  <si>
    <t>Italy Chase (Unused)</t>
  </si>
  <si>
    <t>Cup Brass</t>
  </si>
  <si>
    <t>Mamorukun Curse! / Mamoru-kun wa Norowarete Shimatta!</t>
  </si>
  <si>
    <t>Whys and Wherefores (Attract), Bless you! boy (Prologue 1), etc.</t>
  </si>
  <si>
    <t>038 Slap Bs. 2</t>
  </si>
  <si>
    <t>The Curse (Normal Boss), Superhero (False Final Stage)</t>
  </si>
  <si>
    <t>007 YKChopper bass</t>
  </si>
  <si>
    <t>Whys and Wherefores (Attract), One step at a time (Tutorial), Bless you! boy (Prologue 1), etc.</t>
  </si>
  <si>
    <t>013 Magical bass</t>
  </si>
  <si>
    <t>Lost Wind (Ice Village World - Second Half), Will Force (Original Mission)</t>
  </si>
  <si>
    <t>tone -&gt; brass</t>
  </si>
  <si>
    <t>011 Synth Brass 1 O</t>
  </si>
  <si>
    <t>Will Force (Original Mission)</t>
  </si>
  <si>
    <t>012 Synth Brass 2 O</t>
  </si>
  <si>
    <t>Fine Day (Player Select), Great Tribulation (Sky Garden World)</t>
  </si>
  <si>
    <t>009 E.Organ 2 (voic</t>
  </si>
  <si>
    <t>YO-KAI Disco (Hell's Entrance World)</t>
  </si>
  <si>
    <t>Cartoon Network Universe: FusionFall</t>
  </si>
  <si>
    <t>Onslaught (WiiWare)</t>
  </si>
  <si>
    <t>AO Percussion</t>
  </si>
  <si>
    <t>88-Shaker</t>
  </si>
  <si>
    <t>99-Tambourine 1</t>
  </si>
  <si>
    <t>3 semitones up</t>
  </si>
  <si>
    <t>125-Triangle</t>
  </si>
  <si>
    <t>Around 75% velocity</t>
  </si>
  <si>
    <t>Seen in Waterflame YouTube videos</t>
  </si>
  <si>
    <t>Dark Skies</t>
  </si>
  <si>
    <t>Neo Steam: The Shattered Continent</t>
  </si>
  <si>
    <t>Being After, Mazy, Deeper than Blue, Forgotten Saga</t>
  </si>
  <si>
    <t>New Age, Voyageurs</t>
  </si>
  <si>
    <t>Shatter</t>
  </si>
  <si>
    <t>Seen in composer plugin list</t>
  </si>
  <si>
    <t>AQUEST</t>
  </si>
  <si>
    <t>AquesTone</t>
  </si>
  <si>
    <t>Phont</t>
  </si>
  <si>
    <t>Female_F1</t>
  </si>
  <si>
    <t>Amethyst Caverns</t>
  </si>
  <si>
    <t>Stand alone</t>
  </si>
  <si>
    <t>Freon World</t>
  </si>
  <si>
    <t>Synth voice</t>
  </si>
  <si>
    <t>Argon Refinery, Neon Mines</t>
  </si>
  <si>
    <t>Machinarium</t>
  </si>
  <si>
    <t>Sine Wave Drops</t>
  </si>
  <si>
    <t>Game In The Brain</t>
  </si>
  <si>
    <t>Vocaloid</t>
  </si>
  <si>
    <t>Clockwise Operetta</t>
  </si>
  <si>
    <t>Madagascar Kartz</t>
  </si>
  <si>
    <t>Freighter 2</t>
  </si>
  <si>
    <t>Freighter 1</t>
  </si>
  <si>
    <t>Championship 2B</t>
  </si>
  <si>
    <t>Championship 2A, Championship 1B, Championship 1A</t>
  </si>
  <si>
    <t xml:space="preserve">58-Motion  Combo a </t>
  </si>
  <si>
    <t>Plane Wreck 1</t>
  </si>
  <si>
    <t>Mad Jungle 1</t>
  </si>
  <si>
    <t>Plane Wreck 2</t>
  </si>
  <si>
    <t>Shrek's Swamp 1</t>
  </si>
  <si>
    <t>Bloons Tower Defense 4</t>
  </si>
  <si>
    <t>79-BossaLuv Vinyl 1</t>
  </si>
  <si>
    <t>LEGO Indiana Jones 2: The Adventure Continues</t>
  </si>
  <si>
    <t>3TP Sfz Cresc Short</t>
  </si>
  <si>
    <t>Disco Party</t>
  </si>
  <si>
    <t>Alto Sax -&gt; AS Shorts</t>
  </si>
  <si>
    <t>AS Marcato Tight</t>
  </si>
  <si>
    <t>Angry Birds</t>
  </si>
  <si>
    <t>Colossum</t>
  </si>
  <si>
    <t>Could be everything</t>
  </si>
  <si>
    <t>Dariusburst</t>
  </si>
  <si>
    <t>Hinder One</t>
  </si>
  <si>
    <t>Despicable Me (PlayStation 2, Wii, PlayStation Portable)</t>
  </si>
  <si>
    <t>123-Bongos 1</t>
  </si>
  <si>
    <t>Gru's Lab 1</t>
  </si>
  <si>
    <t>Super Meat Boy</t>
  </si>
  <si>
    <t>Meat Golem</t>
  </si>
  <si>
    <t>Choir sounds</t>
  </si>
  <si>
    <t>Eden Eternal</t>
  </si>
  <si>
    <t>Can be Colossus</t>
  </si>
  <si>
    <t>Meeryasha</t>
  </si>
  <si>
    <t>Crimson</t>
  </si>
  <si>
    <t xml:space="preserve">Limestone Mountain, Unknown 006, Ulta Hall </t>
  </si>
  <si>
    <t>Partition B -&gt; GRP CHANT</t>
  </si>
  <si>
    <t>CHOIR CHANTS</t>
  </si>
  <si>
    <t>Note for order of samples used</t>
  </si>
  <si>
    <t>Morticora</t>
  </si>
  <si>
    <t>Partition B -&gt; WHISPERS</t>
  </si>
  <si>
    <t>52-Alice's Dream Illusion 1</t>
  </si>
  <si>
    <t xml:space="preserve">Eden Glen
</t>
  </si>
  <si>
    <t>52-Alice's Dream Metal Hit</t>
  </si>
  <si>
    <t>Tasos Channel</t>
  </si>
  <si>
    <t>RMX Grooves -&gt; 115-Palminstry</t>
  </si>
  <si>
    <t>115-Palminstry Handclap Groove</t>
  </si>
  <si>
    <t xml:space="preserve">Skleros's Ice Abyss </t>
  </si>
  <si>
    <t>Unsure if 2a or 2b</t>
  </si>
  <si>
    <t>MOTIF</t>
  </si>
  <si>
    <t>Title Screen, Eden Glen, Rainbowfall Forest, Beluga Bay, Graceland Marsh, Personal Residence</t>
  </si>
  <si>
    <t>E12 Panflute</t>
  </si>
  <si>
    <t>Rainbowfall Forest</t>
  </si>
  <si>
    <t>Monkey Quest</t>
  </si>
  <si>
    <t>Login Screen Theme</t>
  </si>
  <si>
    <t>Terraria</t>
  </si>
  <si>
    <t>Legacy -&gt; Logic -&gt; 12 Textures -&gt; 01 Cinematic Textures</t>
  </si>
  <si>
    <t>Atmospheric FX</t>
  </si>
  <si>
    <t>C3, F3, B3, D4 (might be more)</t>
  </si>
  <si>
    <t>Eerie</t>
  </si>
  <si>
    <t>Brass -&gt; ?</t>
  </si>
  <si>
    <t>Title Screen, Boss 1, Boss 3, Plantera</t>
  </si>
  <si>
    <t>6FH Bend Dn HT</t>
  </si>
  <si>
    <t>Dungeon</t>
  </si>
  <si>
    <t>Harp Gliss 6 Up+Dn</t>
  </si>
  <si>
    <t>Underground Hallow</t>
  </si>
  <si>
    <t>Bassoon Staccato</t>
  </si>
  <si>
    <t>Alternate Day</t>
  </si>
  <si>
    <t>Fruity LSD</t>
  </si>
  <si>
    <t>Roland GM/GS Sound Set</t>
  </si>
  <si>
    <t>Terraria Day Theme Remix</t>
  </si>
  <si>
    <t>Title Screen, Day, Crimson</t>
  </si>
  <si>
    <t>Vintage -&gt; Mini</t>
  </si>
  <si>
    <t>Mini FX Ambience</t>
  </si>
  <si>
    <t>NuSofting</t>
  </si>
  <si>
    <t>daHornet</t>
  </si>
  <si>
    <t>V Chord</t>
  </si>
  <si>
    <t>Jungle, Lihzahrd, Ocean Night</t>
  </si>
  <si>
    <t>Short Noise</t>
  </si>
  <si>
    <t>Boss 2</t>
  </si>
  <si>
    <t>03. Multisamples -&gt; ST-01 -&gt; ST-01 Drums 2</t>
  </si>
  <si>
    <t>claves</t>
  </si>
  <si>
    <t>D4, B4</t>
  </si>
  <si>
    <t>Solar Eclipse</t>
  </si>
  <si>
    <t>Snapshot -&gt; Arps</t>
  </si>
  <si>
    <t>AR Select Option</t>
  </si>
  <si>
    <t>Mushrooms</t>
  </si>
  <si>
    <t>Snapshot -&gt; Bass</t>
  </si>
  <si>
    <t>BA 8-Bit Dubstep</t>
  </si>
  <si>
    <t>Queen Bee</t>
  </si>
  <si>
    <t>Snapshot -&gt; FX</t>
  </si>
  <si>
    <t>FX Answer The Phone</t>
  </si>
  <si>
    <t>Alternate Day, Underground Ice</t>
  </si>
  <si>
    <t>Underground Hallow (Otherworld)</t>
  </si>
  <si>
    <t>Twisted Tools</t>
  </si>
  <si>
    <t>Into the Darkness II</t>
  </si>
  <si>
    <t>29_Halloween 2014_Twisted Tools</t>
  </si>
  <si>
    <t>30_Halloween 2014_Twisted Tools</t>
  </si>
  <si>
    <t>Boss 1</t>
  </si>
  <si>
    <t>Hallow, Underground Hallow</t>
  </si>
  <si>
    <t>Arp Patch</t>
  </si>
  <si>
    <t>Phineas and Ferb: Across The 2nd Dimension</t>
  </si>
  <si>
    <t>Used for the orchestra</t>
  </si>
  <si>
    <t>Jetpack Joyride</t>
  </si>
  <si>
    <t>Guitar at BGM TS 0:23</t>
  </si>
  <si>
    <t>Solo Strings / Solo Violin</t>
  </si>
  <si>
    <t>The Binding of Isaac</t>
  </si>
  <si>
    <t>Enmity Of the Dark Lord, My Innermost Apocalypse</t>
  </si>
  <si>
    <t>Reverse Piano</t>
  </si>
  <si>
    <t>Tomes</t>
  </si>
  <si>
    <t>Bloons Tower Defense 5</t>
  </si>
  <si>
    <t>90 BREAK 1, 90 BREAK 5</t>
  </si>
  <si>
    <t>Bloons Tropical Party</t>
  </si>
  <si>
    <t>Jungle 01</t>
  </si>
  <si>
    <t>Main Theme, Bloons Disco Party, Bloons Dub Party</t>
  </si>
  <si>
    <t>117-Aquafunk</t>
  </si>
  <si>
    <t>117-Aquafunk Lo-Fi Echo</t>
  </si>
  <si>
    <t>Main Theme, Bloons Disco Party</t>
  </si>
  <si>
    <t>Ethnic Vol 2 -&gt; Solo Flute</t>
  </si>
  <si>
    <t>Solo Flute-F 1</t>
  </si>
  <si>
    <t>Sounds of Polynesia -&gt; 110-Mambu Danis</t>
  </si>
  <si>
    <t>MD-Mambu 1 &amp; 2 110</t>
  </si>
  <si>
    <t>World Pack Acid B -&gt; Pure Tabla -&gt; 08O BPM</t>
  </si>
  <si>
    <t>Adesar 080</t>
  </si>
  <si>
    <t>Percussion, Woodwind phrases</t>
  </si>
  <si>
    <t>Japanese Theme</t>
  </si>
  <si>
    <t>Youyou Kengeki Musou</t>
  </si>
  <si>
    <t>Hakurei ~ Eastern Wind</t>
  </si>
  <si>
    <t>Skullgirls</t>
  </si>
  <si>
    <t>A Return to Normalcy, The Lives We Tried To Reclaim, Shenanigans and Goings-Ons, etc.</t>
  </si>
  <si>
    <t>Skull Heart Arrhythmia</t>
  </si>
  <si>
    <t>Likely more patches used</t>
  </si>
  <si>
    <t>The Seat of Power, Learning One's Craft, Skull Heart Arrhythmia, etc.</t>
  </si>
  <si>
    <t>SCP – Containment Breach</t>
  </si>
  <si>
    <t>Strings &amp; Transitions</t>
  </si>
  <si>
    <t>6 String Torture 02</t>
  </si>
  <si>
    <t>Medusa (SCP-628)</t>
  </si>
  <si>
    <t>Atmospheres -&gt; Ethnic</t>
  </si>
  <si>
    <t>Digeridoo</t>
  </si>
  <si>
    <t>Menu Ambience</t>
  </si>
  <si>
    <t>DoDonPachi SaiDaiOuJou</t>
  </si>
  <si>
    <t>BGM TS: 0:46</t>
  </si>
  <si>
    <t>NIJI (Stage2)</t>
  </si>
  <si>
    <t>TEKIE</t>
  </si>
  <si>
    <t>BGM TS: 1:26</t>
  </si>
  <si>
    <t>Subway Surfers</t>
  </si>
  <si>
    <t>Funky Electric Guitar Riff 06</t>
  </si>
  <si>
    <t>From The Funk Master</t>
  </si>
  <si>
    <t>Madagascar 3: Europe's Most Wanted / The Videogame</t>
  </si>
  <si>
    <t>Rome 1</t>
  </si>
  <si>
    <t>Animal Control, Pisa 2</t>
  </si>
  <si>
    <t>Animal Control, Pisa 2, London 2</t>
  </si>
  <si>
    <t>Pou</t>
  </si>
  <si>
    <t>Classic Country</t>
  </si>
  <si>
    <t>Banjo 19-03 A</t>
  </si>
  <si>
    <t>Food Drop</t>
  </si>
  <si>
    <t>Mandolin 03-05 C</t>
  </si>
  <si>
    <t>Vector</t>
  </si>
  <si>
    <t>Downtown Theme</t>
  </si>
  <si>
    <t>My Singing Monsters</t>
  </si>
  <si>
    <t>Reedling</t>
  </si>
  <si>
    <t>Deedge</t>
  </si>
  <si>
    <t>Bright Tenor Sax NoteExp</t>
  </si>
  <si>
    <t>Sox, Gheegur</t>
  </si>
  <si>
    <t>Furcorn's Jelly Dreams</t>
  </si>
  <si>
    <t>Breakbeat</t>
  </si>
  <si>
    <t>Bad Piggies</t>
  </si>
  <si>
    <t>Balkan - World Drumkits Collection</t>
  </si>
  <si>
    <t>Alicia's Keys</t>
  </si>
  <si>
    <t>Happy Wars</t>
  </si>
  <si>
    <t>Twilight / Pumpkin</t>
  </si>
  <si>
    <t>Deep Sea</t>
  </si>
  <si>
    <t>Sunset</t>
  </si>
  <si>
    <t>RMX Grooves -&gt; 109-Hypnotic</t>
  </si>
  <si>
    <t>Twilight / Pumpkin, Credits</t>
  </si>
  <si>
    <t>Rainbow (Season 3)</t>
  </si>
  <si>
    <t>Hotline Miami</t>
  </si>
  <si>
    <t>Synths -&gt; Leads, Arps &amp; Sequences</t>
  </si>
  <si>
    <t>Arp 05</t>
  </si>
  <si>
    <t>Crystals</t>
  </si>
  <si>
    <t>Giana Sisters: Twisted Dreams</t>
  </si>
  <si>
    <t>Boss 1 (Cute Giana)</t>
  </si>
  <si>
    <t>QuadraSID</t>
  </si>
  <si>
    <t>Sayonara Umihara Kawase</t>
  </si>
  <si>
    <t>Manori Stabs</t>
  </si>
  <si>
    <t>Public bath</t>
  </si>
  <si>
    <t>Bar</t>
  </si>
  <si>
    <t>"Nagatoro" Stage BGM</t>
  </si>
  <si>
    <t>"Tama River" Stage BGM</t>
  </si>
  <si>
    <t>Public bath, Sky Blue (Instrumental Arrange), Field Select</t>
  </si>
  <si>
    <t>012 PianoStrings</t>
  </si>
  <si>
    <t>Bar, Field Select, "Nagatoro" Stage BGM</t>
  </si>
  <si>
    <t>Sky Blue (Instrumental Arrange)</t>
  </si>
  <si>
    <t>Stereo synth bass</t>
  </si>
  <si>
    <t>Public bath, Sky Blue (Instrumental Arrange)</t>
  </si>
  <si>
    <t>105 Flute 2</t>
  </si>
  <si>
    <t>Papers, Please</t>
  </si>
  <si>
    <t>Breakbeat Kit</t>
  </si>
  <si>
    <t>Geometry Dash</t>
  </si>
  <si>
    <t>CD 1 -&gt; Track 49</t>
  </si>
  <si>
    <t>Chamber of Time</t>
  </si>
  <si>
    <t>Damped</t>
  </si>
  <si>
    <t>Vault of Secrets</t>
  </si>
  <si>
    <t>Menu Vault, Vault of Secrets</t>
  </si>
  <si>
    <t>Menu Vault</t>
  </si>
  <si>
    <t>Unlock Sound Effect</t>
  </si>
  <si>
    <t>Custom made sound</t>
  </si>
  <si>
    <t>Deadlocked</t>
  </si>
  <si>
    <t>AR Krystaline A</t>
  </si>
  <si>
    <t>Geometry Dash Menu Theme</t>
  </si>
  <si>
    <t>AR Krystaline B</t>
  </si>
  <si>
    <t xml:space="preserve">Soundfont - TGSF 21x </t>
  </si>
  <si>
    <t>Standard Drumkit</t>
  </si>
  <si>
    <t>May be something else</t>
  </si>
  <si>
    <t>Hexagon Force</t>
  </si>
  <si>
    <t>Bass Lead</t>
  </si>
  <si>
    <t>Half-Minute Hero</t>
  </si>
  <si>
    <t>Native -&gt; Drum set</t>
  </si>
  <si>
    <t>Spell of Destruction, Justice is Victorious!</t>
  </si>
  <si>
    <t>Calm afternoon</t>
  </si>
  <si>
    <t>089-Swing Toms</t>
  </si>
  <si>
    <t>089-Swing Toms Remix 1</t>
  </si>
  <si>
    <t>It's So Cool!!</t>
  </si>
  <si>
    <t>Spell of Destruction</t>
  </si>
  <si>
    <t>SOLOS -&gt; FLUTE_SOLOS</t>
  </si>
  <si>
    <t>F33</t>
  </si>
  <si>
    <t>F42</t>
  </si>
  <si>
    <t>PAYDAY 2</t>
  </si>
  <si>
    <t>Three Loop Combos</t>
  </si>
  <si>
    <t>Extraction Point</t>
  </si>
  <si>
    <t>Home Invasion 2016</t>
  </si>
  <si>
    <t>Nu:Logic - Drum &amp; Bass Vol. 9</t>
  </si>
  <si>
    <t>NLG_WAV_LOOPS -&gt; NLG_DRUM_LOOPS</t>
  </si>
  <si>
    <t>NLG_174_Shark_Break</t>
  </si>
  <si>
    <t>Live Drum And Bass Drums - K J Sawka</t>
  </si>
  <si>
    <t>KJ_Wav_Loops -&gt; KJ_Dry_Drum_Loops -&gt; Fills Builds and Breakdowns</t>
  </si>
  <si>
    <t>KJ_140_snare_build</t>
  </si>
  <si>
    <t>Kontakt 5</t>
  </si>
  <si>
    <t>Reaktor 5</t>
  </si>
  <si>
    <t>XP Rom Extension</t>
  </si>
  <si>
    <t>LD Karachooo</t>
  </si>
  <si>
    <t>legato, distorted</t>
  </si>
  <si>
    <t>XP Perpetual Motion</t>
  </si>
  <si>
    <t>Noizy Lipz</t>
  </si>
  <si>
    <t>Impacts &amp; Explosions</t>
  </si>
  <si>
    <t>sm101_imp_exp_huge_36</t>
  </si>
  <si>
    <t>Risers &amp; Falls</t>
  </si>
  <si>
    <t>sm101_tfx_rising_16bar_06</t>
  </si>
  <si>
    <t>Pimped Out Getaway</t>
  </si>
  <si>
    <t>Soundbox</t>
  </si>
  <si>
    <t>Impacts, Risers &amp; Drops 2</t>
  </si>
  <si>
    <t>SB_IR&amp;D_2_RISERS_124_012</t>
  </si>
  <si>
    <t>pads</t>
  </si>
  <si>
    <t>Kahoot!</t>
  </si>
  <si>
    <t>Lobby (British Month)</t>
  </si>
  <si>
    <t>SFX (Question Over)</t>
  </si>
  <si>
    <t>01 Hip Hop</t>
  </si>
  <si>
    <t>Freeway Beat 02</t>
  </si>
  <si>
    <t>20 Second Countdown (1/3)</t>
  </si>
  <si>
    <t>Exotic Beat 02</t>
  </si>
  <si>
    <t>20 Second Countdown (2/3), 30 Second Countdown (1/3)</t>
  </si>
  <si>
    <t>Courier Strings</t>
  </si>
  <si>
    <t>African King Gyl 03</t>
  </si>
  <si>
    <t>Lobby (Jungle)</t>
  </si>
  <si>
    <t>Yandere Simulator (Unreleased)</t>
  </si>
  <si>
    <t>Live Recording: Only Wednesday</t>
  </si>
  <si>
    <t>Only Wednesday's Drum Kit</t>
  </si>
  <si>
    <t>Basement, Various others</t>
  </si>
  <si>
    <t>Casiotone MT-68</t>
  </si>
  <si>
    <t>Rock Drum Pattern</t>
  </si>
  <si>
    <t>Bedroom, Basement</t>
  </si>
  <si>
    <t>Taiko Drums</t>
  </si>
  <si>
    <t>Schoolday 1, 2</t>
  </si>
  <si>
    <t>Tsubasa Wo Kudasai</t>
  </si>
  <si>
    <t>Peff</t>
  </si>
  <si>
    <t>036 Kong 808</t>
  </si>
  <si>
    <t>Custom Redrum Patch</t>
  </si>
  <si>
    <t>80s Rhoades MK II Early 80s no Pan</t>
  </si>
  <si>
    <t>Reason Electric Bass</t>
  </si>
  <si>
    <t>Griffin Producer (Les Paul)</t>
  </si>
  <si>
    <t>NN19 Sampler Patches -&gt; Bass</t>
  </si>
  <si>
    <t>FRETLESSBASS</t>
  </si>
  <si>
    <t>Reason Pianos</t>
  </si>
  <si>
    <t>-Producer Pianos</t>
  </si>
  <si>
    <t>Dave Darlington NY Jazz [Steinway D]</t>
  </si>
  <si>
    <t>Slow Ensemble</t>
  </si>
  <si>
    <t>Risk of Rain</t>
  </si>
  <si>
    <t>DSX -&gt; Bells-Mallet</t>
  </si>
  <si>
    <t>Mini Christmas</t>
  </si>
  <si>
    <t>Risk of Rain, Dew Point, Monsoon, Cyclogenesis, Tropic of Cancer, Surface Tension</t>
  </si>
  <si>
    <t>The Binding of Isaac: Rebirth</t>
  </si>
  <si>
    <t>Requiem Professional</t>
  </si>
  <si>
    <t>Requiem Pro Choral FX</t>
  </si>
  <si>
    <t>Ambiences -&gt; Region 2 (A3 - D4)</t>
  </si>
  <si>
    <t>Abyss, Devoid</t>
  </si>
  <si>
    <t>Ambiences -&gt; Region 3 (F4)</t>
  </si>
  <si>
    <t>Ambiences -&gt; Region 6 (B4 - F6)</t>
  </si>
  <si>
    <t>Pulso Profundum, Walls of Denial</t>
  </si>
  <si>
    <t>Requiem Pro Legato Ah</t>
  </si>
  <si>
    <t>Chorus Mortis</t>
  </si>
  <si>
    <t>Requiem Pro Legato Oh</t>
  </si>
  <si>
    <t>Sketches of Pain</t>
  </si>
  <si>
    <t>Requiem Pro Looped Marcato</t>
  </si>
  <si>
    <t>Requiem Pro Marcato</t>
  </si>
  <si>
    <t>Hericide, Infanticide, Cerebrum Dispersio</t>
  </si>
  <si>
    <t>Requiem Pro Poly Solo Soprano 1</t>
  </si>
  <si>
    <t>Matricide, Empty Vessels, The Fallen Angel</t>
  </si>
  <si>
    <t>Requiem Pro Poly Solo Soprano 2</t>
  </si>
  <si>
    <t>Hericide</t>
  </si>
  <si>
    <t>Requiem Pro Poly Sustain Men Slow</t>
  </si>
  <si>
    <t>Matricide, The Fallen Angel, Tribute</t>
  </si>
  <si>
    <t>Requiem Pro Poly Sustain Women Slow</t>
  </si>
  <si>
    <t>Crusade, Matricide, Ascension, Tribute</t>
  </si>
  <si>
    <t>AEON Melodic</t>
  </si>
  <si>
    <t>Aeon Hits</t>
  </si>
  <si>
    <t>Aeon Hits Combo 08</t>
  </si>
  <si>
    <t>Region 2 (E2 - C4)</t>
  </si>
  <si>
    <t>Matricide</t>
  </si>
  <si>
    <t>Organic -&gt; Keys - Piano Organ Wurli</t>
  </si>
  <si>
    <t>Frozen Music Box</t>
  </si>
  <si>
    <t>Tome of Knowledge, Juggernaut, Stargazer, etc.</t>
  </si>
  <si>
    <t>Piano &amp; FX Short</t>
  </si>
  <si>
    <t>Tome of Knowledge</t>
  </si>
  <si>
    <t>Piano Toy Dreams</t>
  </si>
  <si>
    <t>River of Despair, Juggernaut</t>
  </si>
  <si>
    <t>Empty Vessels</t>
  </si>
  <si>
    <t>Organic -&gt; Strings and Combos</t>
  </si>
  <si>
    <t>Cellos - Bowed Cowbell - Piano - Synth</t>
  </si>
  <si>
    <t>Capiticus Calvaria</t>
  </si>
  <si>
    <t>Menu Suites</t>
  </si>
  <si>
    <t>Menu Suite 1</t>
  </si>
  <si>
    <t>B2, F#2, C#3, D3, E3, F3, G3, A#3, C#4, G#4, C5</t>
  </si>
  <si>
    <t>Crusade</t>
  </si>
  <si>
    <t>Cicatrix</t>
  </si>
  <si>
    <t>Menu Suite 2</t>
  </si>
  <si>
    <t>G1, G#1, C#2, A3, C#4, D4, F4, F#4, C#5, G5, A5</t>
  </si>
  <si>
    <t>Diptera Sonata</t>
  </si>
  <si>
    <t>Viscera</t>
  </si>
  <si>
    <t>Menu Suite 3</t>
  </si>
  <si>
    <t>Genesis 22:10</t>
  </si>
  <si>
    <t>Menu Suite 4</t>
  </si>
  <si>
    <t>D2, A2</t>
  </si>
  <si>
    <t>Ventricide</t>
  </si>
  <si>
    <t>LPS Epic Organic Elements 03</t>
  </si>
  <si>
    <t>LPS Industrial Elements 01</t>
  </si>
  <si>
    <t>Terminus</t>
  </si>
  <si>
    <t>LPS Industrial  Full</t>
  </si>
  <si>
    <t>A#2, B2, D#3, A3, F4, F#4, A#4, D#5, F#5</t>
  </si>
  <si>
    <t>B2, D#3, E3, G#3, F4, G4, E5</t>
  </si>
  <si>
    <t>LPS Mangled Pop  Full</t>
  </si>
  <si>
    <t>B3, F#4, G#4, A#4, D5, F5, A5</t>
  </si>
  <si>
    <t>02 Percussive Kits -&gt; 01 Epic Organic Drums</t>
  </si>
  <si>
    <t>PERC  Studio  Armageddon Ens</t>
  </si>
  <si>
    <t>Regenesis</t>
  </si>
  <si>
    <t>PERC  Studio Toms Stick</t>
  </si>
  <si>
    <t>Juggernaut, Fissure, Revelations 13-1</t>
  </si>
  <si>
    <t>PERC  Metal Menu 2 small</t>
  </si>
  <si>
    <t>Fissure</t>
  </si>
  <si>
    <t>02 Percussive Kits -&gt; 05 Damage Kits</t>
  </si>
  <si>
    <t>PERC Bad A Punch Kit</t>
  </si>
  <si>
    <t>D#1, G#2</t>
  </si>
  <si>
    <t>Ascension</t>
  </si>
  <si>
    <t>PERC Big Organo Kit</t>
  </si>
  <si>
    <t>C1, B1</t>
  </si>
  <si>
    <t>Devoid</t>
  </si>
  <si>
    <t>PERC Disruption Bits Kit</t>
  </si>
  <si>
    <t>G4, A#4</t>
  </si>
  <si>
    <t>PERC Electro Effects Kit</t>
  </si>
  <si>
    <t>PERC Hybrid Dirty Sin Kit</t>
  </si>
  <si>
    <t>C2, C3, C#3</t>
  </si>
  <si>
    <t>River of Despair</t>
  </si>
  <si>
    <t>LPS 02 Scorefare Menu 2</t>
  </si>
  <si>
    <t>F2, A#2</t>
  </si>
  <si>
    <t>Pulso Profundum</t>
  </si>
  <si>
    <t>1 Rhythmic Suites -&gt; Tonal</t>
  </si>
  <si>
    <t>LPS Combi 01 Bass The Thump</t>
  </si>
  <si>
    <t>Region 1 (F0 - C2)</t>
  </si>
  <si>
    <t>Duress</t>
  </si>
  <si>
    <t>Region 2 (D2 - F#4)</t>
  </si>
  <si>
    <t>Abyss (additive layer)</t>
  </si>
  <si>
    <t>Region 3 (G#4 - C7)</t>
  </si>
  <si>
    <t>LPS Combi 02 Bass Support</t>
  </si>
  <si>
    <t>Region 1 (A1 - C2)</t>
  </si>
  <si>
    <t>LPS Combi 02 Oddly Indigenous</t>
  </si>
  <si>
    <t>Region 3 (D5 - C7)</t>
  </si>
  <si>
    <t>LPS Combi 03 Syndo Bass</t>
  </si>
  <si>
    <t>Region 2 (D2 - C4)</t>
  </si>
  <si>
    <t>LPS Combi 04 Major Attitude</t>
  </si>
  <si>
    <t>Region 2 (C2 - A#3)</t>
  </si>
  <si>
    <t>LPS Combi 05 Hope In Sorrow</t>
  </si>
  <si>
    <t>Region 1 (A-1 - A#2)</t>
  </si>
  <si>
    <t>LPS Combi 08 Tech Traveller</t>
  </si>
  <si>
    <t>Everlasting Hymn</t>
  </si>
  <si>
    <t>LPS Combi 10 Beastly Boyz</t>
  </si>
  <si>
    <t>Region 2 (D2 - A#3)</t>
  </si>
  <si>
    <t>LPS Combi 11 Warning Signs</t>
  </si>
  <si>
    <t>Region 1 (A-1 - A#1)</t>
  </si>
  <si>
    <t>LPS Combi 13 Harmonic Syn</t>
  </si>
  <si>
    <t>LPS Combi 14 Native Syns</t>
  </si>
  <si>
    <t>Region 1 (C0 - A#1)</t>
  </si>
  <si>
    <t>PERC Grit Kit Slim</t>
  </si>
  <si>
    <t>PERC Scoring Hits</t>
  </si>
  <si>
    <t>Region 3 (C#2 - C3)</t>
  </si>
  <si>
    <t>Region 6 (C#5 - C7)</t>
  </si>
  <si>
    <t>3 Stings and Transitions</t>
  </si>
  <si>
    <t>STINGS  Other System Menu</t>
  </si>
  <si>
    <t>Region 2 (F#0 - C#1)</t>
  </si>
  <si>
    <t>The Forgotten</t>
  </si>
  <si>
    <t>Region 6 (A3 - G#4)</t>
  </si>
  <si>
    <t>Devoid, The Fallen Angel</t>
  </si>
  <si>
    <t>STINGS Ambient Moods Menu</t>
  </si>
  <si>
    <t>Region 3 (F4 - C7)</t>
  </si>
  <si>
    <t>Empty Vessels, Devoid, The Fallen Angel</t>
  </si>
  <si>
    <t>STINGS Spatic Charge</t>
  </si>
  <si>
    <t>Region 1 (A0 - C3)</t>
  </si>
  <si>
    <t>STINGS Swelling Alias Endings</t>
  </si>
  <si>
    <t>INST GTR Dangerous Harmonics MW</t>
  </si>
  <si>
    <t>Kave Diluvii</t>
  </si>
  <si>
    <t>INST GTR Monster</t>
  </si>
  <si>
    <t>Sodden Hollow, Duress, Hericide, etc.</t>
  </si>
  <si>
    <t>INST GTR Reversed Hives</t>
  </si>
  <si>
    <t>Sodden Hollow, Duress, Capiticus Calvaria, etc.</t>
  </si>
  <si>
    <t>INST OTH Buzz Mallet MW</t>
  </si>
  <si>
    <t>Duress, Ambush, When Blood Dries, etc.</t>
  </si>
  <si>
    <t>INST OTH Glass Tungsten</t>
  </si>
  <si>
    <t>Abyss, Nativitate</t>
  </si>
  <si>
    <t>INST OTH Shofar So Far</t>
  </si>
  <si>
    <t>INST OTH Unhinging Tremelo MW</t>
  </si>
  <si>
    <t>Crusade, Ventricide, Duress, etc.</t>
  </si>
  <si>
    <t>INST PNO Haunted Clowns MW</t>
  </si>
  <si>
    <t>Abyss, Duress</t>
  </si>
  <si>
    <t>INST PNO Haunted Muse MW</t>
  </si>
  <si>
    <t>AFX Final Frontiers</t>
  </si>
  <si>
    <t>Region 3 (D4 - F5)</t>
  </si>
  <si>
    <t>Nativitate, Pulso Profundum</t>
  </si>
  <si>
    <t>Region 4 (G5 - C7)</t>
  </si>
  <si>
    <t>Nativitate</t>
  </si>
  <si>
    <t>AFX Signal Omission</t>
  </si>
  <si>
    <t>Region 4 (G4 - C7)</t>
  </si>
  <si>
    <t>Capiticus Calvaria,  When Blood Dries, Pulso Profundum</t>
  </si>
  <si>
    <t>AFX Transmission Received</t>
  </si>
  <si>
    <t>Region 6 (D6 - C7)</t>
  </si>
  <si>
    <t>AFX Used Future</t>
  </si>
  <si>
    <t>Region 3 (G4 - E5)</t>
  </si>
  <si>
    <t>APA Approaching Atonal MW</t>
  </si>
  <si>
    <t>APA Delusion Chimes In</t>
  </si>
  <si>
    <t>Region 1 (A1 - A#3)</t>
  </si>
  <si>
    <t>The Forgotten, Viscera, Super Secret Room</t>
  </si>
  <si>
    <t>Region 2 (C4 - C7)</t>
  </si>
  <si>
    <t>APT Decimation Pad</t>
  </si>
  <si>
    <t>Anima Vendit</t>
  </si>
  <si>
    <t>APT GTR Electricution MW</t>
  </si>
  <si>
    <t>FORZO: Modern Brass</t>
  </si>
  <si>
    <t>NOVO: Modern Strings</t>
  </si>
  <si>
    <t>Choir -&gt; 4 - Soprano</t>
  </si>
  <si>
    <t>Soprano [a]</t>
  </si>
  <si>
    <t>Ventricide, Genesis 13:37</t>
  </si>
  <si>
    <t>Soprano [o]</t>
  </si>
  <si>
    <t>Choir -&gt; 5 - Alto</t>
  </si>
  <si>
    <t>Alto [a]</t>
  </si>
  <si>
    <t>Alto [o]</t>
  </si>
  <si>
    <t>Genesis 13:37</t>
  </si>
  <si>
    <t>Genesis 22:10, Regenesis</t>
  </si>
  <si>
    <t>The Jackbox Party Pack</t>
  </si>
  <si>
    <t>LIE SWATTER: Background Loop 9</t>
  </si>
  <si>
    <t>Two conga loops</t>
  </si>
  <si>
    <t>YDKJ Ask/Countdown Music 5</t>
  </si>
  <si>
    <t>Another conga loop</t>
  </si>
  <si>
    <t>FIBBAGE XL: Main Question</t>
  </si>
  <si>
    <t>LIE SWATTER: Background Loop 7, WORDSPUD: Background Loop 2</t>
  </si>
  <si>
    <t>Fibbage Lobby uses solo Snare</t>
  </si>
  <si>
    <t>DRAWFUL: Draw Music, FIBBAGE XL: Lobby Music</t>
  </si>
  <si>
    <t>LIE SWATTER: Background Loop 1</t>
  </si>
  <si>
    <t>YDKJ Ask/Countdown Music 4</t>
  </si>
  <si>
    <t>LIE SWATTER: Background Loop 3</t>
  </si>
  <si>
    <t>Bloons Monkey City</t>
  </si>
  <si>
    <t>Street Party</t>
  </si>
  <si>
    <t>Hotline Miami 2</t>
  </si>
  <si>
    <t>ARP TranceMania</t>
  </si>
  <si>
    <t>Delay</t>
  </si>
  <si>
    <t>ARP SynthiPop</t>
  </si>
  <si>
    <t>M.O.O.N.</t>
  </si>
  <si>
    <t>Crypt of the NecroDancer</t>
  </si>
  <si>
    <t>Heart of the Crypt (4-2)</t>
  </si>
  <si>
    <t>-All Shopkeeper songs-</t>
  </si>
  <si>
    <t>Swing Pattern</t>
  </si>
  <si>
    <t>Portabellohead (2-3)</t>
  </si>
  <si>
    <t>140-Drill  Combo</t>
  </si>
  <si>
    <t>Crypteque (1-2)</t>
  </si>
  <si>
    <t>Rhythmortis</t>
  </si>
  <si>
    <t>Last Dance (Necrodancer Fight 2nd Phase)</t>
  </si>
  <si>
    <t>Used in DannyB/Kaufman tracks</t>
  </si>
  <si>
    <t>Voltzwaltz (5-1 Freestyle Retro), Power Cords (5-2 Freestyle Retro)</t>
  </si>
  <si>
    <t>Could be used in DannyB tracks</t>
  </si>
  <si>
    <t>Voltzwaltz (5-1 Freestyle Retro)</t>
  </si>
  <si>
    <t>Phaedra</t>
  </si>
  <si>
    <t>Tombtorial (Tutorial)</t>
  </si>
  <si>
    <t>MapleStory 2</t>
  </si>
  <si>
    <t>The Witcher 3: Wild Hunt</t>
  </si>
  <si>
    <t>The Fields of Ard Skellig</t>
  </si>
  <si>
    <t>Undertale</t>
  </si>
  <si>
    <t>Hopes and Dreams, Battle Against A True Hero, Spear of Justice</t>
  </si>
  <si>
    <t>Hopes and Dreams, MEGALOVANIA</t>
  </si>
  <si>
    <t>Blitz Lunar</t>
  </si>
  <si>
    <t>Soundfont - Mega Man X</t>
  </si>
  <si>
    <t>STMPWYFS, Stronger Monsters</t>
  </si>
  <si>
    <t>Daichi Laboratory</t>
  </si>
  <si>
    <t>Synth 1</t>
  </si>
  <si>
    <t>Death By Glamour</t>
  </si>
  <si>
    <t xml:space="preserve">Proteus/2 </t>
  </si>
  <si>
    <t>Quartet 4</t>
  </si>
  <si>
    <t>Bonetrousle</t>
  </si>
  <si>
    <t>Industrial Set</t>
  </si>
  <si>
    <t>bitcrushing applied</t>
  </si>
  <si>
    <t>Here We Are</t>
  </si>
  <si>
    <t>Dogbass, It's Raining Somewhere Else</t>
  </si>
  <si>
    <t>Snowy</t>
  </si>
  <si>
    <t>Ethan Wener</t>
  </si>
  <si>
    <t>Waterfall, His Theme</t>
  </si>
  <si>
    <t>Run!, Alphys</t>
  </si>
  <si>
    <t>GMS</t>
  </si>
  <si>
    <t>Synth Programs -&gt; Basses</t>
  </si>
  <si>
    <t>Aggressive TE</t>
  </si>
  <si>
    <t>modified</t>
  </si>
  <si>
    <t>Dummy!</t>
  </si>
  <si>
    <t>Your Best Nightmare, True Lab Bathroom Scene</t>
  </si>
  <si>
    <t>Quick Play Shreddage X Master Multi</t>
  </si>
  <si>
    <t>Turn off release and FX</t>
  </si>
  <si>
    <t>Matt Montag</t>
  </si>
  <si>
    <t>NES VST</t>
  </si>
  <si>
    <t xml:space="preserve">Metal Crusher </t>
  </si>
  <si>
    <t>Greg Schlaepfer</t>
  </si>
  <si>
    <t>Ultimate Guitar Kit</t>
  </si>
  <si>
    <t>Oh my..., Hopes and Dreams, Last Goodbye</t>
  </si>
  <si>
    <t>Ghost Fight, Fallen Down, MEGALOVANIA, Dummy!</t>
  </si>
  <si>
    <t>Kontakt Version</t>
  </si>
  <si>
    <t>TheEighthBit</t>
  </si>
  <si>
    <t>The Ultimate Megadrive Soundfont</t>
  </si>
  <si>
    <t>It´s Showtime!</t>
  </si>
  <si>
    <t>Tweakbench</t>
  </si>
  <si>
    <t>Tapeworm</t>
  </si>
  <si>
    <t>TSSF</t>
  </si>
  <si>
    <t>Soundfont - Chrono Trigger</t>
  </si>
  <si>
    <t>Battle Against A True Hero</t>
  </si>
  <si>
    <t>Vienna Master</t>
  </si>
  <si>
    <t>Soundfont - Final Fantasy VI</t>
  </si>
  <si>
    <t>Oh! One True Love, For The Fans</t>
  </si>
  <si>
    <t>William Kage</t>
  </si>
  <si>
    <t>str</t>
  </si>
  <si>
    <t>Fallen Down (Reprise)</t>
  </si>
  <si>
    <t xml:space="preserve">Zandro Reveille </t>
  </si>
  <si>
    <t>Soundfont - Yamaha XG</t>
  </si>
  <si>
    <t>Sfx_Ghost</t>
  </si>
  <si>
    <t>Ghouliday</t>
  </si>
  <si>
    <t>Super Meat Boy (PlayStation 4, Vita, Wii U, Switch)</t>
  </si>
  <si>
    <t>Bandage Girl Boogie (Cotton Alley Dark)</t>
  </si>
  <si>
    <t>Key &amp; Perc.</t>
  </si>
  <si>
    <t>Cotton Candy (Cotton Alley Light)</t>
  </si>
  <si>
    <t>SoloStr</t>
  </si>
  <si>
    <t>Meat Yer Maker</t>
  </si>
  <si>
    <t>03. Multisamples -&gt; ST-01 -&gt; ST-01 Bass 1</t>
  </si>
  <si>
    <t>monobass</t>
  </si>
  <si>
    <t>Meat Rainbow - Get On the Dancefloor</t>
  </si>
  <si>
    <t>03. Multisamples -&gt; ST-01 -&gt; ST-01 Drums 1</t>
  </si>
  <si>
    <t>bassdrum1</t>
  </si>
  <si>
    <t>closehihat</t>
  </si>
  <si>
    <t>03. Multisamples -&gt; ST-01 -&gt; ST-01 Keyboards</t>
  </si>
  <si>
    <t>celeste</t>
  </si>
  <si>
    <t>noteman</t>
  </si>
  <si>
    <t>03. Multisamples -&gt; ST-01 -&gt; ST-01 Lead</t>
  </si>
  <si>
    <t>bigbow</t>
  </si>
  <si>
    <t>Meat Rainbow - Get On the Dancefloor, This Is Not a Party</t>
  </si>
  <si>
    <t>digiharp</t>
  </si>
  <si>
    <t>sinecz</t>
  </si>
  <si>
    <t>Throw Another Barbie On the Fire</t>
  </si>
  <si>
    <t>jahrmark210</t>
  </si>
  <si>
    <t>03. Multisamples -&gt; ST-01 -&gt; ST-01 Synth 1</t>
  </si>
  <si>
    <t>korgbow</t>
  </si>
  <si>
    <t>03. Multisamples -&gt; ST-01 -&gt; ST-01 Synth 2</t>
  </si>
  <si>
    <t>korgfilter</t>
  </si>
  <si>
    <t>C3, D3</t>
  </si>
  <si>
    <t>Mintz Meat</t>
  </si>
  <si>
    <t>Tree of Savior</t>
  </si>
  <si>
    <t>In basically all orchestral songs</t>
  </si>
  <si>
    <t>Boy's Anthem</t>
  </si>
  <si>
    <t>"Could be from Yamaha"</t>
  </si>
  <si>
    <t>Cerulean Wind</t>
  </si>
  <si>
    <t>Armageddon</t>
  </si>
  <si>
    <t>Bodacious</t>
  </si>
  <si>
    <t>Bodacious, Eclipsed Road</t>
  </si>
  <si>
    <t>Battle will Begin, Renaissance</t>
  </si>
  <si>
    <t>160-Find The Exit No Thunder</t>
  </si>
  <si>
    <t>Synphonia</t>
  </si>
  <si>
    <t>Battle will Begin</t>
  </si>
  <si>
    <t>174-World Hunt Metalmix 1a</t>
  </si>
  <si>
    <t>Repetitive, Signs of Penance, Victor Quest</t>
  </si>
  <si>
    <t>Custom kitpieces</t>
  </si>
  <si>
    <t>Heaven on Earth</t>
  </si>
  <si>
    <t>Skribbl.io</t>
  </si>
  <si>
    <t>Factory -&gt; Guitar</t>
  </si>
  <si>
    <t>Physical Spain</t>
  </si>
  <si>
    <t>SFX (Word Guess), (Drawing Start), SFX (Drawer Left)</t>
  </si>
  <si>
    <t>Factory -&gt; Organ</t>
  </si>
  <si>
    <t>Tuby Three</t>
  </si>
  <si>
    <t>SFX (User Join), SFX (User Leave)</t>
  </si>
  <si>
    <t>Mighty No. 9</t>
  </si>
  <si>
    <t>Sample: Roland</t>
  </si>
  <si>
    <t>Crimson Stronghold</t>
  </si>
  <si>
    <t>It All Begins Now</t>
  </si>
  <si>
    <t>Mighty No. 9 Main Theme</t>
  </si>
  <si>
    <t>Raging Flames Smolder</t>
  </si>
  <si>
    <t>Mission Results</t>
  </si>
  <si>
    <t>Pan Flute?</t>
  </si>
  <si>
    <t>Sneak into the Prison, Beyond the Watery Vortex</t>
  </si>
  <si>
    <t>Desolate Highway</t>
  </si>
  <si>
    <t>Furi</t>
  </si>
  <si>
    <t>M02 98 Wavesweep 7</t>
  </si>
  <si>
    <t>A Monster</t>
  </si>
  <si>
    <t>Starbound</t>
  </si>
  <si>
    <t>Harp Pluck Short</t>
  </si>
  <si>
    <t>Forsaken Grotto</t>
  </si>
  <si>
    <t>Afternoon Naps</t>
  </si>
  <si>
    <t>Procyon</t>
  </si>
  <si>
    <t>The Jackbox Party Pack 3</t>
  </si>
  <si>
    <t>Lazy Pitch</t>
  </si>
  <si>
    <t>Tee K.O.: T-Shirt Creation</t>
  </si>
  <si>
    <t>Tee K.O.: Artwork Creation</t>
  </si>
  <si>
    <t>Tee K.O.: Slogan Creation</t>
  </si>
  <si>
    <t>Destiny Child</t>
  </si>
  <si>
    <t>MONTAGE8</t>
  </si>
  <si>
    <t>Pathos Refrain</t>
  </si>
  <si>
    <t>WAR OF BRAINS</t>
  </si>
  <si>
    <t>FEEL the POWER in YOUR SOUL</t>
  </si>
  <si>
    <t>Push Button Bang</t>
  </si>
  <si>
    <t>EDM Drop Vocals 2</t>
  </si>
  <si>
    <t>EDV2_MA_SHAKE_BOOTY_001</t>
  </si>
  <si>
    <t>"Shake that fine booty!"</t>
  </si>
  <si>
    <t>EDV2_MA_TURN_IT_AROUND_SOLDIER</t>
  </si>
  <si>
    <t>SM101 - Vocal Shouts 2</t>
  </si>
  <si>
    <t>vs2_vox120_preacherman1</t>
  </si>
  <si>
    <t>"Feel the power../Lifting you up.."</t>
  </si>
  <si>
    <t>vs2_vox120_preacherman3</t>
  </si>
  <si>
    <t>"Play with me/Can you feel it?"</t>
  </si>
  <si>
    <t>vs2_vox120_preacherman5</t>
  </si>
  <si>
    <t>"Just feel the music, in your soul!"</t>
  </si>
  <si>
    <t>SM101 - Vocal Shouts 3</t>
  </si>
  <si>
    <t>vs3_vox120_drop</t>
  </si>
  <si>
    <t>"Drop"</t>
  </si>
  <si>
    <t>vs3_vox120_wohtune</t>
  </si>
  <si>
    <t>"Woh-oh-oh, Woh-oh-oh!"</t>
  </si>
  <si>
    <t>OneShot</t>
  </si>
  <si>
    <t>DSK Music</t>
  </si>
  <si>
    <t>Dynamic Guitars</t>
  </si>
  <si>
    <t>acoustic guitar preset</t>
  </si>
  <si>
    <t>Pretty nice day, huh...</t>
  </si>
  <si>
    <t>Solstice</t>
  </si>
  <si>
    <t>HG Fortune</t>
  </si>
  <si>
    <t>Avatar ST</t>
  </si>
  <si>
    <t>Patch</t>
  </si>
  <si>
    <t>13:BM Computer World</t>
  </si>
  <si>
    <t>The World Machine</t>
  </si>
  <si>
    <t>FL Keys</t>
  </si>
  <si>
    <t>Dark Piano</t>
  </si>
  <si>
    <t>Children of the Ruins, Niko and the World Machine</t>
  </si>
  <si>
    <t>FPC</t>
  </si>
  <si>
    <t>Presets -&gt; Acoustic</t>
  </si>
  <si>
    <t>Gretch</t>
  </si>
  <si>
    <t>flanger (on Phosphor)</t>
  </si>
  <si>
    <t>Phosphor, Aviator</t>
  </si>
  <si>
    <t>Rock lite</t>
  </si>
  <si>
    <t>flanger</t>
  </si>
  <si>
    <t>On Little Cat Feet</t>
  </si>
  <si>
    <t>Tama</t>
  </si>
  <si>
    <t>might be Gretch?</t>
  </si>
  <si>
    <t>Eleventh Hour</t>
  </si>
  <si>
    <t>Presets -&gt; Electronic</t>
  </si>
  <si>
    <t>Rowbot</t>
  </si>
  <si>
    <t>Presets -&gt; Brass</t>
  </si>
  <si>
    <t>Tangerine Dream</t>
  </si>
  <si>
    <t>X/Y mod was changed</t>
  </si>
  <si>
    <t>Presets -&gt; Orchestral</t>
  </si>
  <si>
    <t>Alula</t>
  </si>
  <si>
    <t>Presets -&gt; Bell</t>
  </si>
  <si>
    <t>Belmopan</t>
  </si>
  <si>
    <t>Phosphor, Geothermal</t>
  </si>
  <si>
    <t>Dream bell</t>
  </si>
  <si>
    <t>X mod was changed</t>
  </si>
  <si>
    <t>Glass</t>
  </si>
  <si>
    <t>Phosphor, Distant, Navigate</t>
  </si>
  <si>
    <t>Presets -&gt; Percussion</t>
  </si>
  <si>
    <t>Echo Bottles</t>
  </si>
  <si>
    <t>the delay was lowered</t>
  </si>
  <si>
    <t>Presets -&gt; Piano</t>
  </si>
  <si>
    <t>Metal Harp</t>
  </si>
  <si>
    <t>Presets -&gt; Plucked</t>
  </si>
  <si>
    <t>Modified</t>
  </si>
  <si>
    <t>Self Contained Universe</t>
  </si>
  <si>
    <t>Hollow Knight</t>
  </si>
  <si>
    <t>Mantis Lords</t>
  </si>
  <si>
    <t>Chamber Strings</t>
  </si>
  <si>
    <t>Adventure Time: Magic Man's Head Games</t>
  </si>
  <si>
    <t>First bongo loop heard in song</t>
  </si>
  <si>
    <t>Grasslands (Full Ver.)</t>
  </si>
  <si>
    <t>Second bongo loop heard in song</t>
  </si>
  <si>
    <t>Rivals of Aether</t>
  </si>
  <si>
    <t>Custom presets</t>
  </si>
  <si>
    <t>Literally the entire OST</t>
  </si>
  <si>
    <t>Character Selection</t>
  </si>
  <si>
    <t>Used also as a reverse cymbal</t>
  </si>
  <si>
    <t>Too much to list.</t>
  </si>
  <si>
    <t>Packs -&gt; Drums -&gt; Snares</t>
  </si>
  <si>
    <t>GM_Snare</t>
  </si>
  <si>
    <t>Customization</t>
  </si>
  <si>
    <t>Packs -&gt; Legacy -&gt; Instrument</t>
  </si>
  <si>
    <t>Shovel Knight Medley</t>
  </si>
  <si>
    <t>Soundfont - Megaman X</t>
  </si>
  <si>
    <t>MMX Distortion Guitar</t>
  </si>
  <si>
    <t>Full Steam VENGEANCE!!</t>
  </si>
  <si>
    <t>Soundfont - Mother 3 Drumkit</t>
  </si>
  <si>
    <t>PickSlide</t>
  </si>
  <si>
    <t>Luna Ascension EX</t>
  </si>
  <si>
    <t>Snake Pass</t>
  </si>
  <si>
    <t>Bol-Dor's Realm (Earth World)</t>
  </si>
  <si>
    <t>Sog-Gee's Realm (Water World), Cyn Derr's Realm (Fire World)</t>
  </si>
  <si>
    <t>Hover: Revolt of Gamers</t>
  </si>
  <si>
    <t>Track 61</t>
  </si>
  <si>
    <t>Loop 5</t>
  </si>
  <si>
    <t>HEAVEN★UP</t>
  </si>
  <si>
    <t>Track 37</t>
  </si>
  <si>
    <t>Track 19 -&gt; TS 0:11</t>
  </si>
  <si>
    <t>Vox 12 'Take Me Up'</t>
  </si>
  <si>
    <t>"Take me up, higher on a ladder of love"</t>
  </si>
  <si>
    <t>Track 19 -&gt; TS 0:20</t>
  </si>
  <si>
    <t>"Take me up"</t>
  </si>
  <si>
    <t>Track 19 -&gt; TS 0:24</t>
  </si>
  <si>
    <t>EDM Drop Vocals</t>
  </si>
  <si>
    <t>FEMALE_PHRASES</t>
  </si>
  <si>
    <t>EDV_SOULS_CAN_RISE</t>
  </si>
  <si>
    <t>NEVER 4EVER</t>
  </si>
  <si>
    <t>13-30-AJ TALKBOXES -&gt; 24-HERBIE</t>
  </si>
  <si>
    <t>HERBIE02</t>
  </si>
  <si>
    <t>Track 45 - Speech (Male) -&gt; TS 0:16</t>
  </si>
  <si>
    <t>"Well wicked!"</t>
  </si>
  <si>
    <t>Track 90 - Speech (Female) -&gt; TS 0:21</t>
  </si>
  <si>
    <t>"Take me to the top!"</t>
  </si>
  <si>
    <t>Azur Lane</t>
  </si>
  <si>
    <t>Login Screen</t>
  </si>
  <si>
    <t>Not sure on the name of this track</t>
  </si>
  <si>
    <t xml:space="preserve">EastWest
</t>
  </si>
  <si>
    <t xml:space="preserve">Woodwind -&gt; Solo Clarinet
</t>
  </si>
  <si>
    <t xml:space="preserve">Level Select
</t>
  </si>
  <si>
    <t>Woodwind -&gt; Flute</t>
  </si>
  <si>
    <t>Flute?</t>
  </si>
  <si>
    <t>BGM10</t>
  </si>
  <si>
    <t>The End Is Nigh</t>
  </si>
  <si>
    <t>Acceptance, Arid Flats, ect.</t>
  </si>
  <si>
    <t>Angry Squares Sustain</t>
  </si>
  <si>
    <t>synth bass dives</t>
  </si>
  <si>
    <t>Ruin</t>
  </si>
  <si>
    <t>Slime Rancher</t>
  </si>
  <si>
    <t>Rakuen</t>
  </si>
  <si>
    <t>Preset -&gt; Piano</t>
  </si>
  <si>
    <t>My Home is Underwater</t>
  </si>
  <si>
    <t>005 002 E. Piano 1 v</t>
  </si>
  <si>
    <t>The Monsieur's Tea (lil budz rmx)</t>
  </si>
  <si>
    <t>One Wish</t>
  </si>
  <si>
    <t>025 000 Nylon Gt.</t>
  </si>
  <si>
    <t>Welcome to Leeble Forest</t>
  </si>
  <si>
    <t>025 002 Nylon o</t>
  </si>
  <si>
    <t>Kabutoboshi Hero</t>
  </si>
  <si>
    <t>Morizora Cave</t>
  </si>
  <si>
    <t>Welcome to the Skylands</t>
  </si>
  <si>
    <t>The Monsieur's Tea (lil budz rmx), My Home is Underwater</t>
  </si>
  <si>
    <t>The Midnight Tea Shop</t>
  </si>
  <si>
    <t>Preset -&gt; Synth SFX</t>
  </si>
  <si>
    <t>101 000 Brightness</t>
  </si>
  <si>
    <t>String Sections -&gt; Violin Section</t>
  </si>
  <si>
    <t>P-0 002 Slow Violin Section</t>
  </si>
  <si>
    <t>These Gray Walls</t>
  </si>
  <si>
    <t>P-0 007 Tremolo Violins</t>
  </si>
  <si>
    <t>Broken Attic</t>
  </si>
  <si>
    <t>String Sections -&gt; Cello Section</t>
  </si>
  <si>
    <t>P-0 019 Cellos Pizzcato</t>
  </si>
  <si>
    <t>Solo Strings -&gt; Viola</t>
  </si>
  <si>
    <t>P-1 008 Viola Vibrato</t>
  </si>
  <si>
    <t>P-1 013 Viola Pizzcato</t>
  </si>
  <si>
    <t>Woodwinds -&gt; Piccolo</t>
  </si>
  <si>
    <t>P-4 001 Piccolo Vibrato</t>
  </si>
  <si>
    <t>Woodwinds -&gt; Flute</t>
  </si>
  <si>
    <t>P-4 005 Flute Vibrato2</t>
  </si>
  <si>
    <t>Mom's 'To Do' List</t>
  </si>
  <si>
    <t>P-4 019 Oboe Vibrato</t>
  </si>
  <si>
    <t>Puchi of the City</t>
  </si>
  <si>
    <t>a lot of tracks</t>
  </si>
  <si>
    <t>P-5 002 Harpsichord</t>
  </si>
  <si>
    <t>P-5 003 Celesta</t>
  </si>
  <si>
    <t>INT-A</t>
  </si>
  <si>
    <t>012 Smooth Sine Lead</t>
  </si>
  <si>
    <t>040 Clouds of Air</t>
  </si>
  <si>
    <t>Jump (Credits)</t>
  </si>
  <si>
    <t>EXB-F</t>
  </si>
  <si>
    <t>014 Concert Harp</t>
  </si>
  <si>
    <t>additional delay added</t>
  </si>
  <si>
    <t>breathy air pad</t>
  </si>
  <si>
    <t>Star Night Omatsuri</t>
  </si>
  <si>
    <t>000 125 Scratch 4</t>
  </si>
  <si>
    <t>000 125 Scratch 5</t>
  </si>
  <si>
    <t>000 127 Voice Kikit</t>
  </si>
  <si>
    <t>Everspace</t>
  </si>
  <si>
    <t>Where Am I, Bring It On, Electricity, Armada of Annihilation, etc.</t>
  </si>
  <si>
    <t>Chase Me</t>
  </si>
  <si>
    <t>17 LP Epic Tech E3 Pleasure Trip</t>
  </si>
  <si>
    <t>Note D3</t>
  </si>
  <si>
    <t>Fallen Giants Part 2</t>
  </si>
  <si>
    <t>Could be live</t>
  </si>
  <si>
    <t>Admiral's March</t>
  </si>
  <si>
    <t>Armada of Annihilation</t>
  </si>
  <si>
    <t>The Okkar Theme</t>
  </si>
  <si>
    <t>Ode to Mr. Newman Arp</t>
  </si>
  <si>
    <t>Adam's Theme, Star's Theme</t>
  </si>
  <si>
    <t>The Beginning / Where Is Everyone</t>
  </si>
  <si>
    <t>Gravity</t>
  </si>
  <si>
    <t>Adam's Theme, They Are Onto Me</t>
  </si>
  <si>
    <t>Your Turn to Die / キミガシネ　―多数決デスゲーム―</t>
  </si>
  <si>
    <t>Chillwave</t>
  </si>
  <si>
    <t>LoFi Chords</t>
  </si>
  <si>
    <t>Gate of Hell</t>
  </si>
  <si>
    <t>Electro House</t>
  </si>
  <si>
    <t>Airy Vox Synth</t>
  </si>
  <si>
    <t>this "ost" sucks</t>
  </si>
  <si>
    <t>Cardiogram Prelude</t>
  </si>
  <si>
    <t>Bedlam Synth Leads</t>
  </si>
  <si>
    <t>All Move Forward</t>
  </si>
  <si>
    <t>Blast Synth Layers 02</t>
  </si>
  <si>
    <t>zetubou</t>
  </si>
  <si>
    <t>Bot Chord Layers 01</t>
  </si>
  <si>
    <t>Your Turn to Go</t>
  </si>
  <si>
    <t>Cartridge Synth Layers</t>
  </si>
  <si>
    <t>Gear Alignment Synth</t>
  </si>
  <si>
    <t>Even in Tragedy</t>
  </si>
  <si>
    <t>Implosion Chordal Synth</t>
  </si>
  <si>
    <t>boss</t>
  </si>
  <si>
    <t>Sunbeam Synth</t>
  </si>
  <si>
    <t>zyoban</t>
  </si>
  <si>
    <t>Transport Stop Synth</t>
  </si>
  <si>
    <t>Not So, Sou A</t>
  </si>
  <si>
    <t>Tech House</t>
  </si>
  <si>
    <t>Staple Piano Layers</t>
  </si>
  <si>
    <t>Reason It Out A</t>
  </si>
  <si>
    <t>Majority Rules</t>
  </si>
  <si>
    <t>Orchestra Strings 34</t>
  </si>
  <si>
    <t>Orchestra Strings 84</t>
  </si>
  <si>
    <t>Afganistan Sand Rabab 09</t>
  </si>
  <si>
    <t>setuna</t>
  </si>
  <si>
    <t>Prayer</t>
  </si>
  <si>
    <t>Doki Doki Literature Club!</t>
  </si>
  <si>
    <t>Ample Guitar M Lite II</t>
  </si>
  <si>
    <t>Your Reality</t>
  </si>
  <si>
    <t>Freesound - 3bagbrew</t>
  </si>
  <si>
    <t>Pack: Jaw Harps</t>
  </si>
  <si>
    <t>Poem Panic!</t>
  </si>
  <si>
    <t>Jaw Harp 4</t>
  </si>
  <si>
    <t>Steel Fingered</t>
  </si>
  <si>
    <t>Ohayou Sayori!, My Feelings</t>
  </si>
  <si>
    <t>BA Basic Sine</t>
  </si>
  <si>
    <t>Doki Doki Literature Club!, Poem Panic!</t>
  </si>
  <si>
    <t>LD Square Lead 2</t>
  </si>
  <si>
    <t>Ohayou Sayori!</t>
  </si>
  <si>
    <t>VO Vocoder Pad</t>
  </si>
  <si>
    <t>Dreams Of Love and Literature, Poems Are Forever</t>
  </si>
  <si>
    <t>VO Whistling Monks</t>
  </si>
  <si>
    <t>Just Monika</t>
  </si>
  <si>
    <t>XP Dance Orchestra</t>
  </si>
  <si>
    <t>Cello Section 1</t>
  </si>
  <si>
    <t>Doki Doki Literature Club!, Play With Me</t>
  </si>
  <si>
    <t>Diva Stakk Solo</t>
  </si>
  <si>
    <t>Dreams Of Love and Literature</t>
  </si>
  <si>
    <t>Flute Piccolo</t>
  </si>
  <si>
    <t>Turn off osc 3</t>
  </si>
  <si>
    <t>High Bells Solo</t>
  </si>
  <si>
    <t>Doki Doki Literature Club!, Okay, Everyone! (Sayori), Ohayou Sayori!, Play With Me..</t>
  </si>
  <si>
    <t>Doki Doki Literature Club!, Ohayou Sayori!, Play With Me, Poem Panic!</t>
  </si>
  <si>
    <t>Oboe Solo</t>
  </si>
  <si>
    <t>Doki Doki Literature Club!, Okay, Everyone!, Play With Me</t>
  </si>
  <si>
    <t>Ohayou Sayori!, Okay, Everyone!</t>
  </si>
  <si>
    <t>Group Violin</t>
  </si>
  <si>
    <t>Okay, Everyone!</t>
  </si>
  <si>
    <t>Harp Concert</t>
  </si>
  <si>
    <t>Play With Me</t>
  </si>
  <si>
    <t>Clarinet Solo</t>
  </si>
  <si>
    <t>Brass Stakkato 1</t>
  </si>
  <si>
    <t>Flute Highlands</t>
  </si>
  <si>
    <t>Poem Panic!, Okay, Everyone! (Sayori), Okay, Everyone! (Yuri)</t>
  </si>
  <si>
    <t>Imperial March</t>
  </si>
  <si>
    <t>Singin Diva</t>
  </si>
  <si>
    <t>Turn off osc 2, 3 and 4</t>
  </si>
  <si>
    <t>Sayo-nara</t>
  </si>
  <si>
    <t>Slow Strings Swell</t>
  </si>
  <si>
    <t>Doki Doki Literature Club!, Sayo-nara</t>
  </si>
  <si>
    <t>XP Drum Singles</t>
  </si>
  <si>
    <t>DR Bongos 2</t>
  </si>
  <si>
    <t xml:space="preserve">Poem Panic!, Daijoubu! </t>
  </si>
  <si>
    <t>DR Bongos 5</t>
  </si>
  <si>
    <t>XP Jimmy Neutron</t>
  </si>
  <si>
    <t>Under Water</t>
  </si>
  <si>
    <t>I Still Love You</t>
  </si>
  <si>
    <t>Addictive Keys</t>
  </si>
  <si>
    <t>Studio Grand</t>
  </si>
  <si>
    <t>Doki Doki Literature Club!, Dreams Of Love and Literature, Play With Me, Daijoubu!..</t>
  </si>
  <si>
    <t>Accapella</t>
  </si>
  <si>
    <t>A Hat in Time</t>
  </si>
  <si>
    <t>Grant did this, EWQL or VSL</t>
  </si>
  <si>
    <t>Her Spaceship</t>
  </si>
  <si>
    <t>Sensual Saxophone</t>
  </si>
  <si>
    <t>Mafia Hq</t>
  </si>
  <si>
    <t>Swing!</t>
  </si>
  <si>
    <t>Dead Bird Studio</t>
  </si>
  <si>
    <t>SY Decadebell</t>
  </si>
  <si>
    <t>Clocktowers Beneath The Sea, Scootin Through Clocktowers Beneath The Sea</t>
  </si>
  <si>
    <t>Hat Selection</t>
  </si>
  <si>
    <t>Toilet of Doom</t>
  </si>
  <si>
    <t>LD Heavy Metal[SD]</t>
  </si>
  <si>
    <t>You Are All Bad Guys</t>
  </si>
  <si>
    <t>Shikhondo(食魂徒)</t>
  </si>
  <si>
    <t>Super Beat Sports</t>
  </si>
  <si>
    <t>The Jackbox Party Pack 4</t>
  </si>
  <si>
    <t>Anticpation of Energy 2</t>
  </si>
  <si>
    <t>Lobby Music (From "Survive the Internet")</t>
  </si>
  <si>
    <t>Cytus II</t>
  </si>
  <si>
    <t>LD A Simple Saw</t>
  </si>
  <si>
    <t>Pure Powerstomper</t>
  </si>
  <si>
    <t>LD Square Lead 1</t>
  </si>
  <si>
    <t>Deadly Slot Game</t>
  </si>
  <si>
    <t>Live 9 Core Library</t>
  </si>
  <si>
    <t>Loops -&gt; Breaks and Steps</t>
  </si>
  <si>
    <t>Breakbeat Funky-102bpm</t>
  </si>
  <si>
    <t>Resurrections, Scattered and Lost, Reach for the Summit</t>
  </si>
  <si>
    <t>Breakbeat Squashed-102bpm</t>
  </si>
  <si>
    <t>Scattered and Lost</t>
  </si>
  <si>
    <t>Loops -&gt; Drum Parts</t>
  </si>
  <si>
    <t>Bell Brush-70bpm</t>
  </si>
  <si>
    <t>Confronting Myself</t>
  </si>
  <si>
    <t>Mega Swing Hats-140bpm</t>
  </si>
  <si>
    <t>Loops -&gt; Hip-hop</t>
  </si>
  <si>
    <t>80s Beat-90bpm</t>
  </si>
  <si>
    <t>Dramatic Evolved No TFX</t>
  </si>
  <si>
    <t>Final Defiance</t>
  </si>
  <si>
    <t>Confirmed by arranger</t>
  </si>
  <si>
    <t>8-Bit Arranges of songs used for the Cassette Rooms</t>
  </si>
  <si>
    <t xml:space="preserve">Pianoteq 6 </t>
  </si>
  <si>
    <t>Mirror Temple (Mirror Magic Mix)</t>
  </si>
  <si>
    <t>Modwheel Extreme</t>
  </si>
  <si>
    <t>Heavily modified</t>
  </si>
  <si>
    <t>SFX (Character Voices)</t>
  </si>
  <si>
    <t>Resurrections, In the Mirror, Confronting Myself</t>
  </si>
  <si>
    <t>Rolling Ice Kit</t>
  </si>
  <si>
    <t>Custom Presets</t>
  </si>
  <si>
    <t>Confirmed and Demo'd by Lena herself</t>
  </si>
  <si>
    <t>Resurrections, Beyond the Heart</t>
  </si>
  <si>
    <t>The Core (Say Goodbye Mix)</t>
  </si>
  <si>
    <t>First Steps, Quiet and Falling</t>
  </si>
  <si>
    <t>Vocalisa</t>
  </si>
  <si>
    <t>Confronting Myself, Farewell, Reflection (Center of the Earth Mix)</t>
  </si>
  <si>
    <t>Felt Piano — Gwilym Simcock</t>
  </si>
  <si>
    <t>Chamber Strings / Solo Violin</t>
  </si>
  <si>
    <t>Joy of Remembrance, Fear of the Unknown</t>
  </si>
  <si>
    <t>Peach</t>
  </si>
  <si>
    <t xml:space="preserve">Slap City </t>
  </si>
  <si>
    <t>Reason Rack</t>
  </si>
  <si>
    <t>Spookeez</t>
  </si>
  <si>
    <t>Runner3</t>
  </si>
  <si>
    <t>A Bite Too Far</t>
  </si>
  <si>
    <t>It's Arbor Day</t>
  </si>
  <si>
    <t>Binary Bubbles</t>
  </si>
  <si>
    <t>Six Feet Under the Big Top</t>
  </si>
  <si>
    <t>Cogs and Jogs</t>
  </si>
  <si>
    <t>Bloons Tower Defense 6</t>
  </si>
  <si>
    <t>90 BREAK 3</t>
  </si>
  <si>
    <t>Title Music (Party Time)</t>
  </si>
  <si>
    <t>BEATLOOPS -&gt; deep beat 130 bpm</t>
  </si>
  <si>
    <t>deep b130 - var 3-#100</t>
  </si>
  <si>
    <t>Sunshine Serenade (Fiesta Mix)</t>
  </si>
  <si>
    <t>Construction Kits -&gt; 110-Beat Shave</t>
  </si>
  <si>
    <t>BS-Drums Full</t>
  </si>
  <si>
    <t>Tribes &amp; Tribulations (Funked Mix)</t>
  </si>
  <si>
    <t>Among Us</t>
  </si>
  <si>
    <t>Brass -&gt; 6 French Horns</t>
  </si>
  <si>
    <t>6FH Stac Long RR x3</t>
  </si>
  <si>
    <t>Dead Body Reported</t>
  </si>
  <si>
    <t>Round Start</t>
  </si>
  <si>
    <t>Massive Exp. 1</t>
  </si>
  <si>
    <t>Afex</t>
  </si>
  <si>
    <t>Astral Saw</t>
  </si>
  <si>
    <t>Crewmate Victory</t>
  </si>
  <si>
    <t>Bell or pad</t>
  </si>
  <si>
    <t>Basement</t>
  </si>
  <si>
    <t>Death's Gambit</t>
  </si>
  <si>
    <t>CineStrings Core</t>
  </si>
  <si>
    <t>Voxos</t>
  </si>
  <si>
    <t>Berlin Strings</t>
  </si>
  <si>
    <t>Berlin Strings: First Chairs</t>
  </si>
  <si>
    <t>Berlin Strings: Special Bows</t>
  </si>
  <si>
    <t>Berlin Brass</t>
  </si>
  <si>
    <t>Berlin Woodwinds</t>
  </si>
  <si>
    <t>METROPOLIS ARK 1</t>
  </si>
  <si>
    <t>SoundIron</t>
  </si>
  <si>
    <t>Voice of Rapture: Soprano</t>
  </si>
  <si>
    <t>Butterflies - Episode 1: Rudies</t>
  </si>
  <si>
    <t>Sample: Cinemassacre</t>
  </si>
  <si>
    <t>Bad Game Cover Art #2 - Mega Man (NES)</t>
  </si>
  <si>
    <t>"I'm hip, I'm cool, check me out"</t>
  </si>
  <si>
    <t>Hip X Cool</t>
  </si>
  <si>
    <t>Fire (Sunrise Version)</t>
  </si>
  <si>
    <t>FX_LOOPS</t>
  </si>
  <si>
    <t>221_COOK</t>
  </si>
  <si>
    <t>De Lovehazard</t>
  </si>
  <si>
    <t>369_COOK</t>
  </si>
  <si>
    <t>Just Warming Up</t>
  </si>
  <si>
    <t>380_COOK</t>
  </si>
  <si>
    <t>"Ahhhaaa-OWW!"</t>
  </si>
  <si>
    <t>423_COOK</t>
  </si>
  <si>
    <t>"Feeling Hot, Hot, Hot"</t>
  </si>
  <si>
    <t>435_COOK</t>
  </si>
  <si>
    <t>"Ohhhh"</t>
  </si>
  <si>
    <t>Hip X Cool, On A Mission</t>
  </si>
  <si>
    <t>Humping Your Bassline (Ill legal Menendezless Mix)</t>
  </si>
  <si>
    <t>Just Warming Up, De Lovehazard</t>
  </si>
  <si>
    <t>Freesound - sleep</t>
  </si>
  <si>
    <t>Pack: guitar</t>
  </si>
  <si>
    <t>parker_fly_strum.wav</t>
  </si>
  <si>
    <t>Shown in this video</t>
  </si>
  <si>
    <t>On A Mission</t>
  </si>
  <si>
    <t>"Well it's the lyrical paragraph.."</t>
  </si>
  <si>
    <t>Track 11 - Knowlege my wisdom</t>
  </si>
  <si>
    <t>"Knowledge my wisdom.."</t>
  </si>
  <si>
    <t>"From the mind to the pen.."</t>
  </si>
  <si>
    <t>Track 02 - Prince of the Beats</t>
  </si>
  <si>
    <t>"Wrapped in black"</t>
  </si>
  <si>
    <t>Track 48 - Spinning on the Turntables</t>
  </si>
  <si>
    <t>"Spinning on the turntables.."</t>
  </si>
  <si>
    <t>CD 2 -&gt; Track 57 - Lucy In D Sky…</t>
  </si>
  <si>
    <t>CD 2 -&gt; Track 61 - Disturbed</t>
  </si>
  <si>
    <t>"Butterfly"</t>
  </si>
  <si>
    <t>CD 2 -&gt; Track 69 - Fear</t>
  </si>
  <si>
    <t>Track 34 -&gt; Sample 5</t>
  </si>
  <si>
    <t>One more time for D bass</t>
  </si>
  <si>
    <t>"One more time for the bass!"</t>
  </si>
  <si>
    <t>The Drums Are Offkey (Add Some Funk To It)</t>
  </si>
  <si>
    <t>Track 34 -&gt; Sample 6</t>
  </si>
  <si>
    <t>One more time for D drum</t>
  </si>
  <si>
    <t>"Can I hear a drum?"</t>
  </si>
  <si>
    <t>Track 34 -&gt; Sample 8</t>
  </si>
  <si>
    <t>DJ, come wi'D tune</t>
  </si>
  <si>
    <t>"(DJ) "Come with the tune"</t>
  </si>
  <si>
    <t>Track 34 -&gt; Sample 9</t>
  </si>
  <si>
    <t>Selector</t>
  </si>
  <si>
    <t>"Selector"</t>
  </si>
  <si>
    <t>Track 35 -&gt; Sample 11</t>
  </si>
  <si>
    <t>Na-na-na...</t>
  </si>
  <si>
    <t>"Na-na-na.."</t>
  </si>
  <si>
    <t>Track 36 -&gt; Sample 7</t>
  </si>
  <si>
    <t>Hey hey we gotta have it</t>
  </si>
  <si>
    <t>"Hey hey we gotta have it"</t>
  </si>
  <si>
    <t>"The funky rythm comin' atcha"</t>
  </si>
  <si>
    <t>"You make me feel so-"</t>
  </si>
  <si>
    <t>"The music just turns me on"</t>
  </si>
  <si>
    <t>"(Let's get) "scratchin"</t>
  </si>
  <si>
    <t>"Yeaahh boii"</t>
  </si>
  <si>
    <t>"Let's slide, there"</t>
  </si>
  <si>
    <t>Track 58</t>
  </si>
  <si>
    <t>Organ riff</t>
  </si>
  <si>
    <t>Ode To Music God</t>
  </si>
  <si>
    <t>"Bum, bum bum"</t>
  </si>
  <si>
    <t>"Work that sucker to death.."</t>
  </si>
  <si>
    <t>Track 67</t>
  </si>
  <si>
    <t>"It's a tough beat, but.."</t>
  </si>
  <si>
    <t>"3, 2, 1, Kick it."</t>
  </si>
  <si>
    <t>"Say yeah!"</t>
  </si>
  <si>
    <t>The Jackbox Party Pack 5</t>
  </si>
  <si>
    <t>Mad Verse City: Rap Loop 1</t>
  </si>
  <si>
    <t>Mad Verse City: Vote Loop</t>
  </si>
  <si>
    <t>Mad Verse City: Write Loop 4</t>
  </si>
  <si>
    <t>Mad Verse City: Write Loop 1</t>
  </si>
  <si>
    <t>Mad Verse City: Credits Rap</t>
  </si>
  <si>
    <t>Mad Verse City: Write Loop 2</t>
  </si>
  <si>
    <t>Nickelodeon Kart Racers</t>
  </si>
  <si>
    <t>Bikini Bottom Boogie Nights</t>
  </si>
  <si>
    <t>Sewer Surfin'</t>
  </si>
  <si>
    <t>Epic Seven</t>
  </si>
  <si>
    <t>small snare ensemble</t>
  </si>
  <si>
    <t>Lobby BGM 1</t>
  </si>
  <si>
    <t>Opening (Desperate), Raid Labyrinth</t>
  </si>
  <si>
    <t>Opening (Desperate)</t>
  </si>
  <si>
    <t>Deltarune</t>
  </si>
  <si>
    <t>Live Recording: Toby Fox</t>
  </si>
  <si>
    <t>Ohhhhohohoho!, Spamton, NOW'S YOUR CHANCE TO BE A, BIG SHOT</t>
  </si>
  <si>
    <t>Sample: UNDERTALE</t>
  </si>
  <si>
    <t>Power Of "NEO"</t>
  </si>
  <si>
    <t>Rerendered without drums</t>
  </si>
  <si>
    <t>BIG SHOT</t>
  </si>
  <si>
    <t>BassPick&amp;Mutes</t>
  </si>
  <si>
    <t>Vs. Susie, Pandora Palace</t>
  </si>
  <si>
    <t>The Circus, THE WORLD REVOLVING</t>
  </si>
  <si>
    <t>School, HEY EVERY !, Giga Size, A Real Boy!</t>
  </si>
  <si>
    <t>Field of Hopes and Dreams, Pandora Palace</t>
  </si>
  <si>
    <t>Cadenza Strings</t>
  </si>
  <si>
    <t>Rouxls Kaard, Dialtone</t>
  </si>
  <si>
    <t>Church Bell</t>
  </si>
  <si>
    <t>Quiet Autumn</t>
  </si>
  <si>
    <t>Coupled Harpsichord</t>
  </si>
  <si>
    <t>Giga Size</t>
  </si>
  <si>
    <t>Detuned EP 1</t>
  </si>
  <si>
    <t>Fanfare (from "Rose of Winter")</t>
  </si>
  <si>
    <t>French Harpsich</t>
  </si>
  <si>
    <t>Queen, Pandora Palace</t>
  </si>
  <si>
    <t>A Town Called Hometown</t>
  </si>
  <si>
    <t>Honky-tonk EMU2</t>
  </si>
  <si>
    <t>bitcrushed</t>
  </si>
  <si>
    <t>Dialtone</t>
  </si>
  <si>
    <t>Joe Perry DistG 1</t>
  </si>
  <si>
    <t>Main Harpsi Stereo</t>
  </si>
  <si>
    <t>+12 semitones</t>
  </si>
  <si>
    <t>Elegant Entrance</t>
  </si>
  <si>
    <t>School</t>
  </si>
  <si>
    <t>Ohh Voices</t>
  </si>
  <si>
    <t>Pandora Palace, Acid Tunnel of Love, Attack of the Killer Queen</t>
  </si>
  <si>
    <t>prc:Marimba</t>
  </si>
  <si>
    <t>A CYBER'S WORLD?</t>
  </si>
  <si>
    <t>Strings (Patch 49, Bank 1)</t>
  </si>
  <si>
    <t>Rouxls Kaard, Queen</t>
  </si>
  <si>
    <t>Strings (Patch 49, Bank 9)</t>
  </si>
  <si>
    <t>Scarlet Forest, Basement, Giga Size</t>
  </si>
  <si>
    <t>Sweet trumpet</t>
  </si>
  <si>
    <t>School, THE WORLD REVOLVING</t>
  </si>
  <si>
    <t>SynVoxUT</t>
  </si>
  <si>
    <t>TyrosNylon</t>
  </si>
  <si>
    <t>Field of Hopes and Dreams</t>
  </si>
  <si>
    <t>VivesPS06</t>
  </si>
  <si>
    <t>It's Pronounced "Rules"</t>
  </si>
  <si>
    <t>Alisean (?)</t>
  </si>
  <si>
    <t>Soundfont - TGSF21x</t>
  </si>
  <si>
    <t>Slow Strings</t>
  </si>
  <si>
    <t>The Door</t>
  </si>
  <si>
    <t>alloret</t>
  </si>
  <si>
    <t>Soundfont - acoustic_grand_piano</t>
  </si>
  <si>
    <t>You Can Always Come Home</t>
  </si>
  <si>
    <t>C-Bass Detache</t>
  </si>
  <si>
    <t>Scarlet Forest</t>
  </si>
  <si>
    <t>Mellow orch kit</t>
  </si>
  <si>
    <t>Oboe's Legato</t>
  </si>
  <si>
    <t>Oboe's Staccato</t>
  </si>
  <si>
    <t>Piccalo Staccato</t>
  </si>
  <si>
    <t>MMX Percussion</t>
  </si>
  <si>
    <t>Cool Beat, Cyber Battle (Solo), When I Get Happy I Dance Like This</t>
  </si>
  <si>
    <t>MMX Strings</t>
  </si>
  <si>
    <t>Spamton</t>
  </si>
  <si>
    <t>Soundfont - Mystical Ninja</t>
  </si>
  <si>
    <t>MN64 Fingered Bass</t>
  </si>
  <si>
    <t>Thrash Machine</t>
  </si>
  <si>
    <t>MN64 Flute</t>
  </si>
  <si>
    <t>Checker Dance, Thrash Machine</t>
  </si>
  <si>
    <t>MN64 Marimba</t>
  </si>
  <si>
    <t>MN64 Orchestra Hit</t>
  </si>
  <si>
    <t>Checker Dance</t>
  </si>
  <si>
    <t>MN64 Piano</t>
  </si>
  <si>
    <t>MN64 Strings</t>
  </si>
  <si>
    <t>MN64 Synth Bass</t>
  </si>
  <si>
    <t>MN64 Vibraphone</t>
  </si>
  <si>
    <t>Soundfont - Secret of Mana</t>
  </si>
  <si>
    <t>SOM Choir Aah</t>
  </si>
  <si>
    <t>Chaos King, The Dark Truth</t>
  </si>
  <si>
    <t>SOM Piano</t>
  </si>
  <si>
    <t>The Dark Truth</t>
  </si>
  <si>
    <t>Soundfont - Super Mario Kart</t>
  </si>
  <si>
    <t>SMK Guitar</t>
  </si>
  <si>
    <t>Chaos King</t>
  </si>
  <si>
    <t>SMK Synth Brass</t>
  </si>
  <si>
    <t>Soundfont - Super Mario World</t>
  </si>
  <si>
    <t>SMW Jazz Guitar</t>
  </si>
  <si>
    <t>Acid Tunnel of Love</t>
  </si>
  <si>
    <t>SMW Piano</t>
  </si>
  <si>
    <t>SMW Steel Drums</t>
  </si>
  <si>
    <t>Danielle Pluszik</t>
  </si>
  <si>
    <t>Soundfont - PC-98</t>
  </si>
  <si>
    <t>Attack of the Killer Queen</t>
  </si>
  <si>
    <t>Rude Buster</t>
  </si>
  <si>
    <t>Soundfont - Proteus/2</t>
  </si>
  <si>
    <t>fluidvolt</t>
  </si>
  <si>
    <t>Soundfont - Kirby Super Star</t>
  </si>
  <si>
    <t>Ramp Wave</t>
  </si>
  <si>
    <t>Shimmering Treasure</t>
  </si>
  <si>
    <t>The Chase</t>
  </si>
  <si>
    <t>The Chase, THE HOLY</t>
  </si>
  <si>
    <t>Soundfont - MOTHER 3</t>
  </si>
  <si>
    <t>Standard</t>
  </si>
  <si>
    <t>Chaos King, Pandora Palace</t>
  </si>
  <si>
    <t>ibiblio.org</t>
  </si>
  <si>
    <t>JD_RockKit1</t>
  </si>
  <si>
    <t>Packs -&gt; Legacy -&gt; Drums -&gt; Kits -&gt; Drum Kit 01</t>
  </si>
  <si>
    <t>FLS Crash 01a</t>
  </si>
  <si>
    <t>Lancer</t>
  </si>
  <si>
    <t>FLS Crash 01b</t>
  </si>
  <si>
    <t>reversed</t>
  </si>
  <si>
    <t>Packs -&gt; Legacy -&gt; Drums -&gt; Kits -&gt; Drum Kit 02</t>
  </si>
  <si>
    <t>FLS Crash 02a</t>
  </si>
  <si>
    <t>-2 semitones, reversed</t>
  </si>
  <si>
    <t>Packs -&gt; Legacy -&gt; Drums -&gt; Kits -&gt; Drum Kit 03</t>
  </si>
  <si>
    <t>OverH_Crash_002cogg</t>
  </si>
  <si>
    <t>Imminent Death</t>
  </si>
  <si>
    <t>KNOBSTER</t>
  </si>
  <si>
    <t>MeowSynth</t>
  </si>
  <si>
    <t>WELCOME TO THE CITY</t>
  </si>
  <si>
    <t>Lil'Alien</t>
  </si>
  <si>
    <t>Soundfont - SNES Mario Paint</t>
  </si>
  <si>
    <t>Mats Helgesson</t>
  </si>
  <si>
    <t>Soundfont - Maestro Clarinet Base</t>
  </si>
  <si>
    <t>Clarinet Base</t>
  </si>
  <si>
    <t>Mathew Valente [TSSF]</t>
  </si>
  <si>
    <t>ANOTHER HIM</t>
  </si>
  <si>
    <t>MezmerKaiser</t>
  </si>
  <si>
    <t>Soundfont - Pokemon GBA</t>
  </si>
  <si>
    <t>Bright Piano</t>
  </si>
  <si>
    <t>(DrumKit)</t>
  </si>
  <si>
    <t>WELCOME TO THE CITY, Giga Size</t>
  </si>
  <si>
    <t>Voice Aahs</t>
  </si>
  <si>
    <t>Mitrofanis George Gemitros</t>
  </si>
  <si>
    <t>Soundfont - Studio FG460s II Pro</t>
  </si>
  <si>
    <t>Pure Soft Gtr</t>
  </si>
  <si>
    <t>Sfx Collection</t>
  </si>
  <si>
    <t>amped</t>
  </si>
  <si>
    <t>Susie, Imminent Death, Vs. Susie, Your Power</t>
  </si>
  <si>
    <t>Papelmedia</t>
  </si>
  <si>
    <t>Soundfont - Papelmedia Irina Brochin</t>
  </si>
  <si>
    <t>Irina Brochin</t>
  </si>
  <si>
    <t>THE HOLY</t>
  </si>
  <si>
    <t>Patricio Herrera</t>
  </si>
  <si>
    <t>Soundfont - Power Rangers</t>
  </si>
  <si>
    <t>Powers Combined, Knock You Down !!</t>
  </si>
  <si>
    <t>(Drumkit)</t>
  </si>
  <si>
    <t>Knock You Down !!</t>
  </si>
  <si>
    <t>Pguitar</t>
  </si>
  <si>
    <t>tromp</t>
  </si>
  <si>
    <t>Setzer</t>
  </si>
  <si>
    <t>Soundfont - Setzer's SPC</t>
  </si>
  <si>
    <t>Chaos King, BIG SHOT</t>
  </si>
  <si>
    <t>THE WORLD REVOLVING</t>
  </si>
  <si>
    <t>Bandoneon</t>
  </si>
  <si>
    <t>THE WORLD REVOLVING, It's Pronounced "Rules"</t>
  </si>
  <si>
    <t>Bass &amp; Lead</t>
  </si>
  <si>
    <t>Brass 1</t>
  </si>
  <si>
    <t>Beginning, Girl Next Door</t>
  </si>
  <si>
    <t>The Legend, Field of Hopes and Dreams, Lantern, Faint Glow, My Castle Town</t>
  </si>
  <si>
    <t>DANCE</t>
  </si>
  <si>
    <t>I'm Very Bad</t>
  </si>
  <si>
    <t>Lantern</t>
  </si>
  <si>
    <t>E.Piano 1</t>
  </si>
  <si>
    <t>Hip Shop</t>
  </si>
  <si>
    <t>ETHNIC</t>
  </si>
  <si>
    <t>Lantern, Faint Glow</t>
  </si>
  <si>
    <t>Scarlet Forest, A Town Called Hometown, Faint Glow, A CYBER'S WORLD?</t>
  </si>
  <si>
    <t>Faint Glow</t>
  </si>
  <si>
    <t>Honkey-tonk</t>
  </si>
  <si>
    <t>A Town Called Hometown, Noelle's Theme (Unused Version)</t>
  </si>
  <si>
    <t>Rouxls Kaard, BIG SHOT</t>
  </si>
  <si>
    <t>Nylon-str. Guitar</t>
  </si>
  <si>
    <t>Organ 3</t>
  </si>
  <si>
    <t>Pandora Palace</t>
  </si>
  <si>
    <t>Org Bell</t>
  </si>
  <si>
    <t>Beginning, The Legend</t>
  </si>
  <si>
    <t>School, Thrash Machine</t>
  </si>
  <si>
    <t>Field of Hopes and Dreams, A Town Called Hometown</t>
  </si>
  <si>
    <t>Solo Vox</t>
  </si>
  <si>
    <t>Space Voice</t>
  </si>
  <si>
    <t>Lantern, Pandora Palace</t>
  </si>
  <si>
    <t xml:space="preserve">STANDARD 1 </t>
  </si>
  <si>
    <t>School, Field of Hopes and Dreams, Checker Dance</t>
  </si>
  <si>
    <t>Telephone</t>
  </si>
  <si>
    <t>Spamton, NOW'S YOUR CHANCE TO BE A, BIG SHOT, Dialtone</t>
  </si>
  <si>
    <t>Vibraphones</t>
  </si>
  <si>
    <t>Giygas Static</t>
  </si>
  <si>
    <t>Hi Hat 2</t>
  </si>
  <si>
    <t>When I Get Happy I Dance Like This, Spamton, NOW'S YOUR CHANCE TO BE A</t>
  </si>
  <si>
    <t>Kick 1</t>
  </si>
  <si>
    <t>Spamton, NOW'S YOUR CHANCE TO BE A</t>
  </si>
  <si>
    <t>Mellow Piano</t>
  </si>
  <si>
    <t>Darkness Falls, BIG SHOT</t>
  </si>
  <si>
    <t>Moonside Cafe</t>
  </si>
  <si>
    <t>NOW'S YOUR CHANCE TO BE A, BIG SHOT</t>
  </si>
  <si>
    <t>Onett Bass</t>
  </si>
  <si>
    <t>Snare 1</t>
  </si>
  <si>
    <t>Waspy</t>
  </si>
  <si>
    <t>Wow!</t>
  </si>
  <si>
    <t>LABS - Soft Piano</t>
  </si>
  <si>
    <t>My Castle Town</t>
  </si>
  <si>
    <t>Darkness Falls</t>
  </si>
  <si>
    <t>Soprano</t>
  </si>
  <si>
    <t>Tenor</t>
  </si>
  <si>
    <t>Soundfont - Secret of Evermore</t>
  </si>
  <si>
    <t>drum sfx 01</t>
  </si>
  <si>
    <t>drum sfx 03</t>
  </si>
  <si>
    <t>The Door, Cliffs</t>
  </si>
  <si>
    <t>sp_perc</t>
  </si>
  <si>
    <t>voice</t>
  </si>
  <si>
    <t>Xouman</t>
  </si>
  <si>
    <t>Berdly (Rejected Concept)</t>
  </si>
  <si>
    <t>Zetshiro</t>
  </si>
  <si>
    <t>Soundfont - Final Fantasy: Mystic Quest</t>
  </si>
  <si>
    <t>YIIK: A Postmodern RPG</t>
  </si>
  <si>
    <t>68 Battle</t>
  </si>
  <si>
    <t>Into The Mind</t>
  </si>
  <si>
    <t>STANDARD 1</t>
  </si>
  <si>
    <t>Synth Strings 2</t>
  </si>
  <si>
    <t>SOM Percussion</t>
  </si>
  <si>
    <t>Pikuniku</t>
  </si>
  <si>
    <t>SMK Orchestra Hit</t>
  </si>
  <si>
    <t>The Artist's House</t>
  </si>
  <si>
    <t>Wake Up (Trailer 3)</t>
  </si>
  <si>
    <t>MaxV</t>
  </si>
  <si>
    <t>200 Drum Machines</t>
  </si>
  <si>
    <t>Roland R-8</t>
  </si>
  <si>
    <t>R8Timpani</t>
  </si>
  <si>
    <t>808 Tom</t>
  </si>
  <si>
    <t>custom presets</t>
  </si>
  <si>
    <t>Free Money, Wake Up (Trailer 3)</t>
  </si>
  <si>
    <t>A Dance of Fire and Ice</t>
  </si>
  <si>
    <t>Packs -&gt; Drums -&gt; Hats</t>
  </si>
  <si>
    <t>GRV CH 09</t>
  </si>
  <si>
    <t>Umihara Kawase Fresh!</t>
  </si>
  <si>
    <t>Orch cymbals</t>
  </si>
  <si>
    <t>RAM1</t>
  </si>
  <si>
    <t>Bloodstained: Ritual of the Night</t>
  </si>
  <si>
    <t>Theme of Gebel</t>
  </si>
  <si>
    <t>Theme of Bloodstained</t>
  </si>
  <si>
    <t>Holy Wisdom</t>
  </si>
  <si>
    <t>Overdrive, Goliath</t>
  </si>
  <si>
    <t>Overdrive</t>
  </si>
  <si>
    <t>Luxurious Overture, Holy Wisdom, Bibliotheca Ex Machina</t>
  </si>
  <si>
    <t>100% velocity causes the slide</t>
  </si>
  <si>
    <t>Exorschism</t>
  </si>
  <si>
    <t>Forgotten Jade</t>
  </si>
  <si>
    <t>100-Boney a</t>
  </si>
  <si>
    <t>Theme of Bloodstained, Theme of Alfred</t>
  </si>
  <si>
    <t>107-Totally Insane b</t>
  </si>
  <si>
    <t>Bibliotheca Ex Machina</t>
  </si>
  <si>
    <t>115-Optoman</t>
  </si>
  <si>
    <t>either perc mix, or custom loop</t>
  </si>
  <si>
    <t>Lost Garden</t>
  </si>
  <si>
    <t>Honoring the Oath</t>
  </si>
  <si>
    <t>Voyage of Promise, Luxurious Overture, Lost Garden, Ritual of the Night, etc.</t>
  </si>
  <si>
    <t>Bug Fables: The Everlasting Sapling</t>
  </si>
  <si>
    <t>Fry it Up!</t>
  </si>
  <si>
    <t>Viola</t>
  </si>
  <si>
    <t>Fine Arts</t>
  </si>
  <si>
    <t>CROSS × LOGOS (クロス × ロゴス)</t>
  </si>
  <si>
    <t>Tower of the Language that Pierces the Sky</t>
  </si>
  <si>
    <t>Chaos World</t>
  </si>
  <si>
    <t>Tower of Philosophy ~ Book Corridor</t>
  </si>
  <si>
    <t>Freddy Fazbear's Pizzeria Simulator</t>
  </si>
  <si>
    <t xml:space="preserve">Authentic -&gt; 2600 -&gt; Drumkits </t>
  </si>
  <si>
    <t>Noisekit 04</t>
  </si>
  <si>
    <t>Smashing Windshields</t>
  </si>
  <si>
    <t>Authentic -&gt; GEN -&gt; Keys</t>
  </si>
  <si>
    <t>KEYS Michael Bell</t>
  </si>
  <si>
    <t>Creme De La Creme</t>
  </si>
  <si>
    <t>Authentic -&gt; SNES -&gt; Drumkits</t>
  </si>
  <si>
    <t>DRUMKIT Rock 1</t>
  </si>
  <si>
    <t>Authentic -&gt; SNES -&gt; Mallets</t>
  </si>
  <si>
    <t>MALLET Xylophone</t>
  </si>
  <si>
    <t>Authentic -&gt; SNES -&gt; Perc</t>
  </si>
  <si>
    <t>PERC 808 Clave</t>
  </si>
  <si>
    <t>No Time For Popcorn</t>
  </si>
  <si>
    <t>Authentic -&gt; SNES -&gt; Winds</t>
  </si>
  <si>
    <t>WINDS Panflute A</t>
  </si>
  <si>
    <t>CROSSNIQ+</t>
  </si>
  <si>
    <t>Bird tweet</t>
  </si>
  <si>
    <t>MECHANIQ</t>
  </si>
  <si>
    <t>Deep space resonance</t>
  </si>
  <si>
    <t>The Jackbox Party Pack 6</t>
  </si>
  <si>
    <t>Writing Pod (From "Push the Button")</t>
  </si>
  <si>
    <t>Black Mesa</t>
  </si>
  <si>
    <t>Temple Rain Drum</t>
  </si>
  <si>
    <t>Lambda Core</t>
  </si>
  <si>
    <t>Fast Breaks Instruments</t>
  </si>
  <si>
    <t>Crackhammer 160 bpm</t>
  </si>
  <si>
    <t>Forget About Freeman</t>
  </si>
  <si>
    <t>H763 096 bpm</t>
  </si>
  <si>
    <t>Residue Processing</t>
  </si>
  <si>
    <t>Armageddon Kit</t>
  </si>
  <si>
    <t>Ascension, End Credits</t>
  </si>
  <si>
    <t>Aftersun</t>
  </si>
  <si>
    <t>Inbound Part 1</t>
  </si>
  <si>
    <t>Color of Dirt</t>
  </si>
  <si>
    <t xml:space="preserve">Questionable Ethics 1 </t>
  </si>
  <si>
    <t>Emerging Intruder</t>
  </si>
  <si>
    <t>Ambience 8</t>
  </si>
  <si>
    <t>The Outback</t>
  </si>
  <si>
    <t>Inbound Part 2</t>
  </si>
  <si>
    <t>Alone In The Moon</t>
  </si>
  <si>
    <t>EzDrummer 2</t>
  </si>
  <si>
    <t>Streets of Rage 4</t>
  </si>
  <si>
    <t>Breakbeats</t>
  </si>
  <si>
    <t>Character Select, They're Back</t>
  </si>
  <si>
    <t>Fairlight orch hits</t>
  </si>
  <si>
    <t>Double Divas</t>
  </si>
  <si>
    <t>Roland TR-909 Kit</t>
  </si>
  <si>
    <t>Keyboards -&gt; Electric Pianos</t>
  </si>
  <si>
    <t>Electric Stage MkII</t>
  </si>
  <si>
    <t>Funky HQ</t>
  </si>
  <si>
    <t>Shiva</t>
  </si>
  <si>
    <t>17 Organ2</t>
  </si>
  <si>
    <t>The Undergrounds</t>
  </si>
  <si>
    <t>Barbon</t>
  </si>
  <si>
    <t>Bass Station II</t>
  </si>
  <si>
    <t>They're Back</t>
  </si>
  <si>
    <t>MKS-80</t>
  </si>
  <si>
    <t>Super saw</t>
  </si>
  <si>
    <t>Sequential</t>
  </si>
  <si>
    <t>Prophet Rev2</t>
  </si>
  <si>
    <t>119-Triangle</t>
  </si>
  <si>
    <t>Diva</t>
  </si>
  <si>
    <t>2 LEAD</t>
  </si>
  <si>
    <t>MK 90s Rave Sus</t>
  </si>
  <si>
    <t>PX V8</t>
  </si>
  <si>
    <t>Timpanies</t>
  </si>
  <si>
    <t>VPS Avenger</t>
  </si>
  <si>
    <t>BA BSOD Sqr Bass</t>
  </si>
  <si>
    <t>Double Divas, DJ K-washi</t>
  </si>
  <si>
    <t>BA DnB Roller</t>
  </si>
  <si>
    <t>Bass (Hard)</t>
  </si>
  <si>
    <t>BA Angle Grinder</t>
  </si>
  <si>
    <t>LD Electro Lead BA</t>
  </si>
  <si>
    <t>SQ DownUnder</t>
  </si>
  <si>
    <t>SY electro-y chords</t>
  </si>
  <si>
    <t>26 TUB BELLS</t>
  </si>
  <si>
    <t>Them's Fightin' Herds</t>
  </si>
  <si>
    <t>Fall Guys: Ultimate Knockout</t>
  </si>
  <si>
    <t>Everybody Falls (Fall Guys Theme)</t>
  </si>
  <si>
    <t>Live 9</t>
  </si>
  <si>
    <t>default patches</t>
  </si>
  <si>
    <t>Tuvan</t>
  </si>
  <si>
    <t>Fall 'n' Roll - Race &amp; Logic</t>
  </si>
  <si>
    <t>Survive the Fall, Final Fall</t>
  </si>
  <si>
    <t>Astro's Playroom</t>
  </si>
  <si>
    <t>Bugsnax!</t>
  </si>
  <si>
    <t>Soundfont - Kirby's Dream Land 3</t>
  </si>
  <si>
    <t>WaspSynth</t>
  </si>
  <si>
    <t>It's Bugsnax!</t>
  </si>
  <si>
    <t>Pablo's Corner</t>
  </si>
  <si>
    <t>Soundfont - Super Mario 64</t>
  </si>
  <si>
    <t>could be blown bottle</t>
  </si>
  <si>
    <t>Warp Drive</t>
  </si>
  <si>
    <t>DANCEVOX</t>
  </si>
  <si>
    <t>RAP_12</t>
  </si>
  <si>
    <t>"Let's party. Put the boogie in your.."</t>
  </si>
  <si>
    <t>PUMPIN' JUMPIN'</t>
  </si>
  <si>
    <t>Mid Tempo Beats &amp; Breaks</t>
  </si>
  <si>
    <t>FEA_Sounds_And_FX -&gt; FEA_Vocals</t>
  </si>
  <si>
    <t>FEA_110_Beats_Bumpin</t>
  </si>
  <si>
    <t>"No slumping get the beats.."</t>
  </si>
  <si>
    <t>FEA_110_Everybody</t>
  </si>
  <si>
    <t>"We're gonna give you what you came..."</t>
  </si>
  <si>
    <t>FEA_110_Get_On_Ya_Feet</t>
  </si>
  <si>
    <t>"Everybody get your body to the beat"</t>
  </si>
  <si>
    <t>FEA_110_It's_Like_That</t>
  </si>
  <si>
    <t>"It's like that y'all"</t>
  </si>
  <si>
    <t>CD 2 -&gt; Track 63 - PSYCHOS -&gt; TS 0:21</t>
  </si>
  <si>
    <t>...Blood Pumping</t>
  </si>
  <si>
    <t>Track 74 - House horn stabs -&gt; TS 0:15</t>
  </si>
  <si>
    <t>Nos. 8</t>
  </si>
  <si>
    <t>Track 86 - Speech (Female) -&gt; TS 0:14</t>
  </si>
  <si>
    <t>"The beat is pumpin'!"</t>
  </si>
  <si>
    <t>total funk instruments -&gt; Track 16</t>
  </si>
  <si>
    <t>back to funk C</t>
  </si>
  <si>
    <t>Immortals: Fenyx Rising</t>
  </si>
  <si>
    <t xml:space="preserve">Friday Night Funkin' </t>
  </si>
  <si>
    <t>Sample: FlightReacts</t>
  </si>
  <si>
    <t>HE DUNKED WITHOUT JUMPING!</t>
  </si>
  <si>
    <t>Timestamp 4:14</t>
  </si>
  <si>
    <t>Pico</t>
  </si>
  <si>
    <t>Sample: ProSound Effects</t>
  </si>
  <si>
    <t xml:space="preserve">Crowd Teens Chant Fight </t>
  </si>
  <si>
    <t>Bopeebo</t>
  </si>
  <si>
    <t>Frequency Shifter</t>
  </si>
  <si>
    <t>used for pico's vocals</t>
  </si>
  <si>
    <t>Pico, Philly Nice, Blammed</t>
  </si>
  <si>
    <t>CMI V</t>
  </si>
  <si>
    <t>Rubber Mechanic</t>
  </si>
  <si>
    <t>Satin Panties</t>
  </si>
  <si>
    <t>DX7-V</t>
  </si>
  <si>
    <t>Bassalogish</t>
  </si>
  <si>
    <t>Claviano 1017</t>
  </si>
  <si>
    <t>Rom1A</t>
  </si>
  <si>
    <t>E-PIANO 1</t>
  </si>
  <si>
    <t>Gettin' Freaky, Fresh, Spookeez, Pico, Philly Nice, Satin Panties, Roses, Game Over (Don't Stop)</t>
  </si>
  <si>
    <t>BASS 1</t>
  </si>
  <si>
    <t>Gettin' Freaky, Bopeebo, Cocoa, Game Over (Don't Stop)</t>
  </si>
  <si>
    <t>Prophet V3</t>
  </si>
  <si>
    <t>Solina V2</t>
  </si>
  <si>
    <t>Solina V2 -&gt; Pads</t>
  </si>
  <si>
    <t>Blue Strings</t>
  </si>
  <si>
    <t>Spookeez, Satin Panties</t>
  </si>
  <si>
    <t>Vox Continental V2</t>
  </si>
  <si>
    <t>Breakbeat Paradise</t>
  </si>
  <si>
    <t>Oldskool Jungle Breakz</t>
  </si>
  <si>
    <t>Oldskool Jungle Breakz 06</t>
  </si>
  <si>
    <t>spliced up</t>
  </si>
  <si>
    <t>Oldskool Jungle Breakz 15</t>
  </si>
  <si>
    <t>Mo Classic Breaks</t>
  </si>
  <si>
    <t>Mo Classic Breaks 20</t>
  </si>
  <si>
    <t>Philly Nice</t>
  </si>
  <si>
    <t>Oldskool DnB Breakz</t>
  </si>
  <si>
    <t>Oldschool Breakbeats 04</t>
  </si>
  <si>
    <t>Oldschool Breakbeats 06</t>
  </si>
  <si>
    <t>EXTREMELY spliced up in Fresh</t>
  </si>
  <si>
    <t>Fresh, Thorns</t>
  </si>
  <si>
    <t>Oldschool Breakbeats 08</t>
  </si>
  <si>
    <t>Eggnog</t>
  </si>
  <si>
    <t>Oldschool Breakbeats 09</t>
  </si>
  <si>
    <t>Gettin' Freaky, Philly Nice, Fresh (Chill Remix)</t>
  </si>
  <si>
    <t>Oldschool Breakbeats 13</t>
  </si>
  <si>
    <t>Dad Battle</t>
  </si>
  <si>
    <t>Oldschool Breakbeats 17</t>
  </si>
  <si>
    <t>Pico, Game Over (Don't Stop)</t>
  </si>
  <si>
    <t>Oldschool Breakbeats 20</t>
  </si>
  <si>
    <t>Give a Lil Bit Back, Guns, Stress</t>
  </si>
  <si>
    <t>Real Drummer Funky Breaks</t>
  </si>
  <si>
    <t>Real Drummer Funky Breaks 07</t>
  </si>
  <si>
    <t>Dekyo Ongen</t>
  </si>
  <si>
    <t>Soundfont - Casio CTK-230</t>
  </si>
  <si>
    <t>Elec Organ 2</t>
  </si>
  <si>
    <t>Piano1</t>
  </si>
  <si>
    <t>DrumDrops</t>
  </si>
  <si>
    <t>Funk Drops</t>
  </si>
  <si>
    <t>FD_81_70SFUNK_LP_01</t>
  </si>
  <si>
    <t xml:space="preserve">Gettin' Freaky </t>
  </si>
  <si>
    <t>FD_96_70SFUNK_LP_01</t>
  </si>
  <si>
    <t>Gettin' Freaky</t>
  </si>
  <si>
    <t>Indie Rock Drops Songwriters Series 1</t>
  </si>
  <si>
    <t>SWS_67_POP_LP_01</t>
  </si>
  <si>
    <t>SWS_67_POP_FULLMIX_11</t>
  </si>
  <si>
    <t>SWS_105_POP_LP_01</t>
  </si>
  <si>
    <t>SWS_105_POP_FULLMIX_06</t>
  </si>
  <si>
    <t>Erik Jackson</t>
  </si>
  <si>
    <t>Fat Laces</t>
  </si>
  <si>
    <t>Cuts</t>
  </si>
  <si>
    <t>FL Cuts Drop The Beat 012</t>
  </si>
  <si>
    <t>"Drop The Beat"</t>
  </si>
  <si>
    <t>Game Over (Don't Stop)</t>
  </si>
  <si>
    <t>Authentic -&gt; C64 -&gt; LEAD</t>
  </si>
  <si>
    <t>Sidtastic</t>
  </si>
  <si>
    <t>Roses</t>
  </si>
  <si>
    <t xml:space="preserve">Authentic -&gt; GEN -&gt; Bass </t>
  </si>
  <si>
    <t>BASS Bat</t>
  </si>
  <si>
    <t>Authentic -&gt; SNES -&gt; Bass</t>
  </si>
  <si>
    <t>BASS Electric 1a</t>
  </si>
  <si>
    <t>Senpai</t>
  </si>
  <si>
    <t>Authentic -&gt; SNES -&gt; Brass</t>
  </si>
  <si>
    <t>BRASS Tenor Sax A</t>
  </si>
  <si>
    <t xml:space="preserve">Authentic -&gt; SNES -&gt; Drumkits </t>
  </si>
  <si>
    <t>DRUMKIT 707</t>
  </si>
  <si>
    <t>Authentic -&gt; SNES -&gt; Ethnic</t>
  </si>
  <si>
    <t>ETHNIC Bouzouki B</t>
  </si>
  <si>
    <t>Authentic -&gt; SNES -&gt; Guitar</t>
  </si>
  <si>
    <t>GUITAR Clean A</t>
  </si>
  <si>
    <t>Authentic -&gt; SNES -&gt; Synth</t>
  </si>
  <si>
    <t>SYNTH Pluck</t>
  </si>
  <si>
    <t>MILF</t>
  </si>
  <si>
    <t>M01 06 Fretless</t>
  </si>
  <si>
    <t>Breakfast</t>
  </si>
  <si>
    <t>M01 51 E.Piano 4</t>
  </si>
  <si>
    <t>M03 21 AnaSoftBrs</t>
  </si>
  <si>
    <t>M05 49 Midi-Setup</t>
  </si>
  <si>
    <t>M09 49 DynamiteDs</t>
  </si>
  <si>
    <t>09: Analog Pizzo</t>
  </si>
  <si>
    <t>014: Reso Bell</t>
  </si>
  <si>
    <t>Dad Battle, Eggnog, Senpai</t>
  </si>
  <si>
    <t>Liquid Trap</t>
  </si>
  <si>
    <t>FT1_CONSTRUCTION_KIT_HITS - &gt; FT1_TRAP_K...</t>
  </si>
  <si>
    <t>FT1_Trap_Kit_Trap_Hat</t>
  </si>
  <si>
    <t>Prime Loops</t>
  </si>
  <si>
    <t>Trap Attack</t>
  </si>
  <si>
    <t>One-Shots -&gt; SFX &amp; Vox</t>
  </si>
  <si>
    <t>BigBooty_ShortyHi_01</t>
  </si>
  <si>
    <t>"Hi"</t>
  </si>
  <si>
    <t>South</t>
  </si>
  <si>
    <t>LightItUp_HeyChant_01</t>
  </si>
  <si>
    <t>South, Thorns</t>
  </si>
  <si>
    <t>Thorns</t>
  </si>
  <si>
    <t>ID8 Instrument -&gt; Brass-Wind</t>
  </si>
  <si>
    <t>Trumpet Solo Echo</t>
  </si>
  <si>
    <t>Cocoa</t>
  </si>
  <si>
    <t>Layers Wave Edition</t>
  </si>
  <si>
    <t>Stabby MC</t>
  </si>
  <si>
    <t>Reason Studios</t>
  </si>
  <si>
    <t>Neptune</t>
  </si>
  <si>
    <t>used for boyfriend's vocals</t>
  </si>
  <si>
    <t>literally in every song that you play</t>
  </si>
  <si>
    <t>Drive Saw</t>
  </si>
  <si>
    <t>Sample Diggers</t>
  </si>
  <si>
    <t>In The Field Vol.1</t>
  </si>
  <si>
    <t>Raw sounds</t>
  </si>
  <si>
    <t>Nature_-_thunder_and_lightning_ambi...</t>
  </si>
  <si>
    <t>Samples From Mars</t>
  </si>
  <si>
    <t>CR-78 From Mars</t>
  </si>
  <si>
    <t>DMX From Mars</t>
  </si>
  <si>
    <t>Splice Sounds</t>
  </si>
  <si>
    <t>DECAP - Drums That Knock Vol. 6</t>
  </si>
  <si>
    <t>DECAP_mega_kick_02</t>
  </si>
  <si>
    <t>Medasin x Sakuraburst - Overdose Vol. 5</t>
  </si>
  <si>
    <t>MSKRB_drums --&gt; MSKRB_snares</t>
  </si>
  <si>
    <t>MSKRB_snare_32</t>
  </si>
  <si>
    <t>umru - sound cache</t>
  </si>
  <si>
    <t>umru_drums -&gt; UMRU_kicks</t>
  </si>
  <si>
    <t>UMRU_kick_european_02</t>
  </si>
  <si>
    <t>Cyberpunk 2077</t>
  </si>
  <si>
    <t>Radio VEXELSTROM</t>
  </si>
  <si>
    <t>PAIN</t>
  </si>
  <si>
    <t>COME CLOSE</t>
  </si>
  <si>
    <t>Super Meat Boy Forever</t>
  </si>
  <si>
    <t>Chickened Out</t>
  </si>
  <si>
    <t>Node Pulses</t>
  </si>
  <si>
    <t>Tenuous</t>
  </si>
  <si>
    <t>Screaming Morsey (MW)</t>
  </si>
  <si>
    <t>DM-307</t>
  </si>
  <si>
    <t>Kits -&gt; DM-307 Style Kits</t>
  </si>
  <si>
    <t>D1, D2, G2, F3</t>
  </si>
  <si>
    <t>Marionette</t>
  </si>
  <si>
    <t>OMORI</t>
  </si>
  <si>
    <t>Sample: Fonzi Thornton</t>
  </si>
  <si>
    <t>Perfect Lover</t>
  </si>
  <si>
    <t>Tussle Among Trees</t>
  </si>
  <si>
    <t>Sample: freetousesounds</t>
  </si>
  <si>
    <t>Zoom H6 OF</t>
  </si>
  <si>
    <t>SFX (Polaroid)</t>
  </si>
  <si>
    <t>drum beat</t>
  </si>
  <si>
    <t>But I Wanna See It All With You!, Stardust Dusting</t>
  </si>
  <si>
    <t>Sample: Ryuichi Sakamoto</t>
  </si>
  <si>
    <t>You</t>
  </si>
  <si>
    <t>Sample: Saint</t>
  </si>
  <si>
    <t>B U P</t>
  </si>
  <si>
    <t>BUP</t>
  </si>
  <si>
    <t>See In Your Fantasy</t>
  </si>
  <si>
    <t>Sample: TheConetArchive</t>
  </si>
  <si>
    <t>1_01: The Swedish Rhapsody</t>
  </si>
  <si>
    <t>Numbers</t>
  </si>
  <si>
    <t>Sample: ohohojousama</t>
  </si>
  <si>
    <t>ohoho</t>
  </si>
  <si>
    <t>Edited with iZotope Vocal Synth 2</t>
  </si>
  <si>
    <t>Tee-hee Time</t>
  </si>
  <si>
    <t>Sample: ?</t>
  </si>
  <si>
    <t>Diddy Kong Hurt SFX</t>
  </si>
  <si>
    <t>Analog</t>
  </si>
  <si>
    <t>custom acid bass preset</t>
  </si>
  <si>
    <t>You Cannot Go Back</t>
  </si>
  <si>
    <t>Classic Rock Organ</t>
  </si>
  <si>
    <t>Splintered Sweets In The Castle</t>
  </si>
  <si>
    <t>Crunchy Muted Delays</t>
  </si>
  <si>
    <t>Grand Organ</t>
  </si>
  <si>
    <t>Yes</t>
  </si>
  <si>
    <t>Underwater Prom Queens, Gator Gambol, CHAOS ASSEMBLY, SFX (Kel's Combo)</t>
  </si>
  <si>
    <t>Piano V</t>
  </si>
  <si>
    <t>American Init</t>
  </si>
  <si>
    <t>World's End Valentine</t>
  </si>
  <si>
    <t>custom patch with japanese grand piano</t>
  </si>
  <si>
    <t>WHITE SPACE (122), WHITE SPACE (96)</t>
  </si>
  <si>
    <t>Black Octopus Sounds</t>
  </si>
  <si>
    <t>Leviathan 3</t>
  </si>
  <si>
    <t>FX - Fallers</t>
  </si>
  <si>
    <t>Lev3_Fallers_2bars_128bpm_CoffinFish</t>
  </si>
  <si>
    <t>Tussle Among Trees, Splintered Sweets In The Castle</t>
  </si>
  <si>
    <t>SMW Slap Bass</t>
  </si>
  <si>
    <t>Space Boyfriend's Tape</t>
  </si>
  <si>
    <t>80s Breaks</t>
  </si>
  <si>
    <t>80s Breaks 01</t>
  </si>
  <si>
    <t>CodyChief117</t>
  </si>
  <si>
    <t>Soundfont - Paper Mario.sf2</t>
  </si>
  <si>
    <t>Pad 8</t>
  </si>
  <si>
    <t>Sugar Star Planetarium</t>
  </si>
  <si>
    <t>Soundfont - Phattkit</t>
  </si>
  <si>
    <t>Clams Clams Clams</t>
  </si>
  <si>
    <t>Percs -&gt; Metals</t>
  </si>
  <si>
    <t>My Time</t>
  </si>
  <si>
    <t>PARTITION A -&gt; VOLUME 010</t>
  </si>
  <si>
    <t>I Think My Dad Shops Here</t>
  </si>
  <si>
    <t>FluidVolt</t>
  </si>
  <si>
    <t>Soundfont - Mother 3.sf2</t>
  </si>
  <si>
    <t>MERRY CD</t>
  </si>
  <si>
    <t>Authentic -&gt; 2600</t>
  </si>
  <si>
    <t>Realistic Space Simulation</t>
  </si>
  <si>
    <t>Pitfall</t>
  </si>
  <si>
    <t>Authentic -&gt; GEN -&gt; Drumkits</t>
  </si>
  <si>
    <t>Battle Brewin' (Unused Track)</t>
  </si>
  <si>
    <t>Authentic -&gt; NES</t>
  </si>
  <si>
    <t>Forest Frenzy</t>
  </si>
  <si>
    <t>BASS Electric 3</t>
  </si>
  <si>
    <t>Cram It Wad, Fresh...ish...</t>
  </si>
  <si>
    <t>BASS Synth 1A</t>
  </si>
  <si>
    <t>PRANKED.</t>
  </si>
  <si>
    <t>Authentic -&gt; SNES -&gt; Choir</t>
  </si>
  <si>
    <t>CHOIR Women</t>
  </si>
  <si>
    <t>Trouble Brewing</t>
  </si>
  <si>
    <t>Cram It Wad</t>
  </si>
  <si>
    <t>DRUMKIT Metal 2</t>
  </si>
  <si>
    <t>Valour Against All Odds</t>
  </si>
  <si>
    <t>Authentic -&gt; SNES -&gt; FX</t>
  </si>
  <si>
    <t>FX Air</t>
  </si>
  <si>
    <t>You Must Carry On.</t>
  </si>
  <si>
    <t>GUITAR Dist 1</t>
  </si>
  <si>
    <t>Authentic -&gt; SNES -&gt; Keys</t>
  </si>
  <si>
    <t>KEYS Marimba 1A</t>
  </si>
  <si>
    <t>100 SUNNY</t>
  </si>
  <si>
    <t>Authentic -&gt; SNES -&gt; Mallet</t>
  </si>
  <si>
    <t>MALLET Aquarion A</t>
  </si>
  <si>
    <t>Low-pass</t>
  </si>
  <si>
    <t>Last Resort</t>
  </si>
  <si>
    <t>MALLET Aquarion B</t>
  </si>
  <si>
    <t>Authentic -&gt; SNES -&gt; Strings</t>
  </si>
  <si>
    <t>STRINGS Section 2B</t>
  </si>
  <si>
    <t>SYNTH Airypad</t>
  </si>
  <si>
    <t>Eternal Dungeon</t>
  </si>
  <si>
    <t>SYNTH Fireside</t>
  </si>
  <si>
    <t>Take A Load Off</t>
  </si>
  <si>
    <t>SYNTH PPG</t>
  </si>
  <si>
    <t>100 SUNNY, I Think My Dad Shops Here</t>
  </si>
  <si>
    <t>SYNTH Warm Pad A</t>
  </si>
  <si>
    <t>The Last Resort, Eternal Dungeon</t>
  </si>
  <si>
    <t>SYNTH Warm Pad B</t>
  </si>
  <si>
    <t>By Your Side.</t>
  </si>
  <si>
    <t>WINDS Whistle</t>
  </si>
  <si>
    <t>iZotope</t>
  </si>
  <si>
    <t>Iris 2</t>
  </si>
  <si>
    <t>Samples -&gt; Abstract -&gt; Iris</t>
  </si>
  <si>
    <t>Jovian Radio</t>
  </si>
  <si>
    <t>K01 14 TremoloE.Gtr</t>
  </si>
  <si>
    <t>THE VENGEANCE OF THOSE FORGOTTEN IN DARKNESS</t>
  </si>
  <si>
    <t>K01 52 PulsLeadWide</t>
  </si>
  <si>
    <t>The Heart of the Desert</t>
  </si>
  <si>
    <t>K01 75 PureSineDrop</t>
  </si>
  <si>
    <t>Lovesick - 80,000 Lightyears</t>
  </si>
  <si>
    <t>M01 04 Guitar 1</t>
  </si>
  <si>
    <t>Thrifted Tchotchkes</t>
  </si>
  <si>
    <t>The Heart of the Desert, 'X' Marks The Spot!</t>
  </si>
  <si>
    <t>'X' Marks The Spot!</t>
  </si>
  <si>
    <t>M01 53 Voice Wave</t>
  </si>
  <si>
    <t>Finding Shapes In The Clouds</t>
  </si>
  <si>
    <t>K03 14 MelodyBell</t>
  </si>
  <si>
    <t>M05 19 VoicesPad</t>
  </si>
  <si>
    <t>M05 46 SuperSlap</t>
  </si>
  <si>
    <t>effects turned off</t>
  </si>
  <si>
    <t>T11 05 Duu</t>
  </si>
  <si>
    <t>sine pluck</t>
  </si>
  <si>
    <t>Essential House Drumworks</t>
  </si>
  <si>
    <t>Kicks -&gt; Standard Kick</t>
  </si>
  <si>
    <t>HDW_Standard Kicks_026</t>
  </si>
  <si>
    <t>Roland SC-88</t>
  </si>
  <si>
    <t>MaxV - A3 Crash Cymbal2</t>
  </si>
  <si>
    <t>Combinator Patches -&gt; Orchestral</t>
  </si>
  <si>
    <t>Thoughtful Violin</t>
  </si>
  <si>
    <t>World's End Valentine, BREADY STEADY GO, Flouring With You</t>
  </si>
  <si>
    <t>Combinator Patches -&gt; Organ</t>
  </si>
  <si>
    <t>Europa Patches -&gt; Melody</t>
  </si>
  <si>
    <t>Late Night Chord Lead</t>
  </si>
  <si>
    <t>Malstrom Patches -&gt; Pads</t>
  </si>
  <si>
    <t>Pretty Vox</t>
  </si>
  <si>
    <t>osc B off</t>
  </si>
  <si>
    <t>That One Song But It's Some Mermaids</t>
  </si>
  <si>
    <t>World's End Valentine, A Rose By Any Other Name</t>
  </si>
  <si>
    <t>Toy Piano</t>
  </si>
  <si>
    <t>It's Okay To Try Again..., You Must Carry On, Sugar Star Planetarium</t>
  </si>
  <si>
    <t>NN-XT Sampler Patches -&gt; Reed and Pipe</t>
  </si>
  <si>
    <t>Concertina</t>
  </si>
  <si>
    <t>BREADY STEADY GO</t>
  </si>
  <si>
    <t>NN19 Sampler Patches -&gt; Guitar</t>
  </si>
  <si>
    <t>NYLONGUITAR</t>
  </si>
  <si>
    <t>See You Tomorrow</t>
  </si>
  <si>
    <t>NN19 Sampler Patches -&gt; Mallet and Ethnic</t>
  </si>
  <si>
    <t>VIBRAPHONE</t>
  </si>
  <si>
    <t>Orkester Sounds -&gt; Strings -&gt; Solo Cello (VCL)</t>
  </si>
  <si>
    <t>VCL Long mf</t>
  </si>
  <si>
    <t>Stationary Rose</t>
  </si>
  <si>
    <t>Orkester Sounds -&gt; Strings -&gt; Solo Violin (VLN)</t>
  </si>
  <si>
    <t>VLN Pizz</t>
  </si>
  <si>
    <t>5ths, Stationary Rose</t>
  </si>
  <si>
    <t>Orkester Sounds -&gt; Strings -&gt; Violas (VLS)</t>
  </si>
  <si>
    <t>VLS Pizz</t>
  </si>
  <si>
    <t>Orkester Sounds -&gt; Strings -&gt; Violins (VLS)</t>
  </si>
  <si>
    <t>5ths</t>
  </si>
  <si>
    <t>Reason Sounds -&gt; 2 Bass -&gt; Electric Bass</t>
  </si>
  <si>
    <t>Processed FingerBass</t>
  </si>
  <si>
    <t>Gator Gambol</t>
  </si>
  <si>
    <t>Romantic Tp</t>
  </si>
  <si>
    <t>Flouring With You, Valour Against All Odds</t>
  </si>
  <si>
    <t>000 006 Detuned EP 3</t>
  </si>
  <si>
    <t>one note is sampled then downsampled</t>
  </si>
  <si>
    <t>046 000 Pizzicato Strings</t>
  </si>
  <si>
    <t>SM141 - Retro Future</t>
  </si>
  <si>
    <t>drum fills</t>
  </si>
  <si>
    <t>rf_fill130_princefillup</t>
  </si>
  <si>
    <t>rf_fill130_runofthefill</t>
  </si>
  <si>
    <t>SAMPLESWAP</t>
  </si>
  <si>
    <t>DRUMS (FULL KITS)</t>
  </si>
  <si>
    <t>ETHNIC and WORLD PERCUSSION -&gt; Japanese Drums</t>
  </si>
  <si>
    <t>mokusho-A1</t>
  </si>
  <si>
    <t>mokusho-A2</t>
  </si>
  <si>
    <t>BRUTAL CD</t>
  </si>
  <si>
    <t>String Ensemble 2</t>
  </si>
  <si>
    <t>Soundfont - Earthbound.sf2</t>
  </si>
  <si>
    <t>Space Boyfriend's Tape, You Cannot Go Back</t>
  </si>
  <si>
    <t>LABS - Drums</t>
  </si>
  <si>
    <t>Just Leave Me Alone</t>
  </si>
  <si>
    <t xml:space="preserve">Sweet Paralysis </t>
  </si>
  <si>
    <t>Bells &amp; Vibes</t>
  </si>
  <si>
    <t>Belfry</t>
  </si>
  <si>
    <t>Your Catastrophes - Procession</t>
  </si>
  <si>
    <t>Playable Textures</t>
  </si>
  <si>
    <t>Magma Organa</t>
  </si>
  <si>
    <t>Gone</t>
  </si>
  <si>
    <t>Living Siren</t>
  </si>
  <si>
    <t>SFX (Something Dissapears)</t>
  </si>
  <si>
    <t>Protocol Presents: Nicky Romero Vol. 1</t>
  </si>
  <si>
    <t xml:space="preserve">NICKY_ROMERO_drums </t>
  </si>
  <si>
    <t>NICKY_ROMERO_drum_fill_funkfill_128</t>
  </si>
  <si>
    <t>SOPHIE Samples</t>
  </si>
  <si>
    <t xml:space="preserve">SOPHIE_one_shots -&gt; SOPHIE_drums </t>
  </si>
  <si>
    <t>SOPHIE_percusssion_17</t>
  </si>
  <si>
    <t>umru_fx -&gt; UMRU_risers</t>
  </si>
  <si>
    <t>UMRU_fx_riser_riser_brood</t>
  </si>
  <si>
    <t>pitched down 7 semitones</t>
  </si>
  <si>
    <t>Bohemian Violin</t>
  </si>
  <si>
    <t>DUET, Remembrance, OMORI, OMORI - ALTER</t>
  </si>
  <si>
    <t>Soundfont - Super Mario RPG</t>
  </si>
  <si>
    <t>Soundfont - Yoshi's Island</t>
  </si>
  <si>
    <t>? (Sonic 3 / Sonic 3 &amp; Knuckles SF2)</t>
  </si>
  <si>
    <t>"Go!"</t>
  </si>
  <si>
    <t>Mellotron flute</t>
  </si>
  <si>
    <t>By Your Side</t>
  </si>
  <si>
    <t>Blue Archive</t>
  </si>
  <si>
    <t>Step by Step (Homescreen BGM)</t>
  </si>
  <si>
    <t>The Medium</t>
  </si>
  <si>
    <t>Antonball Deluxe</t>
  </si>
  <si>
    <t>VS! Sewer Slam, To the Winner...</t>
  </si>
  <si>
    <t>035 Baritone Sax</t>
  </si>
  <si>
    <t>Jam Jungle Jammin'</t>
  </si>
  <si>
    <t>VS! Jam Jungle</t>
  </si>
  <si>
    <t>Balls of Steel, VS! Antontica, VS! Mortar Mayhem, Punch Bowl (Demo)</t>
  </si>
  <si>
    <t>HAT: Hi-Hats 1 -&gt; HAT: HH Modules</t>
  </si>
  <si>
    <t xml:space="preserve">HAT_HatsOff Cl </t>
  </si>
  <si>
    <t>Valkyrie One (Unused), Dynamite Boy (Valkyrie Two), VS! Sewer Slam, etc.</t>
  </si>
  <si>
    <t>SNR: Snares 1 -&gt; SNR: Sn Modules 1</t>
  </si>
  <si>
    <t>SNR:Yep Sn1</t>
  </si>
  <si>
    <t>Not So Fast!</t>
  </si>
  <si>
    <t>Ballbuster Blues, Punch Bowl, Bonus Blitz</t>
  </si>
  <si>
    <t>Punch Bowl (Demo)</t>
  </si>
  <si>
    <t>Welcome to Antonball! (Alt Version)</t>
  </si>
  <si>
    <t>Punch Bowl</t>
  </si>
  <si>
    <t>Jazz Brush</t>
  </si>
  <si>
    <t>Welcome to Antonball!, VS! Jungle Jam, VS! Devilled Garden</t>
  </si>
  <si>
    <t>Welcome to Antonball!</t>
  </si>
  <si>
    <t>Balls of Steel, Welcome to the Harmyard</t>
  </si>
  <si>
    <t>VS! Ballosseum, VS! Boiler Bash</t>
  </si>
  <si>
    <t>VS! Ballosseum</t>
  </si>
  <si>
    <t>C6 sampled</t>
  </si>
  <si>
    <t>Dynamite Boy (Valkyrie Two)</t>
  </si>
  <si>
    <t>Sage Advice</t>
  </si>
  <si>
    <t>C5 sampled</t>
  </si>
  <si>
    <t>Valkyrie One (Unused), Dynamite Boy (Valkyrie Two), Tomato Spaghetti</t>
  </si>
  <si>
    <t>121 005 Bass Slide</t>
  </si>
  <si>
    <t>VS! Sewer Slam</t>
  </si>
  <si>
    <t>Balls of Steel</t>
  </si>
  <si>
    <t>SC-88 Map -&gt; Drum set</t>
  </si>
  <si>
    <t>Choose a Baller!, Going Home, Not So Fast!</t>
  </si>
  <si>
    <t>D2</t>
  </si>
  <si>
    <t>Afterhours</t>
  </si>
  <si>
    <t xml:space="preserve">SC-88Pro Map </t>
  </si>
  <si>
    <t>Dynamite Boy (Valkyrie Two), Lottery</t>
  </si>
  <si>
    <t>Dynamite Boy (Valkyrie Two), Lottery, Welcome to Antonball! (Alt Version)</t>
  </si>
  <si>
    <t>SC-88Pro Map -&gt; Drum set</t>
  </si>
  <si>
    <t>Intermissionary</t>
  </si>
  <si>
    <t>VS! Sewer Slam, VS! Antontica, VS! Ballosseum, VS! Beach Brawl, etc.</t>
  </si>
  <si>
    <t>Drumloops - 3 -&gt; track 53 (170bpm)</t>
  </si>
  <si>
    <t>u bend</t>
  </si>
  <si>
    <t>Drumloops - 3 -&gt; track 59 (170bpm)</t>
  </si>
  <si>
    <t>rhino 1</t>
  </si>
  <si>
    <t>Nickelodeon All-Star Brawl</t>
  </si>
  <si>
    <t>Howie Scream</t>
  </si>
  <si>
    <t>The Dump</t>
  </si>
  <si>
    <t>Sewers Slam</t>
  </si>
  <si>
    <t>Used on Slap City -&gt; Probably used here</t>
  </si>
  <si>
    <t>Pizza Tower (Unreleased)</t>
  </si>
  <si>
    <t>Sample: Beastie Boys</t>
  </si>
  <si>
    <t>Brrrr Stick Em</t>
  </si>
  <si>
    <t>Timestamp 2:18</t>
  </si>
  <si>
    <t>Dungeon Freakshow</t>
  </si>
  <si>
    <t>Sample: Les Baxter</t>
  </si>
  <si>
    <t>Rachmaninoff - Prelude C# Minor</t>
  </si>
  <si>
    <t>Timestamps 0:06, 0:09</t>
  </si>
  <si>
    <t>Sample: Superorganism</t>
  </si>
  <si>
    <t xml:space="preserve">Something For Your M.I.N.D. </t>
  </si>
  <si>
    <t>Spaghetti, Theatrical Mischief</t>
  </si>
  <si>
    <t>Sample: The Crusaders</t>
  </si>
  <si>
    <t>Love Is Blue (L'Amour Est Bleu)</t>
  </si>
  <si>
    <t>Sample: TV Girl</t>
  </si>
  <si>
    <t>Pizza Boy</t>
  </si>
  <si>
    <t>Timestamp 5:48</t>
  </si>
  <si>
    <t>-All secret themes-</t>
  </si>
  <si>
    <t>89_BPM</t>
  </si>
  <si>
    <t>585_COOK</t>
  </si>
  <si>
    <t>Ground Bound</t>
  </si>
  <si>
    <t>732_COOK</t>
  </si>
  <si>
    <t>Theatrical Shenanigans</t>
  </si>
  <si>
    <t>97_BPM</t>
  </si>
  <si>
    <t>754_COOK</t>
  </si>
  <si>
    <t>Move It, Boy</t>
  </si>
  <si>
    <t>537_COOK</t>
  </si>
  <si>
    <t>Peppino's Sauce Machine</t>
  </si>
  <si>
    <t>114_BPM</t>
  </si>
  <si>
    <t>555_COOK</t>
  </si>
  <si>
    <t>The Noise's Jam Packed Radical Anthem</t>
  </si>
  <si>
    <t>115_BPM</t>
  </si>
  <si>
    <t>556_COOK</t>
  </si>
  <si>
    <t>Phantom Tower (Unused)</t>
  </si>
  <si>
    <t>117_BPM</t>
  </si>
  <si>
    <t>568_COOK</t>
  </si>
  <si>
    <t>Tubular Trash Zone</t>
  </si>
  <si>
    <t>119_BPM</t>
  </si>
  <si>
    <t>575_COOK</t>
  </si>
  <si>
    <t>It's Pizza Time!</t>
  </si>
  <si>
    <t>120_BPM</t>
  </si>
  <si>
    <t>659_COOK</t>
  </si>
  <si>
    <t>725_COOK</t>
  </si>
  <si>
    <t>From The Top</t>
  </si>
  <si>
    <t>126_BPM</t>
  </si>
  <si>
    <t>634_COOK</t>
  </si>
  <si>
    <t>636_COOK</t>
  </si>
  <si>
    <t>FLUTE</t>
  </si>
  <si>
    <t>260_COOK</t>
  </si>
  <si>
    <t>Way Of The Italian</t>
  </si>
  <si>
    <t>262_COOK</t>
  </si>
  <si>
    <t>243_COOK</t>
  </si>
  <si>
    <t>Tropical Crust, Pizza Mayhem</t>
  </si>
  <si>
    <t>237_COOK</t>
  </si>
  <si>
    <t>Tropical Crust</t>
  </si>
  <si>
    <t>MUS-LOOP</t>
  </si>
  <si>
    <t>265_COOK</t>
  </si>
  <si>
    <t>The Noise's Jam Packed Radical Anthem, Distasteful Anchovi</t>
  </si>
  <si>
    <t>268_COOK</t>
  </si>
  <si>
    <t>Guitar lick</t>
  </si>
  <si>
    <t>271_COOK</t>
  </si>
  <si>
    <t>Sax lick</t>
  </si>
  <si>
    <t>Pizza Mayhem</t>
  </si>
  <si>
    <t>144_COOK</t>
  </si>
  <si>
    <t>145_COOK</t>
  </si>
  <si>
    <t>201_COOK</t>
  </si>
  <si>
    <t>Mondays</t>
  </si>
  <si>
    <t>210_COOK</t>
  </si>
  <si>
    <t>Tropical Crust, Meatophobia</t>
  </si>
  <si>
    <t>TUNERS</t>
  </si>
  <si>
    <t>109_COOK</t>
  </si>
  <si>
    <t>110_COOK</t>
  </si>
  <si>
    <t>282_COOK</t>
  </si>
  <si>
    <t>"Check me out, y'all"</t>
  </si>
  <si>
    <t>290_COOK</t>
  </si>
  <si>
    <t>"Here we go"</t>
  </si>
  <si>
    <t>302_COOK</t>
  </si>
  <si>
    <t>Tubular Trash Zone, Way of the Italian</t>
  </si>
  <si>
    <t>308_COOK</t>
  </si>
  <si>
    <t>"Move it, boy"</t>
  </si>
  <si>
    <t>312_COOK</t>
  </si>
  <si>
    <t>"Brrrrrrrr, flash it!"</t>
  </si>
  <si>
    <t>319_COOK</t>
  </si>
  <si>
    <t>"Take it to the bridge!"</t>
  </si>
  <si>
    <t>323_COOK</t>
  </si>
  <si>
    <t>Tropical Crust, Freefallin' (Unused)</t>
  </si>
  <si>
    <t>359_COOK</t>
  </si>
  <si>
    <t>"Surest shot, from the biggest.."</t>
  </si>
  <si>
    <t>Peppino's Sauce Machine, Pizza Engineer</t>
  </si>
  <si>
    <t>361_COOK</t>
  </si>
  <si>
    <t>"Clap your hands"</t>
  </si>
  <si>
    <t>363_COOK</t>
  </si>
  <si>
    <t>"Far out"</t>
  </si>
  <si>
    <t>367_COOK</t>
  </si>
  <si>
    <t>"Rock the beat"</t>
  </si>
  <si>
    <t>"UNH!"</t>
  </si>
  <si>
    <t>Way Of The Italian, Freefallin' (Unused)</t>
  </si>
  <si>
    <t>397_COOK</t>
  </si>
  <si>
    <t>"Ooooowwaaa"</t>
  </si>
  <si>
    <t>Bite The Crust</t>
  </si>
  <si>
    <t>417_COOK</t>
  </si>
  <si>
    <t>"Oh yeah!"</t>
  </si>
  <si>
    <t>Bag Of Items</t>
  </si>
  <si>
    <t>All The Breaks Vol. 1+2+3</t>
  </si>
  <si>
    <t>Bad Bascomb - Black Grass</t>
  </si>
  <si>
    <t>mmm yess put the tree on my pizza</t>
  </si>
  <si>
    <t>Rare Earth - I Just Want To Celebrate</t>
  </si>
  <si>
    <t>Leaning Dream (Unused)</t>
  </si>
  <si>
    <t>I ain't got Time to Dance (Unused)</t>
  </si>
  <si>
    <t>Track 4</t>
  </si>
  <si>
    <t>Blamsoft</t>
  </si>
  <si>
    <t>VK-1 Viking Synthesizer</t>
  </si>
  <si>
    <t>Soundfont - F-Zero</t>
  </si>
  <si>
    <t>FZ Percussion</t>
  </si>
  <si>
    <t>BellSound</t>
  </si>
  <si>
    <t>Calzonification, Mondays</t>
  </si>
  <si>
    <t>FingeredBass</t>
  </si>
  <si>
    <t>Calzonification, Tubular Trash Zone</t>
  </si>
  <si>
    <t>SynthBass3</t>
  </si>
  <si>
    <t>Calzonification</t>
  </si>
  <si>
    <t>SMW Percussion</t>
  </si>
  <si>
    <t>Cold Spaghetti, Hot Spaghetti, gustavo</t>
  </si>
  <si>
    <t>Don't preheat your oven because if you do the song won't play, Pesto Anchovi (Unused), etc.</t>
  </si>
  <si>
    <t>Dungeon Freakshow, Oregano UFO, Celsius Troubles</t>
  </si>
  <si>
    <t>DSK Asian Dreamz</t>
  </si>
  <si>
    <t>Pipa</t>
  </si>
  <si>
    <t>Pipa tremolo</t>
  </si>
  <si>
    <t>DSK Saxophones</t>
  </si>
  <si>
    <t>Soundfont - Battletoads and DD</t>
  </si>
  <si>
    <t>Soundfont - Drill Dozer</t>
  </si>
  <si>
    <t>Electric Bass 1</t>
  </si>
  <si>
    <t>Oregano Mirage, Yeehaw DeliveryBoy</t>
  </si>
  <si>
    <t>Hat Closed</t>
  </si>
  <si>
    <t>Don't preheat your oven because if you do the song won't play</t>
  </si>
  <si>
    <t>Bass Slap 2</t>
  </si>
  <si>
    <t>Strings+ 1</t>
  </si>
  <si>
    <t>The Phantom Tower (Unused)</t>
  </si>
  <si>
    <t>Synth 6/9</t>
  </si>
  <si>
    <t>Small Fruit, 5 PM (Unused)</t>
  </si>
  <si>
    <t>Synth Horn</t>
  </si>
  <si>
    <t>Cold Spaghetti</t>
  </si>
  <si>
    <t>Hot Spaghetti</t>
  </si>
  <si>
    <t>Frostix</t>
  </si>
  <si>
    <t>Soundfont - Mario Kart DS</t>
  </si>
  <si>
    <t>SSEQ_0019</t>
  </si>
  <si>
    <t>Instr bnk0 num10</t>
  </si>
  <si>
    <t>Freefallin' (Unused)</t>
  </si>
  <si>
    <t>Instr bnk0 num127</t>
  </si>
  <si>
    <t xml:space="preserve">Freefallin' (Unused), mmm yess put the tree on my pizza, What's on the Kid's Menu? </t>
  </si>
  <si>
    <t>Soundfont - Sonic Rush</t>
  </si>
  <si>
    <t>SEQ_4blaze</t>
  </si>
  <si>
    <t>Instr bnk0 num17</t>
  </si>
  <si>
    <t>Freefallin' (Unused), Hallelujah Mama-Mia (Unused)</t>
  </si>
  <si>
    <t>Soundfont - Wappy Dog</t>
  </si>
  <si>
    <t>POC_BGM_game02</t>
  </si>
  <si>
    <t>Instr bnk0 num3</t>
  </si>
  <si>
    <t>Oregano UFO</t>
  </si>
  <si>
    <r>
      <rPr>
        <rFont val="Fira Sans"/>
        <b/>
        <i/>
        <sz val="10.0"/>
      </rPr>
      <t xml:space="preserve">-All secret themes-, </t>
    </r>
    <r>
      <rPr>
        <rFont val="Fira Sans"/>
        <b/>
        <sz val="10.0"/>
      </rPr>
      <t>Dungeon Freakshow, Oregano Mirage, Overcooked Meat Lover, etc.</t>
    </r>
  </si>
  <si>
    <t>POC_BGM_room03</t>
  </si>
  <si>
    <t>Instr bnk0 num7</t>
  </si>
  <si>
    <t>Toy piano</t>
  </si>
  <si>
    <r>
      <rPr>
        <rFont val="Fira Sans"/>
        <b/>
        <i/>
        <sz val="10.0"/>
      </rPr>
      <t>-All secret themes-</t>
    </r>
    <r>
      <rPr>
        <rFont val="Fira Sans"/>
        <b/>
        <sz val="10.0"/>
      </rPr>
      <t>, What's on the Kid's Menu?, Pizza Pie-ing, Collapse! (Unused)</t>
    </r>
  </si>
  <si>
    <t>Harumi Makoto</t>
  </si>
  <si>
    <t>Soundfont - Mega Man X2</t>
  </si>
  <si>
    <t>Gargling</t>
  </si>
  <si>
    <t>SNICK IS COMING (Unused)</t>
  </si>
  <si>
    <t>iteachvader</t>
  </si>
  <si>
    <t>Soundfont - Rhythm Heaven</t>
  </si>
  <si>
    <t>Drumkit 3</t>
  </si>
  <si>
    <t>Overcooked Meat Lover, Pizza Pie-ing</t>
  </si>
  <si>
    <t>Wah Synth 2</t>
  </si>
  <si>
    <t>Spaghetti, Leaning Dream (Unused)</t>
  </si>
  <si>
    <t>K01 09 Standard Kit</t>
  </si>
  <si>
    <t>Pizza Deluxe!</t>
  </si>
  <si>
    <t>M11 13 MediumTrem</t>
  </si>
  <si>
    <t>Way of the Italian</t>
  </si>
  <si>
    <t xml:space="preserve">Soundfont - Pokemon GBA </t>
  </si>
  <si>
    <t>Percussive Organ</t>
  </si>
  <si>
    <t>mmm yess put the tree on my pizza, Delivery For The City, etc.</t>
  </si>
  <si>
    <t>Soundfont - Battletoads in Battlemaniacs</t>
  </si>
  <si>
    <t>Dungeon Freakshow, Oregano UFO, Tubular Trash Zone, Victorious Degenerate, etc.</t>
  </si>
  <si>
    <t>Dungeon Freakshow, It's Pizza Time!, Mondays, Oregano Mirage, Overcooked Meat Lover, etc.</t>
  </si>
  <si>
    <t>guitar2</t>
  </si>
  <si>
    <t>gun</t>
  </si>
  <si>
    <t xml:space="preserve">Pizza Engineer </t>
  </si>
  <si>
    <t>Soundfont - Doom SNES</t>
  </si>
  <si>
    <t>Cold Spaghetti, The Phantom Tower (Unused)</t>
  </si>
  <si>
    <t>It's Pizza Time!, Way of the Italian, Pepperman Strikes!, The Death that I Deservioli, etc.</t>
  </si>
  <si>
    <t>Mitchell Johnson</t>
  </si>
  <si>
    <t>Ultimate SEGA Naganuma Sample Pack</t>
  </si>
  <si>
    <t>Air Gear</t>
  </si>
  <si>
    <t>COMEON6</t>
  </si>
  <si>
    <t>JSR_JSRF SAMPLES -&gt; Jet Set Radio</t>
  </si>
  <si>
    <t>classic fill</t>
  </si>
  <si>
    <t>Distasteful Anchovi, Move It, Boy, Pimpin' Hot Stuff</t>
  </si>
  <si>
    <t>JSR_JSRF SAMPLES -&gt; Jet Set Radio -&gt; Moody's Shuffle</t>
  </si>
  <si>
    <t>IntroScratch</t>
  </si>
  <si>
    <t>Hallelujah Mama-Mia (Unused)</t>
  </si>
  <si>
    <t>JSR_JSRF SAMPLES -&gt; Jet Set Radio -&gt; Rock It On</t>
  </si>
  <si>
    <t>VivaVivaLaRevolucion</t>
  </si>
  <si>
    <t>Collapse! (Unused)</t>
  </si>
  <si>
    <t>JSR_JSRF SAMPLES -&gt; Jet Set Radio -&gt; Sneakman</t>
  </si>
  <si>
    <t>doubleshaft</t>
  </si>
  <si>
    <t>Yeehaw DeliveryBoy</t>
  </si>
  <si>
    <t>IDontUnderstandWhatsGoingOnHere</t>
  </si>
  <si>
    <t xml:space="preserve">JSR_JSRF SAMPLES -&gt; Jet Set Radio Future </t>
  </si>
  <si>
    <t>Naganuma'sVoice_OOWAP</t>
  </si>
  <si>
    <t>A song you never heard before</t>
  </si>
  <si>
    <t>"We're gonna do a song..."</t>
  </si>
  <si>
    <t>vocalshot</t>
  </si>
  <si>
    <t>Overcooked Meat Lover</t>
  </si>
  <si>
    <t>Samba de Amigo</t>
  </si>
  <si>
    <t>COMEON10</t>
  </si>
  <si>
    <t>"Ooooyeaaah - Come on"</t>
  </si>
  <si>
    <t>Pepperman Strikes!</t>
  </si>
  <si>
    <t>Soccer Tsuku</t>
  </si>
  <si>
    <t>123456DoIt</t>
  </si>
  <si>
    <t>Pepperman Strikes!, The Noise's Jam-Packed Radical Anthem</t>
  </si>
  <si>
    <t>Sonic CD samples</t>
  </si>
  <si>
    <t>Siren wail_Stardust Speedway_Sonic CD</t>
  </si>
  <si>
    <t>Pimpin' Hot Stuff, The Noise's Jam-Packed Radical Anthem</t>
  </si>
  <si>
    <t>Work that sucker to death_Eggman boss</t>
  </si>
  <si>
    <t>"Work that sucker to death..."</t>
  </si>
  <si>
    <t>Sonic Rush samples</t>
  </si>
  <si>
    <t>HEY!_Back2Back_Sonic Rush</t>
  </si>
  <si>
    <t>The Noise's Jam-Packed Radical Anthem</t>
  </si>
  <si>
    <t>Modern Rock Guitar 26_What U Need</t>
  </si>
  <si>
    <t>Oregano Mirage</t>
  </si>
  <si>
    <t>Mr. Sauceman</t>
  </si>
  <si>
    <t>Soundfont - Super Monkey Ball</t>
  </si>
  <si>
    <t>SEQ_EXTRA01</t>
  </si>
  <si>
    <t>Instr bnk0 num13</t>
  </si>
  <si>
    <t>Reza Khadafi</t>
  </si>
  <si>
    <t>Soundfont - Earthworm Jim DSi</t>
  </si>
  <si>
    <t>Standard Drums</t>
  </si>
  <si>
    <t>From The Top, Hot Spaghetti</t>
  </si>
  <si>
    <t>Soundfont - WarioWare D.I.Y.</t>
  </si>
  <si>
    <t>Alien Wah</t>
  </si>
  <si>
    <t>Cold Spaghetti, Hot Spaghetti, Collapse! (Unused)</t>
  </si>
  <si>
    <t>Baby Voice</t>
  </si>
  <si>
    <t>Rocket</t>
  </si>
  <si>
    <t>Synth Bass 3</t>
  </si>
  <si>
    <t>mmm yess put the tree on my pizza, Overcooked Meat Lover, Hallelujah Mama-Mia (Unused)</t>
  </si>
  <si>
    <t>Synth Wah</t>
  </si>
  <si>
    <t>SampleSwap</t>
  </si>
  <si>
    <t>SampleSwap Collection</t>
  </si>
  <si>
    <t>DRUM LOOPS and BREAKS -&gt; 081 to 090 bpm</t>
  </si>
  <si>
    <t>083_whistlescratchconga</t>
  </si>
  <si>
    <t>090_japanophile3</t>
  </si>
  <si>
    <t>DRUM LOOPS and BREAKS -&gt; 091 to 100 bpm</t>
  </si>
  <si>
    <t>094_two_tablas</t>
  </si>
  <si>
    <t>DRUM LOOPS and BREAKS -&gt; 101 to 110 bpm</t>
  </si>
  <si>
    <t>101_groove-breaker</t>
  </si>
  <si>
    <t>DRUM LOOPS and BREAKS -&gt; 121 to 130 bpm</t>
  </si>
  <si>
    <t>122_thick-electro</t>
  </si>
  <si>
    <t>Overcooked Meat Lover, Dungeon Freakshow, Hallelujah Mama-Mia (Unused)</t>
  </si>
  <si>
    <t>MELODIC LOOPS -&gt; GUITAR LOOPS</t>
  </si>
  <si>
    <t>100_guitar-chipper-echo</t>
  </si>
  <si>
    <t>CC Solo</t>
  </si>
  <si>
    <t>E.Piano2</t>
  </si>
  <si>
    <t>It's Pizza Time!, Pizza Mayhem, Pimpin' Hot Stuff</t>
  </si>
  <si>
    <t>KICK &amp; SNARE</t>
  </si>
  <si>
    <t>Pepperman Strikes!, Pimpin' Hot Stuff, The Noise's Jam-Packed Radical Anthem</t>
  </si>
  <si>
    <t>Hot Spaghetti, Pizza Mayhem, Way Of The Italian, Theatrical Shenanigans</t>
  </si>
  <si>
    <t>Deep Darkness Long</t>
  </si>
  <si>
    <t>LEANING NIGHTMARE (Unused)</t>
  </si>
  <si>
    <t>Teeth Dust in the Strongcold (Unused)</t>
  </si>
  <si>
    <t>Strings 1</t>
  </si>
  <si>
    <t>Don't preheat your oven because if you do the song won't play, Celsius Troubles</t>
  </si>
  <si>
    <t>Pizza Engineer, Delivery For The City</t>
  </si>
  <si>
    <t>Tahutoa</t>
  </si>
  <si>
    <t>Soundfont - Wario Land 4</t>
  </si>
  <si>
    <t>Bass Organ</t>
  </si>
  <si>
    <t>Beyond the Headrush</t>
  </si>
  <si>
    <t>Don't preheat your oven because if you do the song won't play, Good Eatin', etc.</t>
  </si>
  <si>
    <t>Byow' Boss Bass</t>
  </si>
  <si>
    <t>From The Top, Calzonification</t>
  </si>
  <si>
    <t>Daow! Daow! Daow!</t>
  </si>
  <si>
    <t>Way of the Italian, Tropical Crust</t>
  </si>
  <si>
    <t>SFX V</t>
  </si>
  <si>
    <t>Don't preheat your oven because if you do the song won't play, It's Pizza Time, etc.</t>
  </si>
  <si>
    <t>Hall of Hieroglyphs</t>
  </si>
  <si>
    <t>Cold Spaghetti, Dungeon Freakshow, Pesto Anchovi (Unused)</t>
  </si>
  <si>
    <t>Hello There!</t>
  </si>
  <si>
    <t>It's Pizza Time!, Distasteful Anchovi</t>
  </si>
  <si>
    <t>Hour</t>
  </si>
  <si>
    <t>It's Pizza Time!, Distasteful Anchovi, Pesto Anchovi (Unused)</t>
  </si>
  <si>
    <t>Hurry Up e-o-keh-keh</t>
  </si>
  <si>
    <t>Mini-Game Shop Choir</t>
  </si>
  <si>
    <t>Good Eatin'</t>
  </si>
  <si>
    <t>MiniGame Shop Square</t>
  </si>
  <si>
    <t>Moon Vill Overdrive</t>
  </si>
  <si>
    <t>Second</t>
  </si>
  <si>
    <t>It's Pizza Time!, Tarragon Pizza, Distasteful Anchovi</t>
  </si>
  <si>
    <t>Type 128 (SFX 3/4)</t>
  </si>
  <si>
    <t>WarioWare Dizzy</t>
  </si>
  <si>
    <t>Tarragon Pizza</t>
  </si>
  <si>
    <t xml:space="preserve">DAC/PSG Drumset </t>
  </si>
  <si>
    <t>Oregano Mirage, Yeehaw DeliveryBoy, Collapse! (Unused), SNICK IS COMING (Unused), etc.</t>
  </si>
  <si>
    <t>Soundfont - Donkey Kong Country</t>
  </si>
  <si>
    <t>fbass</t>
  </si>
  <si>
    <r>
      <rPr>
        <rFont val="Fira Sans"/>
        <b/>
        <i/>
        <sz val="10.0"/>
      </rPr>
      <t>-All secret themes-</t>
    </r>
    <r>
      <rPr>
        <rFont val="Fira Sans"/>
        <b/>
        <i val="0"/>
        <sz val="10.0"/>
      </rPr>
      <t>, gustavo</t>
    </r>
  </si>
  <si>
    <t>porg</t>
  </si>
  <si>
    <t>Pimpin' Hot Stuff</t>
  </si>
  <si>
    <t>Pizza Engineer</t>
  </si>
  <si>
    <t>Track 72</t>
  </si>
  <si>
    <t>Extraterrestrial Wahwahs</t>
  </si>
  <si>
    <t>"Y'all ready to get funky?"</t>
  </si>
  <si>
    <t>It's Pizza Time!, The Death that I Deservioli</t>
  </si>
  <si>
    <t>Soundfont - Touhou</t>
  </si>
  <si>
    <t>The Noise's Jam Packed Radical Anthem, Pizza Mayhem</t>
  </si>
  <si>
    <t>Oddsworld Soulstorm</t>
  </si>
  <si>
    <t>Video Copilot</t>
  </si>
  <si>
    <t>MotionPulse BlackBox</t>
  </si>
  <si>
    <t>Distortion Wave 01</t>
  </si>
  <si>
    <t>BGM TS 1:07</t>
  </si>
  <si>
    <t>Trailer</t>
  </si>
  <si>
    <t>BROK the InvestiGator (Unreleased)</t>
  </si>
  <si>
    <t>TRITON Collection</t>
  </si>
  <si>
    <t>Confirmed by Python Blue</t>
  </si>
  <si>
    <t>Oddity (Unreleased)</t>
  </si>
  <si>
    <t>S3000 CD-ROM Sound Library Vol. 6</t>
  </si>
  <si>
    <t xml:space="preserve">Partition E -&gt; ANA SYNTH SE
</t>
  </si>
  <si>
    <t>ENGINE</t>
  </si>
  <si>
    <t>Strange and Wonderful Evening</t>
  </si>
  <si>
    <t xml:space="preserve">Partition E -&gt; FM SYNTH SE
</t>
  </si>
  <si>
    <t>EMERGENCY</t>
  </si>
  <si>
    <t>Rebrand Trailer Theme</t>
  </si>
  <si>
    <t>cliff that time forgot brass</t>
  </si>
  <si>
    <t>Battle Against a Far Away Foe</t>
  </si>
  <si>
    <t>Molten Gigaplex</t>
  </si>
  <si>
    <t>The Impossible East</t>
  </si>
  <si>
    <t>Reckless Dog Paddle</t>
  </si>
  <si>
    <t>steel drum</t>
  </si>
  <si>
    <t>That Sunny Ocean Life</t>
  </si>
  <si>
    <t>Sierra Entertainment</t>
  </si>
  <si>
    <t>Logo (2002)</t>
  </si>
  <si>
    <t>Microsoft Windows</t>
  </si>
  <si>
    <t>B40 BellShower</t>
  </si>
  <si>
    <t>Startup Sound (Windows NT 4.0)</t>
  </si>
  <si>
    <t>Chimes, Ding (Windows 3.1)</t>
  </si>
  <si>
    <t>72 Brass 2</t>
  </si>
  <si>
    <t>Tada (Windows 3.1)</t>
  </si>
  <si>
    <t>B079 Tropico Bells</t>
  </si>
  <si>
    <t>additional modification required</t>
  </si>
  <si>
    <t>Ding, Critical Stop (Windows Vista, 7)</t>
  </si>
  <si>
    <t>12 Glider</t>
  </si>
  <si>
    <t>Startup Sound (Windows NT 5.0 Beta 1)</t>
  </si>
  <si>
    <t>42 Rezno</t>
  </si>
  <si>
    <t>Velkommen (Windows XP Setup)</t>
  </si>
  <si>
    <t>Animalogic Analog Grooves</t>
  </si>
  <si>
    <t>Windows XP Tour 1</t>
  </si>
  <si>
    <t>XX-Large Pads</t>
  </si>
  <si>
    <t>Parition A -&gt; ATMO PAD 24</t>
  </si>
  <si>
    <t>ATMOPAD24-LR</t>
  </si>
  <si>
    <t>Logo (1995)</t>
  </si>
  <si>
    <t>Carillion Reality -f</t>
  </si>
  <si>
    <t>From Distorted Reality 2 (CD-ROM)</t>
  </si>
  <si>
    <t>Logo (2009)</t>
  </si>
  <si>
    <t>Super Nintendo Entertainment System</t>
  </si>
  <si>
    <t>SDK - Note: Software Development Kit listings here are still under speculation. The development tool samples haven't been found yet.</t>
  </si>
  <si>
    <t>IB-2 Piano 1</t>
  </si>
  <si>
    <t>Woodwind #1 JP</t>
  </si>
  <si>
    <t>P3 Recorder 1</t>
  </si>
  <si>
    <t>SEGA CD / Mega CD</t>
  </si>
  <si>
    <t>SY55</t>
  </si>
  <si>
    <t>BIOS (USA Version 2)</t>
  </si>
  <si>
    <t>SY85</t>
  </si>
  <si>
    <t>BIOS (USA)</t>
  </si>
  <si>
    <t>TX16W</t>
  </si>
  <si>
    <t>SDL-1</t>
  </si>
  <si>
    <t>BIOS (JP/EU)</t>
  </si>
  <si>
    <t>Nintendo 64</t>
  </si>
  <si>
    <t>N64 SDK</t>
  </si>
  <si>
    <t>GunShot.22k</t>
  </si>
  <si>
    <t>Dulcimer_C5</t>
  </si>
  <si>
    <t>Harpsichord_A3, Harpsichord_C5, Harpsichord_C6, Harpsichord_F4, Harpsichord_Gb5</t>
  </si>
  <si>
    <t>N64DD SDK (Disk Drive Software Development Kit)</t>
  </si>
  <si>
    <t>008Marimba.32.d4, 008Marimba.32.d5, 008Marimba.32.e3</t>
  </si>
  <si>
    <t>009Xylophone.32.a5, 009Xylophone.32.d5, 009Xylophone.32.e6</t>
  </si>
  <si>
    <t>TAMA SN C FBR MDO AMB</t>
  </si>
  <si>
    <t>058StandardSD.32.c4</t>
  </si>
  <si>
    <t>043AltSax.32.e4, 043AltSax.32.e5, 043AltSax.32.g4</t>
  </si>
  <si>
    <t>074CowBell.32.c4</t>
  </si>
  <si>
    <t>019MtGuit.32.d3</t>
  </si>
  <si>
    <t>030Pizz.32.as4, 030Pizz.32.b2, 030Pizz.32.fs5</t>
  </si>
  <si>
    <t>051Flute.32.cs6, 051Flute.32.fs6</t>
  </si>
  <si>
    <t>049Cl.32.c5, 049Cl.32.g4, 049Cl.32.g5</t>
  </si>
  <si>
    <t>035Tp.32.c5, 035Tp.32.f5, 035Tp.32.g4</t>
  </si>
  <si>
    <t>037Tuba.32.c3, 037Tuba.32.e2, 037Tuba.32.gs2</t>
  </si>
  <si>
    <t>005Celesta.32.c6</t>
  </si>
  <si>
    <t>054SteelDrm.32.a5, 054SteelDrm.32.d5, 054SteelDrm.32.g4</t>
  </si>
  <si>
    <t>044TenSax.32.a3, 044TenSax.32.a4, 044TenSax.32.e4</t>
  </si>
  <si>
    <t>Partition B -&gt; CLAVINET ONE</t>
  </si>
  <si>
    <t>CLAV ONE</t>
  </si>
  <si>
    <t>004iClavinet.32.fs2</t>
  </si>
  <si>
    <t>006Glocken.32.a6, 006Glocken.32.d6, 006Glocken.32.fs5</t>
  </si>
  <si>
    <t>007Vibraphone.32.a3, 007Vibraphone.32.cs5, 007Vibraphone.32.d4</t>
  </si>
  <si>
    <t>012PipeOrg.32.c4, 012PipeOrg.32.c5</t>
  </si>
  <si>
    <t>001PF.32.a4, 001PF.32.a5, 001PF.32.c4, 001PF.32.c5, 001PF.32.c7, 001PF.32.fs6</t>
  </si>
  <si>
    <t>016Harmonica.32.ds6, 016Harmonica.32.gs5</t>
  </si>
  <si>
    <t>042SopSax.32.a5, 042SopSax.32.b4, 042SopSax.32.e5</t>
  </si>
  <si>
    <t>059GateSD.32.c4, 060OrchSD.32.c4, 068Bongo1.32.c4, 069Bongo2.32.c4</t>
  </si>
  <si>
    <t>033Timpani.32.c4</t>
  </si>
  <si>
    <t>048Bsn.32.a2, 048Bsn.32.c2, 048Bsn.32.e2</t>
  </si>
  <si>
    <t>010TublarBell.32.fs4</t>
  </si>
  <si>
    <t>017NylonGuit.32.cs4, 017NylonGuit.32.ds5, 017NylonGuit.32.gs3</t>
  </si>
  <si>
    <t>025Chop.32.a1, 025Chop.32.d2, 025Chop.32.e1, 026Pull.32.a2, 026Pull.32.d3, 026Pull.32.e2</t>
  </si>
  <si>
    <t>031Strings.32.a4, 031Strings.32.as3, 031Strings.32.c3, 031Strings.32.d4, 031Strings.32.g2, 031Strings.32.g6, 031Strings.32.gs5</t>
  </si>
  <si>
    <t>053PanFlute.32.a5, 053PanFlute.32.d6, 053PanFlute.32.ds5</t>
  </si>
  <si>
    <t>011JazzOrg.32.fs6, 011JazzOrg.32.gs5</t>
  </si>
  <si>
    <t>077Noise.32.c7</t>
  </si>
  <si>
    <t>038MtTp.32.a4, 038MtTp.32.ds5</t>
  </si>
  <si>
    <t>020DistGuit.32.b3, 020DistGuit.32.d5, 020DistGuit.32.e3, 020DistGuit.32.e4</t>
  </si>
  <si>
    <t>040Brass.32.as4, 040Brass.32.fs5</t>
  </si>
  <si>
    <t>050Picclo.32.g6</t>
  </si>
  <si>
    <t>Orch. Bass Drum</t>
  </si>
  <si>
    <t>057OrchBD.32.c4</t>
  </si>
  <si>
    <t>002EP.32.c4, 002EP.32.c5, 002EP.32.c6</t>
  </si>
  <si>
    <t>Syn. Brass</t>
  </si>
  <si>
    <t>041SynBrass.32.c5, 041SynBrass.32.c6</t>
  </si>
  <si>
    <t>070CongaMute.32.c4, 071CongaOpen.32.c4, 072CongaSlap.32.c4</t>
  </si>
  <si>
    <t>03Harpsicord.32.c5, 03Harpsicord.32.f4, 03Harpsicord.32.g3</t>
  </si>
  <si>
    <t>015Accordion.32.b3, 015Accordion.32.f4, 015Accordion.32.gs3</t>
  </si>
  <si>
    <t>Nintendo GameCube</t>
  </si>
  <si>
    <t>Startup (Normal)</t>
  </si>
  <si>
    <t>Startup (Asian)</t>
  </si>
  <si>
    <t>6032-26-01</t>
  </si>
  <si>
    <t>HUMAN, LAUGH</t>
  </si>
  <si>
    <t>GIGGLING: CHILD</t>
  </si>
  <si>
    <t>Startup (Childish)</t>
  </si>
  <si>
    <t>6037-57-01</t>
  </si>
  <si>
    <t>TOY</t>
  </si>
  <si>
    <t>ANIMAL TOY: SINGLE SQUEAK</t>
  </si>
  <si>
    <t>Nintendo DSi</t>
  </si>
  <si>
    <t>CD 2 -&gt; FX:ANALOG PER 1 -&gt; FX :Analog PER 1</t>
  </si>
  <si>
    <t>FX:AnalogPerc.1</t>
  </si>
  <si>
    <t>DSi Shop</t>
  </si>
  <si>
    <r>
      <rPr>
        <rFont val="Fira Sans"/>
        <b/>
        <color rgb="FF000000"/>
        <sz val="10.0"/>
      </rPr>
      <t xml:space="preserve">025 000 </t>
    </r>
    <r>
      <rPr>
        <rFont val="Fira Sans"/>
        <b/>
        <color rgb="FF000000"/>
        <sz val="10.0"/>
      </rPr>
      <t>Nylon-str.Gt</t>
    </r>
  </si>
  <si>
    <t>From Mario Kart 64</t>
  </si>
  <si>
    <t>Nintendo Wii</t>
  </si>
  <si>
    <t>CD 2 -&gt; Partition A -&gt; 06 VIS PIZ 1</t>
  </si>
  <si>
    <t>VIS PIZICTO1</t>
  </si>
  <si>
    <t>Mii Plaza (Mii Channel)</t>
  </si>
  <si>
    <t>CD 2 -&gt; Partition C -&gt; 10 VAS PIZ 1</t>
  </si>
  <si>
    <t>VAS PIZICTO1</t>
  </si>
  <si>
    <t>CD 2 -&gt; Partition F -&gt; 06 CLS PIZ 1</t>
  </si>
  <si>
    <t>CLS PIZICTO1</t>
  </si>
  <si>
    <t>DMa:K-TR 808 1</t>
  </si>
  <si>
    <t>Main Theme (Wii Shop Channel)</t>
  </si>
  <si>
    <t>CD 2 - FX:ANALOG PER 1 -&gt; FX :Analog PER 1</t>
  </si>
  <si>
    <t>Partition F -&gt; FLY-BYS</t>
  </si>
  <si>
    <t>DOPPLEWHIZ</t>
  </si>
  <si>
    <t>SFX (Return to Menu)</t>
  </si>
  <si>
    <t>064 Or:CoolCat</t>
  </si>
  <si>
    <t>066 Or:LeftManual</t>
  </si>
  <si>
    <t>001 St:Violin</t>
  </si>
  <si>
    <t>017 Or:YD-45C</t>
  </si>
  <si>
    <t>Nintendo Wii Room Channel</t>
  </si>
  <si>
    <t>March (Wii Room Channel)</t>
  </si>
  <si>
    <t>Meals (Wii Room Channel)</t>
  </si>
  <si>
    <t>Shop - Main (Wii Room Channel)</t>
  </si>
  <si>
    <t>Main 02 (Wii Room Channel)</t>
  </si>
  <si>
    <t>029 Gt:StereoHarp</t>
  </si>
  <si>
    <t>Birthday (Wii Room Channel)</t>
  </si>
  <si>
    <t>124 Rp:SweetFlute</t>
  </si>
  <si>
    <t>Shop Boot (Wii Room Channel)</t>
  </si>
  <si>
    <t>052 Pd:Paradies</t>
  </si>
  <si>
    <t>Vote (Wii Room Channel)</t>
  </si>
  <si>
    <t>Shopping (Wii Room Channel)</t>
  </si>
  <si>
    <t>Nintendo 3DS</t>
  </si>
  <si>
    <t>Activity Log</t>
  </si>
  <si>
    <t>Internet Settings</t>
  </si>
  <si>
    <t>000 046 Solo Spic.</t>
  </si>
  <si>
    <t>Mii Maker</t>
  </si>
  <si>
    <t>? (Yamaha or Steinberg)</t>
  </si>
  <si>
    <t>Electric Rhodes Piano</t>
  </si>
  <si>
    <t>Theme Shop</t>
  </si>
  <si>
    <t>StreetPass Mii Plaza</t>
  </si>
  <si>
    <t>Title (Find Mii)</t>
  </si>
  <si>
    <t>Main Theme 1, Title (Find Mii)</t>
  </si>
  <si>
    <t>Title (Puzzle Swap)</t>
  </si>
  <si>
    <t>Zero-G Crash Course (Slot Car Rivals)</t>
  </si>
  <si>
    <t>Main Theme 1</t>
  </si>
  <si>
    <t>072 Clarinet 2</t>
  </si>
  <si>
    <t>Happy Holidays with Mario &amp; Luigi Theme</t>
  </si>
  <si>
    <r>
      <rPr>
        <rFont val="Fira Sans"/>
        <b/>
        <color rgb="FF000000"/>
        <sz val="10.0"/>
      </rPr>
      <t xml:space="preserve">Vibraphone 1 </t>
    </r>
    <r>
      <rPr>
        <rFont val="Fira Sans"/>
        <b/>
        <i/>
        <color rgb="FF000000"/>
        <sz val="10.0"/>
      </rPr>
      <t>or</t>
    </r>
    <r>
      <rPr>
        <rFont val="Fira Sans"/>
        <b/>
        <color rgb="FF000000"/>
        <sz val="10.0"/>
      </rPr>
      <t xml:space="preserve"> 2</t>
    </r>
  </si>
  <si>
    <t>Ground Theme (Holiday Version)</t>
  </si>
  <si>
    <t>Nintendo eShop</t>
  </si>
  <si>
    <t>GUI:AcoustHarmo1</t>
  </si>
  <si>
    <t>June 2011</t>
  </si>
  <si>
    <t>Concert Grnd Piano</t>
  </si>
  <si>
    <t>July 2014, January 2015, May 2019</t>
  </si>
  <si>
    <r>
      <rPr>
        <rFont val="Fira Sans"/>
        <b/>
        <color rgb="FF000000"/>
        <sz val="10.0"/>
      </rPr>
      <t xml:space="preserve">Celesta 1 </t>
    </r>
    <r>
      <rPr>
        <rFont val="Fira Sans"/>
        <b/>
        <i/>
        <color rgb="FF000000"/>
        <sz val="10.0"/>
      </rPr>
      <t>or</t>
    </r>
    <r>
      <rPr>
        <rFont val="Fira Sans"/>
        <b/>
        <color rgb="FF000000"/>
        <sz val="10.0"/>
      </rPr>
      <t xml:space="preserve"> 2</t>
    </r>
  </si>
  <si>
    <t>May 2019</t>
  </si>
  <si>
    <t>September 2015, December 2015</t>
  </si>
  <si>
    <r>
      <rPr>
        <rFont val="Fira Sans"/>
        <b/>
        <color rgb="FF000000"/>
        <sz val="10.0"/>
      </rPr>
      <t xml:space="preserve">Vibraphone 1 </t>
    </r>
    <r>
      <rPr>
        <rFont val="Fira Sans"/>
        <b/>
        <i/>
        <color rgb="FF000000"/>
        <sz val="10.0"/>
      </rPr>
      <t>or</t>
    </r>
    <r>
      <rPr>
        <rFont val="Fira Sans"/>
        <b/>
        <color rgb="FF000000"/>
        <sz val="10.0"/>
      </rPr>
      <t xml:space="preserve"> 2</t>
    </r>
  </si>
  <si>
    <t>September 2015, May 2019</t>
  </si>
  <si>
    <t>03 Acoustic Guitar -&gt; Martin</t>
  </si>
  <si>
    <t>Martin</t>
  </si>
  <si>
    <t>05 Bass -&gt; Acoustic Bass</t>
  </si>
  <si>
    <t>Orchestral - 1 - VSL Strings</t>
  </si>
  <si>
    <t>May 2016</t>
  </si>
  <si>
    <t>Orchestral - 4 - VSL Percussion</t>
  </si>
  <si>
    <t>January 2015</t>
  </si>
  <si>
    <t>December 2013</t>
  </si>
  <si>
    <t>January 2016</t>
  </si>
  <si>
    <t>December 2013, January 2015, June 2015</t>
  </si>
  <si>
    <t>000 081 2600 Sine</t>
  </si>
  <si>
    <t>December 2013, June 2015, September 2015, December 2015, May 2016</t>
  </si>
  <si>
    <t>December 2015, January 2016</t>
  </si>
  <si>
    <t>017 Vibes Bow MW</t>
  </si>
  <si>
    <t>December 2013, December 2015</t>
  </si>
  <si>
    <t>December 2013, January 2014, July 2014, January 2016</t>
  </si>
  <si>
    <t>079 Glisten Lead</t>
  </si>
  <si>
    <t>July 2014</t>
  </si>
  <si>
    <t>June 2015</t>
  </si>
  <si>
    <t>Partition B -&gt; NYLON SPANIS</t>
  </si>
  <si>
    <t>NYLON SPA 32</t>
  </si>
  <si>
    <t>December 2015</t>
  </si>
  <si>
    <t>ProSamples 10 House</t>
  </si>
  <si>
    <t>Partition A -&gt; LOOPS 125 1</t>
  </si>
  <si>
    <t>LOOPS 125 1</t>
  </si>
  <si>
    <t>10B02DRM12</t>
  </si>
  <si>
    <t>LOOPS 125 2</t>
  </si>
  <si>
    <t>10K03DRM125</t>
  </si>
  <si>
    <t>Steel Thy Shopping (Chip Version)</t>
  </si>
  <si>
    <t>Nintendo Wii U</t>
  </si>
  <si>
    <t>Miiverse</t>
  </si>
  <si>
    <t>Sony PlayStation 4</t>
  </si>
  <si>
    <t>Welcome/Login Screen</t>
  </si>
  <si>
    <t>Woo, Spectrasonics is getting places</t>
  </si>
  <si>
    <t>Type</t>
  </si>
  <si>
    <t>Brand Name</t>
  </si>
  <si>
    <t>Source / Proof</t>
  </si>
  <si>
    <t>First Recorded Usage</t>
  </si>
  <si>
    <t>Last Recorded Usage</t>
  </si>
  <si>
    <t>Additional Notes</t>
  </si>
  <si>
    <t>Welcome to the Composer Equipment tab. This part of the sheet aims to document the equipment used by various composers. 
This documentation exists to make research easier, offering a much clearer overview of what a certain artist could have used in their music.</t>
  </si>
  <si>
    <t>Be sure to source your findings or provide evidence / proof of usage.</t>
  </si>
  <si>
    <t>(click the cell, and click</t>
  </si>
  <si>
    <t>the hyperlink</t>
  </si>
  <si>
    <t>HAL Laboratory</t>
  </si>
  <si>
    <t>Mutato Muzika</t>
  </si>
  <si>
    <t>SEGA of Japan</t>
  </si>
  <si>
    <t>DAW</t>
  </si>
  <si>
    <t>Logic Audio Platinum 4.7</t>
  </si>
  <si>
    <t>Ueda Weapon Profile</t>
  </si>
  <si>
    <t>Masami Ueda</t>
  </si>
  <si>
    <t>Hardware</t>
  </si>
  <si>
    <t>Capcom Friendly Club CFC Style video</t>
  </si>
  <si>
    <t>Toshio Kajino</t>
  </si>
  <si>
    <t>Mega Man X Sound Box Notes</t>
  </si>
  <si>
    <t>Mega Man X5 (2000)</t>
  </si>
  <si>
    <t>Naoto Tanaka</t>
  </si>
  <si>
    <t>Darkstalkers (1994)</t>
  </si>
  <si>
    <t>Devil May Cry (2001)</t>
  </si>
  <si>
    <t>Mega Man X6 (2001)</t>
  </si>
  <si>
    <t>See picture</t>
  </si>
  <si>
    <t>Toshihiko Horiyama, Naoto Tanaka</t>
  </si>
  <si>
    <t>Supernova II</t>
  </si>
  <si>
    <t>Ueda Weapon Profile 3</t>
  </si>
  <si>
    <t>Super SFII: The New Challengers (1993)</t>
  </si>
  <si>
    <t>Marvel Super Heroes vs. Street Fighter (1997)</t>
  </si>
  <si>
    <t>See multiple sources</t>
  </si>
  <si>
    <t>Street Fighter Alpha: Warriors' Dreams (1995)</t>
  </si>
  <si>
    <t>Ace Attorney − Justice for All (DS, 2006)</t>
  </si>
  <si>
    <t>Naoto Tanaka, Hideki Okugawa, Setsuo Yamamoto</t>
  </si>
  <si>
    <t>Ueda Weapon Profile 2</t>
  </si>
  <si>
    <t>Gyakuten Saiban (GBA, 2001)</t>
  </si>
  <si>
    <t>Masami Ueda, Masakazu Sugimori</t>
  </si>
  <si>
    <t>? (JV-80 or JV-90)</t>
  </si>
  <si>
    <t>S-50</t>
  </si>
  <si>
    <t>See Twitter post</t>
  </si>
  <si>
    <t>Mega Man X (1993)</t>
  </si>
  <si>
    <t>Setsuo Yamamoto</t>
  </si>
  <si>
    <t>S-760</t>
  </si>
  <si>
    <t>MvC: Clash of Super Heroes (1998)</t>
  </si>
  <si>
    <t>Hideki Okugawa</t>
  </si>
  <si>
    <t>Street Fighter III: 2nd Impact (1997)</t>
  </si>
  <si>
    <t>Mega Man Battle Network (2001)</t>
  </si>
  <si>
    <t>Satoshi Ise, Hideki Okugawa, Akari Kaida, Masato Coda</t>
  </si>
  <si>
    <t>See Discord post</t>
  </si>
  <si>
    <t>W-30</t>
  </si>
  <si>
    <t>? (DPS R7 or D7)</t>
  </si>
  <si>
    <t>AM602</t>
  </si>
  <si>
    <t>RX7</t>
  </si>
  <si>
    <t>Street Fighter II: The World Warrior (1991)</t>
  </si>
  <si>
    <t>Super Street Fighter II Turbo (1994) (?)</t>
  </si>
  <si>
    <t>SY99</t>
  </si>
  <si>
    <t>VST</t>
  </si>
  <si>
    <t>Turbosynth</t>
  </si>
  <si>
    <t>AmpliTube</t>
  </si>
  <si>
    <t>Mega Man X8 (2004)</t>
  </si>
  <si>
    <t>Sample Library</t>
  </si>
  <si>
    <t>Street Fighter III: 3rd Strike (1999)</t>
  </si>
  <si>
    <t>MvC2: New Age of Heroes (2000)</t>
  </si>
  <si>
    <t>Hideki Okugawa, Mitsuhiko Takano</t>
  </si>
  <si>
    <t>Satoshi Ise, Masato Coda</t>
  </si>
  <si>
    <t>Capcom vs. SNK 2 (2001)</t>
  </si>
  <si>
    <t>Satoshi Ise</t>
  </si>
  <si>
    <t>Dead Rising (2006)</t>
  </si>
  <si>
    <t>Masami Ueda, Masato Coda, Satoshi Ise</t>
  </si>
  <si>
    <t>Resident Evil 4 (2005)</t>
  </si>
  <si>
    <t>Mega Man X7 (2003)</t>
  </si>
  <si>
    <t>Naoto Tanaka, Masami Ueda</t>
  </si>
  <si>
    <t>Darkstalkers 3 (1997)</t>
  </si>
  <si>
    <t>Masami Ueda, Shinya Okada</t>
  </si>
  <si>
    <t>Shinya Okada</t>
  </si>
  <si>
    <t>Devil May Cry 4 (2007)</t>
  </si>
  <si>
    <t>Tricky Sliders / Trick'n Snowboarder (1999)</t>
  </si>
  <si>
    <t>Masami Ueda, Satoshi Ise, Akari Kaida, Hideki Okugawa</t>
  </si>
  <si>
    <t>Hideki Okugawa, Akari Kaida</t>
  </si>
  <si>
    <t>Soundscan 26 - Big Beat Samples</t>
  </si>
  <si>
    <t>Masami Ueda, Satoshi Ise</t>
  </si>
  <si>
    <t>Satoshi Ise, Seiko Kobuchi, Shinya Okada</t>
  </si>
  <si>
    <t>Resident Evil Code: Veronica X (2000)</t>
  </si>
  <si>
    <t>Resident Evil / Biohazard (1996)</t>
  </si>
  <si>
    <t>Masami Ueda, Hideki Okugawa</t>
  </si>
  <si>
    <t>Magical Tetris Challenge (1998)</t>
  </si>
  <si>
    <t>Masami Ueda, Masato Coda</t>
  </si>
  <si>
    <t>Masato Coda</t>
  </si>
  <si>
    <t>Masami Ueda, Akari Kaida</t>
  </si>
  <si>
    <t>Mega Man Zero 2 (2003)</t>
  </si>
  <si>
    <t>Phoenix Wright: Ace Attorney (2005)</t>
  </si>
  <si>
    <t>Shinya Okada, Ippo Yamada</t>
  </si>
  <si>
    <t>HAL Laboratory Sound Team</t>
  </si>
  <si>
    <t>Image of Ohara's studio space</t>
  </si>
  <si>
    <t>The Sound of Kirby Café 2 (2019)</t>
  </si>
  <si>
    <t>HAL Tokyo Office (Megumi Ohara, Shogo Sakai)</t>
  </si>
  <si>
    <t>COME ON MUSIC</t>
  </si>
  <si>
    <t>Recomposer</t>
  </si>
  <si>
    <t>Tweet</t>
  </si>
  <si>
    <t>Shogo Sakai</t>
  </si>
  <si>
    <t>Logic Audio 2.6</t>
  </si>
  <si>
    <t>Dengeki 64 Mother 3 column / Tweet</t>
  </si>
  <si>
    <t>Performer</t>
  </si>
  <si>
    <t>Cubase Pro 8</t>
  </si>
  <si>
    <t>Image of Ando's studio space</t>
  </si>
  <si>
    <t>Hirokazu Ando</t>
  </si>
  <si>
    <t>EK-50</t>
  </si>
  <si>
    <t xml:space="preserve">Kurzweil </t>
  </si>
  <si>
    <t>Melee Music Developer Interview</t>
  </si>
  <si>
    <t>HAL Yamanashi Office</t>
  </si>
  <si>
    <t>MIDI Express PC</t>
  </si>
  <si>
    <t>MIDI Express XT</t>
  </si>
  <si>
    <t>KOMPLETE Kontrol S61</t>
  </si>
  <si>
    <t>Image of Shimooka's studio space</t>
  </si>
  <si>
    <t>HAL Yamanashi Office (Yuki Shimooka)</t>
  </si>
  <si>
    <t>Confirmed via Email from Ikegami</t>
  </si>
  <si>
    <t>Arcana (1992)</t>
  </si>
  <si>
    <t>Jun Ishikawa</t>
  </si>
  <si>
    <t>MOTHER3+ (2006)</t>
  </si>
  <si>
    <t>Tadashi Ikegami</t>
  </si>
  <si>
    <t>Dengeki 64 Mother 3 column</t>
  </si>
  <si>
    <t>HAL Tokyo Office</t>
  </si>
  <si>
    <t>Super Smash Bros. Melee (2001)</t>
  </si>
  <si>
    <t>MOTHER 3 (2006)</t>
  </si>
  <si>
    <t>Sakai's Dokonoko post</t>
  </si>
  <si>
    <t>Super Smash Bros. Brawl (2008)</t>
  </si>
  <si>
    <t>Kirby and the Rainbow Curse (2015)</t>
  </si>
  <si>
    <t>CBX-K3</t>
  </si>
  <si>
    <t>MOTHER3i (2007)</t>
  </si>
  <si>
    <t>NP-30</t>
  </si>
  <si>
    <t>HAL Tokyo Office (Megumi Ohara)</t>
  </si>
  <si>
    <t>HAL Yamanashi Office (Hirokazu Ando)</t>
  </si>
  <si>
    <t>Software</t>
  </si>
  <si>
    <t>Groove Agent SE</t>
  </si>
  <si>
    <t>Included with Cubase Pro 8</t>
  </si>
  <si>
    <t>Kirby's Return to Dream Land (2011)</t>
  </si>
  <si>
    <t>HAL Yamanashi Office (Hirokazu Ando, Jun Ishikawa)</t>
  </si>
  <si>
    <t>LoopMash</t>
  </si>
  <si>
    <t>Software Bundle</t>
  </si>
  <si>
    <t>KOMPLETE 12 Select</t>
  </si>
  <si>
    <t>Included with KOMPLETE Kontrol S61</t>
  </si>
  <si>
    <t>GAME FREAK Sound Team</t>
  </si>
  <si>
    <t>Cubase 5</t>
  </si>
  <si>
    <t>Mentioned in the Steinberg interview</t>
  </si>
  <si>
    <t>Pokémon Black/White (2010)</t>
  </si>
  <si>
    <t>Cubase 7.5</t>
  </si>
  <si>
    <t>Seen in the Sound Roster interview</t>
  </si>
  <si>
    <t>Pokémon Sun/Moon (2016)</t>
  </si>
  <si>
    <t>Cubase 8.5</t>
  </si>
  <si>
    <t>Pokémon Sword/Shield (2019)</t>
  </si>
  <si>
    <t>Confirmed by a tweet</t>
  </si>
  <si>
    <t>Pokémon Ruby/Sapphire (2002)</t>
  </si>
  <si>
    <t>Seen in an image from the RSE SMC</t>
  </si>
  <si>
    <t>Click Medic (1999)</t>
  </si>
  <si>
    <t>Pokémon Diamond/Pearl (2006)</t>
  </si>
  <si>
    <t>M-Audio</t>
  </si>
  <si>
    <t>ProKeys 88</t>
  </si>
  <si>
    <t>Seen in Game Informer interview</t>
  </si>
  <si>
    <t>ProMix 01</t>
  </si>
  <si>
    <t>Pokémon Black 2/White 2 (2012)</t>
  </si>
  <si>
    <t>Bundle</t>
  </si>
  <si>
    <t>Pokémon HeartGold/SoulSilver (2009)</t>
  </si>
  <si>
    <t>Legacy Collection</t>
  </si>
  <si>
    <t>KOMPLETE 6</t>
  </si>
  <si>
    <t>KOMPLETE 8</t>
  </si>
  <si>
    <t>Pokémon Omega Ruby/Alpha Sapphire (2014)</t>
  </si>
  <si>
    <t>KOMPLETE 10 Ultimate</t>
  </si>
  <si>
    <t>Waves</t>
  </si>
  <si>
    <t>Platinum</t>
  </si>
  <si>
    <t>PLAY</t>
  </si>
  <si>
    <t>Guitar Rig 5 Pro</t>
  </si>
  <si>
    <t>Mentioned in Rock oN Company interview</t>
  </si>
  <si>
    <t>Pokémon X/Y (2013)</t>
  </si>
  <si>
    <t>AutoPan</t>
  </si>
  <si>
    <t>Flanger</t>
  </si>
  <si>
    <t>HALion Symphonic Orchestra - Trial</t>
  </si>
  <si>
    <t>Has Cubase 5 -&gt; HALion SO 90 Day Trial</t>
  </si>
  <si>
    <t>PingPongDelay</t>
  </si>
  <si>
    <t>Has Cubase -&gt; Retrologue</t>
  </si>
  <si>
    <t>StereoDelay</t>
  </si>
  <si>
    <t>Workstation</t>
  </si>
  <si>
    <t>Pokémon Platinum (2008)</t>
  </si>
  <si>
    <t>Enigma</t>
  </si>
  <si>
    <t>L1+ Ultramaximizer</t>
  </si>
  <si>
    <t>L3 Ultramaximizer</t>
  </si>
  <si>
    <t>MaxxBass</t>
  </si>
  <si>
    <t>TrueVerb</t>
  </si>
  <si>
    <t>Pokémon Ultra Sun/Ultra Moon (2016)</t>
  </si>
  <si>
    <t>Ethno World 5</t>
  </si>
  <si>
    <t>Sound Effects CD Series 2: INDUSTRY</t>
  </si>
  <si>
    <t>Sound Effects CD Series 4: WAR</t>
  </si>
  <si>
    <t>Pocket Card Jockey (2013)</t>
  </si>
  <si>
    <t>Drumlab</t>
  </si>
  <si>
    <t>Owns Kontakt -&gt; Kontakt Factory Library</t>
  </si>
  <si>
    <t>Vocal Shouts</t>
  </si>
  <si>
    <t>VST Sound Collection Vol. I</t>
  </si>
  <si>
    <t>Has Cubase 5 -&gt; VST Sound Collection</t>
  </si>
  <si>
    <t>Drill Dozer (2005)</t>
  </si>
  <si>
    <t>Guitar Seperates</t>
  </si>
  <si>
    <t>Junichi Masuda</t>
  </si>
  <si>
    <t>Pokémon GO: Team GO Rocket Update (2019)</t>
  </si>
  <si>
    <t>Cubase 10</t>
  </si>
  <si>
    <t>Pokémon GO: Mega Raids Update (2020)</t>
  </si>
  <si>
    <t>Doepfer</t>
  </si>
  <si>
    <t>MAQ16/3</t>
  </si>
  <si>
    <t>See image</t>
  </si>
  <si>
    <t>Keystation 49 II</t>
  </si>
  <si>
    <t>See Instagram post</t>
  </si>
  <si>
    <t>System 100M</t>
  </si>
  <si>
    <t>See Vine post</t>
  </si>
  <si>
    <t>Go Ichinose</t>
  </si>
  <si>
    <t>ME80P</t>
  </si>
  <si>
    <t>See Ruby and Sapphire SMC image</t>
  </si>
  <si>
    <t>S3000</t>
  </si>
  <si>
    <t>Confirmed by Tweet</t>
  </si>
  <si>
    <t>QY-70</t>
  </si>
  <si>
    <t>Groove Agent 5</t>
  </si>
  <si>
    <t>Pokémon Ultra Sun/Ultra Moon (2017)</t>
  </si>
  <si>
    <t>S3000 CD-Rom Sound Library Vol. 5</t>
  </si>
  <si>
    <t>Pokémon Emerald (2004)</t>
  </si>
  <si>
    <t>likely the AKAI</t>
  </si>
  <si>
    <t>Global SFX</t>
  </si>
  <si>
    <t>Shota Kageyama</t>
  </si>
  <si>
    <t>Cubase 8</t>
  </si>
  <si>
    <t>See image.</t>
  </si>
  <si>
    <t>KX49</t>
  </si>
  <si>
    <t>Confirmed by tweet</t>
  </si>
  <si>
    <t>Pokémon Unite (2021)</t>
  </si>
  <si>
    <t>Luminous Arc (2007)</t>
  </si>
  <si>
    <t>Included with Cubase</t>
  </si>
  <si>
    <t>Vienna Instruments Pro</t>
  </si>
  <si>
    <t>Pokémon Duel (2016)</t>
  </si>
  <si>
    <t>PuigTec EQP-1A</t>
  </si>
  <si>
    <t>CineBrass</t>
  </si>
  <si>
    <t>Kurokishi to Shiro no Maou (2017)</t>
  </si>
  <si>
    <t>Pokémon Let's Go, Pikachu!/Eevee! (2018)</t>
  </si>
  <si>
    <t>Cinematic Strings</t>
  </si>
  <si>
    <t>Cinematic Strings 2</t>
  </si>
  <si>
    <t>Alternative Solo Strings</t>
  </si>
  <si>
    <t>Spitfire Audio Special Interview</t>
  </si>
  <si>
    <t>Hans Zimmer Percussion Professional</t>
  </si>
  <si>
    <t>Minako Adachi</t>
  </si>
  <si>
    <t>Pro Tools</t>
  </si>
  <si>
    <t>Digital Performer</t>
  </si>
  <si>
    <t>Facebook profile description</t>
  </si>
  <si>
    <t>Cubase Pro 7</t>
  </si>
  <si>
    <t>microKEY</t>
  </si>
  <si>
    <t>GTR</t>
  </si>
  <si>
    <t>Symphonic Orchestra Platinum Plus</t>
  </si>
  <si>
    <t>Half-Minute Hero (2009)</t>
  </si>
  <si>
    <t>HarmoKnight (2013)</t>
  </si>
  <si>
    <t>Tomoaki Oga</t>
  </si>
  <si>
    <t>Cubase 6</t>
  </si>
  <si>
    <t>Cubase 9 Pro</t>
  </si>
  <si>
    <t>See livestream</t>
  </si>
  <si>
    <t>de la Mancha</t>
  </si>
  <si>
    <t>sumo</t>
  </si>
  <si>
    <t>Genesis Children's Choir</t>
  </si>
  <si>
    <t>Hollywood Woodwinds</t>
  </si>
  <si>
    <t>Joshua Bell Violin</t>
  </si>
  <si>
    <t>Fracture Sounds</t>
  </si>
  <si>
    <t>Water Glass</t>
  </si>
  <si>
    <t>Vocalise 2 Gravity Pack 04</t>
  </si>
  <si>
    <t>Horn &amp; Tuba v3</t>
  </si>
  <si>
    <t>The Trombone v3</t>
  </si>
  <si>
    <t>The Trumpet v3</t>
  </si>
  <si>
    <t>BBC Symphony Orchestra</t>
  </si>
  <si>
    <t>Abbey Road 60s Drummer</t>
  </si>
  <si>
    <t>Abbey Road 80s Drummer</t>
  </si>
  <si>
    <t>Abbey Road Vintage Drummer</t>
  </si>
  <si>
    <t>Retro Machines MK2</t>
  </si>
  <si>
    <t>Hideaki Kuroda</t>
  </si>
  <si>
    <t>Presonus</t>
  </si>
  <si>
    <t>Studio One 3 Professional</t>
  </si>
  <si>
    <t>Nuendo 10</t>
  </si>
  <si>
    <t>Nord Electro 2</t>
  </si>
  <si>
    <t>Nord Rack</t>
  </si>
  <si>
    <t>E-MU</t>
  </si>
  <si>
    <t>Procussion</t>
  </si>
  <si>
    <t>Hughes &amp; Kettner</t>
  </si>
  <si>
    <t>Edition Blue 15R</t>
  </si>
  <si>
    <t>Kemper</t>
  </si>
  <si>
    <t>Profiling Amplifier Rack</t>
  </si>
  <si>
    <t>RADIAS</t>
  </si>
  <si>
    <t>TRITON-RACK</t>
  </si>
  <si>
    <t>Manikin Electronic</t>
  </si>
  <si>
    <t>Memotron</t>
  </si>
  <si>
    <t>ORANGE</t>
  </si>
  <si>
    <t>TH30 Combo</t>
  </si>
  <si>
    <t>Rocktron</t>
  </si>
  <si>
    <t>Prophesy II</t>
  </si>
  <si>
    <t>SC-88 Pro</t>
  </si>
  <si>
    <t>MU500</t>
  </si>
  <si>
    <t>Komplete 13 Ultimate</t>
  </si>
  <si>
    <t>accusonus</t>
  </si>
  <si>
    <t>Regroover Essential</t>
  </si>
  <si>
    <t>Vacuum Pro</t>
  </si>
  <si>
    <t>Chromaphone</t>
  </si>
  <si>
    <t>String Studio VS-2</t>
  </si>
  <si>
    <t>Strum GS-2</t>
  </si>
  <si>
    <t>Tassman 4</t>
  </si>
  <si>
    <t>Ultra Analog VA-2</t>
  </si>
  <si>
    <t>Punchbox</t>
  </si>
  <si>
    <t>East West</t>
  </si>
  <si>
    <t>BreakTweaker Expanded</t>
  </si>
  <si>
    <t>Legacy Collection - Arp Odyssey</t>
  </si>
  <si>
    <t>Legacy Collection - M1</t>
  </si>
  <si>
    <t>Legacy Collection - MDE-X</t>
  </si>
  <si>
    <t>Legacy Collection - Mono/Poly</t>
  </si>
  <si>
    <t>Legacy Collection - MS-20</t>
  </si>
  <si>
    <t>Legacy Collection - Polysix</t>
  </si>
  <si>
    <t xml:space="preserve">Legacy Collection - Triton </t>
  </si>
  <si>
    <t>Legacy Collection - WAVESTATION</t>
  </si>
  <si>
    <t>Gadget 2</t>
  </si>
  <si>
    <t>Sound Burst</t>
  </si>
  <si>
    <t>Ethnosphere</t>
  </si>
  <si>
    <t>T0NIT0 RMX</t>
  </si>
  <si>
    <t>ToneZ</t>
  </si>
  <si>
    <t>Vienna Ensemble Pro 7</t>
  </si>
  <si>
    <t>BLACKBIRD</t>
  </si>
  <si>
    <t>ZEUS</t>
  </si>
  <si>
    <t>Auddict</t>
  </si>
  <si>
    <t>United Strings of Europe</t>
  </si>
  <si>
    <t>SWAM Solo Brass bundle</t>
  </si>
  <si>
    <t>SWAM Solo Strings Bundle</t>
  </si>
  <si>
    <t>SWAM Solo Woodwinds Bundle</t>
  </si>
  <si>
    <t>Chris Hein Horns pro COMPLETE</t>
  </si>
  <si>
    <t>Chris Hein Horns Solo</t>
  </si>
  <si>
    <t>Chris Hein Horns Vol.2</t>
  </si>
  <si>
    <t>Digital Sonic Design</t>
  </si>
  <si>
    <t>IRON FURIN</t>
  </si>
  <si>
    <t xml:space="preserve">MUSIC BOX
</t>
  </si>
  <si>
    <t xml:space="preserve">TOY GLOCKEN
</t>
  </si>
  <si>
    <t>The Dark Side</t>
  </si>
  <si>
    <t>Hollywood Brass Diamond</t>
  </si>
  <si>
    <t xml:space="preserve">Hollywood Orchestral Woodwinds Diamond
</t>
  </si>
  <si>
    <t xml:space="preserve">Hollywood Strings Diamond
</t>
  </si>
  <si>
    <t xml:space="preserve">Ministry of Rock
</t>
  </si>
  <si>
    <t>Pianos Gold</t>
  </si>
  <si>
    <t>Symphonic Orchestra Platinum Complete Plus</t>
  </si>
  <si>
    <t>Chang Erhu</t>
  </si>
  <si>
    <t>Fischer Viola</t>
  </si>
  <si>
    <t>Evolution Series</t>
  </si>
  <si>
    <t>World Percussion</t>
  </si>
  <si>
    <t>FabFilter</t>
  </si>
  <si>
    <t>One</t>
  </si>
  <si>
    <t>Twin 2</t>
  </si>
  <si>
    <t>Fable Sounds</t>
  </si>
  <si>
    <t>Broadway Lite</t>
  </si>
  <si>
    <t>BFD2</t>
  </si>
  <si>
    <t>BFD JAZZ &amp; FUNK</t>
  </si>
  <si>
    <t>Gofriller Solo Cello</t>
  </si>
  <si>
    <t>Stradivari Solo Violin</t>
  </si>
  <si>
    <t>MODO DRUM</t>
  </si>
  <si>
    <t>PLECTRA SERIES 2 / HIGHLAND HARPS</t>
  </si>
  <si>
    <t>Shreddage 2 IBZ</t>
  </si>
  <si>
    <t>Premier Sound Factory</t>
  </si>
  <si>
    <t>Drum Tree</t>
  </si>
  <si>
    <t>MK-1 Collection</t>
  </si>
  <si>
    <t>PIANO Premier “at first light”</t>
  </si>
  <si>
    <t>尺八 Shakuhachi Premier G</t>
  </si>
  <si>
    <t>箏姫かぐや – お箏音源</t>
  </si>
  <si>
    <t>Sonica Instruments</t>
  </si>
  <si>
    <t>Kabuki &amp; Noh Percussion</t>
  </si>
  <si>
    <t>GRAND MARIMBA</t>
  </si>
  <si>
    <t>BOWED GAMELAN</t>
  </si>
  <si>
    <t>Albion Volume III - Iceni</t>
  </si>
  <si>
    <t>BML Flute Consort Volume 1</t>
  </si>
  <si>
    <t>BML Horn Section Volume 1</t>
  </si>
  <si>
    <t>BML Sable 1-4</t>
  </si>
  <si>
    <t>BML Sable Ensembles</t>
  </si>
  <si>
    <t>BML Trumpet Corps Volume 1</t>
  </si>
  <si>
    <t>Definitive Skaila Kanga Harp Redux</t>
  </si>
  <si>
    <t>LABS Dulcimer</t>
  </si>
  <si>
    <t>LABS Electric Piano</t>
  </si>
  <si>
    <t>LABS Modular Piano</t>
  </si>
  <si>
    <t>LABS Scary Strings</t>
  </si>
  <si>
    <t>Strezov Sampling</t>
  </si>
  <si>
    <t>ARVA Children Choir</t>
  </si>
  <si>
    <t>FREYJA Female Choir</t>
  </si>
  <si>
    <t>RHODOPE 2 Ethnic Bulgarian Choir</t>
  </si>
  <si>
    <t>WOTAN Male Choir</t>
  </si>
  <si>
    <t>Ivory II Grand Pianos</t>
  </si>
  <si>
    <t>Ircam Solo Instruments</t>
  </si>
  <si>
    <t>Epic Orchestra 2.0</t>
  </si>
  <si>
    <t>Wallander Instruments</t>
  </si>
  <si>
    <t>Orchestral &amp; Band Brass</t>
  </si>
  <si>
    <t>Woodwinds &amp; Saxophones</t>
  </si>
  <si>
    <t>Mutato Muzika (Members of)</t>
  </si>
  <si>
    <t>Live</t>
  </si>
  <si>
    <t>Mac Life Article</t>
  </si>
  <si>
    <t>Mark Mothersbaugh</t>
  </si>
  <si>
    <t>Logic Studio</t>
  </si>
  <si>
    <t>Interview during studio tour</t>
  </si>
  <si>
    <t>Pro Tools HD</t>
  </si>
  <si>
    <t>Opcode</t>
  </si>
  <si>
    <t>Studio Vision</t>
  </si>
  <si>
    <t>Playstation Classics Interview</t>
  </si>
  <si>
    <t>Adventures in Wonderland (1992)</t>
  </si>
  <si>
    <t>Jak 3 (2004)</t>
  </si>
  <si>
    <t>Josh Mancell</t>
  </si>
  <si>
    <t>Mac Life Article / Reddit AMAA</t>
  </si>
  <si>
    <t>Shorty McShorts' Shorts (2006)</t>
  </si>
  <si>
    <t>Mark Mothersbaugh, Josh Mancell</t>
  </si>
  <si>
    <t>See Albert Fox Reason Video</t>
  </si>
  <si>
    <t>Albert Fox, Mark Mothersbaugh</t>
  </si>
  <si>
    <t>Confirmed via DM</t>
  </si>
  <si>
    <t>Emulator I</t>
  </si>
  <si>
    <t>See DEVO Rod &amp; Donut Rooter Video</t>
  </si>
  <si>
    <t>DEVO</t>
  </si>
  <si>
    <t>Crash Bandicoot (1996)</t>
  </si>
  <si>
    <t>Crash Bandicoot: Warped (1998)</t>
  </si>
  <si>
    <t>Jak and Daxter: The Precursor Legacy (2001)</t>
  </si>
  <si>
    <t>Crash Bandicoot 2: Cortex Strikes Back (1997)</t>
  </si>
  <si>
    <t>Morpheus</t>
  </si>
  <si>
    <t>Muzik For Insomniaks Volume 2 (1988)</t>
  </si>
  <si>
    <t>Minimoog Model D</t>
  </si>
  <si>
    <t>? (C-50/20)</t>
  </si>
  <si>
    <t>See Mutato Muzika tour</t>
  </si>
  <si>
    <t>See Josh Mancell interview</t>
  </si>
  <si>
    <t>JX-8P</t>
  </si>
  <si>
    <t>Add-on seen in studio photo</t>
  </si>
  <si>
    <t>Josh Mancell ("I had around 4 Roland S-760 samplers)</t>
  </si>
  <si>
    <t>See SOS interview</t>
  </si>
  <si>
    <t>See SoundCloud response</t>
  </si>
  <si>
    <t>The Sims 2: University (2005)</t>
  </si>
  <si>
    <t>ElectroMechanical</t>
  </si>
  <si>
    <t>The Sims 2 (2004)</t>
  </si>
  <si>
    <t>Albert Fox</t>
  </si>
  <si>
    <t>L-CD702 Orchestral Family Vol. 1 &amp; 2</t>
  </si>
  <si>
    <t>As of 2008</t>
  </si>
  <si>
    <t>Komplete</t>
  </si>
  <si>
    <t>Minimoog V</t>
  </si>
  <si>
    <t>impOSCar</t>
  </si>
  <si>
    <t>Way Out Ware</t>
  </si>
  <si>
    <t>TimewARP 2600</t>
  </si>
  <si>
    <t>KOMPLETE</t>
  </si>
  <si>
    <t>Nintendo of Japan (NCL)</t>
  </si>
  <si>
    <t>New Super Mario Bros. (2006)</t>
  </si>
  <si>
    <t>Super Mario Odyssey (2017)</t>
  </si>
  <si>
    <t>Toru Minegishi, Hajime Wakai, Yasuaki Iwata, Shiho Fujii</t>
  </si>
  <si>
    <t>Confirmed by email</t>
  </si>
  <si>
    <t>Asuka Ito</t>
  </si>
  <si>
    <t>Cubase 4</t>
  </si>
  <si>
    <t>See blog post</t>
  </si>
  <si>
    <t>Ryo Nagamatsu</t>
  </si>
  <si>
    <t>See blog &amp; twitter posts</t>
  </si>
  <si>
    <t>Ryo Nagamatsu, Atsuko Asahi</t>
  </si>
  <si>
    <t>Super Mario Kart (1992)</t>
  </si>
  <si>
    <t>Soyo Oka</t>
  </si>
  <si>
    <t>File names in Star Fox 64 source</t>
  </si>
  <si>
    <t>Star Fox 64 (1997)</t>
  </si>
  <si>
    <t>Kazumi Totaka, Hajime Wakai</t>
  </si>
  <si>
    <t>Luigi's Mansion (2001)</t>
  </si>
  <si>
    <t>Kazumi Totaka</t>
  </si>
  <si>
    <t>Mario Kart 64 (1996)</t>
  </si>
  <si>
    <t>New Super Mario Bros. U (2012)</t>
  </si>
  <si>
    <t>Kenta Nagata &amp; Shinobu Nagata, Asuka Hayazaki</t>
  </si>
  <si>
    <t>File names in Wario Land 4 source</t>
  </si>
  <si>
    <t>Wario Land 4 (2001)</t>
  </si>
  <si>
    <t>Ryoji Yoshitomi</t>
  </si>
  <si>
    <t>Super Mario Galaxy (2007)</t>
  </si>
  <si>
    <t>Mahito Yokota</t>
  </si>
  <si>
    <t>See BBC interview</t>
  </si>
  <si>
    <t>Super Mario Bros. 3 (1988)</t>
  </si>
  <si>
    <t>Ryoji Yoshitomi (Likely used as MIDI controller)</t>
  </si>
  <si>
    <t>The Legend of Zelda: Twilight Princess (2006)</t>
  </si>
  <si>
    <t>Super Mario Sunshine (2002)</t>
  </si>
  <si>
    <t>Mario Kart DS (2005)</t>
  </si>
  <si>
    <t>Shinobu Nagata</t>
  </si>
  <si>
    <t>Pikmin 3 (2013)</t>
  </si>
  <si>
    <t>Asuka Hayazaki</t>
  </si>
  <si>
    <t>Hajime Wakai</t>
  </si>
  <si>
    <t>Mario Kart: Double Dash! (2003)</t>
  </si>
  <si>
    <t>Mario Kart Wii (2008)</t>
  </si>
  <si>
    <t>New Super Mario Bros. Wii (2009)</t>
  </si>
  <si>
    <t>Shiho Fujii</t>
  </si>
  <si>
    <t>See facebook post video</t>
  </si>
  <si>
    <t>The Legend of Zelda: Link's Awakening (2019)</t>
  </si>
  <si>
    <t>Super Mario 3D World (2013)</t>
  </si>
  <si>
    <t>File names in Wave Race 64 source</t>
  </si>
  <si>
    <t>Wave Race 64 (1996)</t>
  </si>
  <si>
    <t>Kenta Nagata</t>
  </si>
  <si>
    <t>Hajime Wakai, Kenta Nagata</t>
  </si>
  <si>
    <t>New Super Mario Bros. 2 (2012)</t>
  </si>
  <si>
    <t>Ryoji Yoshitomi, Kenta Nagata</t>
  </si>
  <si>
    <t>Pikmin 2 (2004)</t>
  </si>
  <si>
    <t>Rhythm Heaven Fever (2011)</t>
  </si>
  <si>
    <t>Miitopia (2016)</t>
  </si>
  <si>
    <t>Asuka Ito, Naoto Kubo, Toshiyuki Sudo</t>
  </si>
  <si>
    <t>RX8</t>
  </si>
  <si>
    <t>Comes included with Logic Pro</t>
  </si>
  <si>
    <t>Shiho Fujii, Toru Minegishi</t>
  </si>
  <si>
    <t>Toru Minegishi</t>
  </si>
  <si>
    <t>Super Mario Galaxy 2 (2010)</t>
  </si>
  <si>
    <t>Wii Sports Resort (2009)</t>
  </si>
  <si>
    <t>Splatoon 2 (2017)</t>
  </si>
  <si>
    <t>Naoto Kubo</t>
  </si>
  <si>
    <t>Intakt</t>
  </si>
  <si>
    <t>Kompakt</t>
  </si>
  <si>
    <t>Kontakt Player 2</t>
  </si>
  <si>
    <t>The Legend of Zelda: Skyward Sword (2011)</t>
  </si>
  <si>
    <t>Mario Kart 8 (2014-2015)</t>
  </si>
  <si>
    <t>Takeshi Hama, Atsuko Asahi, Ryo Nagamatsu, Shiho Fujii</t>
  </si>
  <si>
    <t>Legend of Zelda: Breath of the Wild (2017)</t>
  </si>
  <si>
    <t>Hajime Wakai, Ryo Nagamatsu</t>
  </si>
  <si>
    <t>Tomodachi Life (2013)</t>
  </si>
  <si>
    <t>Metriod: Samus Returns (2017)</t>
  </si>
  <si>
    <t>Daisuke Matsuoka</t>
  </si>
  <si>
    <t>See blog post / Comes with Cubase 4 &amp; 5</t>
  </si>
  <si>
    <t>Animal Crossing: New Leaf (2012)</t>
  </si>
  <si>
    <t>Has Cubase 6 &amp; later -&gt; HALion Sonic SE</t>
  </si>
  <si>
    <t>Super Mario Maker 2 (2019)</t>
  </si>
  <si>
    <t>See blog post / Comes with Cubase 5</t>
  </si>
  <si>
    <t>Vienna Instruments</t>
  </si>
  <si>
    <t>Super Mario 3D Land (2011)</t>
  </si>
  <si>
    <t>Takeshi Hama</t>
  </si>
  <si>
    <t>The Legend of Zelda: Wind Waker (2002)</t>
  </si>
  <si>
    <t>Kazumi Totaka, Toru Minegishi, Hajime Wakai, Ryo Nagamatsu, Mahito Yokota</t>
  </si>
  <si>
    <t>? (Chris Hein Horns Product)</t>
  </si>
  <si>
    <t>Mahito Yokota, Naoto Kubo</t>
  </si>
  <si>
    <t>Kazumi Totaka, Shinobu Nagata, Toru Minegishi, Asuka Hayazaki</t>
  </si>
  <si>
    <t>Raging Guitars</t>
  </si>
  <si>
    <t>Hajime Wakai, Kenta Nagata, Shiho Fujii</t>
  </si>
  <si>
    <t>Legend of Zelda: A Link Between Worlds (2013)</t>
  </si>
  <si>
    <t>Ryo Nagamatsu, Manaka Kataoka</t>
  </si>
  <si>
    <t>See facebook post</t>
  </si>
  <si>
    <t>Ryo Nagamatsu, Mahito Yokota, Shinobu Nagata, Toru Minegishi</t>
  </si>
  <si>
    <t>The Legend of Zelda: Spirit Tracks (2009)</t>
  </si>
  <si>
    <t>Shinobu Nagata, Asuka Hayazaki, Toru Minegishi</t>
  </si>
  <si>
    <t>Super Mario Run (2017)</t>
  </si>
  <si>
    <t>Included with Digital Performer</t>
  </si>
  <si>
    <t>Ryo Nagamatsu, Takeshi Hama</t>
  </si>
  <si>
    <t>Legend of Zelda: Twilight Princess (2006)</t>
  </si>
  <si>
    <t>Kazumi Totaka, Kenta Nagata, Shinobu Nagata, Toru Minegishi</t>
  </si>
  <si>
    <t>Kazumi Totaka, Toru Minegishi, Asuka Hayazaki</t>
  </si>
  <si>
    <t>Dōbutsu no Mori / Animal Forest (2001)</t>
  </si>
  <si>
    <t>Kazumi Totaka, Shinobu Nagata, Toru Minegishi, Hajime Wakai</t>
  </si>
  <si>
    <t>Nintendo Land (2012)</t>
  </si>
  <si>
    <t>Mario Kart 8 (2014)</t>
  </si>
  <si>
    <t>Asuka Hayazaki, Shinobu Nagata</t>
  </si>
  <si>
    <t>Koji Kondo</t>
  </si>
  <si>
    <t>CSQ1</t>
  </si>
  <si>
    <t>Came included with C1 Music Computer</t>
  </si>
  <si>
    <t>CD3000</t>
  </si>
  <si>
    <t>See photo</t>
  </si>
  <si>
    <t>S3200</t>
  </si>
  <si>
    <t>BOSE</t>
  </si>
  <si>
    <t>Model 101 Music Monitor Systems</t>
  </si>
  <si>
    <t>SampleCell II</t>
  </si>
  <si>
    <t>Referred to in Star Fox 64 source</t>
  </si>
  <si>
    <t>A few libraries used by Kondo also match up most closely with their SC versions</t>
  </si>
  <si>
    <t>The Legend of Zelda: A Link to the Past (1991)</t>
  </si>
  <si>
    <t>The Legend of Zelda: Ocarina of Time (1998)</t>
  </si>
  <si>
    <t>Super Mario World (1990)</t>
  </si>
  <si>
    <t>Super Mario 64 (1996)</t>
  </si>
  <si>
    <t>MAV-8</t>
  </si>
  <si>
    <t>Super Mario World 2: Yoshi's Island (1995)</t>
  </si>
  <si>
    <t>Grande Ensemble Mark III</t>
  </si>
  <si>
    <t>MITEC</t>
  </si>
  <si>
    <t>NICE SPC 700 RS-232C</t>
  </si>
  <si>
    <t>Studio 5LX</t>
  </si>
  <si>
    <t>CD-5</t>
  </si>
  <si>
    <t>S-550</t>
  </si>
  <si>
    <t>SYR-3100</t>
  </si>
  <si>
    <t>Module Rack</t>
  </si>
  <si>
    <t>VP-9000</t>
  </si>
  <si>
    <t>Effects Processor</t>
  </si>
  <si>
    <t>DTC-500ES</t>
  </si>
  <si>
    <t>NEWS 1930</t>
  </si>
  <si>
    <t>Studio Electronics</t>
  </si>
  <si>
    <t>SE-1</t>
  </si>
  <si>
    <t>C1 Music Computer</t>
  </si>
  <si>
    <t>DMP11</t>
  </si>
  <si>
    <t>MT3X</t>
  </si>
  <si>
    <t>Came included with CD3000</t>
  </si>
  <si>
    <t>Super Mario 64 - Beta (1995)</t>
  </si>
  <si>
    <t>Bundled with CD-ROM Library #1</t>
  </si>
  <si>
    <t>Drums + Percussion</t>
  </si>
  <si>
    <t>The Super Single</t>
  </si>
  <si>
    <t>Bundled with World &amp; Orchestral</t>
  </si>
  <si>
    <t>The Legend of Zelda: Majora's Mask (2000)</t>
  </si>
  <si>
    <t>Came included with CD5</t>
  </si>
  <si>
    <t>Rare (Members of)</t>
  </si>
  <si>
    <t>OC Remix Grant Kirkhope / Rare Gamer</t>
  </si>
  <si>
    <t>Grabbed by the Ghoulies (2003)</t>
  </si>
  <si>
    <t>Grant Kirkhope, David Wise (Mac)</t>
  </si>
  <si>
    <t>GigaStudio</t>
  </si>
  <si>
    <t>Square Enix Music Grant Interview</t>
  </si>
  <si>
    <t>Grant Kirkhope</t>
  </si>
  <si>
    <t>OC ReMix Interviews / Graeme Blogspot</t>
  </si>
  <si>
    <t>Grant Kirkhope, David Wise (PC), Graeme Norgate</t>
  </si>
  <si>
    <t>Nintendojo David Wise Interview</t>
  </si>
  <si>
    <t>David Wise</t>
  </si>
  <si>
    <t>Double Trouble Interview</t>
  </si>
  <si>
    <t>Cubase SX</t>
  </si>
  <si>
    <t>Rare Gamer Musicans Interview</t>
  </si>
  <si>
    <t>David Wise, Steven Burke</t>
  </si>
  <si>
    <t>Nuendo 11</t>
  </si>
  <si>
    <t>DK Creations David Wise Video</t>
  </si>
  <si>
    <t>Alloy</t>
  </si>
  <si>
    <t>Ozone</t>
  </si>
  <si>
    <t>Guitar Rig 3</t>
  </si>
  <si>
    <t>OC ReMix David Wise Interview</t>
  </si>
  <si>
    <t>chipcrusher</t>
  </si>
  <si>
    <t>? (Oxford Plugins)</t>
  </si>
  <si>
    <t>Valhalla</t>
  </si>
  <si>
    <t>? (Reverbs, delays and modulation FX)</t>
  </si>
  <si>
    <t>Yooka-Laylee Soundtracks Interview</t>
  </si>
  <si>
    <t>Virus Rack XL</t>
  </si>
  <si>
    <t>Angelfire Graeme Norgate Interview</t>
  </si>
  <si>
    <t>Graeme Norgate</t>
  </si>
  <si>
    <t>MPK Mini</t>
  </si>
  <si>
    <t>Visual &amp; Text Tweets</t>
  </si>
  <si>
    <t>S6000</t>
  </si>
  <si>
    <t>SR-16</t>
  </si>
  <si>
    <t>Graeme Norgate Blogspot 2011</t>
  </si>
  <si>
    <t>Tweet / Tweet</t>
  </si>
  <si>
    <t>Robin Beanland, Graeme Norgate</t>
  </si>
  <si>
    <t>CME</t>
  </si>
  <si>
    <t>? (Keyboard)</t>
  </si>
  <si>
    <t>Graeme Norgate Facebook Post</t>
  </si>
  <si>
    <t>Rare Gamer Archived Rare Life: Musician</t>
  </si>
  <si>
    <t>Banjo-Kazooie (1998)</t>
  </si>
  <si>
    <t>Ultra Proteus</t>
  </si>
  <si>
    <t>Robin Beanland</t>
  </si>
  <si>
    <t>Mirage</t>
  </si>
  <si>
    <t>60 seconds with Robin Beanland</t>
  </si>
  <si>
    <t>Tweet / Visual &amp; Text Tweets</t>
  </si>
  <si>
    <t>Independent Interview / Tweet</t>
  </si>
  <si>
    <t>Donkey Kong Country (1994)</t>
  </si>
  <si>
    <t>David Wise, Robin Beanland</t>
  </si>
  <si>
    <t>RareFromHome Tweet</t>
  </si>
  <si>
    <t>Lexicon</t>
  </si>
  <si>
    <t>PCM70</t>
  </si>
  <si>
    <t>? (Effects Rack)</t>
  </si>
  <si>
    <t>Mesa Boogie</t>
  </si>
  <si>
    <t>? (Amp)</t>
  </si>
  <si>
    <t>Alpha JUNO-2</t>
  </si>
  <si>
    <t>Square Enix Music David Wise Interview</t>
  </si>
  <si>
    <t>Rare Gamer Archived Life / Tweet</t>
  </si>
  <si>
    <t>GoldenEye 007 (1997)</t>
  </si>
  <si>
    <t>Grant Kirkhope, Robin Beanland, Graeme Norgate</t>
  </si>
  <si>
    <t>DKC Atlas Forum - David Wise Wrote</t>
  </si>
  <si>
    <t>Grant Kirkhope, Robin Beanland</t>
  </si>
  <si>
    <t>S-770</t>
  </si>
  <si>
    <t>Conker's Bad Fur Day (2001)</t>
  </si>
  <si>
    <t>SR-JV80-04 World</t>
  </si>
  <si>
    <t>Donkey Kong 64 (1999)</t>
  </si>
  <si>
    <t>MR816 CSX</t>
  </si>
  <si>
    <t>Tascam</t>
  </si>
  <si>
    <t>DA-30 MKII</t>
  </si>
  <si>
    <t>USgamer David Wise &amp; Grant Kirkhope</t>
  </si>
  <si>
    <t>Instrument</t>
  </si>
  <si>
    <t>Gibson</t>
  </si>
  <si>
    <t>SG Standard</t>
  </si>
  <si>
    <t>LAG</t>
  </si>
  <si>
    <t>? (Ukulele)</t>
  </si>
  <si>
    <t>Yooka-Laylee (2017)</t>
  </si>
  <si>
    <t>Monette</t>
  </si>
  <si>
    <t>Flumpet</t>
  </si>
  <si>
    <t>Robin Beanland on Flumpet Video</t>
  </si>
  <si>
    <t>Century Brass</t>
  </si>
  <si>
    <t>Star Fox Adventures (2002)</t>
  </si>
  <si>
    <t>Nintendo News Interview</t>
  </si>
  <si>
    <t>Crystal Flute</t>
  </si>
  <si>
    <t>Koto Nation</t>
  </si>
  <si>
    <t>David Wise (Ported to HALion)</t>
  </si>
  <si>
    <t>Super Audio Boy</t>
  </si>
  <si>
    <t>Donkey Kong Country: Tropical Freeze (2014)</t>
  </si>
  <si>
    <t>Tweet / DK Creations David Wise Video</t>
  </si>
  <si>
    <t>Grant Kirkhope, David Wise</t>
  </si>
  <si>
    <t>Little Wooden Flutes</t>
  </si>
  <si>
    <t>Diddy Kong Racing (1997)</t>
  </si>
  <si>
    <t>UJAM</t>
  </si>
  <si>
    <t>Virtual Guitarist IRON</t>
  </si>
  <si>
    <t>Rare Gamer Musicans Interview / Tweet</t>
  </si>
  <si>
    <t>Frosty Village Music Question</t>
  </si>
  <si>
    <t>Sample Library Bundle</t>
  </si>
  <si>
    <t>Graeme Norgate Blogspot 2010</t>
  </si>
  <si>
    <t>Pigments 3</t>
  </si>
  <si>
    <t>David Wise, Grant Kirkhope</t>
  </si>
  <si>
    <t>Razor Synth</t>
  </si>
  <si>
    <t>Included with Komplete</t>
  </si>
  <si>
    <t>? (chipsynth product)</t>
  </si>
  <si>
    <t>Toxic FM8</t>
  </si>
  <si>
    <t>Europa</t>
  </si>
  <si>
    <t>quadraSID</t>
  </si>
  <si>
    <t>Sound Forge</t>
  </si>
  <si>
    <t>OC Remix Interview / Graeme Facebook</t>
  </si>
  <si>
    <t>Donkey Kong Country 3 GBA (2005)</t>
  </si>
  <si>
    <t>HALion 5</t>
  </si>
  <si>
    <t>HALion 6</t>
  </si>
  <si>
    <t>VST Connect 4</t>
  </si>
  <si>
    <t>WaveLab</t>
  </si>
  <si>
    <t>Repro-1</t>
  </si>
  <si>
    <t>Repro-5</t>
  </si>
  <si>
    <t>Zebra</t>
  </si>
  <si>
    <t>Zebralette</t>
  </si>
  <si>
    <t>Ensemble Pro</t>
  </si>
  <si>
    <t>KOMPLETE 5</t>
  </si>
  <si>
    <t>KOMPLETE 7</t>
  </si>
  <si>
    <t>KOMPLETE 11 ULTIMATE</t>
  </si>
  <si>
    <t>KOMPLETE 12 ULTIMATE</t>
  </si>
  <si>
    <t>Website</t>
  </si>
  <si>
    <t>Hiroyuki Sawano</t>
  </si>
  <si>
    <t>Comes included with KOMPLETE</t>
  </si>
  <si>
    <t>Chipspeech</t>
  </si>
  <si>
    <t>Nobuo Uematsu</t>
  </si>
  <si>
    <t>RocketBaby interview</t>
  </si>
  <si>
    <t>KeyLab 88 MkII</t>
  </si>
  <si>
    <t>CZ-1</t>
  </si>
  <si>
    <t>Proteus</t>
  </si>
  <si>
    <t>Unknown model</t>
  </si>
  <si>
    <t>Rhodes 88</t>
  </si>
  <si>
    <t>YouTube interview</t>
  </si>
  <si>
    <t>KRONOS 61</t>
  </si>
  <si>
    <t>Yoko Shimomura</t>
  </si>
  <si>
    <t>Digital Performer 3</t>
  </si>
  <si>
    <t>Digital Performer 9</t>
  </si>
  <si>
    <t>Opened in one of her tweets.</t>
  </si>
  <si>
    <t>S3200XL</t>
  </si>
  <si>
    <t>See equipboard image.</t>
  </si>
  <si>
    <t>Xkey37</t>
  </si>
  <si>
    <t>E4XT Ultra</t>
  </si>
  <si>
    <t>DP/2</t>
  </si>
  <si>
    <t>TRINITY proX</t>
  </si>
  <si>
    <t>K2500RS</t>
  </si>
  <si>
    <t>PC2R</t>
  </si>
  <si>
    <t>Marvel: Clash of Super Heroes (1998)</t>
  </si>
  <si>
    <t>O2R</t>
  </si>
  <si>
    <t>Kontakt 4</t>
  </si>
  <si>
    <t>Mario and Luigi RPG3 DX (2018)</t>
  </si>
  <si>
    <t>Shoji Meguro</t>
  </si>
  <si>
    <t>GarageBand 3</t>
  </si>
  <si>
    <t>AtlusNet blog</t>
  </si>
  <si>
    <t>2083 interview</t>
  </si>
  <si>
    <t>Logic Audio 4.5</t>
  </si>
  <si>
    <t>RocketBaby Interview</t>
  </si>
  <si>
    <t>Logic Audio 5</t>
  </si>
  <si>
    <t>Seen in this video.</t>
  </si>
  <si>
    <t>Speakers</t>
  </si>
  <si>
    <t>NS-10M</t>
  </si>
  <si>
    <t>Headphones</t>
  </si>
  <si>
    <t>MDR-NC22</t>
  </si>
  <si>
    <t>Virus</t>
  </si>
  <si>
    <t>Eleven Rack</t>
  </si>
  <si>
    <t>Nord Rack 2</t>
  </si>
  <si>
    <t>1974 Stratocaster</t>
  </si>
  <si>
    <t>TRINITY pro</t>
  </si>
  <si>
    <t>Line 6</t>
  </si>
  <si>
    <t>POD 2.0</t>
  </si>
  <si>
    <t>Mackie</t>
  </si>
  <si>
    <t>MS1202-VLZ</t>
  </si>
  <si>
    <t>SRV-330</t>
  </si>
  <si>
    <t>Guitar Rig</t>
  </si>
  <si>
    <t>VOCALOID</t>
  </si>
  <si>
    <t>Shin Megami Tensei III: Nocturne (2003)</t>
  </si>
  <si>
    <t>Persona 3 (2006)</t>
  </si>
  <si>
    <t>LOLA</t>
  </si>
  <si>
    <t>Michiru Yamane</t>
  </si>
  <si>
    <t>Seen at her home studio in this video.</t>
  </si>
  <si>
    <t>Seen behind her in this video.</t>
  </si>
  <si>
    <t>CP33</t>
  </si>
  <si>
    <t>Seen using one in this video.</t>
  </si>
  <si>
    <t>Hiroshi Tanabe</t>
  </si>
  <si>
    <t>Waichiro Ozaki</t>
  </si>
  <si>
    <t>Satoshi Okubo</t>
  </si>
  <si>
    <t>Chikayo Fukuda</t>
  </si>
  <si>
    <t>Confirmed by email from CC2</t>
  </si>
  <si>
    <t>Haven't found any yet</t>
  </si>
  <si>
    <t>Experimental Grooves &amp; FX</t>
  </si>
  <si>
    <t>Future Beats 2</t>
  </si>
  <si>
    <t>(Members of) SoundTeMP, ESTiMATE LLC, S.F.A., etc.</t>
  </si>
  <si>
    <t>Cubase</t>
  </si>
  <si>
    <t>Twelve Tone Systems</t>
  </si>
  <si>
    <t>Cakewalk Pro Audio 9.03</t>
  </si>
  <si>
    <t>See published "interview" on Jun.A's site</t>
  </si>
  <si>
    <t>Assumed SoundTeMP studio equipment</t>
  </si>
  <si>
    <t>Nord Electro 5D 73</t>
  </si>
  <si>
    <t xml:space="preserve">Owned by seiben at ESTiMATE LLC. </t>
  </si>
  <si>
    <t>See archived image</t>
  </si>
  <si>
    <t>Elektron</t>
  </si>
  <si>
    <t>SPS-1UW</t>
  </si>
  <si>
    <t>Mo'Phatt</t>
  </si>
  <si>
    <t>Flyff (2004)</t>
  </si>
  <si>
    <t>Unknown ownership, assumed SoundTeMP studio equipment</t>
  </si>
  <si>
    <t>microKORG S</t>
  </si>
  <si>
    <t>minilogue</t>
  </si>
  <si>
    <t>TRINITY V3 pro</t>
  </si>
  <si>
    <t>See archived image and website page</t>
  </si>
  <si>
    <t>TalesWeaver (2003)</t>
  </si>
  <si>
    <t>See Facebook post</t>
  </si>
  <si>
    <t>Moog One</t>
  </si>
  <si>
    <t>KOMPLETE KONTROL S25</t>
  </si>
  <si>
    <t xml:space="preserve">Owned by seibin at ESTiMATE LLC. </t>
  </si>
  <si>
    <t>KOMPLETE KONTROL S61</t>
  </si>
  <si>
    <t xml:space="preserve">Owned by (everyone at) ESTiMATE LLC. </t>
  </si>
  <si>
    <t>KOMPLETE KONTROL S61 Mk2</t>
  </si>
  <si>
    <t>JUPITER-Xm</t>
  </si>
  <si>
    <t>Personally owned by Jinbae Park</t>
  </si>
  <si>
    <t>Tree of Savior (2016)</t>
  </si>
  <si>
    <t>XV-3080</t>
  </si>
  <si>
    <t>Detailed on this website</t>
  </si>
  <si>
    <t>See website page</t>
  </si>
  <si>
    <t>SRX-02 Concert Piano</t>
  </si>
  <si>
    <t>Seen using one in this tweet</t>
  </si>
  <si>
    <t>Personally owned by Jinbae Park, and/or owned by (members of) ESTiMATE LLC.</t>
  </si>
  <si>
    <t>FlyFF (2004) (Track from 2012)</t>
  </si>
  <si>
    <t>KORG Collection Special Bundle v2</t>
  </si>
  <si>
    <t>Personally owned by Jinbae Park, upgrade from physical KLC copy</t>
  </si>
  <si>
    <t>Silkroad Online (2005)</t>
  </si>
  <si>
    <t>Personally owned by Jinbae Park, used by Goomin Nam</t>
  </si>
  <si>
    <t>La Tale (2006)</t>
  </si>
  <si>
    <t>Flyff (2004) (Track from 2011)</t>
  </si>
  <si>
    <t>Unknown ownership, used by Jinbae Park</t>
  </si>
  <si>
    <t>Corum Online (2003)</t>
  </si>
  <si>
    <t>Flux::</t>
  </si>
  <si>
    <t>Pure Analyzer Essential</t>
  </si>
  <si>
    <t>See Youtube livestream</t>
  </si>
  <si>
    <t>Maximus</t>
  </si>
  <si>
    <t>Roland VS</t>
  </si>
  <si>
    <t>See Instragram picture</t>
  </si>
  <si>
    <t>Xenepic Online (2007)</t>
  </si>
  <si>
    <t>Who doesn't own it?</t>
  </si>
  <si>
    <t>Owned by (members of) ESTiMATE LLC.</t>
  </si>
  <si>
    <t>BBC Symphonic Orchestra</t>
  </si>
  <si>
    <t>VOCALOID 3</t>
  </si>
  <si>
    <t>4leaf (2000)</t>
  </si>
  <si>
    <t>Assumed SoundTeMP studio equipment, used by Jinbae Park</t>
  </si>
  <si>
    <t>Premiere Edition</t>
  </si>
  <si>
    <t>Soundscan 19: Hip Hop R'n B</t>
  </si>
  <si>
    <t>Assumed SoundTeMP studio equipment, used by Dong-Il Kwak</t>
  </si>
  <si>
    <t>AceSaga: The Lament of a Raven (2002)</t>
  </si>
  <si>
    <t>Arata Iiyoshi</t>
  </si>
  <si>
    <t>Logic 7</t>
  </si>
  <si>
    <t>See this blog post</t>
  </si>
  <si>
    <t>Logic 5</t>
  </si>
  <si>
    <t>PreSonus</t>
  </si>
  <si>
    <t>Studio One 4</t>
  </si>
  <si>
    <t>0404</t>
  </si>
  <si>
    <t>EM8852 (PCI Sound Card)</t>
  </si>
  <si>
    <t>1616M</t>
  </si>
  <si>
    <t>E5000 Ultra</t>
  </si>
  <si>
    <t>Echo</t>
  </si>
  <si>
    <t>Audiofire 12</t>
  </si>
  <si>
    <t>RME</t>
  </si>
  <si>
    <t>Fireface 800</t>
  </si>
  <si>
    <t>Supposedly broken</t>
  </si>
  <si>
    <t>MeterPlugs</t>
  </si>
  <si>
    <t>Loudness Penalty</t>
  </si>
  <si>
    <t>Toneboosters</t>
  </si>
  <si>
    <t>EBU Loudness v3</t>
  </si>
  <si>
    <t>Youlean</t>
  </si>
  <si>
    <t>Loudness Meter 2</t>
  </si>
  <si>
    <t>?? (S3000 Factory CDs)</t>
  </si>
  <si>
    <t>?? (S5000 Factory CDs)</t>
  </si>
  <si>
    <t>?? (S6000 Factory CDs)</t>
  </si>
  <si>
    <t>Gigastudio ver.</t>
  </si>
  <si>
    <t>Classic Series EIIIX</t>
  </si>
  <si>
    <t>seems to at least have Solo Instruments 2</t>
  </si>
  <si>
    <t>EXS24 ver.</t>
  </si>
  <si>
    <t>Tsukasa Tawada</t>
  </si>
  <si>
    <t>Studio Vision Pro 4</t>
  </si>
  <si>
    <t>Cubase 9</t>
  </si>
  <si>
    <t>Opened on his desktop</t>
  </si>
  <si>
    <t>Cubase Pro 10.5</t>
  </si>
  <si>
    <t>Emulator III</t>
  </si>
  <si>
    <t>Formula 4000</t>
  </si>
  <si>
    <t>Jun'ya Ota (ZUN)</t>
  </si>
  <si>
    <t>Interview</t>
  </si>
  <si>
    <t>AWA Q&amp;A</t>
  </si>
  <si>
    <t>Kioh Gyoku (2001)</t>
  </si>
  <si>
    <t>Unconnected Marketeers (2021)</t>
  </si>
  <si>
    <t xml:space="preserve">SOUND Canvas SC-88 </t>
  </si>
  <si>
    <t>Forum thread.</t>
  </si>
  <si>
    <t>Story of Eastern Wonderland (1997)</t>
  </si>
  <si>
    <t>Project Gian/Seihou Prototype (1999)</t>
  </si>
  <si>
    <t>Phantasmagoria of Flower View (2005)</t>
  </si>
  <si>
    <t>CBX-K2</t>
  </si>
  <si>
    <t>Documentary.</t>
  </si>
  <si>
    <t>Perfect Cherry Blossom (2003)</t>
  </si>
  <si>
    <t xml:space="preserve">Ten Desires (2011) </t>
  </si>
  <si>
    <t xml:space="preserve">Native Instruments </t>
  </si>
  <si>
    <t xml:space="preserve">Kontakt Player </t>
  </si>
  <si>
    <t xml:space="preserve">Owns Electri6ity -&gt; Has Kontakt Player </t>
  </si>
  <si>
    <t>Double Spoiler (2010)</t>
  </si>
  <si>
    <t>Double Dealing Character (2013)</t>
  </si>
  <si>
    <t>Urban Legend in Limbo (2015)</t>
  </si>
  <si>
    <t>Owns Elek Drums expansion</t>
  </si>
  <si>
    <t>Owns Cubase -&gt; Has HSSE</t>
  </si>
  <si>
    <t>LM-4 Mark 2</t>
  </si>
  <si>
    <t>Touhou Hisoutensoku (2009)</t>
  </si>
  <si>
    <t>Processed Studio Kits + BitBeats content</t>
  </si>
  <si>
    <t>Owns Cubase -&gt; Has Prologue</t>
  </si>
  <si>
    <t>Ten Desires (2011)</t>
  </si>
  <si>
    <t>Wily Beast and Weakest Creature (2019)</t>
  </si>
  <si>
    <t>Owns Cubase -&gt; Has Retrologue</t>
  </si>
  <si>
    <t>Hopeless Masquerade (2013)</t>
  </si>
  <si>
    <t>upgrade to Retrologue 2 since HSiFS (2017)</t>
  </si>
  <si>
    <t>Imperishable Night (2004)</t>
  </si>
  <si>
    <t>Undefined Fantastic Object (2009)</t>
  </si>
  <si>
    <t>Fairy Wars (2010)</t>
  </si>
  <si>
    <t>Originally RealGuitar 3, has been RealGuitar 5 since WBaWC</t>
  </si>
  <si>
    <t>Impossible Spell Card (2014)</t>
  </si>
  <si>
    <t>Owns Electronic and Claustrophobic EZX</t>
  </si>
  <si>
    <t>Sound Dictionary Vol. 3</t>
  </si>
  <si>
    <t>Mountain of Faith (2007)</t>
  </si>
  <si>
    <t>Legacy of Lunatic Kingdom (2015)</t>
  </si>
  <si>
    <t>HALion version</t>
  </si>
  <si>
    <t>Manabu Namiki</t>
  </si>
  <si>
    <t>Cubase Pro 10</t>
  </si>
  <si>
    <t>Sequential Circuits</t>
  </si>
  <si>
    <t>Pro-8</t>
  </si>
  <si>
    <t>Yousuke Yasui</t>
  </si>
  <si>
    <t>MM Network Transmission OST booklet</t>
  </si>
  <si>
    <t>Mega Man Network Transmission (2003)</t>
  </si>
  <si>
    <t>Recomposer 2.5F</t>
  </si>
  <si>
    <t>Mentioned in description</t>
  </si>
  <si>
    <t>Que Cela Cela (1999)</t>
  </si>
  <si>
    <t>JUMP CANCEL (2000)</t>
  </si>
  <si>
    <t>Olivier Lapicque</t>
  </si>
  <si>
    <t>ModPlug Tracker</t>
  </si>
  <si>
    <t>See notes</t>
  </si>
  <si>
    <t>PRODIGY RACING (2000)</t>
  </si>
  <si>
    <t>Studio One 3</t>
  </si>
  <si>
    <t>Caravan Boomer (2019)</t>
  </si>
  <si>
    <t>ACID Pro</t>
  </si>
  <si>
    <t>Cubase Pro 9</t>
  </si>
  <si>
    <t>MDR-7506</t>
  </si>
  <si>
    <t>CM-300</t>
  </si>
  <si>
    <t>Pictured here.</t>
  </si>
  <si>
    <t>JV-30</t>
  </si>
  <si>
    <t>MAHOU SYOUJO AI 2 FULL ARRANGE (2003)</t>
  </si>
  <si>
    <t>SR-JV80-98 Experience II</t>
  </si>
  <si>
    <t>Technic Beat (2002)</t>
  </si>
  <si>
    <t>EOS B500</t>
  </si>
  <si>
    <t>PSS-790</t>
  </si>
  <si>
    <t>Music Production Bundle</t>
  </si>
  <si>
    <t>KV331 Audio</t>
  </si>
  <si>
    <t>SynthMaster 2</t>
  </si>
  <si>
    <t>SynthMaster One</t>
  </si>
  <si>
    <t>ToBi D+VINE Complete Sound track (2004)</t>
  </si>
  <si>
    <t>Guitar Rig 5</t>
  </si>
  <si>
    <t>PortaFM</t>
  </si>
  <si>
    <t>Chip32</t>
  </si>
  <si>
    <t>nanosweep2 (2006)</t>
  </si>
  <si>
    <t>Official demo/endorsement</t>
  </si>
  <si>
    <t>Omega Five sound track (2008)</t>
  </si>
  <si>
    <t>NLS Non-Linear Summer</t>
  </si>
  <si>
    <t>Autodafe</t>
  </si>
  <si>
    <t>Mega Drum Machines Collection</t>
  </si>
  <si>
    <t>eLab</t>
  </si>
  <si>
    <t>Battery Studio Drums</t>
  </si>
  <si>
    <t>Carnage Heart Portable (2006)</t>
  </si>
  <si>
    <t>Holy Grail Piano</t>
  </si>
  <si>
    <t>Hideyuki Fukasawa</t>
  </si>
  <si>
    <t>Logic Audio</t>
  </si>
  <si>
    <t>Late 2000's probably</t>
  </si>
  <si>
    <t>C418 (Daniel)</t>
  </si>
  <si>
    <t>Article from 01/26/2017</t>
  </si>
  <si>
    <t>Sound Card</t>
  </si>
  <si>
    <t xml:space="preserve">RME </t>
  </si>
  <si>
    <t>Fireface UCX</t>
  </si>
  <si>
    <t>AKG</t>
  </si>
  <si>
    <t>K271</t>
  </si>
  <si>
    <t>Bose</t>
  </si>
  <si>
    <t>QC25</t>
  </si>
  <si>
    <t>QC35</t>
  </si>
  <si>
    <t>Voyager RME</t>
  </si>
  <si>
    <t>Virus TI</t>
  </si>
  <si>
    <t>Dave Smith</t>
  </si>
  <si>
    <t>Prophet-08</t>
  </si>
  <si>
    <t>Teenage Engineering</t>
  </si>
  <si>
    <t>OP-1</t>
  </si>
  <si>
    <t>Audioease</t>
  </si>
  <si>
    <t>Altiverb</t>
  </si>
  <si>
    <t>Speakerphone</t>
  </si>
  <si>
    <t>D16</t>
  </si>
  <si>
    <t>Everything that is VST</t>
  </si>
  <si>
    <t>Sonic Charge</t>
  </si>
  <si>
    <t>Sugar Bytes</t>
  </si>
  <si>
    <t>Turnado</t>
  </si>
  <si>
    <t>"Words you will never understand" quote</t>
  </si>
  <si>
    <t>life changing moments seem minor in pictures</t>
  </si>
  <si>
    <t>Minecraft Volume Alpha (2011)</t>
  </si>
  <si>
    <t>"All of these ambient songs essentially have been created by using Absynth..."</t>
  </si>
  <si>
    <t>Hollywood Orchestra</t>
  </si>
  <si>
    <t>1901 Upright Studio Piano</t>
  </si>
  <si>
    <t>Blendstrument</t>
  </si>
  <si>
    <t>Aura Tonal Exotic Studio Percussion</t>
  </si>
  <si>
    <t>Steinway Walnut Concert Grand Piano</t>
  </si>
  <si>
    <t>Minecraft Volume Alpha album page</t>
  </si>
  <si>
    <t>"It’s a sample library that you receive if you buy Kontakt."</t>
  </si>
  <si>
    <t>Albion</t>
  </si>
  <si>
    <t>Evo</t>
  </si>
  <si>
    <t>Hidekazu Tanaka</t>
  </si>
  <si>
    <t>Equipment from studio website</t>
  </si>
  <si>
    <t>Pro Tools 8</t>
  </si>
  <si>
    <t>CASIO</t>
  </si>
  <si>
    <t>SA-46</t>
  </si>
  <si>
    <t>CBX-K1</t>
  </si>
  <si>
    <t>Hirokazu Tanaka</t>
  </si>
  <si>
    <t>Digital Performer 2.7</t>
  </si>
  <si>
    <t>CD3000XL</t>
  </si>
  <si>
    <t>Behringer</t>
  </si>
  <si>
    <t>RD-8</t>
  </si>
  <si>
    <t>Dave Smith Instruments</t>
  </si>
  <si>
    <t>Mopho</t>
  </si>
  <si>
    <t>Orbit V2 9090</t>
  </si>
  <si>
    <t>MOTHER 2 (1994)</t>
  </si>
  <si>
    <t>K5000R</t>
  </si>
  <si>
    <t>See article</t>
  </si>
  <si>
    <t>Monologue</t>
  </si>
  <si>
    <t>See tweet.</t>
  </si>
  <si>
    <t>TRITON pro</t>
  </si>
  <si>
    <t>Minitaur</t>
  </si>
  <si>
    <t>PRO-8 / Split-Eight</t>
  </si>
  <si>
    <t>CS01</t>
  </si>
  <si>
    <t>TX81Z</t>
  </si>
  <si>
    <t>Subboombass</t>
  </si>
  <si>
    <t>Infinite Sound</t>
  </si>
  <si>
    <t>Ambient Atmosphere</t>
  </si>
  <si>
    <t>SoundSense - Grime Scene</t>
  </si>
  <si>
    <t>Mentioned on website.</t>
  </si>
  <si>
    <t>Kaerucafe</t>
  </si>
  <si>
    <t>Drum Point 1</t>
  </si>
  <si>
    <t>Guitar Weapon</t>
  </si>
  <si>
    <t>Guitar Weapon 2</t>
  </si>
  <si>
    <t>Twinkle Disc</t>
  </si>
  <si>
    <t>Chicken</t>
  </si>
  <si>
    <t>Atsuhiro Motoyama</t>
  </si>
  <si>
    <t>Mentioned on Lancers profile</t>
  </si>
  <si>
    <t>Seen in Lancers profile pic</t>
  </si>
  <si>
    <t>TX802</t>
  </si>
  <si>
    <t>Keisuke Ito</t>
  </si>
  <si>
    <t>Equipment from website</t>
  </si>
  <si>
    <t>Cubase Artist 9.5</t>
  </si>
  <si>
    <t>Cubase Artist 10.5</t>
  </si>
  <si>
    <t>Reported as sold in 2018</t>
  </si>
  <si>
    <t>Hammerfall DSP Multiface II</t>
  </si>
  <si>
    <t>n12</t>
  </si>
  <si>
    <t>Various libraries used in many games</t>
  </si>
  <si>
    <t>KOMPLETE 9</t>
  </si>
  <si>
    <t>KOMPLETE 12 Ultimate</t>
  </si>
  <si>
    <t>Diamond</t>
  </si>
  <si>
    <t>Creative Intent</t>
  </si>
  <si>
    <t>Tantrum</t>
  </si>
  <si>
    <t>Fabfilter</t>
  </si>
  <si>
    <t>Pro-Q 2</t>
  </si>
  <si>
    <t>Pro-Q 3</t>
  </si>
  <si>
    <t>Glitchmachines</t>
  </si>
  <si>
    <t>Fracture</t>
  </si>
  <si>
    <t>Spektral Delay</t>
  </si>
  <si>
    <t>Professional Sound Projects</t>
  </si>
  <si>
    <t>Lexicon PSP 42</t>
  </si>
  <si>
    <t>Confirmed by Twitter DM</t>
  </si>
  <si>
    <t>Onslaught (2010)</t>
  </si>
  <si>
    <t>Patch "In Memorium" used in this video</t>
  </si>
  <si>
    <t>The Grand 2</t>
  </si>
  <si>
    <t>Shimmer</t>
  </si>
  <si>
    <t>Attack</t>
  </si>
  <si>
    <t>Largo</t>
  </si>
  <si>
    <t>AI: The Somnium Files (2019)</t>
  </si>
  <si>
    <t>XO</t>
  </si>
  <si>
    <t>Zynaptiq</t>
  </si>
  <si>
    <t>Intensity</t>
  </si>
  <si>
    <t>Pokemon Super Mystery Dungeon (2015)</t>
  </si>
  <si>
    <t>Audio Imperia</t>
  </si>
  <si>
    <t>Talos Volume One: Horns</t>
  </si>
  <si>
    <t>PMD Rescue Team DX (2020)</t>
  </si>
  <si>
    <t>PMD Gates to Infinity (2012)</t>
  </si>
  <si>
    <t>Effects Vol. 2</t>
  </si>
  <si>
    <t>Essential House</t>
  </si>
  <si>
    <t>For strings and brass</t>
  </si>
  <si>
    <t>Wavesfactory</t>
  </si>
  <si>
    <t>BlackToms</t>
  </si>
  <si>
    <t>SEGA Sound Team: Hideaki Kobayashi</t>
  </si>
  <si>
    <t>See tweet</t>
  </si>
  <si>
    <t>Sonic Runners (2015)</t>
  </si>
  <si>
    <t>WAVE MASTER: Tomoya Ohtani</t>
  </si>
  <si>
    <t>H. Kobayashi's RocketBaby interview</t>
  </si>
  <si>
    <t>WAVE MASTER: Hideaki Kobayashi</t>
  </si>
  <si>
    <t>Logic Audio Platinum</t>
  </si>
  <si>
    <t>S. Kobayashi's RocketBaby interview</t>
  </si>
  <si>
    <t>WAVE MASTER: Saori Kobayashi</t>
  </si>
  <si>
    <t>Delfi Sound Inc: Yutaka Minobe, WAVE MASTER: Mariko Nanba, Naofumi Hataya</t>
  </si>
  <si>
    <t>Sound Designer II</t>
  </si>
  <si>
    <t>Naganuma's RocketBaby interview</t>
  </si>
  <si>
    <t>SEGA Sound Team: Hideki Naganuma</t>
  </si>
  <si>
    <t>NiGHTS: Journey of Dreams (2007)</t>
  </si>
  <si>
    <t>Rhythm Thief &amp; the Emperor's Treasure (2012)</t>
  </si>
  <si>
    <t>WAVE MASTER: Naofumi Hataya, Kenichi Tokoi</t>
  </si>
  <si>
    <t>Digital Performer 7.24</t>
  </si>
  <si>
    <t>Studio Vision Pro</t>
  </si>
  <si>
    <t>WAVE MASTER: Teruhiko Nakagawa, Mariko Nanba</t>
  </si>
  <si>
    <t>Studio One</t>
  </si>
  <si>
    <t>ReCycle</t>
  </si>
  <si>
    <t>Ohtani's NintendoSoup interview</t>
  </si>
  <si>
    <t>Super Smash Bros. Ultimate (2018)</t>
  </si>
  <si>
    <t>SEGA Sound Team: Tomoya Ohtani</t>
  </si>
  <si>
    <t>SEGA AGES OutRun -Music Collection-</t>
  </si>
  <si>
    <t>SEGA Sound Team: N/A</t>
  </si>
  <si>
    <t>Cubase VST 5.0</t>
  </si>
  <si>
    <t>Kentaro's equipment introduction</t>
  </si>
  <si>
    <t>Hitmaker: Kentaro Koyama</t>
  </si>
  <si>
    <t>Nuendo</t>
  </si>
  <si>
    <t>Vol.02/Kuretaku Sound Lab! column</t>
  </si>
  <si>
    <t>Hitmaker: Takeshi Isozaki</t>
  </si>
  <si>
    <t>Ohtani's RocketBaby interview</t>
  </si>
  <si>
    <t>SEGA Sound Team: Hideki Naganuma, SEGA Digital Studio: Yoshiaki Kashima</t>
  </si>
  <si>
    <t>SEGA Sound Team: Hideki Naganuma, WAVE MASTER: Teruhiko Nakagawa</t>
  </si>
  <si>
    <t>Nakagawa's RocketBaby interview</t>
  </si>
  <si>
    <t>WAVE MASTER: Teruhiko Nakagawa</t>
  </si>
  <si>
    <t>Tokoi's RocketBaby interview</t>
  </si>
  <si>
    <t>WAVE MASTER: Kenichi Tokoi</t>
  </si>
  <si>
    <t>C. Kobayashi's equipment introduction</t>
  </si>
  <si>
    <t>Hitmaker: Chiho Kobayashi</t>
  </si>
  <si>
    <t>AViC</t>
  </si>
  <si>
    <t>Sakamoto KV-04 for DX7</t>
  </si>
  <si>
    <t>K. Tokoi's Sonic Channel interview</t>
  </si>
  <si>
    <t>Sonic Adventure (1998)</t>
  </si>
  <si>
    <t>WAVE MASTER: Fumie Kumatani, Kenichi Tokoi, Tomoya Ohtani</t>
  </si>
  <si>
    <t>Vol.05/There are still more column</t>
  </si>
  <si>
    <t>Hitmaker: Hiroshi Kawaguchi</t>
  </si>
  <si>
    <t>e6400</t>
  </si>
  <si>
    <t>PROFORMANCE/1</t>
  </si>
  <si>
    <t>Vol.04/There are a lot of them. column</t>
  </si>
  <si>
    <t>Proteus/1 Plus Orchestral</t>
  </si>
  <si>
    <t>OLIO2 liner notes</t>
  </si>
  <si>
    <t>SEGA Digital Studio: Yoshiaki Kashima</t>
  </si>
  <si>
    <t>Uwabo's World of Phantasy Star interview</t>
  </si>
  <si>
    <t xml:space="preserve">SEGA Digital Studio: Tokuhiko Uwabo </t>
  </si>
  <si>
    <t>XD-5</t>
  </si>
  <si>
    <t>01/W pro</t>
  </si>
  <si>
    <t>Vol.06/This is the end. column</t>
  </si>
  <si>
    <t>Nanba's RocketBaby interview</t>
  </si>
  <si>
    <t>WAVE MASTER: Mariko Nanba</t>
  </si>
  <si>
    <t>Shiratsu's RocketBaby interview</t>
  </si>
  <si>
    <t>WAVE MASTER: Junko Shiratsu</t>
  </si>
  <si>
    <t>Naganuma's Sonic Channel interview</t>
  </si>
  <si>
    <t>tai-hey's Hitmaker column</t>
  </si>
  <si>
    <t>Hitmaker: tai-hey</t>
  </si>
  <si>
    <t>Sonic Adventure 2 (2001)</t>
  </si>
  <si>
    <t>Phantasy Star Online 2 (2012-present)</t>
  </si>
  <si>
    <t>WAVE MASTER: Teruhiko Nakagawa, Hideaki Kobayashi</t>
  </si>
  <si>
    <t>Memorymoog</t>
  </si>
  <si>
    <t>K-Station</t>
  </si>
  <si>
    <t>Naganuma's RadioSEGA interview</t>
  </si>
  <si>
    <t>Super Bass Station</t>
  </si>
  <si>
    <t>Oberheim</t>
  </si>
  <si>
    <t>Matrix-1000</t>
  </si>
  <si>
    <t>Sonic CD (1993)</t>
  </si>
  <si>
    <t>NiGHTS Into Dreams… (1996)</t>
  </si>
  <si>
    <t>SEGA Digital Studio: Naofumi Hataya, Yoshiaki Kashima</t>
  </si>
  <si>
    <t>D-110</t>
  </si>
  <si>
    <t>Maeda's RocketBaby interview</t>
  </si>
  <si>
    <t>WAVE MASTER: Tatsuyuki Maeda</t>
  </si>
  <si>
    <t>WAVE MASTER: Hideaki Kobayashi, Tomoya Ohtani</t>
  </si>
  <si>
    <t>RD-600</t>
  </si>
  <si>
    <t>Vol.01/"On The Equipments" column</t>
  </si>
  <si>
    <t>Hitmaker: Takenobu Mitsuyoshi</t>
  </si>
  <si>
    <t>WAVE MASTER: Teruhiko Nakagawa, SEGA WOW: Kenda</t>
  </si>
  <si>
    <t>Hitmaker: Takenobu Mitsuyoshi, WAVE MASTER: Heigo Tani</t>
  </si>
  <si>
    <t>XP-50</t>
  </si>
  <si>
    <t>Sonic Unleashed (2008)</t>
  </si>
  <si>
    <t>TC Electronic</t>
  </si>
  <si>
    <t>POWERCORE</t>
  </si>
  <si>
    <t>Gold</t>
  </si>
  <si>
    <t>Studio equipment site</t>
  </si>
  <si>
    <t>WAVE MASTER: Studio</t>
  </si>
  <si>
    <t>Restoration</t>
  </si>
  <si>
    <t>PLAY 6</t>
  </si>
  <si>
    <t>Vol.03/Let's keep things organized column</t>
  </si>
  <si>
    <t>Hitmaker: Mitsuharu Fukuyama</t>
  </si>
  <si>
    <t>Sonic Rush (2005)</t>
  </si>
  <si>
    <t>Sonic Lost World (2013)</t>
  </si>
  <si>
    <t>MachFive</t>
  </si>
  <si>
    <t>Ohtani's Sonic Channel interview</t>
  </si>
  <si>
    <t>SEGA Sound Team: Tomoya Ohtani, N/A</t>
  </si>
  <si>
    <t>Bidule</t>
  </si>
  <si>
    <t>Sonic Forces (2017)</t>
  </si>
  <si>
    <t>SubBoomBass</t>
  </si>
  <si>
    <t>SEGA Sound Team: Hideaki Kobayashi, Tomoya Ohtani</t>
  </si>
  <si>
    <t>Shadow the Hedgehog (2005)</t>
  </si>
  <si>
    <t>Sonic Colors (2010)</t>
  </si>
  <si>
    <t>WAVE MASTER: Naofumi Hataya</t>
  </si>
  <si>
    <t>D'cota</t>
  </si>
  <si>
    <t>LM-4</t>
  </si>
  <si>
    <t>Model-E</t>
  </si>
  <si>
    <t>PLEX</t>
  </si>
  <si>
    <t>WARP VST</t>
  </si>
  <si>
    <t>Wavelab Elements 9.5</t>
  </si>
  <si>
    <t>ACCESS VIRUS POWERCORE</t>
  </si>
  <si>
    <t>PPG Wave 2.V</t>
  </si>
  <si>
    <t>Rhythm Thief &amp; the Paris Caper (2013)</t>
  </si>
  <si>
    <t>Comes with Mac computers</t>
  </si>
  <si>
    <t>Ollie King (2004)</t>
  </si>
  <si>
    <t>Ultimate Beats Vol. 1</t>
  </si>
  <si>
    <t>Essential House Vol. 2</t>
  </si>
  <si>
    <t>Jun Senoue of Sonic Team, WAVE MASTER</t>
  </si>
  <si>
    <t>Senoue's RocketBaby interview</t>
  </si>
  <si>
    <t>Pro Tools LE</t>
  </si>
  <si>
    <t>Senoue's SEGA.com interview</t>
  </si>
  <si>
    <t>Sonic Adventure 2: Battle (2001)</t>
  </si>
  <si>
    <t>Sonic and the Black Knight (2009)</t>
  </si>
  <si>
    <t>Credited for "Pro-Tools Editing" on Black Knight soundtrack album</t>
  </si>
  <si>
    <t xml:space="preserve">CD3000 </t>
  </si>
  <si>
    <t xml:space="preserve">S3200 </t>
  </si>
  <si>
    <t>ION</t>
  </si>
  <si>
    <t>Anderson Guitarworks</t>
  </si>
  <si>
    <t>Bogner</t>
  </si>
  <si>
    <t>112CP 1x12" Cube Extension Cabinet</t>
  </si>
  <si>
    <t>LIVE AND LEARN @ ABS Recording (2008)</t>
  </si>
  <si>
    <t>Digi 001</t>
  </si>
  <si>
    <t>ESP</t>
  </si>
  <si>
    <t>ESP GL "SONIC"</t>
  </si>
  <si>
    <t>See video</t>
  </si>
  <si>
    <t>Friedman</t>
  </si>
  <si>
    <t>Runt-20 20W Tube Guitar Head</t>
  </si>
  <si>
    <t>Team Sonic Racing (2019)</t>
  </si>
  <si>
    <t>GEM</t>
  </si>
  <si>
    <t>Jerry Jones Guitars</t>
  </si>
  <si>
    <t>Master Electric Sitar</t>
  </si>
  <si>
    <t>Sonic the Hedgehog 3 (1994)</t>
  </si>
  <si>
    <t>Sonic Heroes (2003)</t>
  </si>
  <si>
    <t>POD Pro</t>
  </si>
  <si>
    <t>Live and Learn - Sonic Adventure 2 (2001)</t>
  </si>
  <si>
    <t>POD xt</t>
  </si>
  <si>
    <t>What I'm Made Of - Sonic Heroes (2003)</t>
  </si>
  <si>
    <t>MESA/Boogie</t>
  </si>
  <si>
    <t>Dual Rectifier Solo Head</t>
  </si>
  <si>
    <t>Peavey Electronics</t>
  </si>
  <si>
    <t>5150 120W Guitar Amp Head</t>
  </si>
  <si>
    <t>Victory Goal '96 (1996)</t>
  </si>
  <si>
    <t>Soldano</t>
  </si>
  <si>
    <t>4x12 Slant Speaker Cabinet</t>
  </si>
  <si>
    <t>SLO100R</t>
  </si>
  <si>
    <t>Suhr</t>
  </si>
  <si>
    <t>Badger 18</t>
  </si>
  <si>
    <t>Tech 21</t>
  </si>
  <si>
    <t>SansAmp Bass Driver DI</t>
  </si>
  <si>
    <t>Zoom</t>
  </si>
  <si>
    <t>Sonic the Hedgehog 4: Episode II (2012)</t>
  </si>
  <si>
    <t>Uses Pro Tools -&gt; Xpand!2</t>
  </si>
  <si>
    <t>SEGA of America</t>
  </si>
  <si>
    <t>Drossin's SageXPO interview</t>
  </si>
  <si>
    <t>SEGA Technical Institute</t>
  </si>
  <si>
    <t>S900</t>
  </si>
  <si>
    <t>Nilsen's SageXPO interview</t>
  </si>
  <si>
    <t>SEGA Multimedia Studio</t>
  </si>
  <si>
    <t>EPS</t>
  </si>
  <si>
    <t>Coburn's Sega-16 interview</t>
  </si>
  <si>
    <t>Sonic the Hedgehog BOOM album booklet</t>
  </si>
  <si>
    <t>Seen in this photo.</t>
  </si>
  <si>
    <t>Prophet 2000</t>
  </si>
  <si>
    <t>Richard Jacques</t>
  </si>
  <si>
    <t>DBS Interview</t>
  </si>
  <si>
    <t>Pro Tools 12</t>
  </si>
  <si>
    <t>Sonic 3D Blast Saturn/PC (1996)</t>
  </si>
  <si>
    <t>RD-800</t>
  </si>
  <si>
    <t>Live @ Summer of Sonic 08 Performance</t>
  </si>
  <si>
    <t>Jet Set Radio (2000)</t>
  </si>
  <si>
    <t>Jet Set Radio Future (2002)</t>
  </si>
  <si>
    <t>Headhunter Redemption Album Credits</t>
  </si>
  <si>
    <t>Headhunter (2001)</t>
  </si>
  <si>
    <t>Headhunter: Redemption (2004)</t>
  </si>
  <si>
    <t>Percumania</t>
  </si>
  <si>
    <t>Bob Clearmountain Drums II</t>
  </si>
  <si>
    <t>Rare Instruments</t>
  </si>
  <si>
    <t>Orchestral Strings</t>
  </si>
  <si>
    <t>Prime Sounds</t>
  </si>
  <si>
    <t>Metriam</t>
  </si>
  <si>
    <t>Sam Horns</t>
  </si>
  <si>
    <t>Sam Trombones</t>
  </si>
  <si>
    <t>Sam Trumpets</t>
  </si>
  <si>
    <t>Stretzov Sampling</t>
  </si>
  <si>
    <t>Pro Edition</t>
  </si>
  <si>
    <t>Beats 'N The Hood</t>
  </si>
  <si>
    <t>Product Demo</t>
  </si>
  <si>
    <t>VENTO: Modern Woodwinds</t>
  </si>
  <si>
    <t>Product Demo &amp; Recommendation</t>
  </si>
  <si>
    <t>LittleBigPlanet 2 (2011)</t>
  </si>
  <si>
    <t>Sonic &amp; All-Stars Racing Transformed (2013)</t>
  </si>
  <si>
    <t>Yuzo Koshiro</t>
  </si>
  <si>
    <t>Image Line</t>
  </si>
  <si>
    <t>Cubase 9.5</t>
  </si>
  <si>
    <t xml:space="preserve">Access </t>
  </si>
  <si>
    <t>Virus C</t>
  </si>
  <si>
    <t>BBE</t>
  </si>
  <si>
    <t>Sonic Maximizer 882i</t>
  </si>
  <si>
    <t>Model D</t>
  </si>
  <si>
    <t>CE-300 Super Chorus</t>
  </si>
  <si>
    <t>RZ-1</t>
  </si>
  <si>
    <t>Cyclone</t>
  </si>
  <si>
    <t>TT-303</t>
  </si>
  <si>
    <t>Prophet REV2</t>
  </si>
  <si>
    <t>DBX</t>
  </si>
  <si>
    <t>160x</t>
  </si>
  <si>
    <t>SQ-R Plus</t>
  </si>
  <si>
    <t>honet</t>
  </si>
  <si>
    <t>C86CTL</t>
  </si>
  <si>
    <t>See tweet (warning, information overload)</t>
  </si>
  <si>
    <t>iConnectivity</t>
  </si>
  <si>
    <t>mioxl</t>
  </si>
  <si>
    <t>JoMoX</t>
  </si>
  <si>
    <t>AirBase 99</t>
  </si>
  <si>
    <t>ARP Odyssey</t>
  </si>
  <si>
    <t>See tweet (funny)</t>
  </si>
  <si>
    <t>DW-8000</t>
  </si>
  <si>
    <t>Streets of Rage 4 (2020)</t>
  </si>
  <si>
    <t>opsix</t>
  </si>
  <si>
    <t>Keystation 49</t>
  </si>
  <si>
    <t>Big Knob Monitor Control</t>
  </si>
  <si>
    <t>MFB</t>
  </si>
  <si>
    <t>Nanozwerg</t>
  </si>
  <si>
    <t>Dimension D</t>
  </si>
  <si>
    <t>GP-8</t>
  </si>
  <si>
    <t>MKS-20</t>
  </si>
  <si>
    <t>MKS-50</t>
  </si>
  <si>
    <t>MKS-70</t>
  </si>
  <si>
    <t>RSP-550</t>
  </si>
  <si>
    <t>Rented</t>
  </si>
  <si>
    <t>V-Synth XT</t>
  </si>
  <si>
    <t>Pro-One</t>
  </si>
  <si>
    <t>Sonicware</t>
  </si>
  <si>
    <t>ELZ_1</t>
  </si>
  <si>
    <t>Studiologic</t>
  </si>
  <si>
    <t>Numa Compact 2</t>
  </si>
  <si>
    <t>Blofeld</t>
  </si>
  <si>
    <t>CP300</t>
  </si>
  <si>
    <t>You can see sample filenames</t>
  </si>
  <si>
    <t>DD-10</t>
  </si>
  <si>
    <t>DX200</t>
  </si>
  <si>
    <t>FB-01</t>
  </si>
  <si>
    <t>RX11</t>
  </si>
  <si>
    <t>Comes with M-Audio Keystation 49</t>
  </si>
  <si>
    <t>Decimort 2</t>
  </si>
  <si>
    <t>Pro-L 2</t>
  </si>
  <si>
    <t>m-masaki72</t>
  </si>
  <si>
    <t>SANA_8BIT_VST</t>
  </si>
  <si>
    <t>PianoTeq 5</t>
  </si>
  <si>
    <t>Music Lab</t>
  </si>
  <si>
    <t>RealGuitar 2</t>
  </si>
  <si>
    <t>chipsynth OPS7</t>
  </si>
  <si>
    <t>chipsynth PortaFM</t>
  </si>
  <si>
    <t>chipsynth SFC</t>
  </si>
  <si>
    <t>Sonivox</t>
  </si>
  <si>
    <t>EightyEight 2</t>
  </si>
  <si>
    <t>Uses Cubase -&gt; HALion Sonic SE</t>
  </si>
  <si>
    <t>TBProAudio</t>
  </si>
  <si>
    <t>mvMeter2</t>
  </si>
  <si>
    <t>EZKeys</t>
  </si>
  <si>
    <t>UAD Audio</t>
  </si>
  <si>
    <t>Precision Limiter</t>
  </si>
  <si>
    <t>DJ Food</t>
  </si>
  <si>
    <t>Jazz Breaks Vol. 1</t>
  </si>
  <si>
    <t>Super Adventure Island (1992)</t>
  </si>
  <si>
    <t>EDM Vox &amp; Drops</t>
  </si>
  <si>
    <t>Ultimate Fills Vol.1</t>
  </si>
  <si>
    <t>Ultimate Fills Vol.2</t>
  </si>
  <si>
    <t>Yasunori Mitsuda</t>
  </si>
  <si>
    <t>Logic Pro 7</t>
  </si>
  <si>
    <t>See equipment list</t>
  </si>
  <si>
    <t>Pro Tools 2019.5</t>
  </si>
  <si>
    <t>Logic Audio 6.0</t>
  </si>
  <si>
    <t>Flash-based studio chart</t>
  </si>
  <si>
    <t>Digital Performer 4.52</t>
  </si>
  <si>
    <t>Digital Performer 10.1</t>
  </si>
  <si>
    <t>Cubase SX 1.06</t>
  </si>
  <si>
    <t>Cubase SX 2</t>
  </si>
  <si>
    <t>Nuendo 2.1</t>
  </si>
  <si>
    <t>MPK Road 88</t>
  </si>
  <si>
    <t>Shmuplation's interview</t>
  </si>
  <si>
    <t>Chrono Trigger (1995)</t>
  </si>
  <si>
    <t>Xenogears (1998)</t>
  </si>
  <si>
    <t>Chrono Cross (1999)</t>
  </si>
  <si>
    <t>Neutron</t>
  </si>
  <si>
    <t>SampleCell 2</t>
  </si>
  <si>
    <t>E4X Turbo</t>
  </si>
  <si>
    <t>Proteus Orchestra</t>
  </si>
  <si>
    <t>Japanese version of Virtuoso 2000</t>
  </si>
  <si>
    <t>PCM-81</t>
  </si>
  <si>
    <t>24i</t>
  </si>
  <si>
    <t>828 mkII</t>
  </si>
  <si>
    <t>MIDI Express 128</t>
  </si>
  <si>
    <t>MIDI FastLane</t>
  </si>
  <si>
    <t>MIDI Timepiece AV</t>
  </si>
  <si>
    <t>micro lite</t>
  </si>
  <si>
    <t>Hammerfall DSP</t>
  </si>
  <si>
    <t>Xenosaga Episode 1 (2002)</t>
  </si>
  <si>
    <t>Has an unknown Roland Memory Card installed</t>
  </si>
  <si>
    <t>R-8M</t>
  </si>
  <si>
    <t>RD-300NX</t>
  </si>
  <si>
    <t>RD-700GX</t>
  </si>
  <si>
    <t>SPD-20</t>
  </si>
  <si>
    <t>SR-JV80-08 Keyboards of the '60s &amp; '70s</t>
  </si>
  <si>
    <t>Mario Party 1 (1998)</t>
  </si>
  <si>
    <t>SR-JV80-14 World Collection Asia</t>
  </si>
  <si>
    <t>UM-4</t>
  </si>
  <si>
    <t>Roli</t>
  </si>
  <si>
    <t>Seaboard</t>
  </si>
  <si>
    <t>SL Mixface</t>
  </si>
  <si>
    <t>t.c. electronic</t>
  </si>
  <si>
    <t>Fireworx</t>
  </si>
  <si>
    <t>TC-2290</t>
  </si>
  <si>
    <t>P-200</t>
  </si>
  <si>
    <t>AmpliTube 4</t>
  </si>
  <si>
    <t>RX</t>
  </si>
  <si>
    <t>MachFive 1.2</t>
  </si>
  <si>
    <t>RealGuitar 2L</t>
  </si>
  <si>
    <t>Native Access, also mentions Kontakt in many other blog posts</t>
  </si>
  <si>
    <t>See image (preset names)</t>
  </si>
  <si>
    <t>Xenoblade Chronicles 2 (2017)</t>
  </si>
  <si>
    <t>probably used it earlier</t>
  </si>
  <si>
    <t>Italian Grand</t>
  </si>
  <si>
    <t>GigaStudio 160</t>
  </si>
  <si>
    <t>GigaStudio 3</t>
  </si>
  <si>
    <t>Synchron Player</t>
  </si>
  <si>
    <t>Century Strings</t>
  </si>
  <si>
    <t>Mario Party (1998)</t>
  </si>
  <si>
    <t>Solo Instruments 2</t>
  </si>
  <si>
    <t>SYNCHRON-ized Dimension Brass I</t>
  </si>
  <si>
    <t>SYNCHRON-ized Dimension Brass II</t>
  </si>
  <si>
    <t>Synchron FX Strings I</t>
  </si>
  <si>
    <t>Synchron Percussion I</t>
  </si>
  <si>
    <t>Synchron Strings I</t>
  </si>
  <si>
    <t>Tomoya Tomita</t>
  </si>
  <si>
    <t>lmao</t>
  </si>
  <si>
    <t>See YT video</t>
  </si>
  <si>
    <t>Allister Brimble</t>
  </si>
  <si>
    <t>See YT comment</t>
  </si>
  <si>
    <t>Cheetah</t>
  </si>
  <si>
    <t>MS6</t>
  </si>
  <si>
    <t>RollerCoaster Tycoon 2 (2002)</t>
  </si>
  <si>
    <t>Essential Sounds</t>
  </si>
  <si>
    <t>RollerCoaster Tycoon (1999)</t>
  </si>
  <si>
    <t>Mentioned in RCT2 Credits</t>
  </si>
  <si>
    <t>Driver 2: Back on the Streets (2000)</t>
  </si>
  <si>
    <t>Jesper Kyd</t>
  </si>
  <si>
    <t>Gearslutz interview</t>
  </si>
  <si>
    <t>Cubase Score</t>
  </si>
  <si>
    <t>Virus TI2</t>
  </si>
  <si>
    <t>S2800</t>
  </si>
  <si>
    <t>Andromeda A6</t>
  </si>
  <si>
    <t>BX20</t>
  </si>
  <si>
    <t>Crumar</t>
  </si>
  <si>
    <t>DS-2</t>
  </si>
  <si>
    <t>Eurorack</t>
  </si>
  <si>
    <t>Analog Four</t>
  </si>
  <si>
    <t>Analog Keys</t>
  </si>
  <si>
    <t>Octatrack DPS-1</t>
  </si>
  <si>
    <t>Hitman: Codename 47 (2000)</t>
  </si>
  <si>
    <t>Eventide</t>
  </si>
  <si>
    <t>DSP 7000</t>
  </si>
  <si>
    <t>224X</t>
  </si>
  <si>
    <t>Model 200</t>
  </si>
  <si>
    <t>Sub Phatty</t>
  </si>
  <si>
    <t>Marion MSR-2</t>
  </si>
  <si>
    <t>Matrix-6</t>
  </si>
  <si>
    <t>OB-Xa</t>
  </si>
  <si>
    <t>JUNO-60</t>
  </si>
  <si>
    <t>RE-201</t>
  </si>
  <si>
    <t>SH-5</t>
  </si>
  <si>
    <t>TR-606</t>
  </si>
  <si>
    <t>TR-707</t>
  </si>
  <si>
    <t>VP-330</t>
  </si>
  <si>
    <t>Prophet 10</t>
  </si>
  <si>
    <t>Filterbank</t>
  </si>
  <si>
    <t>TC 2290</t>
  </si>
  <si>
    <t>CS-80</t>
  </si>
  <si>
    <t>DM2000</t>
  </si>
  <si>
    <t>MusicTech Interview</t>
  </si>
  <si>
    <t>Cytomic</t>
  </si>
  <si>
    <t>The Glue</t>
  </si>
  <si>
    <t>Hitman: Contracts (2004)</t>
  </si>
  <si>
    <t>Lorin Nelson</t>
  </si>
  <si>
    <t>Seen in this video</t>
  </si>
  <si>
    <t>MIDIverb II</t>
  </si>
  <si>
    <t>Confirmed Via Email</t>
  </si>
  <si>
    <t>Creative Technology</t>
  </si>
  <si>
    <t>Sound Blaster AWE32</t>
  </si>
  <si>
    <t>Fostex</t>
  </si>
  <si>
    <t>4050 Autolocator</t>
  </si>
  <si>
    <t>Model 80</t>
  </si>
  <si>
    <t>Ibanez</t>
  </si>
  <si>
    <t>HD1500</t>
  </si>
  <si>
    <t>IBM</t>
  </si>
  <si>
    <t>5170 / PC AT</t>
  </si>
  <si>
    <t>5153 CGA Monitor</t>
  </si>
  <si>
    <t>Model M Keyboard</t>
  </si>
  <si>
    <t>Siel</t>
  </si>
  <si>
    <t>DK600</t>
  </si>
  <si>
    <t>Mentioned in this video</t>
  </si>
  <si>
    <t>Chris Hendricks (Screenhog)</t>
  </si>
  <si>
    <t>SONAR Platinum</t>
  </si>
  <si>
    <t>Keystation 88es</t>
  </si>
  <si>
    <t>Club Penguin (2007)</t>
  </si>
  <si>
    <t>Boost11</t>
  </si>
  <si>
    <t>Owns SONAR -&gt; TTS-1</t>
  </si>
  <si>
    <t>Club Penguin (2010)</t>
  </si>
  <si>
    <t>Quantum Leap Spaces</t>
  </si>
  <si>
    <t>Samurai Sans - Megalovania Cover (2020)</t>
  </si>
  <si>
    <t>Club Penguin (2009)</t>
  </si>
  <si>
    <t>Hollywood Brass Gold</t>
  </si>
  <si>
    <t>Hollywood Orchestral Percussion Gold</t>
  </si>
  <si>
    <t>Hollywood Orchestral Woodwinds Gold</t>
  </si>
  <si>
    <t>Hollywood Pop Brass</t>
  </si>
  <si>
    <t>Hollywood Solo Cello Gold</t>
  </si>
  <si>
    <t>Hollywood Strings Gold</t>
  </si>
  <si>
    <t>Symphonic Orchestra Gold</t>
  </si>
  <si>
    <t>Danny Baranowsky</t>
  </si>
  <si>
    <t xml:space="preserve">Propellerhead </t>
  </si>
  <si>
    <t>Reason 6</t>
  </si>
  <si>
    <t>Cubase 7</t>
  </si>
  <si>
    <t>SynthMaster</t>
  </si>
  <si>
    <t>Crypt of the Necrodancer (2015)</t>
  </si>
  <si>
    <t>Pack</t>
  </si>
  <si>
    <t>See tweets</t>
  </si>
  <si>
    <t>Drum Lab</t>
  </si>
  <si>
    <t>See Tweet</t>
  </si>
  <si>
    <t>Jerry Martin</t>
  </si>
  <si>
    <t>Apogee</t>
  </si>
  <si>
    <t>PSX-100</t>
  </si>
  <si>
    <t>160SL</t>
  </si>
  <si>
    <t>786</t>
  </si>
  <si>
    <t>Crane Song</t>
  </si>
  <si>
    <t>Spider</t>
  </si>
  <si>
    <t>H3000-DS/E</t>
  </si>
  <si>
    <t>Klark-Teknik</t>
  </si>
  <si>
    <t>DN360</t>
  </si>
  <si>
    <t>DN410</t>
  </si>
  <si>
    <t>ARP 2600</t>
  </si>
  <si>
    <t>DS-8</t>
  </si>
  <si>
    <t>300</t>
  </si>
  <si>
    <t>308</t>
  </si>
  <si>
    <t>896</t>
  </si>
  <si>
    <t>HD192</t>
  </si>
  <si>
    <t>Peavey</t>
  </si>
  <si>
    <t>VMP-2</t>
  </si>
  <si>
    <t>M80</t>
  </si>
  <si>
    <t>GR-10</t>
  </si>
  <si>
    <t>SimCity 3000 (1999)</t>
  </si>
  <si>
    <t>TD-7</t>
  </si>
  <si>
    <t>TD-10</t>
  </si>
  <si>
    <t>DMX-R100</t>
  </si>
  <si>
    <t>DPS-V77</t>
  </si>
  <si>
    <t>Audio Ease</t>
  </si>
  <si>
    <t>SimCity 4 (2003)</t>
  </si>
  <si>
    <t>Brian Eno</t>
  </si>
  <si>
    <t>Seen in demonstration video</t>
  </si>
  <si>
    <t>Seen on BBC video</t>
  </si>
  <si>
    <t>soundonsound</t>
  </si>
  <si>
    <t>SonicCharge</t>
  </si>
  <si>
    <t>Permut8</t>
  </si>
  <si>
    <t>Seen on video</t>
  </si>
  <si>
    <t>Toby Fox</t>
  </si>
  <si>
    <t xml:space="preserve">Image-Line
</t>
  </si>
  <si>
    <t>FL Studio 10</t>
  </si>
  <si>
    <t>Escaped Chasm Audio Files tags</t>
  </si>
  <si>
    <t xml:space="preserve">Bundle
</t>
  </si>
  <si>
    <t>David M. Farler</t>
  </si>
  <si>
    <t>NES VST Pack</t>
  </si>
  <si>
    <t>Free Virtual Instruments Recommendation</t>
  </si>
  <si>
    <t>Liquid Negrocity (Track from 2010)</t>
  </si>
  <si>
    <t xml:space="preserve">VST
</t>
  </si>
  <si>
    <t xml:space="preserve">Daichi Laboratory
</t>
  </si>
  <si>
    <t>Synth1</t>
  </si>
  <si>
    <t>Undertale (2015)</t>
  </si>
  <si>
    <t xml:space="preserve">DVS </t>
  </si>
  <si>
    <t>dont</t>
  </si>
  <si>
    <t>FL Studio Tutorial</t>
  </si>
  <si>
    <t>Tumblr Post</t>
  </si>
  <si>
    <t>The Blind Prophet (Track from 2011)</t>
  </si>
  <si>
    <t>dESPERADO ROCKET CHAIRS Project File</t>
  </si>
  <si>
    <t>dESPERADO ROCKET CHAIRS (2010)</t>
  </si>
  <si>
    <t>Umbral Ultimatum (Track from 2011)</t>
  </si>
  <si>
    <t>Fruity Soundfont Player</t>
  </si>
  <si>
    <t>Knobster</t>
  </si>
  <si>
    <t>Meowsynth</t>
  </si>
  <si>
    <t>Welcome to the City</t>
  </si>
  <si>
    <t>Independence Free</t>
  </si>
  <si>
    <t xml:space="preserve">Matt Montag
</t>
  </si>
  <si>
    <t>Stinkoman 20X6 Level 10 (2020)</t>
  </si>
  <si>
    <t>Normally used for duty cycles</t>
  </si>
  <si>
    <t>MU-STATION</t>
  </si>
  <si>
    <t xml:space="preserve">Famisynth 2.5
</t>
  </si>
  <si>
    <t>Revalver HPSE</t>
  </si>
  <si>
    <t>Owns Shreddage 1</t>
  </si>
  <si>
    <t xml:space="preserve">Pokémon Sword and Shield (2019)
</t>
  </si>
  <si>
    <t>Unlisted Video "JadeSprite"</t>
  </si>
  <si>
    <t>Magical8bitPlug 1</t>
  </si>
  <si>
    <t>Homestuck</t>
  </si>
  <si>
    <t xml:space="preserve">Aa6kHMGE0
</t>
  </si>
  <si>
    <t>THFont</t>
  </si>
  <si>
    <t xml:space="preserve">Undertale (2015)
</t>
  </si>
  <si>
    <t xml:space="preserve">Sample Library </t>
  </si>
  <si>
    <t>Super Smash Bros. Ultimate DLC Costume (2019)</t>
  </si>
  <si>
    <t xml:space="preserve">Sample Library
</t>
  </si>
  <si>
    <t xml:space="preserve">Blitz Lunar
</t>
  </si>
  <si>
    <t>Alternia (2010)</t>
  </si>
  <si>
    <t>Deltarune: Chapter 1 (2018)</t>
  </si>
  <si>
    <t>Undertale PS4 (2017)</t>
  </si>
  <si>
    <t xml:space="preserve">Sample Library
</t>
  </si>
  <si>
    <t>Unknown</t>
  </si>
  <si>
    <t>Soundfont - Super Smash Bros. (N64)</t>
  </si>
  <si>
    <t>Z Sabre Duel!</t>
  </si>
  <si>
    <t>Soundfont - Colossus</t>
  </si>
  <si>
    <t>Spider´s Claw Project File</t>
  </si>
  <si>
    <t>Spider´s Claw (Track from 2010)</t>
  </si>
  <si>
    <t xml:space="preserve">Koto </t>
  </si>
  <si>
    <t>Umbral Ultimatum Midi file</t>
  </si>
  <si>
    <t>Shamisen</t>
  </si>
  <si>
    <t xml:space="preserve">Ethan Winer
</t>
  </si>
  <si>
    <t>Soundfont - Glockenspiel</t>
  </si>
  <si>
    <t xml:space="preserve">Fluidvolt
</t>
  </si>
  <si>
    <t>Little Town Hero (2019)</t>
  </si>
  <si>
    <t>Soundfont - RealAcousticDrums_5</t>
  </si>
  <si>
    <t>Used mostly for his rhythm guitars</t>
  </si>
  <si>
    <t>Oppa Toby Style</t>
  </si>
  <si>
    <t xml:space="preserve">iteachvader
</t>
  </si>
  <si>
    <t>Soundfont - Star Fox</t>
  </si>
  <si>
    <t>Ken Ardency</t>
  </si>
  <si>
    <t>Soundfont - Drums</t>
  </si>
  <si>
    <t>The Baby is You (Track from 2010)</t>
  </si>
  <si>
    <t>MeGaLoVania (Track from 2011)</t>
  </si>
  <si>
    <t xml:space="preserve">Papelmedia
</t>
  </si>
  <si>
    <t>Soundfont - Irina Brochin</t>
  </si>
  <si>
    <t xml:space="preserve">SleepyTimeJesse
</t>
  </si>
  <si>
    <t>I Miss You description</t>
  </si>
  <si>
    <t xml:space="preserve">Ollie Walton Drums
</t>
  </si>
  <si>
    <t xml:space="preserve">The Ultimate Megadrive Soundfont
</t>
  </si>
  <si>
    <t>Cucumber Quest (2011)</t>
  </si>
  <si>
    <t xml:space="preserve">TSSF
</t>
  </si>
  <si>
    <t>Soundfont - ChronoTrigger</t>
  </si>
  <si>
    <t>Soundfont - Protrax_Classical_Guitar</t>
  </si>
  <si>
    <t>Soundfont - Studio F460s Pro Guitar Pack</t>
  </si>
  <si>
    <t>Soundfont - pc98_ym9608</t>
  </si>
  <si>
    <t xml:space="preserve">Vienna Master
</t>
  </si>
  <si>
    <t>Soundfont - FinalFantasyVI</t>
  </si>
  <si>
    <t>Soundfont - steinway_concert_piano</t>
  </si>
  <si>
    <t>Motoi Sakuraba</t>
  </si>
  <si>
    <t>To-do: List everything from his website (check note)</t>
  </si>
  <si>
    <t>Linear Notes</t>
  </si>
  <si>
    <t>Nord Lead</t>
  </si>
  <si>
    <t>e6400 Ultra</t>
  </si>
  <si>
    <t>EMAX II</t>
  </si>
  <si>
    <t>Hammond</t>
  </si>
  <si>
    <t>B3 Portable</t>
  </si>
  <si>
    <t>CX-3</t>
  </si>
  <si>
    <t>MOSS-TRI</t>
  </si>
  <si>
    <t>Has TRINITY V3 -&gt; Has MOSS-TRI</t>
  </si>
  <si>
    <t>TRINITY V3</t>
  </si>
  <si>
    <t>Prophet 5</t>
  </si>
  <si>
    <t>Prophet 600</t>
  </si>
  <si>
    <t>01V</t>
  </si>
  <si>
    <t>P-150</t>
  </si>
  <si>
    <t>GigaSampler</t>
  </si>
  <si>
    <t>Mike Morasky</t>
  </si>
  <si>
    <t>Podcast 17 Interview</t>
  </si>
  <si>
    <t>Portal (2007)</t>
  </si>
  <si>
    <t>Left 4 Dead 2 (2009)</t>
  </si>
  <si>
    <t>Cockos</t>
  </si>
  <si>
    <t>Reaper</t>
  </si>
  <si>
    <t>Left 4 Dead (2008)</t>
  </si>
  <si>
    <t>Portal 2 (2011)</t>
  </si>
  <si>
    <t>PCR-30</t>
  </si>
  <si>
    <t>Logic Users Yahoo! Groups forum</t>
  </si>
  <si>
    <t>Twin Blackface</t>
  </si>
  <si>
    <t>Confirmed by Email</t>
  </si>
  <si>
    <t>Team Fortress 2 (2012)</t>
  </si>
  <si>
    <t>TF2: Jungle Inferno (2017)</t>
  </si>
  <si>
    <t>1996 Stratocaster American Standard</t>
  </si>
  <si>
    <t>nanoKONTROL</t>
  </si>
  <si>
    <t>Kore 2</t>
  </si>
  <si>
    <t>VMK-88 Plus</t>
  </si>
  <si>
    <t>KX88</t>
  </si>
  <si>
    <t>(Plogue) An interview with Mike Morasky</t>
  </si>
  <si>
    <t>Kenichi Okuma</t>
  </si>
  <si>
    <t>V Collection 4</t>
  </si>
  <si>
    <t>Drumazon</t>
  </si>
  <si>
    <t>Nepheton</t>
  </si>
  <si>
    <t>fxpansion</t>
  </si>
  <si>
    <t>Nexus 3</t>
  </si>
  <si>
    <t>Applied Acoustic Systems</t>
  </si>
  <si>
    <t xml:space="preserve">Chris Hein Horns Pro </t>
  </si>
  <si>
    <t>Session Strings Pro</t>
  </si>
  <si>
    <t>Kirk Hunter Studios</t>
  </si>
  <si>
    <t>Acou6tics</t>
  </si>
  <si>
    <t>MOJO Horn Section</t>
  </si>
  <si>
    <t>E4XT Ultra Sampler Rack Module</t>
  </si>
  <si>
    <t>Rarely used nowadays</t>
  </si>
  <si>
    <t>Kevin Penkin</t>
  </si>
  <si>
    <t>Logic Pro 8</t>
  </si>
  <si>
    <t>Sibelius</t>
  </si>
  <si>
    <t>Cubase Pro 9.5</t>
  </si>
  <si>
    <t>MDR-CD900ST</t>
  </si>
  <si>
    <t>LPK25</t>
  </si>
  <si>
    <t>microKEY-37</t>
  </si>
  <si>
    <t>Axiom 49 (1st Gen)</t>
  </si>
  <si>
    <t>KOMPLETE KONTROL A61</t>
  </si>
  <si>
    <t>Launchkey 25</t>
  </si>
  <si>
    <t>Universal Audio</t>
  </si>
  <si>
    <t>Apollo Twin Mk II</t>
  </si>
  <si>
    <t>KOMPLETE 9 Ultimate</t>
  </si>
  <si>
    <t>VI Special Edition Bundle</t>
  </si>
  <si>
    <t>Comes with Komplete Kontrol</t>
  </si>
  <si>
    <t>Ivory Grand Pianos</t>
  </si>
  <si>
    <t>SoundShifter</t>
  </si>
  <si>
    <t>Comes with the Launchkey</t>
  </si>
  <si>
    <t>Adagio Violins</t>
  </si>
  <si>
    <t>LA Scoring Strings 2</t>
  </si>
  <si>
    <t>VGMOnline interview</t>
  </si>
  <si>
    <t>CineBrass PRO</t>
  </si>
  <si>
    <t>NOVO Modern Strings</t>
  </si>
  <si>
    <t>8-string Acoustic Bouzouki</t>
  </si>
  <si>
    <t>Shreddage 3 Stratus</t>
  </si>
  <si>
    <t>The Gentleman</t>
  </si>
  <si>
    <t>Hans Zimmer Percussion</t>
  </si>
  <si>
    <t>London Contemporary Orchestra Strings</t>
  </si>
  <si>
    <t>Imogen Heap Box of Tricks</t>
  </si>
  <si>
    <t>Toy Pianos</t>
  </si>
  <si>
    <t>Rhodope 2 Ethnic Bulgarian Choir</t>
  </si>
  <si>
    <t>Toshiyuki O'mori</t>
  </si>
  <si>
    <t>See studio website</t>
  </si>
  <si>
    <t>Pro Tools 12 HD</t>
  </si>
  <si>
    <t>Pro Tools HD 2018</t>
  </si>
  <si>
    <t>Sibelius 7.5</t>
  </si>
  <si>
    <t>Digital Performer 2</t>
  </si>
  <si>
    <t>Performer 3</t>
  </si>
  <si>
    <t>This dude tho... remembered 40+ synths he used 20+ years ago LOL</t>
  </si>
  <si>
    <t>Performer 4</t>
  </si>
  <si>
    <t>Performer 5</t>
  </si>
  <si>
    <t>Performer 6</t>
  </si>
  <si>
    <t>S612</t>
  </si>
  <si>
    <t>Emulator IV</t>
  </si>
  <si>
    <t>ASR-10R</t>
  </si>
  <si>
    <t>M1REX</t>
  </si>
  <si>
    <t>M3 Xpanded</t>
  </si>
  <si>
    <t>MS-2000</t>
  </si>
  <si>
    <t>Polysix</t>
  </si>
  <si>
    <t>Xpander</t>
  </si>
  <si>
    <t>S-750</t>
  </si>
  <si>
    <t>SH-2</t>
  </si>
  <si>
    <t>SH-7</t>
  </si>
  <si>
    <t>V-Synth</t>
  </si>
  <si>
    <t>DX7 II FD</t>
  </si>
  <si>
    <t>dBlue</t>
  </si>
  <si>
    <t>Glitch</t>
  </si>
  <si>
    <t>BLOODY STREAM (2013)</t>
  </si>
  <si>
    <t>Kenji Yamamoto</t>
  </si>
  <si>
    <t>Electribe EA-1</t>
  </si>
  <si>
    <t>Electribe ER-1</t>
  </si>
  <si>
    <t>Xenon</t>
  </si>
  <si>
    <t>Yasunori Nishiki</t>
  </si>
  <si>
    <t>YouTube stream</t>
  </si>
  <si>
    <t>KOMPLETE KONTROL S61 MK2</t>
  </si>
  <si>
    <t>Engine</t>
  </si>
  <si>
    <t>SINE Player</t>
  </si>
  <si>
    <t>Stylus RMX Xpanded</t>
  </si>
  <si>
    <t>Omnisphere 2.6</t>
  </si>
  <si>
    <t>Trilian 1.5</t>
  </si>
  <si>
    <t>Twitter video</t>
  </si>
  <si>
    <t>Kingdom Hearts 3 (2019)</t>
  </si>
  <si>
    <t>Final Fantasy VII Remake (2020)</t>
  </si>
  <si>
    <t>Celtic ERA</t>
  </si>
  <si>
    <t>Flamenco Guitars</t>
  </si>
  <si>
    <t>Hollywood Strings Diamond</t>
  </si>
  <si>
    <t>Stormdrum 3</t>
  </si>
  <si>
    <t>Symphonic Orchestra Gold Complete</t>
  </si>
  <si>
    <t>Frontline Producer</t>
  </si>
  <si>
    <t>Americana Guitars</t>
  </si>
  <si>
    <t>Blues Keys</t>
  </si>
  <si>
    <t>Funk &amp; Disco Guitars</t>
  </si>
  <si>
    <t>Funk &amp; Soul Keys</t>
  </si>
  <si>
    <t>Soul Funk</t>
  </si>
  <si>
    <t>Studio Acoustics Guitars Vol. 2</t>
  </si>
  <si>
    <t>The Sound of Hammond</t>
  </si>
  <si>
    <t>Guitarristas</t>
  </si>
  <si>
    <t>Hip Hop &amp; Soul Guitars</t>
  </si>
  <si>
    <t>Indian Sessions Vol. 4</t>
  </si>
  <si>
    <t>KV Bala Krishnan - Tabla Sessions</t>
  </si>
  <si>
    <t>Percussionism 2</t>
  </si>
  <si>
    <t>Signature Percussion - House Conga Grooves</t>
  </si>
  <si>
    <t>The Magic Drum Orchestra - Samba Drums &amp; Percussion</t>
  </si>
  <si>
    <t>Organic Loops</t>
  </si>
  <si>
    <t>Complete Electric Bass</t>
  </si>
  <si>
    <t>Organic Loops / Loopmasters</t>
  </si>
  <si>
    <t>Brazilian Guitars</t>
  </si>
  <si>
    <t>YouTube stream, at 54:27</t>
  </si>
  <si>
    <t>please write these down, there are a lot</t>
  </si>
  <si>
    <t>RV Sample Packs</t>
  </si>
  <si>
    <t>Beat Scratch</t>
  </si>
  <si>
    <t>True Keys Italian Grand</t>
  </si>
  <si>
    <t>Ultimate Bass Vol. 2</t>
  </si>
  <si>
    <t>SOR CG2 - Rex Loops</t>
  </si>
  <si>
    <t>Sonny Wharton 2</t>
  </si>
  <si>
    <t>MS Vintage Funk Bass</t>
  </si>
  <si>
    <t>Latin Loop Academy</t>
  </si>
  <si>
    <t>KVS1 Rex Loops</t>
  </si>
  <si>
    <t>FLP Doublebass 160</t>
  </si>
  <si>
    <t>ER1</t>
  </si>
  <si>
    <t>DSBL Rex Loops</t>
  </si>
  <si>
    <t xml:space="preserve">Alistair Hirst </t>
  </si>
  <si>
    <t>Revox</t>
  </si>
  <si>
    <t>2-track reel-to-reel</t>
  </si>
  <si>
    <t>Professor Sakamoto</t>
  </si>
  <si>
    <t>Nord Stage 2</t>
  </si>
  <si>
    <t>Wayfar</t>
  </si>
  <si>
    <t>MIDINES</t>
  </si>
  <si>
    <t>PSR-48</t>
  </si>
  <si>
    <t>PCM Native Reverb Bundle</t>
  </si>
  <si>
    <t>AudioEase</t>
  </si>
  <si>
    <t>Altiverb 7</t>
  </si>
  <si>
    <t>Dada Life</t>
  </si>
  <si>
    <t>Sausage Fattener</t>
  </si>
  <si>
    <t>Illformed</t>
  </si>
  <si>
    <t>H-Delay Hybrid Delay</t>
  </si>
  <si>
    <t>GRAVITY</t>
  </si>
  <si>
    <t>The Trumpet 3</t>
  </si>
  <si>
    <t>The Trombone 3</t>
  </si>
  <si>
    <t>Albion ONE</t>
  </si>
  <si>
    <t>Hans Zimmer Piano</t>
  </si>
  <si>
    <t>Spitfire Chamber Strings</t>
  </si>
  <si>
    <t>VI Special Edition Volume 1</t>
  </si>
  <si>
    <t>Paul Linford</t>
  </si>
  <si>
    <t>Need for Speed Planet</t>
  </si>
  <si>
    <t>Need for Speed: Most Wanted (2005)</t>
  </si>
  <si>
    <t>M-tron</t>
  </si>
  <si>
    <t>Tee Lopes</t>
  </si>
  <si>
    <t>FL Studio 12 Producer Edition</t>
  </si>
  <si>
    <t>FL Studio 20 Producer Edition</t>
  </si>
  <si>
    <t>LP Complete</t>
  </si>
  <si>
    <t>Sonic the Hedgehog 2 Musical Trip (2011)</t>
  </si>
  <si>
    <t>Quarantine remix of Dr. Mario's Fever theme (2020)</t>
  </si>
  <si>
    <t>Sonic 2 HD (2017)</t>
  </si>
  <si>
    <t>Kontakt 6</t>
  </si>
  <si>
    <t>Workstation 3</t>
  </si>
  <si>
    <t>Major Magnet (2013)</t>
  </si>
  <si>
    <t>Sonic Mania (2017)</t>
  </si>
  <si>
    <t>Sonic 2 HD Alpha (2012)</t>
  </si>
  <si>
    <t>Galaxy Instruments</t>
  </si>
  <si>
    <t>TC Electric Guitar</t>
  </si>
  <si>
    <t>DFH Superior</t>
  </si>
  <si>
    <t>Green Hill Zone ´12</t>
  </si>
  <si>
    <t>Preset Collection</t>
  </si>
  <si>
    <t>See quote on bandcamp page</t>
  </si>
  <si>
    <t>"this is a lot of fun... Tons of awesome content, crafted creatively. I Love it!"</t>
  </si>
  <si>
    <t>Jake Kaufman</t>
  </si>
  <si>
    <t>Live 4</t>
  </si>
  <si>
    <t>See VGMix archive</t>
  </si>
  <si>
    <t>Via Rewire to Cubase</t>
  </si>
  <si>
    <t>Live 8 Suite</t>
  </si>
  <si>
    <t>See archive and website</t>
  </si>
  <si>
    <t>Live 9 Suite</t>
  </si>
  <si>
    <t>See tweet and website</t>
  </si>
  <si>
    <t>SONAR 3</t>
  </si>
  <si>
    <t>SONAR Professional</t>
  </si>
  <si>
    <t>REAPER</t>
  </si>
  <si>
    <t>FL Studio 12</t>
  </si>
  <si>
    <t>JSR</t>
  </si>
  <si>
    <t>FamiTracker</t>
  </si>
  <si>
    <t>Cubase SX2</t>
  </si>
  <si>
    <t>Cubase SX3</t>
  </si>
  <si>
    <t>Audix</t>
  </si>
  <si>
    <t>OM2</t>
  </si>
  <si>
    <t>See archive</t>
  </si>
  <si>
    <t xml:space="preserve">Behringer </t>
  </si>
  <si>
    <t xml:space="preserve">UB-1002       </t>
  </si>
  <si>
    <t xml:space="preserve">PCR-M50       </t>
  </si>
  <si>
    <t>Standard Jazz Bass</t>
  </si>
  <si>
    <t>SCALLOPSQUIER</t>
  </si>
  <si>
    <t xml:space="preserve">Focusrite </t>
  </si>
  <si>
    <t xml:space="preserve">Trakmaster Pro       </t>
  </si>
  <si>
    <t>HERO</t>
  </si>
  <si>
    <t>See flickr</t>
  </si>
  <si>
    <t>RG220B</t>
  </si>
  <si>
    <t>RG220E</t>
  </si>
  <si>
    <t>See interview</t>
  </si>
  <si>
    <t>V70CE Acoustic-Electric Guitar</t>
  </si>
  <si>
    <t xml:space="preserve">POD xt       </t>
  </si>
  <si>
    <t xml:space="preserve">B-1 Acoustic Bass       </t>
  </si>
  <si>
    <t xml:space="preserve">Axiom 61 </t>
  </si>
  <si>
    <t xml:space="preserve">BXP-5 5-string Bass       </t>
  </si>
  <si>
    <t>Rode</t>
  </si>
  <si>
    <t>NT1A</t>
  </si>
  <si>
    <t>XP-30</t>
  </si>
  <si>
    <t>Schecter</t>
  </si>
  <si>
    <t>007</t>
  </si>
  <si>
    <t xml:space="preserve">FB-01       </t>
  </si>
  <si>
    <t>Batman: The Brave and the Bold (2010)</t>
  </si>
  <si>
    <t>MOTIF XS8</t>
  </si>
  <si>
    <t xml:space="preserve">TX81z       </t>
  </si>
  <si>
    <t>Shreddage 2 Rock Band</t>
  </si>
  <si>
    <t>The Complete Bundle</t>
  </si>
  <si>
    <t>4Front</t>
  </si>
  <si>
    <t>CS80v</t>
  </si>
  <si>
    <t>Double Dragon Neon (2012)</t>
  </si>
  <si>
    <t>See stream</t>
  </si>
  <si>
    <t>Proteus VX</t>
  </si>
  <si>
    <t>BFD1</t>
  </si>
  <si>
    <t>Ozone 7</t>
  </si>
  <si>
    <t>Vinyl</t>
  </si>
  <si>
    <t>VocalSynth</t>
  </si>
  <si>
    <t>Adventure Time: ETDBIDK! (2013)</t>
  </si>
  <si>
    <t>Shantae: Risky's Revenge (2010)</t>
  </si>
  <si>
    <t>DuckTales Remastered (2013)</t>
  </si>
  <si>
    <t>Shantae and the Pirate's Curse (2014)</t>
  </si>
  <si>
    <t>See tweet and stream</t>
  </si>
  <si>
    <t>Solid Bus Comp</t>
  </si>
  <si>
    <t>Bubble Bath Aftermath (2012)</t>
  </si>
  <si>
    <t>Stagecraft Software</t>
  </si>
  <si>
    <t>Scratch Track</t>
  </si>
  <si>
    <t>Artillery 2</t>
  </si>
  <si>
    <t>Consequence</t>
  </si>
  <si>
    <t>Cyclop</t>
  </si>
  <si>
    <t>Effectrix</t>
  </si>
  <si>
    <t>Egoist</t>
  </si>
  <si>
    <t>Guitarist</t>
  </si>
  <si>
    <t>Looperator</t>
  </si>
  <si>
    <t>Vienna Symphonic Orchestra</t>
  </si>
  <si>
    <t>WIVI</t>
  </si>
  <si>
    <t>VOCALOID2</t>
  </si>
  <si>
    <t>Adagio</t>
  </si>
  <si>
    <t>Agitato Grandiose Legato</t>
  </si>
  <si>
    <t>Solo Studio Violin</t>
  </si>
  <si>
    <t>VOXOS Epic Choirs</t>
  </si>
  <si>
    <t>SB_FM.SF2</t>
  </si>
  <si>
    <t>Mighty Flip Champs! (2009)</t>
  </si>
  <si>
    <t>Fab Four</t>
  </si>
  <si>
    <t>See equipboard tweet quote</t>
  </si>
  <si>
    <t>Kompakt - 2006</t>
  </si>
  <si>
    <t>See Big Lion Music archive</t>
  </si>
  <si>
    <t>Kompakt - "...Symphonic Choirs, which I bought in 2006..."</t>
  </si>
  <si>
    <t>MY FREQUENCY IS 140.85 (2005)</t>
  </si>
  <si>
    <t>Kompakt - 2005</t>
  </si>
  <si>
    <t>Blakus Cello</t>
  </si>
  <si>
    <t>Soundfont - 2MBGMGS</t>
  </si>
  <si>
    <t>Official Demo</t>
  </si>
  <si>
    <t>Shreddage Bass: Picked Edition</t>
  </si>
  <si>
    <t>Essentials 05 - FX</t>
  </si>
  <si>
    <t>Manytone</t>
  </si>
  <si>
    <t xml:space="preserve">See tweet </t>
  </si>
  <si>
    <t>Merlin</t>
  </si>
  <si>
    <t>Soundfont - Merlin Creative</t>
  </si>
  <si>
    <t>Squaresoft</t>
  </si>
  <si>
    <t>Soundfont - Final Fantasy 7</t>
  </si>
  <si>
    <t>The Metal Foundry</t>
  </si>
  <si>
    <t>Turns out DFHS is a completely different library F[UN] ME</t>
  </si>
  <si>
    <t>? (Gigasampler Orchestral Library)</t>
  </si>
  <si>
    <t>041.8mg gm gs bank.sf2</t>
  </si>
  <si>
    <t>61.9mg jurgen gm gs bank.sf2</t>
  </si>
  <si>
    <t>031.9mg reality gm gs bank.sf2</t>
  </si>
  <si>
    <t>TETRALOGY for Zebra 2</t>
  </si>
  <si>
    <t>Harry Gregson-Williams</t>
  </si>
  <si>
    <t>E4X</t>
  </si>
  <si>
    <t>SDE-330</t>
  </si>
  <si>
    <t>Antares</t>
  </si>
  <si>
    <t>Auto-Tune</t>
  </si>
  <si>
    <t>Filter</t>
  </si>
  <si>
    <t>CS-80 V</t>
  </si>
  <si>
    <t>Gmedia</t>
  </si>
  <si>
    <t>ImpOSCar</t>
  </si>
  <si>
    <t>Ina</t>
  </si>
  <si>
    <t>GRM Tools</t>
  </si>
  <si>
    <t>Kontakt 2</t>
  </si>
  <si>
    <t>OhmBoyz</t>
  </si>
  <si>
    <t>Gigastudio 3</t>
  </si>
  <si>
    <t>Has Kontakt 2 -&gt; Has Factory Library</t>
  </si>
  <si>
    <t>Lena Raine</t>
  </si>
  <si>
    <t>Audio Technica</t>
  </si>
  <si>
    <t>ATH-M50x</t>
  </si>
  <si>
    <t>Focuscrite</t>
  </si>
  <si>
    <t>Scarlet Solo 2nd Gen</t>
  </si>
  <si>
    <t>Microkey Air</t>
  </si>
  <si>
    <t>Nanokey 2</t>
  </si>
  <si>
    <t>Keystation Mini 32</t>
  </si>
  <si>
    <t>Nektar</t>
  </si>
  <si>
    <t xml:space="preserve">Panorama P4 </t>
  </si>
  <si>
    <t>PSR-530</t>
  </si>
  <si>
    <t>V Collection</t>
  </si>
  <si>
    <t>Mellotron V</t>
  </si>
  <si>
    <t>See article image</t>
  </si>
  <si>
    <t>Pigments</t>
  </si>
  <si>
    <t>Minecraft Nether Update (2020)</t>
  </si>
  <si>
    <t>Celeste (2018)</t>
  </si>
  <si>
    <t xml:space="preserve">ValhallaDSP </t>
  </si>
  <si>
    <t>Valhalla Room</t>
  </si>
  <si>
    <t>VOCALOID 5</t>
  </si>
  <si>
    <t>Recorders</t>
  </si>
  <si>
    <t xml:space="preserve">Acoustic Guitar </t>
  </si>
  <si>
    <t>loopsdelacreme</t>
  </si>
  <si>
    <t>Cymbal Rolls</t>
  </si>
  <si>
    <t>Bernard Hermann Composer Toolkit</t>
  </si>
  <si>
    <t>Felt Piano</t>
  </si>
  <si>
    <t xml:space="preserve">Sacconi String Quartet </t>
  </si>
  <si>
    <t>Mick Gordon</t>
  </si>
  <si>
    <t>Ableton Live</t>
  </si>
  <si>
    <t>DOD</t>
  </si>
  <si>
    <t>Phasor 401</t>
  </si>
  <si>
    <t>Dwarfcraft</t>
  </si>
  <si>
    <t>Reese Lightning Fuzz</t>
  </si>
  <si>
    <t>Metasonix</t>
  </si>
  <si>
    <t>KV-100 Assblaster</t>
  </si>
  <si>
    <t>TX-3</t>
  </si>
  <si>
    <t>Mu-Tron</t>
  </si>
  <si>
    <t>Bi-Phase</t>
  </si>
  <si>
    <t>Retro Mechanical Labs</t>
  </si>
  <si>
    <t>432k Distortion Box</t>
  </si>
  <si>
    <t>Trogotronic</t>
  </si>
  <si>
    <t>p77 Tube FX Pedal</t>
  </si>
  <si>
    <t>Watkins</t>
  </si>
  <si>
    <t>Copicat</t>
  </si>
  <si>
    <t>WMD</t>
  </si>
  <si>
    <t>Geiger Counter</t>
  </si>
  <si>
    <t>FX Bundle</t>
  </si>
  <si>
    <t>V9</t>
  </si>
  <si>
    <t>Cableguys</t>
  </si>
  <si>
    <t>VolumeShaper</t>
  </si>
  <si>
    <t>See instagram post</t>
  </si>
  <si>
    <t>Spaces</t>
  </si>
  <si>
    <t>Cryogen</t>
  </si>
  <si>
    <t>Amplitube</t>
  </si>
  <si>
    <t xml:space="preserve">iZotope </t>
  </si>
  <si>
    <t>Alloy 2</t>
  </si>
  <si>
    <t>Trash 2</t>
  </si>
  <si>
    <t>Nectar</t>
  </si>
  <si>
    <t>Plugin Alliance</t>
  </si>
  <si>
    <t>Milennia NSEQ-2</t>
  </si>
  <si>
    <t>Slate Digital</t>
  </si>
  <si>
    <t>Virtual Mix Rack</t>
  </si>
  <si>
    <t>Virtual Tape Machines</t>
  </si>
  <si>
    <t>Spectatronics</t>
  </si>
  <si>
    <t>SugarBytes</t>
  </si>
  <si>
    <t>WOW</t>
  </si>
  <si>
    <t>Tone2</t>
  </si>
  <si>
    <t>AkustiX</t>
  </si>
  <si>
    <t>See product review</t>
  </si>
  <si>
    <t>Thermionic Culture Vulture</t>
  </si>
  <si>
    <t>Ocean Way Studios</t>
  </si>
  <si>
    <t>xFer</t>
  </si>
  <si>
    <t>MORPH 2</t>
  </si>
  <si>
    <t>Has Kontakt -&gt; Has Factory Library</t>
  </si>
  <si>
    <t>Submission Audio</t>
  </si>
  <si>
    <t>EUROBASS II</t>
  </si>
  <si>
    <t>Alistair Lindsay</t>
  </si>
  <si>
    <t>bt Twisted Textures</t>
  </si>
  <si>
    <t>RollerCoaster Tycoon 3: Wild! (2006)</t>
  </si>
  <si>
    <t>RollerCoaster Tycoon 3 (2004)</t>
  </si>
  <si>
    <t>RollerCoaster Tycoon 3: Splashed! (2005)</t>
  </si>
  <si>
    <t>Kevin Macleod</t>
  </si>
  <si>
    <t>AEON Collection</t>
  </si>
  <si>
    <t>Ample Guitar L</t>
  </si>
  <si>
    <t>Carefree (2014)</t>
  </si>
  <si>
    <t>Has Kontakt Factory Library -&gt; Kontakt</t>
  </si>
  <si>
    <t>CAGE Brass</t>
  </si>
  <si>
    <t>CAGE Strings</t>
  </si>
  <si>
    <t>CAGE Winds</t>
  </si>
  <si>
    <t>Electric Guitar Solo</t>
  </si>
  <si>
    <t>Steinway 1969 Legacy Piano</t>
  </si>
  <si>
    <t>CineBells</t>
  </si>
  <si>
    <t>CinePerc PRO</t>
  </si>
  <si>
    <t>CineStrings CORE</t>
  </si>
  <si>
    <t>CineStrings RUNS</t>
  </si>
  <si>
    <t>CineWinds PRO</t>
  </si>
  <si>
    <t>Concert &amp; Marching Band</t>
  </si>
  <si>
    <t>Jazz &amp; Big Band</t>
  </si>
  <si>
    <t>Steinway Virtual Concert Grand</t>
  </si>
  <si>
    <t>Master Sessions Ensemble Drums</t>
  </si>
  <si>
    <t>Master Sessions Ensemble Metals</t>
  </si>
  <si>
    <t>Master Sessions Ethnic Drums</t>
  </si>
  <si>
    <t>Natural Forces</t>
  </si>
  <si>
    <t>Vocalise</t>
  </si>
  <si>
    <t>Action Strings</t>
  </si>
  <si>
    <t>George Duke Soul Treasures</t>
  </si>
  <si>
    <t>New York Concert Grand</t>
  </si>
  <si>
    <t>Paranormal Spectrums</t>
  </si>
  <si>
    <t>Evolution Strawberry</t>
  </si>
  <si>
    <t>ACID DJ</t>
  </si>
  <si>
    <t>In a Heartbeat (2006)</t>
  </si>
  <si>
    <t>Shiny Tech (2006)</t>
  </si>
  <si>
    <t>Drinking Piano</t>
  </si>
  <si>
    <t>Voice of Rapture</t>
  </si>
  <si>
    <t>Brazil Chillout</t>
  </si>
  <si>
    <t>Local Forecast (2013)</t>
  </si>
  <si>
    <t>"Based on a loop from Zero-G. (Brazil Chillout - Mendesm)"</t>
  </si>
  <si>
    <t>Carnival Drums</t>
  </si>
  <si>
    <t>Lounge &amp; Chill</t>
  </si>
  <si>
    <t>Hep Cats (2015)</t>
  </si>
  <si>
    <t>Timothy Steven Clarke</t>
  </si>
  <si>
    <t>Audio-Technica</t>
  </si>
  <si>
    <t>AT4060</t>
  </si>
  <si>
    <t>Avalon Design</t>
  </si>
  <si>
    <t>Vt 737sm</t>
  </si>
  <si>
    <t>Nord Modular</t>
  </si>
  <si>
    <t>888|24</t>
  </si>
  <si>
    <t>Techno Synth Construction Yard</t>
  </si>
  <si>
    <t>Future Retro</t>
  </si>
  <si>
    <t>777</t>
  </si>
  <si>
    <t>KDFX</t>
  </si>
  <si>
    <t>POD</t>
  </si>
  <si>
    <t>HR824</t>
  </si>
  <si>
    <t>01v</t>
  </si>
  <si>
    <t>Andrew Barnabas &amp; Paul Arnold</t>
  </si>
  <si>
    <t>Pro Tools III PCI</t>
  </si>
  <si>
    <t>Confirmed by composers</t>
  </si>
  <si>
    <t>MediEvil (1998)</t>
  </si>
  <si>
    <t>Logic Audio 3</t>
  </si>
  <si>
    <t>Frogger (PS1, 1997)</t>
  </si>
  <si>
    <t>MediEvil 2 (2000)</t>
  </si>
  <si>
    <t>Blake Robinson</t>
  </si>
  <si>
    <t>Pro Tools 9</t>
  </si>
  <si>
    <t>Pro Tools 10</t>
  </si>
  <si>
    <t>Reaper 5</t>
  </si>
  <si>
    <t>KOMPLETE 10</t>
  </si>
  <si>
    <t>Soundlib</t>
  </si>
  <si>
    <t>G-Player</t>
  </si>
  <si>
    <t>Gigastudio 4</t>
  </si>
  <si>
    <t>GVI</t>
  </si>
  <si>
    <t>Broadway Big Band</t>
  </si>
  <si>
    <t>Angelic Zither</t>
  </si>
  <si>
    <t>Cherry Electric Bass</t>
  </si>
  <si>
    <t>Core Bass Pear</t>
  </si>
  <si>
    <t>Evolution Electric Guitar</t>
  </si>
  <si>
    <t>Evolution Rosewood Grand</t>
  </si>
  <si>
    <t>Evolution Steel Strings</t>
  </si>
  <si>
    <t>Finger Cymbal</t>
  </si>
  <si>
    <t>Mesawinds</t>
  </si>
  <si>
    <t>Passion Flute</t>
  </si>
  <si>
    <t>Pineapple Ukulele</t>
  </si>
  <si>
    <t>Stomp Box</t>
  </si>
  <si>
    <t>TinyBox</t>
  </si>
  <si>
    <t>Metropolis Ark</t>
  </si>
  <si>
    <t>Orchestral String Runs 2</t>
  </si>
  <si>
    <t>Symphonic Sphere</t>
  </si>
  <si>
    <t>The Trombone</t>
  </si>
  <si>
    <t>Cappricio</t>
  </si>
  <si>
    <t>Carousel</t>
  </si>
  <si>
    <t>Da Capo</t>
  </si>
  <si>
    <t>Fe</t>
  </si>
  <si>
    <t>Felt Force One</t>
  </si>
  <si>
    <t>Grosso</t>
  </si>
  <si>
    <t>H.I.P.P.</t>
  </si>
  <si>
    <t>Hurdi Gurdi</t>
  </si>
  <si>
    <t>Massai</t>
  </si>
  <si>
    <t>Minimal</t>
  </si>
  <si>
    <t>Pacific</t>
  </si>
  <si>
    <t>Rojin</t>
  </si>
  <si>
    <t>Shahrazad</t>
  </si>
  <si>
    <t>Tigris &amp; Euphrates</t>
  </si>
  <si>
    <t>Toccata</t>
  </si>
  <si>
    <t>Turntablism</t>
  </si>
  <si>
    <t>Tutti Vox</t>
  </si>
  <si>
    <t>Vivace</t>
  </si>
  <si>
    <t>Kenji Yamamoto (Dragon Ball)</t>
  </si>
  <si>
    <t xml:space="preserve">See Picture. </t>
  </si>
  <si>
    <t>MU2000</t>
  </si>
  <si>
    <t>Sam Hulick</t>
  </si>
  <si>
    <t>Reddit Q&amp;A</t>
  </si>
  <si>
    <t>Moog Modular V</t>
  </si>
  <si>
    <t>Tommy Tallarico</t>
  </si>
  <si>
    <t>K3</t>
  </si>
  <si>
    <t>K4r</t>
  </si>
  <si>
    <t>Alpha JUNO-1</t>
  </si>
  <si>
    <t>Sound Ideas The SFX Kit (Sample Library)</t>
  </si>
  <si>
    <t>Earthworm Jim (Sega CD)</t>
  </si>
  <si>
    <t>Earthworm Jim 2 (Sega Saturn)</t>
  </si>
  <si>
    <t>Masafumi Takada</t>
  </si>
  <si>
    <t>OSV interview</t>
  </si>
  <si>
    <t>Play</t>
  </si>
  <si>
    <t>Dan Forden</t>
  </si>
  <si>
    <t>Game-OST Interview</t>
  </si>
  <si>
    <t>Mortal Kombat: Deception (2004)</t>
  </si>
  <si>
    <t>Uni Akiyama (U2)</t>
  </si>
  <si>
    <t>UM-550</t>
  </si>
  <si>
    <t>Jason Page</t>
  </si>
  <si>
    <t>Confirmed via Soundcloud DMs</t>
  </si>
  <si>
    <t>BassvStation</t>
  </si>
  <si>
    <t>FINALIZER 96K</t>
  </si>
  <si>
    <t>Ryota Kozuka</t>
  </si>
  <si>
    <t>Bart Rojimans</t>
  </si>
  <si>
    <t>Pro Audio</t>
  </si>
  <si>
    <t>Confirmed via E-Mail</t>
  </si>
  <si>
    <t>Reason 1</t>
  </si>
  <si>
    <t>Reason 2</t>
  </si>
  <si>
    <t>Yannick Delwiche</t>
  </si>
  <si>
    <t>MadTracker 2.08</t>
  </si>
  <si>
    <t>Confirmed via YouTube Comment</t>
  </si>
  <si>
    <t>Mitsuhiro Kitadani</t>
  </si>
  <si>
    <t>Twitter response</t>
  </si>
  <si>
    <t>Peing Question</t>
  </si>
  <si>
    <t>Super Smash Bros. Ultimate: Joker (2019)</t>
  </si>
  <si>
    <t>IlyaEfimov</t>
  </si>
  <si>
    <t>? (Guitar Bundle?)</t>
  </si>
  <si>
    <t>Musical Sampling</t>
  </si>
  <si>
    <t>? (Strings)</t>
  </si>
  <si>
    <t>Strewzov</t>
  </si>
  <si>
    <t>Vienna</t>
  </si>
  <si>
    <t>Takeharu Ishimoto</t>
  </si>
  <si>
    <t>Komplete Kontrol S49</t>
  </si>
  <si>
    <t>Instagram</t>
  </si>
  <si>
    <t>Maschine 2</t>
  </si>
  <si>
    <t>Superior Drummer 2.1</t>
  </si>
  <si>
    <t>Steinberg / Wizoo</t>
  </si>
  <si>
    <t>Superior Drummer 3</t>
  </si>
  <si>
    <t>Gravity Pack 01: Rhythmic Textures</t>
  </si>
  <si>
    <t>Gravity Pack 02: Vocalise</t>
  </si>
  <si>
    <t>Gravity Pack 03: Scoring Guitars</t>
  </si>
  <si>
    <t xml:space="preserve">AbbeyRoad 70s Drummer
</t>
  </si>
  <si>
    <t>Elektrik Piano 15</t>
  </si>
  <si>
    <t>Kontakt Factory Essentials</t>
  </si>
  <si>
    <t xml:space="preserve">Kontakt Factory Library
</t>
  </si>
  <si>
    <t>Symphony Essentials Brass Solo</t>
  </si>
  <si>
    <t>Symphony Essentials Brass Ensemble</t>
  </si>
  <si>
    <t>Symphony Essentials String Ensemble</t>
  </si>
  <si>
    <t>Samplephonics</t>
  </si>
  <si>
    <t>Dirty Modular</t>
  </si>
  <si>
    <t>Albion II</t>
  </si>
  <si>
    <t>Albion III</t>
  </si>
  <si>
    <t>Albion IV</t>
  </si>
  <si>
    <t>The Rock Foundry</t>
  </si>
  <si>
    <t>Fabian Del Priore</t>
  </si>
  <si>
    <t>See website</t>
  </si>
  <si>
    <t>X3R</t>
  </si>
  <si>
    <t>CS6R</t>
  </si>
  <si>
    <t>PSR-500</t>
  </si>
  <si>
    <t>VSS-30</t>
  </si>
  <si>
    <t>"EWQL Strings"</t>
  </si>
  <si>
    <t>Maz</t>
  </si>
  <si>
    <t>No. 1 Instruments</t>
  </si>
  <si>
    <t>Giana Sisters - Twisted Dreams (2012)</t>
  </si>
  <si>
    <t>SuperWave</t>
  </si>
  <si>
    <t>P8</t>
  </si>
  <si>
    <t>Chris Huselbeck</t>
  </si>
  <si>
    <t>ESQ-1</t>
  </si>
  <si>
    <t>Confirmed via Email</t>
  </si>
  <si>
    <t>Matrix 1000</t>
  </si>
  <si>
    <t>See tweet studio images</t>
  </si>
  <si>
    <t>Microwave</t>
  </si>
  <si>
    <t>AN1X</t>
  </si>
  <si>
    <t>CS1X</t>
  </si>
  <si>
    <t>CS2X</t>
  </si>
  <si>
    <t>Confirmed via Discord</t>
  </si>
  <si>
    <t>Tony Trippi</t>
  </si>
  <si>
    <t>Pro Tools 7.2</t>
  </si>
  <si>
    <t>Reason 2.5</t>
  </si>
  <si>
    <t>ACID 6</t>
  </si>
  <si>
    <t>DM-4</t>
  </si>
  <si>
    <t>DM-5</t>
  </si>
  <si>
    <t>DM Pro</t>
  </si>
  <si>
    <t>KR2000-S</t>
  </si>
  <si>
    <t>KR2500-S</t>
  </si>
  <si>
    <t>Most likely refering to Premiere Edition 1</t>
  </si>
  <si>
    <t>20th Century Fox Sound Effects Library</t>
  </si>
  <si>
    <t>Ambience Series 3000</t>
  </si>
  <si>
    <t>Foley Footsteps</t>
  </si>
  <si>
    <t>Larger Than Life</t>
  </si>
  <si>
    <t>Lucasfilm Sound Effects Library</t>
  </si>
  <si>
    <t>The General Series 6000 Extension II</t>
  </si>
  <si>
    <t>Universal Studios Sound Effects Library</t>
  </si>
  <si>
    <t>Tim Follin</t>
  </si>
  <si>
    <t>MidiVerb 4</t>
  </si>
  <si>
    <t>Plok (1993)</t>
  </si>
  <si>
    <t>Laura Shigihara</t>
  </si>
  <si>
    <t>SONAR 6</t>
  </si>
  <si>
    <t>Plants vs. Zombies (2009)</t>
  </si>
  <si>
    <t>Audio editing</t>
  </si>
  <si>
    <t>See 2011 forum post</t>
  </si>
  <si>
    <t>See 2010 forum post</t>
  </si>
  <si>
    <t>DR-008</t>
  </si>
  <si>
    <t>Plants vs. Zombies 2: It's About Time (2013)</t>
  </si>
  <si>
    <t>Peter McConnell</t>
  </si>
  <si>
    <t>Sly 2: Band of Thieves (2004)</t>
  </si>
  <si>
    <t>Macintosh IIsi</t>
  </si>
  <si>
    <t>Super Champ X2</t>
  </si>
  <si>
    <t>Marshall</t>
  </si>
  <si>
    <t>JMP-1</t>
  </si>
  <si>
    <t>Fender Mark III</t>
  </si>
  <si>
    <t>Peter says he has "a ton of sample libraries running" in Ensemble Pro</t>
  </si>
  <si>
    <t>Plants vs. Zombies 2: It's About TIme (2013)</t>
  </si>
  <si>
    <t>Ethno World 2</t>
  </si>
  <si>
    <t>Sly 3: Honor Among Thieves (2005)</t>
  </si>
  <si>
    <t>Either Mural Vol. 1 or Vol. 2</t>
  </si>
  <si>
    <t>Plants vs. Zombies: Garden Warfare (2014)</t>
  </si>
  <si>
    <t>Rob Lord</t>
  </si>
  <si>
    <t>Emulator IV Keyboard</t>
  </si>
  <si>
    <t>Confirmed via Message</t>
  </si>
  <si>
    <t>Electronic Dream Plant</t>
  </si>
  <si>
    <t>Wasp</t>
  </si>
  <si>
    <t>Behind The Scenes Composer Chat</t>
  </si>
  <si>
    <t>"I got this in 1981..."</t>
  </si>
  <si>
    <t>Glover (1998)</t>
  </si>
  <si>
    <t>Prodigy</t>
  </si>
  <si>
    <t>Fuzion Frenzy (2001)</t>
  </si>
  <si>
    <t>Module (aka Jeramiah Ross)</t>
  </si>
  <si>
    <t>See behind the scenes video</t>
  </si>
  <si>
    <t>Shatter (2009)</t>
  </si>
  <si>
    <t xml:space="preserve">Audio Damage </t>
  </si>
  <si>
    <t>Reverence</t>
  </si>
  <si>
    <t>Audio Damage</t>
  </si>
  <si>
    <t>Rough Rider</t>
  </si>
  <si>
    <t>Rapture</t>
  </si>
  <si>
    <t>Camel Audio</t>
  </si>
  <si>
    <t>CamelPhat</t>
  </si>
  <si>
    <t>CamelSpace</t>
  </si>
  <si>
    <t>Decimort</t>
  </si>
  <si>
    <t>Devastor</t>
  </si>
  <si>
    <t>DASH Signature</t>
  </si>
  <si>
    <t>eve2</t>
  </si>
  <si>
    <t>Green Oak</t>
  </si>
  <si>
    <t>Crystal 2.4</t>
  </si>
  <si>
    <t>Vember Audio</t>
  </si>
  <si>
    <t>Surge</t>
  </si>
  <si>
    <t>Kow Otani</t>
  </si>
  <si>
    <t>Twitter post</t>
  </si>
  <si>
    <t>S4+</t>
  </si>
  <si>
    <t>Youtube video (background)</t>
  </si>
  <si>
    <t>Module</t>
  </si>
  <si>
    <t>Twitter Post</t>
  </si>
  <si>
    <t>E-MU Planet Earth</t>
  </si>
  <si>
    <t>FA-08</t>
  </si>
  <si>
    <t>Owns two</t>
  </si>
  <si>
    <t>Module, 2001 Model</t>
  </si>
  <si>
    <t>Shakugan no Shana - Assorted Shana Vol.3 (2006)</t>
  </si>
  <si>
    <t>Altiverb 7 XL</t>
  </si>
  <si>
    <t>Instagram post</t>
  </si>
  <si>
    <t>Chris Tilton</t>
  </si>
  <si>
    <t>Native Power Pack</t>
  </si>
  <si>
    <t>Bias</t>
  </si>
  <si>
    <t>Peak Pro 5</t>
  </si>
  <si>
    <t>Yuka Tsujiyoko</t>
  </si>
  <si>
    <t>HP-3800</t>
  </si>
  <si>
    <t>Suzuki</t>
  </si>
  <si>
    <t>David Bergeaud</t>
  </si>
  <si>
    <t>Acess</t>
  </si>
  <si>
    <t>? (Virus Series Modules)</t>
  </si>
  <si>
    <t>B-3</t>
  </si>
  <si>
    <t>"And their organ module"</t>
  </si>
  <si>
    <t>Emulator</t>
  </si>
  <si>
    <t>"I used pretty much everything from Emulator"</t>
  </si>
  <si>
    <t>Emulator E4X</t>
  </si>
  <si>
    <t>Image</t>
  </si>
  <si>
    <t>? (Proteus Series Modules)</t>
  </si>
  <si>
    <t>"I had a few pieces of hardware from Kurzweil"</t>
  </si>
  <si>
    <t>? (S-700 Series)</t>
  </si>
  <si>
    <t>"I used a lot of Roland samplers"</t>
  </si>
  <si>
    <t>? (ATC Series Modules)</t>
  </si>
  <si>
    <t>Xclusive WAV. Xtension</t>
  </si>
  <si>
    <t>Ratchet &amp; Clank (2002)</t>
  </si>
  <si>
    <t>Ratchet &amp; Clank: Up Your Arsenal (2004)</t>
  </si>
  <si>
    <t>"For a while I had a battery of GigaSamplers"</t>
  </si>
  <si>
    <t>I bet you feel real special for finding out that your favorite developer uses Stylus.</t>
  </si>
  <si>
    <t>Server Member</t>
  </si>
  <si>
    <t>Model</t>
  </si>
  <si>
    <t>Expansions and Modifications</t>
  </si>
  <si>
    <t>Welcome to the Server Equipment section! This section documents who in the VGM &amp; Other Instrument Sources Discord has hardware, and what exact hardware. If you wish to be added to this list, please contact a sheet editor with proof of your ownership of your hardware, and we will add you onto the list. If you're on the list, and you keep refusing to record demos for others, you will be removed from this list. If you don't have time to record demos all the time, it's fine. If you never have time, it's not. Also note, this section is not here to brag about the hardware you have. This list is for those who have hardware, and are willing to record demos, if asked.</t>
  </si>
  <si>
    <t>Korg</t>
  </si>
  <si>
    <t>Roland/Edirol</t>
  </si>
  <si>
    <t>S1000/S1100</t>
  </si>
  <si>
    <t>unknown#3949 (232610678471393281)</t>
  </si>
  <si>
    <t>Hover for more information.</t>
  </si>
  <si>
    <t>S3000 (S3000/S3000XL/S3200/S3200XL/CD3000/CD3000XL)</t>
  </si>
  <si>
    <t>Nuclear#4697 (339496500507705346)</t>
  </si>
  <si>
    <t>S5000/S6000</t>
  </si>
  <si>
    <t>S6000 v2</t>
  </si>
  <si>
    <t>Emulator EIIIX (EIIIxs, EIIIxp)</t>
  </si>
  <si>
    <t>EIIIxp</t>
  </si>
  <si>
    <t>Emulator IV (E4, E4X, E4XT, E5000, E6400, …)</t>
  </si>
  <si>
    <t>leem#3722 (580876117796192313)</t>
  </si>
  <si>
    <t>Proteus/1 (Proteus/1, Proteus/1 XR)</t>
  </si>
  <si>
    <t>No information available.</t>
  </si>
  <si>
    <t>Proteus/2 (Proteus/2, Proteus/2 XR)</t>
  </si>
  <si>
    <t>Proteus/3 (Proteus/3, Proteus/3 XR)</t>
  </si>
  <si>
    <t>Proteus 1000 Series (Proteus 1000, Xtreme Lead-1, …)</t>
  </si>
  <si>
    <t>Xtreme Lead-1</t>
  </si>
  <si>
    <t>Proteus 2000 Series (Proteus 2000, Orbit-3, Xtreme Lead-1 Turbo, Virtuoso 2000, …)</t>
  </si>
  <si>
    <t>Mirage (DSK-8, DSK-1, DMS-8)</t>
  </si>
  <si>
    <t>Makoto#6969 (622361372562292764)</t>
  </si>
  <si>
    <t>DMS-8</t>
  </si>
  <si>
    <t>K1 (K1, K1r, K1m, K1 II, K1r II)</t>
  </si>
  <si>
    <t>01/W (01/W, 01/WFD, 01/Wpro, 01/Wprox, 01R/W)</t>
  </si>
  <si>
    <t>01/WFD</t>
  </si>
  <si>
    <t>M1 (M1, M1 EX, M1R, M1R EX)</t>
  </si>
  <si>
    <t>M1R and M1R EX</t>
  </si>
  <si>
    <t>MS2000 (MS2000, MS2000B, MS2000R, MS2000BR)</t>
  </si>
  <si>
    <t>MS2000BR</t>
  </si>
  <si>
    <t>Trinity (Trinity, TR-Rack, …)</t>
  </si>
  <si>
    <t>Trinity Plus</t>
  </si>
  <si>
    <t>WAVESTATION (WAVESTATION, WAVESTATION EX, WAVESTATION A/D, WAVESTATION SR)</t>
  </si>
  <si>
    <t>X5D (X5D, X5DR)</t>
  </si>
  <si>
    <t>X5DR</t>
  </si>
  <si>
    <t>K2000 (K2000, K2000S, K2000R, K2000RS, K2000VP, K2VX)</t>
  </si>
  <si>
    <t>kabulent#8565 (155452288423559168)</t>
  </si>
  <si>
    <t>K2000S</t>
  </si>
  <si>
    <t>K2500 (K2500, K2500S, K2500R, K2500RS)</t>
  </si>
  <si>
    <t>Matrix-6 (Matrix-6, Matrix-6R, Matrix-1000)</t>
  </si>
  <si>
    <t>Matrix-6R</t>
  </si>
  <si>
    <t>Roland / Edirol</t>
  </si>
  <si>
    <t>D-50 (D-50, D-550)</t>
  </si>
  <si>
    <t>JV-80 (JV-80, JV-880, JV-90, JV-1000)</t>
  </si>
  <si>
    <t>R-8 (R-8, R-8M, R-8MKII)</t>
  </si>
  <si>
    <t>S-5xx (S-50, S-550)</t>
  </si>
  <si>
    <t>S-7xx (S-750, S-760, S-770, SP-700)</t>
  </si>
  <si>
    <t>SOUND Canvas SC-55 (SC-55 MKI, SC-55 MKII)</t>
  </si>
  <si>
    <t>Mr. Skeltal#8302 (496334975176671242)</t>
  </si>
  <si>
    <t>SC-55 MKII</t>
  </si>
  <si>
    <t>SOUND Canvas SC-88 Pro (SC-88 Pro, SC-880)</t>
  </si>
  <si>
    <t>Mudstep#7989 (363135259291942922)</t>
  </si>
  <si>
    <t>SC-880</t>
  </si>
  <si>
    <t>STUDIO Canvas SD-90 (SD-20, SD-80, SD-90)</t>
  </si>
  <si>
    <t>SD-90</t>
  </si>
  <si>
    <t>SD-80</t>
  </si>
  <si>
    <t>SYSTEM-1 (SYSTEM-1, SYSTEM-1m)</t>
  </si>
  <si>
    <t>SYSTEM-1m</t>
  </si>
  <si>
    <t>U-20 (U-20, U-110, U-220)</t>
  </si>
  <si>
    <t>OB-6</t>
  </si>
  <si>
    <t>MUx000 (MU1000, MU1000EX, MU2000, MU2000EX)</t>
  </si>
  <si>
    <t>MU1000</t>
  </si>
  <si>
    <t>SY-77 (SY-77, TG-77)</t>
  </si>
  <si>
    <t>TG-77</t>
  </si>
  <si>
    <t>Xerxes#9656 (311970793183641600)</t>
  </si>
  <si>
    <t>VL1 (VL1, VL1 V2, VL1-m, VL1-m V2)</t>
  </si>
  <si>
    <t>VL1-m V2</t>
  </si>
  <si>
    <t>Do not DM these users, expecting complete recordings of tracks, for complete recordings can be quite time consuming. Also, do not ask for deepsampled</t>
  </si>
  <si>
    <t>patches, which are also time consuming. Keep it to small demo's of specific sounds.</t>
  </si>
  <si>
    <r>
      <rPr>
        <rFont val="Fira Sans"/>
        <b/>
        <color rgb="FF29E0FF"/>
        <sz val="14.0"/>
      </rPr>
      <t xml:space="preserve">Research by: </t>
    </r>
    <r>
      <rPr>
        <rFont val="Fira Sans"/>
        <b/>
        <color rgb="FFFFFFFF"/>
        <sz val="14.0"/>
      </rPr>
      <t>---</t>
    </r>
  </si>
  <si>
    <t xml:space="preserve">Section 1 - </t>
  </si>
  <si>
    <t>[Title]</t>
  </si>
  <si>
    <t xml:space="preserve">Section 2 - </t>
  </si>
  <si>
    <t>[Notice]</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</si>
</sst>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yyyy-mm-dd"/>
    <numFmt numFmtId="165" formatCode="hh:mm"/>
    <numFmt numFmtId="166" formatCode="#,##0.00\ [$€-1]"/>
    <numFmt numFmtId="167" formatCode="d-m"/>
    <numFmt numFmtId="168" formatCode="mmmm yyyy"/>
  </numFmts>
  <fonts count="160">
    <font>
      <sz val="10.0"/>
      <color rgb="FF000000"/>
      <name val="Arial"/>
    </font>
    <font>
      <b/>
      <sz val="14.0"/>
      <color rgb="FFFFFFFF"/>
      <name val="Fira Sans"/>
    </font>
    <font>
      <b/>
      <sz val="14.0"/>
      <color rgb="FF29E0FF"/>
      <name val="Fira Sans"/>
    </font>
    <font/>
    <font>
      <b/>
      <color rgb="FFCC0000"/>
      <name val="Fira Sans"/>
    </font>
    <font>
      <b/>
      <sz val="14.0"/>
      <color rgb="FFE12B61"/>
      <name val="Fira Sans"/>
    </font>
    <font>
      <b/>
      <u/>
      <sz val="10.0"/>
      <color rgb="FF1155CC"/>
      <name val="Fira Sans"/>
    </font>
    <font>
      <b/>
      <sz val="10.0"/>
      <color rgb="FF000000"/>
      <name val="Fira Sans"/>
    </font>
    <font>
      <b/>
      <u/>
      <sz val="14.0"/>
      <color rgb="FFFFFFFF"/>
      <name val="Fira Sans"/>
    </font>
    <font>
      <b/>
      <u/>
      <color rgb="FF1155CC"/>
      <name val="Fira Sans"/>
    </font>
    <font>
      <b/>
      <color rgb="FF000000"/>
      <name val="Fira Sans"/>
    </font>
    <font>
      <b/>
      <sz val="10.0"/>
      <color rgb="FFEB003B"/>
      <name val="Fira Sans"/>
    </font>
    <font>
      <b/>
      <sz val="10.0"/>
      <color rgb="FFFFFFFF"/>
      <name val="Fira Sans"/>
    </font>
    <font>
      <b/>
      <i/>
      <sz val="10.0"/>
      <color rgb="FF000000"/>
      <name val="Fira Sans"/>
    </font>
    <font>
      <b/>
      <u/>
      <sz val="12.0"/>
      <color rgb="FFFFFFFF"/>
      <name val="Fira Sans"/>
    </font>
    <font>
      <b/>
      <u/>
      <sz val="14.0"/>
      <color rgb="FFC6D7F0"/>
      <name val="Fira Sans"/>
    </font>
    <font>
      <b/>
      <color rgb="FF50E1AB"/>
      <name val="Fira Sans"/>
    </font>
    <font>
      <b/>
      <color rgb="FF50E1AB"/>
      <name val="&quot;Fira Sans&quot;"/>
    </font>
    <font>
      <b/>
      <sz val="14.0"/>
      <color rgb="FF50E1AB"/>
      <name val="Fira Sans"/>
    </font>
    <font>
      <b/>
      <color rgb="FFFFFFFF"/>
      <name val="Fira Sans"/>
    </font>
    <font>
      <b/>
      <sz val="14.0"/>
      <color rgb="FFFF1C5B"/>
      <name val="Fira Sans"/>
    </font>
    <font>
      <b/>
      <color rgb="FFC6D7F0"/>
      <name val="Fira Sans"/>
    </font>
    <font>
      <b/>
      <u/>
      <color rgb="FFC6D7F0"/>
      <name val="Fira Sans"/>
    </font>
    <font>
      <b/>
      <u/>
      <color rgb="FFC6D7F0"/>
      <name val="Fira Sans"/>
    </font>
    <font>
      <name val="Fira Sans"/>
    </font>
    <font>
      <b/>
      <sz val="10.0"/>
      <name val="Fira Sans"/>
    </font>
    <font>
      <b/>
      <name val="Fira Sans"/>
    </font>
    <font>
      <b/>
      <sz val="14.0"/>
      <name val="Fira Sans"/>
    </font>
    <font>
      <b/>
      <color rgb="FF2E4287"/>
      <name val="Fira Sans"/>
    </font>
    <font>
      <b/>
      <sz val="10.0"/>
      <color rgb="FF2E4287"/>
      <name val="Fira Sans"/>
    </font>
    <font>
      <b/>
      <i/>
      <color rgb="FF2E4287"/>
      <name val="Fira Sans"/>
    </font>
    <font>
      <b/>
      <u/>
      <sz val="12.0"/>
      <color rgb="FFC6D7F0"/>
      <name val="Fira Sans"/>
    </font>
    <font>
      <b/>
      <sz val="10.0"/>
      <color rgb="FF3A6B72"/>
      <name val="Fira Sans"/>
    </font>
    <font>
      <b/>
      <color rgb="FF3A6B72"/>
      <name val="Fira Sans"/>
    </font>
    <font>
      <b/>
      <color rgb="FF3A6B72"/>
      <name val="&quot;docs-Fira Sans&quot;"/>
    </font>
    <font>
      <b/>
      <sz val="14.0"/>
      <color rgb="FF00FF00"/>
      <name val="Fira Sans"/>
    </font>
    <font>
      <b/>
      <sz val="14.0"/>
      <color rgb="FF4CB36B"/>
      <name val="Fira Sans"/>
    </font>
    <font>
      <b/>
      <color rgb="FF278768"/>
      <name val="Fira Sans"/>
    </font>
    <font>
      <b/>
      <sz val="10.0"/>
      <color rgb="FF278768"/>
      <name val="Fira Sans"/>
    </font>
    <font>
      <b/>
      <i/>
      <color rgb="FF278768"/>
      <name val="Fira Sans"/>
    </font>
    <font>
      <b/>
      <sz val="14.0"/>
      <color rgb="FF627ABF"/>
      <name val="Fira Sans"/>
    </font>
    <font>
      <b/>
      <color rgb="FF674EA7"/>
      <name val="Fira Sans"/>
    </font>
    <font>
      <b/>
      <i/>
      <color rgb="FF674EA7"/>
      <name val="Fira Sans"/>
    </font>
    <font>
      <b/>
      <u/>
      <color rgb="FF674EA7"/>
      <name val="Fira Sans"/>
    </font>
    <font>
      <b/>
      <sz val="10.0"/>
      <color rgb="FF674EA7"/>
      <name val="Fira Sans"/>
    </font>
    <font>
      <b/>
      <sz val="14.0"/>
      <color rgb="FFF1B52F"/>
      <name val="Fira Sans"/>
    </font>
    <font>
      <b/>
      <i/>
      <color rgb="FF000000"/>
      <name val="Fira Sans"/>
    </font>
    <font>
      <b/>
      <i/>
      <sz val="10.0"/>
      <name val="Fira Sans"/>
    </font>
    <font>
      <b/>
      <u/>
      <sz val="12.0"/>
      <color rgb="FFC6D7F0"/>
      <name val="Fira Sans"/>
    </font>
    <font>
      <b/>
      <sz val="12.0"/>
      <color rgb="FFC6D7F0"/>
      <name val="Fira Sans"/>
    </font>
    <font>
      <b/>
      <color rgb="FFD9D9D9"/>
      <name val="Fira Sans"/>
    </font>
    <font>
      <b/>
      <color rgb="FF000000"/>
      <name val="&quot;Fira Sans&quot;"/>
    </font>
    <font>
      <b/>
      <u/>
      <color rgb="FF1155CC"/>
      <name val="Fira Sans"/>
    </font>
    <font>
      <b/>
      <name val="&quot;Fira Sans&quot;"/>
    </font>
    <font>
      <b/>
      <color rgb="FFD9D9D9"/>
      <name val="&quot;Fira Sans&quot;"/>
    </font>
    <font>
      <name val="Arial"/>
    </font>
    <font>
      <b/>
      <i/>
      <color rgb="FF000000"/>
      <name val="&quot;Fira Sans&quot;"/>
    </font>
    <font>
      <b/>
      <u/>
      <color rgb="FF1155CC"/>
      <name val="&quot;Fira Sans&quot;"/>
    </font>
    <font>
      <b/>
      <sz val="10.0"/>
      <color rgb="FFD9D9D9"/>
      <name val="Fira Sans"/>
    </font>
    <font>
      <b/>
      <sz val="10.0"/>
      <color rgb="FF1E8EDF"/>
      <name val="Fira Sans"/>
    </font>
    <font>
      <b/>
      <sz val="10.0"/>
      <color rgb="FFCC4125"/>
      <name val="Fira Sans"/>
    </font>
    <font>
      <b/>
      <u/>
      <sz val="10.0"/>
      <color rgb="FF0000FF"/>
      <name val="Fira Sans"/>
    </font>
    <font>
      <b/>
      <u/>
      <sz val="10.0"/>
      <color rgb="FF1155CC"/>
      <name val="Fira Sans"/>
    </font>
    <font>
      <b/>
      <sz val="14.0"/>
      <color rgb="FF3D85C6"/>
      <name val="Fira Sans"/>
    </font>
    <font>
      <b/>
      <u/>
      <color rgb="FF0000FF"/>
      <name val="Fira Sans"/>
    </font>
    <font>
      <b/>
      <u/>
      <color rgb="FF1155CC"/>
      <name val="Fira Sans"/>
    </font>
    <font>
      <b/>
      <sz val="14.0"/>
      <color rgb="FF990000"/>
      <name val="Fira Sans"/>
    </font>
    <font>
      <b/>
      <sz val="9.0"/>
      <name val="Fira Sans"/>
    </font>
    <font>
      <b/>
      <sz val="14.0"/>
      <color rgb="FFF1C232"/>
      <name val="Fira Sans"/>
    </font>
    <font>
      <b/>
      <color rgb="FFD34E79"/>
      <name val="Fira Sans"/>
    </font>
    <font>
      <b/>
      <color rgb="FF25C6E1"/>
      <name val="Fira Sans"/>
    </font>
    <font>
      <b/>
      <color rgb="FF000000"/>
      <name val="&quot;docs-Fira Sans&quot;"/>
    </font>
    <font>
      <b/>
      <color rgb="FFF18F2B"/>
      <name val="Fira Sans"/>
    </font>
    <font>
      <b/>
      <color rgb="FF29E0FF"/>
      <name val="Fira Sans"/>
    </font>
    <font>
      <b/>
      <sz val="14.0"/>
      <color rgb="FF666666"/>
      <name val="Fira Sans"/>
    </font>
    <font>
      <b/>
      <i/>
      <name val="Fira Sans"/>
    </font>
    <font>
      <b/>
      <color rgb="FF00DD82"/>
      <name val="Fira Sans"/>
    </font>
    <font>
      <b/>
      <sz val="14.0"/>
      <color rgb="FF00DD82"/>
      <name val="Fira Sans"/>
    </font>
    <font>
      <b/>
      <u/>
      <sz val="12.0"/>
      <color rgb="FFFFFFFF"/>
      <name val="Fira Sans"/>
    </font>
    <font>
      <b/>
      <sz val="14.0"/>
      <color rgb="FF00C1E1"/>
      <name val="Fira Sans"/>
    </font>
    <font>
      <b/>
      <sz val="10.0"/>
      <color rgb="FFEFEFEF"/>
      <name val="Fira Sans"/>
    </font>
    <font>
      <b/>
      <sz val="10.0"/>
      <color rgb="FF434343"/>
      <name val="Fira Sans"/>
    </font>
    <font>
      <b/>
      <u/>
      <sz val="14.0"/>
      <color rgb="FFE12B61"/>
      <name val="Fira Sans"/>
    </font>
    <font>
      <b/>
      <u/>
      <sz val="10.0"/>
      <color rgb="FFC6D7F0"/>
      <name val="Fira Sans"/>
    </font>
    <font>
      <b/>
      <u/>
      <sz val="14.0"/>
      <color rgb="FFC6D7F0"/>
      <name val="Fira Sans"/>
    </font>
    <font>
      <b/>
      <u/>
      <color rgb="FF1155CC"/>
      <name val="Fira Sans"/>
    </font>
    <font>
      <b/>
      <sz val="12.0"/>
      <color rgb="FF50E1AB"/>
      <name val="Fira Sans"/>
    </font>
    <font>
      <b/>
      <u/>
      <sz val="10.0"/>
      <color rgb="FF1155CC"/>
      <name val="Arial"/>
    </font>
    <font>
      <b/>
      <sz val="12.0"/>
      <color rgb="FFFFFFFF"/>
      <name val="Fira Sans"/>
    </font>
    <font>
      <b/>
      <u/>
      <sz val="12.0"/>
      <color rgb="FFFFFFFF"/>
      <name val="Fira Sans"/>
    </font>
    <font>
      <b/>
      <color rgb="FFFFFFFF"/>
      <name val="&quot;Fira Sans&quot;"/>
    </font>
    <font>
      <b/>
      <sz val="10.0"/>
      <color rgb="FF9FC5E8"/>
      <name val="Fira Sans"/>
    </font>
    <font>
      <b/>
      <color rgb="FFFFFFFF"/>
      <name val="&quot;docs-Fira Sans&quot;"/>
    </font>
    <font>
      <b/>
      <color rgb="FF000000"/>
      <name val="Docs-Fira Sans"/>
    </font>
    <font>
      <b/>
      <u/>
      <sz val="14.0"/>
      <color rgb="FFC6D7F0"/>
      <name val="Fira Sans"/>
    </font>
    <font>
      <b/>
      <sz val="10.0"/>
      <color rgb="FF990000"/>
      <name val="Fira Sans"/>
    </font>
    <font>
      <b/>
      <sz val="10.0"/>
      <color rgb="FF980000"/>
      <name val="Fira Sans"/>
    </font>
    <font>
      <b/>
      <color rgb="FF980000"/>
      <name val="Fira Sans"/>
    </font>
    <font>
      <b/>
      <sz val="14.0"/>
      <color rgb="FFFF9900"/>
      <name val="Fira Sans"/>
    </font>
    <font>
      <b/>
      <sz val="14.0"/>
      <color rgb="FF4EA855"/>
      <name val="Fira Sans"/>
    </font>
    <font>
      <b/>
      <color rgb="FF175FD7"/>
      <name val="Fira Sans"/>
    </font>
    <font>
      <b/>
      <color rgb="FFFF9DDA"/>
      <name val="Fira Sans"/>
    </font>
    <font>
      <b/>
      <color rgb="FF627ABF"/>
      <name val="Fira Sans"/>
    </font>
    <font>
      <b/>
      <sz val="10.0"/>
      <color rgb="FF627ABF"/>
      <name val="Fira Sans"/>
    </font>
    <font>
      <b/>
      <color rgb="FFFF9DDA"/>
      <name val="&quot;docs-Fira Sans&quot;"/>
    </font>
    <font>
      <b/>
      <color rgb="FF627ABF"/>
      <name val="&quot;docs-Fira Sans&quot;"/>
    </font>
    <font>
      <b/>
      <i/>
      <sz val="10.0"/>
      <color rgb="FF627ABF"/>
      <name val="Fira Sans"/>
    </font>
    <font>
      <b/>
    </font>
    <font>
      <b/>
      <u/>
      <color rgb="FF627ABF"/>
      <name val="Fira Sans"/>
    </font>
    <font>
      <b/>
      <sz val="7.0"/>
      <color rgb="FF000000"/>
      <name val="Fira Sans"/>
    </font>
    <font>
      <b/>
      <color rgb="FF000000"/>
      <name val="'docs-Fira Sans'"/>
    </font>
    <font>
      <b/>
      <color rgb="FF414B59"/>
      <name val="Fira Sans"/>
    </font>
    <font>
      <b/>
      <name val="Arial"/>
    </font>
    <font>
      <b/>
      <u/>
      <color rgb="FF000000"/>
      <name val="Fira Sans"/>
    </font>
    <font>
      <b/>
      <sz val="10.0"/>
      <color rgb="FF50E1AB"/>
      <name val="Fira Sans"/>
    </font>
    <font>
      <b/>
      <color rgb="FFF3F3F3"/>
      <name val="Fira Sans"/>
    </font>
    <font>
      <b/>
      <sz val="10.0"/>
      <color rgb="FFF3F3F3"/>
      <name val="Fira Sans"/>
    </font>
    <font>
      <b/>
      <sz val="10.0"/>
      <color rgb="FF783F04"/>
      <name val="Fira Sans"/>
    </font>
    <font>
      <b/>
      <color rgb="FF783F04"/>
      <name val="Fira Sans"/>
    </font>
    <font>
      <b/>
      <color rgb="FFF3F3F3"/>
      <name val="&quot;Fira Sans&quot;"/>
    </font>
    <font>
      <b/>
      <i/>
      <name val="&quot;Fira Sans&quot;"/>
    </font>
    <font>
      <b/>
      <u/>
      <color rgb="FF1155CC"/>
      <name val="&quot;Fira Sans&quot;"/>
    </font>
    <font>
      <b/>
      <color rgb="FFA64D79"/>
      <name val="&quot;Fira Sans&quot;"/>
    </font>
    <font>
      <b/>
      <sz val="14.0"/>
      <color rgb="FF00FF00"/>
      <name val="&quot;Fira Sans&quot;"/>
    </font>
    <font>
      <b/>
      <color rgb="FF741B47"/>
      <name val="&quot;Fira Sans&quot;"/>
    </font>
    <font>
      <b/>
      <color rgb="FFB45F06"/>
      <name val="Fira Sans"/>
    </font>
    <font>
      <b/>
      <color rgb="FF073763"/>
      <name val="Fira Sans"/>
    </font>
    <font>
      <b/>
      <sz val="10.0"/>
      <color rgb="FF073763"/>
      <name val="Fira Sans"/>
    </font>
    <font>
      <b/>
      <color rgb="FFFFF2CC"/>
      <name val="&quot;Fira Sans&quot;"/>
    </font>
    <font>
      <color rgb="FF000000"/>
      <name val="Arial"/>
    </font>
    <font>
      <b/>
      <color rgb="FFA40000"/>
      <name val="&quot;Fira Sans&quot;"/>
    </font>
    <font>
      <b/>
      <color rgb="FFB45F06"/>
      <name val="&quot;Fira Sans&quot;"/>
    </font>
    <font>
      <b/>
      <sz val="10.0"/>
      <color rgb="FF660000"/>
      <name val="Fira Sans"/>
    </font>
    <font>
      <b/>
      <sz val="10.0"/>
      <color rgb="FFFFF2CC"/>
      <name val="Fira Sans"/>
    </font>
    <font>
      <b/>
      <sz val="10.0"/>
      <color rgb="FFA2315A"/>
      <name val="Fira Sans"/>
    </font>
    <font>
      <b/>
      <u/>
      <sz val="10.0"/>
      <color rgb="FF0000FF"/>
      <name val="Fira Sans"/>
    </font>
    <font>
      <b/>
      <sz val="10.0"/>
      <color rgb="FFFCE5CD"/>
      <name val="Fira Sans"/>
    </font>
    <font>
      <b/>
      <color rgb="FFFCE5CD"/>
      <name val="Fira Sans"/>
    </font>
    <font>
      <b/>
      <color rgb="FFA2315A"/>
      <name val="Fira Sans"/>
    </font>
    <font>
      <b/>
      <sz val="10.0"/>
      <color rgb="FF666666"/>
      <name val="Fira Sans"/>
    </font>
    <font>
      <b/>
      <sz val="10.0"/>
      <color rgb="FF744137"/>
      <name val="Fira Sans"/>
    </font>
    <font>
      <b/>
      <sz val="10.0"/>
      <color rgb="FF3C4552"/>
      <name val="Fira Sans"/>
    </font>
    <font>
      <b/>
      <sz val="10.0"/>
      <color rgb="FF4C1130"/>
      <name val="Fira Sans"/>
    </font>
    <font>
      <b/>
      <sz val="10.0"/>
      <color rgb="FF134F5C"/>
      <name val="Fira Sans"/>
    </font>
    <font>
      <b/>
      <color rgb="FFEB003B"/>
      <name val="Fira Sans"/>
    </font>
    <font>
      <b/>
      <u/>
      <sz val="10.0"/>
      <color rgb="FF000000"/>
      <name val="Fira Sans"/>
    </font>
    <font>
      <b/>
      <sz val="10.0"/>
      <color rgb="FFC6D7F0"/>
      <name val="Fira Sans"/>
    </font>
    <font>
      <b/>
      <u/>
      <color rgb="FF1155CC"/>
      <name val="Fira Sans"/>
    </font>
    <font>
      <b/>
      <sz val="2.0"/>
      <name val="Fira Sans"/>
    </font>
    <font>
      <b/>
      <sz val="10.0"/>
      <color rgb="FF232830"/>
      <name val="Fira Sans"/>
    </font>
    <font>
      <b/>
      <u/>
      <sz val="10.0"/>
      <color rgb="FF1155CC"/>
      <name val="Fira Sans"/>
    </font>
    <font>
      <b/>
      <i/>
      <sz val="10.0"/>
      <color rgb="FFFFFFFF"/>
      <name val="Fira Sans"/>
    </font>
    <font>
      <b/>
      <sz val="12.0"/>
      <color rgb="FFF8CB09"/>
      <name val="Fira Sans"/>
    </font>
    <font>
      <b/>
      <sz val="14.0"/>
      <color rgb="FF000000"/>
      <name val="Fira Sans"/>
    </font>
    <font>
      <b/>
      <u/>
      <sz val="10.0"/>
      <color rgb="FF1155CC"/>
      <name val="Fira Sans"/>
    </font>
    <font>
      <b/>
      <sz val="8.0"/>
      <name val="Fira Sans"/>
    </font>
    <font>
      <u/>
      <color rgb="FF1155CC"/>
      <name val="Arial"/>
    </font>
    <font>
      <b/>
      <u/>
      <sz val="10.0"/>
      <color rgb="FFC6D7F0"/>
      <name val="Fira Sans"/>
    </font>
    <font>
      <b/>
      <color rgb="FF666666"/>
      <name val="Fira Sans"/>
    </font>
    <font>
      <color rgb="FFFFFFFF"/>
      <name val="Fira Sans"/>
    </font>
  </fonts>
  <fills count="151">
    <fill>
      <patternFill patternType="none"/>
    </fill>
    <fill>
      <patternFill patternType="lightGray"/>
    </fill>
    <fill>
      <patternFill patternType="solid">
        <fgColor rgb="FF313943"/>
        <bgColor rgb="FF313943"/>
      </patternFill>
    </fill>
    <fill>
      <patternFill patternType="solid">
        <fgColor rgb="FF232830"/>
        <bgColor rgb="FF232830"/>
      </patternFill>
    </fill>
    <fill>
      <patternFill patternType="solid">
        <fgColor rgb="FF414B59"/>
        <bgColor rgb="FF414B59"/>
      </patternFill>
    </fill>
    <fill>
      <patternFill patternType="solid">
        <fgColor rgb="FFFFFFFF"/>
        <bgColor rgb="FFFFFFFF"/>
      </patternFill>
    </fill>
    <fill>
      <patternFill patternType="solid">
        <fgColor rgb="FFE06666"/>
        <bgColor rgb="FFE06666"/>
      </patternFill>
    </fill>
    <fill>
      <patternFill patternType="solid">
        <fgColor rgb="FF3D85C6"/>
        <bgColor rgb="FF3D85C6"/>
      </patternFill>
    </fill>
    <fill>
      <patternFill patternType="solid">
        <fgColor rgb="FFCD264D"/>
        <bgColor rgb="FFCD264D"/>
      </patternFill>
    </fill>
    <fill>
      <patternFill patternType="solid">
        <fgColor rgb="FF2E4287"/>
        <bgColor rgb="FF2E4287"/>
      </patternFill>
    </fill>
    <fill>
      <patternFill patternType="solid">
        <fgColor rgb="FFFF755A"/>
        <bgColor rgb="FFFF755A"/>
      </patternFill>
    </fill>
    <fill>
      <patternFill patternType="solid">
        <fgColor rgb="FF3A6B72"/>
        <bgColor rgb="FF3A6B72"/>
      </patternFill>
    </fill>
    <fill>
      <patternFill patternType="solid">
        <fgColor rgb="FF4CB36B"/>
        <bgColor rgb="FF4CB36B"/>
      </patternFill>
    </fill>
    <fill>
      <patternFill patternType="solid">
        <fgColor rgb="FF278768"/>
        <bgColor rgb="FF278768"/>
      </patternFill>
    </fill>
    <fill>
      <patternFill patternType="solid">
        <fgColor rgb="FF37395F"/>
        <bgColor rgb="FF37395F"/>
      </patternFill>
    </fill>
    <fill>
      <patternFill patternType="solid">
        <fgColor rgb="FFEAC0E6"/>
        <bgColor rgb="FFEAC0E6"/>
      </patternFill>
    </fill>
    <fill>
      <patternFill patternType="solid">
        <fgColor rgb="FFE12554"/>
        <bgColor rgb="FFE12554"/>
      </patternFill>
    </fill>
    <fill>
      <patternFill patternType="solid">
        <fgColor rgb="FF777A99"/>
        <bgColor rgb="FF777A99"/>
      </patternFill>
    </fill>
    <fill>
      <patternFill patternType="solid">
        <fgColor rgb="FFFFE599"/>
        <bgColor rgb="FFFFE599"/>
      </patternFill>
    </fill>
    <fill>
      <patternFill patternType="solid">
        <fgColor rgb="FFA7A7C4"/>
        <bgColor rgb="FFA7A7C4"/>
      </patternFill>
    </fill>
    <fill>
      <patternFill patternType="solid">
        <fgColor rgb="FF000000"/>
        <bgColor rgb="FF000000"/>
      </patternFill>
    </fill>
    <fill>
      <patternFill patternType="solid">
        <fgColor rgb="FFEFEFEF"/>
        <bgColor rgb="FFEFEFEF"/>
      </patternFill>
    </fill>
    <fill>
      <patternFill patternType="solid">
        <fgColor rgb="FFC6D7F0"/>
        <bgColor rgb="FFC6D7F0"/>
      </patternFill>
    </fill>
    <fill>
      <patternFill patternType="solid">
        <fgColor rgb="FF8C0B3A"/>
        <bgColor rgb="FF8C0B3A"/>
      </patternFill>
    </fill>
    <fill>
      <patternFill patternType="solid">
        <fgColor rgb="FFE12B61"/>
        <bgColor rgb="FFE12B61"/>
      </patternFill>
    </fill>
    <fill>
      <patternFill patternType="solid">
        <fgColor rgb="FF1E8EDF"/>
        <bgColor rgb="FF1E8EDF"/>
      </patternFill>
    </fill>
    <fill>
      <patternFill patternType="solid">
        <fgColor rgb="FFF4CCCC"/>
        <bgColor rgb="FFF4CCCC"/>
      </patternFill>
    </fill>
    <fill>
      <patternFill patternType="solid">
        <fgColor rgb="FF703BB8"/>
        <bgColor rgb="FF703BB8"/>
      </patternFill>
    </fill>
    <fill>
      <patternFill patternType="solid">
        <fgColor rgb="FF354159"/>
        <bgColor rgb="FF354159"/>
      </patternFill>
    </fill>
    <fill>
      <patternFill patternType="solid">
        <fgColor rgb="FFF1C232"/>
        <bgColor rgb="FFF1C232"/>
      </patternFill>
    </fill>
    <fill>
      <patternFill patternType="solid">
        <fgColor rgb="FFE69138"/>
        <bgColor rgb="FFE69138"/>
      </patternFill>
    </fill>
    <fill>
      <patternFill patternType="solid">
        <fgColor rgb="FF9BDDE1"/>
        <bgColor rgb="FF9BDDE1"/>
      </patternFill>
    </fill>
    <fill>
      <patternFill patternType="solid">
        <fgColor rgb="FFCC4040"/>
        <bgColor rgb="FFCC4040"/>
      </patternFill>
    </fill>
    <fill>
      <patternFill patternType="solid">
        <fgColor rgb="FFA4C2F4"/>
        <bgColor rgb="FFA4C2F4"/>
      </patternFill>
    </fill>
    <fill>
      <patternFill patternType="solid">
        <fgColor rgb="FF3C78D8"/>
        <bgColor rgb="FF3C78D8"/>
      </patternFill>
    </fill>
    <fill>
      <patternFill patternType="solid">
        <fgColor rgb="FFCFE2F3"/>
        <bgColor rgb="FFCFE2F3"/>
      </patternFill>
    </fill>
    <fill>
      <patternFill patternType="solid">
        <fgColor rgb="FF6D9EEB"/>
        <bgColor rgb="FF6D9EEB"/>
      </patternFill>
    </fill>
    <fill>
      <patternFill patternType="solid">
        <fgColor rgb="FFB6D7A8"/>
        <bgColor rgb="FFB6D7A8"/>
      </patternFill>
    </fill>
    <fill>
      <patternFill patternType="solid">
        <fgColor rgb="FF434343"/>
        <bgColor rgb="FF434343"/>
      </patternFill>
    </fill>
    <fill>
      <patternFill patternType="solid">
        <fgColor rgb="FFC9DAF8"/>
        <bgColor rgb="FFC9DAF8"/>
      </patternFill>
    </fill>
    <fill>
      <patternFill patternType="solid">
        <fgColor rgb="FFF6B26B"/>
        <bgColor rgb="FFF6B26B"/>
      </patternFill>
    </fill>
    <fill>
      <patternFill patternType="solid">
        <fgColor rgb="FF1C4587"/>
        <bgColor rgb="FF1C4587"/>
      </patternFill>
    </fill>
    <fill>
      <patternFill patternType="solid">
        <fgColor rgb="FF93C47D"/>
        <bgColor rgb="FF93C47D"/>
      </patternFill>
    </fill>
    <fill>
      <patternFill patternType="solid">
        <fgColor rgb="FF6AA84F"/>
        <bgColor rgb="FF6AA84F"/>
      </patternFill>
    </fill>
    <fill>
      <patternFill patternType="solid">
        <fgColor rgb="FF6FA8DC"/>
        <bgColor rgb="FF6FA8DC"/>
      </patternFill>
    </fill>
    <fill>
      <patternFill patternType="solid">
        <fgColor rgb="FF990000"/>
        <bgColor rgb="FF990000"/>
      </patternFill>
    </fill>
    <fill>
      <patternFill patternType="solid">
        <fgColor rgb="FF25C6E1"/>
        <bgColor rgb="FF25C6E1"/>
      </patternFill>
    </fill>
    <fill>
      <patternFill patternType="solid">
        <fgColor rgb="FF1ECD6C"/>
        <bgColor rgb="FF1ECD6C"/>
      </patternFill>
    </fill>
    <fill>
      <patternFill patternType="solid">
        <fgColor rgb="FFCC0000"/>
        <bgColor rgb="FFCC0000"/>
      </patternFill>
    </fill>
    <fill>
      <patternFill patternType="solid">
        <fgColor rgb="FF2883E1"/>
        <bgColor rgb="FF2883E1"/>
      </patternFill>
    </fill>
    <fill>
      <patternFill patternType="solid">
        <fgColor rgb="FFEB5267"/>
        <bgColor rgb="FFEB5267"/>
      </patternFill>
    </fill>
    <fill>
      <patternFill patternType="solid">
        <fgColor rgb="FF2E6CA2"/>
        <bgColor rgb="FF2E6CA2"/>
      </patternFill>
    </fill>
    <fill>
      <patternFill patternType="solid">
        <fgColor rgb="FFA2315A"/>
        <bgColor rgb="FFA2315A"/>
      </patternFill>
    </fill>
    <fill>
      <patternFill patternType="solid">
        <fgColor rgb="FFFD346C"/>
        <bgColor rgb="FFFD346C"/>
      </patternFill>
    </fill>
    <fill>
      <patternFill patternType="solid">
        <fgColor rgb="FFE13434"/>
        <bgColor rgb="FFE13434"/>
      </patternFill>
    </fill>
    <fill>
      <patternFill patternType="solid">
        <fgColor rgb="FFEA9999"/>
        <bgColor rgb="FFEA9999"/>
      </patternFill>
    </fill>
    <fill>
      <patternFill patternType="solid">
        <fgColor rgb="FFF9CB9C"/>
        <bgColor rgb="FFF9CB9C"/>
      </patternFill>
    </fill>
    <fill>
      <patternFill patternType="solid">
        <fgColor rgb="FFF1B52F"/>
        <bgColor rgb="FFF1B52F"/>
      </patternFill>
    </fill>
    <fill>
      <patternFill patternType="solid">
        <fgColor rgb="FFFFD16B"/>
        <bgColor rgb="FFFFD16B"/>
      </patternFill>
    </fill>
    <fill>
      <patternFill patternType="solid">
        <fgColor rgb="FFA61C00"/>
        <bgColor rgb="FFA61C00"/>
      </patternFill>
    </fill>
    <fill>
      <patternFill patternType="solid">
        <fgColor rgb="FFE68A3A"/>
        <bgColor rgb="FFE68A3A"/>
      </patternFill>
    </fill>
    <fill>
      <patternFill patternType="solid">
        <fgColor rgb="FFFFE8B5"/>
        <bgColor rgb="FFFFE8B5"/>
      </patternFill>
    </fill>
    <fill>
      <patternFill patternType="solid">
        <fgColor rgb="FF9FC5E8"/>
        <bgColor rgb="FF9FC5E8"/>
      </patternFill>
    </fill>
    <fill>
      <patternFill patternType="solid">
        <fgColor rgb="FFFFD966"/>
        <bgColor rgb="FFFFD966"/>
      </patternFill>
    </fill>
    <fill>
      <patternFill patternType="solid">
        <fgColor rgb="FFFFF2CC"/>
        <bgColor rgb="FFFFF2CC"/>
      </patternFill>
    </fill>
    <fill>
      <patternFill patternType="solid">
        <fgColor rgb="FF45535E"/>
        <bgColor rgb="FF45535E"/>
      </patternFill>
    </fill>
    <fill>
      <patternFill patternType="solid">
        <fgColor rgb="FF596A77"/>
        <bgColor rgb="FF596A77"/>
      </patternFill>
    </fill>
    <fill>
      <patternFill patternType="solid">
        <fgColor rgb="FF4B4B4B"/>
        <bgColor rgb="FF4B4B4B"/>
      </patternFill>
    </fill>
    <fill>
      <patternFill patternType="solid">
        <fgColor rgb="FFD9EAD3"/>
        <bgColor rgb="FFD9EAD3"/>
      </patternFill>
    </fill>
    <fill>
      <patternFill patternType="solid">
        <fgColor rgb="FFF18F2B"/>
        <bgColor rgb="FFF18F2B"/>
      </patternFill>
    </fill>
    <fill>
      <patternFill patternType="solid">
        <fgColor rgb="FFF8CB09"/>
        <bgColor rgb="FFF8CB09"/>
      </patternFill>
    </fill>
    <fill>
      <patternFill patternType="solid">
        <fgColor rgb="FF999999"/>
        <bgColor rgb="FF999999"/>
      </patternFill>
    </fill>
    <fill>
      <patternFill patternType="solid">
        <fgColor rgb="FFD9D9D9"/>
        <bgColor rgb="FFD9D9D9"/>
      </patternFill>
    </fill>
    <fill>
      <patternFill patternType="solid">
        <fgColor rgb="FFFFCB02"/>
        <bgColor rgb="FFFFCB02"/>
      </patternFill>
    </fill>
    <fill>
      <patternFill patternType="solid">
        <fgColor rgb="FFAC0E11"/>
        <bgColor rgb="FFAC0E11"/>
      </patternFill>
    </fill>
    <fill>
      <patternFill patternType="solid">
        <fgColor rgb="FF5FD3AA"/>
        <bgColor rgb="FF5FD3AA"/>
      </patternFill>
    </fill>
    <fill>
      <patternFill patternType="solid">
        <fgColor rgb="FF385DAE"/>
        <bgColor rgb="FF385DAE"/>
      </patternFill>
    </fill>
    <fill>
      <patternFill patternType="solid">
        <fgColor rgb="FFF4CE9F"/>
        <bgColor rgb="FFF4CE9F"/>
      </patternFill>
    </fill>
    <fill>
      <patternFill patternType="solid">
        <fgColor rgb="FFB23C3C"/>
        <bgColor rgb="FFB23C3C"/>
      </patternFill>
    </fill>
    <fill>
      <patternFill patternType="solid">
        <fgColor rgb="FF57BB8A"/>
        <bgColor rgb="FF57BB8A"/>
      </patternFill>
    </fill>
    <fill>
      <patternFill patternType="solid">
        <fgColor rgb="FF29E0FF"/>
        <bgColor rgb="FF29E0FF"/>
      </patternFill>
    </fill>
    <fill>
      <patternFill patternType="solid">
        <fgColor rgb="FF85DA5F"/>
        <bgColor rgb="FF85DA5F"/>
      </patternFill>
    </fill>
    <fill>
      <patternFill patternType="solid">
        <fgColor rgb="FF5EC9C9"/>
        <bgColor rgb="FF5EC9C9"/>
      </patternFill>
    </fill>
    <fill>
      <patternFill patternType="solid">
        <fgColor rgb="FF3FABDD"/>
        <bgColor rgb="FF3FABDD"/>
      </patternFill>
    </fill>
    <fill>
      <patternFill patternType="solid">
        <fgColor rgb="FF4EA855"/>
        <bgColor rgb="FF4EA855"/>
      </patternFill>
    </fill>
    <fill>
      <patternFill patternType="solid">
        <fgColor rgb="FFDA5C29"/>
        <bgColor rgb="FFDA5C29"/>
      </patternFill>
    </fill>
    <fill>
      <patternFill patternType="solid">
        <fgColor rgb="FFC27BA0"/>
        <bgColor rgb="FFC27BA0"/>
      </patternFill>
    </fill>
    <fill>
      <patternFill patternType="solid">
        <fgColor rgb="FF627ABF"/>
        <bgColor rgb="FF627ABF"/>
      </patternFill>
    </fill>
    <fill>
      <patternFill patternType="solid">
        <fgColor rgb="FFD9B96D"/>
        <bgColor rgb="FFD9B96D"/>
      </patternFill>
    </fill>
    <fill>
      <patternFill patternType="solid">
        <fgColor rgb="FFAD71B4"/>
        <bgColor rgb="FFAD71B4"/>
      </patternFill>
    </fill>
    <fill>
      <patternFill patternType="solid">
        <fgColor rgb="FFD9D2E9"/>
        <bgColor rgb="FFD9D2E9"/>
      </patternFill>
    </fill>
    <fill>
      <patternFill patternType="solid">
        <fgColor rgb="FF666666"/>
        <bgColor rgb="FF666666"/>
      </patternFill>
    </fill>
    <fill>
      <patternFill patternType="solid">
        <fgColor rgb="FFA64D79"/>
        <bgColor rgb="FFA64D79"/>
      </patternFill>
    </fill>
    <fill>
      <patternFill patternType="solid">
        <fgColor rgb="FFFFAA54"/>
        <bgColor rgb="FFFFAA54"/>
      </patternFill>
    </fill>
    <fill>
      <patternFill patternType="solid">
        <fgColor rgb="FFFFD4A9"/>
        <bgColor rgb="FFFFD4A9"/>
      </patternFill>
    </fill>
    <fill>
      <patternFill patternType="solid">
        <fgColor rgb="FFFF9DDA"/>
        <bgColor rgb="FFFF9DDA"/>
      </patternFill>
    </fill>
    <fill>
      <patternFill patternType="solid">
        <fgColor rgb="FF175FD7"/>
        <bgColor rgb="FF175FD7"/>
      </patternFill>
    </fill>
    <fill>
      <patternFill patternType="solid">
        <fgColor rgb="FFEB003B"/>
        <bgColor rgb="FFEB003B"/>
      </patternFill>
    </fill>
    <fill>
      <patternFill patternType="solid">
        <fgColor rgb="FFFFC5D4"/>
        <bgColor rgb="FFFFC5D4"/>
      </patternFill>
    </fill>
    <fill>
      <patternFill patternType="solid">
        <fgColor rgb="FF982109"/>
        <bgColor rgb="FF982109"/>
      </patternFill>
    </fill>
    <fill>
      <patternFill patternType="solid">
        <fgColor rgb="FFD3913C"/>
        <bgColor rgb="FFD3913C"/>
      </patternFill>
    </fill>
    <fill>
      <patternFill patternType="solid">
        <fgColor rgb="FFFE1748"/>
        <bgColor rgb="FFFE1748"/>
      </patternFill>
    </fill>
    <fill>
      <patternFill patternType="solid">
        <fgColor rgb="FF6ACDB1"/>
        <bgColor rgb="FF6ACDB1"/>
      </patternFill>
    </fill>
    <fill>
      <patternFill patternType="solid">
        <fgColor rgb="FFAE0249"/>
        <bgColor rgb="FFAE0249"/>
      </patternFill>
    </fill>
    <fill>
      <patternFill patternType="solid">
        <fgColor rgb="FFD55763"/>
        <bgColor rgb="FFD55763"/>
      </patternFill>
    </fill>
    <fill>
      <patternFill patternType="solid">
        <fgColor rgb="FF76A5AF"/>
        <bgColor rgb="FF76A5AF"/>
      </patternFill>
    </fill>
    <fill>
      <patternFill patternType="solid">
        <fgColor rgb="FF233757"/>
        <bgColor rgb="FF233757"/>
      </patternFill>
    </fill>
    <fill>
      <patternFill patternType="solid">
        <fgColor rgb="FFF7A765"/>
        <bgColor rgb="FFF7A765"/>
      </patternFill>
    </fill>
    <fill>
      <patternFill patternType="solid">
        <fgColor rgb="FF1155CC"/>
        <bgColor rgb="FF1155CC"/>
      </patternFill>
    </fill>
    <fill>
      <patternFill patternType="solid">
        <fgColor rgb="FF017FFB"/>
        <bgColor rgb="FF017FFB"/>
      </patternFill>
    </fill>
    <fill>
      <patternFill patternType="solid">
        <fgColor rgb="FFB0F8DF"/>
        <bgColor rgb="FFB0F8DF"/>
      </patternFill>
    </fill>
    <fill>
      <patternFill patternType="solid">
        <fgColor rgb="FF9E1B20"/>
        <bgColor rgb="FF9E1B20"/>
      </patternFill>
    </fill>
    <fill>
      <patternFill patternType="solid">
        <fgColor rgb="FF97D8FE"/>
        <bgColor rgb="FF97D8FE"/>
      </patternFill>
    </fill>
    <fill>
      <patternFill patternType="solid">
        <fgColor rgb="FFC70B6E"/>
        <bgColor rgb="FFC70B6E"/>
      </patternFill>
    </fill>
    <fill>
      <patternFill patternType="solid">
        <fgColor rgb="FFF06818"/>
        <bgColor rgb="FFF06818"/>
      </patternFill>
    </fill>
    <fill>
      <patternFill patternType="solid">
        <fgColor rgb="FF4A86E8"/>
        <bgColor rgb="FF4A86E8"/>
      </patternFill>
    </fill>
    <fill>
      <patternFill patternType="solid">
        <fgColor rgb="FF493BAC"/>
        <bgColor rgb="FF493BAC"/>
      </patternFill>
    </fill>
    <fill>
      <patternFill patternType="solid">
        <fgColor rgb="FFB4A7D6"/>
        <bgColor rgb="FFB4A7D6"/>
      </patternFill>
    </fill>
    <fill>
      <patternFill patternType="solid">
        <fgColor rgb="FFDD7E6B"/>
        <bgColor rgb="FFDD7E6B"/>
      </patternFill>
    </fill>
    <fill>
      <patternFill patternType="solid">
        <fgColor rgb="FFFF1C5B"/>
        <bgColor rgb="FFFF1C5B"/>
      </patternFill>
    </fill>
    <fill>
      <patternFill patternType="solid">
        <fgColor rgb="FFCC4125"/>
        <bgColor rgb="FFCC4125"/>
      </patternFill>
    </fill>
    <fill>
      <patternFill patternType="solid">
        <fgColor rgb="FFB45F06"/>
        <bgColor rgb="FFB45F06"/>
      </patternFill>
    </fill>
    <fill>
      <patternFill patternType="solid">
        <fgColor rgb="FFF890AD"/>
        <bgColor rgb="FFF890AD"/>
      </patternFill>
    </fill>
    <fill>
      <patternFill patternType="solid">
        <fgColor rgb="FF8E7CC3"/>
        <bgColor rgb="FF8E7CC3"/>
      </patternFill>
    </fill>
    <fill>
      <patternFill patternType="solid">
        <fgColor rgb="FF674EA7"/>
        <bgColor rgb="FF674EA7"/>
      </patternFill>
    </fill>
    <fill>
      <patternFill patternType="solid">
        <fgColor rgb="FFCCCCCC"/>
        <bgColor rgb="FFCCCCCC"/>
      </patternFill>
    </fill>
    <fill>
      <patternFill patternType="solid">
        <fgColor rgb="FF351C75"/>
        <bgColor rgb="FF351C75"/>
      </patternFill>
    </fill>
    <fill>
      <patternFill patternType="solid">
        <fgColor rgb="FF95AD00"/>
        <bgColor rgb="FF95AD00"/>
      </patternFill>
    </fill>
    <fill>
      <patternFill patternType="solid">
        <fgColor rgb="FFD6DDAB"/>
        <bgColor rgb="FFD6DDAB"/>
      </patternFill>
    </fill>
    <fill>
      <patternFill patternType="solid">
        <fgColor rgb="FFFFA8C2"/>
        <bgColor rgb="FFFFA8C2"/>
      </patternFill>
    </fill>
    <fill>
      <patternFill patternType="solid">
        <fgColor rgb="FFBD9E65"/>
        <bgColor rgb="FFBD9E65"/>
      </patternFill>
    </fill>
    <fill>
      <patternFill patternType="solid">
        <fgColor rgb="FF9900FF"/>
        <bgColor rgb="FF9900FF"/>
      </patternFill>
    </fill>
    <fill>
      <patternFill patternType="solid">
        <fgColor rgb="FF3F2D2A"/>
        <bgColor rgb="FF3F2D2A"/>
      </patternFill>
    </fill>
    <fill>
      <patternFill patternType="solid">
        <fgColor rgb="FFFFF164"/>
        <bgColor rgb="FFFFF164"/>
      </patternFill>
    </fill>
    <fill>
      <patternFill patternType="solid">
        <fgColor rgb="FF0C3450"/>
        <bgColor rgb="FF0C3450"/>
      </patternFill>
    </fill>
    <fill>
      <patternFill patternType="solid">
        <fgColor rgb="FF7D7D92"/>
        <bgColor rgb="FF7D7D92"/>
      </patternFill>
    </fill>
    <fill>
      <patternFill patternType="solid">
        <fgColor rgb="FFD34E79"/>
        <bgColor rgb="FFD34E79"/>
      </patternFill>
    </fill>
    <fill>
      <patternFill patternType="solid">
        <fgColor rgb="FFDBA100"/>
        <bgColor rgb="FFDBA100"/>
      </patternFill>
    </fill>
    <fill>
      <patternFill patternType="solid">
        <fgColor rgb="FF0B5394"/>
        <bgColor rgb="FF0B5394"/>
      </patternFill>
    </fill>
    <fill>
      <patternFill patternType="solid">
        <fgColor rgb="FFAEEDE6"/>
        <bgColor rgb="FFAEEDE6"/>
      </patternFill>
    </fill>
    <fill>
      <patternFill patternType="solid">
        <fgColor rgb="FFFFB7A9"/>
        <bgColor rgb="FFFFB7A9"/>
      </patternFill>
    </fill>
    <fill>
      <patternFill patternType="solid">
        <fgColor rgb="FF744137"/>
        <bgColor rgb="FF744137"/>
      </patternFill>
    </fill>
    <fill>
      <patternFill patternType="solid">
        <fgColor rgb="FFB7E1CD"/>
        <bgColor rgb="FFB7E1CD"/>
      </patternFill>
    </fill>
    <fill>
      <patternFill patternType="solid">
        <fgColor rgb="FFFF9900"/>
        <bgColor rgb="FFFF9900"/>
      </patternFill>
    </fill>
    <fill>
      <patternFill patternType="solid">
        <fgColor rgb="FF480E5E"/>
        <bgColor rgb="FF480E5E"/>
      </patternFill>
    </fill>
    <fill>
      <patternFill patternType="solid">
        <fgColor rgb="FFDA9E58"/>
        <bgColor rgb="FFDA9E58"/>
      </patternFill>
    </fill>
    <fill>
      <patternFill patternType="solid">
        <fgColor rgb="FF85200C"/>
        <bgColor rgb="FF85200C"/>
      </patternFill>
    </fill>
    <fill>
      <patternFill patternType="solid">
        <fgColor rgb="FF134F5C"/>
        <bgColor rgb="FF134F5C"/>
      </patternFill>
    </fill>
    <fill>
      <patternFill patternType="solid">
        <fgColor rgb="FF741B47"/>
        <bgColor rgb="FF741B47"/>
      </patternFill>
    </fill>
    <fill>
      <patternFill patternType="solid">
        <fgColor rgb="FFFCE5CD"/>
        <bgColor rgb="FFFCE5CD"/>
      </patternFill>
    </fill>
    <fill>
      <patternFill patternType="solid">
        <fgColor rgb="FFF3F3F3"/>
        <bgColor rgb="FFF3F3F3"/>
      </patternFill>
    </fill>
  </fills>
  <borders count="12">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thin">
        <color rgb="FF000000"/>
      </top>
    </border>
    <border>
      <bottom style="thin">
        <color rgb="FF000000"/>
      </bottom>
    </border>
    <border>
      <right style="thin">
        <color rgb="FF000000"/>
      </right>
      <bottom style="thin">
        <color rgb="FF000000"/>
      </bottom>
    </border>
    <border>
      <right/>
    </border>
    <border>
      <left style="thin">
        <color rgb="FF000000"/>
      </left>
      <top style="thin">
        <color rgb="FF000000"/>
      </top>
    </border>
    <border>
      <left style="thin">
        <color rgb="FF000000"/>
      </left>
      <bottom style="thin">
        <color rgb="FF000000"/>
      </bottom>
    </border>
    <border>
      <left style="thin">
        <color rgb="FFCCCCCC"/>
      </left>
      <right style="thin">
        <color rgb="FFCCCCCC"/>
      </right>
      <top style="thin">
        <color rgb="FFCCCCCC"/>
      </top>
      <bottom style="thin">
        <color rgb="FFCCCCCC"/>
      </bottom>
    </border>
  </borders>
  <cellStyleXfs count="1">
    <xf borderId="0" fillId="0" fontId="0" numFmtId="0" applyAlignment="1" applyFont="1"/>
  </cellStyleXfs>
  <cellXfs count="850">
    <xf borderId="0" fillId="0" fontId="0" numFmtId="0" xfId="0" applyAlignment="1" applyFont="1">
      <alignment readingOrder="0" shrinkToFit="0" vertical="bottom" wrapText="0"/>
    </xf>
    <xf borderId="0" fillId="2" fontId="1" numFmtId="0" xfId="0" applyAlignment="1" applyFill="1" applyFont="1">
      <alignment horizontal="left" readingOrder="0"/>
    </xf>
    <xf borderId="1" fillId="2" fontId="1" numFmtId="0" xfId="0" applyAlignment="1" applyBorder="1" applyFont="1">
      <alignment horizontal="left" readingOrder="0"/>
    </xf>
    <xf borderId="2" fillId="3" fontId="2" numFmtId="0" xfId="0" applyAlignment="1" applyBorder="1" applyFill="1" applyFont="1">
      <alignment horizontal="left" readingOrder="0" shrinkToFit="0" vertical="center" wrapText="1"/>
    </xf>
    <xf borderId="3" fillId="0" fontId="3" numFmtId="0" xfId="0" applyBorder="1" applyFont="1"/>
    <xf borderId="2" fillId="3" fontId="1" numFmtId="0" xfId="0" applyAlignment="1" applyBorder="1" applyFont="1">
      <alignment horizontal="left" readingOrder="0" shrinkToFit="0" vertical="center" wrapText="1"/>
    </xf>
    <xf borderId="0" fillId="2" fontId="4" numFmtId="0" xfId="0" applyAlignment="1" applyFont="1">
      <alignment readingOrder="0" vertical="bottom"/>
    </xf>
    <xf borderId="0" fillId="4" fontId="5" numFmtId="0" xfId="0" applyAlignment="1" applyFill="1" applyFont="1">
      <alignment readingOrder="0" vertical="bottom"/>
    </xf>
    <xf borderId="0" fillId="5" fontId="6" numFmtId="0" xfId="0" applyAlignment="1" applyFill="1" applyFont="1">
      <alignment horizontal="left" readingOrder="0"/>
    </xf>
    <xf borderId="0" fillId="5" fontId="7" numFmtId="0" xfId="0" applyAlignment="1" applyFont="1">
      <alignment horizontal="left" readingOrder="0" vertical="bottom"/>
    </xf>
    <xf borderId="0" fillId="5" fontId="7" numFmtId="0" xfId="0" applyAlignment="1" applyFont="1">
      <alignment horizontal="left" readingOrder="0"/>
    </xf>
    <xf borderId="2" fillId="3" fontId="8" numFmtId="0" xfId="0" applyAlignment="1" applyBorder="1" applyFont="1">
      <alignment horizontal="left" readingOrder="0" shrinkToFit="0" vertical="center" wrapText="1"/>
    </xf>
    <xf borderId="0" fillId="5" fontId="9" numFmtId="0" xfId="0" applyAlignment="1" applyFont="1">
      <alignment vertical="bottom"/>
    </xf>
    <xf borderId="0" fillId="5" fontId="10" numFmtId="0" xfId="0" applyAlignment="1" applyFont="1">
      <alignment vertical="bottom"/>
    </xf>
    <xf borderId="0" fillId="5" fontId="10" numFmtId="0" xfId="0" applyAlignment="1" applyFont="1">
      <alignment readingOrder="0" vertical="bottom"/>
    </xf>
    <xf borderId="0" fillId="5" fontId="11" numFmtId="0" xfId="0" applyAlignment="1" applyFont="1">
      <alignment horizontal="left" readingOrder="0"/>
    </xf>
    <xf borderId="0" fillId="5" fontId="10" numFmtId="0" xfId="0" applyAlignment="1" applyFont="1">
      <alignment readingOrder="0" vertical="bottom"/>
    </xf>
    <xf borderId="0" fillId="2" fontId="11" numFmtId="0" xfId="0" applyAlignment="1" applyFont="1">
      <alignment horizontal="left" readingOrder="0"/>
    </xf>
    <xf borderId="0" fillId="4" fontId="12" numFmtId="0" xfId="0" applyAlignment="1" applyFont="1">
      <alignment horizontal="left" readingOrder="0" vertical="bottom"/>
    </xf>
    <xf borderId="0" fillId="5" fontId="7" numFmtId="0" xfId="0" applyAlignment="1" applyFont="1">
      <alignment horizontal="left" vertical="bottom"/>
    </xf>
    <xf borderId="0" fillId="5" fontId="7" numFmtId="0" xfId="0" applyAlignment="1" applyFont="1">
      <alignment horizontal="left" readingOrder="0" vertical="bottom"/>
    </xf>
    <xf borderId="0" fillId="5" fontId="13" numFmtId="0" xfId="0" applyAlignment="1" applyFont="1">
      <alignment horizontal="left" readingOrder="0" vertical="bottom"/>
    </xf>
    <xf borderId="2" fillId="3" fontId="14" numFmtId="0" xfId="0" applyAlignment="1" applyBorder="1" applyFont="1">
      <alignment readingOrder="0" shrinkToFit="0" vertical="top" wrapText="1"/>
    </xf>
    <xf borderId="4" fillId="0" fontId="3" numFmtId="0" xfId="0" applyBorder="1" applyFont="1"/>
    <xf borderId="0" fillId="2" fontId="15" numFmtId="0" xfId="0" applyAlignment="1" applyFont="1">
      <alignment readingOrder="0" vertical="bottom"/>
    </xf>
    <xf borderId="0" fillId="5" fontId="10" numFmtId="0" xfId="0" applyAlignment="1" applyFont="1">
      <alignment horizontal="left" readingOrder="0"/>
    </xf>
    <xf borderId="0" fillId="2" fontId="16" numFmtId="0" xfId="0" applyAlignment="1" applyFont="1">
      <alignment readingOrder="0" vertical="bottom"/>
    </xf>
    <xf borderId="0" fillId="2" fontId="17" numFmtId="0" xfId="0" applyAlignment="1" applyFont="1">
      <alignment readingOrder="0" vertical="bottom"/>
    </xf>
    <xf borderId="2" fillId="3" fontId="18" numFmtId="0" xfId="0" applyAlignment="1" applyBorder="1" applyFont="1">
      <alignment horizontal="left" readingOrder="0" shrinkToFit="0" vertical="top" wrapText="1"/>
    </xf>
    <xf borderId="3" fillId="3" fontId="18" numFmtId="0" xfId="0" applyAlignment="1" applyBorder="1" applyFont="1">
      <alignment horizontal="left" readingOrder="0" shrinkToFit="0" vertical="top" wrapText="1"/>
    </xf>
    <xf borderId="0" fillId="2" fontId="5" numFmtId="0" xfId="0" applyAlignment="1" applyFont="1">
      <alignment horizontal="left" readingOrder="0" vertical="top"/>
    </xf>
    <xf borderId="0" fillId="4" fontId="19" numFmtId="0" xfId="0" applyAlignment="1" applyFont="1">
      <alignment readingOrder="0" vertical="bottom"/>
    </xf>
    <xf borderId="0" fillId="2" fontId="20" numFmtId="0" xfId="0" applyAlignment="1" applyFont="1">
      <alignment readingOrder="0" vertical="bottom"/>
    </xf>
    <xf borderId="0" fillId="4" fontId="21" numFmtId="0" xfId="0" applyAlignment="1" applyFont="1">
      <alignment readingOrder="0" vertical="bottom"/>
    </xf>
    <xf borderId="0" fillId="4" fontId="22" numFmtId="0" xfId="0" applyAlignment="1" applyFont="1">
      <alignment readingOrder="0" vertical="bottom"/>
    </xf>
    <xf borderId="0" fillId="4" fontId="21" numFmtId="0" xfId="0" applyAlignment="1" applyFont="1">
      <alignment vertical="bottom"/>
    </xf>
    <xf borderId="0" fillId="4" fontId="21" numFmtId="0" xfId="0" applyAlignment="1" applyFont="1">
      <alignment horizontal="left" readingOrder="0"/>
    </xf>
    <xf borderId="0" fillId="4" fontId="23" numFmtId="0" xfId="0" applyAlignment="1" applyFont="1">
      <alignment readingOrder="0"/>
    </xf>
    <xf borderId="0" fillId="4" fontId="12" numFmtId="0" xfId="0" applyAlignment="1" applyFont="1">
      <alignment horizontal="left" readingOrder="0"/>
    </xf>
    <xf borderId="0" fillId="6" fontId="19" numFmtId="0" xfId="0" applyAlignment="1" applyFill="1" applyFont="1">
      <alignment readingOrder="0" vertical="bottom"/>
    </xf>
    <xf borderId="0" fillId="7" fontId="19" numFmtId="0" xfId="0" applyAlignment="1" applyFill="1" applyFont="1">
      <alignment readingOrder="0" vertical="bottom"/>
    </xf>
    <xf borderId="0" fillId="5" fontId="24" numFmtId="0" xfId="0" applyAlignment="1" applyFont="1">
      <alignment vertical="bottom"/>
    </xf>
    <xf borderId="0" fillId="5" fontId="25" numFmtId="0" xfId="0" applyAlignment="1" applyFont="1">
      <alignment horizontal="left" readingOrder="0"/>
    </xf>
    <xf borderId="0" fillId="5" fontId="26" numFmtId="0" xfId="0" applyAlignment="1" applyFont="1">
      <alignment readingOrder="0" vertical="bottom"/>
    </xf>
    <xf borderId="0" fillId="2" fontId="27" numFmtId="0" xfId="0" applyAlignment="1" applyFont="1">
      <alignment horizontal="left" readingOrder="0"/>
    </xf>
    <xf borderId="0" fillId="8" fontId="19" numFmtId="0" xfId="0" applyAlignment="1" applyFill="1" applyFont="1">
      <alignment readingOrder="0" vertical="bottom"/>
    </xf>
    <xf borderId="0" fillId="9" fontId="19" numFmtId="0" xfId="0" applyAlignment="1" applyFill="1" applyFont="1">
      <alignment readingOrder="0" vertical="bottom"/>
    </xf>
    <xf borderId="0" fillId="5" fontId="28" numFmtId="0" xfId="0" applyAlignment="1" applyFont="1">
      <alignment readingOrder="0" vertical="bottom"/>
    </xf>
    <xf borderId="0" fillId="5" fontId="29" numFmtId="0" xfId="0" applyAlignment="1" applyFont="1">
      <alignment horizontal="left" readingOrder="0"/>
    </xf>
    <xf borderId="0" fillId="5" fontId="30" numFmtId="0" xfId="0" applyAlignment="1" applyFont="1">
      <alignment readingOrder="0" vertical="bottom"/>
    </xf>
    <xf borderId="0" fillId="2" fontId="18" numFmtId="0" xfId="0" applyAlignment="1" applyFont="1">
      <alignment vertical="bottom"/>
    </xf>
    <xf borderId="2" fillId="3" fontId="31" numFmtId="0" xfId="0" applyAlignment="1" applyBorder="1" applyFont="1">
      <alignment readingOrder="0" shrinkToFit="0" vertical="top" wrapText="1"/>
    </xf>
    <xf borderId="0" fillId="5" fontId="32" numFmtId="0" xfId="0" applyAlignment="1" applyFont="1">
      <alignment horizontal="left" readingOrder="0"/>
    </xf>
    <xf borderId="0" fillId="10" fontId="19" numFmtId="0" xfId="0" applyAlignment="1" applyFill="1" applyFont="1">
      <alignment readingOrder="0" vertical="bottom"/>
    </xf>
    <xf borderId="0" fillId="11" fontId="19" numFmtId="0" xfId="0" applyAlignment="1" applyFill="1" applyFont="1">
      <alignment readingOrder="0" vertical="bottom"/>
    </xf>
    <xf borderId="0" fillId="5" fontId="33" numFmtId="0" xfId="0" applyAlignment="1" applyFont="1">
      <alignment readingOrder="0" vertical="bottom"/>
    </xf>
    <xf borderId="0" fillId="5" fontId="33" numFmtId="0" xfId="0" applyAlignment="1" applyFont="1">
      <alignment horizontal="left" vertical="bottom"/>
    </xf>
    <xf borderId="0" fillId="5" fontId="33" numFmtId="0" xfId="0" applyAlignment="1" applyFont="1">
      <alignment horizontal="left" readingOrder="0" vertical="bottom"/>
    </xf>
    <xf borderId="0" fillId="0" fontId="33" numFmtId="0" xfId="0" applyAlignment="1" applyFont="1">
      <alignment readingOrder="0"/>
    </xf>
    <xf borderId="0" fillId="0" fontId="34" numFmtId="0" xfId="0" applyAlignment="1" applyFont="1">
      <alignment readingOrder="0"/>
    </xf>
    <xf borderId="0" fillId="2" fontId="35" numFmtId="0" xfId="0" applyAlignment="1" applyFont="1">
      <alignment vertical="bottom"/>
    </xf>
    <xf borderId="0" fillId="2" fontId="36" numFmtId="0" xfId="0" applyAlignment="1" applyFont="1">
      <alignment readingOrder="0" vertical="bottom"/>
    </xf>
    <xf borderId="0" fillId="12" fontId="19" numFmtId="0" xfId="0" applyAlignment="1" applyFill="1" applyFont="1">
      <alignment readingOrder="0" vertical="bottom"/>
    </xf>
    <xf borderId="0" fillId="13" fontId="19" numFmtId="0" xfId="0" applyAlignment="1" applyFill="1" applyFont="1">
      <alignment readingOrder="0" vertical="bottom"/>
    </xf>
    <xf borderId="0" fillId="5" fontId="37" numFmtId="0" xfId="0" applyAlignment="1" applyFont="1">
      <alignment readingOrder="0" vertical="bottom"/>
    </xf>
    <xf borderId="0" fillId="5" fontId="38" numFmtId="0" xfId="0" applyAlignment="1" applyFont="1">
      <alignment horizontal="left" readingOrder="0"/>
    </xf>
    <xf borderId="0" fillId="5" fontId="39" numFmtId="0" xfId="0" applyAlignment="1" applyFont="1">
      <alignment readingOrder="0" vertical="bottom"/>
    </xf>
    <xf borderId="0" fillId="2" fontId="35" numFmtId="0" xfId="0" applyAlignment="1" applyFont="1">
      <alignment horizontal="left" readingOrder="0" vertical="bottom"/>
    </xf>
    <xf borderId="0" fillId="2" fontId="40" numFmtId="0" xfId="0" applyAlignment="1" applyFont="1">
      <alignment readingOrder="0" vertical="bottom"/>
    </xf>
    <xf borderId="0" fillId="14" fontId="19" numFmtId="0" xfId="0" applyAlignment="1" applyFill="1" applyFont="1">
      <alignment readingOrder="0" vertical="bottom"/>
    </xf>
    <xf borderId="0" fillId="15" fontId="10" numFmtId="0" xfId="0" applyAlignment="1" applyFill="1" applyFont="1">
      <alignment readingOrder="0" vertical="bottom"/>
    </xf>
    <xf borderId="0" fillId="5" fontId="41" numFmtId="0" xfId="0" applyAlignment="1" applyFont="1">
      <alignment readingOrder="0" vertical="bottom"/>
    </xf>
    <xf borderId="0" fillId="5" fontId="41" numFmtId="0" xfId="0" applyAlignment="1" applyFont="1">
      <alignment horizontal="left" readingOrder="0" vertical="bottom"/>
    </xf>
    <xf borderId="0" fillId="5" fontId="42" numFmtId="0" xfId="0" applyAlignment="1" applyFont="1">
      <alignment readingOrder="0" vertical="bottom"/>
    </xf>
    <xf borderId="0" fillId="5" fontId="41" numFmtId="0" xfId="0" applyAlignment="1" applyFont="1">
      <alignment vertical="bottom"/>
    </xf>
    <xf borderId="0" fillId="14" fontId="19" numFmtId="0" xfId="0" applyAlignment="1" applyFont="1">
      <alignment vertical="bottom"/>
    </xf>
    <xf borderId="0" fillId="15" fontId="10" numFmtId="0" xfId="0" applyAlignment="1" applyFont="1">
      <alignment vertical="bottom"/>
    </xf>
    <xf borderId="0" fillId="5" fontId="41" numFmtId="0" xfId="0" applyAlignment="1" applyFont="1">
      <alignment horizontal="left" readingOrder="0" vertical="bottom"/>
    </xf>
    <xf borderId="0" fillId="5" fontId="42" numFmtId="0" xfId="0" applyAlignment="1" applyFont="1">
      <alignment horizontal="left" readingOrder="0" vertical="bottom"/>
    </xf>
    <xf borderId="0" fillId="5" fontId="43" numFmtId="0" xfId="0" applyAlignment="1" applyFont="1">
      <alignment horizontal="left" readingOrder="0" vertical="bottom"/>
    </xf>
    <xf borderId="0" fillId="5" fontId="44" numFmtId="0" xfId="0" applyAlignment="1" applyFont="1">
      <alignment horizontal="left" readingOrder="0" vertical="bottom"/>
    </xf>
    <xf borderId="0" fillId="2" fontId="45" numFmtId="0" xfId="0" applyAlignment="1" applyFont="1">
      <alignment readingOrder="0" vertical="bottom"/>
    </xf>
    <xf borderId="0" fillId="16" fontId="19" numFmtId="0" xfId="0" applyAlignment="1" applyFill="1" applyFont="1">
      <alignment readingOrder="0" vertical="bottom"/>
    </xf>
    <xf borderId="0" fillId="17" fontId="19" numFmtId="0" xfId="0" applyAlignment="1" applyFill="1" applyFont="1">
      <alignment readingOrder="0" vertical="bottom"/>
    </xf>
    <xf borderId="0" fillId="5" fontId="26" numFmtId="0" xfId="0" applyAlignment="1" applyFont="1">
      <alignment vertical="bottom"/>
    </xf>
    <xf borderId="0" fillId="5" fontId="26" numFmtId="0" xfId="0" applyAlignment="1" applyFont="1">
      <alignment horizontal="left" readingOrder="0" vertical="bottom"/>
    </xf>
    <xf borderId="0" fillId="18" fontId="7" numFmtId="0" xfId="0" applyAlignment="1" applyFill="1" applyFont="1">
      <alignment horizontal="left" readingOrder="0"/>
    </xf>
    <xf borderId="0" fillId="19" fontId="12" numFmtId="0" xfId="0" applyAlignment="1" applyFill="1" applyFont="1">
      <alignment horizontal="left" readingOrder="0"/>
    </xf>
    <xf borderId="0" fillId="5" fontId="46" numFmtId="0" xfId="0" applyAlignment="1" applyFont="1">
      <alignment readingOrder="0" vertical="bottom"/>
    </xf>
    <xf borderId="0" fillId="5" fontId="10" numFmtId="0" xfId="0" applyAlignment="1" applyFont="1">
      <alignment horizontal="left" readingOrder="0" vertical="bottom"/>
    </xf>
    <xf borderId="0" fillId="5" fontId="47" numFmtId="0" xfId="0" applyAlignment="1" applyFont="1">
      <alignment horizontal="left" readingOrder="0"/>
    </xf>
    <xf borderId="0" fillId="5" fontId="25" numFmtId="0" xfId="0" applyAlignment="1" applyFont="1">
      <alignment horizontal="left" readingOrder="0" vertical="bottom"/>
    </xf>
    <xf borderId="0" fillId="2" fontId="27" numFmtId="0" xfId="0" applyAlignment="1" applyFont="1">
      <alignment horizontal="left" readingOrder="0" vertical="bottom"/>
    </xf>
    <xf borderId="5" fillId="3" fontId="48" numFmtId="0" xfId="0" applyAlignment="1" applyBorder="1" applyFont="1">
      <alignment readingOrder="0" shrinkToFit="0" vertical="top" wrapText="1"/>
    </xf>
    <xf borderId="5" fillId="0" fontId="3" numFmtId="0" xfId="0" applyBorder="1" applyFont="1"/>
    <xf borderId="0" fillId="5" fontId="26" numFmtId="0" xfId="0" applyAlignment="1" applyFont="1">
      <alignment horizontal="left" vertical="bottom"/>
    </xf>
    <xf borderId="6" fillId="3" fontId="49" numFmtId="0" xfId="0" applyAlignment="1" applyBorder="1" applyFont="1">
      <alignment readingOrder="0" shrinkToFit="0" vertical="top" wrapText="1"/>
    </xf>
    <xf borderId="6" fillId="0" fontId="3" numFmtId="0" xfId="0" applyBorder="1" applyFont="1"/>
    <xf borderId="0" fillId="20" fontId="50" numFmtId="0" xfId="0" applyAlignment="1" applyFill="1" applyFont="1">
      <alignment horizontal="left" vertical="bottom"/>
    </xf>
    <xf borderId="0" fillId="21" fontId="10" numFmtId="0" xfId="0" applyAlignment="1" applyFill="1" applyFont="1">
      <alignment horizontal="left" readingOrder="0" vertical="bottom"/>
    </xf>
    <xf borderId="0" fillId="5" fontId="10" numFmtId="0" xfId="0" applyAlignment="1" applyFont="1">
      <alignment horizontal="left" vertical="bottom"/>
    </xf>
    <xf borderId="0" fillId="21" fontId="10" numFmtId="0" xfId="0" applyAlignment="1" applyFont="1">
      <alignment horizontal="left" vertical="bottom"/>
    </xf>
    <xf borderId="0" fillId="20" fontId="50" numFmtId="0" xfId="0" applyAlignment="1" applyFont="1">
      <alignment horizontal="left" readingOrder="0" vertical="bottom"/>
    </xf>
    <xf borderId="0" fillId="5" fontId="26" numFmtId="0" xfId="0" applyAlignment="1" applyFont="1">
      <alignment horizontal="left" vertical="bottom"/>
    </xf>
    <xf borderId="0" fillId="21" fontId="51" numFmtId="0" xfId="0" applyAlignment="1" applyFont="1">
      <alignment readingOrder="0" vertical="bottom"/>
    </xf>
    <xf borderId="0" fillId="5" fontId="51" numFmtId="0" xfId="0" applyAlignment="1" applyFont="1">
      <alignment vertical="bottom"/>
    </xf>
    <xf borderId="0" fillId="5" fontId="51" numFmtId="0" xfId="0" applyAlignment="1" applyFont="1">
      <alignment readingOrder="0" vertical="bottom"/>
    </xf>
    <xf borderId="0" fillId="5" fontId="52" numFmtId="0" xfId="0" applyAlignment="1" applyFont="1">
      <alignment horizontal="left" vertical="bottom"/>
    </xf>
    <xf borderId="0" fillId="5" fontId="26" numFmtId="0" xfId="0" applyAlignment="1" applyFont="1">
      <alignment horizontal="left" readingOrder="0" shrinkToFit="0" vertical="bottom" wrapText="0"/>
    </xf>
    <xf borderId="0" fillId="5" fontId="53" numFmtId="0" xfId="0" applyAlignment="1" applyFont="1">
      <alignment vertical="bottom"/>
    </xf>
    <xf borderId="0" fillId="20" fontId="54" numFmtId="0" xfId="0" applyAlignment="1" applyFont="1">
      <alignment vertical="bottom"/>
    </xf>
    <xf borderId="0" fillId="21" fontId="51" numFmtId="0" xfId="0" applyAlignment="1" applyFont="1">
      <alignment vertical="bottom"/>
    </xf>
    <xf borderId="0" fillId="5" fontId="55" numFmtId="0" xfId="0" applyAlignment="1" applyFont="1">
      <alignment vertical="bottom"/>
    </xf>
    <xf borderId="0" fillId="5" fontId="56" numFmtId="0" xfId="0" applyAlignment="1" applyFont="1">
      <alignment vertical="bottom"/>
    </xf>
    <xf borderId="0" fillId="5" fontId="57" numFmtId="0" xfId="0" applyAlignment="1" applyFont="1">
      <alignment vertical="bottom"/>
    </xf>
    <xf borderId="0" fillId="2" fontId="18" numFmtId="0" xfId="0" applyAlignment="1" applyFont="1">
      <alignment readingOrder="0" vertical="bottom"/>
    </xf>
    <xf borderId="0" fillId="20" fontId="58" numFmtId="0" xfId="0" applyAlignment="1" applyFont="1">
      <alignment horizontal="left" readingOrder="0" vertical="bottom"/>
    </xf>
    <xf borderId="0" fillId="21" fontId="7" numFmtId="0" xfId="0" applyAlignment="1" applyFont="1">
      <alignment horizontal="left" readingOrder="0" vertical="bottom"/>
    </xf>
    <xf borderId="0" fillId="20" fontId="59" numFmtId="0" xfId="0" applyAlignment="1" applyFont="1">
      <alignment horizontal="left" readingOrder="0" vertical="bottom"/>
    </xf>
    <xf borderId="0" fillId="21" fontId="60" numFmtId="0" xfId="0" applyAlignment="1" applyFont="1">
      <alignment horizontal="left" readingOrder="0" vertical="bottom"/>
    </xf>
    <xf borderId="0" fillId="5" fontId="25" numFmtId="0" xfId="0" applyAlignment="1" applyFont="1">
      <alignment horizontal="left" readingOrder="0" vertical="bottom"/>
    </xf>
    <xf borderId="0" fillId="5" fontId="61" numFmtId="0" xfId="0" applyAlignment="1" applyFont="1">
      <alignment horizontal="left" readingOrder="0" vertical="bottom"/>
    </xf>
    <xf borderId="0" fillId="5" fontId="62" numFmtId="0" xfId="0" applyAlignment="1" applyFont="1">
      <alignment horizontal="left" readingOrder="0" vertical="bottom"/>
    </xf>
    <xf borderId="0" fillId="2" fontId="63" numFmtId="0" xfId="0" applyAlignment="1" applyFont="1">
      <alignment horizontal="left" readingOrder="0" vertical="bottom"/>
    </xf>
    <xf borderId="0" fillId="22" fontId="10" numFmtId="0" xfId="0" applyAlignment="1" applyFill="1" applyFont="1">
      <alignment horizontal="left" readingOrder="0" vertical="bottom"/>
    </xf>
    <xf borderId="0" fillId="23" fontId="19" numFmtId="0" xfId="0" applyAlignment="1" applyFill="1" applyFont="1">
      <alignment horizontal="left" readingOrder="0" vertical="bottom"/>
    </xf>
    <xf borderId="0" fillId="5" fontId="64" numFmtId="0" xfId="0" applyAlignment="1" applyFont="1">
      <alignment horizontal="left" readingOrder="0" vertical="bottom"/>
    </xf>
    <xf borderId="0" fillId="5" fontId="65" numFmtId="0" xfId="0" applyAlignment="1" applyFont="1">
      <alignment horizontal="left" readingOrder="0" vertical="bottom"/>
    </xf>
    <xf borderId="0" fillId="22" fontId="10" numFmtId="0" xfId="0" applyAlignment="1" applyFont="1">
      <alignment vertical="bottom"/>
    </xf>
    <xf borderId="0" fillId="23" fontId="19" numFmtId="0" xfId="0" applyAlignment="1" applyFont="1">
      <alignment vertical="bottom"/>
    </xf>
    <xf borderId="0" fillId="2" fontId="66" numFmtId="0" xfId="0" applyAlignment="1" applyFont="1">
      <alignment horizontal="left" readingOrder="0" vertical="bottom"/>
    </xf>
    <xf borderId="0" fillId="24" fontId="10" numFmtId="0" xfId="0" applyAlignment="1" applyFill="1" applyFont="1">
      <alignment horizontal="left" readingOrder="0" vertical="bottom"/>
    </xf>
    <xf borderId="0" fillId="25" fontId="19" numFmtId="0" xfId="0" applyAlignment="1" applyFill="1" applyFont="1">
      <alignment horizontal="left" readingOrder="0" vertical="bottom"/>
    </xf>
    <xf borderId="0" fillId="5" fontId="26" numFmtId="0" xfId="0" applyAlignment="1" applyFont="1">
      <alignment horizontal="left" readingOrder="0" vertical="bottom"/>
    </xf>
    <xf borderId="0" fillId="25" fontId="19" numFmtId="0" xfId="0" applyAlignment="1" applyFont="1">
      <alignment horizontal="left" readingOrder="0"/>
    </xf>
    <xf borderId="0" fillId="5" fontId="67" numFmtId="0" xfId="0" applyAlignment="1" applyFont="1">
      <alignment horizontal="left" readingOrder="0" vertical="bottom"/>
    </xf>
    <xf borderId="0" fillId="24" fontId="10" numFmtId="0" xfId="0" applyAlignment="1" applyFont="1">
      <alignment readingOrder="0" vertical="bottom"/>
    </xf>
    <xf borderId="0" fillId="25" fontId="19" numFmtId="0" xfId="0" applyAlignment="1" applyFont="1">
      <alignment readingOrder="0" vertical="bottom"/>
    </xf>
    <xf borderId="0" fillId="5" fontId="55" numFmtId="0" xfId="0" applyAlignment="1" applyFont="1">
      <alignment vertical="bottom"/>
    </xf>
    <xf borderId="0" fillId="24" fontId="10" numFmtId="0" xfId="0" applyAlignment="1" applyFont="1">
      <alignment vertical="bottom"/>
    </xf>
    <xf borderId="0" fillId="25" fontId="19" numFmtId="0" xfId="0" applyAlignment="1" applyFont="1">
      <alignment vertical="bottom"/>
    </xf>
    <xf borderId="0" fillId="2" fontId="68" numFmtId="0" xfId="0" applyAlignment="1" applyFont="1">
      <alignment horizontal="left" readingOrder="0" vertical="bottom"/>
    </xf>
    <xf borderId="0" fillId="26" fontId="69" numFmtId="0" xfId="0" applyAlignment="1" applyFill="1" applyFont="1">
      <alignment horizontal="left" readingOrder="0" vertical="bottom"/>
    </xf>
    <xf borderId="0" fillId="27" fontId="70" numFmtId="0" xfId="0" applyAlignment="1" applyFill="1" applyFont="1">
      <alignment horizontal="left" readingOrder="0" vertical="bottom"/>
    </xf>
    <xf borderId="0" fillId="5" fontId="71" numFmtId="0" xfId="0" applyAlignment="1" applyFont="1">
      <alignment horizontal="left" readingOrder="0"/>
    </xf>
    <xf borderId="0" fillId="26" fontId="69" numFmtId="0" xfId="0" applyAlignment="1" applyFont="1">
      <alignment vertical="bottom"/>
    </xf>
    <xf borderId="0" fillId="27" fontId="70" numFmtId="0" xfId="0" applyAlignment="1" applyFont="1">
      <alignment vertical="bottom"/>
    </xf>
    <xf borderId="0" fillId="5" fontId="53" numFmtId="0" xfId="0" applyAlignment="1" applyFont="1">
      <alignment readingOrder="0" vertical="bottom"/>
    </xf>
    <xf borderId="0" fillId="2" fontId="18" numFmtId="0" xfId="0" applyAlignment="1" applyFont="1">
      <alignment horizontal="left" readingOrder="0" vertical="bottom"/>
    </xf>
    <xf borderId="0" fillId="21" fontId="72" numFmtId="0" xfId="0" applyAlignment="1" applyFont="1">
      <alignment horizontal="left" readingOrder="0" vertical="bottom"/>
    </xf>
    <xf borderId="0" fillId="28" fontId="73" numFmtId="0" xfId="0" applyAlignment="1" applyFill="1" applyFont="1">
      <alignment horizontal="left" readingOrder="0" vertical="bottom"/>
    </xf>
    <xf borderId="0" fillId="29" fontId="7" numFmtId="0" xfId="0" applyAlignment="1" applyFill="1" applyFont="1">
      <alignment horizontal="left" readingOrder="0" vertical="bottom"/>
    </xf>
    <xf borderId="0" fillId="30" fontId="12" numFmtId="0" xfId="0" applyAlignment="1" applyFill="1" applyFont="1">
      <alignment horizontal="left" readingOrder="0" vertical="bottom"/>
    </xf>
    <xf borderId="0" fillId="5" fontId="1" numFmtId="0" xfId="0" applyAlignment="1" applyFont="1">
      <alignment horizontal="left" readingOrder="0" vertical="bottom"/>
    </xf>
    <xf borderId="0" fillId="0" fontId="7" numFmtId="0" xfId="0" applyAlignment="1" applyFont="1">
      <alignment horizontal="left" readingOrder="0" vertical="bottom"/>
    </xf>
    <xf borderId="0" fillId="5" fontId="47" numFmtId="0" xfId="0" applyAlignment="1" applyFont="1">
      <alignment horizontal="left" readingOrder="0" vertical="bottom"/>
    </xf>
    <xf borderId="0" fillId="2" fontId="74" numFmtId="0" xfId="0" applyAlignment="1" applyFont="1">
      <alignment horizontal="left" readingOrder="0" vertical="bottom"/>
    </xf>
    <xf borderId="0" fillId="31" fontId="7" numFmtId="0" xfId="0" applyAlignment="1" applyFill="1" applyFont="1">
      <alignment horizontal="left" readingOrder="0" vertical="bottom"/>
    </xf>
    <xf borderId="0" fillId="32" fontId="12" numFmtId="0" xfId="0" applyAlignment="1" applyFill="1" applyFont="1">
      <alignment horizontal="left" readingOrder="0" vertical="bottom"/>
    </xf>
    <xf borderId="0" fillId="5" fontId="10" numFmtId="0" xfId="0" applyAlignment="1" applyFont="1">
      <alignment readingOrder="0"/>
    </xf>
    <xf borderId="0" fillId="0" fontId="26" numFmtId="0" xfId="0" applyAlignment="1" applyFont="1">
      <alignment readingOrder="0"/>
    </xf>
    <xf borderId="0" fillId="0" fontId="24" numFmtId="0" xfId="0" applyFont="1"/>
    <xf borderId="0" fillId="0" fontId="10" numFmtId="0" xfId="0" applyAlignment="1" applyFont="1">
      <alignment readingOrder="0"/>
    </xf>
    <xf borderId="0" fillId="32" fontId="19" numFmtId="0" xfId="0" applyAlignment="1" applyFont="1">
      <alignment vertical="bottom"/>
    </xf>
    <xf borderId="0" fillId="31" fontId="10" numFmtId="0" xfId="0" applyAlignment="1" applyFont="1">
      <alignment vertical="bottom"/>
    </xf>
    <xf borderId="0" fillId="29" fontId="7" numFmtId="0" xfId="0" applyAlignment="1" applyFont="1">
      <alignment horizontal="left" readingOrder="0"/>
    </xf>
    <xf borderId="0" fillId="18" fontId="10" numFmtId="0" xfId="0" applyAlignment="1" applyFont="1">
      <alignment vertical="bottom"/>
    </xf>
    <xf borderId="0" fillId="29" fontId="10" numFmtId="0" xfId="0" applyAlignment="1" applyFont="1">
      <alignment vertical="bottom"/>
    </xf>
    <xf borderId="0" fillId="33" fontId="7" numFmtId="0" xfId="0" applyAlignment="1" applyFill="1" applyFont="1">
      <alignment horizontal="left" readingOrder="0"/>
    </xf>
    <xf borderId="0" fillId="34" fontId="12" numFmtId="0" xfId="0" applyAlignment="1" applyFill="1" applyFont="1">
      <alignment horizontal="left" readingOrder="0"/>
    </xf>
    <xf borderId="0" fillId="35" fontId="7" numFmtId="0" xfId="0" applyAlignment="1" applyFill="1" applyFont="1">
      <alignment horizontal="left" readingOrder="0" vertical="bottom"/>
    </xf>
    <xf borderId="0" fillId="26" fontId="7" numFmtId="0" xfId="0" applyAlignment="1" applyFont="1">
      <alignment horizontal="left" readingOrder="0" vertical="bottom"/>
    </xf>
    <xf borderId="0" fillId="35" fontId="51" numFmtId="0" xfId="0" applyAlignment="1" applyFont="1">
      <alignment readingOrder="0" vertical="bottom"/>
    </xf>
    <xf borderId="0" fillId="26" fontId="51" numFmtId="0" xfId="0" applyAlignment="1" applyFont="1">
      <alignment readingOrder="0" vertical="bottom"/>
    </xf>
    <xf borderId="0" fillId="35" fontId="51" numFmtId="0" xfId="0" applyAlignment="1" applyFont="1">
      <alignment vertical="bottom"/>
    </xf>
    <xf borderId="0" fillId="26" fontId="51" numFmtId="0" xfId="0" applyAlignment="1" applyFont="1">
      <alignment vertical="bottom"/>
    </xf>
    <xf borderId="0" fillId="35" fontId="10" numFmtId="0" xfId="0" applyAlignment="1" applyFont="1">
      <alignment vertical="bottom"/>
    </xf>
    <xf borderId="0" fillId="26" fontId="10" numFmtId="0" xfId="0" applyAlignment="1" applyFont="1">
      <alignment vertical="bottom"/>
    </xf>
    <xf borderId="0" fillId="36" fontId="7" numFmtId="0" xfId="0" applyAlignment="1" applyFill="1" applyFont="1">
      <alignment horizontal="left" readingOrder="0"/>
    </xf>
    <xf borderId="0" fillId="37" fontId="25" numFmtId="0" xfId="0" applyAlignment="1" applyFill="1" applyFont="1">
      <alignment horizontal="left" readingOrder="0"/>
    </xf>
    <xf borderId="0" fillId="36" fontId="10" numFmtId="0" xfId="0" applyAlignment="1" applyFont="1">
      <alignment readingOrder="0" vertical="bottom"/>
    </xf>
    <xf borderId="0" fillId="37" fontId="26" numFmtId="0" xfId="0" applyAlignment="1" applyFont="1">
      <alignment vertical="bottom"/>
    </xf>
    <xf borderId="0" fillId="38" fontId="12" numFmtId="0" xfId="0" applyAlignment="1" applyFill="1" applyFont="1">
      <alignment horizontal="left" readingOrder="0" vertical="bottom"/>
    </xf>
    <xf borderId="0" fillId="39" fontId="7" numFmtId="0" xfId="0" applyAlignment="1" applyFill="1" applyFont="1">
      <alignment horizontal="left" readingOrder="0" vertical="bottom"/>
    </xf>
    <xf borderId="0" fillId="40" fontId="7" numFmtId="0" xfId="0" applyAlignment="1" applyFill="1" applyFont="1">
      <alignment horizontal="left" readingOrder="0" vertical="bottom"/>
    </xf>
    <xf borderId="0" fillId="36" fontId="7" numFmtId="0" xfId="0" applyAlignment="1" applyFont="1">
      <alignment horizontal="left" readingOrder="0" vertical="bottom"/>
    </xf>
    <xf borderId="0" fillId="41" fontId="12" numFmtId="0" xfId="0" applyAlignment="1" applyFill="1" applyFont="1">
      <alignment horizontal="left" readingOrder="0" vertical="bottom"/>
    </xf>
    <xf borderId="0" fillId="42" fontId="7" numFmtId="0" xfId="0" applyAlignment="1" applyFill="1" applyFont="1">
      <alignment horizontal="left" readingOrder="0" vertical="bottom"/>
    </xf>
    <xf borderId="0" fillId="43" fontId="7" numFmtId="0" xfId="0" applyAlignment="1" applyFill="1" applyFont="1">
      <alignment horizontal="left" readingOrder="0" vertical="bottom"/>
    </xf>
    <xf borderId="0" fillId="4" fontId="19" numFmtId="0" xfId="0" applyAlignment="1" applyFont="1">
      <alignment vertical="bottom"/>
    </xf>
    <xf borderId="0" fillId="2" fontId="1" numFmtId="0" xfId="0" applyAlignment="1" applyFont="1">
      <alignment readingOrder="0" vertical="bottom"/>
    </xf>
    <xf borderId="0" fillId="5" fontId="75" numFmtId="0" xfId="0" applyAlignment="1" applyFont="1">
      <alignment horizontal="left" readingOrder="0" vertical="bottom"/>
    </xf>
    <xf borderId="0" fillId="2" fontId="76" numFmtId="0" xfId="0" applyAlignment="1" applyFont="1">
      <alignment horizontal="left" readingOrder="0" vertical="bottom"/>
    </xf>
    <xf borderId="0" fillId="44" fontId="19" numFmtId="0" xfId="0" applyAlignment="1" applyFill="1" applyFont="1">
      <alignment horizontal="left" readingOrder="0" vertical="bottom"/>
    </xf>
    <xf borderId="0" fillId="45" fontId="19" numFmtId="0" xfId="0" applyAlignment="1" applyFill="1" applyFont="1">
      <alignment horizontal="left" readingOrder="0" vertical="bottom"/>
    </xf>
    <xf borderId="0" fillId="5" fontId="10" numFmtId="49" xfId="0" applyAlignment="1" applyFont="1" applyNumberFormat="1">
      <alignment horizontal="left" readingOrder="0" vertical="bottom"/>
    </xf>
    <xf borderId="0" fillId="5" fontId="46" numFmtId="0" xfId="0" applyAlignment="1" applyFont="1">
      <alignment horizontal="left" readingOrder="0" vertical="bottom"/>
    </xf>
    <xf borderId="0" fillId="44" fontId="19" numFmtId="0" xfId="0" applyAlignment="1" applyFont="1">
      <alignment horizontal="left" vertical="bottom"/>
    </xf>
    <xf borderId="0" fillId="2" fontId="77" numFmtId="0" xfId="0" applyAlignment="1" applyFont="1">
      <alignment horizontal="left" readingOrder="0" vertical="bottom"/>
    </xf>
    <xf borderId="0" fillId="3" fontId="78" numFmtId="0" xfId="0" applyAlignment="1" applyFont="1">
      <alignment horizontal="left" readingOrder="0" vertical="bottom"/>
    </xf>
    <xf borderId="0" fillId="3" fontId="19" numFmtId="0" xfId="0" applyAlignment="1" applyFont="1">
      <alignment horizontal="left" readingOrder="0" vertical="bottom"/>
    </xf>
    <xf borderId="0" fillId="3" fontId="10" numFmtId="0" xfId="0" applyAlignment="1" applyFont="1">
      <alignment horizontal="left" readingOrder="0" vertical="bottom"/>
    </xf>
    <xf borderId="0" fillId="46" fontId="19" numFmtId="0" xfId="0" applyAlignment="1" applyFill="1" applyFont="1">
      <alignment horizontal="left" readingOrder="0" vertical="bottom"/>
    </xf>
    <xf borderId="0" fillId="47" fontId="19" numFmtId="0" xfId="0" applyAlignment="1" applyFill="1" applyFont="1">
      <alignment horizontal="left" readingOrder="0" vertical="bottom"/>
    </xf>
    <xf borderId="0" fillId="5" fontId="7" numFmtId="49" xfId="0" applyAlignment="1" applyFont="1" applyNumberFormat="1">
      <alignment horizontal="left" readingOrder="0" vertical="bottom"/>
    </xf>
    <xf borderId="0" fillId="46" fontId="19" numFmtId="0" xfId="0" applyAlignment="1" applyFont="1">
      <alignment horizontal="left" vertical="bottom"/>
    </xf>
    <xf borderId="0" fillId="36" fontId="19" numFmtId="0" xfId="0" applyAlignment="1" applyFont="1">
      <alignment horizontal="left" readingOrder="0" vertical="bottom"/>
    </xf>
    <xf borderId="0" fillId="48" fontId="19" numFmtId="0" xfId="0" applyAlignment="1" applyFill="1" applyFont="1">
      <alignment horizontal="left" readingOrder="0" vertical="bottom"/>
    </xf>
    <xf borderId="0" fillId="2" fontId="79" numFmtId="0" xfId="0" applyAlignment="1" applyFont="1">
      <alignment horizontal="left" readingOrder="0" vertical="bottom"/>
    </xf>
    <xf borderId="0" fillId="49" fontId="19" numFmtId="0" xfId="0" applyAlignment="1" applyFill="1" applyFont="1">
      <alignment horizontal="left" readingOrder="0" vertical="bottom"/>
    </xf>
    <xf borderId="0" fillId="50" fontId="19" numFmtId="0" xfId="0" applyAlignment="1" applyFill="1" applyFont="1">
      <alignment horizontal="left" readingOrder="0" vertical="bottom"/>
    </xf>
    <xf borderId="0" fillId="2" fontId="45" numFmtId="0" xfId="0" applyAlignment="1" applyFont="1">
      <alignment horizontal="left" readingOrder="0" vertical="bottom"/>
    </xf>
    <xf borderId="0" fillId="51" fontId="19" numFmtId="0" xfId="0" applyAlignment="1" applyFill="1" applyFont="1">
      <alignment horizontal="left" readingOrder="0" vertical="bottom"/>
    </xf>
    <xf borderId="0" fillId="52" fontId="19" numFmtId="0" xfId="0" applyAlignment="1" applyFill="1" applyFont="1">
      <alignment horizontal="left" readingOrder="0" vertical="bottom"/>
    </xf>
    <xf borderId="0" fillId="51" fontId="12" numFmtId="0" xfId="0" applyAlignment="1" applyFont="1">
      <alignment horizontal="left" readingOrder="0"/>
    </xf>
    <xf borderId="0" fillId="52" fontId="12" numFmtId="0" xfId="0" applyAlignment="1" applyFont="1">
      <alignment horizontal="left" readingOrder="0"/>
    </xf>
    <xf borderId="0" fillId="2" fontId="1" numFmtId="0" xfId="0" applyAlignment="1" applyFont="1">
      <alignment horizontal="left" readingOrder="0" vertical="bottom"/>
    </xf>
    <xf borderId="0" fillId="53" fontId="80" numFmtId="0" xfId="0" applyAlignment="1" applyFill="1" applyFont="1">
      <alignment horizontal="left" readingOrder="0"/>
    </xf>
    <xf borderId="0" fillId="46" fontId="81" numFmtId="0" xfId="0" applyAlignment="1" applyFont="1">
      <alignment horizontal="left" readingOrder="0"/>
    </xf>
    <xf borderId="0" fillId="2" fontId="12" numFmtId="0" xfId="0" applyAlignment="1" applyFont="1">
      <alignment horizontal="left" readingOrder="0"/>
    </xf>
    <xf borderId="0" fillId="2" fontId="35" numFmtId="0" xfId="0" applyAlignment="1" applyFont="1">
      <alignment horizontal="left" readingOrder="0"/>
    </xf>
    <xf borderId="0" fillId="2" fontId="16" numFmtId="0" xfId="0" applyAlignment="1" applyFont="1">
      <alignment horizontal="left" readingOrder="0"/>
    </xf>
    <xf borderId="6" fillId="3" fontId="18" numFmtId="0" xfId="0" applyAlignment="1" applyBorder="1" applyFont="1">
      <alignment horizontal="left" readingOrder="0" shrinkToFit="0" vertical="top" wrapText="1"/>
    </xf>
    <xf borderId="7" fillId="0" fontId="3" numFmtId="0" xfId="0" applyBorder="1" applyFont="1"/>
    <xf borderId="3" fillId="3" fontId="5" numFmtId="0" xfId="0" applyAlignment="1" applyBorder="1" applyFont="1">
      <alignment horizontal="left" readingOrder="0" vertical="top"/>
    </xf>
    <xf borderId="0" fillId="2" fontId="82" numFmtId="0" xfId="0" applyAlignment="1" applyFont="1">
      <alignment horizontal="left" readingOrder="0" vertical="top"/>
    </xf>
    <xf borderId="0" fillId="4" fontId="83" numFmtId="0" xfId="0" applyAlignment="1" applyFont="1">
      <alignment horizontal="left" readingOrder="0"/>
    </xf>
    <xf borderId="0" fillId="2" fontId="84" numFmtId="0" xfId="0" applyAlignment="1" applyFont="1">
      <alignment horizontal="left" readingOrder="0"/>
    </xf>
    <xf borderId="0" fillId="34" fontId="12" numFmtId="0" xfId="0" applyAlignment="1" applyFont="1">
      <alignment horizontal="left" readingOrder="0" vertical="bottom"/>
    </xf>
    <xf borderId="0" fillId="48" fontId="12" numFmtId="0" xfId="0" applyAlignment="1" applyFont="1">
      <alignment horizontal="left" readingOrder="0" vertical="bottom"/>
    </xf>
    <xf borderId="0" fillId="54" fontId="19" numFmtId="0" xfId="0" applyAlignment="1" applyFill="1" applyFont="1">
      <alignment vertical="bottom"/>
    </xf>
    <xf borderId="0" fillId="43" fontId="19" numFmtId="0" xfId="0" applyAlignment="1" applyFont="1">
      <alignment readingOrder="0" vertical="bottom"/>
    </xf>
    <xf borderId="0" fillId="5" fontId="85" numFmtId="0" xfId="0" applyAlignment="1" applyFont="1">
      <alignment readingOrder="0" vertical="bottom"/>
    </xf>
    <xf borderId="0" fillId="33" fontId="12" numFmtId="0" xfId="0" applyAlignment="1" applyFont="1">
      <alignment horizontal="left" readingOrder="0" vertical="bottom"/>
    </xf>
    <xf borderId="0" fillId="39" fontId="12" numFmtId="0" xfId="0" applyAlignment="1" applyFont="1">
      <alignment horizontal="left" readingOrder="0" vertical="bottom"/>
    </xf>
    <xf borderId="0" fillId="6" fontId="12" numFmtId="0" xfId="0" applyAlignment="1" applyFont="1">
      <alignment horizontal="left" readingOrder="0" vertical="bottom"/>
    </xf>
    <xf borderId="0" fillId="55" fontId="7" numFmtId="0" xfId="0" applyAlignment="1" applyFill="1" applyFont="1">
      <alignment horizontal="left" readingOrder="0" vertical="bottom"/>
    </xf>
    <xf borderId="2" fillId="3" fontId="86" numFmtId="0" xfId="0" applyAlignment="1" applyBorder="1" applyFont="1">
      <alignment horizontal="left" readingOrder="0" shrinkToFit="0" vertical="top" wrapText="1"/>
    </xf>
    <xf borderId="0" fillId="40" fontId="12" numFmtId="0" xfId="0" applyAlignment="1" applyFont="1">
      <alignment horizontal="left" readingOrder="0" vertical="bottom"/>
    </xf>
    <xf borderId="0" fillId="56" fontId="12" numFmtId="0" xfId="0" applyAlignment="1" applyFill="1" applyFont="1">
      <alignment horizontal="left" readingOrder="0" vertical="bottom"/>
    </xf>
    <xf borderId="0" fillId="40" fontId="19" numFmtId="0" xfId="0" applyAlignment="1" applyFont="1">
      <alignment vertical="bottom"/>
    </xf>
    <xf borderId="0" fillId="40" fontId="19" numFmtId="0" xfId="0" applyAlignment="1" applyFont="1">
      <alignment readingOrder="0" vertical="bottom"/>
    </xf>
    <xf borderId="0" fillId="56" fontId="19" numFmtId="0" xfId="0" applyAlignment="1" applyFont="1">
      <alignment readingOrder="0" vertical="bottom"/>
    </xf>
    <xf borderId="0" fillId="0" fontId="26" numFmtId="0" xfId="0" applyAlignment="1" applyFont="1">
      <alignment readingOrder="0"/>
    </xf>
    <xf borderId="0" fillId="5" fontId="25" numFmtId="164" xfId="0" applyAlignment="1" applyFont="1" applyNumberFormat="1">
      <alignment horizontal="left" readingOrder="0" vertical="bottom"/>
    </xf>
    <xf borderId="0" fillId="5" fontId="87" numFmtId="0" xfId="0" applyAlignment="1" applyFont="1">
      <alignment horizontal="left" readingOrder="0" vertical="bottom"/>
    </xf>
    <xf borderId="0" fillId="34" fontId="7" numFmtId="0" xfId="0" applyAlignment="1" applyFont="1">
      <alignment horizontal="left" readingOrder="0" vertical="bottom"/>
    </xf>
    <xf borderId="0" fillId="34" fontId="10" numFmtId="0" xfId="0" applyAlignment="1" applyFont="1">
      <alignment vertical="bottom"/>
    </xf>
    <xf borderId="0" fillId="39" fontId="10" numFmtId="0" xfId="0" applyAlignment="1" applyFont="1">
      <alignment vertical="bottom"/>
    </xf>
    <xf borderId="0" fillId="39" fontId="10" numFmtId="0" xfId="0" applyAlignment="1" applyFont="1">
      <alignment readingOrder="0" vertical="bottom"/>
    </xf>
    <xf borderId="0" fillId="5" fontId="25" numFmtId="0" xfId="0" applyAlignment="1" applyFont="1">
      <alignment horizontal="left" readingOrder="0" vertical="bottom"/>
    </xf>
    <xf borderId="0" fillId="5" fontId="7" numFmtId="164" xfId="0" applyAlignment="1" applyFont="1" applyNumberFormat="1">
      <alignment horizontal="left" readingOrder="0" vertical="bottom"/>
    </xf>
    <xf borderId="2" fillId="3" fontId="88" numFmtId="0" xfId="0" applyAlignment="1" applyBorder="1" applyFont="1">
      <alignment horizontal="left" readingOrder="0" shrinkToFit="0" vertical="top" wrapText="1"/>
    </xf>
    <xf borderId="3" fillId="3" fontId="89" numFmtId="0" xfId="0" applyAlignment="1" applyBorder="1" applyFont="1">
      <alignment horizontal="left" readingOrder="0" shrinkToFit="0" vertical="top" wrapText="1"/>
    </xf>
    <xf borderId="0" fillId="57" fontId="12" numFmtId="0" xfId="0" applyAlignment="1" applyFill="1" applyFont="1">
      <alignment horizontal="left" readingOrder="0" vertical="bottom"/>
    </xf>
    <xf borderId="0" fillId="58" fontId="12" numFmtId="0" xfId="0" applyAlignment="1" applyFill="1" applyFont="1">
      <alignment horizontal="left" readingOrder="0" vertical="bottom"/>
    </xf>
    <xf borderId="0" fillId="36" fontId="12" numFmtId="0" xfId="0" applyAlignment="1" applyFont="1">
      <alignment horizontal="left" readingOrder="0" vertical="bottom"/>
    </xf>
    <xf borderId="0" fillId="42" fontId="10" numFmtId="0" xfId="0" applyAlignment="1" applyFont="1">
      <alignment readingOrder="0"/>
    </xf>
    <xf borderId="0" fillId="42" fontId="51" numFmtId="0" xfId="0" applyAlignment="1" applyFont="1">
      <alignment vertical="bottom"/>
    </xf>
    <xf borderId="0" fillId="36" fontId="90" numFmtId="0" xfId="0" applyAlignment="1" applyFont="1">
      <alignment vertical="bottom"/>
    </xf>
    <xf borderId="0" fillId="42" fontId="10" numFmtId="0" xfId="0" applyAlignment="1" applyFont="1">
      <alignment vertical="bottom"/>
    </xf>
    <xf borderId="0" fillId="36" fontId="19" numFmtId="0" xfId="0" applyAlignment="1" applyFont="1">
      <alignment readingOrder="0" vertical="bottom"/>
    </xf>
    <xf borderId="0" fillId="36" fontId="19" numFmtId="0" xfId="0" applyAlignment="1" applyFont="1">
      <alignment vertical="bottom"/>
    </xf>
    <xf borderId="0" fillId="2" fontId="55" numFmtId="0" xfId="0" applyAlignment="1" applyFont="1">
      <alignment vertical="bottom"/>
    </xf>
    <xf borderId="0" fillId="37" fontId="7" numFmtId="0" xfId="0" applyAlignment="1" applyFont="1">
      <alignment horizontal="left" readingOrder="0" vertical="bottom"/>
    </xf>
    <xf borderId="0" fillId="37" fontId="25" numFmtId="0" xfId="0" applyAlignment="1" applyFont="1">
      <alignment horizontal="left" readingOrder="0" vertical="bottom"/>
    </xf>
    <xf borderId="0" fillId="5" fontId="25" numFmtId="165" xfId="0" applyAlignment="1" applyFont="1" applyNumberFormat="1">
      <alignment horizontal="left" readingOrder="0" vertical="bottom"/>
    </xf>
    <xf borderId="0" fillId="33" fontId="7" numFmtId="0" xfId="0" applyAlignment="1" applyFont="1">
      <alignment horizontal="left" readingOrder="0" vertical="bottom"/>
    </xf>
    <xf borderId="0" fillId="59" fontId="12" numFmtId="0" xfId="0" applyAlignment="1" applyFill="1" applyFont="1">
      <alignment horizontal="left" readingOrder="0" vertical="bottom"/>
    </xf>
    <xf borderId="0" fillId="60" fontId="12" numFmtId="0" xfId="0" applyAlignment="1" applyFill="1" applyFont="1">
      <alignment horizontal="left" readingOrder="0" vertical="bottom"/>
    </xf>
    <xf borderId="0" fillId="58" fontId="7" numFmtId="0" xfId="0" applyAlignment="1" applyFont="1">
      <alignment horizontal="left" readingOrder="0" vertical="bottom"/>
    </xf>
    <xf borderId="0" fillId="61" fontId="7" numFmtId="0" xfId="0" applyAlignment="1" applyFill="1" applyFont="1">
      <alignment horizontal="left" readingOrder="0" vertical="bottom"/>
    </xf>
    <xf borderId="0" fillId="62" fontId="12" numFmtId="0" xfId="0" applyAlignment="1" applyFill="1" applyFont="1">
      <alignment horizontal="left" readingOrder="0" vertical="bottom"/>
    </xf>
    <xf borderId="0" fillId="63" fontId="7" numFmtId="0" xfId="0" applyAlignment="1" applyFill="1" applyFont="1">
      <alignment horizontal="left" readingOrder="0" vertical="bottom"/>
    </xf>
    <xf borderId="0" fillId="64" fontId="7" numFmtId="0" xfId="0" applyAlignment="1" applyFill="1" applyFont="1">
      <alignment horizontal="left" readingOrder="0" vertical="bottom"/>
    </xf>
    <xf borderId="0" fillId="0" fontId="26" numFmtId="0" xfId="0" applyFont="1"/>
    <xf borderId="0" fillId="63" fontId="10" numFmtId="0" xfId="0" applyAlignment="1" applyFont="1">
      <alignment readingOrder="0" vertical="bottom"/>
    </xf>
    <xf borderId="0" fillId="64" fontId="10" numFmtId="0" xfId="0" applyAlignment="1" applyFont="1">
      <alignment readingOrder="0" vertical="bottom"/>
    </xf>
    <xf borderId="0" fillId="65" fontId="12" numFmtId="0" xfId="0" applyAlignment="1" applyFill="1" applyFont="1">
      <alignment horizontal="left" readingOrder="0" vertical="bottom"/>
    </xf>
    <xf borderId="0" fillId="66" fontId="12" numFmtId="0" xfId="0" applyAlignment="1" applyFill="1" applyFont="1">
      <alignment horizontal="left" readingOrder="0" vertical="bottom"/>
    </xf>
    <xf borderId="0" fillId="38" fontId="91" numFmtId="0" xfId="0" applyAlignment="1" applyFont="1">
      <alignment horizontal="left" readingOrder="0" vertical="bottom"/>
    </xf>
    <xf borderId="0" fillId="67" fontId="91" numFmtId="0" xfId="0" applyAlignment="1" applyFill="1" applyFont="1">
      <alignment horizontal="left" readingOrder="0" vertical="bottom"/>
    </xf>
    <xf borderId="0" fillId="68" fontId="7" numFmtId="0" xfId="0" applyAlignment="1" applyFill="1" applyFont="1">
      <alignment horizontal="left" readingOrder="0" vertical="bottom"/>
    </xf>
    <xf borderId="0" fillId="37" fontId="10" numFmtId="0" xfId="0" applyAlignment="1" applyFont="1">
      <alignment vertical="bottom"/>
    </xf>
    <xf borderId="0" fillId="69" fontId="10" numFmtId="0" xfId="0" applyAlignment="1" applyFill="1" applyFont="1">
      <alignment readingOrder="0" vertical="bottom"/>
    </xf>
    <xf borderId="0" fillId="32" fontId="19" numFmtId="0" xfId="0" applyAlignment="1" applyFont="1">
      <alignment readingOrder="0" vertical="bottom"/>
    </xf>
    <xf borderId="0" fillId="69" fontId="10" numFmtId="0" xfId="0" applyAlignment="1" applyFont="1">
      <alignment vertical="bottom"/>
    </xf>
    <xf borderId="0" fillId="5" fontId="26" numFmtId="0" xfId="0" applyAlignment="1" applyFont="1">
      <alignment readingOrder="0" vertical="bottom"/>
    </xf>
    <xf borderId="0" fillId="70" fontId="7" numFmtId="0" xfId="0" applyAlignment="1" applyFill="1" applyFont="1">
      <alignment horizontal="left" readingOrder="0" vertical="bottom"/>
    </xf>
    <xf borderId="0" fillId="71" fontId="10" numFmtId="0" xfId="0" applyAlignment="1" applyFill="1" applyFont="1">
      <alignment vertical="bottom"/>
    </xf>
    <xf borderId="0" fillId="5" fontId="7" numFmtId="0" xfId="0" applyAlignment="1" applyFont="1">
      <alignment horizontal="left" readingOrder="0" vertical="bottom"/>
    </xf>
    <xf borderId="0" fillId="71" fontId="10" numFmtId="0" xfId="0" applyAlignment="1" applyFont="1">
      <alignment readingOrder="0" vertical="bottom"/>
    </xf>
    <xf borderId="0" fillId="4" fontId="12" numFmtId="0" xfId="0" applyAlignment="1" applyFont="1">
      <alignment horizontal="left" vertical="bottom"/>
    </xf>
    <xf borderId="0" fillId="5" fontId="25" numFmtId="0" xfId="0" applyAlignment="1" applyFont="1">
      <alignment horizontal="left" vertical="bottom"/>
    </xf>
    <xf borderId="0" fillId="72" fontId="7" numFmtId="0" xfId="0" applyAlignment="1" applyFill="1" applyFont="1">
      <alignment horizontal="left" readingOrder="0" vertical="bottom"/>
    </xf>
    <xf borderId="0" fillId="5" fontId="12" numFmtId="0" xfId="0" applyAlignment="1" applyFont="1">
      <alignment horizontal="left" readingOrder="0" vertical="bottom"/>
    </xf>
    <xf borderId="0" fillId="5" fontId="19" numFmtId="0" xfId="0" applyAlignment="1" applyFont="1">
      <alignment vertical="bottom"/>
    </xf>
    <xf borderId="0" fillId="45" fontId="12" numFmtId="0" xfId="0" applyAlignment="1" applyFont="1">
      <alignment horizontal="left" readingOrder="0" vertical="bottom"/>
    </xf>
    <xf borderId="0" fillId="5" fontId="19" numFmtId="0" xfId="0" applyAlignment="1" applyFont="1">
      <alignment readingOrder="0" vertical="bottom"/>
    </xf>
    <xf borderId="0" fillId="7" fontId="12" numFmtId="0" xfId="0" applyAlignment="1" applyFont="1">
      <alignment horizontal="left" readingOrder="0" vertical="bottom"/>
    </xf>
    <xf borderId="0" fillId="44" fontId="12" numFmtId="0" xfId="0" applyAlignment="1" applyFont="1">
      <alignment horizontal="left" readingOrder="0" vertical="bottom"/>
    </xf>
    <xf borderId="0" fillId="73" fontId="7" numFmtId="0" xfId="0" applyAlignment="1" applyFill="1" applyFont="1">
      <alignment horizontal="left" readingOrder="0" vertical="bottom"/>
    </xf>
    <xf borderId="0" fillId="74" fontId="12" numFmtId="0" xfId="0" applyAlignment="1" applyFill="1" applyFont="1">
      <alignment horizontal="left" readingOrder="0" vertical="bottom"/>
    </xf>
    <xf borderId="0" fillId="75" fontId="7" numFmtId="0" xfId="0" applyAlignment="1" applyFill="1" applyFont="1">
      <alignment horizontal="left" readingOrder="0" vertical="bottom"/>
    </xf>
    <xf borderId="0" fillId="76" fontId="12" numFmtId="0" xfId="0" applyAlignment="1" applyFill="1" applyFont="1">
      <alignment horizontal="left" readingOrder="0" vertical="bottom"/>
    </xf>
    <xf borderId="0" fillId="5" fontId="10" numFmtId="0" xfId="0" applyAlignment="1" applyFont="1">
      <alignment horizontal="left" readingOrder="0" shrinkToFit="0" wrapText="0"/>
    </xf>
    <xf borderId="0" fillId="76" fontId="12" numFmtId="0" xfId="0" applyAlignment="1" applyFont="1">
      <alignment horizontal="left" vertical="bottom"/>
    </xf>
    <xf borderId="0" fillId="75" fontId="7" numFmtId="0" xfId="0" applyAlignment="1" applyFont="1">
      <alignment horizontal="left" vertical="bottom"/>
    </xf>
    <xf borderId="0" fillId="77" fontId="10" numFmtId="0" xfId="0" applyAlignment="1" applyFill="1" applyFont="1">
      <alignment readingOrder="0" vertical="bottom"/>
    </xf>
    <xf borderId="0" fillId="69" fontId="19" numFmtId="0" xfId="0" applyAlignment="1" applyFont="1">
      <alignment readingOrder="0" vertical="bottom"/>
    </xf>
    <xf borderId="0" fillId="77" fontId="10" numFmtId="0" xfId="0" applyAlignment="1" applyFont="1">
      <alignment vertical="bottom"/>
    </xf>
    <xf borderId="0" fillId="77" fontId="7" numFmtId="0" xfId="0" applyAlignment="1" applyFont="1">
      <alignment horizontal="left" readingOrder="0" vertical="bottom"/>
    </xf>
    <xf borderId="0" fillId="69" fontId="12" numFmtId="0" xfId="0" applyAlignment="1" applyFont="1">
      <alignment horizontal="left" readingOrder="0" vertical="bottom"/>
    </xf>
    <xf borderId="0" fillId="69" fontId="19" numFmtId="0" xfId="0" applyAlignment="1" applyFont="1">
      <alignment vertical="bottom"/>
    </xf>
    <xf borderId="0" fillId="69" fontId="92" numFmtId="0" xfId="0" applyAlignment="1" applyFont="1">
      <alignment horizontal="left" readingOrder="0"/>
    </xf>
    <xf borderId="0" fillId="78" fontId="12" numFmtId="0" xfId="0" applyAlignment="1" applyFill="1" applyFont="1">
      <alignment horizontal="left" readingOrder="0" vertical="bottom"/>
    </xf>
    <xf borderId="0" fillId="79" fontId="7" numFmtId="0" xfId="0" applyAlignment="1" applyFill="1" applyFont="1">
      <alignment horizontal="left" readingOrder="0" vertical="bottom"/>
    </xf>
    <xf borderId="0" fillId="80" fontId="7" numFmtId="0" xfId="0" applyAlignment="1" applyFill="1" applyFont="1">
      <alignment horizontal="left" readingOrder="0" vertical="bottom"/>
    </xf>
    <xf borderId="0" fillId="81" fontId="7" numFmtId="0" xfId="0" applyAlignment="1" applyFill="1" applyFont="1">
      <alignment horizontal="left" readingOrder="0" vertical="bottom"/>
    </xf>
    <xf borderId="0" fillId="81" fontId="10" numFmtId="0" xfId="0" applyAlignment="1" applyFont="1">
      <alignment readingOrder="0" vertical="bottom"/>
    </xf>
    <xf borderId="0" fillId="80" fontId="10" numFmtId="0" xfId="0" applyAlignment="1" applyFont="1">
      <alignment readingOrder="0" vertical="bottom"/>
    </xf>
    <xf borderId="0" fillId="80" fontId="10" numFmtId="0" xfId="0" applyAlignment="1" applyFont="1">
      <alignment vertical="bottom"/>
    </xf>
    <xf borderId="0" fillId="81" fontId="10" numFmtId="0" xfId="0" applyAlignment="1" applyFont="1">
      <alignment vertical="bottom"/>
    </xf>
    <xf borderId="0" fillId="63" fontId="10" numFmtId="0" xfId="0" applyAlignment="1" applyFont="1">
      <alignment vertical="bottom"/>
    </xf>
    <xf borderId="0" fillId="62" fontId="7" numFmtId="0" xfId="0" applyAlignment="1" applyFont="1">
      <alignment horizontal="left" readingOrder="0" vertical="bottom"/>
    </xf>
    <xf borderId="0" fillId="62" fontId="10" numFmtId="0" xfId="0" applyAlignment="1" applyFont="1">
      <alignment vertical="bottom"/>
    </xf>
    <xf borderId="0" fillId="62" fontId="10" numFmtId="0" xfId="0" applyAlignment="1" applyFont="1">
      <alignment readingOrder="0" vertical="bottom"/>
    </xf>
    <xf borderId="0" fillId="82" fontId="7" numFmtId="0" xfId="0" applyAlignment="1" applyFill="1" applyFont="1">
      <alignment horizontal="left" readingOrder="0" vertical="bottom"/>
    </xf>
    <xf borderId="0" fillId="54" fontId="7" numFmtId="0" xfId="0" applyAlignment="1" applyFont="1">
      <alignment horizontal="left" readingOrder="0" vertical="bottom"/>
    </xf>
    <xf borderId="0" fillId="57" fontId="7" numFmtId="0" xfId="0" applyAlignment="1" applyFont="1">
      <alignment horizontal="left" readingOrder="0" vertical="bottom"/>
    </xf>
    <xf borderId="0" fillId="83" fontId="10" numFmtId="0" xfId="0" applyAlignment="1" applyFill="1" applyFont="1">
      <alignment readingOrder="0" vertical="bottom"/>
    </xf>
    <xf borderId="0" fillId="54" fontId="19" numFmtId="0" xfId="0" applyAlignment="1" applyFont="1">
      <alignment readingOrder="0" vertical="bottom"/>
    </xf>
    <xf borderId="0" fillId="83" fontId="10" numFmtId="0" xfId="0" applyAlignment="1" applyFont="1">
      <alignment vertical="bottom"/>
    </xf>
    <xf borderId="0" fillId="83" fontId="7" numFmtId="0" xfId="0" applyAlignment="1" applyFont="1">
      <alignment horizontal="left" readingOrder="0" vertical="bottom"/>
    </xf>
    <xf borderId="0" fillId="54" fontId="12" numFmtId="0" xfId="0" applyAlignment="1" applyFont="1">
      <alignment horizontal="left" readingOrder="0" vertical="bottom"/>
    </xf>
    <xf borderId="0" fillId="84" fontId="12" numFmtId="0" xfId="0" applyAlignment="1" applyFill="1" applyFont="1">
      <alignment horizontal="left" readingOrder="0" vertical="bottom"/>
    </xf>
    <xf borderId="0" fillId="84" fontId="7" numFmtId="0" xfId="0" applyAlignment="1" applyFont="1">
      <alignment horizontal="left" readingOrder="0" vertical="bottom"/>
    </xf>
    <xf borderId="0" fillId="85" fontId="12" numFmtId="0" xfId="0" applyAlignment="1" applyFill="1" applyFont="1">
      <alignment horizontal="left" readingOrder="0" vertical="bottom"/>
    </xf>
    <xf borderId="0" fillId="84" fontId="10" numFmtId="0" xfId="0" applyAlignment="1" applyFont="1">
      <alignment vertical="bottom"/>
    </xf>
    <xf borderId="0" fillId="85" fontId="19" numFmtId="0" xfId="0" applyAlignment="1" applyFont="1">
      <alignment vertical="bottom"/>
    </xf>
    <xf borderId="0" fillId="85" fontId="19" numFmtId="0" xfId="0" applyAlignment="1" applyFont="1">
      <alignment readingOrder="0" vertical="bottom"/>
    </xf>
    <xf borderId="0" fillId="33" fontId="10" numFmtId="0" xfId="0" applyAlignment="1" applyFont="1">
      <alignment readingOrder="0" vertical="bottom"/>
    </xf>
    <xf borderId="0" fillId="18" fontId="10" numFmtId="0" xfId="0" applyAlignment="1" applyFont="1">
      <alignment readingOrder="0" vertical="bottom"/>
    </xf>
    <xf borderId="0" fillId="18" fontId="7" numFmtId="0" xfId="0" applyAlignment="1" applyFont="1">
      <alignment horizontal="left" readingOrder="0" vertical="bottom"/>
    </xf>
    <xf borderId="0" fillId="33" fontId="10" numFmtId="0" xfId="0" applyAlignment="1" applyFont="1">
      <alignment vertical="bottom"/>
    </xf>
    <xf borderId="0" fillId="18" fontId="10" numFmtId="0" xfId="0" applyAlignment="1" applyFont="1">
      <alignment vertical="bottom"/>
    </xf>
    <xf borderId="8" fillId="5" fontId="55" numFmtId="0" xfId="0" applyAlignment="1" applyBorder="1" applyFont="1">
      <alignment shrinkToFit="0" vertical="bottom" wrapText="0"/>
    </xf>
    <xf borderId="0" fillId="5" fontId="93" numFmtId="0" xfId="0" applyAlignment="1" applyFont="1">
      <alignment vertical="bottom"/>
    </xf>
    <xf borderId="2" fillId="3" fontId="88" numFmtId="0" xfId="0" applyAlignment="1" applyBorder="1" applyFont="1">
      <alignment readingOrder="0" shrinkToFit="0" vertical="top" wrapText="1"/>
    </xf>
    <xf borderId="0" fillId="5" fontId="25" numFmtId="165" xfId="0" applyAlignment="1" applyFont="1" applyNumberFormat="1">
      <alignment horizontal="left" vertical="bottom"/>
    </xf>
    <xf borderId="0" fillId="2" fontId="94" numFmtId="0" xfId="0" applyAlignment="1" applyFont="1">
      <alignment vertical="bottom"/>
    </xf>
    <xf borderId="0" fillId="5" fontId="25" numFmtId="0" xfId="0" applyAlignment="1" applyFont="1">
      <alignment readingOrder="0"/>
    </xf>
    <xf borderId="0" fillId="2" fontId="1" numFmtId="0" xfId="0" applyAlignment="1" applyFont="1">
      <alignment vertical="bottom"/>
    </xf>
    <xf borderId="0" fillId="0" fontId="10" numFmtId="0" xfId="0" applyFont="1"/>
    <xf borderId="0" fillId="0" fontId="10" numFmtId="0" xfId="0" applyAlignment="1" applyFont="1">
      <alignment readingOrder="0"/>
    </xf>
    <xf borderId="0" fillId="86" fontId="12" numFmtId="0" xfId="0" applyAlignment="1" applyFill="1" applyFont="1">
      <alignment horizontal="left" readingOrder="0" vertical="bottom"/>
    </xf>
    <xf borderId="0" fillId="42" fontId="12" numFmtId="0" xfId="0" applyAlignment="1" applyFont="1">
      <alignment horizontal="left" readingOrder="0" vertical="bottom"/>
    </xf>
    <xf borderId="0" fillId="5" fontId="7" numFmtId="0" xfId="0" applyAlignment="1" applyFont="1">
      <alignment horizontal="left" readingOrder="0" vertical="bottom"/>
    </xf>
    <xf borderId="0" fillId="5" fontId="7" numFmtId="0" xfId="0" applyAlignment="1" applyFont="1">
      <alignment horizontal="left" readingOrder="0" vertical="bottom"/>
    </xf>
    <xf borderId="0" fillId="5" fontId="7" numFmtId="0" xfId="0" applyAlignment="1" applyFont="1">
      <alignment horizontal="left" readingOrder="0" vertical="bottom"/>
    </xf>
    <xf borderId="0" fillId="71" fontId="12" numFmtId="0" xfId="0" applyAlignment="1" applyFont="1">
      <alignment horizontal="left" readingOrder="0" vertical="bottom"/>
    </xf>
    <xf borderId="0" fillId="71" fontId="90" numFmtId="0" xfId="0" applyAlignment="1" applyFont="1">
      <alignment vertical="bottom"/>
    </xf>
    <xf borderId="0" fillId="42" fontId="90" numFmtId="0" xfId="0" applyAlignment="1" applyFont="1">
      <alignment vertical="bottom"/>
    </xf>
    <xf borderId="0" fillId="42" fontId="19" numFmtId="0" xfId="0" applyAlignment="1" applyFont="1">
      <alignment readingOrder="0" vertical="bottom"/>
    </xf>
    <xf borderId="0" fillId="87" fontId="12" numFmtId="0" xfId="0" applyAlignment="1" applyFill="1" applyFont="1">
      <alignment horizontal="left" readingOrder="0" vertical="bottom"/>
    </xf>
    <xf borderId="0" fillId="87" fontId="19" numFmtId="0" xfId="0" applyAlignment="1" applyFont="1">
      <alignment vertical="bottom"/>
    </xf>
    <xf borderId="0" fillId="42" fontId="19" numFmtId="0" xfId="0" applyAlignment="1" applyFont="1">
      <alignment vertical="bottom"/>
    </xf>
    <xf borderId="0" fillId="88" fontId="7" numFmtId="0" xfId="0" applyAlignment="1" applyFill="1" applyFont="1">
      <alignment horizontal="left" readingOrder="0" vertical="bottom"/>
    </xf>
    <xf borderId="0" fillId="89" fontId="12" numFmtId="0" xfId="0" applyAlignment="1" applyFill="1" applyFont="1">
      <alignment horizontal="left" readingOrder="0" vertical="bottom"/>
    </xf>
    <xf borderId="0" fillId="4" fontId="90" numFmtId="0" xfId="0" applyAlignment="1" applyFont="1">
      <alignment readingOrder="0" vertical="bottom"/>
    </xf>
    <xf borderId="0" fillId="24" fontId="12" numFmtId="0" xfId="0" applyAlignment="1" applyFont="1">
      <alignment horizontal="left" readingOrder="0" vertical="bottom"/>
    </xf>
    <xf borderId="0" fillId="90" fontId="7" numFmtId="0" xfId="0" applyAlignment="1" applyFill="1" applyFont="1">
      <alignment horizontal="left" readingOrder="0" vertical="bottom"/>
    </xf>
    <xf quotePrefix="1" borderId="0" fillId="5" fontId="7" numFmtId="0" xfId="0" applyAlignment="1" applyFont="1">
      <alignment horizontal="left" readingOrder="0" vertical="bottom"/>
    </xf>
    <xf borderId="0" fillId="90" fontId="10" numFmtId="0" xfId="0" applyAlignment="1" applyFont="1">
      <alignment vertical="bottom"/>
    </xf>
    <xf borderId="0" fillId="43" fontId="12" numFmtId="0" xfId="0" applyAlignment="1" applyFont="1">
      <alignment horizontal="left" readingOrder="0" vertical="bottom"/>
    </xf>
    <xf borderId="0" fillId="91" fontId="12" numFmtId="0" xfId="0" applyAlignment="1" applyFill="1" applyFont="1">
      <alignment horizontal="left" readingOrder="0" vertical="bottom"/>
    </xf>
    <xf borderId="0" fillId="20" fontId="19" numFmtId="0" xfId="0" applyAlignment="1" applyFont="1">
      <alignment readingOrder="0" vertical="bottom"/>
    </xf>
    <xf borderId="0" fillId="37" fontId="10" numFmtId="0" xfId="0" applyAlignment="1" applyFont="1">
      <alignment readingOrder="0" vertical="bottom"/>
    </xf>
    <xf borderId="0" fillId="20" fontId="19" numFmtId="0" xfId="0" applyAlignment="1" applyFont="1">
      <alignment vertical="bottom"/>
    </xf>
    <xf borderId="0" fillId="20" fontId="12" numFmtId="0" xfId="0" applyAlignment="1" applyFont="1">
      <alignment horizontal="left" readingOrder="0" vertical="bottom"/>
    </xf>
    <xf borderId="0" fillId="20" fontId="12" numFmtId="0" xfId="0" applyAlignment="1" applyFont="1">
      <alignment horizontal="left" vertical="bottom"/>
    </xf>
    <xf borderId="0" fillId="92" fontId="19" numFmtId="0" xfId="0" applyAlignment="1" applyFill="1" applyFont="1">
      <alignment readingOrder="0" vertical="bottom"/>
    </xf>
    <xf borderId="0" fillId="5" fontId="95" numFmtId="0" xfId="0" applyAlignment="1" applyFont="1">
      <alignment horizontal="left" readingOrder="0" vertical="bottom"/>
    </xf>
    <xf borderId="0" fillId="4" fontId="7" numFmtId="0" xfId="0" applyAlignment="1" applyFont="1">
      <alignment horizontal="left" readingOrder="0" vertical="bottom"/>
    </xf>
    <xf borderId="0" fillId="0" fontId="71" numFmtId="0" xfId="0" applyAlignment="1" applyFont="1">
      <alignment readingOrder="0"/>
    </xf>
    <xf borderId="0" fillId="5" fontId="95" numFmtId="0" xfId="0" applyAlignment="1" applyFont="1">
      <alignment horizontal="left" vertical="bottom"/>
    </xf>
    <xf borderId="0" fillId="4" fontId="7" numFmtId="0" xfId="0" applyAlignment="1" applyFont="1">
      <alignment horizontal="left" vertical="bottom"/>
    </xf>
    <xf borderId="0" fillId="5" fontId="96" numFmtId="0" xfId="0" applyAlignment="1" applyFont="1">
      <alignment horizontal="left" readingOrder="0" vertical="bottom"/>
    </xf>
    <xf borderId="0" fillId="5" fontId="97" numFmtId="0" xfId="0" applyAlignment="1" applyFont="1">
      <alignment vertical="bottom"/>
    </xf>
    <xf borderId="0" fillId="4" fontId="10" numFmtId="0" xfId="0" applyAlignment="1" applyFont="1">
      <alignment vertical="bottom"/>
    </xf>
    <xf borderId="0" fillId="2" fontId="16" numFmtId="0" xfId="0" applyAlignment="1" applyFont="1">
      <alignment readingOrder="0" vertical="bottom"/>
    </xf>
    <xf borderId="9" fillId="2" fontId="98" numFmtId="0" xfId="0" applyAlignment="1" applyBorder="1" applyFont="1">
      <alignment horizontal="left" readingOrder="0" shrinkToFit="0" vertical="top" wrapText="1"/>
    </xf>
    <xf borderId="10" fillId="0" fontId="3" numFmtId="0" xfId="0" applyBorder="1" applyFont="1"/>
    <xf borderId="0" fillId="2" fontId="1" numFmtId="0" xfId="0" applyAlignment="1" applyFont="1">
      <alignment readingOrder="0"/>
    </xf>
    <xf borderId="0" fillId="44" fontId="10" numFmtId="0" xfId="0" applyAlignment="1" applyFont="1">
      <alignment readingOrder="0" vertical="bottom"/>
    </xf>
    <xf borderId="0" fillId="35" fontId="10" numFmtId="0" xfId="0" applyAlignment="1" applyFont="1">
      <alignment readingOrder="0" vertical="bottom"/>
    </xf>
    <xf borderId="0" fillId="5" fontId="13" numFmtId="0" xfId="0" applyAlignment="1" applyFont="1">
      <alignment horizontal="left" readingOrder="0"/>
    </xf>
    <xf borderId="2" fillId="3" fontId="88" numFmtId="0" xfId="0" applyAlignment="1" applyBorder="1" applyFont="1">
      <alignment readingOrder="0" shrinkToFit="0" vertical="top" wrapText="1"/>
    </xf>
    <xf borderId="0" fillId="93" fontId="10" numFmtId="0" xfId="0" applyAlignment="1" applyFill="1" applyFont="1">
      <alignment readingOrder="0" vertical="bottom"/>
    </xf>
    <xf borderId="0" fillId="94" fontId="10" numFmtId="0" xfId="0" applyAlignment="1" applyFill="1" applyFont="1">
      <alignment readingOrder="0" vertical="bottom"/>
    </xf>
    <xf borderId="0" fillId="2" fontId="99" numFmtId="0" xfId="0" applyAlignment="1" applyFont="1">
      <alignment readingOrder="0"/>
    </xf>
    <xf borderId="0" fillId="95" fontId="100" numFmtId="0" xfId="0" applyAlignment="1" applyFill="1" applyFont="1">
      <alignment readingOrder="0" vertical="bottom"/>
    </xf>
    <xf borderId="0" fillId="96" fontId="101" numFmtId="0" xfId="0" applyAlignment="1" applyFill="1" applyFont="1">
      <alignment readingOrder="0" vertical="bottom"/>
    </xf>
    <xf borderId="0" fillId="5" fontId="102" numFmtId="0" xfId="0" applyAlignment="1" applyFont="1">
      <alignment readingOrder="0" vertical="bottom"/>
    </xf>
    <xf borderId="0" fillId="5" fontId="103" numFmtId="0" xfId="0" applyAlignment="1" applyFont="1">
      <alignment horizontal="left" readingOrder="0"/>
    </xf>
    <xf borderId="0" fillId="96" fontId="101" numFmtId="0" xfId="0" applyAlignment="1" applyFont="1">
      <alignment horizontal="left" readingOrder="0"/>
    </xf>
    <xf borderId="0" fillId="96" fontId="104" numFmtId="0" xfId="0" applyAlignment="1" applyFont="1">
      <alignment horizontal="left" readingOrder="0"/>
    </xf>
    <xf borderId="0" fillId="5" fontId="105" numFmtId="0" xfId="0" applyAlignment="1" applyFont="1">
      <alignment horizontal="left" readingOrder="0"/>
    </xf>
    <xf borderId="0" fillId="5" fontId="106" numFmtId="0" xfId="0" applyAlignment="1" applyFont="1">
      <alignment horizontal="left" readingOrder="0"/>
    </xf>
    <xf borderId="0" fillId="95" fontId="100" numFmtId="0" xfId="0" applyAlignment="1" applyFont="1">
      <alignment vertical="bottom"/>
    </xf>
    <xf borderId="0" fillId="96" fontId="101" numFmtId="0" xfId="0" applyAlignment="1" applyFont="1">
      <alignment vertical="bottom"/>
    </xf>
    <xf borderId="0" fillId="0" fontId="107" numFmtId="0" xfId="0" applyFont="1"/>
    <xf borderId="0" fillId="5" fontId="108" numFmtId="0" xfId="0" applyAlignment="1" applyFont="1">
      <alignment readingOrder="0" vertical="bottom"/>
    </xf>
    <xf borderId="0" fillId="5" fontId="102" numFmtId="0" xfId="0" applyAlignment="1" applyFont="1">
      <alignment vertical="bottom"/>
    </xf>
    <xf borderId="0" fillId="5" fontId="102" numFmtId="0" xfId="0" applyAlignment="1" applyFont="1">
      <alignment readingOrder="0" vertical="bottom"/>
    </xf>
    <xf borderId="0" fillId="97" fontId="19" numFmtId="0" xfId="0" applyAlignment="1" applyFill="1" applyFont="1">
      <alignment readingOrder="0" vertical="bottom"/>
    </xf>
    <xf borderId="0" fillId="98" fontId="7" numFmtId="0" xfId="0" applyAlignment="1" applyFill="1" applyFont="1">
      <alignment horizontal="left" readingOrder="0" vertical="bottom"/>
    </xf>
    <xf borderId="0" fillId="97" fontId="90" numFmtId="0" xfId="0" applyAlignment="1" applyFont="1">
      <alignment vertical="bottom"/>
    </xf>
    <xf borderId="0" fillId="98" fontId="51" numFmtId="0" xfId="0" applyAlignment="1" applyFont="1">
      <alignment readingOrder="0" vertical="bottom"/>
    </xf>
    <xf borderId="0" fillId="98" fontId="10" numFmtId="0" xfId="0" applyAlignment="1" applyFont="1">
      <alignment readingOrder="0" vertical="bottom"/>
    </xf>
    <xf borderId="0" fillId="99" fontId="12" numFmtId="0" xfId="0" applyAlignment="1" applyFill="1" applyFont="1">
      <alignment horizontal="left" readingOrder="0" vertical="bottom"/>
    </xf>
    <xf borderId="0" fillId="100" fontId="7" numFmtId="0" xfId="0" applyAlignment="1" applyFill="1" applyFont="1">
      <alignment horizontal="left" readingOrder="0" vertical="bottom"/>
    </xf>
    <xf borderId="0" fillId="101" fontId="10" numFmtId="0" xfId="0" applyAlignment="1" applyFill="1" applyFont="1">
      <alignment readingOrder="0" vertical="bottom"/>
    </xf>
    <xf borderId="0" fillId="73" fontId="10" numFmtId="0" xfId="0" applyAlignment="1" applyFont="1">
      <alignment readingOrder="0" vertical="bottom"/>
    </xf>
    <xf borderId="0" fillId="5" fontId="10" numFmtId="0" xfId="0" applyAlignment="1" applyFont="1">
      <alignment readingOrder="0" vertical="bottom"/>
    </xf>
    <xf borderId="0" fillId="101" fontId="10" numFmtId="0" xfId="0" applyAlignment="1" applyFont="1">
      <alignment vertical="bottom"/>
    </xf>
    <xf borderId="0" fillId="76" fontId="19" numFmtId="0" xfId="0" applyAlignment="1" applyFont="1">
      <alignment readingOrder="0" vertical="bottom"/>
    </xf>
    <xf borderId="0" fillId="102" fontId="10" numFmtId="0" xfId="0" applyAlignment="1" applyFill="1" applyFont="1">
      <alignment readingOrder="0" vertical="bottom"/>
    </xf>
    <xf borderId="0" fillId="102" fontId="7" numFmtId="0" xfId="0" applyAlignment="1" applyFont="1">
      <alignment horizontal="left" readingOrder="0" vertical="bottom"/>
    </xf>
    <xf borderId="0" fillId="5" fontId="109" numFmtId="0" xfId="0" applyAlignment="1" applyFont="1">
      <alignment horizontal="left" readingOrder="0" vertical="bottom"/>
    </xf>
    <xf borderId="0" fillId="0" fontId="110" numFmtId="0" xfId="0" applyAlignment="1" applyFont="1">
      <alignment readingOrder="0"/>
    </xf>
    <xf borderId="0" fillId="76" fontId="19" numFmtId="0" xfId="0" applyAlignment="1" applyFont="1">
      <alignment vertical="bottom"/>
    </xf>
    <xf borderId="0" fillId="5" fontId="111" numFmtId="0" xfId="0" applyAlignment="1" applyFont="1">
      <alignment readingOrder="0" vertical="bottom"/>
    </xf>
    <xf borderId="0" fillId="103" fontId="12" numFmtId="0" xfId="0" applyAlignment="1" applyFill="1" applyFont="1">
      <alignment horizontal="left" readingOrder="0" vertical="bottom"/>
    </xf>
    <xf borderId="0" fillId="103" fontId="19" numFmtId="0" xfId="0" applyAlignment="1" applyFont="1">
      <alignment vertical="bottom"/>
    </xf>
    <xf borderId="0" fillId="76" fontId="19" numFmtId="0" xfId="0" applyAlignment="1" applyFont="1">
      <alignment horizontal="left" readingOrder="0"/>
    </xf>
    <xf borderId="0" fillId="3" fontId="12" numFmtId="0" xfId="0" applyAlignment="1" applyFont="1">
      <alignment horizontal="left" readingOrder="0" vertical="bottom"/>
    </xf>
    <xf borderId="0" fillId="3" fontId="19" numFmtId="0" xfId="0" applyAlignment="1" applyFont="1">
      <alignment readingOrder="0" vertical="bottom"/>
    </xf>
    <xf borderId="0" fillId="76" fontId="92" numFmtId="0" xfId="0" applyAlignment="1" applyFont="1">
      <alignment horizontal="left" readingOrder="0"/>
    </xf>
    <xf borderId="0" fillId="2" fontId="18" numFmtId="0" xfId="0" applyAlignment="1" applyFont="1">
      <alignment horizontal="left" readingOrder="0"/>
    </xf>
    <xf borderId="0" fillId="5" fontId="10" numFmtId="0" xfId="0" applyAlignment="1" applyFont="1">
      <alignment horizontal="left" readingOrder="0" vertical="bottom"/>
    </xf>
    <xf borderId="0" fillId="29" fontId="10" numFmtId="0" xfId="0" applyAlignment="1" applyFont="1">
      <alignment readingOrder="0" vertical="bottom"/>
    </xf>
    <xf borderId="0" fillId="104" fontId="12" numFmtId="0" xfId="0" applyAlignment="1" applyFill="1" applyFont="1">
      <alignment horizontal="left" readingOrder="0" vertical="bottom"/>
    </xf>
    <xf borderId="0" fillId="3" fontId="19" numFmtId="0" xfId="0" applyAlignment="1" applyFont="1">
      <alignment vertical="bottom"/>
    </xf>
    <xf borderId="0" fillId="104" fontId="19" numFmtId="0" xfId="0" applyAlignment="1" applyFont="1">
      <alignment vertical="bottom"/>
    </xf>
    <xf borderId="0" fillId="104" fontId="19" numFmtId="0" xfId="0" applyAlignment="1" applyFont="1">
      <alignment readingOrder="0" vertical="bottom"/>
    </xf>
    <xf borderId="0" fillId="105" fontId="7" numFmtId="0" xfId="0" applyAlignment="1" applyFill="1" applyFont="1">
      <alignment horizontal="left" readingOrder="0" vertical="bottom"/>
    </xf>
    <xf borderId="0" fillId="21" fontId="10" numFmtId="0" xfId="0" applyAlignment="1" applyFont="1">
      <alignment readingOrder="0" vertical="bottom"/>
    </xf>
    <xf borderId="0" fillId="30" fontId="7" numFmtId="0" xfId="0" applyAlignment="1" applyFont="1">
      <alignment horizontal="left" readingOrder="0" vertical="bottom"/>
    </xf>
    <xf borderId="0" fillId="30" fontId="10" numFmtId="0" xfId="0" applyAlignment="1" applyFont="1">
      <alignment readingOrder="0" vertical="bottom"/>
    </xf>
    <xf borderId="0" fillId="106" fontId="12" numFmtId="0" xfId="0" applyAlignment="1" applyFill="1" applyFont="1">
      <alignment horizontal="left" readingOrder="0" vertical="bottom"/>
    </xf>
    <xf borderId="0" fillId="106" fontId="19" numFmtId="0" xfId="0" applyAlignment="1" applyFont="1">
      <alignment readingOrder="0" vertical="bottom"/>
    </xf>
    <xf borderId="0" fillId="35" fontId="10" numFmtId="0" xfId="0" applyAlignment="1" applyFont="1">
      <alignment horizontal="left" readingOrder="0"/>
    </xf>
    <xf borderId="0" fillId="71" fontId="7" numFmtId="0" xfId="0" applyAlignment="1" applyFont="1">
      <alignment horizontal="left" readingOrder="0" vertical="bottom"/>
    </xf>
    <xf borderId="0" fillId="43" fontId="10" numFmtId="0" xfId="0" applyAlignment="1" applyFont="1">
      <alignment vertical="bottom"/>
    </xf>
    <xf borderId="0" fillId="104" fontId="7" numFmtId="0" xfId="0" applyAlignment="1" applyFont="1">
      <alignment horizontal="left" readingOrder="0" vertical="bottom"/>
    </xf>
    <xf borderId="0" fillId="107" fontId="7" numFmtId="0" xfId="0" applyAlignment="1" applyFill="1" applyFont="1">
      <alignment horizontal="left" readingOrder="0" vertical="bottom"/>
    </xf>
    <xf borderId="0" fillId="5" fontId="10" numFmtId="3" xfId="0" applyAlignment="1" applyFont="1" applyNumberFormat="1">
      <alignment horizontal="left" readingOrder="0" vertical="bottom"/>
    </xf>
    <xf borderId="0" fillId="5" fontId="7" numFmtId="3" xfId="0" applyAlignment="1" applyFont="1" applyNumberFormat="1">
      <alignment horizontal="left" readingOrder="0" vertical="bottom"/>
    </xf>
    <xf borderId="0" fillId="104" fontId="10" numFmtId="0" xfId="0" applyAlignment="1" applyFont="1">
      <alignment vertical="bottom"/>
    </xf>
    <xf borderId="0" fillId="107" fontId="10" numFmtId="0" xfId="0" applyAlignment="1" applyFont="1">
      <alignment vertical="bottom"/>
    </xf>
    <xf borderId="0" fillId="107" fontId="10" numFmtId="0" xfId="0" applyAlignment="1" applyFont="1">
      <alignment readingOrder="0" vertical="bottom"/>
    </xf>
    <xf borderId="0" fillId="104" fontId="10" numFmtId="0" xfId="0" applyAlignment="1" applyFont="1">
      <alignment readingOrder="0" vertical="bottom"/>
    </xf>
    <xf borderId="0" fillId="108" fontId="12" numFmtId="0" xfId="0" applyAlignment="1" applyFill="1" applyFont="1">
      <alignment horizontal="left" readingOrder="0" vertical="bottom"/>
    </xf>
    <xf borderId="0" fillId="109" fontId="12" numFmtId="0" xfId="0" applyAlignment="1" applyFill="1" applyFont="1">
      <alignment horizontal="left" readingOrder="0" vertical="bottom"/>
    </xf>
    <xf borderId="0" fillId="109" fontId="19" numFmtId="0" xfId="0" applyAlignment="1" applyFont="1">
      <alignment readingOrder="0" vertical="bottom"/>
    </xf>
    <xf borderId="0" fillId="108" fontId="19" numFmtId="0" xfId="0" applyAlignment="1" applyFont="1">
      <alignment vertical="bottom"/>
    </xf>
    <xf borderId="0" fillId="109" fontId="19" numFmtId="0" xfId="0" applyAlignment="1" applyFont="1">
      <alignment vertical="bottom"/>
    </xf>
    <xf borderId="0" fillId="110" fontId="7" numFmtId="0" xfId="0" applyAlignment="1" applyFill="1" applyFont="1">
      <alignment horizontal="left" readingOrder="0" vertical="bottom"/>
    </xf>
    <xf borderId="0" fillId="5" fontId="10" numFmtId="0" xfId="0" applyAlignment="1" applyFont="1">
      <alignment horizontal="left" readingOrder="0" vertical="bottom"/>
    </xf>
    <xf borderId="0" fillId="75" fontId="10" numFmtId="0" xfId="0" applyAlignment="1" applyFont="1">
      <alignment vertical="bottom"/>
    </xf>
    <xf borderId="0" fillId="110" fontId="10" numFmtId="0" xfId="0" applyAlignment="1" applyFont="1">
      <alignment vertical="bottom"/>
    </xf>
    <xf borderId="0" fillId="97" fontId="7" numFmtId="0" xfId="0" applyAlignment="1" applyFont="1">
      <alignment horizontal="left" readingOrder="0" vertical="bottom"/>
    </xf>
    <xf borderId="0" fillId="97" fontId="10" numFmtId="0" xfId="0" applyAlignment="1" applyFont="1">
      <alignment vertical="bottom"/>
    </xf>
    <xf borderId="0" fillId="82" fontId="10" numFmtId="0" xfId="0" applyAlignment="1" applyFont="1">
      <alignment vertical="bottom"/>
    </xf>
    <xf borderId="0" fillId="111" fontId="12" numFmtId="0" xfId="0" applyAlignment="1" applyFill="1" applyFont="1">
      <alignment horizontal="left" readingOrder="0" vertical="bottom"/>
    </xf>
    <xf borderId="0" fillId="88" fontId="12" numFmtId="0" xfId="0" applyAlignment="1" applyFont="1">
      <alignment horizontal="left" readingOrder="0" vertical="bottom"/>
    </xf>
    <xf borderId="0" fillId="2" fontId="98" numFmtId="0" xfId="0" applyAlignment="1" applyFont="1">
      <alignment horizontal="left" readingOrder="0" shrinkToFit="0" vertical="top" wrapText="1"/>
    </xf>
    <xf borderId="0" fillId="112" fontId="7" numFmtId="0" xfId="0" applyAlignment="1" applyFill="1" applyFont="1">
      <alignment horizontal="left" readingOrder="0" vertical="bottom"/>
    </xf>
    <xf borderId="0" fillId="112" fontId="71" numFmtId="0" xfId="0" applyAlignment="1" applyFont="1">
      <alignment horizontal="left" readingOrder="0"/>
    </xf>
    <xf borderId="0" fillId="112" fontId="10" numFmtId="0" xfId="0" applyAlignment="1" applyFont="1">
      <alignment horizontal="left" readingOrder="0"/>
    </xf>
    <xf borderId="0" fillId="85" fontId="7" numFmtId="0" xfId="0" applyAlignment="1" applyFont="1">
      <alignment horizontal="left" readingOrder="0" vertical="bottom"/>
    </xf>
    <xf borderId="6" fillId="2" fontId="1" numFmtId="0" xfId="0" applyAlignment="1" applyBorder="1" applyFont="1">
      <alignment readingOrder="0" vertical="bottom"/>
    </xf>
    <xf borderId="0" fillId="63" fontId="10" numFmtId="0" xfId="0" applyAlignment="1" applyFont="1">
      <alignment horizontal="left" readingOrder="0"/>
    </xf>
    <xf borderId="0" fillId="113" fontId="19" numFmtId="0" xfId="0" applyAlignment="1" applyFill="1" applyFont="1">
      <alignment horizontal="left" readingOrder="0"/>
    </xf>
    <xf borderId="0" fillId="114" fontId="7" numFmtId="0" xfId="0" applyAlignment="1" applyFill="1" applyFont="1">
      <alignment horizontal="left" readingOrder="0" vertical="bottom"/>
    </xf>
    <xf borderId="0" fillId="113" fontId="92" numFmtId="0" xfId="0" applyAlignment="1" applyFont="1">
      <alignment horizontal="left" readingOrder="0"/>
    </xf>
    <xf borderId="0" fillId="113" fontId="12" numFmtId="0" xfId="0" applyAlignment="1" applyFont="1">
      <alignment horizontal="left" readingOrder="0" vertical="bottom"/>
    </xf>
    <xf borderId="0" fillId="115" fontId="12" numFmtId="0" xfId="0" applyAlignment="1" applyFill="1" applyFont="1">
      <alignment horizontal="left" readingOrder="0" vertical="bottom"/>
    </xf>
    <xf borderId="0" fillId="27" fontId="12" numFmtId="0" xfId="0" applyAlignment="1" applyFont="1">
      <alignment horizontal="left" readingOrder="0" vertical="bottom"/>
    </xf>
    <xf borderId="0" fillId="115" fontId="19" numFmtId="0" xfId="0" applyAlignment="1" applyFont="1">
      <alignment readingOrder="0"/>
    </xf>
    <xf borderId="0" fillId="115" fontId="19" numFmtId="0" xfId="0" applyAlignment="1" applyFont="1">
      <alignment vertical="bottom"/>
    </xf>
    <xf borderId="0" fillId="27" fontId="19" numFmtId="0" xfId="0" applyAlignment="1" applyFont="1">
      <alignment readingOrder="0" vertical="bottom"/>
    </xf>
    <xf borderId="0" fillId="116" fontId="12" numFmtId="0" xfId="0" applyAlignment="1" applyFill="1" applyFont="1">
      <alignment horizontal="left" readingOrder="0" vertical="bottom"/>
    </xf>
    <xf borderId="0" fillId="116" fontId="19" numFmtId="0" xfId="0" applyAlignment="1" applyFont="1">
      <alignment vertical="bottom"/>
    </xf>
    <xf borderId="0" fillId="116" fontId="19" numFmtId="0" xfId="0" applyAlignment="1" applyFont="1">
      <alignment readingOrder="0" vertical="bottom"/>
    </xf>
    <xf borderId="0" fillId="0" fontId="12" numFmtId="0" xfId="0" applyAlignment="1" applyFont="1">
      <alignment horizontal="left" readingOrder="0"/>
    </xf>
    <xf borderId="0" fillId="117" fontId="7" numFmtId="0" xfId="0" applyAlignment="1" applyFill="1" applyFont="1">
      <alignment horizontal="left" readingOrder="0" vertical="bottom"/>
    </xf>
    <xf borderId="0" fillId="118" fontId="7" numFmtId="0" xfId="0" applyAlignment="1" applyFill="1" applyFont="1">
      <alignment horizontal="left" readingOrder="0" vertical="bottom"/>
    </xf>
    <xf borderId="0" fillId="119" fontId="7" numFmtId="0" xfId="0" applyAlignment="1" applyFill="1" applyFont="1">
      <alignment horizontal="left" readingOrder="0" vertical="bottom"/>
    </xf>
    <xf borderId="0" fillId="12" fontId="12" numFmtId="0" xfId="0" applyAlignment="1" applyFont="1">
      <alignment horizontal="left" readingOrder="0" vertical="bottom"/>
    </xf>
    <xf borderId="0" fillId="119" fontId="10" numFmtId="0" xfId="0" applyAlignment="1" applyFont="1">
      <alignment readingOrder="0" vertical="bottom"/>
    </xf>
    <xf borderId="0" fillId="119" fontId="10" numFmtId="0" xfId="0" applyAlignment="1" applyFont="1">
      <alignment vertical="bottom"/>
    </xf>
    <xf borderId="0" fillId="12" fontId="19" numFmtId="0" xfId="0" applyAlignment="1" applyFont="1">
      <alignment vertical="bottom"/>
    </xf>
    <xf borderId="0" fillId="5" fontId="112" numFmtId="0" xfId="0" applyAlignment="1" applyFont="1">
      <alignment vertical="bottom"/>
    </xf>
    <xf borderId="0" fillId="21" fontId="7" numFmtId="0" xfId="0" applyAlignment="1" applyFont="1">
      <alignment horizontal="left" vertical="bottom"/>
    </xf>
    <xf borderId="0" fillId="12" fontId="7" numFmtId="0" xfId="0" applyAlignment="1" applyFont="1">
      <alignment horizontal="left" readingOrder="0" vertical="bottom"/>
    </xf>
    <xf borderId="0" fillId="12" fontId="26" numFmtId="0" xfId="0" applyAlignment="1" applyFont="1">
      <alignment readingOrder="0" vertical="bottom"/>
    </xf>
    <xf borderId="0" fillId="24" fontId="19" numFmtId="0" xfId="0" applyAlignment="1" applyFont="1">
      <alignment readingOrder="0" vertical="bottom"/>
    </xf>
    <xf borderId="0" fillId="120" fontId="12" numFmtId="0" xfId="0" applyAlignment="1" applyFill="1" applyFont="1">
      <alignment horizontal="left" readingOrder="0" vertical="bottom"/>
    </xf>
    <xf borderId="0" fillId="121" fontId="12" numFmtId="0" xfId="0" applyAlignment="1" applyFill="1" applyFont="1">
      <alignment horizontal="left" readingOrder="0" vertical="bottom"/>
    </xf>
    <xf borderId="0" fillId="122" fontId="7" numFmtId="0" xfId="0" applyAlignment="1" applyFill="1" applyFont="1">
      <alignment horizontal="left" readingOrder="0" vertical="bottom"/>
    </xf>
    <xf borderId="0" fillId="123" fontId="12" numFmtId="0" xfId="0" applyAlignment="1" applyFill="1" applyFont="1">
      <alignment horizontal="left" readingOrder="0" vertical="bottom"/>
    </xf>
    <xf borderId="0" fillId="24" fontId="7" numFmtId="0" xfId="0" applyAlignment="1" applyFont="1">
      <alignment horizontal="left" readingOrder="0" vertical="bottom"/>
    </xf>
    <xf borderId="0" fillId="124" fontId="12" numFmtId="0" xfId="0" applyAlignment="1" applyFill="1" applyFont="1">
      <alignment horizontal="left" readingOrder="0" vertical="bottom"/>
    </xf>
    <xf borderId="0" fillId="117" fontId="12" numFmtId="0" xfId="0" applyAlignment="1" applyFont="1">
      <alignment horizontal="left" readingOrder="0" vertical="bottom"/>
    </xf>
    <xf borderId="0" fillId="125" fontId="10" numFmtId="0" xfId="0" applyAlignment="1" applyFill="1" applyFont="1">
      <alignment readingOrder="0" vertical="bottom"/>
    </xf>
    <xf borderId="0" fillId="30" fontId="19" numFmtId="0" xfId="0" applyAlignment="1" applyFont="1">
      <alignment readingOrder="0" vertical="bottom"/>
    </xf>
    <xf borderId="0" fillId="125" fontId="10" numFmtId="0" xfId="0" applyAlignment="1" applyFont="1">
      <alignment vertical="bottom"/>
    </xf>
    <xf borderId="0" fillId="34" fontId="19" numFmtId="0" xfId="0" applyAlignment="1" applyFont="1">
      <alignment vertical="bottom"/>
    </xf>
    <xf borderId="0" fillId="126" fontId="12" numFmtId="0" xfId="0" applyAlignment="1" applyFill="1" applyFont="1">
      <alignment horizontal="left" readingOrder="0" vertical="bottom"/>
    </xf>
    <xf borderId="0" fillId="15" fontId="7" numFmtId="0" xfId="0" applyAlignment="1" applyFont="1">
      <alignment horizontal="left" readingOrder="0" vertical="bottom"/>
    </xf>
    <xf quotePrefix="1" borderId="0" fillId="5" fontId="10" numFmtId="0" xfId="0" applyAlignment="1" applyFont="1">
      <alignment horizontal="left" readingOrder="0" vertical="bottom"/>
    </xf>
    <xf borderId="0" fillId="34" fontId="19" numFmtId="0" xfId="0" applyAlignment="1" applyFont="1">
      <alignment readingOrder="0" vertical="bottom"/>
    </xf>
    <xf borderId="0" fillId="21" fontId="10" numFmtId="0" xfId="0" applyAlignment="1" applyFont="1">
      <alignment vertical="bottom"/>
    </xf>
    <xf borderId="0" fillId="127" fontId="7" numFmtId="0" xfId="0" applyAlignment="1" applyFill="1" applyFont="1">
      <alignment horizontal="left" readingOrder="0" vertical="bottom"/>
    </xf>
    <xf borderId="0" fillId="128" fontId="7" numFmtId="0" xfId="0" applyAlignment="1" applyFill="1" applyFont="1">
      <alignment horizontal="left" readingOrder="0" vertical="bottom"/>
    </xf>
    <xf borderId="0" fillId="129" fontId="7" numFmtId="0" xfId="0" applyAlignment="1" applyFill="1" applyFont="1">
      <alignment horizontal="left" readingOrder="0" vertical="bottom"/>
    </xf>
    <xf borderId="0" fillId="29" fontId="10" numFmtId="0" xfId="0" applyAlignment="1" applyFont="1">
      <alignment vertical="bottom"/>
    </xf>
    <xf borderId="0" fillId="22" fontId="7" numFmtId="0" xfId="0" applyAlignment="1" applyFont="1">
      <alignment horizontal="left" readingOrder="0" vertical="bottom"/>
    </xf>
    <xf borderId="0" fillId="22" fontId="113" numFmtId="0" xfId="0" applyAlignment="1" applyFont="1">
      <alignment readingOrder="0" vertical="bottom"/>
    </xf>
    <xf borderId="0" fillId="2" fontId="114" numFmtId="0" xfId="0" applyAlignment="1" applyFont="1">
      <alignment horizontal="left" readingOrder="0"/>
    </xf>
    <xf borderId="0" fillId="130" fontId="12" numFmtId="0" xfId="0" applyAlignment="1" applyFill="1" applyFont="1">
      <alignment horizontal="left" readingOrder="0" vertical="bottom"/>
    </xf>
    <xf borderId="0" fillId="25" fontId="12" numFmtId="0" xfId="0" applyAlignment="1" applyFont="1">
      <alignment horizontal="left" readingOrder="0" vertical="bottom"/>
    </xf>
    <xf borderId="0" fillId="131" fontId="19" numFmtId="0" xfId="0" applyAlignment="1" applyFill="1" applyFont="1">
      <alignment vertical="bottom"/>
    </xf>
    <xf borderId="0" fillId="43" fontId="19" numFmtId="0" xfId="0" applyAlignment="1" applyFont="1">
      <alignment vertical="bottom"/>
    </xf>
    <xf borderId="0" fillId="131" fontId="19" numFmtId="0" xfId="0" applyAlignment="1" applyFont="1">
      <alignment readingOrder="0" vertical="bottom"/>
    </xf>
    <xf borderId="0" fillId="5" fontId="26" numFmtId="0" xfId="0" applyAlignment="1" applyFont="1">
      <alignment horizontal="left" readingOrder="0" vertical="bottom"/>
    </xf>
    <xf borderId="0" fillId="132" fontId="12" numFmtId="0" xfId="0" applyAlignment="1" applyFill="1" applyFont="1">
      <alignment horizontal="left" readingOrder="0" vertical="bottom"/>
    </xf>
    <xf borderId="0" fillId="132" fontId="19" numFmtId="0" xfId="0" applyAlignment="1" applyFont="1">
      <alignment readingOrder="0" vertical="bottom"/>
    </xf>
    <xf borderId="0" fillId="5" fontId="10" numFmtId="0" xfId="0" applyAlignment="1" applyFont="1">
      <alignment horizontal="left" readingOrder="0" vertical="bottom"/>
    </xf>
    <xf borderId="0" fillId="83" fontId="12" numFmtId="0" xfId="0" applyAlignment="1" applyFont="1">
      <alignment horizontal="left" readingOrder="0" vertical="bottom"/>
    </xf>
    <xf borderId="0" fillId="133" fontId="7" numFmtId="0" xfId="0" applyAlignment="1" applyFill="1" applyFont="1">
      <alignment horizontal="left" readingOrder="0" vertical="bottom"/>
    </xf>
    <xf borderId="0" fillId="57" fontId="7" numFmtId="0" xfId="0" applyAlignment="1" applyFont="1">
      <alignment horizontal="left" readingOrder="0"/>
    </xf>
    <xf borderId="0" fillId="134" fontId="12" numFmtId="0" xfId="0" applyAlignment="1" applyFill="1" applyFont="1">
      <alignment horizontal="left" readingOrder="0"/>
    </xf>
    <xf borderId="0" fillId="57" fontId="10" numFmtId="0" xfId="0" applyAlignment="1" applyFont="1">
      <alignment vertical="bottom"/>
    </xf>
    <xf borderId="0" fillId="134" fontId="19" numFmtId="0" xfId="0" applyAlignment="1" applyFont="1">
      <alignment readingOrder="0" vertical="bottom"/>
    </xf>
    <xf borderId="0" fillId="134" fontId="12" numFmtId="0" xfId="0" applyAlignment="1" applyFont="1">
      <alignment horizontal="left" readingOrder="0" vertical="bottom"/>
    </xf>
    <xf borderId="0" fillId="57" fontId="10" numFmtId="0" xfId="0" applyAlignment="1" applyFont="1">
      <alignment vertical="bottom"/>
    </xf>
    <xf borderId="0" fillId="5" fontId="10" numFmtId="0" xfId="0" applyAlignment="1" applyFont="1">
      <alignment vertical="bottom"/>
    </xf>
    <xf borderId="0" fillId="5" fontId="26" numFmtId="0" xfId="0" applyAlignment="1" applyFont="1">
      <alignment vertical="bottom"/>
    </xf>
    <xf borderId="0" fillId="134" fontId="19" numFmtId="0" xfId="0" applyAlignment="1" applyFont="1">
      <alignment vertical="bottom"/>
    </xf>
    <xf borderId="0" fillId="135" fontId="19" numFmtId="0" xfId="0" applyAlignment="1" applyFill="1" applyFont="1">
      <alignment readingOrder="0" vertical="bottom"/>
    </xf>
    <xf borderId="0" fillId="130" fontId="19" numFmtId="0" xfId="0" applyAlignment="1" applyFont="1">
      <alignment readingOrder="0" vertical="bottom"/>
    </xf>
    <xf borderId="0" fillId="34" fontId="115" numFmtId="0" xfId="0" applyAlignment="1" applyFont="1">
      <alignment readingOrder="0" vertical="bottom"/>
    </xf>
    <xf borderId="0" fillId="57" fontId="19" numFmtId="0" xfId="0" applyAlignment="1" applyFont="1">
      <alignment readingOrder="0" vertical="bottom"/>
    </xf>
    <xf borderId="0" fillId="38" fontId="19" numFmtId="0" xfId="0" applyAlignment="1" applyFont="1">
      <alignment readingOrder="0" vertical="bottom"/>
    </xf>
    <xf borderId="2" fillId="3" fontId="2" numFmtId="0" xfId="0" applyAlignment="1" applyBorder="1" applyFont="1">
      <alignment horizontal="left" readingOrder="0" shrinkToFit="0" vertical="top" wrapText="1"/>
    </xf>
    <xf borderId="0" fillId="87" fontId="116" numFmtId="0" xfId="0" applyAlignment="1" applyFont="1">
      <alignment horizontal="left" readingOrder="0" vertical="bottom"/>
    </xf>
    <xf borderId="0" fillId="24" fontId="19" numFmtId="0" xfId="0" applyAlignment="1" applyFont="1">
      <alignment vertical="bottom"/>
    </xf>
    <xf borderId="0" fillId="87" fontId="116" numFmtId="0" xfId="0" applyAlignment="1" applyFont="1">
      <alignment horizontal="left" vertical="bottom"/>
    </xf>
    <xf borderId="0" fillId="123" fontId="116" numFmtId="0" xfId="0" applyAlignment="1" applyFont="1">
      <alignment horizontal="left" readingOrder="0" vertical="bottom"/>
    </xf>
    <xf borderId="0" fillId="136" fontId="19" numFmtId="0" xfId="0" applyAlignment="1" applyFill="1" applyFont="1">
      <alignment readingOrder="0" vertical="bottom"/>
    </xf>
    <xf borderId="0" fillId="137" fontId="12" numFmtId="0" xfId="0" applyAlignment="1" applyFill="1" applyFont="1">
      <alignment horizontal="left" readingOrder="0" vertical="bottom"/>
    </xf>
    <xf borderId="0" fillId="136" fontId="12" numFmtId="0" xfId="0" applyAlignment="1" applyFont="1">
      <alignment horizontal="left" readingOrder="0" vertical="bottom"/>
    </xf>
    <xf borderId="0" fillId="5" fontId="16" numFmtId="0" xfId="0" applyAlignment="1" applyFont="1">
      <alignment horizontal="left" readingOrder="0"/>
    </xf>
    <xf borderId="0" fillId="136" fontId="19" numFmtId="0" xfId="0" applyAlignment="1" applyFont="1">
      <alignment vertical="bottom"/>
    </xf>
    <xf borderId="0" fillId="137" fontId="19" numFmtId="0" xfId="0" applyAlignment="1" applyFont="1">
      <alignment readingOrder="0" vertical="bottom"/>
    </xf>
    <xf borderId="0" fillId="137" fontId="90" numFmtId="0" xfId="0" applyAlignment="1" applyFont="1">
      <alignment readingOrder="0" vertical="bottom"/>
    </xf>
    <xf borderId="0" fillId="2" fontId="35" numFmtId="0" xfId="0" applyAlignment="1" applyFont="1">
      <alignment readingOrder="0" vertical="bottom"/>
    </xf>
    <xf borderId="0" fillId="137" fontId="116" numFmtId="0" xfId="0" applyAlignment="1" applyFont="1">
      <alignment horizontal="left" readingOrder="0" vertical="bottom"/>
    </xf>
    <xf borderId="0" fillId="136" fontId="90" numFmtId="0" xfId="0" applyAlignment="1" applyFont="1">
      <alignment vertical="bottom"/>
    </xf>
    <xf borderId="0" fillId="137" fontId="90" numFmtId="0" xfId="0" applyAlignment="1" applyFont="1">
      <alignment vertical="bottom"/>
    </xf>
    <xf borderId="0" fillId="18" fontId="117" numFmtId="0" xfId="0" applyAlignment="1" applyFont="1">
      <alignment horizontal="left" readingOrder="0" vertical="bottom"/>
    </xf>
    <xf borderId="0" fillId="43" fontId="116" numFmtId="0" xfId="0" applyAlignment="1" applyFont="1">
      <alignment horizontal="left" readingOrder="0" vertical="bottom"/>
    </xf>
    <xf borderId="0" fillId="18" fontId="118" numFmtId="0" xfId="0" applyAlignment="1" applyFont="1">
      <alignment readingOrder="0" vertical="bottom"/>
    </xf>
    <xf borderId="0" fillId="12" fontId="90" numFmtId="0" xfId="0" applyAlignment="1" applyFont="1">
      <alignment vertical="bottom"/>
    </xf>
    <xf borderId="0" fillId="52" fontId="119" numFmtId="0" xfId="0" applyAlignment="1" applyFont="1">
      <alignment vertical="bottom"/>
    </xf>
    <xf borderId="0" fillId="5" fontId="120" numFmtId="0" xfId="0" applyAlignment="1" applyFont="1">
      <alignment readingOrder="0" vertical="bottom"/>
    </xf>
    <xf borderId="0" fillId="5" fontId="121" numFmtId="0" xfId="0" applyAlignment="1" applyFont="1">
      <alignment vertical="bottom"/>
    </xf>
    <xf borderId="0" fillId="4" fontId="116" numFmtId="0" xfId="0" applyAlignment="1" applyFont="1">
      <alignment horizontal="left" readingOrder="0" vertical="bottom"/>
    </xf>
    <xf borderId="0" fillId="52" fontId="12" numFmtId="0" xfId="0" applyAlignment="1" applyFont="1">
      <alignment horizontal="left" readingOrder="0" vertical="bottom"/>
    </xf>
    <xf borderId="0" fillId="138" fontId="119" numFmtId="0" xfId="0" applyAlignment="1" applyFill="1" applyFont="1">
      <alignment readingOrder="0" vertical="bottom"/>
    </xf>
    <xf borderId="0" fillId="138" fontId="119" numFmtId="0" xfId="0" applyAlignment="1" applyFont="1">
      <alignment vertical="bottom"/>
    </xf>
    <xf borderId="0" fillId="5" fontId="26" numFmtId="0" xfId="0" applyAlignment="1" applyFont="1">
      <alignment horizontal="left" readingOrder="0"/>
    </xf>
    <xf borderId="0" fillId="138" fontId="116" numFmtId="0" xfId="0" applyAlignment="1" applyFont="1">
      <alignment horizontal="left" readingOrder="0" vertical="bottom"/>
    </xf>
    <xf borderId="0" fillId="63" fontId="122" numFmtId="0" xfId="0" applyAlignment="1" applyFont="1">
      <alignment vertical="bottom"/>
    </xf>
    <xf borderId="0" fillId="86" fontId="90" numFmtId="0" xfId="0" applyAlignment="1" applyFont="1">
      <alignment vertical="bottom"/>
    </xf>
    <xf borderId="0" fillId="5" fontId="120" numFmtId="0" xfId="0" applyAlignment="1" applyFont="1">
      <alignment vertical="bottom"/>
    </xf>
    <xf borderId="0" fillId="4" fontId="90" numFmtId="0" xfId="0" applyAlignment="1" applyFont="1">
      <alignment vertical="bottom"/>
    </xf>
    <xf borderId="0" fillId="25" fontId="116" numFmtId="0" xfId="0" applyAlignment="1" applyFont="1">
      <alignment horizontal="left" readingOrder="0" vertical="bottom"/>
    </xf>
    <xf borderId="0" fillId="42" fontId="12" numFmtId="0" xfId="0" applyAlignment="1" applyFont="1">
      <alignment horizontal="left" vertical="bottom"/>
    </xf>
    <xf borderId="0" fillId="2" fontId="123" numFmtId="0" xfId="0" applyAlignment="1" applyFont="1">
      <alignment vertical="bottom"/>
    </xf>
    <xf borderId="0" fillId="51" fontId="12" numFmtId="0" xfId="0" applyAlignment="1" applyFont="1">
      <alignment horizontal="left" readingOrder="0" vertical="bottom"/>
    </xf>
    <xf borderId="0" fillId="44" fontId="12" numFmtId="0" xfId="0" applyAlignment="1" applyFont="1">
      <alignment horizontal="left" vertical="bottom"/>
    </xf>
    <xf borderId="0" fillId="51" fontId="12" numFmtId="0" xfId="0" applyAlignment="1" applyFont="1">
      <alignment horizontal="left" vertical="bottom"/>
    </xf>
    <xf borderId="0" fillId="89" fontId="90" numFmtId="0" xfId="0" applyAlignment="1" applyFont="1">
      <alignment readingOrder="0" vertical="bottom"/>
    </xf>
    <xf borderId="0" fillId="89" fontId="90" numFmtId="0" xfId="0" applyAlignment="1" applyFont="1">
      <alignment vertical="bottom"/>
    </xf>
    <xf borderId="0" fillId="89" fontId="116" numFmtId="0" xfId="0" applyAlignment="1" applyFont="1">
      <alignment horizontal="left" readingOrder="0" vertical="bottom"/>
    </xf>
    <xf borderId="0" fillId="5" fontId="53" numFmtId="0" xfId="0" applyAlignment="1" applyFont="1">
      <alignment readingOrder="0" vertical="bottom"/>
    </xf>
    <xf borderId="0" fillId="5" fontId="53" numFmtId="0" xfId="0" applyAlignment="1" applyFont="1">
      <alignment shrinkToFit="0" vertical="bottom" wrapText="0"/>
    </xf>
    <xf borderId="0" fillId="14" fontId="116" numFmtId="0" xfId="0" applyAlignment="1" applyFont="1">
      <alignment horizontal="left" readingOrder="0" vertical="bottom"/>
    </xf>
    <xf borderId="0" fillId="14" fontId="116" numFmtId="0" xfId="0" applyAlignment="1" applyFont="1">
      <alignment horizontal="left" vertical="bottom"/>
    </xf>
    <xf borderId="0" fillId="60" fontId="19" numFmtId="0" xfId="0" applyAlignment="1" applyFont="1">
      <alignment readingOrder="0" vertical="bottom"/>
    </xf>
    <xf borderId="0" fillId="14" fontId="115" numFmtId="0" xfId="0" applyAlignment="1" applyFont="1">
      <alignment readingOrder="0" vertical="bottom"/>
    </xf>
    <xf borderId="0" fillId="60" fontId="19" numFmtId="0" xfId="0" applyAlignment="1" applyFont="1">
      <alignment vertical="bottom"/>
    </xf>
    <xf borderId="0" fillId="14" fontId="115" numFmtId="0" xfId="0" applyAlignment="1" applyFont="1">
      <alignment vertical="bottom"/>
    </xf>
    <xf borderId="0" fillId="15" fontId="124" numFmtId="0" xfId="0" applyAlignment="1" applyFont="1">
      <alignment vertical="bottom"/>
    </xf>
    <xf borderId="0" fillId="42" fontId="90" numFmtId="0" xfId="0" applyAlignment="1" applyFont="1">
      <alignment readingOrder="0" vertical="bottom"/>
    </xf>
    <xf borderId="0" fillId="18" fontId="125" numFmtId="0" xfId="0" applyAlignment="1" applyFont="1">
      <alignment vertical="bottom"/>
    </xf>
    <xf borderId="0" fillId="139" fontId="126" numFmtId="0" xfId="0" applyAlignment="1" applyFill="1" applyFont="1">
      <alignment vertical="bottom"/>
    </xf>
    <xf borderId="0" fillId="139" fontId="126" numFmtId="0" xfId="0" applyAlignment="1" applyFont="1">
      <alignment readingOrder="0" vertical="bottom"/>
    </xf>
    <xf borderId="0" fillId="18" fontId="125" numFmtId="0" xfId="0" applyAlignment="1" applyFont="1">
      <alignment readingOrder="0" vertical="bottom"/>
    </xf>
    <xf borderId="0" fillId="69" fontId="12" numFmtId="0" xfId="0" applyAlignment="1" applyFont="1">
      <alignment horizontal="left" vertical="bottom"/>
    </xf>
    <xf borderId="0" fillId="13" fontId="116" numFmtId="0" xfId="0" applyAlignment="1" applyFont="1">
      <alignment horizontal="left" vertical="bottom"/>
    </xf>
    <xf borderId="0" fillId="13" fontId="116" numFmtId="0" xfId="0" applyAlignment="1" applyFont="1">
      <alignment horizontal="left" readingOrder="0" vertical="bottom"/>
    </xf>
    <xf borderId="0" fillId="98" fontId="127" numFmtId="0" xfId="0" applyAlignment="1" applyFont="1">
      <alignment horizontal="left" readingOrder="0" vertical="bottom"/>
    </xf>
    <xf borderId="0" fillId="41" fontId="116" numFmtId="0" xfId="0" applyAlignment="1" applyFont="1">
      <alignment horizontal="left" readingOrder="0" vertical="bottom"/>
    </xf>
    <xf borderId="0" fillId="103" fontId="116" numFmtId="0" xfId="0" applyAlignment="1" applyFont="1">
      <alignment horizontal="left" readingOrder="0" vertical="bottom"/>
    </xf>
    <xf borderId="0" fillId="7" fontId="12" numFmtId="0" xfId="0" applyAlignment="1" applyFont="1">
      <alignment horizontal="left" vertical="bottom"/>
    </xf>
    <xf borderId="0" fillId="25" fontId="128" numFmtId="0" xfId="0" applyAlignment="1" applyFont="1">
      <alignment readingOrder="0" vertical="bottom"/>
    </xf>
    <xf borderId="0" fillId="116" fontId="128" numFmtId="0" xfId="0" applyAlignment="1" applyFont="1">
      <alignment readingOrder="0" vertical="bottom"/>
    </xf>
    <xf borderId="0" fillId="25" fontId="128" numFmtId="0" xfId="0" applyAlignment="1" applyFont="1">
      <alignment vertical="bottom"/>
    </xf>
    <xf borderId="0" fillId="116" fontId="128" numFmtId="0" xfId="0" applyAlignment="1" applyFont="1">
      <alignment vertical="bottom"/>
    </xf>
    <xf borderId="0" fillId="5" fontId="129" numFmtId="0" xfId="0" applyAlignment="1" applyFont="1">
      <alignment vertical="bottom"/>
    </xf>
    <xf borderId="0" fillId="5" fontId="56" numFmtId="0" xfId="0" applyAlignment="1" applyFont="1">
      <alignment readingOrder="0" vertical="bottom"/>
    </xf>
    <xf borderId="0" fillId="107" fontId="130" numFmtId="0" xfId="0" applyAlignment="1" applyFont="1">
      <alignment readingOrder="0" vertical="bottom"/>
    </xf>
    <xf borderId="0" fillId="23" fontId="119" numFmtId="0" xfId="0" applyAlignment="1" applyFont="1">
      <alignment readingOrder="0" vertical="bottom"/>
    </xf>
    <xf quotePrefix="1" borderId="0" fillId="5" fontId="25" numFmtId="0" xfId="0" applyAlignment="1" applyFont="1">
      <alignment horizontal="left" readingOrder="0" vertical="bottom"/>
    </xf>
    <xf borderId="0" fillId="63" fontId="131" numFmtId="0" xfId="0" applyAlignment="1" applyFont="1">
      <alignment readingOrder="0" vertical="bottom"/>
    </xf>
    <xf borderId="0" fillId="121" fontId="119" numFmtId="0" xfId="0" applyAlignment="1" applyFont="1">
      <alignment readingOrder="0" vertical="bottom"/>
    </xf>
    <xf borderId="0" fillId="63" fontId="131" numFmtId="0" xfId="0" applyAlignment="1" applyFont="1">
      <alignment vertical="bottom"/>
    </xf>
    <xf borderId="0" fillId="121" fontId="119" numFmtId="0" xfId="0" applyAlignment="1" applyFont="1">
      <alignment vertical="bottom"/>
    </xf>
    <xf borderId="0" fillId="43" fontId="12" numFmtId="0" xfId="0" applyAlignment="1" applyFont="1">
      <alignment horizontal="left" shrinkToFit="0" vertical="top" wrapText="1"/>
    </xf>
    <xf borderId="0" fillId="41" fontId="12" numFmtId="0" xfId="0" applyAlignment="1" applyFont="1">
      <alignment horizontal="left" readingOrder="0" shrinkToFit="0" vertical="top" wrapText="1"/>
    </xf>
    <xf borderId="0" fillId="43" fontId="12" numFmtId="0" xfId="0" applyAlignment="1" applyFont="1">
      <alignment horizontal="left" readingOrder="0" shrinkToFit="0" vertical="top" wrapText="1"/>
    </xf>
    <xf borderId="0" fillId="18" fontId="132" numFmtId="0" xfId="0" applyAlignment="1" applyFont="1">
      <alignment horizontal="left" readingOrder="0" vertical="bottom"/>
    </xf>
    <xf borderId="0" fillId="8" fontId="133" numFmtId="0" xfId="0" applyAlignment="1" applyFont="1">
      <alignment horizontal="left" readingOrder="0" vertical="bottom"/>
    </xf>
    <xf borderId="0" fillId="52" fontId="19" numFmtId="0" xfId="0" applyAlignment="1" applyFont="1">
      <alignment readingOrder="0" vertical="bottom"/>
    </xf>
    <xf borderId="0" fillId="5" fontId="25" numFmtId="49" xfId="0" applyAlignment="1" applyFont="1" applyNumberFormat="1">
      <alignment horizontal="left" readingOrder="0" vertical="bottom"/>
    </xf>
    <xf borderId="0" fillId="5" fontId="25" numFmtId="166" xfId="0" applyAlignment="1" applyFont="1" applyNumberFormat="1">
      <alignment horizontal="left" readingOrder="0" vertical="bottom"/>
    </xf>
    <xf borderId="0" fillId="6" fontId="12" numFmtId="0" xfId="0" applyAlignment="1" applyFont="1">
      <alignment horizontal="left" vertical="bottom"/>
    </xf>
    <xf borderId="0" fillId="52" fontId="12" numFmtId="0" xfId="0" applyAlignment="1" applyFont="1">
      <alignment horizontal="left" vertical="bottom"/>
    </xf>
    <xf borderId="0" fillId="5" fontId="134" numFmtId="0" xfId="0" applyAlignment="1" applyFont="1">
      <alignment horizontal="left" readingOrder="0" vertical="bottom"/>
    </xf>
    <xf borderId="0" fillId="14" fontId="12" numFmtId="0" xfId="0" applyAlignment="1" applyFont="1">
      <alignment horizontal="left" readingOrder="0" vertical="bottom"/>
    </xf>
    <xf borderId="0" fillId="5" fontId="135" numFmtId="0" xfId="0" applyAlignment="1" applyFont="1">
      <alignment horizontal="left" readingOrder="0"/>
    </xf>
    <xf borderId="0" fillId="5" fontId="75" numFmtId="0" xfId="0" applyAlignment="1" applyFont="1">
      <alignment horizontal="left" readingOrder="0"/>
    </xf>
    <xf borderId="0" fillId="14" fontId="12" numFmtId="0" xfId="0" applyAlignment="1" applyFont="1">
      <alignment horizontal="left" vertical="bottom"/>
    </xf>
    <xf borderId="0" fillId="14" fontId="12" numFmtId="0" xfId="0" applyAlignment="1" applyFont="1">
      <alignment horizontal="left" readingOrder="0"/>
    </xf>
    <xf borderId="0" fillId="34" fontId="19" numFmtId="0" xfId="0" applyAlignment="1" applyFont="1">
      <alignment horizontal="left" vertical="bottom"/>
    </xf>
    <xf borderId="0" fillId="32" fontId="19" numFmtId="0" xfId="0" applyAlignment="1" applyFont="1">
      <alignment horizontal="left" vertical="bottom"/>
    </xf>
    <xf borderId="0" fillId="34" fontId="19" numFmtId="0" xfId="0" applyAlignment="1" applyFont="1">
      <alignment horizontal="left" readingOrder="0" vertical="bottom"/>
    </xf>
    <xf borderId="0" fillId="32" fontId="19" numFmtId="0" xfId="0" applyAlignment="1" applyFont="1">
      <alignment horizontal="left" readingOrder="0" vertical="bottom"/>
    </xf>
    <xf borderId="0" fillId="120" fontId="136" numFmtId="0" xfId="0" applyAlignment="1" applyFont="1">
      <alignment horizontal="left" readingOrder="0" vertical="bottom"/>
    </xf>
    <xf borderId="0" fillId="59" fontId="136" numFmtId="0" xfId="0" applyAlignment="1" applyFont="1">
      <alignment horizontal="left" readingOrder="0" vertical="bottom"/>
    </xf>
    <xf borderId="0" fillId="120" fontId="136" numFmtId="0" xfId="0" applyAlignment="1" applyFont="1">
      <alignment horizontal="left" readingOrder="0" vertical="top"/>
    </xf>
    <xf borderId="0" fillId="59" fontId="136" numFmtId="0" xfId="0" applyAlignment="1" applyFont="1">
      <alignment horizontal="left" readingOrder="0" vertical="top"/>
    </xf>
    <xf borderId="0" fillId="5" fontId="25" numFmtId="0" xfId="0" applyAlignment="1" applyFont="1">
      <alignment horizontal="left" readingOrder="0" vertical="top"/>
    </xf>
    <xf borderId="0" fillId="120" fontId="137" numFmtId="0" xfId="0" applyAlignment="1" applyFont="1">
      <alignment vertical="bottom"/>
    </xf>
    <xf borderId="0" fillId="57" fontId="134" numFmtId="0" xfId="0" applyAlignment="1" applyFont="1">
      <alignment horizontal="left" readingOrder="0" vertical="bottom"/>
    </xf>
    <xf borderId="0" fillId="52" fontId="116" numFmtId="0" xfId="0" applyAlignment="1" applyFont="1">
      <alignment horizontal="left" readingOrder="0" vertical="bottom"/>
    </xf>
    <xf borderId="0" fillId="5" fontId="75" numFmtId="0" xfId="0" applyAlignment="1" applyFont="1">
      <alignment readingOrder="0" vertical="bottom"/>
    </xf>
    <xf borderId="0" fillId="5" fontId="138" numFmtId="0" xfId="0" applyAlignment="1" applyFont="1">
      <alignment vertical="bottom"/>
    </xf>
    <xf borderId="0" fillId="140" fontId="132" numFmtId="0" xfId="0" applyAlignment="1" applyFill="1" applyFont="1">
      <alignment horizontal="left" readingOrder="0" vertical="bottom"/>
    </xf>
    <xf borderId="0" fillId="54" fontId="116" numFmtId="0" xfId="0" applyAlignment="1" applyFont="1">
      <alignment horizontal="left" readingOrder="0" vertical="bottom"/>
    </xf>
    <xf borderId="0" fillId="5" fontId="139" numFmtId="0" xfId="0" applyAlignment="1" applyFont="1">
      <alignment horizontal="left" readingOrder="0" vertical="bottom"/>
    </xf>
    <xf borderId="0" fillId="57" fontId="116" numFmtId="0" xfId="0" applyAlignment="1" applyFont="1">
      <alignment horizontal="left" readingOrder="0" vertical="bottom"/>
    </xf>
    <xf borderId="0" fillId="31" fontId="140" numFmtId="0" xfId="0" applyAlignment="1" applyFont="1">
      <alignment horizontal="left" readingOrder="0" vertical="bottom"/>
    </xf>
    <xf borderId="0" fillId="141" fontId="133" numFmtId="0" xfId="0" applyAlignment="1" applyFill="1" applyFont="1">
      <alignment horizontal="left" readingOrder="0" vertical="bottom"/>
    </xf>
    <xf borderId="0" fillId="2" fontId="141" numFmtId="0" xfId="0" applyAlignment="1" applyFont="1">
      <alignment horizontal="left" readingOrder="0" vertical="bottom"/>
    </xf>
    <xf borderId="0" fillId="59" fontId="12" numFmtId="0" xfId="0" applyAlignment="1" applyFont="1">
      <alignment horizontal="left" vertical="bottom"/>
    </xf>
    <xf borderId="0" fillId="73" fontId="142" numFmtId="0" xfId="0" applyAlignment="1" applyFont="1">
      <alignment horizontal="left" readingOrder="0" vertical="bottom"/>
    </xf>
    <xf borderId="0" fillId="16" fontId="12" numFmtId="0" xfId="0" applyAlignment="1" applyFont="1">
      <alignment horizontal="left" readingOrder="0" vertical="bottom"/>
    </xf>
    <xf borderId="0" fillId="142" fontId="32" numFmtId="0" xfId="0" applyAlignment="1" applyFill="1" applyFont="1">
      <alignment horizontal="left" readingOrder="0" vertical="bottom"/>
    </xf>
    <xf borderId="0" fillId="12" fontId="116" numFmtId="0" xfId="0" applyAlignment="1" applyFont="1">
      <alignment horizontal="left" readingOrder="0" vertical="bottom"/>
    </xf>
    <xf borderId="2" fillId="3" fontId="88" numFmtId="0" xfId="0" applyAlignment="1" applyBorder="1" applyFont="1">
      <alignment horizontal="left" readingOrder="0" shrinkToFit="0" vertical="top" wrapText="1"/>
    </xf>
    <xf borderId="0" fillId="24" fontId="116" numFmtId="0" xfId="0" applyAlignment="1" applyFont="1">
      <alignment horizontal="left" readingOrder="0" vertical="bottom"/>
    </xf>
    <xf borderId="0" fillId="24" fontId="116" numFmtId="0" xfId="0" applyAlignment="1" applyFont="1">
      <alignment horizontal="left" vertical="bottom"/>
    </xf>
    <xf borderId="0" fillId="9" fontId="116" numFmtId="0" xfId="0" applyAlignment="1" applyFont="1">
      <alignment horizontal="left" readingOrder="0" vertical="bottom"/>
    </xf>
    <xf borderId="0" fillId="122" fontId="142" numFmtId="0" xfId="0" applyAlignment="1" applyFont="1">
      <alignment horizontal="left" readingOrder="0" vertical="bottom"/>
    </xf>
    <xf borderId="0" fillId="122" fontId="142" numFmtId="0" xfId="0" applyAlignment="1" applyFont="1">
      <alignment horizontal="left" vertical="bottom"/>
    </xf>
    <xf borderId="0" fillId="31" fontId="143" numFmtId="0" xfId="0" applyAlignment="1" applyFont="1">
      <alignment horizontal="left" readingOrder="0" vertical="bottom"/>
    </xf>
    <xf borderId="0" fillId="31" fontId="143" numFmtId="0" xfId="0" applyAlignment="1" applyFont="1">
      <alignment horizontal="left" vertical="bottom"/>
    </xf>
    <xf borderId="0" fillId="136" fontId="12" numFmtId="0" xfId="0" applyAlignment="1" applyFont="1">
      <alignment horizontal="left" vertical="bottom"/>
    </xf>
    <xf borderId="0" fillId="114" fontId="116" numFmtId="0" xfId="0" applyAlignment="1" applyFont="1">
      <alignment horizontal="left" readingOrder="0" vertical="bottom"/>
    </xf>
    <xf borderId="0" fillId="57" fontId="12" numFmtId="0" xfId="0" applyAlignment="1" applyFont="1">
      <alignment horizontal="left" vertical="bottom"/>
    </xf>
    <xf borderId="0" fillId="114" fontId="116" numFmtId="0" xfId="0" applyAlignment="1" applyFont="1">
      <alignment horizontal="left" vertical="bottom"/>
    </xf>
    <xf borderId="0" fillId="127" fontId="12" numFmtId="0" xfId="0" applyAlignment="1" applyFont="1">
      <alignment horizontal="left" readingOrder="0" vertical="bottom"/>
    </xf>
    <xf borderId="0" fillId="51" fontId="116" numFmtId="0" xfId="0" applyAlignment="1" applyFont="1">
      <alignment horizontal="left" readingOrder="0" vertical="bottom"/>
    </xf>
    <xf borderId="0" fillId="51" fontId="116" numFmtId="0" xfId="0" applyAlignment="1" applyFont="1">
      <alignment horizontal="left" vertical="bottom"/>
    </xf>
    <xf borderId="0" fillId="127" fontId="12" numFmtId="0" xfId="0" applyAlignment="1" applyFont="1">
      <alignment horizontal="left" vertical="bottom"/>
    </xf>
    <xf borderId="0" fillId="79" fontId="12" numFmtId="0" xfId="0" applyAlignment="1" applyFont="1">
      <alignment horizontal="left" readingOrder="0" vertical="bottom"/>
    </xf>
    <xf borderId="0" fillId="11" fontId="12" numFmtId="0" xfId="0" applyAlignment="1" applyFont="1">
      <alignment horizontal="left" readingOrder="0" vertical="bottom"/>
    </xf>
    <xf borderId="0" fillId="79" fontId="12" numFmtId="0" xfId="0" applyAlignment="1" applyFont="1">
      <alignment horizontal="left" vertical="bottom"/>
    </xf>
    <xf borderId="0" fillId="11" fontId="12" numFmtId="0" xfId="0" applyAlignment="1" applyFont="1">
      <alignment horizontal="left" vertical="bottom"/>
    </xf>
    <xf borderId="0" fillId="2" fontId="17" numFmtId="0" xfId="0" applyAlignment="1" applyFont="1">
      <alignment vertical="bottom"/>
    </xf>
    <xf borderId="0" fillId="2" fontId="144" numFmtId="0" xfId="0" applyAlignment="1" applyFont="1">
      <alignment vertical="bottom"/>
    </xf>
    <xf borderId="0" fillId="0" fontId="1" numFmtId="0" xfId="0" applyAlignment="1" applyFont="1">
      <alignment readingOrder="0" vertical="bottom"/>
    </xf>
    <xf borderId="0" fillId="5" fontId="145" numFmtId="0" xfId="0" applyAlignment="1" applyFont="1">
      <alignment horizontal="left" readingOrder="0"/>
    </xf>
    <xf borderId="0" fillId="5" fontId="7" numFmtId="0" xfId="0" applyAlignment="1" applyFont="1">
      <alignment horizontal="left" readingOrder="0"/>
    </xf>
    <xf borderId="0" fillId="2" fontId="7" numFmtId="0" xfId="0" applyAlignment="1" applyFont="1">
      <alignment horizontal="left" readingOrder="0" vertical="bottom"/>
    </xf>
    <xf borderId="3" fillId="3" fontId="1" numFmtId="0" xfId="0" applyAlignment="1" applyBorder="1" applyFont="1">
      <alignment horizontal="left" readingOrder="0" shrinkToFit="0" vertical="top" wrapText="1"/>
    </xf>
    <xf borderId="5" fillId="2" fontId="5" numFmtId="0" xfId="0" applyAlignment="1" applyBorder="1" applyFont="1">
      <alignment readingOrder="0" vertical="top"/>
    </xf>
    <xf borderId="0" fillId="4" fontId="146" numFmtId="0" xfId="0" applyAlignment="1" applyFont="1">
      <alignment horizontal="left" readingOrder="0"/>
    </xf>
    <xf borderId="0" fillId="0" fontId="25" numFmtId="0" xfId="0" applyAlignment="1" applyFont="1">
      <alignment horizontal="left" readingOrder="0" vertical="bottom"/>
    </xf>
    <xf borderId="0" fillId="5" fontId="26" numFmtId="0" xfId="0" applyAlignment="1" applyFont="1">
      <alignment readingOrder="0"/>
    </xf>
    <xf borderId="0" fillId="5" fontId="26" numFmtId="0" xfId="0" applyFont="1"/>
    <xf quotePrefix="1" borderId="0" fillId="5" fontId="10" numFmtId="0" xfId="0" applyAlignment="1" applyFont="1">
      <alignment readingOrder="0" vertical="bottom"/>
    </xf>
    <xf borderId="0" fillId="5" fontId="10" numFmtId="49" xfId="0" applyAlignment="1" applyFont="1" applyNumberFormat="1">
      <alignment readingOrder="0" vertical="bottom"/>
    </xf>
    <xf borderId="0" fillId="5" fontId="147" numFmtId="0" xfId="0" applyAlignment="1" applyFont="1">
      <alignment readingOrder="0"/>
    </xf>
    <xf borderId="0" fillId="5" fontId="148" numFmtId="0" xfId="0" applyAlignment="1" applyFont="1">
      <alignment vertical="bottom"/>
    </xf>
    <xf borderId="0" fillId="5" fontId="25" numFmtId="0" xfId="0" applyAlignment="1" applyFont="1">
      <alignment horizontal="left" readingOrder="0" vertical="bottom"/>
    </xf>
    <xf borderId="0" fillId="0" fontId="10" numFmtId="0" xfId="0" applyAlignment="1" applyFont="1">
      <alignment vertical="bottom"/>
    </xf>
    <xf borderId="2" fillId="3" fontId="86" numFmtId="0" xfId="0" applyAlignment="1" applyBorder="1" applyFont="1">
      <alignment readingOrder="0" shrinkToFit="0" vertical="top" wrapText="1"/>
    </xf>
    <xf borderId="11" fillId="5" fontId="10" numFmtId="0" xfId="0" applyAlignment="1" applyBorder="1" applyFont="1">
      <alignment readingOrder="0" vertical="bottom"/>
    </xf>
    <xf borderId="11" fillId="5" fontId="26" numFmtId="0" xfId="0" applyAlignment="1" applyBorder="1" applyFont="1">
      <alignment vertical="bottom"/>
    </xf>
    <xf borderId="0" fillId="5" fontId="25" numFmtId="0" xfId="0" applyAlignment="1" applyFont="1">
      <alignment horizontal="left" readingOrder="0" vertical="bottom"/>
    </xf>
    <xf borderId="0" fillId="5" fontId="12" numFmtId="0" xfId="0" applyAlignment="1" applyFont="1">
      <alignment horizontal="left" vertical="bottom"/>
    </xf>
    <xf borderId="0" fillId="5" fontId="12" numFmtId="0" xfId="0" applyAlignment="1" applyFont="1">
      <alignment horizontal="left" readingOrder="0"/>
    </xf>
    <xf borderId="0" fillId="5" fontId="1" numFmtId="0" xfId="0" applyAlignment="1" applyFont="1">
      <alignment horizontal="left" readingOrder="0"/>
    </xf>
    <xf borderId="0" fillId="0" fontId="25" numFmtId="0" xfId="0" applyAlignment="1" applyFont="1">
      <alignment horizontal="left" vertical="bottom"/>
    </xf>
    <xf borderId="0" fillId="5" fontId="149" numFmtId="0" xfId="0" applyAlignment="1" applyFont="1">
      <alignment horizontal="left" readingOrder="0"/>
    </xf>
    <xf borderId="0" fillId="0" fontId="12" numFmtId="0" xfId="0" applyAlignment="1" applyFont="1">
      <alignment horizontal="left" readingOrder="0" vertical="bottom"/>
    </xf>
    <xf borderId="0" fillId="4" fontId="19" numFmtId="0" xfId="0" applyAlignment="1" applyFont="1">
      <alignment horizontal="left" readingOrder="0"/>
    </xf>
    <xf borderId="0" fillId="4" fontId="92" numFmtId="0" xfId="0" applyAlignment="1" applyFont="1">
      <alignment horizontal="left" readingOrder="0"/>
    </xf>
    <xf borderId="0" fillId="5" fontId="150" numFmtId="0" xfId="0" applyAlignment="1" applyFont="1">
      <alignment horizontal="left" readingOrder="0" vertical="bottom"/>
    </xf>
    <xf borderId="0" fillId="4" fontId="151" numFmtId="0" xfId="0" applyAlignment="1" applyFont="1">
      <alignment horizontal="left" readingOrder="0" vertical="bottom"/>
    </xf>
    <xf borderId="2" fillId="3" fontId="152" numFmtId="0" xfId="0" applyAlignment="1" applyBorder="1" applyFont="1">
      <alignment readingOrder="0" shrinkToFit="0" vertical="top" wrapText="1"/>
    </xf>
    <xf borderId="0" fillId="0" fontId="7" numFmtId="49" xfId="0" applyAlignment="1" applyFont="1" applyNumberFormat="1">
      <alignment horizontal="left" readingOrder="0" vertical="bottom"/>
    </xf>
    <xf borderId="0" fillId="0" fontId="26" numFmtId="0" xfId="0" applyAlignment="1" applyFont="1">
      <alignment vertical="bottom"/>
    </xf>
    <xf borderId="0" fillId="0" fontId="25" numFmtId="0" xfId="0" applyAlignment="1" applyFont="1">
      <alignment horizontal="left" readingOrder="0"/>
    </xf>
    <xf borderId="0" fillId="0" fontId="7" numFmtId="0" xfId="0" applyAlignment="1" applyFont="1">
      <alignment horizontal="left" readingOrder="0" vertical="bottom"/>
    </xf>
    <xf borderId="0" fillId="0" fontId="13" numFmtId="0" xfId="0" applyAlignment="1" applyFont="1">
      <alignment horizontal="left" readingOrder="0" vertical="bottom"/>
    </xf>
    <xf borderId="0" fillId="0" fontId="26" numFmtId="0" xfId="0" applyAlignment="1" applyFont="1">
      <alignment horizontal="left" readingOrder="0" vertical="bottom"/>
    </xf>
    <xf borderId="0" fillId="0" fontId="26" numFmtId="0" xfId="0" applyAlignment="1" applyFont="1">
      <alignment horizontal="left" vertical="bottom"/>
    </xf>
    <xf borderId="0" fillId="0" fontId="75" numFmtId="0" xfId="0" applyAlignment="1" applyFont="1">
      <alignment horizontal="left" readingOrder="0" vertical="bottom"/>
    </xf>
    <xf borderId="0" fillId="4" fontId="19" numFmtId="0" xfId="0" applyAlignment="1" applyFont="1">
      <alignment horizontal="left" readingOrder="0" vertical="bottom"/>
    </xf>
    <xf borderId="0" fillId="3" fontId="149" numFmtId="0" xfId="0" applyAlignment="1" applyFont="1">
      <alignment horizontal="left" readingOrder="0"/>
    </xf>
    <xf borderId="0" fillId="4" fontId="55" numFmtId="0" xfId="0" applyAlignment="1" applyFont="1">
      <alignment vertical="bottom"/>
    </xf>
    <xf borderId="0" fillId="4" fontId="11" numFmtId="0" xfId="0" applyAlignment="1" applyFont="1">
      <alignment horizontal="left" readingOrder="0"/>
    </xf>
    <xf borderId="0" fillId="143" fontId="7" numFmtId="0" xfId="0" applyAlignment="1" applyFill="1" applyFont="1">
      <alignment horizontal="left" readingOrder="0" vertical="bottom"/>
    </xf>
    <xf quotePrefix="1" borderId="0" fillId="5" fontId="10" numFmtId="49" xfId="0" applyAlignment="1" applyFont="1" applyNumberFormat="1">
      <alignment horizontal="left" readingOrder="0" vertical="bottom"/>
    </xf>
    <xf borderId="0" fillId="0" fontId="26" numFmtId="0" xfId="0" applyAlignment="1" applyFont="1">
      <alignment readingOrder="0" vertical="bottom"/>
    </xf>
    <xf borderId="0" fillId="0" fontId="10" numFmtId="0" xfId="0" applyAlignment="1" applyFont="1">
      <alignment readingOrder="0" vertical="bottom"/>
    </xf>
    <xf borderId="0" fillId="0" fontId="28" numFmtId="0" xfId="0" applyAlignment="1" applyFont="1">
      <alignment readingOrder="0" vertical="bottom"/>
    </xf>
    <xf borderId="0" fillId="0" fontId="24" numFmtId="0" xfId="0" applyAlignment="1" applyFont="1">
      <alignment vertical="bottom"/>
    </xf>
    <xf borderId="0" fillId="0" fontId="55" numFmtId="0" xfId="0" applyAlignment="1" applyFont="1">
      <alignment vertical="bottom"/>
    </xf>
    <xf borderId="0" fillId="5" fontId="26" numFmtId="49" xfId="0" applyAlignment="1" applyFont="1" applyNumberFormat="1">
      <alignment vertical="bottom"/>
    </xf>
    <xf borderId="0" fillId="9" fontId="12" numFmtId="0" xfId="0" applyAlignment="1" applyFont="1">
      <alignment horizontal="left" readingOrder="0" vertical="bottom"/>
    </xf>
    <xf borderId="0" fillId="144" fontId="12" numFmtId="0" xfId="0" applyAlignment="1" applyFill="1" applyFont="1">
      <alignment horizontal="left" readingOrder="0" vertical="bottom"/>
    </xf>
    <xf borderId="0" fillId="145" fontId="7" numFmtId="0" xfId="0" applyAlignment="1" applyFill="1" applyFont="1">
      <alignment horizontal="left" readingOrder="0" vertical="bottom"/>
    </xf>
    <xf borderId="0" fillId="130" fontId="7" numFmtId="0" xfId="0" applyAlignment="1" applyFont="1">
      <alignment horizontal="left" readingOrder="0" vertical="bottom"/>
    </xf>
    <xf borderId="0" fillId="146" fontId="12" numFmtId="0" xfId="0" applyAlignment="1" applyFill="1" applyFont="1">
      <alignment horizontal="left" readingOrder="0" vertical="bottom"/>
    </xf>
    <xf borderId="0" fillId="69" fontId="115" numFmtId="0" xfId="0" applyAlignment="1" applyFont="1">
      <alignment vertical="bottom"/>
    </xf>
    <xf borderId="0" fillId="74" fontId="19" numFmtId="0" xfId="0" applyAlignment="1" applyFont="1">
      <alignment readingOrder="0" vertical="bottom"/>
    </xf>
    <xf borderId="0" fillId="101" fontId="19" numFmtId="0" xfId="0" applyAlignment="1" applyFont="1">
      <alignment readingOrder="0" vertical="bottom"/>
    </xf>
    <xf borderId="0" fillId="101" fontId="12" numFmtId="0" xfId="0" applyAlignment="1" applyFont="1">
      <alignment horizontal="left" readingOrder="0" vertical="bottom"/>
    </xf>
    <xf borderId="0" fillId="147" fontId="12" numFmtId="0" xfId="0" applyAlignment="1" applyFill="1" applyFont="1">
      <alignment horizontal="left" readingOrder="0" vertical="bottom"/>
    </xf>
    <xf borderId="0" fillId="148" fontId="115" numFmtId="0" xfId="0" applyAlignment="1" applyFill="1" applyFont="1">
      <alignment vertical="bottom"/>
    </xf>
    <xf borderId="0" fillId="148" fontId="12" numFmtId="0" xfId="0" applyAlignment="1" applyFont="1">
      <alignment horizontal="left" readingOrder="0" vertical="bottom"/>
    </xf>
    <xf borderId="0" fillId="0" fontId="75" numFmtId="0" xfId="0" applyAlignment="1" applyFont="1">
      <alignment readingOrder="0"/>
    </xf>
    <xf borderId="0" fillId="149" fontId="10" numFmtId="0" xfId="0" applyAlignment="1" applyFill="1" applyFont="1">
      <alignment readingOrder="0" vertical="bottom"/>
    </xf>
    <xf borderId="0" fillId="34" fontId="115" numFmtId="0" xfId="0" applyAlignment="1" applyFont="1">
      <alignment vertical="bottom"/>
    </xf>
    <xf borderId="0" fillId="44" fontId="115" numFmtId="0" xfId="0" applyAlignment="1" applyFont="1">
      <alignment vertical="bottom"/>
    </xf>
    <xf borderId="0" fillId="5" fontId="47" numFmtId="0" xfId="0" applyAlignment="1" applyFont="1">
      <alignment horizontal="left" readingOrder="0" vertical="bottom"/>
    </xf>
    <xf borderId="0" fillId="6" fontId="7" numFmtId="0" xfId="0" applyAlignment="1" applyFont="1">
      <alignment horizontal="left" readingOrder="0" vertical="bottom"/>
    </xf>
    <xf borderId="0" fillId="113" fontId="7" numFmtId="0" xfId="0" applyAlignment="1" applyFont="1">
      <alignment horizontal="left" readingOrder="0" vertical="bottom"/>
    </xf>
    <xf borderId="0" fillId="113" fontId="10" numFmtId="0" xfId="0" applyAlignment="1" applyFont="1">
      <alignment vertical="bottom"/>
    </xf>
    <xf borderId="0" fillId="124" fontId="19" numFmtId="0" xfId="0" applyAlignment="1" applyFont="1">
      <alignment vertical="bottom"/>
    </xf>
    <xf borderId="0" fillId="5" fontId="71" numFmtId="0" xfId="0" applyAlignment="1" applyFont="1">
      <alignment readingOrder="0"/>
    </xf>
    <xf borderId="0" fillId="2" fontId="153" numFmtId="0" xfId="0" applyAlignment="1" applyFont="1">
      <alignment horizontal="left" readingOrder="0"/>
    </xf>
    <xf borderId="0" fillId="0" fontId="7" numFmtId="0" xfId="0" applyAlignment="1" applyFont="1">
      <alignment horizontal="left" vertical="bottom"/>
    </xf>
    <xf borderId="0" fillId="0" fontId="154" numFmtId="0" xfId="0" applyAlignment="1" applyFont="1">
      <alignment horizontal="left" readingOrder="0" vertical="bottom"/>
    </xf>
    <xf borderId="0" fillId="5" fontId="129" numFmtId="0" xfId="0" applyAlignment="1" applyFont="1">
      <alignment horizontal="left" readingOrder="0"/>
    </xf>
    <xf borderId="0" fillId="5" fontId="75" numFmtId="0" xfId="0" applyAlignment="1" applyFont="1">
      <alignment vertical="bottom"/>
    </xf>
    <xf borderId="0" fillId="5" fontId="26" numFmtId="0" xfId="0" applyAlignment="1" applyFont="1">
      <alignment readingOrder="0" vertical="bottom"/>
    </xf>
    <xf borderId="0" fillId="5" fontId="26" numFmtId="49" xfId="0" applyAlignment="1" applyFont="1" applyNumberFormat="1">
      <alignment shrinkToFit="0" vertical="top" wrapText="0"/>
    </xf>
    <xf borderId="0" fillId="4" fontId="19" numFmtId="0" xfId="0" applyAlignment="1" applyFont="1">
      <alignment shrinkToFit="0" vertical="top" wrapText="0"/>
    </xf>
    <xf borderId="0" fillId="5" fontId="25" numFmtId="167" xfId="0" applyAlignment="1" applyFont="1" applyNumberFormat="1">
      <alignment horizontal="left" readingOrder="0" vertical="bottom"/>
    </xf>
    <xf borderId="5" fillId="2" fontId="18" numFmtId="0" xfId="0" applyAlignment="1" applyBorder="1" applyFont="1">
      <alignment readingOrder="0" vertical="bottom"/>
    </xf>
    <xf borderId="0" fillId="5" fontId="7" numFmtId="0" xfId="0" applyAlignment="1" applyFont="1">
      <alignment horizontal="left" readingOrder="0" vertical="top"/>
    </xf>
    <xf borderId="0" fillId="4" fontId="12" numFmtId="0" xfId="0" applyAlignment="1" applyFont="1">
      <alignment horizontal="left" readingOrder="0" vertical="top"/>
    </xf>
    <xf borderId="0" fillId="5" fontId="7" numFmtId="0" xfId="0" applyAlignment="1" applyFont="1">
      <alignment horizontal="left"/>
    </xf>
    <xf borderId="0" fillId="4" fontId="115" numFmtId="0" xfId="0" applyAlignment="1" applyFont="1">
      <alignment horizontal="left" readingOrder="0" vertical="bottom"/>
    </xf>
    <xf borderId="0" fillId="4" fontId="115" numFmtId="0" xfId="0" applyAlignment="1" applyFont="1">
      <alignment horizontal="left" vertical="bottom"/>
    </xf>
    <xf borderId="0" fillId="5" fontId="26" numFmtId="49" xfId="0" applyAlignment="1" applyFont="1" applyNumberFormat="1">
      <alignment readingOrder="0" shrinkToFit="0" vertical="top" wrapText="0"/>
    </xf>
    <xf borderId="0" fillId="4" fontId="19" numFmtId="0" xfId="0" applyAlignment="1" applyFont="1">
      <alignment readingOrder="0" shrinkToFit="0" vertical="top" wrapText="0"/>
    </xf>
    <xf borderId="0" fillId="2" fontId="1" numFmtId="0" xfId="0" applyAlignment="1" applyFont="1">
      <alignment horizontal="left" readingOrder="0"/>
    </xf>
    <xf borderId="0" fillId="5" fontId="25" numFmtId="0" xfId="0" applyAlignment="1" applyFont="1">
      <alignment horizontal="left" readingOrder="0" vertical="center"/>
    </xf>
    <xf borderId="0" fillId="5" fontId="155" numFmtId="0" xfId="0" applyAlignment="1" applyFont="1">
      <alignment horizontal="left" readingOrder="0" vertical="bottom"/>
    </xf>
    <xf borderId="0" fillId="5" fontId="3" numFmtId="0" xfId="0" applyFont="1"/>
    <xf borderId="0" fillId="5" fontId="156" numFmtId="0" xfId="0" applyAlignment="1" applyFont="1">
      <alignment readingOrder="0" vertical="bottom"/>
    </xf>
    <xf borderId="0" fillId="5" fontId="71" numFmtId="0" xfId="0" applyAlignment="1" applyFont="1">
      <alignment vertical="bottom"/>
    </xf>
    <xf borderId="0" fillId="5" fontId="25" numFmtId="0" xfId="0" applyAlignment="1" applyFont="1">
      <alignment horizontal="left" vertical="center"/>
    </xf>
    <xf borderId="0" fillId="150" fontId="25" numFmtId="0" xfId="0" applyAlignment="1" applyFill="1" applyFont="1">
      <alignment horizontal="left" readingOrder="0" vertical="bottom"/>
    </xf>
    <xf borderId="2" fillId="3" fontId="88" numFmtId="0" xfId="0" applyAlignment="1" applyBorder="1" applyFont="1">
      <alignment horizontal="left" readingOrder="0" shrinkToFit="0" vertical="top" wrapText="1"/>
    </xf>
    <xf borderId="0" fillId="5" fontId="7" numFmtId="168" xfId="0" applyAlignment="1" applyFont="1" applyNumberFormat="1">
      <alignment horizontal="left" readingOrder="0" vertical="bottom"/>
    </xf>
    <xf borderId="4" fillId="3" fontId="18" numFmtId="0" xfId="0" applyAlignment="1" applyBorder="1" applyFont="1">
      <alignment horizontal="left" readingOrder="0" shrinkToFit="0" vertical="top" wrapText="1"/>
    </xf>
    <xf borderId="0" fillId="4" fontId="157" numFmtId="0" xfId="0" applyAlignment="1" applyFont="1">
      <alignment horizontal="left" readingOrder="0"/>
    </xf>
    <xf borderId="0" fillId="5" fontId="158" numFmtId="0" xfId="0" applyAlignment="1" applyFont="1">
      <alignment readingOrder="0" vertical="bottom"/>
    </xf>
    <xf borderId="0" fillId="72" fontId="26" numFmtId="0" xfId="0" applyAlignment="1" applyFont="1">
      <alignment readingOrder="0" vertical="bottom"/>
    </xf>
    <xf borderId="0" fillId="72" fontId="26" numFmtId="49" xfId="0" applyAlignment="1" applyFont="1" applyNumberFormat="1">
      <alignment readingOrder="0" shrinkToFit="0" vertical="top" wrapText="0"/>
    </xf>
    <xf borderId="0" fillId="5" fontId="158" numFmtId="0" xfId="0" applyAlignment="1" applyFont="1">
      <alignment vertical="bottom"/>
    </xf>
    <xf borderId="0" fillId="72" fontId="26" numFmtId="0" xfId="0" applyAlignment="1" applyFont="1">
      <alignment vertical="bottom"/>
    </xf>
    <xf borderId="0" fillId="29" fontId="24" numFmtId="0" xfId="0" applyAlignment="1" applyFont="1">
      <alignment vertical="bottom"/>
    </xf>
    <xf borderId="8" fillId="5" fontId="26" numFmtId="0" xfId="0" applyAlignment="1" applyBorder="1" applyFont="1">
      <alignment readingOrder="0" shrinkToFit="0" vertical="bottom" wrapText="0"/>
    </xf>
    <xf borderId="0" fillId="0" fontId="26" numFmtId="0" xfId="0" applyFont="1"/>
    <xf borderId="0" fillId="84" fontId="24" numFmtId="0" xfId="0" applyAlignment="1" applyFont="1">
      <alignment vertical="bottom"/>
    </xf>
    <xf borderId="0" fillId="5" fontId="139" numFmtId="0" xfId="0" applyAlignment="1" applyFont="1">
      <alignment horizontal="left" readingOrder="0"/>
    </xf>
    <xf borderId="0" fillId="72" fontId="10" numFmtId="0" xfId="0" applyAlignment="1" applyFont="1">
      <alignment readingOrder="0" vertical="bottom"/>
    </xf>
    <xf borderId="0" fillId="72" fontId="10" numFmtId="0" xfId="0" applyAlignment="1" applyFont="1">
      <alignment vertical="bottom"/>
    </xf>
    <xf borderId="0" fillId="5" fontId="24" numFmtId="0" xfId="0" applyAlignment="1" applyFont="1">
      <alignment readingOrder="0" vertical="bottom"/>
    </xf>
    <xf borderId="0" fillId="2" fontId="158" numFmtId="0" xfId="0" applyAlignment="1" applyFont="1">
      <alignment readingOrder="0" vertical="bottom"/>
    </xf>
    <xf borderId="0" fillId="81" fontId="26" numFmtId="0" xfId="0" applyAlignment="1" applyFont="1">
      <alignment vertical="bottom"/>
    </xf>
    <xf borderId="0" fillId="72" fontId="26" numFmtId="49" xfId="0" applyAlignment="1" applyFont="1" applyNumberFormat="1">
      <alignment readingOrder="0" vertical="bottom"/>
    </xf>
    <xf borderId="0" fillId="72" fontId="26" numFmtId="49" xfId="0" applyAlignment="1" applyFont="1" applyNumberFormat="1">
      <alignment vertical="bottom"/>
    </xf>
    <xf borderId="0" fillId="5" fontId="26" numFmtId="49" xfId="0" applyAlignment="1" applyFont="1" applyNumberFormat="1">
      <alignment readingOrder="0" vertical="bottom"/>
    </xf>
    <xf borderId="0" fillId="5" fontId="10" numFmtId="49" xfId="0" applyAlignment="1" applyFont="1" applyNumberFormat="1">
      <alignment vertical="bottom"/>
    </xf>
    <xf borderId="0" fillId="5" fontId="158" numFmtId="0" xfId="0" applyAlignment="1" applyFont="1">
      <alignment shrinkToFit="0" vertical="top" wrapText="0"/>
    </xf>
    <xf borderId="0" fillId="72" fontId="26" numFmtId="49" xfId="0" applyAlignment="1" applyFont="1" applyNumberFormat="1">
      <alignment shrinkToFit="0" vertical="top" wrapText="0"/>
    </xf>
    <xf borderId="0" fillId="48" fontId="24" numFmtId="0" xfId="0" applyAlignment="1" applyFont="1">
      <alignment vertical="bottom"/>
    </xf>
    <xf borderId="0" fillId="5" fontId="158" numFmtId="0" xfId="0" applyAlignment="1" applyFont="1">
      <alignment readingOrder="0" shrinkToFit="0" vertical="top" wrapText="0"/>
    </xf>
    <xf borderId="0" fillId="5" fontId="26" numFmtId="0" xfId="0" applyAlignment="1" applyFont="1">
      <alignment readingOrder="0" shrinkToFit="0" vertical="top" wrapText="0"/>
    </xf>
    <xf borderId="0" fillId="4" fontId="159" numFmtId="0" xfId="0" applyAlignment="1" applyFont="1">
      <alignment vertical="bottom"/>
    </xf>
    <xf borderId="0" fillId="5" fontId="25" numFmtId="49" xfId="0" applyAlignment="1" applyFont="1" applyNumberFormat="1">
      <alignment horizontal="left" readingOrder="0" shrinkToFit="0" vertical="top" wrapText="0"/>
    </xf>
    <xf borderId="0" fillId="5" fontId="55" numFmtId="0" xfId="0" applyAlignment="1" applyFont="1">
      <alignment vertical="top"/>
    </xf>
    <xf borderId="0" fillId="4" fontId="115" numFmtId="0" xfId="0" applyAlignment="1" applyFont="1">
      <alignment vertical="bottom"/>
    </xf>
    <xf borderId="0" fillId="4" fontId="115" numFmtId="0" xfId="0" applyAlignment="1" applyFont="1">
      <alignment readingOrder="0" vertical="bottom"/>
    </xf>
    <xf borderId="0" fillId="5" fontId="26" numFmtId="0" xfId="0" applyAlignment="1" applyFont="1">
      <alignment shrinkToFit="0" vertical="top" wrapText="0"/>
    </xf>
    <xf borderId="0" fillId="5" fontId="158" numFmtId="0" xfId="0" applyAlignment="1" applyFont="1">
      <alignment horizontal="left" readingOrder="0"/>
    </xf>
    <xf borderId="0" fillId="2" fontId="24" numFmtId="0" xfId="0" applyAlignment="1" applyFont="1">
      <alignment vertical="bottom"/>
    </xf>
    <xf borderId="0" fillId="4" fontId="19" numFmtId="49" xfId="0" applyAlignment="1" applyFont="1" applyNumberFormat="1">
      <alignment readingOrder="0" vertical="bottom"/>
    </xf>
    <xf borderId="0" fillId="5" fontId="159" numFmtId="0" xfId="0" applyAlignment="1" applyFont="1">
      <alignment vertical="bottom"/>
    </xf>
    <xf borderId="0" fillId="2" fontId="26" numFmtId="0" xfId="0" applyAlignment="1" applyFont="1">
      <alignment readingOrder="0" vertical="bottom"/>
    </xf>
    <xf borderId="0" fillId="2" fontId="19" numFmtId="0" xfId="0" applyAlignment="1" applyFont="1">
      <alignment readingOrder="0" vertical="bottom"/>
    </xf>
    <xf borderId="0" fillId="2" fontId="25" numFmtId="0" xfId="0" applyAlignment="1" applyFont="1">
      <alignment horizontal="left" readingOrder="0" vertical="bottom"/>
    </xf>
    <xf borderId="0" fillId="2" fontId="26" numFmtId="0" xfId="0" applyAlignment="1" applyFont="1">
      <alignment vertical="bottom"/>
    </xf>
    <xf borderId="0" fillId="4" fontId="19" numFmtId="0" xfId="0" applyAlignment="1" applyFont="1">
      <alignment horizontal="left" readingOrder="0" shrinkToFit="0" vertical="bottom" wrapText="0"/>
    </xf>
    <xf borderId="0" fillId="0" fontId="3" numFmtId="49" xfId="0" applyAlignment="1" applyFont="1" applyNumberFormat="1">
      <alignment readingOrder="0"/>
    </xf>
    <xf borderId="0" fillId="0" fontId="10" numFmtId="49" xfId="0" applyAlignment="1" applyFont="1" applyNumberFormat="1">
      <alignment readingOrder="0"/>
    </xf>
    <xf borderId="0" fillId="0" fontId="110" numFmtId="49" xfId="0" applyAlignment="1" applyFont="1" applyNumberFormat="1">
      <alignment readingOrder="0"/>
    </xf>
    <xf borderId="0" fillId="4" fontId="119" numFmtId="0" xfId="0" applyAlignment="1" applyFont="1">
      <alignment readingOrder="0" vertical="bottom"/>
    </xf>
    <xf borderId="0" fillId="4" fontId="119" numFmtId="0" xfId="0" applyAlignment="1" applyFont="1">
      <alignment vertical="bottom"/>
    </xf>
    <xf borderId="0" fillId="5" fontId="25" numFmtId="49" xfId="0" applyAlignment="1" applyFont="1" applyNumberFormat="1">
      <alignment horizontal="left" readingOrder="0" shrinkToFit="0" vertical="top" wrapText="0"/>
    </xf>
    <xf borderId="0" fillId="5" fontId="7" numFmtId="49" xfId="0" applyAlignment="1" applyFont="1" applyNumberFormat="1">
      <alignment horizontal="left" readingOrder="0" shrinkToFit="0" vertical="top" wrapText="0"/>
    </xf>
    <xf quotePrefix="1" borderId="0" fillId="4" fontId="19" numFmtId="0" xfId="0" applyAlignment="1" applyFont="1">
      <alignment horizontal="left" readingOrder="0" shrinkToFit="0" vertical="top" wrapText="0"/>
    </xf>
    <xf borderId="0" fillId="4" fontId="19" numFmtId="49" xfId="0" applyAlignment="1" applyFont="1" applyNumberFormat="1">
      <alignment readingOrder="0" shrinkToFit="0" vertical="top" wrapText="0"/>
    </xf>
    <xf borderId="0" fillId="2" fontId="55" numFmtId="49" xfId="0" applyAlignment="1" applyFont="1" applyNumberFormat="1">
      <alignment vertical="bottom"/>
    </xf>
    <xf borderId="0" fillId="4" fontId="1" numFmtId="0" xfId="0" applyAlignment="1" applyFont="1">
      <alignment horizontal="left" readingOrder="0"/>
    </xf>
    <xf borderId="0" fillId="4" fontId="1" numFmtId="0" xfId="0" applyAlignment="1" applyFont="1">
      <alignment readingOrder="0" vertical="bottom"/>
    </xf>
  </cellXfs>
  <cellStyles count="1">
    <cellStyle xfId="0" name="Normal" builtinId="0"/>
  </cellStyles>
  <dxfs count="30">
    <dxf>
      <font/>
      <fill>
        <patternFill patternType="solid">
          <fgColor rgb="FFCC4125"/>
          <bgColor rgb="FFCC4125"/>
        </patternFill>
      </fill>
      <border/>
    </dxf>
    <dxf>
      <font/>
      <fill>
        <patternFill patternType="solid">
          <fgColor rgb="FF000000"/>
          <bgColor rgb="FF000000"/>
        </patternFill>
      </fill>
      <border/>
    </dxf>
    <dxf>
      <font/>
      <fill>
        <patternFill patternType="solid">
          <fgColor rgb="FFF1C232"/>
          <bgColor rgb="FFF1C232"/>
        </patternFill>
      </fill>
      <border/>
    </dxf>
    <dxf>
      <font/>
      <fill>
        <patternFill patternType="solid">
          <fgColor rgb="FFFFE599"/>
          <bgColor rgb="FFFFE599"/>
        </patternFill>
      </fill>
      <border/>
    </dxf>
    <dxf>
      <font/>
      <fill>
        <patternFill patternType="solid">
          <fgColor rgb="FFE69138"/>
          <bgColor rgb="FFE69138"/>
        </patternFill>
      </fill>
      <border/>
    </dxf>
    <dxf>
      <font/>
      <fill>
        <patternFill patternType="solid">
          <fgColor rgb="FFF6B26B"/>
          <bgColor rgb="FFF6B26B"/>
        </patternFill>
      </fill>
      <border/>
    </dxf>
    <dxf>
      <font/>
      <fill>
        <patternFill patternType="solid">
          <fgColor rgb="FFE06666"/>
          <bgColor rgb="FFE06666"/>
        </patternFill>
      </fill>
      <border/>
    </dxf>
    <dxf>
      <font/>
      <fill>
        <patternFill patternType="solid">
          <fgColor rgb="FFA64D79"/>
          <bgColor rgb="FFA64D79"/>
        </patternFill>
      </fill>
      <border/>
    </dxf>
    <dxf>
      <font/>
      <fill>
        <patternFill patternType="solid">
          <fgColor rgb="FFB23C3C"/>
          <bgColor rgb="FFB23C3C"/>
        </patternFill>
      </fill>
      <border/>
    </dxf>
    <dxf>
      <font/>
      <fill>
        <patternFill patternType="solid">
          <fgColor rgb="FFDA9E58"/>
          <bgColor rgb="FFDA9E58"/>
        </patternFill>
      </fill>
      <border/>
    </dxf>
    <dxf>
      <font/>
      <fill>
        <patternFill patternType="solid">
          <fgColor rgb="FF434343"/>
          <bgColor rgb="FF434343"/>
        </patternFill>
      </fill>
      <border/>
    </dxf>
    <dxf>
      <font/>
      <fill>
        <patternFill patternType="solid">
          <fgColor rgb="FF666666"/>
          <bgColor rgb="FF666666"/>
        </patternFill>
      </fill>
      <border/>
    </dxf>
    <dxf>
      <font/>
      <fill>
        <patternFill patternType="solid">
          <fgColor rgb="FF073763"/>
          <bgColor rgb="FF073763"/>
        </patternFill>
      </fill>
      <border/>
    </dxf>
    <dxf>
      <font/>
      <fill>
        <patternFill patternType="solid">
          <fgColor rgb="FF0B5394"/>
          <bgColor rgb="FF0B5394"/>
        </patternFill>
      </fill>
      <border/>
    </dxf>
    <dxf>
      <font/>
      <fill>
        <patternFill patternType="solid">
          <fgColor rgb="FF990000"/>
          <bgColor rgb="FF990000"/>
        </patternFill>
      </fill>
      <border/>
    </dxf>
    <dxf>
      <font/>
      <fill>
        <patternFill patternType="solid">
          <fgColor rgb="FFFFFFFF"/>
          <bgColor rgb="FFFFFFFF"/>
        </patternFill>
      </fill>
      <border/>
    </dxf>
    <dxf>
      <font/>
      <fill>
        <patternFill patternType="solid">
          <fgColor rgb="FF4A86E8"/>
          <bgColor rgb="FF4A86E8"/>
        </patternFill>
      </fill>
      <border/>
    </dxf>
    <dxf>
      <font/>
      <fill>
        <patternFill patternType="solid">
          <fgColor rgb="FF9FC5E8"/>
          <bgColor rgb="FF9FC5E8"/>
        </patternFill>
      </fill>
      <border/>
    </dxf>
    <dxf>
      <font/>
      <fill>
        <patternFill patternType="solid">
          <fgColor rgb="FF3C78D8"/>
          <bgColor rgb="FF3C78D8"/>
        </patternFill>
      </fill>
      <border/>
    </dxf>
    <dxf>
      <font/>
      <fill>
        <patternFill patternType="solid">
          <fgColor rgb="FFFFD966"/>
          <bgColor rgb="FFFFD966"/>
        </patternFill>
      </fill>
      <border/>
    </dxf>
    <dxf>
      <font/>
      <fill>
        <patternFill patternType="solid">
          <fgColor rgb="FFCC0000"/>
          <bgColor rgb="FFCC0000"/>
        </patternFill>
      </fill>
      <border/>
    </dxf>
    <dxf>
      <font/>
      <fill>
        <patternFill patternType="solid">
          <fgColor rgb="FF6FA8DC"/>
          <bgColor rgb="FF6FA8DC"/>
        </patternFill>
      </fill>
      <border/>
    </dxf>
    <dxf>
      <font/>
      <fill>
        <patternFill patternType="solid">
          <fgColor rgb="FFE13434"/>
          <bgColor rgb="FFE13434"/>
        </patternFill>
      </fill>
      <border/>
    </dxf>
    <dxf>
      <font/>
      <fill>
        <patternFill patternType="solid">
          <fgColor rgb="FF6AA84F"/>
          <bgColor rgb="FF6AA84F"/>
        </patternFill>
      </fill>
      <border/>
    </dxf>
    <dxf>
      <font/>
      <fill>
        <patternFill patternType="solid">
          <fgColor rgb="FFB7E1CD"/>
          <bgColor rgb="FFB7E1CD"/>
        </patternFill>
      </fill>
      <border/>
    </dxf>
    <dxf>
      <font/>
      <fill>
        <patternFill patternType="solid">
          <fgColor rgb="FF999999"/>
          <bgColor rgb="FF999999"/>
        </patternFill>
      </fill>
      <border/>
    </dxf>
    <dxf>
      <font/>
      <fill>
        <patternFill patternType="solid">
          <fgColor rgb="FFCC4040"/>
          <bgColor rgb="FFCC4040"/>
        </patternFill>
      </fill>
      <border/>
    </dxf>
    <dxf>
      <font/>
      <fill>
        <patternFill patternType="solid">
          <fgColor rgb="FFD9D9D9"/>
          <bgColor rgb="FFD9D9D9"/>
        </patternFill>
      </fill>
      <border/>
    </dxf>
    <dxf>
      <font/>
      <fill>
        <patternFill patternType="solid">
          <fgColor rgb="FF3D85C6"/>
          <bgColor rgb="FF3D85C6"/>
        </patternFill>
      </fill>
      <border/>
    </dxf>
    <dxf>
      <font/>
      <fill>
        <patternFill patternType="solid">
          <fgColor rgb="FFEB418B"/>
          <bgColor rgb="FFEB418B"/>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40" Type="http://schemas.openxmlformats.org/officeDocument/2006/relationships/hyperlink" Target="https://docs.google.com/document/d/1Sbn7C63cgxEckD95bm-tfh1-UqiiFRNBXwdP-jbvc08/edit" TargetMode="External"/><Relationship Id="rId20" Type="http://schemas.openxmlformats.org/officeDocument/2006/relationships/hyperlink" Target="https://docs.google.com/spreadsheets/d/1AkTkBwND-UNdAvrh9c407lC3Fb3_TVR95W3eSvo5Qf8/edit?usp=sharing" TargetMode="External"/><Relationship Id="rId42" Type="http://schemas.openxmlformats.org/officeDocument/2006/relationships/vmlDrawing" Target="../drawings/vmlDrawing1.vml"/><Relationship Id="rId41" Type="http://schemas.openxmlformats.org/officeDocument/2006/relationships/drawing" Target="../drawings/drawing1.xml"/><Relationship Id="rId22" Type="http://schemas.openxmlformats.org/officeDocument/2006/relationships/hyperlink" Target="https://discord.gg/uwmnDvk95F" TargetMode="External"/><Relationship Id="rId21" Type="http://schemas.openxmlformats.org/officeDocument/2006/relationships/hyperlink" Target="https://docs.google.com/spreadsheets/u/1/d/1sUMA_JrkBsQOf27YsFPwyJ86WtQrnOiljaYEQNtxFMg/edit" TargetMode="External"/><Relationship Id="rId24" Type="http://schemas.openxmlformats.org/officeDocument/2006/relationships/hyperlink" Target="https://docs.google.com/document/d/1K_OkN5-1pXbiO1nTR8vafYi_ls-7f6GSMKzWHY_oLYE/edit?usp=sharing" TargetMode="External"/><Relationship Id="rId23" Type="http://schemas.openxmlformats.org/officeDocument/2006/relationships/hyperlink" Target="https://docs.google.com/spreadsheets/d/1Tc_iHgBA6JIrROgUV-Wd05tO9sTUT2uORhDXUTYPR7Y/edit?usp=sharing" TargetMode="External"/><Relationship Id="rId1" Type="http://schemas.openxmlformats.org/officeDocument/2006/relationships/comments" Target="../comments1.xml"/><Relationship Id="rId2" Type="http://schemas.openxmlformats.org/officeDocument/2006/relationships/hyperlink" Target="https://docs.google.com/spreadsheets/d/1YRlzN-92ZzGosz_N_zWxXl01yJUP-IEy5lTCTo6aTLk/edit" TargetMode="External"/><Relationship Id="rId3" Type="http://schemas.openxmlformats.org/officeDocument/2006/relationships/hyperlink" Target="https://docs.google.com/spreadsheets/d/1Sv7EcyF530VtNz5xw3HeiNuKswCln5uXqqE2AFha4ik/edit?usp=sharing" TargetMode="External"/><Relationship Id="rId4" Type="http://schemas.openxmlformats.org/officeDocument/2006/relationships/hyperlink" Target="https://docs.google.com/spreadsheets/d/1s5wRceP34gaPr-CkNSnnlaCSEID5HjWTX4TSR_OxeqA/edit" TargetMode="External"/><Relationship Id="rId9" Type="http://schemas.openxmlformats.org/officeDocument/2006/relationships/hyperlink" Target="https://docs.google.com/spreadsheets/d/1P-ZtKUT1bLFcCey58inF0hEE5Tr0McbrkySDLF2eZa4/edit?usp=sharing" TargetMode="External"/><Relationship Id="rId26" Type="http://schemas.openxmlformats.org/officeDocument/2006/relationships/hyperlink" Target="https://docs.google.com/spreadsheets/d/1v4sCOau7xF7UFvwGeW2wsL4WX5n6cHZXEuja4EGuUB0/edit?usp=sharing" TargetMode="External"/><Relationship Id="rId25" Type="http://schemas.openxmlformats.org/officeDocument/2006/relationships/hyperlink" Target="https://docs.google.com/spreadsheets/d/1T6eGJRO4DU0G1O9raGdWYneNCy-miPoQJvTAdqOX0I4/edit" TargetMode="External"/><Relationship Id="rId28" Type="http://schemas.openxmlformats.org/officeDocument/2006/relationships/hyperlink" Target="https://docs.google.com/spreadsheets/d/1VfeFsZEorIE1IRGFAYLF7ShMtE6YplJ9qdJiibmERxs/edit" TargetMode="External"/><Relationship Id="rId27" Type="http://schemas.openxmlformats.org/officeDocument/2006/relationships/hyperlink" Target="https://docs.google.com/spreadsheets/d/1o5cKRXxavPdFBHqVuj-uKbuxq9QsB2xOghNLn2PIp1I/edit" TargetMode="External"/><Relationship Id="rId5" Type="http://schemas.openxmlformats.org/officeDocument/2006/relationships/hyperlink" Target="https://docs.google.com/spreadsheets/d/1D6ul0wsqq1oeqqOqqfx_9V4o7TxN6HvXB8RyHmNHPs4/edit" TargetMode="External"/><Relationship Id="rId6" Type="http://schemas.openxmlformats.org/officeDocument/2006/relationships/hyperlink" Target="https://docs.google.com/spreadsheets/d/1YC35-TeDyzqaCDndvqR4IxuxzBsdo5id17FP3XwiJ74/edit?usp=sharing" TargetMode="External"/><Relationship Id="rId29" Type="http://schemas.openxmlformats.org/officeDocument/2006/relationships/hyperlink" Target="https://docs.google.com/spreadsheets/d/12yDKuNGhRBXOrcPUdub38Y3GXd04sHmi6mTe7NXEY1U/edit" TargetMode="External"/><Relationship Id="rId7" Type="http://schemas.openxmlformats.org/officeDocument/2006/relationships/hyperlink" Target="https://docs.google.com/spreadsheets/d/19mSiQOm79XUzPjeHuoAWrIaSMXXwcoyvPRfPxTkSHHU/edit?usp=sharing" TargetMode="External"/><Relationship Id="rId8" Type="http://schemas.openxmlformats.org/officeDocument/2006/relationships/hyperlink" Target="https://docs.google.com/spreadsheets/d/1S6LNDa2HR0OioQpbNQ6yR28Nl-d9WbSNaWq7mSRI_1g/edit" TargetMode="External"/><Relationship Id="rId31" Type="http://schemas.openxmlformats.org/officeDocument/2006/relationships/hyperlink" Target="https://docs.google.com/spreadsheets/d/1tIQDzuAy6ahaWFH7Q0tVpPY0boDh4KBMSKHFZGYXGC0/edit" TargetMode="External"/><Relationship Id="rId30" Type="http://schemas.openxmlformats.org/officeDocument/2006/relationships/hyperlink" Target="https://docs.google.com/spreadsheets/d/10Ua1OqHmgRdah8QonOAhFcLI8GaoO2MMVJzE2GgTdV0/edit?usp=sharing" TargetMode="External"/><Relationship Id="rId11" Type="http://schemas.openxmlformats.org/officeDocument/2006/relationships/hyperlink" Target="https://drive.google.com/file/d/1pGui7CC3PxoYRXinHgECjmbvRK6oihGv/view?usp=sharing" TargetMode="External"/><Relationship Id="rId33" Type="http://schemas.openxmlformats.org/officeDocument/2006/relationships/hyperlink" Target="https://docs.google.com/spreadsheets/d/1FuwkqEc7CqMwjRVjgcy2KhJlkVl3jTT3Ze1RsVFvzC4/edit" TargetMode="External"/><Relationship Id="rId10" Type="http://schemas.openxmlformats.org/officeDocument/2006/relationships/hyperlink" Target="https://docs.google.com/spreadsheets/d/1Gh0QcdFRBhJcilp3OhGjlryFEu45T69X-DXNUXEWdCk/edit?usp=sharing" TargetMode="External"/><Relationship Id="rId32" Type="http://schemas.openxmlformats.org/officeDocument/2006/relationships/hyperlink" Target="https://docs.google.com/spreadsheets/d/1-oGMFT7le-2wipLAQfpcx2A0clG0OuCuaNXlRIxnN8U/edit" TargetMode="External"/><Relationship Id="rId13" Type="http://schemas.openxmlformats.org/officeDocument/2006/relationships/hyperlink" Target="https://docs.google.com/spreadsheets/d/1aVxOyK9tzyI1XSfA2axgFvU9P2SSLQpKRDTpN7sxx0Y/edit" TargetMode="External"/><Relationship Id="rId35" Type="http://schemas.openxmlformats.org/officeDocument/2006/relationships/hyperlink" Target="https://docs.google.com/spreadsheets/d/1JfiolJwulreJw5XVnqcZpyWSp9f_0peAaXO-Ux62zZE/edit" TargetMode="External"/><Relationship Id="rId12" Type="http://schemas.openxmlformats.org/officeDocument/2006/relationships/hyperlink" Target="https://docs.google.com/spreadsheets/d/1pY3AHEcF4pOlPctVhUCLvIupFZP3Jmpm-fCoxON30mA/edit?usp=sharing" TargetMode="External"/><Relationship Id="rId34" Type="http://schemas.openxmlformats.org/officeDocument/2006/relationships/hyperlink" Target="https://docs.google.com/spreadsheets/d/1JJy1OPh244YYhwd2CrA80L9-kQSvklnA/edit" TargetMode="External"/><Relationship Id="rId15" Type="http://schemas.openxmlformats.org/officeDocument/2006/relationships/hyperlink" Target="https://docs.google.com/spreadsheets/d/1f2z2n3m_zIyxJrOq1S_XWNoudDZJxhzs2e5NFXRnPOU/edit" TargetMode="External"/><Relationship Id="rId37" Type="http://schemas.openxmlformats.org/officeDocument/2006/relationships/hyperlink" Target="https://docs.google.com/spreadsheets/d/1oeteaNJiLfGoyR50gCB8I6St4NI7mxRAuRUrCMrx00o/edit?usp=sharing" TargetMode="External"/><Relationship Id="rId14" Type="http://schemas.openxmlformats.org/officeDocument/2006/relationships/hyperlink" Target="https://docs.google.com/spreadsheets/d/1E9PiaPWilX-VArOc9bfHoxOAOXfVM1TyPzkk6UrYhxE/edit" TargetMode="External"/><Relationship Id="rId36" Type="http://schemas.openxmlformats.org/officeDocument/2006/relationships/hyperlink" Target="https://docs.google.com/spreadsheets/d/1MGsAlrEkCsgo9eQnpqpwtzzLyv4J95lgJieOJ-L108c/edit?usp=sharing" TargetMode="External"/><Relationship Id="rId17" Type="http://schemas.openxmlformats.org/officeDocument/2006/relationships/hyperlink" Target="https://docs.google.com/spreadsheets/d/1Ru9FDLf5qT0CXpINVXwT8g2OygIrP09Y0ERwL1Vjnd4/edit" TargetMode="External"/><Relationship Id="rId39" Type="http://schemas.openxmlformats.org/officeDocument/2006/relationships/hyperlink" Target="https://docs.google.com/spreadsheets/d/1QgTYFyZPlCg2WnHh8TXVw0iu29l6hhSygoZq4rnbRDc/edit?usp=sharing" TargetMode="External"/><Relationship Id="rId16" Type="http://schemas.openxmlformats.org/officeDocument/2006/relationships/hyperlink" Target="https://docs.google.com/spreadsheets/d/1D8YtBg36IYMmLRv_J4onN1_SH-xiiaJ9iJ5Mf1uYMcE/edit?usp=sharing" TargetMode="External"/><Relationship Id="rId38" Type="http://schemas.openxmlformats.org/officeDocument/2006/relationships/hyperlink" Target="https://docs.google.com/spreadsheets/d/1cI5ZBv9DcNRLp5iVMlxjOlPw6lt2-oG2V6sI4v5GwcI/edit?usp=drivesdk" TargetMode="External"/><Relationship Id="rId19" Type="http://schemas.openxmlformats.org/officeDocument/2006/relationships/hyperlink" Target="https://docs.google.com/spreadsheets/d/1T51DXbh0YK2LMzW2_2D_diKe-zvdHdQWdoxKkz5lCOM/edit" TargetMode="External"/><Relationship Id="rId18" Type="http://schemas.openxmlformats.org/officeDocument/2006/relationships/hyperlink" Target="https://docs.google.com/spreadsheets/d/1mYnwG56nkGROClj8BlTCkrQaaYaE3Bh3ewh5CSEIMV8/edit" TargetMode="External"/></Relationships>
</file>

<file path=xl/worksheets/_rels/sheet10.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0.xml"/><Relationship Id="rId3"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0" Type="http://schemas.openxmlformats.org/officeDocument/2006/relationships/hyperlink" Target="https://soundideas.sourceaudio.com/" TargetMode="External"/><Relationship Id="rId22" Type="http://schemas.openxmlformats.org/officeDocument/2006/relationships/vmlDrawing" Target="../drawings/vmlDrawing2.vml"/><Relationship Id="rId21" Type="http://schemas.openxmlformats.org/officeDocument/2006/relationships/drawing" Target="../drawings/drawing2.xml"/><Relationship Id="rId1" Type="http://schemas.openxmlformats.org/officeDocument/2006/relationships/comments" Target="../comments2.xml"/><Relationship Id="rId2" Type="http://schemas.openxmlformats.org/officeDocument/2006/relationships/hyperlink" Target="https://drive.google.com/drive/folders/1_c3FoqaUFjz91wI51vr7VhtDMtzxCJlR?usp=sharing" TargetMode="External"/><Relationship Id="rId3" Type="http://schemas.openxmlformats.org/officeDocument/2006/relationships/hyperlink" Target="https://www.youtube.com/watch?v=iUh74G7AREI&amp;feature=youtu.be&amp;t=53" TargetMode="External"/><Relationship Id="rId4" Type="http://schemas.openxmlformats.org/officeDocument/2006/relationships/hyperlink" Target="https://soundideas.sourceaudio.com/" TargetMode="External"/><Relationship Id="rId9" Type="http://schemas.openxmlformats.org/officeDocument/2006/relationships/hyperlink" Target="https://www.youtube.com/watch?v=hgawsOWoBCs" TargetMode="External"/><Relationship Id="rId5" Type="http://schemas.openxmlformats.org/officeDocument/2006/relationships/hyperlink" Target="https://www.youtube.com/watch?v=-l1IunZOmB4&amp;ab_channel=Cyberman65" TargetMode="External"/><Relationship Id="rId6" Type="http://schemas.openxmlformats.org/officeDocument/2006/relationships/hyperlink" Target="https://youtu.be/iUh74G7AREI?t=53" TargetMode="External"/><Relationship Id="rId7" Type="http://schemas.openxmlformats.org/officeDocument/2006/relationships/hyperlink" Target="https://cdn.discordapp.com/attachments/334910359578214401/776277933097484319/skiddo_banjo.mp3" TargetMode="External"/><Relationship Id="rId8" Type="http://schemas.openxmlformats.org/officeDocument/2006/relationships/hyperlink" Target="https://soundideas.sourceaudio.com/" TargetMode="External"/><Relationship Id="rId11" Type="http://schemas.openxmlformats.org/officeDocument/2006/relationships/hyperlink" Target="https://www.youtube.com/watch?v=LjGm_qSKo54" TargetMode="External"/><Relationship Id="rId10" Type="http://schemas.openxmlformats.org/officeDocument/2006/relationships/hyperlink" Target="https://www.youtube.com/watch?v=EQ0_2M9mSMA" TargetMode="External"/><Relationship Id="rId13" Type="http://schemas.openxmlformats.org/officeDocument/2006/relationships/hyperlink" Target="https://www.youtube.com/watch?v=64dkLoA4dTw" TargetMode="External"/><Relationship Id="rId12" Type="http://schemas.openxmlformats.org/officeDocument/2006/relationships/hyperlink" Target="https://www.youtube.com/watch?v=LjGm_qSKo54" TargetMode="External"/><Relationship Id="rId15" Type="http://schemas.openxmlformats.org/officeDocument/2006/relationships/hyperlink" Target="https://www.youtube.com/watch?v=Brk2FJDHOio&amp;feature=youtu.be" TargetMode="External"/><Relationship Id="rId14" Type="http://schemas.openxmlformats.org/officeDocument/2006/relationships/hyperlink" Target="https://www.youtube.com/watch?v=LpTgDAtlBwo" TargetMode="External"/><Relationship Id="rId17" Type="http://schemas.openxmlformats.org/officeDocument/2006/relationships/hyperlink" Target="https://www.youtube.com/watch?v=nvDVD_V3zzw" TargetMode="External"/><Relationship Id="rId16" Type="http://schemas.openxmlformats.org/officeDocument/2006/relationships/hyperlink" Target="https://www.youtube.com/watch?v=QCUwr2jXDG4" TargetMode="External"/><Relationship Id="rId19" Type="http://schemas.openxmlformats.org/officeDocument/2006/relationships/hyperlink" Target="https://soundideas.sourceaudio.com/" TargetMode="External"/><Relationship Id="rId18" Type="http://schemas.openxmlformats.org/officeDocument/2006/relationships/hyperlink" Target="https://www.youtube.com/watch?v=UgENXadQbaQ&amp;feature=youtu.be"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cdn.discordapp.com/attachments/808055203530014810/808847244488736768/Piano.wav.png" TargetMode="External"/><Relationship Id="rId84" Type="http://schemas.openxmlformats.org/officeDocument/2006/relationships/hyperlink" Target="https://soundideas.sourceaudio.com/" TargetMode="External"/><Relationship Id="rId83" Type="http://schemas.openxmlformats.org/officeDocument/2006/relationships/hyperlink" Target="https://soundideas.sourceaudio.com/" TargetMode="External"/><Relationship Id="rId42" Type="http://schemas.openxmlformats.org/officeDocument/2006/relationships/hyperlink" Target="https://cdn.discordapp.com/attachments/808055203530014810/809133344876134441/Marimba.wav.png" TargetMode="External"/><Relationship Id="rId86" Type="http://schemas.openxmlformats.org/officeDocument/2006/relationships/drawing" Target="../drawings/drawing3.xml"/><Relationship Id="rId41" Type="http://schemas.openxmlformats.org/officeDocument/2006/relationships/hyperlink" Target="https://cdn.discordapp.com/attachments/808055203530014810/809086901046083634/Piano.wav" TargetMode="External"/><Relationship Id="rId85" Type="http://schemas.openxmlformats.org/officeDocument/2006/relationships/hyperlink" Target="https://www.youtube.com/watch?v=OYWxCrz3vmQ&amp;t=800s" TargetMode="External"/><Relationship Id="rId44" Type="http://schemas.openxmlformats.org/officeDocument/2006/relationships/hyperlink" Target="https://cdn.discordapp.com/attachments/808055203530014810/809121649303224320/unknown.png" TargetMode="External"/><Relationship Id="rId43" Type="http://schemas.openxmlformats.org/officeDocument/2006/relationships/hyperlink" Target="https://cdn.discordapp.com/attachments/808055203530014810/809133312593100840/Marimba.wav" TargetMode="External"/><Relationship Id="rId87" Type="http://schemas.openxmlformats.org/officeDocument/2006/relationships/vmlDrawing" Target="../drawings/vmlDrawing3.vml"/><Relationship Id="rId46" Type="http://schemas.openxmlformats.org/officeDocument/2006/relationships/hyperlink" Target="https://cdn.discordapp.com/attachments/808054848687046716/894650614817103882/smw_panflute.wav" TargetMode="External"/><Relationship Id="rId45" Type="http://schemas.openxmlformats.org/officeDocument/2006/relationships/hyperlink" Target="https://cdn.discordapp.com/attachments/808055203530014810/809118421743566858/Untitled_project_-_2021-Feb-10_2.wav" TargetMode="External"/><Relationship Id="rId80" Type="http://schemas.openxmlformats.org/officeDocument/2006/relationships/hyperlink" Target="https://soundideas.sourceaudio.com/" TargetMode="External"/><Relationship Id="rId82" Type="http://schemas.openxmlformats.org/officeDocument/2006/relationships/hyperlink" Target="https://cdn.discordapp.com/attachments/299398989072302080/807688266882875413/Untitled_project_-_2021-Feb-06_4.wav" TargetMode="External"/><Relationship Id="rId81" Type="http://schemas.openxmlformats.org/officeDocument/2006/relationships/hyperlink" Target="https://soundideas.sourceaudio.com/" TargetMode="External"/><Relationship Id="rId1" Type="http://schemas.openxmlformats.org/officeDocument/2006/relationships/comments" Target="../comments3.xml"/><Relationship Id="rId2" Type="http://schemas.openxmlformats.org/officeDocument/2006/relationships/hyperlink" Target="https://docs.google.com/spreadsheets/d/1UbSWd5QkkGaAwWJCU0lawyDjwcp48xuepTuPr85xbW8/edit" TargetMode="External"/><Relationship Id="rId3" Type="http://schemas.openxmlformats.org/officeDocument/2006/relationships/hyperlink" Target="https://docs.google.com/spreadsheets/d/1brPjhDt2pW3H1nfThFMHVldDX9qzPRXujVGGwTZfgN8/edit" TargetMode="External"/><Relationship Id="rId4" Type="http://schemas.openxmlformats.org/officeDocument/2006/relationships/hyperlink" Target="https://cdn.discordapp.com/attachments/808054848687046716/894656496644804619/smw_piano.wav" TargetMode="External"/><Relationship Id="rId9" Type="http://schemas.openxmlformats.org/officeDocument/2006/relationships/hyperlink" Target="https://cdn.discordapp.com/attachments/863234138119471104/863234558441553940/smw_fretless_demo.wav" TargetMode="External"/><Relationship Id="rId48" Type="http://schemas.openxmlformats.org/officeDocument/2006/relationships/hyperlink" Target="https://cdn.discordapp.com/attachments/375574404111007744/809129340699672586/Untitled_project_-_2021-Feb-10_3.wav" TargetMode="External"/><Relationship Id="rId47" Type="http://schemas.openxmlformats.org/officeDocument/2006/relationships/hyperlink" Target="https://cdn.discordapp.com/attachments/808055203530014810/808743594571726866/Distortion_Guitar.wav" TargetMode="External"/><Relationship Id="rId49" Type="http://schemas.openxmlformats.org/officeDocument/2006/relationships/hyperlink" Target="https://cdn.discordapp.com/attachments/808055203530014810/809121649303224320/unknown.png" TargetMode="External"/><Relationship Id="rId5" Type="http://schemas.openxmlformats.org/officeDocument/2006/relationships/hyperlink" Target="https://cdn.discordapp.com/attachments/808054848687046716/894650614817103882/smw_panflute.wav" TargetMode="External"/><Relationship Id="rId6" Type="http://schemas.openxmlformats.org/officeDocument/2006/relationships/hyperlink" Target="https://cdn.discordapp.com/attachments/808054275837263885/893687943661780992/k1_080brass_comp.wav" TargetMode="External"/><Relationship Id="rId7" Type="http://schemas.openxmlformats.org/officeDocument/2006/relationships/hyperlink" Target="https://cdn.discordapp.com/attachments/863234138119471104/863234856845312051/sn_g_hits_71.wav" TargetMode="External"/><Relationship Id="rId8" Type="http://schemas.openxmlformats.org/officeDocument/2006/relationships/hyperlink" Target="https://cdn.discordapp.com/attachments/808054275837263885/893704897885773866/d50_comp.wav" TargetMode="External"/><Relationship Id="rId73" Type="http://schemas.openxmlformats.org/officeDocument/2006/relationships/hyperlink" Target="https://cdn.discordapp.com/attachments/808054275837263885/812363450076364881/Untitled_project_-_2021-Feb-19_3.wav" TargetMode="External"/><Relationship Id="rId72" Type="http://schemas.openxmlformats.org/officeDocument/2006/relationships/hyperlink" Target="https://cdn.discordapp.com/attachments/334910359578214401/812399172069883945/ROM3_02_Pizzicat_G5_Comparison.wav" TargetMode="External"/><Relationship Id="rId31" Type="http://schemas.openxmlformats.org/officeDocument/2006/relationships/hyperlink" Target="https://soundideas.sourceaudio.com/" TargetMode="External"/><Relationship Id="rId75" Type="http://schemas.openxmlformats.org/officeDocument/2006/relationships/hyperlink" Target="https://cdn.discordapp.com/attachments/334910359578214401/812377850040680468/Untitled_project_-_2021-Feb-19_4.wav" TargetMode="External"/><Relationship Id="rId30" Type="http://schemas.openxmlformats.org/officeDocument/2006/relationships/hyperlink" Target="https://soundideas.sourceaudio.com/" TargetMode="External"/><Relationship Id="rId74" Type="http://schemas.openxmlformats.org/officeDocument/2006/relationships/hyperlink" Target="https://cdn.discordapp.com/attachments/334910359578214401/812377936048685066/unknown.png" TargetMode="External"/><Relationship Id="rId33" Type="http://schemas.openxmlformats.org/officeDocument/2006/relationships/hyperlink" Target="https://cdn.discordapp.com/attachments/334910359578214401/810164850583928892/fula_flute.wav" TargetMode="External"/><Relationship Id="rId77" Type="http://schemas.openxmlformats.org/officeDocument/2006/relationships/hyperlink" Target="https://cdn.discordapp.com/attachments/808055203530014810/809089697502330980/Bongo_2.wav" TargetMode="External"/><Relationship Id="rId32" Type="http://schemas.openxmlformats.org/officeDocument/2006/relationships/hyperlink" Target="https://www.youtube.com/watch?v=OYWxCrz3vmQ&amp;t=800s" TargetMode="External"/><Relationship Id="rId76" Type="http://schemas.openxmlformats.org/officeDocument/2006/relationships/hyperlink" Target="https://cdn.discordapp.com/attachments/808054275837263885/809553860753883197/unknown.png" TargetMode="External"/><Relationship Id="rId35" Type="http://schemas.openxmlformats.org/officeDocument/2006/relationships/hyperlink" Target="https://www.synthmania.com/Roland%20JD-990/Audio/Factory%20Patches%20examples/A/63%20Velo-Switch%20Bass.mp3" TargetMode="External"/><Relationship Id="rId79" Type="http://schemas.openxmlformats.org/officeDocument/2006/relationships/hyperlink" Target="https://soundideas.sourceaudio.com/" TargetMode="External"/><Relationship Id="rId34" Type="http://schemas.openxmlformats.org/officeDocument/2006/relationships/hyperlink" Target="https://www.synthmania.com/Roland%20JD-990/Audio/Factory%20Patches%20examples/Internal/53%20MIDIed%20Grand.mp3" TargetMode="External"/><Relationship Id="rId78" Type="http://schemas.openxmlformats.org/officeDocument/2006/relationships/hyperlink" Target="https://soundideas.sourceaudio.com/" TargetMode="External"/><Relationship Id="rId71" Type="http://schemas.openxmlformats.org/officeDocument/2006/relationships/hyperlink" Target="https://cdn.discordapp.com/attachments/334910359578214401/810566394591576094/piano_demo.wav" TargetMode="External"/><Relationship Id="rId70" Type="http://schemas.openxmlformats.org/officeDocument/2006/relationships/hyperlink" Target="https://cdn.discordapp.com/attachments/334910359578214401/810567589109170226/unknown.png" TargetMode="External"/><Relationship Id="rId37" Type="http://schemas.openxmlformats.org/officeDocument/2006/relationships/hyperlink" Target="https://cdn.discordapp.com/attachments/334910359578214401/816712716650807356/Untitled_project_-_2021-Mar-03_4.wav" TargetMode="External"/><Relationship Id="rId36" Type="http://schemas.openxmlformats.org/officeDocument/2006/relationships/hyperlink" Target="https://cdn.discordapp.com/attachments/334910359578214401/798016646764953638/piano_comp.wav" TargetMode="External"/><Relationship Id="rId39" Type="http://schemas.openxmlformats.org/officeDocument/2006/relationships/hyperlink" Target="https://cdn.discordapp.com/attachments/334910359578214401/822126208422248478/mrrack.wav" TargetMode="External"/><Relationship Id="rId38" Type="http://schemas.openxmlformats.org/officeDocument/2006/relationships/hyperlink" Target="https://cdn.discordapp.com/attachments/334910359578214401/833797076345159690/SQUARE_BENDY_THING.mp3" TargetMode="External"/><Relationship Id="rId62" Type="http://schemas.openxmlformats.org/officeDocument/2006/relationships/hyperlink" Target="https://cdn.discordapp.com/attachments/334910359578214401/810583815407009842/new_timpani_demo.wav" TargetMode="External"/><Relationship Id="rId61" Type="http://schemas.openxmlformats.org/officeDocument/2006/relationships/hyperlink" Target="https://cdn.discordapp.com/attachments/334910359578214401/810583873595506688/unknown.png" TargetMode="External"/><Relationship Id="rId20" Type="http://schemas.openxmlformats.org/officeDocument/2006/relationships/hyperlink" Target="https://cdn.discordapp.com/attachments/334910359578214401/831721080921784330/super_mario_harmonic_note_compare.wav" TargetMode="External"/><Relationship Id="rId64" Type="http://schemas.openxmlformats.org/officeDocument/2006/relationships/hyperlink" Target="https://cdn.discordapp.com/attachments/375574404111007744/809156107942756423/Untitled_project_-_2021-Feb-10_9.wav" TargetMode="External"/><Relationship Id="rId63" Type="http://schemas.openxmlformats.org/officeDocument/2006/relationships/hyperlink" Target="https://cdn.discordapp.com/attachments/375574404111007744/809156117287403580/unknown.png" TargetMode="External"/><Relationship Id="rId22" Type="http://schemas.openxmlformats.org/officeDocument/2006/relationships/hyperlink" Target="https://www.youtube.com/watch?v=OYWxCrz3vmQ&amp;t=800s" TargetMode="External"/><Relationship Id="rId66" Type="http://schemas.openxmlformats.org/officeDocument/2006/relationships/hyperlink" Target="https://cdn.discordapp.com/attachments/334910359578214401/793920481178681364/impact.wav" TargetMode="External"/><Relationship Id="rId21" Type="http://schemas.openxmlformats.org/officeDocument/2006/relationships/hyperlink" Target="https://cdn.discordapp.com/attachments/299398989072302080/831673761815724132/0105-30-03.wav" TargetMode="External"/><Relationship Id="rId65" Type="http://schemas.openxmlformats.org/officeDocument/2006/relationships/hyperlink" Target="https://cdn.discordapp.com/attachments/808054275837263885/809540542824316938/unknown.png" TargetMode="External"/><Relationship Id="rId24" Type="http://schemas.openxmlformats.org/officeDocument/2006/relationships/hyperlink" Target="https://cdn.discordapp.com/attachments/334910359578214401/793984116386299944/Mario64UnusedEPiano-SC-55-E._Piano_1.wav" TargetMode="External"/><Relationship Id="rId68" Type="http://schemas.openxmlformats.org/officeDocument/2006/relationships/hyperlink" Target="https://cdn.discordapp.com/attachments/808055203530014810/809188834167619614/Untitled_project_-_2021-Feb-10_13.wav" TargetMode="External"/><Relationship Id="rId23" Type="http://schemas.openxmlformats.org/officeDocument/2006/relationships/hyperlink" Target="https://cdn.discordapp.com/attachments/334910359578214401/793132345644417044/ze_piano--Tine_Piano_C4.mp3" TargetMode="External"/><Relationship Id="rId67" Type="http://schemas.openxmlformats.org/officeDocument/2006/relationships/hyperlink" Target="https://cdn.discordapp.com/attachments/808055203530014810/809188912542777364/unknown.png" TargetMode="External"/><Relationship Id="rId60" Type="http://schemas.openxmlformats.org/officeDocument/2006/relationships/hyperlink" Target="https://cdn.discordapp.com/attachments/334910359578214401/808757417915056198/nylon_compare.wav" TargetMode="External"/><Relationship Id="rId26" Type="http://schemas.openxmlformats.org/officeDocument/2006/relationships/hyperlink" Target="https://www.spectrasonics.net/data/Audio/Demo/Legacy/VocalPlanet-Jazz.mp3" TargetMode="External"/><Relationship Id="rId25" Type="http://schemas.openxmlformats.org/officeDocument/2006/relationships/hyperlink" Target="https://www.spectrasonics.net/data/Audio/Demo/Legacy/VocalPlanet-Jazz.mp3" TargetMode="External"/><Relationship Id="rId69" Type="http://schemas.openxmlformats.org/officeDocument/2006/relationships/hyperlink" Target="https://cdn.discordapp.com/attachments/808055203530014810/809137076590346260/Baby_Cry.wav" TargetMode="External"/><Relationship Id="rId28" Type="http://schemas.openxmlformats.org/officeDocument/2006/relationships/hyperlink" Target="https://soundideas.sourceaudio.com/" TargetMode="External"/><Relationship Id="rId27" Type="http://schemas.openxmlformats.org/officeDocument/2006/relationships/hyperlink" Target="https://www.spectrasonics.net/data/Audio/Demo/Legacy/VocalPlanet-Jazz.mp3" TargetMode="External"/><Relationship Id="rId29" Type="http://schemas.openxmlformats.org/officeDocument/2006/relationships/hyperlink" Target="https://soundideas.sourceaudio.com/" TargetMode="External"/><Relationship Id="rId51" Type="http://schemas.openxmlformats.org/officeDocument/2006/relationships/hyperlink" Target="https://cdn.discordapp.com/attachments/334910359578214401/809827901695328296/unknown.png" TargetMode="External"/><Relationship Id="rId50" Type="http://schemas.openxmlformats.org/officeDocument/2006/relationships/hyperlink" Target="https://cdn.discordapp.com/attachments/334910359578214401/809194406887424040/Untitled_project_-_2021-Feb-10_4.wav" TargetMode="External"/><Relationship Id="rId53" Type="http://schemas.openxmlformats.org/officeDocument/2006/relationships/hyperlink" Target="https://cdn.discordapp.com/attachments/808055203530014810/809144349131538462/unknown.png" TargetMode="External"/><Relationship Id="rId52" Type="http://schemas.openxmlformats.org/officeDocument/2006/relationships/hyperlink" Target="https://cdn.discordapp.com/attachments/334910359578214401/809827269891194900/Untitled_project_-_2021-Feb-12_10.wav" TargetMode="External"/><Relationship Id="rId11" Type="http://schemas.openxmlformats.org/officeDocument/2006/relationships/hyperlink" Target="https://cdn.discordapp.com/attachments/863234138119471104/863235412792442900/smw_kick_demo.wav" TargetMode="External"/><Relationship Id="rId55" Type="http://schemas.openxmlformats.org/officeDocument/2006/relationships/hyperlink" Target="https://cdn.discordapp.com/attachments/808055203530014810/808880267112349706/P-Shclack.wav.png" TargetMode="External"/><Relationship Id="rId10" Type="http://schemas.openxmlformats.org/officeDocument/2006/relationships/hyperlink" Target="https://www.youtube.com/watch?v=CxKTbcs1t7M" TargetMode="External"/><Relationship Id="rId54" Type="http://schemas.openxmlformats.org/officeDocument/2006/relationships/hyperlink" Target="https://cdn.discordapp.com/attachments/808055203530014810/809144299412652042/Untitled_project_-_2021-Feb-10_3.wav" TargetMode="External"/><Relationship Id="rId13" Type="http://schemas.openxmlformats.org/officeDocument/2006/relationships/hyperlink" Target="https://cdn.discordapp.com/attachments/863234138119471104/863239162265468941/Untitled_project_-_2021-Feb-051.wav" TargetMode="External"/><Relationship Id="rId57" Type="http://schemas.openxmlformats.org/officeDocument/2006/relationships/hyperlink" Target="https://cdn.discordapp.com/attachments/808055203530014810/808880269154713600/wwwishAU.wav.png" TargetMode="External"/><Relationship Id="rId12" Type="http://schemas.openxmlformats.org/officeDocument/2006/relationships/hyperlink" Target="https://cdn.discordapp.com/attachments/863234138119471104/863235568502308934/smw_hi_hat_demo.wav" TargetMode="External"/><Relationship Id="rId56" Type="http://schemas.openxmlformats.org/officeDocument/2006/relationships/hyperlink" Target="https://cdn.discordapp.com/attachments/808055203530014810/808880210824003594/P-Shclack.wav" TargetMode="External"/><Relationship Id="rId15" Type="http://schemas.openxmlformats.org/officeDocument/2006/relationships/hyperlink" Target="https://cdn.discordapp.com/attachments/310832846321221632/822204818130600006/new_timp_comp_proper_rate.wav" TargetMode="External"/><Relationship Id="rId59" Type="http://schemas.openxmlformats.org/officeDocument/2006/relationships/hyperlink" Target="https://cdn.discordapp.com/attachments/334910359578214401/808757291007344640/unknown.png" TargetMode="External"/><Relationship Id="rId14" Type="http://schemas.openxmlformats.org/officeDocument/2006/relationships/hyperlink" Target="https://cdn.discordapp.com/attachments/863234138119471104/863240701671505920/unknown.png" TargetMode="External"/><Relationship Id="rId58" Type="http://schemas.openxmlformats.org/officeDocument/2006/relationships/hyperlink" Target="https://cdn.discordapp.com/attachments/808055203530014810/808880215686119504/wwwishAU.wav" TargetMode="External"/><Relationship Id="rId17" Type="http://schemas.openxmlformats.org/officeDocument/2006/relationships/hyperlink" Target="https://cdn.discordapp.com/attachments/299398989072302080/831673507511402506/0102-94-02.wav" TargetMode="External"/><Relationship Id="rId16" Type="http://schemas.openxmlformats.org/officeDocument/2006/relationships/hyperlink" Target="https://cdn.discordapp.com/attachments/334910359578214401/827624490174251008/gamelan_comparison.wav" TargetMode="External"/><Relationship Id="rId19" Type="http://schemas.openxmlformats.org/officeDocument/2006/relationships/hyperlink" Target="https://cdn.discordapp.com/attachments/334910359578214401/831691289783304273/sm64_guitar_hi_note_comp.wav" TargetMode="External"/><Relationship Id="rId18" Type="http://schemas.openxmlformats.org/officeDocument/2006/relationships/hyperlink" Target="https://cdn.discordapp.com/attachments/334910359578214401/831691296787791902/sm64_guitar_lo_note_comp.wav" TargetMode="Externa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youtu.be/ZjhbFa6a6Ss?t=13" TargetMode="External"/><Relationship Id="rId3" Type="http://schemas.openxmlformats.org/officeDocument/2006/relationships/hyperlink" Target="https://cdn.discordapp.com/attachments/334910359578214401/851313354861707314/sjam_trumpet_comp.wav" TargetMode="External"/><Relationship Id="rId4" Type="http://schemas.openxmlformats.org/officeDocument/2006/relationships/hyperlink" Target="https://cdn.discordapp.com/attachments/334910359578214401/851292524727238676/sjam_e_piano_2_comp.wav" TargetMode="External"/><Relationship Id="rId9" Type="http://schemas.openxmlformats.org/officeDocument/2006/relationships/hyperlink" Target="https://cdn.discordapp.com/attachments/334910359578214401/851289933288439899/sjam_brass_comp.wav" TargetMode="External"/><Relationship Id="rId5" Type="http://schemas.openxmlformats.org/officeDocument/2006/relationships/hyperlink" Target="https://cdn.discordapp.com/attachments/546059181875003424/869021996527259668/sc55_picked_bass.wav" TargetMode="External"/><Relationship Id="rId6" Type="http://schemas.openxmlformats.org/officeDocument/2006/relationships/hyperlink" Target="https://cdn.discordapp.com/attachments/546059181875003424/870166762031833098/sroll-21_sc55_harp.wav" TargetMode="External"/><Relationship Id="rId7" Type="http://schemas.openxmlformats.org/officeDocument/2006/relationships/hyperlink" Target="https://cdn.discordapp.com/attachments/546059181875003424/870135587515039814/string.wav" TargetMode="External"/><Relationship Id="rId8" Type="http://schemas.openxmlformats.org/officeDocument/2006/relationships/hyperlink" Target="https://cdn.discordapp.com/attachments/334910359578214401/851291865319997440/sjam_voice_oohs_comp.wav" TargetMode="External"/><Relationship Id="rId20" Type="http://schemas.openxmlformats.org/officeDocument/2006/relationships/hyperlink" Target="https://youtu.be/wMrPNUVm-74?t=32" TargetMode="External"/><Relationship Id="rId22" Type="http://schemas.openxmlformats.org/officeDocument/2006/relationships/hyperlink" Target="https://cdn.discordapp.com/attachments/334910359578214401/826862675077890048/sonicrushfatboy.wav" TargetMode="External"/><Relationship Id="rId21" Type="http://schemas.openxmlformats.org/officeDocument/2006/relationships/hyperlink" Target="https://cdn.discordapp.com/attachments/334910359578214401/845525476830478376/sonicrushfatboyagain.wav" TargetMode="External"/><Relationship Id="rId24" Type="http://schemas.openxmlformats.org/officeDocument/2006/relationships/hyperlink" Target="https://powerfx.com/products/989232295" TargetMode="External"/><Relationship Id="rId23" Type="http://schemas.openxmlformats.org/officeDocument/2006/relationships/hyperlink" Target="https://cdn.discordapp.com/attachments/334910359578214401/787810073841238027/GetEdgy-ToGetDown.wav" TargetMode="External"/><Relationship Id="rId26" Type="http://schemas.openxmlformats.org/officeDocument/2006/relationships/drawing" Target="../drawings/drawing4.xml"/><Relationship Id="rId25" Type="http://schemas.openxmlformats.org/officeDocument/2006/relationships/hyperlink" Target="https://shirobon.bandcamp.com/album/shirobon-presents-chiptune-for-serum" TargetMode="External"/><Relationship Id="rId27" Type="http://schemas.openxmlformats.org/officeDocument/2006/relationships/vmlDrawing" Target="../drawings/vmlDrawing4.vml"/><Relationship Id="rId11" Type="http://schemas.openxmlformats.org/officeDocument/2006/relationships/hyperlink" Target="https://cdn.discordapp.com/attachments/546059181875003424/853054154368614450/sjam_crystal.wav" TargetMode="External"/><Relationship Id="rId10" Type="http://schemas.openxmlformats.org/officeDocument/2006/relationships/hyperlink" Target="https://cdn.discordapp.com/attachments/334910359578214401/851307319534551080/sjam_oboe_comp_test.wav" TargetMode="External"/><Relationship Id="rId13" Type="http://schemas.openxmlformats.org/officeDocument/2006/relationships/hyperlink" Target="https://powerfx.com/products/989232062" TargetMode="External"/><Relationship Id="rId12" Type="http://schemas.openxmlformats.org/officeDocument/2006/relationships/hyperlink" Target="https://cdn.discordapp.com/attachments/334910359578214401/851291056036511744/sjam_steel_drum_comp.wav" TargetMode="External"/><Relationship Id="rId15" Type="http://schemas.openxmlformats.org/officeDocument/2006/relationships/hyperlink" Target="https://powerfx.com/products/989232066" TargetMode="External"/><Relationship Id="rId14" Type="http://schemas.openxmlformats.org/officeDocument/2006/relationships/hyperlink" Target="https://powerfx.com/products/989232063" TargetMode="External"/><Relationship Id="rId17" Type="http://schemas.openxmlformats.org/officeDocument/2006/relationships/hyperlink" Target="https://powerfx.com/products/989232070" TargetMode="External"/><Relationship Id="rId16" Type="http://schemas.openxmlformats.org/officeDocument/2006/relationships/hyperlink" Target="https://powerfx.com/products/989232067" TargetMode="External"/><Relationship Id="rId19" Type="http://schemas.openxmlformats.org/officeDocument/2006/relationships/hyperlink" Target="https://youtu.be/Uqxk26u6sdM" TargetMode="External"/><Relationship Id="rId18" Type="http://schemas.openxmlformats.org/officeDocument/2006/relationships/hyperlink" Target="https://powerfx.com/products/989232071" TargetMode="Externa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cdn.discordapp.com/attachments/808054955339939921/821767389158178836/mixedchoir-comapre.wav" TargetMode="External"/><Relationship Id="rId3" Type="http://schemas.openxmlformats.org/officeDocument/2006/relationships/hyperlink" Target="https://cdn.discordapp.com/attachments/808054955339939921/821776195099951164/alttp_piano.wav" TargetMode="External"/><Relationship Id="rId4" Type="http://schemas.openxmlformats.org/officeDocument/2006/relationships/hyperlink" Target="https://cdn.discordapp.com/attachments/808054955339939921/821769121489354812/glocktest.wav" TargetMode="External"/><Relationship Id="rId9" Type="http://schemas.openxmlformats.org/officeDocument/2006/relationships/hyperlink" Target="https://cdn.discordapp.com/attachments/334910359578214401/831730175732351016/0102-23-03-crash-lttp.wav" TargetMode="External"/><Relationship Id="rId5" Type="http://schemas.openxmlformats.org/officeDocument/2006/relationships/hyperlink" Target="https://cdn.discordapp.com/attachments/808055203530014810/809144299412652042/Untitled_project_-_2021-Feb-10_3.wav" TargetMode="External"/><Relationship Id="rId6" Type="http://schemas.openxmlformats.org/officeDocument/2006/relationships/hyperlink" Target="https://cdn.discordapp.com/attachments/808054955339939921/821771969367375882/alttp_strings_comp.wav" TargetMode="External"/><Relationship Id="rId7" Type="http://schemas.openxmlformats.org/officeDocument/2006/relationships/hyperlink" Target="https://cdn.discordapp.com/attachments/808054955339939921/821766428100657182/solotp-compare.wav" TargetMode="External"/><Relationship Id="rId8" Type="http://schemas.openxmlformats.org/officeDocument/2006/relationships/hyperlink" Target="https://cdn.discordapp.com/attachments/334910359578214401/806909420700172298/Untitled_project_-_2021-Feb-04_2.wav" TargetMode="External"/><Relationship Id="rId11" Type="http://schemas.openxmlformats.org/officeDocument/2006/relationships/hyperlink" Target="https://cdn.discordapp.com/attachments/334910359578214401/832596531793362944/timpani_1.wav" TargetMode="External"/><Relationship Id="rId10" Type="http://schemas.openxmlformats.org/officeDocument/2006/relationships/hyperlink" Target="https://cdn.discordapp.com/attachments/334910359578214401/831701763085041684/0102-62-06_LINK_SNARE.wav" TargetMode="External"/><Relationship Id="rId13" Type="http://schemas.openxmlformats.org/officeDocument/2006/relationships/hyperlink" Target="https://cdn.discordapp.com/attachments/334910359578214401/831726810786037760/0106-53-05-splash-lttp.wav" TargetMode="External"/><Relationship Id="rId12" Type="http://schemas.openxmlformats.org/officeDocument/2006/relationships/hyperlink" Target="https://cdn.discordapp.com/attachments/702198017872363580/831965701169741924/harps-compare.wav" TargetMode="External"/><Relationship Id="rId15" Type="http://schemas.openxmlformats.org/officeDocument/2006/relationships/vmlDrawing" Target="../drawings/vmlDrawing5.vml"/><Relationship Id="rId1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hyperlink" Target="https://drive.google.com/file/d/1UoXGDFb33IizIMLbpUQ0Xd-tnSG_8lVY/view?usp=sharing" TargetMode="External"/><Relationship Id="rId3" Type="http://schemas.openxmlformats.org/officeDocument/2006/relationships/hyperlink" Target="https://drive.google.com/file/d/1LAcW18XvT2w4W-GjoJ_Vtd-bjLmijaW9/view?usp=sharing" TargetMode="External"/><Relationship Id="rId4" Type="http://schemas.openxmlformats.org/officeDocument/2006/relationships/hyperlink" Target="https://drive.google.com/file/d/1w6F_b5FJ1yTMdkSWgnRsuS9oSXJ6SVCN/view?usp=sharing" TargetMode="External"/><Relationship Id="rId9" Type="http://schemas.openxmlformats.org/officeDocument/2006/relationships/hyperlink" Target="https://drive.google.com/file/d/1bEhyPS09yWDC3bb_1cCUYyBqq1DsFuF0/view?usp=sharing" TargetMode="External"/><Relationship Id="rId5" Type="http://schemas.openxmlformats.org/officeDocument/2006/relationships/hyperlink" Target="https://drive.google.com/file/d/13bZf7TOv3E1_2lo-WZwRYB44-2sKQ1jY/view?usp=sharing" TargetMode="External"/><Relationship Id="rId6" Type="http://schemas.openxmlformats.org/officeDocument/2006/relationships/hyperlink" Target="https://drive.google.com/file/d/1EXlSnq2Nn8UIcaQZHCmFjbgvXfZw5EKo/view?usp=sharing" TargetMode="External"/><Relationship Id="rId7" Type="http://schemas.openxmlformats.org/officeDocument/2006/relationships/hyperlink" Target="https://drive.google.com/file/d/1Dr6D7K5cgHuhSPdJ18Boh-VbXW-DoMWT/view?usp=sharing" TargetMode="External"/><Relationship Id="rId8" Type="http://schemas.openxmlformats.org/officeDocument/2006/relationships/hyperlink" Target="https://drive.google.com/file/d/15bg-aJIoHQBBJ6Ifd27DlTgQJw5bEnDT/view?usp=sharing" TargetMode="External"/><Relationship Id="rId11" Type="http://schemas.openxmlformats.org/officeDocument/2006/relationships/hyperlink" Target="https://drive.google.com/file/d/1PPMSmbpvWl4B0IcNLC8fgJhlY3ljKSRE/view?usp=sharing" TargetMode="External"/><Relationship Id="rId10" Type="http://schemas.openxmlformats.org/officeDocument/2006/relationships/hyperlink" Target="https://drive.google.com/file/d/1rfjU9GrwyXwd9hPySiNW846T70MSzztM/view?usp=sharing" TargetMode="External"/><Relationship Id="rId13" Type="http://schemas.openxmlformats.org/officeDocument/2006/relationships/hyperlink" Target="https://soundideas.sourceaudio.com/" TargetMode="External"/><Relationship Id="rId12" Type="http://schemas.openxmlformats.org/officeDocument/2006/relationships/hyperlink" Target="https://soundideas.sourceaudio.com/" TargetMode="External"/><Relationship Id="rId15" Type="http://schemas.openxmlformats.org/officeDocument/2006/relationships/drawing" Target="../drawings/drawing6.xml"/><Relationship Id="rId14" Type="http://schemas.openxmlformats.org/officeDocument/2006/relationships/hyperlink" Target="https://cdn.discordapp.com/attachments/334910359578214401/876972702479568926/KFLVSL_oboe.mp3" TargetMode="External"/><Relationship Id="rId16"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hyperlink" Target="https://voca.ro/1hO7GfWRDeUF" TargetMode="External"/><Relationship Id="rId3" Type="http://schemas.openxmlformats.org/officeDocument/2006/relationships/hyperlink" Target="https://voca.ro/oMYzsSw0IgK" TargetMode="External"/><Relationship Id="rId4" Type="http://schemas.openxmlformats.org/officeDocument/2006/relationships/hyperlink" Target="https://voca.ro/gzW4vauEyDu" TargetMode="External"/><Relationship Id="rId9" Type="http://schemas.openxmlformats.org/officeDocument/2006/relationships/drawing" Target="../drawings/drawing7.xml"/><Relationship Id="rId5" Type="http://schemas.openxmlformats.org/officeDocument/2006/relationships/hyperlink" Target="https://voca.ro/qp5LEyJsBf0" TargetMode="External"/><Relationship Id="rId6" Type="http://schemas.openxmlformats.org/officeDocument/2006/relationships/hyperlink" Target="https://voca.ro/gHJuefAgHek" TargetMode="External"/><Relationship Id="rId7" Type="http://schemas.openxmlformats.org/officeDocument/2006/relationships/hyperlink" Target="https://voca.ro/156cw0br4xWX" TargetMode="External"/><Relationship Id="rId8" Type="http://schemas.openxmlformats.org/officeDocument/2006/relationships/hyperlink" Target="https://cdn.discordapp.com/attachments/275425161715515402/760977269220573204/realguitar_kh_basic_ass_test.wav" TargetMode="External"/><Relationship Id="rId10"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40" Type="http://schemas.openxmlformats.org/officeDocument/2006/relationships/hyperlink" Target="https://cdn.discordapp.com/attachments/334910359578214401/838565836292620348/Fun_Scratch.wav" TargetMode="External"/><Relationship Id="rId42" Type="http://schemas.openxmlformats.org/officeDocument/2006/relationships/hyperlink" Target="https://cdn.discordapp.com/attachments/334910359578214401/838565604285087774/MC_Scratch.wav" TargetMode="External"/><Relationship Id="rId41" Type="http://schemas.openxmlformats.org/officeDocument/2006/relationships/hyperlink" Target="https://cdn.discordapp.com/attachments/334910359578214401/838804610709454918/RY_FX_Scratchit1.wav" TargetMode="External"/><Relationship Id="rId44" Type="http://schemas.openxmlformats.org/officeDocument/2006/relationships/hyperlink" Target="https://cdn.discordapp.com/attachments/334910359578214401/838577717501886484/Scratch_1.wav" TargetMode="External"/><Relationship Id="rId43" Type="http://schemas.openxmlformats.org/officeDocument/2006/relationships/hyperlink" Target="https://cdn.discordapp.com/attachments/334910359578214401/838814334812553248/NoiseScratch2_SW.wav" TargetMode="External"/><Relationship Id="rId46" Type="http://schemas.openxmlformats.org/officeDocument/2006/relationships/hyperlink" Target="https://cdn.discordapp.com/attachments/334910359578214401/838802165899984936/Scratch_3_SW.wav" TargetMode="External"/><Relationship Id="rId45" Type="http://schemas.openxmlformats.org/officeDocument/2006/relationships/hyperlink" Target="https://cdn.discordapp.com/attachments/334910359578214401/838805401146490931/Scratch_2_SW.wav" TargetMode="External"/><Relationship Id="rId107" Type="http://schemas.openxmlformats.org/officeDocument/2006/relationships/hyperlink" Target="https://cdn.discordapp.com/attachments/334910359578214401/821134304402735143/kicks.wav" TargetMode="External"/><Relationship Id="rId106" Type="http://schemas.openxmlformats.org/officeDocument/2006/relationships/hyperlink" Target="https://cdn.discordapp.com/attachments/334910359578214401/813656315401338880/Cello_sec_FX.mp3" TargetMode="External"/><Relationship Id="rId105" Type="http://schemas.openxmlformats.org/officeDocument/2006/relationships/hyperlink" Target="https://cdn.discordapp.com/attachments/334910359578214401/696571540015415356/Morte_Et_Dabo.ogg" TargetMode="External"/><Relationship Id="rId104" Type="http://schemas.openxmlformats.org/officeDocument/2006/relationships/hyperlink" Target="https://cdn.discordapp.com/attachments/334910359578214401/877148486984937493/The_Pursuer_Chains.mp3" TargetMode="External"/><Relationship Id="rId109" Type="http://schemas.openxmlformats.org/officeDocument/2006/relationships/hyperlink" Target="https://cdn.discordapp.com/attachments/334910359578214401/819312832486834206/better_demo.wav" TargetMode="External"/><Relationship Id="rId108" Type="http://schemas.openxmlformats.org/officeDocument/2006/relationships/hyperlink" Target="https://cdn.discordapp.com/attachments/334910359578214401/821133735331495936/hats.wav" TargetMode="External"/><Relationship Id="rId48" Type="http://schemas.openxmlformats.org/officeDocument/2006/relationships/hyperlink" Target="https://cdn.discordapp.com/attachments/334910359578214401/838813686125953024/stall_it.wav" TargetMode="External"/><Relationship Id="rId47" Type="http://schemas.openxmlformats.org/officeDocument/2006/relationships/hyperlink" Target="https://cdn.discordapp.com/attachments/334910359578214401/838577494168043560/Scratch_4.wav" TargetMode="External"/><Relationship Id="rId49" Type="http://schemas.openxmlformats.org/officeDocument/2006/relationships/hyperlink" Target="https://cdn.discordapp.com/attachments/334910359578214401/866397819635499038/ae_piano.mp3" TargetMode="External"/><Relationship Id="rId103" Type="http://schemas.openxmlformats.org/officeDocument/2006/relationships/hyperlink" Target="https://cdn.discordapp.com/attachments/334910359578214401/873933849464299530/Bearer_of_the_Curse_Bulgaria.mp3" TargetMode="External"/><Relationship Id="rId102" Type="http://schemas.openxmlformats.org/officeDocument/2006/relationships/hyperlink" Target="https://cdn.discordapp.com/attachments/334910359578214401/874786504604520458/The_Pursuer_Layered_Stab.mp3" TargetMode="External"/><Relationship Id="rId101" Type="http://schemas.openxmlformats.org/officeDocument/2006/relationships/hyperlink" Target="https://cdn.discordapp.com/attachments/334910359578214401/874786504604520458/The_Pursuer_Layered_Stab.mp3" TargetMode="External"/><Relationship Id="rId100" Type="http://schemas.openxmlformats.org/officeDocument/2006/relationships/hyperlink" Target="https://cdn.discordapp.com/attachments/334910359578214401/874786504604520458/The_Pursuer_Layered_Stab.mp3" TargetMode="External"/><Relationship Id="rId31" Type="http://schemas.openxmlformats.org/officeDocument/2006/relationships/hyperlink" Target="https://cdn.discordapp.com/attachments/334910359578214401/824686231656857610/flute.mp3" TargetMode="External"/><Relationship Id="rId30" Type="http://schemas.openxmlformats.org/officeDocument/2006/relationships/hyperlink" Target="https://cdn.discordapp.com/attachments/310832846321221632/833473132450021407/bells.mp3" TargetMode="External"/><Relationship Id="rId33" Type="http://schemas.openxmlformats.org/officeDocument/2006/relationships/hyperlink" Target="https://cdn.discordapp.com/attachments/334910359578214401/871543956176011294/harp_final_ae.mp3" TargetMode="External"/><Relationship Id="rId32" Type="http://schemas.openxmlformats.org/officeDocument/2006/relationships/hyperlink" Target="https://cdn.discordapp.com/attachments/334910359578214401/853021733584764928/gamelan.mp3" TargetMode="External"/><Relationship Id="rId35" Type="http://schemas.openxmlformats.org/officeDocument/2006/relationships/hyperlink" Target="https://cdn.discordapp.com/attachments/334910359578214401/850597318058835968/da_harp.mp3" TargetMode="External"/><Relationship Id="rId34" Type="http://schemas.openxmlformats.org/officeDocument/2006/relationships/hyperlink" Target="https://cdn.discordapp.com/attachments/334910359578214401/850083797265022976/bush_is_a_fairy_wtf_kinda_name_is_that.mp3" TargetMode="External"/><Relationship Id="rId37" Type="http://schemas.openxmlformats.org/officeDocument/2006/relationships/hyperlink" Target="https://cdn.discordapp.com/attachments/334910359578214401/871543956176011294/harp_final_ae.mp3" TargetMode="External"/><Relationship Id="rId36" Type="http://schemas.openxmlformats.org/officeDocument/2006/relationships/hyperlink" Target="https://cdn.discordapp.com/attachments/334910359578214401/833781846907158618/Oboe.mp3" TargetMode="External"/><Relationship Id="rId39" Type="http://schemas.openxmlformats.org/officeDocument/2006/relationships/hyperlink" Target="https://cdn.discordapp.com/attachments/334910359578214401/838565602603696228/Fast_Scratch.wav" TargetMode="External"/><Relationship Id="rId38" Type="http://schemas.openxmlformats.org/officeDocument/2006/relationships/hyperlink" Target="https://cdn.discordapp.com/attachments/334910359578214401/838566212648042556/BBD_Scratch.wav" TargetMode="External"/><Relationship Id="rId20" Type="http://schemas.openxmlformats.org/officeDocument/2006/relationships/hyperlink" Target="https://cdn.discordapp.com/attachments/334910359578214401/836814416367452180/pizzy.mp3" TargetMode="External"/><Relationship Id="rId22" Type="http://schemas.openxmlformats.org/officeDocument/2006/relationships/hyperlink" Target="https://cdn.discordapp.com/attachments/662700870068338692/826245216050610226/congas.mp3" TargetMode="External"/><Relationship Id="rId21" Type="http://schemas.openxmlformats.org/officeDocument/2006/relationships/hyperlink" Target="https://cdn.discordapp.com/attachments/334910359578214401/833792950990929950/tromb.mp3" TargetMode="External"/><Relationship Id="rId24" Type="http://schemas.openxmlformats.org/officeDocument/2006/relationships/hyperlink" Target="https://cdn.discordapp.com/attachments/334910359578214401/850182178369044550/timpanii.mp3" TargetMode="External"/><Relationship Id="rId23" Type="http://schemas.openxmlformats.org/officeDocument/2006/relationships/hyperlink" Target="https://cdn.discordapp.com/attachments/662700870068338692/826245216050610226/congas.mp3" TargetMode="External"/><Relationship Id="rId129" Type="http://schemas.openxmlformats.org/officeDocument/2006/relationships/hyperlink" Target="https://cdn.discordapp.com/attachments/334910359578214401/797542702400929792/ehh-choir.wav" TargetMode="External"/><Relationship Id="rId128" Type="http://schemas.openxmlformats.org/officeDocument/2006/relationships/hyperlink" Target="https://cdn.discordapp.com/attachments/334910359578214401/796793662154473482/hit.wav" TargetMode="External"/><Relationship Id="rId127" Type="http://schemas.openxmlformats.org/officeDocument/2006/relationships/hyperlink" Target="https://cdn.discordapp.com/attachments/334910359578214401/796798390507274240/hat.wav" TargetMode="External"/><Relationship Id="rId126" Type="http://schemas.openxmlformats.org/officeDocument/2006/relationships/hyperlink" Target="https://cdn.discordapp.com/attachments/808054275837263885/849720573201743962/SAMPLE_3.wav" TargetMode="External"/><Relationship Id="rId26" Type="http://schemas.openxmlformats.org/officeDocument/2006/relationships/hyperlink" Target="https://cdn.discordapp.com/attachments/334910359578214401/881922913266200606/guitary.mp3" TargetMode="External"/><Relationship Id="rId121" Type="http://schemas.openxmlformats.org/officeDocument/2006/relationships/hyperlink" Target="https://cdn.discordapp.com/attachments/874365941436268624/874366771468058624/unknown.png" TargetMode="External"/><Relationship Id="rId25" Type="http://schemas.openxmlformats.org/officeDocument/2006/relationships/hyperlink" Target="https://cdn.discordapp.com/attachments/334910359578214401/833830978203156480/chorus_mark.mp3" TargetMode="External"/><Relationship Id="rId120" Type="http://schemas.openxmlformats.org/officeDocument/2006/relationships/hyperlink" Target="https://cdn.discordapp.com/attachments/874365941436268624/874367026968285198/sfsnare.wav" TargetMode="External"/><Relationship Id="rId28" Type="http://schemas.openxmlformats.org/officeDocument/2006/relationships/hyperlink" Target="https://cdn.discordapp.com/attachments/334910359578214401/850182305322631229/full_strang.mp3" TargetMode="External"/><Relationship Id="rId27" Type="http://schemas.openxmlformats.org/officeDocument/2006/relationships/hyperlink" Target="https://cdn.discordapp.com/attachments/662700870068338692/826244783475261440/zooooooom.mp3" TargetMode="External"/><Relationship Id="rId125" Type="http://schemas.openxmlformats.org/officeDocument/2006/relationships/hyperlink" Target="https://cdn.discordapp.com/attachments/808064324492853258/877727167562285117/Marimba_C3.wav" TargetMode="External"/><Relationship Id="rId29" Type="http://schemas.openxmlformats.org/officeDocument/2006/relationships/hyperlink" Target="https://cdn.discordapp.com/attachments/334910359578214401/850182094940143656/ao_violin.mp3" TargetMode="External"/><Relationship Id="rId124" Type="http://schemas.openxmlformats.org/officeDocument/2006/relationships/hyperlink" Target="https://cdn.discordapp.com/attachments/874365941436268624/874366307032793138/sfstrings.wav" TargetMode="External"/><Relationship Id="rId123" Type="http://schemas.openxmlformats.org/officeDocument/2006/relationships/hyperlink" Target="https://cdn.discordapp.com/attachments/874365941436268624/874366535886590022/unknown.png" TargetMode="External"/><Relationship Id="rId122" Type="http://schemas.openxmlformats.org/officeDocument/2006/relationships/hyperlink" Target="https://cdn.discordapp.com/attachments/874365941436268624/874366687510659122/sftimpani.wav" TargetMode="External"/><Relationship Id="rId95" Type="http://schemas.openxmlformats.org/officeDocument/2006/relationships/hyperlink" Target="https://cdn.discordapp.com/attachments/334910359578214401/851901311652986890/mellotron_choir_1.mp3" TargetMode="External"/><Relationship Id="rId94" Type="http://schemas.openxmlformats.org/officeDocument/2006/relationships/hyperlink" Target="https://cdn.discordapp.com/attachments/334910359578214401/834103452278849546/bean_trumpet.mp3" TargetMode="External"/><Relationship Id="rId97" Type="http://schemas.openxmlformats.org/officeDocument/2006/relationships/hyperlink" Target="https://cdn.discordapp.com/attachments/334910359578214401/810360063377801216/jazz_u20.mp3" TargetMode="External"/><Relationship Id="rId96" Type="http://schemas.openxmlformats.org/officeDocument/2006/relationships/hyperlink" Target="https://cdn.discordapp.com/attachments/334910359578214401/810351258191659028/Jazz_marimba.mp3" TargetMode="External"/><Relationship Id="rId11" Type="http://schemas.openxmlformats.org/officeDocument/2006/relationships/hyperlink" Target="https://soundideas.sourceaudio.com/" TargetMode="External"/><Relationship Id="rId99" Type="http://schemas.openxmlformats.org/officeDocument/2006/relationships/hyperlink" Target="https://cdn.discordapp.com/attachments/334910359578214401/874786504604520458/The_Pursuer_Layered_Stab.mp3" TargetMode="External"/><Relationship Id="rId10" Type="http://schemas.openxmlformats.org/officeDocument/2006/relationships/hyperlink" Target="https://soundideas.sourceaudio.com/" TargetMode="External"/><Relationship Id="rId98" Type="http://schemas.openxmlformats.org/officeDocument/2006/relationships/hyperlink" Target="https://cdn.discordapp.com/attachments/334910359578214401/863344251918876733/Tuvan_Low_1_Kalameet.mp3" TargetMode="External"/><Relationship Id="rId13" Type="http://schemas.openxmlformats.org/officeDocument/2006/relationships/hyperlink" Target="https://cdn.discordapp.com/attachments/334910359578214401/871199994294702170/brainy_final.mp3" TargetMode="External"/><Relationship Id="rId12" Type="http://schemas.openxmlformats.org/officeDocument/2006/relationships/hyperlink" Target="https://soundideas.sourceaudio.com/" TargetMode="External"/><Relationship Id="rId91" Type="http://schemas.openxmlformats.org/officeDocument/2006/relationships/hyperlink" Target="https://cdn.discordapp.com/attachments/334910359578214401/887857317842919424/zombies_trombone_ensemle.mp3" TargetMode="External"/><Relationship Id="rId90" Type="http://schemas.openxmlformats.org/officeDocument/2006/relationships/hyperlink" Target="https://cdn.discordapp.com/attachments/334910359578214401/851904778174988309/gw_choir.mp3" TargetMode="External"/><Relationship Id="rId93" Type="http://schemas.openxmlformats.org/officeDocument/2006/relationships/hyperlink" Target="https://cdn.discordapp.com/attachments/334910359578214401/850781483232788480/commando_lol.mp3" TargetMode="External"/><Relationship Id="rId92" Type="http://schemas.openxmlformats.org/officeDocument/2006/relationships/hyperlink" Target="https://cdn.discordapp.com/attachments/334910359578214401/838205393188421632/gw_synth_basss.mp3" TargetMode="External"/><Relationship Id="rId118" Type="http://schemas.openxmlformats.org/officeDocument/2006/relationships/hyperlink" Target="https://cdn.discordapp.com/attachments/375574404111007744/874378078254661733/sfbrass_6.wav" TargetMode="External"/><Relationship Id="rId117" Type="http://schemas.openxmlformats.org/officeDocument/2006/relationships/hyperlink" Target="https://cdn.discordapp.com/attachments/375574404111007744/874378979304411216/unknown.png" TargetMode="External"/><Relationship Id="rId116" Type="http://schemas.openxmlformats.org/officeDocument/2006/relationships/hyperlink" Target="https://cdn.discordapp.com/attachments/874365941436268624/874380603284418611/sfflutechord.wav" TargetMode="External"/><Relationship Id="rId115" Type="http://schemas.openxmlformats.org/officeDocument/2006/relationships/hyperlink" Target="https://cdn.discordapp.com/attachments/874365941436268624/874380949721317406/unknown.png" TargetMode="External"/><Relationship Id="rId119" Type="http://schemas.openxmlformats.org/officeDocument/2006/relationships/hyperlink" Target="https://cdn.discordapp.com/attachments/874365941436268624/874367627244499024/unknown.png" TargetMode="External"/><Relationship Id="rId15" Type="http://schemas.openxmlformats.org/officeDocument/2006/relationships/hyperlink" Target="https://cdn.discordapp.com/attachments/334910359578214401/849465085838753852/plucked_wood.wav" TargetMode="External"/><Relationship Id="rId110" Type="http://schemas.openxmlformats.org/officeDocument/2006/relationships/hyperlink" Target="https://youtu.be/lPIbu-zcH5s" TargetMode="External"/><Relationship Id="rId14" Type="http://schemas.openxmlformats.org/officeDocument/2006/relationships/hyperlink" Target="https://cdn.discordapp.com/attachments/334910359578214401/850776147712147456/ww_choir.mp3" TargetMode="External"/><Relationship Id="rId17" Type="http://schemas.openxmlformats.org/officeDocument/2006/relationships/hyperlink" Target="https://cdn.discordapp.com/attachments/334910359578214401/889074748699582494/steelsawy.mp3" TargetMode="External"/><Relationship Id="rId16" Type="http://schemas.openxmlformats.org/officeDocument/2006/relationships/hyperlink" Target="https://cdn.discordapp.com/attachments/334910359578214401/849379515926446150/sawarp.mp3" TargetMode="External"/><Relationship Id="rId19" Type="http://schemas.openxmlformats.org/officeDocument/2006/relationships/hyperlink" Target="https://cdn.discordapp.com/attachments/334910359578214401/880159043736440862/pianoy.mp3" TargetMode="External"/><Relationship Id="rId114" Type="http://schemas.openxmlformats.org/officeDocument/2006/relationships/hyperlink" Target="https://cdn.discordapp.com/attachments/334910359578214401/869787582110781460/Stal_demo.mp3" TargetMode="External"/><Relationship Id="rId18" Type="http://schemas.openxmlformats.org/officeDocument/2006/relationships/hyperlink" Target="https://cdn.discordapp.com/attachments/334910359578214401/880159043736440862/pianoy.mp3" TargetMode="External"/><Relationship Id="rId113" Type="http://schemas.openxmlformats.org/officeDocument/2006/relationships/hyperlink" Target="https://youtu.be/t11XcXY__JQ" TargetMode="External"/><Relationship Id="rId112" Type="http://schemas.openxmlformats.org/officeDocument/2006/relationships/hyperlink" Target="https://youtu.be/8PZq---4nmU?t=55" TargetMode="External"/><Relationship Id="rId111" Type="http://schemas.openxmlformats.org/officeDocument/2006/relationships/hyperlink" Target="https://youtu.be/lPIbu-zcH5s" TargetMode="External"/><Relationship Id="rId84" Type="http://schemas.openxmlformats.org/officeDocument/2006/relationships/hyperlink" Target="https://cdn.discordapp.com/attachments/334910359578214401/887848071545913354/gw_strings_violins.mp3" TargetMode="External"/><Relationship Id="rId83" Type="http://schemas.openxmlformats.org/officeDocument/2006/relationships/hyperlink" Target="https://cdn.discordapp.com/attachments/334910359578214401/850086011781513237/tech_hits_and_crashes.mp3" TargetMode="External"/><Relationship Id="rId86" Type="http://schemas.openxmlformats.org/officeDocument/2006/relationships/hyperlink" Target="https://cdn.discordapp.com/attachments/334910359578214401/887487079632764948/zombies_bassoon.mp3" TargetMode="External"/><Relationship Id="rId85" Type="http://schemas.openxmlformats.org/officeDocument/2006/relationships/hyperlink" Target="https://cdn.discordapp.com/attachments/334910359578214401/888210436183441418/plucky_harpy.wav" TargetMode="External"/><Relationship Id="rId88" Type="http://schemas.openxmlformats.org/officeDocument/2006/relationships/hyperlink" Target="https://cdn.discordapp.com/attachments/334910359578214401/850095063115628555/various_percussion.mp3" TargetMode="External"/><Relationship Id="rId150" Type="http://schemas.openxmlformats.org/officeDocument/2006/relationships/hyperlink" Target="https://cdn.discordapp.com/attachments/334910359578214401/812160038071828490/shapedafuture_bass.wav" TargetMode="External"/><Relationship Id="rId87" Type="http://schemas.openxmlformats.org/officeDocument/2006/relationships/hyperlink" Target="https://cdn.discordapp.com/attachments/334910359578214401/839533870700822528/garg_timp.mp3" TargetMode="External"/><Relationship Id="rId89" Type="http://schemas.openxmlformats.org/officeDocument/2006/relationships/hyperlink" Target="https://cdn.discordapp.com/attachments/334910359578214401/857088779012407377/loony.mp3" TargetMode="External"/><Relationship Id="rId80" Type="http://schemas.openxmlformats.org/officeDocument/2006/relationships/hyperlink" Target="https://cdn.discordapp.com/attachments/334910359578214401/887469554249400420/tromboney.wav" TargetMode="External"/><Relationship Id="rId82" Type="http://schemas.openxmlformats.org/officeDocument/2006/relationships/hyperlink" Target="https://cdn.discordapp.com/attachments/334910359578214401/828053445750685696/stormtoms_comparison.mp3" TargetMode="External"/><Relationship Id="rId81" Type="http://schemas.openxmlformats.org/officeDocument/2006/relationships/hyperlink" Target="https://cdn.discordapp.com/attachments/334910359578214401/828058673120673802/lounge_hats.mp3" TargetMode="External"/><Relationship Id="rId1" Type="http://schemas.openxmlformats.org/officeDocument/2006/relationships/comments" Target="../comments8.xml"/><Relationship Id="rId2" Type="http://schemas.openxmlformats.org/officeDocument/2006/relationships/hyperlink" Target="https://www.youtube.com/watch?v=THFGNw26y0U&amp;ab_channel=BenedictGameplays&amp;t=8" TargetMode="External"/><Relationship Id="rId3" Type="http://schemas.openxmlformats.org/officeDocument/2006/relationships/hyperlink" Target="http://www.synthmania.com/Roland%20SR-JV80-05%20World/Audio/001%20World%20Tour!.mp3" TargetMode="External"/><Relationship Id="rId149" Type="http://schemas.openxmlformats.org/officeDocument/2006/relationships/hyperlink" Target="https://cdn.discordapp.com/attachments/334910359578214401/837150547026116638/subbass.wav" TargetMode="External"/><Relationship Id="rId4" Type="http://schemas.openxmlformats.org/officeDocument/2006/relationships/hyperlink" Target="https://www.synthmania.com/Roland%20SR-JV80-05%20World/Audio/245%20Zaghruta.mp3" TargetMode="External"/><Relationship Id="rId148" Type="http://schemas.openxmlformats.org/officeDocument/2006/relationships/hyperlink" Target="https://soundideas.sourceaudio.com/" TargetMode="External"/><Relationship Id="rId9" Type="http://schemas.openxmlformats.org/officeDocument/2006/relationships/hyperlink" Target="https://youtu.be/2re702QU6Ls?list=PLD0D2EBCAC686A04A&amp;t=31" TargetMode="External"/><Relationship Id="rId143" Type="http://schemas.openxmlformats.org/officeDocument/2006/relationships/hyperlink" Target="https://docs.google.com/spreadsheets/d/1SHDiDwpPlelhDz02m4G0rsTZk-VVjJdT5fvjH4Mx-Us/edit?usp=sharing" TargetMode="External"/><Relationship Id="rId142" Type="http://schemas.openxmlformats.org/officeDocument/2006/relationships/hyperlink" Target="https://cdn.discordapp.com/attachments/334910359578214401/771025144448942080/21_LOOP01.wav" TargetMode="External"/><Relationship Id="rId141" Type="http://schemas.openxmlformats.org/officeDocument/2006/relationships/hyperlink" Target="https://cdn.discordapp.com/attachments/334910359578214401/821579098551222322/phrases.wav" TargetMode="External"/><Relationship Id="rId140" Type="http://schemas.openxmlformats.org/officeDocument/2006/relationships/hyperlink" Target="https://cdn.discordapp.com/attachments/334910359578214401/888230571032068216/slappies.wav" TargetMode="External"/><Relationship Id="rId5" Type="http://schemas.openxmlformats.org/officeDocument/2006/relationships/hyperlink" Target="https://www.synthmania.com/Roland%20M-DC1/Audio/134%20Movin%27Hit.mp3" TargetMode="External"/><Relationship Id="rId147" Type="http://schemas.openxmlformats.org/officeDocument/2006/relationships/hyperlink" Target="https://soundideas.sourceaudio.com/" TargetMode="External"/><Relationship Id="rId6" Type="http://schemas.openxmlformats.org/officeDocument/2006/relationships/hyperlink" Target="https://www.synthmania.com/Roland%20M-DC1/Audio/128%20Kutt%20Hit.mp3" TargetMode="External"/><Relationship Id="rId146" Type="http://schemas.openxmlformats.org/officeDocument/2006/relationships/hyperlink" Target="https://www.youtube.com/watch?v=TTXrS6yzYHc" TargetMode="External"/><Relationship Id="rId7" Type="http://schemas.openxmlformats.org/officeDocument/2006/relationships/hyperlink" Target="https://www.youtube.com/watch?v=Gba5hGbZ2DM" TargetMode="External"/><Relationship Id="rId145" Type="http://schemas.openxmlformats.org/officeDocument/2006/relationships/hyperlink" Target="https://www.youtube.com/watch?v=SHMOo5kMjVk" TargetMode="External"/><Relationship Id="rId8" Type="http://schemas.openxmlformats.org/officeDocument/2006/relationships/hyperlink" Target="https://soundideas.sourceaudio.com/" TargetMode="External"/><Relationship Id="rId144" Type="http://schemas.openxmlformats.org/officeDocument/2006/relationships/hyperlink" Target="https://cdn.discordapp.com/attachments/334910359578214401/833240422704873472/enoughdemo.mp3" TargetMode="External"/><Relationship Id="rId73" Type="http://schemas.openxmlformats.org/officeDocument/2006/relationships/hyperlink" Target="https://cdn.discordapp.com/attachments/334910359578214401/833503531843059722/crainy_yum.wav" TargetMode="External"/><Relationship Id="rId72" Type="http://schemas.openxmlformats.org/officeDocument/2006/relationships/hyperlink" Target="https://cdn.discordapp.com/attachments/334910359578214401/838205393188421632/gw_synth_basss.mp3" TargetMode="External"/><Relationship Id="rId75" Type="http://schemas.openxmlformats.org/officeDocument/2006/relationships/hyperlink" Target="https://cdn.discordapp.com/attachments/662700870068338692/826244153708642324/ao_flute.mp3" TargetMode="External"/><Relationship Id="rId74" Type="http://schemas.openxmlformats.org/officeDocument/2006/relationships/hyperlink" Target="https://cdn.discordapp.com/attachments/334910359578214401/848984669449617468/dry_n_warm.mp3" TargetMode="External"/><Relationship Id="rId77" Type="http://schemas.openxmlformats.org/officeDocument/2006/relationships/hyperlink" Target="https://cdn.discordapp.com/attachments/662700870068338692/826246086238404658/goliath_better_demo.mp3" TargetMode="External"/><Relationship Id="rId76" Type="http://schemas.openxmlformats.org/officeDocument/2006/relationships/hyperlink" Target="https://cdn.discordapp.com/attachments/334910359578214401/853018700822872084/crashbells.mp3" TargetMode="External"/><Relationship Id="rId79" Type="http://schemas.openxmlformats.org/officeDocument/2006/relationships/hyperlink" Target="https://cdn.discordapp.com/attachments/334910359578214401/838924897013989416/GW_sax.mp3" TargetMode="External"/><Relationship Id="rId78" Type="http://schemas.openxmlformats.org/officeDocument/2006/relationships/hyperlink" Target="https://cdn.discordapp.com/attachments/334910359578214401/839142566863568936/boogie_sax.mp3" TargetMode="External"/><Relationship Id="rId71" Type="http://schemas.openxmlformats.org/officeDocument/2006/relationships/hyperlink" Target="https://cdn.discordapp.com/attachments/334910359578214401/850126116617453588/sine_wave.mp3" TargetMode="External"/><Relationship Id="rId70" Type="http://schemas.openxmlformats.org/officeDocument/2006/relationships/hyperlink" Target="https://cdn.discordapp.com/attachments/334910359578214401/887517664065507358/cathedral_pvz.mp3" TargetMode="External"/><Relationship Id="rId139" Type="http://schemas.openxmlformats.org/officeDocument/2006/relationships/hyperlink" Target="https://cdn.discordapp.com/attachments/299398989072302080/821181955927572500/Untitled_project_-_2021-Mar-15_6.wav" TargetMode="External"/><Relationship Id="rId138" Type="http://schemas.openxmlformats.org/officeDocument/2006/relationships/hyperlink" Target="https://cdn.discordapp.com/attachments/334910359578214401/786076884579516486/hotd_2_gong.mp3" TargetMode="External"/><Relationship Id="rId137" Type="http://schemas.openxmlformats.org/officeDocument/2006/relationships/hyperlink" Target="https://cdn.discordapp.com/attachments/334910359578214401/876684458441453648/organs.mp3" TargetMode="External"/><Relationship Id="rId132" Type="http://schemas.openxmlformats.org/officeDocument/2006/relationships/hyperlink" Target="https://cdn.discordapp.com/attachments/334910359578214401/796808703009095811/snaresm.wav" TargetMode="External"/><Relationship Id="rId131" Type="http://schemas.openxmlformats.org/officeDocument/2006/relationships/hyperlink" Target="https://cdn.discordapp.com/attachments/808064324492853258/834786788191109140/Synth_Strings_3.wav" TargetMode="External"/><Relationship Id="rId130" Type="http://schemas.openxmlformats.org/officeDocument/2006/relationships/hyperlink" Target="https://cdn.discordapp.com/attachments/334910359578214401/796788426845323274/choirsm.wav" TargetMode="External"/><Relationship Id="rId136" Type="http://schemas.openxmlformats.org/officeDocument/2006/relationships/hyperlink" Target="https://cdn.discordapp.com/attachments/334910359578214401/876639466243129374/bk_basscomp.wav" TargetMode="External"/><Relationship Id="rId135" Type="http://schemas.openxmlformats.org/officeDocument/2006/relationships/hyperlink" Target="https://soundideas.sourceaudio.com/" TargetMode="External"/><Relationship Id="rId134" Type="http://schemas.openxmlformats.org/officeDocument/2006/relationships/hyperlink" Target="https://cdn.discordapp.com/attachments/299398989072302080/838454768430088252/super_metroid_dx7_bass1_compare.wav" TargetMode="External"/><Relationship Id="rId133" Type="http://schemas.openxmlformats.org/officeDocument/2006/relationships/hyperlink" Target="https://cdn.discordapp.com/attachments/808054955339939921/825922770197938236/uos1-247-a.wav" TargetMode="External"/><Relationship Id="rId62" Type="http://schemas.openxmlformats.org/officeDocument/2006/relationships/hyperlink" Target="https://cdn.discordapp.com/attachments/334910359578214401/866387369263759370/DMG_harp.mp3" TargetMode="External"/><Relationship Id="rId61" Type="http://schemas.openxmlformats.org/officeDocument/2006/relationships/hyperlink" Target="https://cdn.discordapp.com/attachments/334910359578214401/857090677141667850/pvz_harpsi.mp3" TargetMode="External"/><Relationship Id="rId64" Type="http://schemas.openxmlformats.org/officeDocument/2006/relationships/hyperlink" Target="https://cdn.discordapp.com/attachments/334910359578214401/835736839998406656/kazoo.mp3" TargetMode="External"/><Relationship Id="rId63" Type="http://schemas.openxmlformats.org/officeDocument/2006/relationships/hyperlink" Target="https://cdn.discordapp.com/attachments/334910359578214401/853071299555754034/guitar.mp3" TargetMode="External"/><Relationship Id="rId66" Type="http://schemas.openxmlformats.org/officeDocument/2006/relationships/hyperlink" Target="https://cdn.discordapp.com/attachments/334910359578214401/887165094730010624/vsl_tuba_fc.mp3" TargetMode="External"/><Relationship Id="rId65" Type="http://schemas.openxmlformats.org/officeDocument/2006/relationships/hyperlink" Target="https://cdn.discordapp.com/attachments/334910359578214401/888590856200794163/vsl_lc_bass.wav" TargetMode="External"/><Relationship Id="rId68" Type="http://schemas.openxmlformats.org/officeDocument/2006/relationships/hyperlink" Target="https://youtu.be/Fc0sLLJ7jJM" TargetMode="External"/><Relationship Id="rId67" Type="http://schemas.openxmlformats.org/officeDocument/2006/relationships/hyperlink" Target="https://youtu.be/59se9PLs9Ds" TargetMode="External"/><Relationship Id="rId60" Type="http://schemas.openxmlformats.org/officeDocument/2006/relationships/hyperlink" Target="https://cdn.discordapp.com/attachments/334910359578214401/850590309057691648/woodblock.mp3" TargetMode="External"/><Relationship Id="rId165" Type="http://schemas.openxmlformats.org/officeDocument/2006/relationships/hyperlink" Target="https://www.youtube.com/watch?v=qDiD-Jze1Z8" TargetMode="External"/><Relationship Id="rId69" Type="http://schemas.openxmlformats.org/officeDocument/2006/relationships/hyperlink" Target="https://cdn.discordapp.com/attachments/334910359578214401/849468249379831819/wood.mp3" TargetMode="External"/><Relationship Id="rId164" Type="http://schemas.openxmlformats.org/officeDocument/2006/relationships/hyperlink" Target="https://cdn.discordapp.com/attachments/334910359578214401/809287229166846022/Super_godzilla_drum.mp3" TargetMode="External"/><Relationship Id="rId163" Type="http://schemas.openxmlformats.org/officeDocument/2006/relationships/hyperlink" Target="https://www.sounddogs.com/Search?RecordingType=1&amp;NavSearch=True&amp;keywords=10140107" TargetMode="External"/><Relationship Id="rId162" Type="http://schemas.openxmlformats.org/officeDocument/2006/relationships/hyperlink" Target="https://cdn.discordapp.com/attachments/334910359578214401/764549594289799219/with_lowpass.wav" TargetMode="External"/><Relationship Id="rId169" Type="http://schemas.openxmlformats.org/officeDocument/2006/relationships/vmlDrawing" Target="../drawings/vmlDrawing8.vml"/><Relationship Id="rId168" Type="http://schemas.openxmlformats.org/officeDocument/2006/relationships/drawing" Target="../drawings/drawing8.xml"/><Relationship Id="rId167" Type="http://schemas.openxmlformats.org/officeDocument/2006/relationships/hyperlink" Target="https://www.synthmania.com/Roland%20JD-990/Audio/Factory%20Patches%20examples/A/63%20Velo-Switch%20Bass.mp3" TargetMode="External"/><Relationship Id="rId166" Type="http://schemas.openxmlformats.org/officeDocument/2006/relationships/hyperlink" Target="https://youtu.be/b4NtqW2_0tI?t=254" TargetMode="External"/><Relationship Id="rId51" Type="http://schemas.openxmlformats.org/officeDocument/2006/relationships/hyperlink" Target="https://cdn.discordapp.com/attachments/334910359578214401/865300732714418186/bala1.mp3" TargetMode="External"/><Relationship Id="rId50" Type="http://schemas.openxmlformats.org/officeDocument/2006/relationships/hyperlink" Target="https://cdn.discordapp.com/attachments/334910359578214401/871543956176011294/harp_final_ae.mp3" TargetMode="External"/><Relationship Id="rId53" Type="http://schemas.openxmlformats.org/officeDocument/2006/relationships/hyperlink" Target="https://cdn.discordapp.com/attachments/334910359578214401/865301579741003816/harm.mp3" TargetMode="External"/><Relationship Id="rId52" Type="http://schemas.openxmlformats.org/officeDocument/2006/relationships/hyperlink" Target="https://cdn.discordapp.com/attachments/334910359578214401/865301039523954698/bala2.mp3" TargetMode="External"/><Relationship Id="rId55" Type="http://schemas.openxmlformats.org/officeDocument/2006/relationships/hyperlink" Target="https://cdn.discordapp.com/attachments/334910359578214401/865299561290661909/pirate.mp3" TargetMode="External"/><Relationship Id="rId161" Type="http://schemas.openxmlformats.org/officeDocument/2006/relationships/hyperlink" Target="https://drive.google.com/open?id=1xwKKPkzFLQ1fAx5r0Kp7Py4KxaZ569Sm" TargetMode="External"/><Relationship Id="rId54" Type="http://schemas.openxmlformats.org/officeDocument/2006/relationships/hyperlink" Target="https://cdn.discordapp.com/attachments/334910359578214401/865335321640960030/flutey.mp3" TargetMode="External"/><Relationship Id="rId160" Type="http://schemas.openxmlformats.org/officeDocument/2006/relationships/hyperlink" Target="https://drive.google.com/file/d/18DxQ3j9Vkl1B9XvVjAGAJAu2FDMKTmEf/view?usp=sharing" TargetMode="External"/><Relationship Id="rId57" Type="http://schemas.openxmlformats.org/officeDocument/2006/relationships/hyperlink" Target="https://cdn.discordapp.com/attachments/334910359578214401/866727549438525450/guitar.mp3" TargetMode="External"/><Relationship Id="rId56" Type="http://schemas.openxmlformats.org/officeDocument/2006/relationships/hyperlink" Target="https://cdn.discordapp.com/attachments/662700870068338692/834565743659974716/Plugsound_banjo.mp3" TargetMode="External"/><Relationship Id="rId159" Type="http://schemas.openxmlformats.org/officeDocument/2006/relationships/hyperlink" Target="https://drive.google.com/open?id=1yNpo7g36FtF4lzxY5YXniiPaJUM6Kzku" TargetMode="External"/><Relationship Id="rId59" Type="http://schemas.openxmlformats.org/officeDocument/2006/relationships/hyperlink" Target="https://cdn.discordapp.com/attachments/334910359578214401/849444799248597012/xylophone.mp3" TargetMode="External"/><Relationship Id="rId154" Type="http://schemas.openxmlformats.org/officeDocument/2006/relationships/hyperlink" Target="https://powerfx.com/products/989256013" TargetMode="External"/><Relationship Id="rId58" Type="http://schemas.openxmlformats.org/officeDocument/2006/relationships/hyperlink" Target="https://cdn.discordapp.com/attachments/334910359578214401/887086993677365308/md_piano.mp3" TargetMode="External"/><Relationship Id="rId153" Type="http://schemas.openxmlformats.org/officeDocument/2006/relationships/hyperlink" Target="https://app.box.com/s/66i77z1uln9em89rgsq7" TargetMode="External"/><Relationship Id="rId152" Type="http://schemas.openxmlformats.org/officeDocument/2006/relationships/hyperlink" Target="https://www.youtube.com/watch?v=-eNCraOoPcE" TargetMode="External"/><Relationship Id="rId151" Type="http://schemas.openxmlformats.org/officeDocument/2006/relationships/hyperlink" Target="https://youtu.be/tQAwyq2O6wM?t=10" TargetMode="External"/><Relationship Id="rId158" Type="http://schemas.openxmlformats.org/officeDocument/2006/relationships/hyperlink" Target="https://cdn.discordapp.com/attachments/334910359578214401/807461099238195220/choir.mp3" TargetMode="External"/><Relationship Id="rId157" Type="http://schemas.openxmlformats.org/officeDocument/2006/relationships/hyperlink" Target="https://youtu.be/NmOMNExrcI0?t=424" TargetMode="External"/><Relationship Id="rId156" Type="http://schemas.openxmlformats.org/officeDocument/2006/relationships/hyperlink" Target="https://powerfx.com/products/989232295" TargetMode="External"/><Relationship Id="rId155" Type="http://schemas.openxmlformats.org/officeDocument/2006/relationships/hyperlink" Target="https://soundideas.sourceaudio.com/" TargetMode="External"/></Relationships>
</file>

<file path=xl/worksheets/_rels/sheet9.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hyperlink" Target="https://twitter.com/Junichi_Masuda/status/1279668394598400001/photo/1" TargetMode="External"/><Relationship Id="rId3" Type="http://schemas.openxmlformats.org/officeDocument/2006/relationships/drawing" Target="../drawings/drawing9.xm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5.14"/>
    <col customWidth="1" min="2" max="2" width="33.29"/>
    <col customWidth="1" min="3" max="3" width="41.86"/>
    <col customWidth="1" min="4" max="4" width="43.86"/>
    <col customWidth="1" min="5" max="5" width="36.57"/>
    <col customWidth="1" min="6" max="6" width="153.0"/>
    <col customWidth="1" min="7" max="7" width="8.0"/>
  </cols>
  <sheetData>
    <row r="1">
      <c r="A1" s="1" t="s">
        <v>0</v>
      </c>
      <c r="B1" s="2" t="s">
        <v>1</v>
      </c>
      <c r="C1" s="2" t="s">
        <v>2</v>
      </c>
      <c r="D1" s="2" t="s">
        <v>3</v>
      </c>
      <c r="E1" s="2" t="s">
        <v>4</v>
      </c>
      <c r="F1" s="1" t="s">
        <v>5</v>
      </c>
      <c r="G1" s="1" t="s">
        <v>6</v>
      </c>
    </row>
    <row r="2" ht="23.25" customHeight="1">
      <c r="A2" s="3" t="s">
        <v>7</v>
      </c>
      <c r="B2" s="4"/>
      <c r="C2" s="4"/>
      <c r="D2" s="4"/>
      <c r="E2" s="4"/>
      <c r="F2" s="4"/>
      <c r="G2" s="4"/>
    </row>
    <row r="3">
      <c r="A3" s="5" t="s">
        <v>8</v>
      </c>
      <c r="B3" s="4"/>
      <c r="C3" s="4"/>
      <c r="D3" s="4"/>
      <c r="E3" s="4"/>
      <c r="F3" s="4"/>
      <c r="G3" s="4"/>
    </row>
    <row r="4">
      <c r="A4" s="6"/>
    </row>
    <row r="5">
      <c r="A5" s="7" t="s">
        <v>9</v>
      </c>
    </row>
    <row r="6">
      <c r="A6" s="6"/>
      <c r="B6" s="6"/>
      <c r="C6" s="6"/>
      <c r="D6" s="6"/>
      <c r="E6" s="6"/>
      <c r="F6" s="6"/>
      <c r="G6" s="6"/>
    </row>
    <row r="7">
      <c r="A7" s="5" t="s">
        <v>10</v>
      </c>
      <c r="B7" s="4"/>
      <c r="C7" s="4"/>
      <c r="D7" s="4"/>
      <c r="E7" s="4"/>
      <c r="F7" s="4"/>
      <c r="G7" s="4"/>
    </row>
    <row r="8">
      <c r="A8" s="1" t="s">
        <v>11</v>
      </c>
    </row>
    <row r="9">
      <c r="A9" s="8" t="str">
        <f>HYPERLINK("https://docs.google.com/spreadsheets/d/1brPjhDt2pW3H1nfThFMHVldDX9qzPRXujVGGwTZfgN8/edit?usp=sharing","G-Boy's VGM Instrument Sources")</f>
        <v>G-Boy's VGM Instrument Sources</v>
      </c>
      <c r="C9" s="9" t="s">
        <v>12</v>
      </c>
      <c r="E9" s="9" t="s">
        <v>13</v>
      </c>
    </row>
    <row r="10">
      <c r="A10" s="8" t="s">
        <v>14</v>
      </c>
      <c r="C10" s="10" t="s">
        <v>15</v>
      </c>
      <c r="E10" s="9" t="s">
        <v>16</v>
      </c>
    </row>
    <row r="11">
      <c r="A11" s="8" t="s">
        <v>17</v>
      </c>
      <c r="C11" s="10" t="s">
        <v>18</v>
      </c>
      <c r="E11" s="10" t="s">
        <v>19</v>
      </c>
    </row>
    <row r="12">
      <c r="A12" s="8" t="s">
        <v>20</v>
      </c>
      <c r="C12" s="10" t="s">
        <v>21</v>
      </c>
      <c r="E12" s="10" t="s">
        <v>22</v>
      </c>
    </row>
    <row r="13">
      <c r="A13" s="8" t="s">
        <v>23</v>
      </c>
      <c r="C13" s="10" t="s">
        <v>24</v>
      </c>
      <c r="E13" s="10" t="s">
        <v>25</v>
      </c>
    </row>
    <row r="14">
      <c r="A14" s="8" t="s">
        <v>26</v>
      </c>
      <c r="C14" s="10" t="s">
        <v>27</v>
      </c>
      <c r="E14" s="10" t="s">
        <v>28</v>
      </c>
    </row>
    <row r="15">
      <c r="A15" s="8" t="s">
        <v>29</v>
      </c>
      <c r="C15" s="10" t="s">
        <v>30</v>
      </c>
      <c r="E15" s="10" t="s">
        <v>31</v>
      </c>
    </row>
    <row r="16">
      <c r="A16" s="8" t="s">
        <v>32</v>
      </c>
      <c r="C16" s="10" t="s">
        <v>33</v>
      </c>
      <c r="E16" s="10" t="s">
        <v>34</v>
      </c>
    </row>
    <row r="17">
      <c r="A17" s="8" t="s">
        <v>35</v>
      </c>
      <c r="C17" s="10" t="s">
        <v>36</v>
      </c>
      <c r="E17" s="10" t="s">
        <v>37</v>
      </c>
    </row>
    <row r="18">
      <c r="A18" s="8" t="s">
        <v>38</v>
      </c>
      <c r="C18" s="10" t="s">
        <v>39</v>
      </c>
      <c r="E18" s="10" t="s">
        <v>37</v>
      </c>
    </row>
    <row r="19">
      <c r="A19" s="8" t="s">
        <v>40</v>
      </c>
      <c r="C19" s="10" t="s">
        <v>41</v>
      </c>
      <c r="E19" s="10" t="s">
        <v>42</v>
      </c>
    </row>
    <row r="20">
      <c r="A20" s="8" t="s">
        <v>43</v>
      </c>
      <c r="C20" s="10" t="s">
        <v>44</v>
      </c>
      <c r="E20" s="10" t="s">
        <v>45</v>
      </c>
    </row>
    <row r="21">
      <c r="A21" s="8" t="s">
        <v>46</v>
      </c>
      <c r="C21" s="10" t="s">
        <v>47</v>
      </c>
      <c r="E21" s="10" t="s">
        <v>48</v>
      </c>
    </row>
    <row r="22">
      <c r="A22" s="8" t="s">
        <v>49</v>
      </c>
      <c r="C22" s="10" t="s">
        <v>50</v>
      </c>
      <c r="E22" s="10" t="s">
        <v>51</v>
      </c>
    </row>
    <row r="23">
      <c r="A23" s="8" t="s">
        <v>52</v>
      </c>
      <c r="C23" s="10" t="s">
        <v>53</v>
      </c>
      <c r="E23" s="10" t="s">
        <v>54</v>
      </c>
    </row>
    <row r="24">
      <c r="A24" s="8" t="s">
        <v>55</v>
      </c>
      <c r="C24" s="10" t="s">
        <v>56</v>
      </c>
      <c r="E24" s="10" t="s">
        <v>57</v>
      </c>
    </row>
    <row r="25">
      <c r="A25" s="8" t="s">
        <v>58</v>
      </c>
      <c r="C25" s="10" t="s">
        <v>59</v>
      </c>
      <c r="E25" s="10" t="s">
        <v>60</v>
      </c>
    </row>
    <row r="26">
      <c r="A26" s="8" t="s">
        <v>61</v>
      </c>
      <c r="C26" s="10" t="s">
        <v>62</v>
      </c>
      <c r="E26" s="10" t="s">
        <v>63</v>
      </c>
    </row>
    <row r="27">
      <c r="A27" s="8" t="s">
        <v>64</v>
      </c>
      <c r="C27" s="10" t="s">
        <v>65</v>
      </c>
      <c r="D27" s="10"/>
      <c r="E27" s="10" t="s">
        <v>66</v>
      </c>
    </row>
    <row r="28">
      <c r="A28" s="8" t="s">
        <v>67</v>
      </c>
      <c r="C28" s="10" t="s">
        <v>68</v>
      </c>
      <c r="D28" s="10"/>
      <c r="E28" s="10" t="s">
        <v>69</v>
      </c>
      <c r="G28" s="10"/>
    </row>
    <row r="29">
      <c r="A29" s="8" t="s">
        <v>70</v>
      </c>
      <c r="C29" s="10" t="s">
        <v>71</v>
      </c>
      <c r="D29" s="10"/>
      <c r="E29" s="10" t="s">
        <v>72</v>
      </c>
      <c r="G29" s="10"/>
    </row>
    <row r="30">
      <c r="A30" s="6"/>
      <c r="B30" s="6"/>
      <c r="C30" s="6"/>
      <c r="D30" s="6"/>
      <c r="E30" s="6"/>
      <c r="F30" s="6"/>
      <c r="G30" s="6"/>
    </row>
    <row r="31">
      <c r="A31" s="11" t="s">
        <v>73</v>
      </c>
      <c r="B31" s="4"/>
      <c r="C31" s="4"/>
      <c r="D31" s="4"/>
      <c r="E31" s="4"/>
      <c r="F31" s="4"/>
      <c r="G31" s="4"/>
    </row>
    <row r="32">
      <c r="A32" s="6"/>
      <c r="B32" s="6"/>
      <c r="C32" s="6"/>
      <c r="D32" s="6"/>
      <c r="E32" s="6"/>
      <c r="F32" s="6"/>
      <c r="G32" s="6"/>
    </row>
    <row r="33">
      <c r="A33" s="1" t="s">
        <v>74</v>
      </c>
    </row>
    <row r="34">
      <c r="A34" s="8" t="s">
        <v>75</v>
      </c>
      <c r="C34" s="10" t="s">
        <v>76</v>
      </c>
      <c r="E34" s="10" t="s">
        <v>77</v>
      </c>
    </row>
    <row r="35">
      <c r="A35" s="12" t="s">
        <v>78</v>
      </c>
      <c r="C35" s="13" t="s">
        <v>79</v>
      </c>
      <c r="E35" s="13" t="s">
        <v>80</v>
      </c>
    </row>
    <row r="36">
      <c r="A36" s="8" t="s">
        <v>81</v>
      </c>
      <c r="C36" s="14" t="s">
        <v>82</v>
      </c>
      <c r="E36" s="14" t="s">
        <v>83</v>
      </c>
    </row>
    <row r="37">
      <c r="A37" s="8" t="s">
        <v>84</v>
      </c>
      <c r="C37" s="10" t="s">
        <v>85</v>
      </c>
      <c r="E37" s="10" t="s">
        <v>86</v>
      </c>
    </row>
    <row r="38">
      <c r="A38" s="8" t="s">
        <v>87</v>
      </c>
      <c r="C38" s="10" t="s">
        <v>88</v>
      </c>
      <c r="E38" s="10" t="s">
        <v>86</v>
      </c>
      <c r="F38" s="8" t="s">
        <v>89</v>
      </c>
    </row>
    <row r="39">
      <c r="A39" s="8" t="s">
        <v>90</v>
      </c>
      <c r="C39" s="10" t="s">
        <v>91</v>
      </c>
      <c r="E39" s="10" t="s">
        <v>86</v>
      </c>
    </row>
    <row r="40">
      <c r="A40" s="12" t="s">
        <v>92</v>
      </c>
      <c r="C40" s="13" t="s">
        <v>93</v>
      </c>
      <c r="E40" s="13" t="s">
        <v>94</v>
      </c>
    </row>
    <row r="41">
      <c r="A41" s="12" t="s">
        <v>95</v>
      </c>
      <c r="C41" s="13" t="s">
        <v>96</v>
      </c>
      <c r="E41" s="13" t="s">
        <v>94</v>
      </c>
    </row>
    <row r="42">
      <c r="A42" s="8" t="s">
        <v>97</v>
      </c>
      <c r="C42" s="10" t="s">
        <v>98</v>
      </c>
      <c r="E42" s="10" t="s">
        <v>37</v>
      </c>
    </row>
    <row r="43">
      <c r="A43" s="8" t="s">
        <v>99</v>
      </c>
      <c r="C43" s="10" t="s">
        <v>100</v>
      </c>
      <c r="E43" s="10" t="s">
        <v>101</v>
      </c>
    </row>
    <row r="44">
      <c r="A44" s="8" t="s">
        <v>102</v>
      </c>
      <c r="C44" s="10" t="s">
        <v>103</v>
      </c>
      <c r="E44" s="10" t="s">
        <v>104</v>
      </c>
    </row>
    <row r="45">
      <c r="A45" s="8" t="s">
        <v>105</v>
      </c>
      <c r="C45" s="10" t="s">
        <v>106</v>
      </c>
      <c r="E45" s="10" t="s">
        <v>28</v>
      </c>
    </row>
    <row r="46">
      <c r="A46" s="8" t="s">
        <v>107</v>
      </c>
      <c r="C46" s="10" t="s">
        <v>108</v>
      </c>
      <c r="E46" s="10" t="s">
        <v>109</v>
      </c>
    </row>
    <row r="47">
      <c r="A47" s="8" t="s">
        <v>110</v>
      </c>
      <c r="C47" s="10" t="s">
        <v>111</v>
      </c>
      <c r="E47" s="10" t="s">
        <v>112</v>
      </c>
    </row>
    <row r="48">
      <c r="A48" s="8" t="s">
        <v>113</v>
      </c>
      <c r="C48" s="10" t="s">
        <v>114</v>
      </c>
      <c r="E48" s="10" t="s">
        <v>115</v>
      </c>
    </row>
    <row r="49">
      <c r="A49" s="8" t="s">
        <v>116</v>
      </c>
      <c r="C49" s="10" t="s">
        <v>117</v>
      </c>
      <c r="E49" s="10" t="s">
        <v>118</v>
      </c>
    </row>
    <row r="50">
      <c r="A50" s="8" t="s">
        <v>119</v>
      </c>
      <c r="C50" s="10" t="s">
        <v>120</v>
      </c>
      <c r="E50" s="10" t="s">
        <v>121</v>
      </c>
    </row>
    <row r="51">
      <c r="A51" s="6"/>
    </row>
    <row r="52">
      <c r="A52" s="15"/>
    </row>
    <row r="55">
      <c r="A55" s="6"/>
    </row>
    <row r="56">
      <c r="A56" s="7" t="s">
        <v>122</v>
      </c>
    </row>
    <row r="57">
      <c r="A57" s="6"/>
    </row>
    <row r="58">
      <c r="A58" s="10" t="s">
        <v>123</v>
      </c>
      <c r="B58" s="14" t="s">
        <v>124</v>
      </c>
    </row>
    <row r="59">
      <c r="A59" s="14" t="s">
        <v>125</v>
      </c>
      <c r="B59" s="14" t="s">
        <v>126</v>
      </c>
    </row>
    <row r="60">
      <c r="A60" s="14" t="s">
        <v>127</v>
      </c>
      <c r="B60" s="13" t="s">
        <v>128</v>
      </c>
    </row>
    <row r="61">
      <c r="A61" s="14" t="s">
        <v>129</v>
      </c>
      <c r="B61" s="13" t="s">
        <v>130</v>
      </c>
    </row>
    <row r="62">
      <c r="A62" s="14" t="s">
        <v>131</v>
      </c>
      <c r="B62" s="14" t="s">
        <v>132</v>
      </c>
    </row>
    <row r="63">
      <c r="A63" s="14" t="s">
        <v>133</v>
      </c>
      <c r="B63" s="14" t="s">
        <v>134</v>
      </c>
    </row>
    <row r="64">
      <c r="A64" s="14" t="s">
        <v>135</v>
      </c>
      <c r="B64" s="16" t="s">
        <v>136</v>
      </c>
    </row>
    <row r="65">
      <c r="A65" s="14" t="s">
        <v>137</v>
      </c>
      <c r="B65" s="16" t="s">
        <v>138</v>
      </c>
    </row>
    <row r="66">
      <c r="A66" s="6"/>
    </row>
    <row r="67">
      <c r="A67" s="7" t="s">
        <v>139</v>
      </c>
    </row>
    <row r="68">
      <c r="A68" s="6"/>
    </row>
    <row r="69">
      <c r="A69" s="10" t="s">
        <v>140</v>
      </c>
    </row>
    <row r="70">
      <c r="A70" s="10" t="s">
        <v>141</v>
      </c>
    </row>
    <row r="71">
      <c r="A71" s="10" t="s">
        <v>142</v>
      </c>
    </row>
    <row r="72">
      <c r="A72" s="17"/>
    </row>
    <row r="73">
      <c r="A73" s="7" t="s">
        <v>143</v>
      </c>
    </row>
    <row r="74">
      <c r="A74" s="1"/>
    </row>
    <row r="75">
      <c r="A75" s="1" t="s">
        <v>144</v>
      </c>
    </row>
    <row r="76">
      <c r="A76" s="9" t="s">
        <v>145</v>
      </c>
      <c r="B76" s="18" t="s">
        <v>146</v>
      </c>
      <c r="C76" s="9" t="s">
        <v>147</v>
      </c>
      <c r="D76" s="9" t="s">
        <v>148</v>
      </c>
      <c r="E76" s="19"/>
      <c r="F76" s="20" t="s">
        <v>149</v>
      </c>
      <c r="G76" s="19"/>
    </row>
    <row r="77">
      <c r="A77" s="9" t="s">
        <v>150</v>
      </c>
      <c r="B77" s="18" t="s">
        <v>150</v>
      </c>
      <c r="C77" s="19"/>
      <c r="D77" s="19"/>
      <c r="E77" s="9" t="s">
        <v>151</v>
      </c>
      <c r="F77" s="21" t="s">
        <v>152</v>
      </c>
      <c r="G77" s="19"/>
    </row>
    <row r="78">
      <c r="A78" s="1" t="s">
        <v>153</v>
      </c>
    </row>
    <row r="79">
      <c r="A79" s="9" t="s">
        <v>150</v>
      </c>
      <c r="B79" s="18" t="s">
        <v>154</v>
      </c>
      <c r="C79" s="9" t="s">
        <v>155</v>
      </c>
      <c r="D79" s="9" t="s">
        <v>156</v>
      </c>
      <c r="E79" s="9" t="s">
        <v>157</v>
      </c>
      <c r="F79" s="19"/>
      <c r="G79" s="19"/>
    </row>
    <row r="80">
      <c r="A80" s="9" t="s">
        <v>150</v>
      </c>
      <c r="B80" s="18" t="s">
        <v>158</v>
      </c>
      <c r="C80" s="9" t="s">
        <v>159</v>
      </c>
      <c r="D80" s="9" t="s">
        <v>160</v>
      </c>
      <c r="E80" s="9" t="s">
        <v>161</v>
      </c>
      <c r="F80" s="19"/>
      <c r="G80" s="19"/>
    </row>
    <row r="81">
      <c r="A81" s="9" t="s">
        <v>150</v>
      </c>
      <c r="B81" s="18" t="s">
        <v>162</v>
      </c>
      <c r="C81" s="9" t="s">
        <v>163</v>
      </c>
      <c r="D81" s="9" t="s">
        <v>164</v>
      </c>
      <c r="E81" s="9"/>
      <c r="F81" s="19"/>
      <c r="G81" s="19"/>
    </row>
    <row r="82">
      <c r="A82" s="9" t="s">
        <v>150</v>
      </c>
      <c r="B82" s="18" t="s">
        <v>165</v>
      </c>
      <c r="C82" s="9" t="s">
        <v>166</v>
      </c>
      <c r="D82" s="9" t="s">
        <v>167</v>
      </c>
      <c r="E82" s="19"/>
      <c r="F82" s="19"/>
      <c r="G82" s="19"/>
    </row>
    <row r="83">
      <c r="A83" s="9" t="s">
        <v>150</v>
      </c>
      <c r="B83" s="18" t="s">
        <v>165</v>
      </c>
      <c r="C83" s="9" t="s">
        <v>168</v>
      </c>
      <c r="D83" s="9" t="s">
        <v>169</v>
      </c>
      <c r="E83" s="9"/>
      <c r="F83" s="19"/>
      <c r="G83" s="19"/>
    </row>
    <row r="84">
      <c r="A84" s="9" t="s">
        <v>150</v>
      </c>
      <c r="B84" s="18" t="s">
        <v>170</v>
      </c>
      <c r="C84" s="9" t="s">
        <v>171</v>
      </c>
      <c r="D84" s="9" t="s">
        <v>172</v>
      </c>
      <c r="E84" s="9" t="s">
        <v>173</v>
      </c>
      <c r="F84" s="19"/>
      <c r="G84" s="19"/>
    </row>
    <row r="85">
      <c r="A85" s="1" t="s">
        <v>174</v>
      </c>
    </row>
    <row r="86">
      <c r="A86" s="22" t="s">
        <v>175</v>
      </c>
      <c r="B86" s="4"/>
      <c r="C86" s="4"/>
      <c r="D86" s="4"/>
      <c r="E86" s="4"/>
      <c r="F86" s="4"/>
      <c r="G86" s="23"/>
    </row>
    <row r="87">
      <c r="A87" s="9" t="s">
        <v>150</v>
      </c>
      <c r="B87" s="18" t="s">
        <v>150</v>
      </c>
      <c r="C87" s="9" t="s">
        <v>176</v>
      </c>
      <c r="D87" s="9" t="s">
        <v>177</v>
      </c>
      <c r="E87" s="9" t="s">
        <v>178</v>
      </c>
      <c r="F87" s="19"/>
      <c r="G87" s="19"/>
    </row>
    <row r="88">
      <c r="A88" s="9" t="s">
        <v>150</v>
      </c>
      <c r="B88" s="18" t="s">
        <v>150</v>
      </c>
      <c r="C88" s="9"/>
      <c r="D88" s="9" t="s">
        <v>179</v>
      </c>
      <c r="E88" s="9" t="s">
        <v>180</v>
      </c>
      <c r="F88" s="19"/>
      <c r="G88" s="19"/>
    </row>
    <row r="89">
      <c r="A89" s="9" t="s">
        <v>150</v>
      </c>
      <c r="B89" s="18" t="s">
        <v>150</v>
      </c>
      <c r="C89" s="9"/>
      <c r="D89" s="9" t="s">
        <v>181</v>
      </c>
      <c r="E89" s="9"/>
      <c r="F89" s="19"/>
      <c r="G89" s="19"/>
    </row>
    <row r="90">
      <c r="A90" s="1" t="s">
        <v>182</v>
      </c>
    </row>
    <row r="91">
      <c r="A91" s="9" t="s">
        <v>150</v>
      </c>
      <c r="B91" s="18" t="s">
        <v>150</v>
      </c>
      <c r="C91" s="9"/>
      <c r="D91" s="9" t="s">
        <v>183</v>
      </c>
      <c r="E91" s="9" t="s">
        <v>184</v>
      </c>
      <c r="F91" s="19"/>
      <c r="G91" s="19"/>
    </row>
    <row r="92">
      <c r="A92" s="1" t="s">
        <v>185</v>
      </c>
      <c r="F92" s="24" t="s">
        <v>186</v>
      </c>
    </row>
    <row r="93">
      <c r="A93" s="9" t="s">
        <v>187</v>
      </c>
    </row>
    <row r="94">
      <c r="A94" s="9" t="s">
        <v>188</v>
      </c>
    </row>
    <row r="95">
      <c r="A95" s="9" t="s">
        <v>189</v>
      </c>
      <c r="C95" s="9" t="s">
        <v>190</v>
      </c>
    </row>
    <row r="96">
      <c r="A96" s="9" t="s">
        <v>191</v>
      </c>
    </row>
    <row r="97">
      <c r="A97" s="9" t="s">
        <v>192</v>
      </c>
    </row>
    <row r="98">
      <c r="A98" s="9" t="s">
        <v>193</v>
      </c>
      <c r="C98" s="25" t="s">
        <v>194</v>
      </c>
    </row>
    <row r="99">
      <c r="A99" s="1"/>
    </row>
    <row r="100">
      <c r="A100" s="15"/>
    </row>
    <row r="103">
      <c r="A103" s="17" t="s">
        <v>195</v>
      </c>
    </row>
    <row r="104">
      <c r="A104" s="26" t="s">
        <v>196</v>
      </c>
      <c r="G104" s="6"/>
    </row>
    <row r="105">
      <c r="A105" s="27" t="s">
        <v>197</v>
      </c>
    </row>
  </sheetData>
  <mergeCells count="161">
    <mergeCell ref="A50:B50"/>
    <mergeCell ref="C50:D50"/>
    <mergeCell ref="E50:G50"/>
    <mergeCell ref="A51:G51"/>
    <mergeCell ref="A52:G54"/>
    <mergeCell ref="A55:G55"/>
    <mergeCell ref="A56:G56"/>
    <mergeCell ref="A57:G57"/>
    <mergeCell ref="B58:G58"/>
    <mergeCell ref="B59:G59"/>
    <mergeCell ref="B60:G60"/>
    <mergeCell ref="B61:G61"/>
    <mergeCell ref="B62:G62"/>
    <mergeCell ref="B63:G63"/>
    <mergeCell ref="A71:G71"/>
    <mergeCell ref="A72:G72"/>
    <mergeCell ref="A73:G73"/>
    <mergeCell ref="A74:G74"/>
    <mergeCell ref="A75:G75"/>
    <mergeCell ref="A78:G78"/>
    <mergeCell ref="A85:G85"/>
    <mergeCell ref="A86:G86"/>
    <mergeCell ref="A90:G90"/>
    <mergeCell ref="A92:E92"/>
    <mergeCell ref="F92:G92"/>
    <mergeCell ref="A93:G93"/>
    <mergeCell ref="A94:G94"/>
    <mergeCell ref="A95:B95"/>
    <mergeCell ref="A103:G103"/>
    <mergeCell ref="A104:F104"/>
    <mergeCell ref="A105:G105"/>
    <mergeCell ref="C95:G95"/>
    <mergeCell ref="A96:G96"/>
    <mergeCell ref="A97:G97"/>
    <mergeCell ref="A98:B98"/>
    <mergeCell ref="C98:G98"/>
    <mergeCell ref="A99:G99"/>
    <mergeCell ref="A100:G102"/>
    <mergeCell ref="C37:D37"/>
    <mergeCell ref="E37:G37"/>
    <mergeCell ref="A35:B35"/>
    <mergeCell ref="C35:D35"/>
    <mergeCell ref="E35:G35"/>
    <mergeCell ref="A36:B36"/>
    <mergeCell ref="C36:D36"/>
    <mergeCell ref="E36:G36"/>
    <mergeCell ref="A37:B37"/>
    <mergeCell ref="C40:D40"/>
    <mergeCell ref="E40:G40"/>
    <mergeCell ref="A38:B38"/>
    <mergeCell ref="C38:D38"/>
    <mergeCell ref="F38:G38"/>
    <mergeCell ref="A39:B39"/>
    <mergeCell ref="C39:D39"/>
    <mergeCell ref="E39:G39"/>
    <mergeCell ref="A40:B40"/>
    <mergeCell ref="C43:D43"/>
    <mergeCell ref="E43:G43"/>
    <mergeCell ref="A41:B41"/>
    <mergeCell ref="C41:D41"/>
    <mergeCell ref="E41:G41"/>
    <mergeCell ref="A42:B42"/>
    <mergeCell ref="C42:D42"/>
    <mergeCell ref="E42:G42"/>
    <mergeCell ref="A43:B43"/>
    <mergeCell ref="B64:G64"/>
    <mergeCell ref="B65:G65"/>
    <mergeCell ref="A66:G66"/>
    <mergeCell ref="A67:G67"/>
    <mergeCell ref="A68:G68"/>
    <mergeCell ref="A69:G69"/>
    <mergeCell ref="A70:G70"/>
    <mergeCell ref="C18:D18"/>
    <mergeCell ref="E18:G18"/>
    <mergeCell ref="A16:B16"/>
    <mergeCell ref="C16:D16"/>
    <mergeCell ref="E16:G16"/>
    <mergeCell ref="A17:B17"/>
    <mergeCell ref="C17:D17"/>
    <mergeCell ref="E17:G17"/>
    <mergeCell ref="A18:B18"/>
    <mergeCell ref="C21:D21"/>
    <mergeCell ref="E21:G21"/>
    <mergeCell ref="A19:B19"/>
    <mergeCell ref="C19:D19"/>
    <mergeCell ref="E19:G19"/>
    <mergeCell ref="A20:B20"/>
    <mergeCell ref="C20:D20"/>
    <mergeCell ref="E20:G20"/>
    <mergeCell ref="A21:B21"/>
    <mergeCell ref="C24:D24"/>
    <mergeCell ref="E24:G24"/>
    <mergeCell ref="A22:B22"/>
    <mergeCell ref="C22:D22"/>
    <mergeCell ref="E22:G22"/>
    <mergeCell ref="A23:B23"/>
    <mergeCell ref="C23:D23"/>
    <mergeCell ref="E23:G23"/>
    <mergeCell ref="A24:B24"/>
    <mergeCell ref="A27:B27"/>
    <mergeCell ref="A28:B28"/>
    <mergeCell ref="A29:B29"/>
    <mergeCell ref="A25:B25"/>
    <mergeCell ref="C25:D25"/>
    <mergeCell ref="E25:G25"/>
    <mergeCell ref="A26:B26"/>
    <mergeCell ref="C26:D26"/>
    <mergeCell ref="E26:G26"/>
    <mergeCell ref="E27:G27"/>
    <mergeCell ref="C9:D9"/>
    <mergeCell ref="E9:G9"/>
    <mergeCell ref="A2:G2"/>
    <mergeCell ref="A3:G3"/>
    <mergeCell ref="A4:G4"/>
    <mergeCell ref="A5:G5"/>
    <mergeCell ref="A7:G7"/>
    <mergeCell ref="A8:G8"/>
    <mergeCell ref="A9:B9"/>
    <mergeCell ref="C12:D12"/>
    <mergeCell ref="E12:G12"/>
    <mergeCell ref="A10:B10"/>
    <mergeCell ref="C10:D10"/>
    <mergeCell ref="E10:G10"/>
    <mergeCell ref="A11:B11"/>
    <mergeCell ref="C11:D11"/>
    <mergeCell ref="E11:G11"/>
    <mergeCell ref="A12:B12"/>
    <mergeCell ref="C15:D15"/>
    <mergeCell ref="E15:G15"/>
    <mergeCell ref="A13:B13"/>
    <mergeCell ref="C13:D13"/>
    <mergeCell ref="E13:G13"/>
    <mergeCell ref="A14:B14"/>
    <mergeCell ref="C14:D14"/>
    <mergeCell ref="E14:G14"/>
    <mergeCell ref="A15:B15"/>
    <mergeCell ref="E28:F28"/>
    <mergeCell ref="E29:F29"/>
    <mergeCell ref="A31:G31"/>
    <mergeCell ref="A33:G33"/>
    <mergeCell ref="A34:B34"/>
    <mergeCell ref="C34:D34"/>
    <mergeCell ref="E34:G34"/>
    <mergeCell ref="C46:D46"/>
    <mergeCell ref="E46:G46"/>
    <mergeCell ref="A44:B44"/>
    <mergeCell ref="C44:D44"/>
    <mergeCell ref="E44:G44"/>
    <mergeCell ref="A45:B45"/>
    <mergeCell ref="C45:D45"/>
    <mergeCell ref="E45:G45"/>
    <mergeCell ref="A46:B46"/>
    <mergeCell ref="C49:D49"/>
    <mergeCell ref="E49:G49"/>
    <mergeCell ref="A47:B47"/>
    <mergeCell ref="C47:D47"/>
    <mergeCell ref="E47:G47"/>
    <mergeCell ref="A48:B48"/>
    <mergeCell ref="C48:D48"/>
    <mergeCell ref="E48:G48"/>
    <mergeCell ref="A49:B49"/>
  </mergeCells>
  <hyperlinks>
    <hyperlink r:id="rId2" location="gid=0" ref="A10"/>
    <hyperlink r:id="rId3" ref="A11"/>
    <hyperlink r:id="rId4" ref="A12"/>
    <hyperlink r:id="rId5" location="gid=0" ref="A13"/>
    <hyperlink r:id="rId6" ref="A14"/>
    <hyperlink r:id="rId7" ref="A15"/>
    <hyperlink r:id="rId8" location="gid=1958853937" ref="A16"/>
    <hyperlink r:id="rId9" ref="A17"/>
    <hyperlink r:id="rId10" ref="A18"/>
    <hyperlink r:id="rId11" ref="A19"/>
    <hyperlink r:id="rId12" ref="A20"/>
    <hyperlink r:id="rId13" location="gid=89569411" ref="A21"/>
    <hyperlink r:id="rId14" location="gid=1702344854" ref="A22"/>
    <hyperlink r:id="rId15" location="gid=0" ref="A23"/>
    <hyperlink r:id="rId16" ref="A24"/>
    <hyperlink r:id="rId17" location="gid=0" ref="A25"/>
    <hyperlink r:id="rId18" ref="A26"/>
    <hyperlink r:id="rId19" location="gid=819211554" ref="A27"/>
    <hyperlink r:id="rId20" ref="A28"/>
    <hyperlink r:id="rId21" ref="A29"/>
    <hyperlink r:id="rId22" ref="A31"/>
    <hyperlink r:id="rId23" ref="A34"/>
    <hyperlink r:id="rId24" ref="A35"/>
    <hyperlink r:id="rId25" ref="A36"/>
    <hyperlink r:id="rId26" ref="A37"/>
    <hyperlink r:id="rId27" location="gid=0" ref="A38"/>
    <hyperlink r:id="rId28" location="gid=1901190118" ref="F38"/>
    <hyperlink r:id="rId29" location="gid=0" ref="A39"/>
    <hyperlink r:id="rId30" ref="A40"/>
    <hyperlink r:id="rId31" location="gid=1640318693" ref="A41"/>
    <hyperlink r:id="rId32" location="gid=0" ref="A42"/>
    <hyperlink r:id="rId33" ref="A43"/>
    <hyperlink r:id="rId34" ref="A44"/>
    <hyperlink r:id="rId35" location="gid=0" ref="A45"/>
    <hyperlink r:id="rId36" ref="A46"/>
    <hyperlink r:id="rId37" ref="A47"/>
    <hyperlink r:id="rId38" ref="A48"/>
    <hyperlink r:id="rId39" ref="A49"/>
    <hyperlink r:id="rId40" ref="A50"/>
    <hyperlink display="All other instruments come from Blank." location="Video Games!A5747:G5747" ref="A86"/>
    <hyperlink display="Jump to top" location="Rules!A1" ref="F92"/>
  </hyperlinks>
  <drawing r:id="rId41"/>
  <legacyDrawing r:id="rId4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48.43"/>
    <col customWidth="1" min="2" max="2" width="37.29"/>
    <col customWidth="1" min="3" max="3" width="47.43"/>
  </cols>
  <sheetData>
    <row r="1">
      <c r="A1" s="1" t="s">
        <v>40004</v>
      </c>
      <c r="B1" s="2" t="s">
        <v>40005</v>
      </c>
      <c r="C1" s="2" t="s">
        <v>40006</v>
      </c>
    </row>
    <row r="2" ht="39.0" customHeight="1">
      <c r="A2" s="557" t="s">
        <v>40007</v>
      </c>
      <c r="B2" s="4"/>
      <c r="C2" s="4"/>
    </row>
    <row r="3">
      <c r="A3" s="32"/>
      <c r="B3" s="32"/>
      <c r="C3" s="32"/>
    </row>
    <row r="4">
      <c r="A4" s="31" t="s">
        <v>200</v>
      </c>
    </row>
    <row r="5">
      <c r="A5" s="32"/>
    </row>
    <row r="6" ht="1.5" customHeight="1">
      <c r="A6" s="32"/>
      <c r="B6" s="32"/>
      <c r="C6" s="32"/>
    </row>
    <row r="7">
      <c r="A7" s="33" t="s">
        <v>201</v>
      </c>
      <c r="B7" s="703" t="s">
        <v>5937</v>
      </c>
      <c r="C7" s="38"/>
    </row>
    <row r="8">
      <c r="A8" s="33" t="s">
        <v>37658</v>
      </c>
      <c r="B8" s="226" t="s">
        <v>642</v>
      </c>
      <c r="C8" s="38"/>
    </row>
    <row r="9">
      <c r="A9" s="33" t="s">
        <v>37659</v>
      </c>
      <c r="B9" s="226" t="s">
        <v>37929</v>
      </c>
      <c r="C9" s="38"/>
    </row>
    <row r="10">
      <c r="A10" s="703" t="s">
        <v>207</v>
      </c>
      <c r="B10" s="226" t="s">
        <v>5954</v>
      </c>
      <c r="C10" s="38"/>
    </row>
    <row r="11">
      <c r="A11" s="33"/>
      <c r="B11" s="226" t="s">
        <v>5964</v>
      </c>
      <c r="C11" s="38"/>
    </row>
    <row r="12">
      <c r="A12" s="703"/>
      <c r="B12" s="226" t="s">
        <v>40008</v>
      </c>
      <c r="C12" s="38"/>
    </row>
    <row r="13">
      <c r="A13" s="703"/>
      <c r="B13" s="226" t="s">
        <v>6685</v>
      </c>
      <c r="C13" s="38"/>
    </row>
    <row r="14">
      <c r="A14" s="703"/>
      <c r="B14" s="226" t="s">
        <v>38802</v>
      </c>
      <c r="C14" s="38"/>
    </row>
    <row r="15">
      <c r="A15" s="703"/>
      <c r="B15" s="226" t="s">
        <v>40009</v>
      </c>
      <c r="C15" s="38"/>
    </row>
    <row r="16">
      <c r="A16" s="703"/>
      <c r="B16" s="226" t="s">
        <v>36647</v>
      </c>
      <c r="C16" s="38"/>
    </row>
    <row r="17">
      <c r="A17" s="703"/>
      <c r="B17" s="226" t="s">
        <v>38222</v>
      </c>
      <c r="C17" s="38"/>
    </row>
    <row r="18">
      <c r="A18" s="703"/>
      <c r="B18" s="226" t="s">
        <v>566</v>
      </c>
      <c r="C18" s="38"/>
    </row>
    <row r="19">
      <c r="A19" s="1"/>
      <c r="B19" s="1"/>
      <c r="C19" s="1"/>
    </row>
    <row r="20">
      <c r="A20" s="848" t="s">
        <v>642</v>
      </c>
    </row>
    <row r="21">
      <c r="A21" s="1"/>
    </row>
    <row r="22">
      <c r="A22" s="1" t="s">
        <v>40010</v>
      </c>
    </row>
    <row r="23">
      <c r="A23" s="9" t="s">
        <v>40011</v>
      </c>
      <c r="B23" s="18" t="s">
        <v>7592</v>
      </c>
      <c r="C23" s="9" t="s">
        <v>40012</v>
      </c>
    </row>
    <row r="24">
      <c r="A24" s="1" t="s">
        <v>40013</v>
      </c>
      <c r="B24" s="1"/>
      <c r="C24" s="1"/>
    </row>
    <row r="25">
      <c r="A25" s="9" t="s">
        <v>40014</v>
      </c>
      <c r="B25" s="18" t="s">
        <v>38196</v>
      </c>
      <c r="C25" s="9" t="s">
        <v>40012</v>
      </c>
    </row>
    <row r="26">
      <c r="A26" s="1" t="s">
        <v>40015</v>
      </c>
    </row>
    <row r="27">
      <c r="A27" s="9" t="s">
        <v>40011</v>
      </c>
      <c r="B27" s="18" t="s">
        <v>40016</v>
      </c>
      <c r="C27" s="9" t="s">
        <v>40012</v>
      </c>
    </row>
    <row r="28">
      <c r="A28" s="1"/>
    </row>
    <row r="29">
      <c r="A29" s="1"/>
      <c r="B29" s="1"/>
      <c r="C29" s="1"/>
    </row>
    <row r="30">
      <c r="A30" s="848" t="s">
        <v>37929</v>
      </c>
    </row>
    <row r="31">
      <c r="A31" s="1"/>
    </row>
    <row r="32">
      <c r="A32" s="190" t="s">
        <v>40017</v>
      </c>
    </row>
    <row r="33">
      <c r="A33" s="9" t="s">
        <v>40011</v>
      </c>
      <c r="B33" s="18" t="s">
        <v>40018</v>
      </c>
      <c r="C33" s="9" t="s">
        <v>40012</v>
      </c>
    </row>
    <row r="34">
      <c r="A34" s="190" t="s">
        <v>40019</v>
      </c>
    </row>
    <row r="35">
      <c r="A35" s="9" t="s">
        <v>40020</v>
      </c>
      <c r="B35" s="18" t="s">
        <v>38376</v>
      </c>
      <c r="C35" s="9" t="s">
        <v>40012</v>
      </c>
    </row>
    <row r="36">
      <c r="A36" s="9" t="s">
        <v>40011</v>
      </c>
      <c r="B36" s="18" t="s">
        <v>38376</v>
      </c>
      <c r="C36" s="9" t="s">
        <v>40012</v>
      </c>
    </row>
    <row r="37">
      <c r="A37" s="1" t="s">
        <v>40021</v>
      </c>
    </row>
    <row r="38">
      <c r="A38" s="9" t="s">
        <v>40011</v>
      </c>
      <c r="B38" s="18" t="s">
        <v>15528</v>
      </c>
      <c r="C38" s="9" t="s">
        <v>40022</v>
      </c>
    </row>
    <row r="39">
      <c r="A39" s="190" t="s">
        <v>40023</v>
      </c>
    </row>
    <row r="40">
      <c r="A40" s="9" t="s">
        <v>40011</v>
      </c>
      <c r="B40" s="18" t="s">
        <v>4545</v>
      </c>
      <c r="C40" s="9" t="s">
        <v>40022</v>
      </c>
    </row>
    <row r="41">
      <c r="A41" s="190" t="s">
        <v>40024</v>
      </c>
    </row>
    <row r="42">
      <c r="A42" s="9" t="s">
        <v>40011</v>
      </c>
      <c r="B42" s="18" t="s">
        <v>6343</v>
      </c>
      <c r="C42" s="9" t="s">
        <v>40022</v>
      </c>
    </row>
    <row r="43">
      <c r="A43" s="190" t="s">
        <v>40025</v>
      </c>
    </row>
    <row r="44">
      <c r="A44" s="9" t="s">
        <v>40011</v>
      </c>
      <c r="B44" s="18" t="s">
        <v>40026</v>
      </c>
      <c r="C44" s="9" t="s">
        <v>40012</v>
      </c>
    </row>
    <row r="45">
      <c r="A45" s="190" t="s">
        <v>40027</v>
      </c>
    </row>
    <row r="46">
      <c r="A46" s="9" t="s">
        <v>40011</v>
      </c>
      <c r="B46" s="18" t="s">
        <v>4614</v>
      </c>
      <c r="C46" s="9" t="s">
        <v>40012</v>
      </c>
    </row>
    <row r="47">
      <c r="A47" s="9" t="s">
        <v>40011</v>
      </c>
      <c r="B47" s="18" t="s">
        <v>16918</v>
      </c>
      <c r="C47" s="9" t="s">
        <v>40012</v>
      </c>
    </row>
    <row r="48">
      <c r="A48" s="190" t="s">
        <v>11018</v>
      </c>
    </row>
    <row r="49">
      <c r="A49" s="9" t="s">
        <v>40011</v>
      </c>
      <c r="B49" s="18" t="s">
        <v>11018</v>
      </c>
      <c r="C49" s="9" t="s">
        <v>40022</v>
      </c>
    </row>
    <row r="50">
      <c r="A50" s="1"/>
    </row>
    <row r="51">
      <c r="A51" s="1"/>
      <c r="B51" s="1"/>
      <c r="C51" s="1"/>
    </row>
    <row r="52">
      <c r="A52" s="848" t="s">
        <v>5954</v>
      </c>
    </row>
    <row r="53">
      <c r="A53" s="1"/>
    </row>
    <row r="54">
      <c r="A54" s="1" t="s">
        <v>40028</v>
      </c>
    </row>
    <row r="55">
      <c r="A55" s="160" t="s">
        <v>40029</v>
      </c>
      <c r="B55" s="18" t="s">
        <v>40030</v>
      </c>
      <c r="C55" s="9" t="s">
        <v>40022</v>
      </c>
    </row>
    <row r="56">
      <c r="A56" s="1"/>
    </row>
    <row r="57">
      <c r="A57" s="1"/>
      <c r="B57" s="1"/>
      <c r="C57" s="1"/>
    </row>
    <row r="58">
      <c r="A58" s="848" t="s">
        <v>5964</v>
      </c>
    </row>
    <row r="59">
      <c r="A59" s="1"/>
    </row>
    <row r="60">
      <c r="A60" s="1" t="s">
        <v>40031</v>
      </c>
    </row>
    <row r="61">
      <c r="A61" s="160" t="s">
        <v>40029</v>
      </c>
      <c r="B61" s="18" t="s">
        <v>5965</v>
      </c>
      <c r="C61" s="9" t="s">
        <v>40022</v>
      </c>
    </row>
    <row r="62">
      <c r="A62" s="9" t="s">
        <v>40011</v>
      </c>
      <c r="B62" s="18" t="s">
        <v>5965</v>
      </c>
      <c r="C62" s="9" t="s">
        <v>40022</v>
      </c>
    </row>
    <row r="63">
      <c r="A63" s="1"/>
    </row>
    <row r="64">
      <c r="A64" s="1"/>
      <c r="B64" s="1"/>
      <c r="C64" s="1"/>
    </row>
    <row r="65">
      <c r="A65" s="848" t="s">
        <v>40008</v>
      </c>
    </row>
    <row r="66">
      <c r="A66" s="1"/>
    </row>
    <row r="67">
      <c r="A67" s="1" t="s">
        <v>40032</v>
      </c>
    </row>
    <row r="68">
      <c r="A68" s="9" t="s">
        <v>40020</v>
      </c>
      <c r="B68" s="18" t="s">
        <v>40033</v>
      </c>
      <c r="C68" s="9" t="s">
        <v>40022</v>
      </c>
    </row>
    <row r="69">
      <c r="A69" s="9" t="s">
        <v>40014</v>
      </c>
      <c r="B69" s="18" t="s">
        <v>40033</v>
      </c>
      <c r="C69" s="9" t="s">
        <v>40022</v>
      </c>
    </row>
    <row r="70">
      <c r="A70" s="9" t="s">
        <v>40011</v>
      </c>
      <c r="B70" s="18" t="s">
        <v>4547</v>
      </c>
      <c r="C70" s="9" t="s">
        <v>40012</v>
      </c>
    </row>
    <row r="71">
      <c r="A71" s="190" t="s">
        <v>39403</v>
      </c>
    </row>
    <row r="72">
      <c r="A72" s="13" t="s">
        <v>40011</v>
      </c>
      <c r="B72" s="31" t="s">
        <v>39403</v>
      </c>
      <c r="C72" s="13" t="s">
        <v>40022</v>
      </c>
    </row>
    <row r="73">
      <c r="A73" s="190" t="s">
        <v>39404</v>
      </c>
    </row>
    <row r="74">
      <c r="A74" s="13" t="s">
        <v>40011</v>
      </c>
      <c r="B74" s="31" t="s">
        <v>39404</v>
      </c>
      <c r="C74" s="13" t="s">
        <v>40022</v>
      </c>
    </row>
    <row r="75">
      <c r="A75" s="190" t="s">
        <v>40034</v>
      </c>
    </row>
    <row r="76">
      <c r="A76" s="9" t="s">
        <v>40011</v>
      </c>
      <c r="B76" s="18" t="s">
        <v>40035</v>
      </c>
      <c r="C76" s="9" t="s">
        <v>40012</v>
      </c>
    </row>
    <row r="77">
      <c r="A77" s="190" t="s">
        <v>24486</v>
      </c>
    </row>
    <row r="78">
      <c r="A78" s="9" t="s">
        <v>40011</v>
      </c>
      <c r="B78" s="18" t="s">
        <v>24486</v>
      </c>
      <c r="C78" s="9" t="s">
        <v>40012</v>
      </c>
    </row>
    <row r="79">
      <c r="A79" s="190" t="s">
        <v>40036</v>
      </c>
    </row>
    <row r="80">
      <c r="A80" s="9" t="s">
        <v>40011</v>
      </c>
      <c r="B80" s="18" t="s">
        <v>40037</v>
      </c>
      <c r="C80" s="9" t="s">
        <v>40022</v>
      </c>
    </row>
    <row r="81">
      <c r="A81" s="190" t="s">
        <v>40038</v>
      </c>
    </row>
    <row r="82">
      <c r="A82" s="160" t="s">
        <v>40029</v>
      </c>
      <c r="B82" s="18" t="s">
        <v>40039</v>
      </c>
      <c r="C82" s="9" t="s">
        <v>40012</v>
      </c>
    </row>
    <row r="83">
      <c r="A83" s="9" t="s">
        <v>40014</v>
      </c>
      <c r="B83" s="18" t="s">
        <v>10504</v>
      </c>
      <c r="C83" s="9" t="s">
        <v>40022</v>
      </c>
    </row>
    <row r="84">
      <c r="A84" s="9" t="s">
        <v>40011</v>
      </c>
      <c r="B84" s="18" t="s">
        <v>10504</v>
      </c>
      <c r="C84" s="9" t="s">
        <v>40022</v>
      </c>
    </row>
    <row r="85">
      <c r="A85" s="190" t="s">
        <v>40040</v>
      </c>
    </row>
    <row r="86">
      <c r="A86" s="13" t="s">
        <v>40011</v>
      </c>
      <c r="B86" s="31" t="s">
        <v>6092</v>
      </c>
      <c r="C86" s="13" t="s">
        <v>40022</v>
      </c>
    </row>
    <row r="87">
      <c r="A87" s="13" t="s">
        <v>40011</v>
      </c>
      <c r="B87" s="31" t="s">
        <v>12759</v>
      </c>
      <c r="C87" s="13" t="s">
        <v>40022</v>
      </c>
    </row>
    <row r="88">
      <c r="A88" s="190" t="s">
        <v>40041</v>
      </c>
    </row>
    <row r="89">
      <c r="A89" s="9" t="s">
        <v>40011</v>
      </c>
      <c r="B89" s="18" t="s">
        <v>40042</v>
      </c>
      <c r="C89" s="9" t="s">
        <v>40022</v>
      </c>
    </row>
    <row r="90">
      <c r="A90" s="1"/>
    </row>
    <row r="91">
      <c r="A91" s="1"/>
      <c r="B91" s="1"/>
      <c r="C91" s="1"/>
    </row>
    <row r="92">
      <c r="A92" s="848" t="s">
        <v>6685</v>
      </c>
    </row>
    <row r="93">
      <c r="A93" s="1"/>
    </row>
    <row r="94">
      <c r="A94" s="1" t="s">
        <v>40043</v>
      </c>
    </row>
    <row r="95">
      <c r="A95" s="9" t="s">
        <v>40044</v>
      </c>
      <c r="B95" s="18" t="s">
        <v>40045</v>
      </c>
      <c r="C95" s="13" t="s">
        <v>40022</v>
      </c>
    </row>
    <row r="96">
      <c r="A96" s="1" t="s">
        <v>40046</v>
      </c>
    </row>
    <row r="97">
      <c r="A97" s="9" t="s">
        <v>40011</v>
      </c>
      <c r="B97" s="18" t="s">
        <v>6686</v>
      </c>
      <c r="C97" s="9" t="s">
        <v>40012</v>
      </c>
    </row>
    <row r="98">
      <c r="A98" s="1"/>
    </row>
    <row r="99">
      <c r="A99" s="1"/>
      <c r="B99" s="1"/>
      <c r="C99" s="1"/>
    </row>
    <row r="100">
      <c r="A100" s="848" t="s">
        <v>38802</v>
      </c>
    </row>
    <row r="101">
      <c r="A101" s="1"/>
    </row>
    <row r="102">
      <c r="A102" s="1" t="s">
        <v>40047</v>
      </c>
    </row>
    <row r="103">
      <c r="A103" s="9" t="s">
        <v>40011</v>
      </c>
      <c r="B103" s="18" t="s">
        <v>40048</v>
      </c>
      <c r="C103" s="9" t="s">
        <v>40022</v>
      </c>
    </row>
    <row r="104">
      <c r="A104" s="1"/>
    </row>
    <row r="105">
      <c r="A105" s="1"/>
      <c r="B105" s="1"/>
      <c r="C105" s="1"/>
    </row>
    <row r="106">
      <c r="A106" s="848" t="s">
        <v>40049</v>
      </c>
    </row>
    <row r="107">
      <c r="A107" s="1"/>
    </row>
    <row r="108">
      <c r="A108" s="1" t="s">
        <v>40050</v>
      </c>
    </row>
    <row r="109">
      <c r="A109" s="9" t="s">
        <v>40020</v>
      </c>
      <c r="B109" s="18" t="s">
        <v>5973</v>
      </c>
      <c r="C109" s="9" t="s">
        <v>40022</v>
      </c>
    </row>
    <row r="110">
      <c r="A110" s="1" t="s">
        <v>21729</v>
      </c>
    </row>
    <row r="111">
      <c r="A111" s="9" t="s">
        <v>40020</v>
      </c>
      <c r="B111" s="18" t="s">
        <v>21729</v>
      </c>
      <c r="C111" s="9" t="s">
        <v>40022</v>
      </c>
    </row>
    <row r="112">
      <c r="A112" s="9" t="s">
        <v>40011</v>
      </c>
      <c r="B112" s="18" t="s">
        <v>21729</v>
      </c>
      <c r="C112" s="9" t="s">
        <v>40022</v>
      </c>
    </row>
    <row r="113">
      <c r="A113" s="1" t="s">
        <v>4553</v>
      </c>
      <c r="B113" s="1"/>
      <c r="C113" s="1"/>
    </row>
    <row r="114">
      <c r="A114" s="9" t="s">
        <v>40020</v>
      </c>
      <c r="B114" s="18" t="s">
        <v>4553</v>
      </c>
      <c r="C114" s="9" t="s">
        <v>40012</v>
      </c>
    </row>
    <row r="115">
      <c r="A115" s="9" t="s">
        <v>40011</v>
      </c>
      <c r="B115" s="18" t="s">
        <v>4553</v>
      </c>
      <c r="C115" s="9" t="s">
        <v>40012</v>
      </c>
    </row>
    <row r="116">
      <c r="A116" s="1" t="s">
        <v>40051</v>
      </c>
      <c r="B116" s="1"/>
      <c r="C116" s="1"/>
    </row>
    <row r="117">
      <c r="A117" s="9" t="s">
        <v>40014</v>
      </c>
      <c r="B117" s="18" t="s">
        <v>9404</v>
      </c>
      <c r="C117" s="9" t="s">
        <v>40012</v>
      </c>
    </row>
    <row r="118">
      <c r="A118" s="1" t="s">
        <v>4496</v>
      </c>
      <c r="B118" s="1"/>
      <c r="C118" s="1"/>
    </row>
    <row r="119">
      <c r="A119" s="9" t="s">
        <v>40011</v>
      </c>
      <c r="B119" s="18" t="s">
        <v>4496</v>
      </c>
      <c r="C119" s="9" t="s">
        <v>40012</v>
      </c>
    </row>
    <row r="120">
      <c r="A120" s="1" t="s">
        <v>9851</v>
      </c>
      <c r="B120" s="1"/>
      <c r="C120" s="1"/>
    </row>
    <row r="121">
      <c r="A121" s="9" t="s">
        <v>40020</v>
      </c>
      <c r="B121" s="18" t="s">
        <v>9851</v>
      </c>
      <c r="C121" s="9" t="s">
        <v>40012</v>
      </c>
    </row>
    <row r="122">
      <c r="A122" s="1" t="s">
        <v>38970</v>
      </c>
      <c r="B122" s="1"/>
      <c r="C122" s="1"/>
    </row>
    <row r="123">
      <c r="A123" s="9" t="s">
        <v>40020</v>
      </c>
      <c r="B123" s="18" t="s">
        <v>38970</v>
      </c>
      <c r="C123" s="9" t="s">
        <v>40022</v>
      </c>
    </row>
    <row r="124">
      <c r="A124" s="1" t="s">
        <v>38971</v>
      </c>
      <c r="B124" s="1"/>
      <c r="C124" s="1"/>
    </row>
    <row r="125">
      <c r="A125" s="9" t="s">
        <v>40020</v>
      </c>
      <c r="B125" s="18" t="s">
        <v>38971</v>
      </c>
      <c r="C125" s="9" t="s">
        <v>40022</v>
      </c>
    </row>
    <row r="126">
      <c r="A126" s="1" t="s">
        <v>38972</v>
      </c>
      <c r="B126" s="1"/>
      <c r="C126" s="1"/>
    </row>
    <row r="127">
      <c r="A127" s="9" t="s">
        <v>40020</v>
      </c>
      <c r="B127" s="18" t="s">
        <v>38972</v>
      </c>
      <c r="C127" s="9" t="s">
        <v>40022</v>
      </c>
    </row>
    <row r="128">
      <c r="A128" s="1" t="s">
        <v>40052</v>
      </c>
      <c r="B128" s="1"/>
      <c r="C128" s="1"/>
    </row>
    <row r="129">
      <c r="A129" s="9" t="s">
        <v>40014</v>
      </c>
      <c r="B129" s="18" t="s">
        <v>39044</v>
      </c>
      <c r="C129" s="9" t="s">
        <v>40022</v>
      </c>
    </row>
    <row r="130">
      <c r="A130" s="9" t="s">
        <v>40011</v>
      </c>
      <c r="B130" s="18" t="s">
        <v>39044</v>
      </c>
      <c r="C130" s="9" t="s">
        <v>40012</v>
      </c>
    </row>
    <row r="131">
      <c r="A131" s="1" t="s">
        <v>40053</v>
      </c>
    </row>
    <row r="132">
      <c r="A132" s="9" t="s">
        <v>40011</v>
      </c>
      <c r="B132" s="18" t="s">
        <v>38215</v>
      </c>
      <c r="C132" s="9" t="s">
        <v>40012</v>
      </c>
    </row>
    <row r="133">
      <c r="A133" s="1" t="s">
        <v>40054</v>
      </c>
    </row>
    <row r="134">
      <c r="A134" s="9" t="s">
        <v>40020</v>
      </c>
      <c r="B134" s="18" t="s">
        <v>37694</v>
      </c>
      <c r="C134" s="9" t="s">
        <v>40012</v>
      </c>
    </row>
    <row r="135">
      <c r="A135" s="9" t="s">
        <v>40011</v>
      </c>
      <c r="B135" s="18" t="s">
        <v>37694</v>
      </c>
      <c r="C135" s="9" t="s">
        <v>40012</v>
      </c>
    </row>
    <row r="136">
      <c r="A136" s="1" t="s">
        <v>40055</v>
      </c>
    </row>
    <row r="137">
      <c r="A137" s="9" t="s">
        <v>40056</v>
      </c>
      <c r="B137" s="18" t="s">
        <v>40057</v>
      </c>
      <c r="C137" s="9" t="s">
        <v>40022</v>
      </c>
    </row>
    <row r="138">
      <c r="A138" s="1" t="s">
        <v>40058</v>
      </c>
    </row>
    <row r="139">
      <c r="A139" s="9" t="s">
        <v>40059</v>
      </c>
      <c r="B139" s="18" t="s">
        <v>37943</v>
      </c>
      <c r="C139" s="9" t="s">
        <v>40022</v>
      </c>
    </row>
    <row r="140">
      <c r="A140" s="9" t="s">
        <v>40011</v>
      </c>
      <c r="B140" s="18" t="s">
        <v>40060</v>
      </c>
      <c r="C140" s="9" t="s">
        <v>40022</v>
      </c>
    </row>
    <row r="141">
      <c r="A141" s="1" t="s">
        <v>40061</v>
      </c>
      <c r="B141" s="1"/>
      <c r="C141" s="1"/>
    </row>
    <row r="142">
      <c r="A142" s="160" t="s">
        <v>40029</v>
      </c>
      <c r="B142" s="18" t="s">
        <v>40062</v>
      </c>
      <c r="C142" s="9" t="s">
        <v>40022</v>
      </c>
    </row>
    <row r="143">
      <c r="A143" s="9" t="s">
        <v>40059</v>
      </c>
      <c r="B143" s="18" t="s">
        <v>40063</v>
      </c>
      <c r="C143" s="9" t="s">
        <v>40022</v>
      </c>
    </row>
    <row r="144">
      <c r="A144" s="1" t="s">
        <v>40064</v>
      </c>
      <c r="B144" s="1"/>
      <c r="C144" s="1"/>
    </row>
    <row r="145">
      <c r="A145" s="9" t="s">
        <v>40011</v>
      </c>
      <c r="B145" s="18" t="s">
        <v>40065</v>
      </c>
      <c r="C145" s="9" t="s">
        <v>40022</v>
      </c>
    </row>
    <row r="146">
      <c r="A146" s="1" t="s">
        <v>40066</v>
      </c>
      <c r="B146" s="1"/>
      <c r="C146" s="1"/>
    </row>
    <row r="147">
      <c r="A147" s="9" t="s">
        <v>40014</v>
      </c>
      <c r="B147" s="18" t="s">
        <v>10930</v>
      </c>
      <c r="C147" s="9" t="s">
        <v>40022</v>
      </c>
    </row>
    <row r="148">
      <c r="A148" s="9" t="s">
        <v>40011</v>
      </c>
      <c r="B148" s="18" t="s">
        <v>10930</v>
      </c>
      <c r="C148" s="9" t="s">
        <v>40012</v>
      </c>
    </row>
    <row r="149">
      <c r="A149" s="1" t="s">
        <v>5459</v>
      </c>
      <c r="B149" s="1"/>
      <c r="C149" s="1"/>
    </row>
    <row r="150">
      <c r="A150" s="9" t="s">
        <v>40011</v>
      </c>
      <c r="B150" s="18" t="s">
        <v>5459</v>
      </c>
      <c r="C150" s="9" t="s">
        <v>40012</v>
      </c>
    </row>
    <row r="151">
      <c r="A151" s="1"/>
    </row>
    <row r="152">
      <c r="A152" s="1"/>
      <c r="B152" s="1"/>
      <c r="C152" s="1"/>
    </row>
    <row r="153">
      <c r="A153" s="849" t="s">
        <v>36647</v>
      </c>
    </row>
    <row r="154">
      <c r="A154" s="1"/>
    </row>
    <row r="155">
      <c r="A155" s="1" t="s">
        <v>40067</v>
      </c>
    </row>
    <row r="156">
      <c r="A156" s="9" t="s">
        <v>40011</v>
      </c>
      <c r="B156" s="31" t="s">
        <v>40067</v>
      </c>
      <c r="C156" s="13" t="s">
        <v>40022</v>
      </c>
    </row>
    <row r="157">
      <c r="A157" s="1"/>
    </row>
    <row r="158">
      <c r="A158" s="1"/>
      <c r="B158" s="1"/>
      <c r="C158" s="1"/>
    </row>
    <row r="159">
      <c r="A159" s="848" t="s">
        <v>38222</v>
      </c>
    </row>
    <row r="160">
      <c r="A160" s="1"/>
    </row>
    <row r="161">
      <c r="A161" s="1" t="s">
        <v>38223</v>
      </c>
    </row>
    <row r="162">
      <c r="A162" s="9" t="s">
        <v>40020</v>
      </c>
      <c r="B162" s="18" t="s">
        <v>38223</v>
      </c>
      <c r="C162" s="9" t="s">
        <v>40022</v>
      </c>
    </row>
    <row r="163">
      <c r="A163" s="1"/>
    </row>
    <row r="164">
      <c r="A164" s="1"/>
      <c r="B164" s="1"/>
      <c r="C164" s="1"/>
    </row>
    <row r="165">
      <c r="A165" s="848" t="s">
        <v>566</v>
      </c>
    </row>
    <row r="166">
      <c r="A166" s="1"/>
    </row>
    <row r="167">
      <c r="A167" s="1" t="s">
        <v>40068</v>
      </c>
      <c r="B167" s="1"/>
      <c r="C167" s="1"/>
    </row>
    <row r="168">
      <c r="A168" s="160" t="s">
        <v>40029</v>
      </c>
      <c r="B168" s="18" t="s">
        <v>40069</v>
      </c>
      <c r="C168" s="9" t="s">
        <v>40012</v>
      </c>
    </row>
    <row r="169">
      <c r="A169" s="1" t="s">
        <v>571</v>
      </c>
      <c r="B169" s="1"/>
      <c r="C169" s="1"/>
    </row>
    <row r="170">
      <c r="A170" s="160" t="s">
        <v>40029</v>
      </c>
      <c r="B170" s="18" t="s">
        <v>571</v>
      </c>
      <c r="C170" s="9" t="s">
        <v>40022</v>
      </c>
    </row>
    <row r="171">
      <c r="A171" s="1" t="s">
        <v>40070</v>
      </c>
    </row>
    <row r="172">
      <c r="A172" s="9" t="s">
        <v>40011</v>
      </c>
      <c r="B172" s="18" t="s">
        <v>40071</v>
      </c>
      <c r="C172" s="9" t="s">
        <v>40022</v>
      </c>
    </row>
    <row r="173">
      <c r="A173" s="1" t="s">
        <v>38686</v>
      </c>
    </row>
    <row r="174">
      <c r="A174" s="9" t="s">
        <v>40011</v>
      </c>
      <c r="B174" s="18" t="s">
        <v>38686</v>
      </c>
      <c r="C174" s="9" t="s">
        <v>40022</v>
      </c>
    </row>
    <row r="175">
      <c r="A175" s="1" t="s">
        <v>19256</v>
      </c>
      <c r="B175" s="1"/>
      <c r="C175" s="1"/>
    </row>
    <row r="176">
      <c r="A176" s="9" t="s">
        <v>40072</v>
      </c>
      <c r="B176" s="18" t="s">
        <v>19256</v>
      </c>
      <c r="C176" s="9" t="s">
        <v>40022</v>
      </c>
    </row>
    <row r="177">
      <c r="A177" s="1" t="s">
        <v>40073</v>
      </c>
    </row>
    <row r="178">
      <c r="A178" s="9" t="s">
        <v>40011</v>
      </c>
      <c r="B178" s="18" t="s">
        <v>40074</v>
      </c>
      <c r="C178" s="9" t="s">
        <v>40022</v>
      </c>
    </row>
    <row r="179">
      <c r="A179" s="1"/>
    </row>
    <row r="180">
      <c r="A180" s="15"/>
    </row>
    <row r="183">
      <c r="A183" s="6" t="s">
        <v>15520</v>
      </c>
    </row>
    <row r="184">
      <c r="A184" s="26" t="s">
        <v>40075</v>
      </c>
    </row>
    <row r="185">
      <c r="A185" s="390" t="s">
        <v>40076</v>
      </c>
    </row>
  </sheetData>
  <mergeCells count="75">
    <mergeCell ref="A96:C96"/>
    <mergeCell ref="A98:C98"/>
    <mergeCell ref="A100:C100"/>
    <mergeCell ref="A101:C101"/>
    <mergeCell ref="A102:C102"/>
    <mergeCell ref="A104:C104"/>
    <mergeCell ref="A106:C106"/>
    <mergeCell ref="A107:C107"/>
    <mergeCell ref="A108:C108"/>
    <mergeCell ref="A110:C110"/>
    <mergeCell ref="A131:C131"/>
    <mergeCell ref="A133:C133"/>
    <mergeCell ref="A136:C136"/>
    <mergeCell ref="A138:C138"/>
    <mergeCell ref="A151:C151"/>
    <mergeCell ref="A153:C153"/>
    <mergeCell ref="A154:C154"/>
    <mergeCell ref="A155:C155"/>
    <mergeCell ref="A157:C157"/>
    <mergeCell ref="A159:C159"/>
    <mergeCell ref="A160:C160"/>
    <mergeCell ref="A161:C161"/>
    <mergeCell ref="A163:C163"/>
    <mergeCell ref="A165:C165"/>
    <mergeCell ref="A166:C166"/>
    <mergeCell ref="A171:C171"/>
    <mergeCell ref="A173:C173"/>
    <mergeCell ref="A177:C177"/>
    <mergeCell ref="A2:C2"/>
    <mergeCell ref="A4:C4"/>
    <mergeCell ref="A5:C5"/>
    <mergeCell ref="A20:C20"/>
    <mergeCell ref="A21:C21"/>
    <mergeCell ref="A22:C22"/>
    <mergeCell ref="A26:C26"/>
    <mergeCell ref="A28:C28"/>
    <mergeCell ref="A30:C30"/>
    <mergeCell ref="A31:C31"/>
    <mergeCell ref="A32:C32"/>
    <mergeCell ref="A34:C34"/>
    <mergeCell ref="A37:C37"/>
    <mergeCell ref="A39:C39"/>
    <mergeCell ref="A41:C41"/>
    <mergeCell ref="A43:C43"/>
    <mergeCell ref="A45:C45"/>
    <mergeCell ref="A48:C48"/>
    <mergeCell ref="A50:C50"/>
    <mergeCell ref="A52:C52"/>
    <mergeCell ref="A53:C53"/>
    <mergeCell ref="A54:C54"/>
    <mergeCell ref="A56:C56"/>
    <mergeCell ref="A58:C58"/>
    <mergeCell ref="A59:C59"/>
    <mergeCell ref="A60:C60"/>
    <mergeCell ref="A63:C63"/>
    <mergeCell ref="A65:C65"/>
    <mergeCell ref="A66:C66"/>
    <mergeCell ref="A67:C67"/>
    <mergeCell ref="A71:C71"/>
    <mergeCell ref="A73:C73"/>
    <mergeCell ref="A75:C75"/>
    <mergeCell ref="A77:C77"/>
    <mergeCell ref="A79:C79"/>
    <mergeCell ref="A81:C81"/>
    <mergeCell ref="A85:C85"/>
    <mergeCell ref="A88:C88"/>
    <mergeCell ref="A90:C90"/>
    <mergeCell ref="A92:C92"/>
    <mergeCell ref="A93:C93"/>
    <mergeCell ref="A94:C94"/>
    <mergeCell ref="A179:C179"/>
    <mergeCell ref="A180:C182"/>
    <mergeCell ref="A183:C183"/>
    <mergeCell ref="A184:C184"/>
    <mergeCell ref="A185:C185"/>
  </mergeCells>
  <hyperlinks>
    <hyperlink display="AKAI" location="'Server Equipment'!A20:C20" ref="B8"/>
    <hyperlink display="E-MU" location="'Server Equipment'!A30:C30" ref="B9"/>
    <hyperlink display="Ensoniq" location="'Server Equipment'!A52:C52" ref="B10"/>
    <hyperlink display="Kawai" location="'Server Equipment'!A58:C58" ref="B11"/>
    <hyperlink display="Korg" location="'Server Equipment'!A65:C65" ref="B12"/>
    <hyperlink display="Kurzweil" location="'Server Equipment'!A92:C92" ref="B13"/>
    <hyperlink display="Oberheim" location="'Server Equipment'!A100:C100" ref="B14"/>
    <hyperlink display="Roland/Edirol" location="'Server Equipment'!A106:C106" ref="B15"/>
    <hyperlink display="Sequential" location="'Server Equipment'!A153:C153" ref="B16"/>
    <hyperlink display="Studio Electronics" location="'Server Equipment'!A159:C159" ref="B17"/>
    <hyperlink display="Yamaha" location="'Server Equipment'!A165:C165" ref="B18"/>
  </hyperlink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4.43"/>
    <col customWidth="1" min="2" max="2" width="37.29"/>
    <col customWidth="1" min="3" max="3" width="41.86"/>
    <col customWidth="1" min="4" max="5" width="36.57"/>
    <col customWidth="1" min="6" max="6" width="153.0"/>
    <col customWidth="1" min="7" max="7" width="8.0"/>
  </cols>
  <sheetData>
    <row r="1">
      <c r="A1" s="1" t="s">
        <v>0</v>
      </c>
      <c r="B1" s="2" t="s">
        <v>1</v>
      </c>
      <c r="C1" s="2" t="s">
        <v>2</v>
      </c>
      <c r="D1" s="2" t="s">
        <v>3</v>
      </c>
      <c r="E1" s="2" t="s">
        <v>4</v>
      </c>
      <c r="F1" s="1" t="s">
        <v>5</v>
      </c>
      <c r="G1" s="1" t="s">
        <v>6</v>
      </c>
    </row>
    <row r="2" ht="39.0" customHeight="1">
      <c r="A2" s="28" t="s">
        <v>40077</v>
      </c>
      <c r="B2" s="4"/>
      <c r="C2" s="4"/>
      <c r="D2" s="4"/>
      <c r="E2" s="4"/>
      <c r="F2" s="29"/>
      <c r="G2" s="23"/>
    </row>
    <row r="3">
      <c r="A3" s="702" t="s">
        <v>15520</v>
      </c>
      <c r="B3" s="94"/>
      <c r="C3" s="94"/>
      <c r="D3" s="94"/>
      <c r="E3" s="94"/>
      <c r="F3" s="94"/>
      <c r="G3" s="94"/>
    </row>
    <row r="5">
      <c r="A5" s="38" t="s">
        <v>40078</v>
      </c>
    </row>
    <row r="6">
      <c r="A6" s="1"/>
    </row>
    <row r="7">
      <c r="A7" s="1" t="s">
        <v>40079</v>
      </c>
    </row>
    <row r="8">
      <c r="A8" s="19"/>
      <c r="B8" s="292"/>
      <c r="C8" s="19"/>
      <c r="D8" s="19"/>
      <c r="E8" s="19"/>
      <c r="F8" s="19"/>
      <c r="G8" s="19"/>
    </row>
    <row r="9">
      <c r="A9" s="1"/>
    </row>
    <row r="10">
      <c r="A10" s="15"/>
    </row>
    <row r="13">
      <c r="A13" s="17"/>
    </row>
    <row r="14">
      <c r="A14" s="38" t="s">
        <v>40080</v>
      </c>
    </row>
    <row r="15">
      <c r="A15" s="1"/>
    </row>
    <row r="16">
      <c r="A16" s="1" t="s">
        <v>40079</v>
      </c>
    </row>
    <row r="17">
      <c r="A17" s="19"/>
      <c r="B17" s="18"/>
      <c r="C17" s="19"/>
      <c r="D17" s="19"/>
      <c r="E17" s="19"/>
      <c r="F17" s="19"/>
      <c r="G17" s="19"/>
    </row>
    <row r="18">
      <c r="A18" s="1"/>
    </row>
    <row r="19">
      <c r="A19" s="15"/>
    </row>
    <row r="22">
      <c r="A22" s="6" t="s">
        <v>15520</v>
      </c>
    </row>
    <row r="23">
      <c r="A23" s="26" t="s">
        <v>40081</v>
      </c>
    </row>
    <row r="24">
      <c r="A24" s="390"/>
    </row>
  </sheetData>
  <mergeCells count="17">
    <mergeCell ref="A2:E2"/>
    <mergeCell ref="F2:G2"/>
    <mergeCell ref="A3:G4"/>
    <mergeCell ref="A5:G5"/>
    <mergeCell ref="A6:G6"/>
    <mergeCell ref="A7:G7"/>
    <mergeCell ref="A9:G9"/>
    <mergeCell ref="A22:G22"/>
    <mergeCell ref="A23:G23"/>
    <mergeCell ref="A24:G24"/>
    <mergeCell ref="A10:G12"/>
    <mergeCell ref="A13:G13"/>
    <mergeCell ref="A14:G14"/>
    <mergeCell ref="A15:G15"/>
    <mergeCell ref="A16:G16"/>
    <mergeCell ref="A18:G18"/>
    <mergeCell ref="A19:G21"/>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B02"/>
    <outlinePr summaryBelow="0" summaryRight="0"/>
    <pageSetUpPr fitToPage="1"/>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5.43"/>
    <col customWidth="1" min="2" max="2" width="37.29"/>
    <col customWidth="1" min="3" max="3" width="41.86"/>
    <col customWidth="1" min="4" max="5" width="36.57"/>
    <col customWidth="1" min="6" max="6" width="153.0"/>
    <col customWidth="1" min="7" max="7" width="8.0"/>
  </cols>
  <sheetData>
    <row r="1">
      <c r="A1" s="1" t="s">
        <v>0</v>
      </c>
      <c r="B1" s="2" t="s">
        <v>1</v>
      </c>
      <c r="C1" s="2" t="s">
        <v>2</v>
      </c>
      <c r="D1" s="2" t="s">
        <v>3</v>
      </c>
      <c r="E1" s="2" t="s">
        <v>4</v>
      </c>
      <c r="F1" s="1" t="s">
        <v>5</v>
      </c>
      <c r="G1" s="1" t="s">
        <v>6</v>
      </c>
    </row>
    <row r="2" ht="39.0" customHeight="1">
      <c r="A2" s="28" t="s">
        <v>198</v>
      </c>
      <c r="B2" s="4"/>
      <c r="C2" s="4"/>
      <c r="D2" s="4"/>
      <c r="E2" s="4"/>
      <c r="F2" s="29"/>
      <c r="G2" s="23"/>
    </row>
    <row r="3">
      <c r="A3" s="30" t="s">
        <v>199</v>
      </c>
    </row>
    <row r="5">
      <c r="A5" s="31" t="s">
        <v>200</v>
      </c>
    </row>
    <row r="6">
      <c r="A6" s="32"/>
    </row>
    <row r="7">
      <c r="A7" s="33" t="s">
        <v>201</v>
      </c>
      <c r="B7" s="34" t="s">
        <v>202</v>
      </c>
      <c r="C7" s="34" t="s">
        <v>203</v>
      </c>
      <c r="D7" s="35"/>
      <c r="E7" s="35"/>
      <c r="F7" s="35"/>
      <c r="G7" s="35"/>
    </row>
    <row r="8">
      <c r="A8" s="33" t="s">
        <v>204</v>
      </c>
      <c r="B8" s="34" t="s">
        <v>205</v>
      </c>
      <c r="C8" s="34" t="s">
        <v>206</v>
      </c>
      <c r="D8" s="35"/>
      <c r="E8" s="35"/>
      <c r="F8" s="35"/>
      <c r="G8" s="35"/>
    </row>
    <row r="9">
      <c r="A9" s="33" t="s">
        <v>207</v>
      </c>
      <c r="B9" s="34" t="s">
        <v>208</v>
      </c>
      <c r="C9" s="34" t="s">
        <v>209</v>
      </c>
      <c r="D9" s="35"/>
      <c r="E9" s="35"/>
      <c r="F9" s="35"/>
      <c r="G9" s="35"/>
    </row>
    <row r="10">
      <c r="A10" s="35"/>
      <c r="B10" s="34" t="s">
        <v>210</v>
      </c>
      <c r="C10" s="34" t="s">
        <v>211</v>
      </c>
      <c r="D10" s="35"/>
      <c r="E10" s="35"/>
      <c r="F10" s="35"/>
      <c r="G10" s="35"/>
    </row>
    <row r="11">
      <c r="A11" s="33" t="s">
        <v>212</v>
      </c>
      <c r="B11" s="34" t="s">
        <v>213</v>
      </c>
      <c r="C11" s="35"/>
      <c r="D11" s="35"/>
      <c r="E11" s="35"/>
      <c r="F11" s="35"/>
      <c r="G11" s="35"/>
    </row>
    <row r="12">
      <c r="A12" s="36" t="s">
        <v>214</v>
      </c>
      <c r="B12" s="34" t="s">
        <v>215</v>
      </c>
      <c r="C12" s="35"/>
      <c r="D12" s="35"/>
      <c r="E12" s="35"/>
      <c r="F12" s="35"/>
      <c r="G12" s="35"/>
    </row>
    <row r="13">
      <c r="A13" s="33" t="s">
        <v>216</v>
      </c>
      <c r="B13" s="34" t="s">
        <v>217</v>
      </c>
      <c r="C13" s="34"/>
      <c r="D13" s="35"/>
      <c r="E13" s="35"/>
      <c r="F13" s="35"/>
      <c r="G13" s="35"/>
    </row>
    <row r="14">
      <c r="A14" s="33" t="s">
        <v>218</v>
      </c>
      <c r="B14" s="37" t="s">
        <v>219</v>
      </c>
      <c r="C14" s="35"/>
      <c r="D14" s="35"/>
      <c r="E14" s="35"/>
      <c r="F14" s="35"/>
      <c r="G14" s="35"/>
    </row>
    <row r="15">
      <c r="A15" s="33" t="s">
        <v>220</v>
      </c>
      <c r="B15" s="37" t="s">
        <v>221</v>
      </c>
      <c r="C15" s="35"/>
      <c r="D15" s="35"/>
      <c r="E15" s="35"/>
      <c r="F15" s="35"/>
      <c r="G15" s="35"/>
    </row>
    <row r="16">
      <c r="A16" s="33" t="s">
        <v>222</v>
      </c>
      <c r="B16" s="37" t="s">
        <v>223</v>
      </c>
      <c r="C16" s="35"/>
      <c r="D16" s="35"/>
      <c r="E16" s="35"/>
      <c r="F16" s="35"/>
      <c r="G16" s="35"/>
    </row>
    <row r="17">
      <c r="A17" s="35"/>
      <c r="B17" s="37" t="s">
        <v>224</v>
      </c>
      <c r="C17" s="35"/>
      <c r="D17" s="35"/>
      <c r="E17" s="35"/>
      <c r="F17" s="35"/>
      <c r="G17" s="35"/>
    </row>
    <row r="18">
      <c r="A18" s="35"/>
      <c r="B18" s="37" t="s">
        <v>225</v>
      </c>
      <c r="C18" s="35"/>
      <c r="D18" s="35"/>
      <c r="E18" s="35"/>
      <c r="F18" s="35"/>
      <c r="G18" s="35"/>
    </row>
    <row r="19">
      <c r="A19" s="35"/>
      <c r="B19" s="37" t="s">
        <v>226</v>
      </c>
      <c r="C19" s="35"/>
      <c r="D19" s="35"/>
      <c r="E19" s="35"/>
      <c r="F19" s="35"/>
      <c r="G19" s="35"/>
    </row>
    <row r="20">
      <c r="A20" s="35"/>
      <c r="B20" s="37" t="s">
        <v>227</v>
      </c>
      <c r="C20" s="35"/>
      <c r="D20" s="35"/>
      <c r="E20" s="35"/>
      <c r="F20" s="35"/>
      <c r="G20" s="35"/>
    </row>
    <row r="21">
      <c r="A21" s="32"/>
    </row>
    <row r="22">
      <c r="A22" s="38" t="s">
        <v>228</v>
      </c>
    </row>
    <row r="23">
      <c r="A23" s="32"/>
    </row>
    <row r="24">
      <c r="A24" s="32" t="s">
        <v>229</v>
      </c>
    </row>
    <row r="25">
      <c r="A25" s="39" t="s">
        <v>230</v>
      </c>
      <c r="B25" s="40" t="s">
        <v>231</v>
      </c>
      <c r="C25" s="41"/>
      <c r="D25" s="41"/>
      <c r="E25" s="14" t="s">
        <v>232</v>
      </c>
      <c r="F25" s="42" t="s">
        <v>233</v>
      </c>
      <c r="G25" s="42"/>
    </row>
    <row r="26">
      <c r="A26" s="39" t="s">
        <v>234</v>
      </c>
      <c r="B26" s="40" t="s">
        <v>235</v>
      </c>
      <c r="C26" s="10" t="s">
        <v>236</v>
      </c>
      <c r="D26" s="43" t="s">
        <v>237</v>
      </c>
      <c r="E26" s="14" t="s">
        <v>238</v>
      </c>
      <c r="F26" s="42" t="s">
        <v>233</v>
      </c>
      <c r="G26" s="42"/>
    </row>
    <row r="27">
      <c r="A27" s="44" t="s">
        <v>239</v>
      </c>
      <c r="F27" s="24" t="s">
        <v>186</v>
      </c>
    </row>
    <row r="28">
      <c r="A28" s="45" t="s">
        <v>230</v>
      </c>
      <c r="B28" s="46" t="s">
        <v>240</v>
      </c>
      <c r="C28" s="47" t="s">
        <v>241</v>
      </c>
      <c r="D28" s="47" t="s">
        <v>242</v>
      </c>
      <c r="E28" s="47"/>
      <c r="F28" s="48" t="s">
        <v>243</v>
      </c>
      <c r="G28" s="48"/>
    </row>
    <row r="29">
      <c r="A29" s="45" t="s">
        <v>230</v>
      </c>
      <c r="B29" s="46" t="s">
        <v>240</v>
      </c>
      <c r="C29" s="47" t="s">
        <v>244</v>
      </c>
      <c r="D29" s="47" t="s">
        <v>245</v>
      </c>
      <c r="E29" s="47"/>
      <c r="F29" s="48" t="s">
        <v>246</v>
      </c>
      <c r="G29" s="48"/>
    </row>
    <row r="30">
      <c r="A30" s="45" t="s">
        <v>230</v>
      </c>
      <c r="B30" s="46" t="s">
        <v>240</v>
      </c>
      <c r="C30" s="47"/>
      <c r="D30" s="47"/>
      <c r="E30" s="47" t="s">
        <v>247</v>
      </c>
      <c r="F30" s="48"/>
      <c r="G30" s="48"/>
    </row>
    <row r="31">
      <c r="A31" s="45" t="s">
        <v>248</v>
      </c>
      <c r="B31" s="46" t="s">
        <v>249</v>
      </c>
      <c r="C31" s="47" t="s">
        <v>250</v>
      </c>
      <c r="D31" s="47" t="s">
        <v>251</v>
      </c>
      <c r="E31" s="47" t="s">
        <v>252</v>
      </c>
      <c r="F31" s="48" t="s">
        <v>253</v>
      </c>
      <c r="G31" s="48"/>
    </row>
    <row r="32">
      <c r="A32" s="45" t="s">
        <v>248</v>
      </c>
      <c r="B32" s="46" t="s">
        <v>249</v>
      </c>
      <c r="C32" s="47" t="s">
        <v>254</v>
      </c>
      <c r="D32" s="47" t="s">
        <v>255</v>
      </c>
      <c r="E32" s="47" t="s">
        <v>256</v>
      </c>
      <c r="F32" s="48"/>
      <c r="G32" s="48"/>
    </row>
    <row r="33">
      <c r="A33" s="45" t="s">
        <v>248</v>
      </c>
      <c r="B33" s="46" t="s">
        <v>249</v>
      </c>
      <c r="C33" s="47" t="s">
        <v>254</v>
      </c>
      <c r="D33" s="47" t="s">
        <v>257</v>
      </c>
      <c r="E33" s="47" t="s">
        <v>258</v>
      </c>
      <c r="F33" s="48"/>
      <c r="G33" s="48"/>
    </row>
    <row r="34">
      <c r="A34" s="45" t="s">
        <v>248</v>
      </c>
      <c r="B34" s="46" t="s">
        <v>249</v>
      </c>
      <c r="C34" s="47" t="s">
        <v>254</v>
      </c>
      <c r="D34" s="47" t="s">
        <v>259</v>
      </c>
      <c r="E34" s="47" t="s">
        <v>260</v>
      </c>
      <c r="F34" s="48"/>
      <c r="G34" s="48"/>
    </row>
    <row r="35">
      <c r="A35" s="45" t="s">
        <v>248</v>
      </c>
      <c r="B35" s="46" t="s">
        <v>249</v>
      </c>
      <c r="C35" s="47" t="s">
        <v>254</v>
      </c>
      <c r="D35" s="47" t="s">
        <v>261</v>
      </c>
      <c r="E35" s="47" t="s">
        <v>262</v>
      </c>
      <c r="F35" s="48"/>
      <c r="G35" s="48"/>
    </row>
    <row r="36">
      <c r="A36" s="45" t="s">
        <v>248</v>
      </c>
      <c r="B36" s="46" t="s">
        <v>249</v>
      </c>
      <c r="C36" s="47" t="s">
        <v>254</v>
      </c>
      <c r="D36" s="47" t="s">
        <v>263</v>
      </c>
      <c r="E36" s="47" t="s">
        <v>264</v>
      </c>
      <c r="F36" s="48"/>
      <c r="G36" s="48"/>
    </row>
    <row r="37">
      <c r="A37" s="45" t="s">
        <v>248</v>
      </c>
      <c r="B37" s="46" t="s">
        <v>249</v>
      </c>
      <c r="C37" s="47" t="s">
        <v>254</v>
      </c>
      <c r="D37" s="47" t="s">
        <v>265</v>
      </c>
      <c r="E37" s="47" t="s">
        <v>266</v>
      </c>
      <c r="F37" s="48"/>
      <c r="G37" s="48"/>
    </row>
    <row r="38">
      <c r="A38" s="45" t="s">
        <v>248</v>
      </c>
      <c r="B38" s="46" t="s">
        <v>249</v>
      </c>
      <c r="C38" s="47" t="s">
        <v>254</v>
      </c>
      <c r="D38" s="47" t="s">
        <v>267</v>
      </c>
      <c r="E38" s="47" t="s">
        <v>268</v>
      </c>
      <c r="F38" s="48"/>
      <c r="G38" s="48"/>
    </row>
    <row r="39">
      <c r="A39" s="45" t="s">
        <v>248</v>
      </c>
      <c r="B39" s="46" t="s">
        <v>249</v>
      </c>
      <c r="C39" s="47" t="s">
        <v>254</v>
      </c>
      <c r="D39" s="47" t="s">
        <v>269</v>
      </c>
      <c r="E39" s="47" t="s">
        <v>270</v>
      </c>
      <c r="F39" s="48"/>
      <c r="G39" s="48"/>
    </row>
    <row r="40">
      <c r="A40" s="45" t="s">
        <v>248</v>
      </c>
      <c r="B40" s="46" t="s">
        <v>249</v>
      </c>
      <c r="C40" s="47" t="s">
        <v>254</v>
      </c>
      <c r="D40" s="47" t="s">
        <v>271</v>
      </c>
      <c r="E40" s="47" t="s">
        <v>272</v>
      </c>
      <c r="F40" s="48"/>
      <c r="G40" s="48"/>
    </row>
    <row r="41">
      <c r="A41" s="45" t="s">
        <v>248</v>
      </c>
      <c r="B41" s="46" t="s">
        <v>249</v>
      </c>
      <c r="C41" s="47" t="s">
        <v>254</v>
      </c>
      <c r="D41" s="47" t="s">
        <v>160</v>
      </c>
      <c r="E41" s="47" t="s">
        <v>273</v>
      </c>
      <c r="F41" s="48"/>
      <c r="G41" s="48"/>
    </row>
    <row r="42">
      <c r="A42" s="45" t="s">
        <v>248</v>
      </c>
      <c r="B42" s="46" t="s">
        <v>249</v>
      </c>
      <c r="C42" s="47" t="s">
        <v>254</v>
      </c>
      <c r="D42" s="47" t="s">
        <v>274</v>
      </c>
      <c r="E42" s="47"/>
      <c r="F42" s="49" t="s">
        <v>275</v>
      </c>
      <c r="G42" s="48"/>
    </row>
    <row r="43">
      <c r="A43" s="45" t="s">
        <v>248</v>
      </c>
      <c r="B43" s="46" t="s">
        <v>249</v>
      </c>
      <c r="C43" s="47" t="s">
        <v>254</v>
      </c>
      <c r="D43" s="47" t="s">
        <v>276</v>
      </c>
      <c r="E43" s="47" t="s">
        <v>277</v>
      </c>
      <c r="F43" s="48"/>
      <c r="G43" s="48"/>
    </row>
    <row r="44">
      <c r="A44" s="45" t="s">
        <v>248</v>
      </c>
      <c r="B44" s="46" t="s">
        <v>249</v>
      </c>
      <c r="C44" s="47" t="s">
        <v>254</v>
      </c>
      <c r="D44" s="47" t="s">
        <v>278</v>
      </c>
      <c r="E44" s="47" t="s">
        <v>279</v>
      </c>
      <c r="F44" s="48"/>
      <c r="G44" s="48"/>
    </row>
    <row r="45">
      <c r="A45" s="45" t="s">
        <v>248</v>
      </c>
      <c r="B45" s="46" t="s">
        <v>249</v>
      </c>
      <c r="C45" s="47" t="s">
        <v>254</v>
      </c>
      <c r="D45" s="47" t="s">
        <v>280</v>
      </c>
      <c r="E45" s="47" t="s">
        <v>281</v>
      </c>
      <c r="F45" s="48"/>
      <c r="G45" s="48"/>
    </row>
    <row r="46">
      <c r="A46" s="45" t="s">
        <v>248</v>
      </c>
      <c r="B46" s="46" t="s">
        <v>249</v>
      </c>
      <c r="C46" s="47" t="s">
        <v>254</v>
      </c>
      <c r="D46" s="47" t="s">
        <v>282</v>
      </c>
      <c r="E46" s="47" t="s">
        <v>283</v>
      </c>
      <c r="F46" s="48"/>
      <c r="G46" s="48"/>
    </row>
    <row r="47">
      <c r="A47" s="45" t="s">
        <v>248</v>
      </c>
      <c r="B47" s="46" t="s">
        <v>249</v>
      </c>
      <c r="C47" s="47" t="s">
        <v>254</v>
      </c>
      <c r="D47" s="47" t="s">
        <v>284</v>
      </c>
      <c r="E47" s="47" t="s">
        <v>285</v>
      </c>
      <c r="F47" s="48"/>
      <c r="G47" s="48"/>
    </row>
    <row r="48">
      <c r="A48" s="45" t="s">
        <v>248</v>
      </c>
      <c r="B48" s="46" t="s">
        <v>249</v>
      </c>
      <c r="C48" s="47" t="s">
        <v>254</v>
      </c>
      <c r="D48" s="47" t="s">
        <v>286</v>
      </c>
      <c r="E48" s="47" t="s">
        <v>287</v>
      </c>
      <c r="F48" s="48"/>
      <c r="G48" s="48"/>
    </row>
    <row r="49">
      <c r="A49" s="45" t="s">
        <v>248</v>
      </c>
      <c r="B49" s="46" t="s">
        <v>249</v>
      </c>
      <c r="C49" s="47" t="s">
        <v>254</v>
      </c>
      <c r="D49" s="47" t="s">
        <v>288</v>
      </c>
      <c r="E49" s="47" t="s">
        <v>289</v>
      </c>
      <c r="F49" s="48"/>
      <c r="G49" s="48"/>
    </row>
    <row r="50">
      <c r="A50" s="45" t="s">
        <v>248</v>
      </c>
      <c r="B50" s="46" t="s">
        <v>249</v>
      </c>
      <c r="C50" s="47" t="s">
        <v>254</v>
      </c>
      <c r="D50" s="47" t="s">
        <v>290</v>
      </c>
      <c r="E50" s="47" t="s">
        <v>291</v>
      </c>
      <c r="F50" s="48"/>
      <c r="G50" s="48"/>
    </row>
    <row r="51">
      <c r="A51" s="45" t="s">
        <v>248</v>
      </c>
      <c r="B51" s="46" t="s">
        <v>249</v>
      </c>
      <c r="C51" s="47" t="s">
        <v>254</v>
      </c>
      <c r="D51" s="47" t="s">
        <v>292</v>
      </c>
      <c r="E51" s="47" t="s">
        <v>293</v>
      </c>
      <c r="F51" s="48"/>
      <c r="G51" s="48"/>
    </row>
    <row r="52">
      <c r="A52" s="45" t="s">
        <v>248</v>
      </c>
      <c r="B52" s="46" t="s">
        <v>249</v>
      </c>
      <c r="C52" s="47" t="s">
        <v>254</v>
      </c>
      <c r="D52" s="47" t="s">
        <v>294</v>
      </c>
      <c r="E52" s="47"/>
      <c r="F52" s="49" t="s">
        <v>275</v>
      </c>
      <c r="G52" s="48"/>
    </row>
    <row r="53">
      <c r="A53" s="45" t="s">
        <v>248</v>
      </c>
      <c r="B53" s="46" t="s">
        <v>249</v>
      </c>
      <c r="C53" s="47" t="s">
        <v>254</v>
      </c>
      <c r="D53" s="47" t="s">
        <v>295</v>
      </c>
      <c r="E53" s="47"/>
      <c r="F53" s="48" t="s">
        <v>296</v>
      </c>
      <c r="G53" s="48"/>
    </row>
    <row r="54">
      <c r="A54" s="45" t="s">
        <v>248</v>
      </c>
      <c r="B54" s="46" t="s">
        <v>249</v>
      </c>
      <c r="C54" s="47" t="s">
        <v>254</v>
      </c>
      <c r="D54" s="47" t="s">
        <v>297</v>
      </c>
      <c r="E54" s="47"/>
      <c r="F54" s="48" t="s">
        <v>298</v>
      </c>
      <c r="G54" s="48"/>
    </row>
    <row r="55">
      <c r="A55" s="45" t="s">
        <v>248</v>
      </c>
      <c r="B55" s="46" t="s">
        <v>249</v>
      </c>
      <c r="C55" s="47" t="s">
        <v>299</v>
      </c>
      <c r="D55" s="47" t="s">
        <v>300</v>
      </c>
      <c r="E55" s="47" t="s">
        <v>301</v>
      </c>
      <c r="F55" s="47"/>
      <c r="G55" s="48"/>
    </row>
    <row r="56">
      <c r="A56" s="45" t="s">
        <v>248</v>
      </c>
      <c r="B56" s="46" t="s">
        <v>249</v>
      </c>
      <c r="C56" s="47" t="s">
        <v>299</v>
      </c>
      <c r="D56" s="47" t="s">
        <v>302</v>
      </c>
      <c r="E56" s="47" t="s">
        <v>303</v>
      </c>
      <c r="F56" s="47"/>
      <c r="G56" s="48"/>
    </row>
    <row r="57">
      <c r="A57" s="45" t="s">
        <v>248</v>
      </c>
      <c r="B57" s="46" t="s">
        <v>249</v>
      </c>
      <c r="C57" s="47" t="s">
        <v>299</v>
      </c>
      <c r="D57" s="47" t="s">
        <v>150</v>
      </c>
      <c r="E57" s="47" t="s">
        <v>304</v>
      </c>
      <c r="F57" s="47"/>
      <c r="G57" s="48"/>
    </row>
    <row r="58">
      <c r="A58" s="50" t="s">
        <v>305</v>
      </c>
    </row>
    <row r="59">
      <c r="A59" s="45" t="s">
        <v>306</v>
      </c>
      <c r="B59" s="46" t="s">
        <v>307</v>
      </c>
      <c r="C59" s="47" t="s">
        <v>308</v>
      </c>
      <c r="D59" s="47" t="s">
        <v>309</v>
      </c>
      <c r="E59" s="47"/>
      <c r="F59" s="48" t="s">
        <v>310</v>
      </c>
      <c r="G59" s="48"/>
    </row>
    <row r="60">
      <c r="A60" s="45" t="s">
        <v>248</v>
      </c>
      <c r="B60" s="46" t="s">
        <v>249</v>
      </c>
      <c r="C60" s="47"/>
      <c r="D60" s="47"/>
      <c r="E60" s="47"/>
      <c r="F60" s="48" t="s">
        <v>311</v>
      </c>
      <c r="G60" s="48"/>
    </row>
    <row r="61">
      <c r="A61" s="45" t="s">
        <v>230</v>
      </c>
      <c r="B61" s="46" t="s">
        <v>231</v>
      </c>
      <c r="C61" s="47"/>
      <c r="D61" s="47"/>
      <c r="E61" s="47" t="s">
        <v>312</v>
      </c>
      <c r="F61" s="48" t="s">
        <v>313</v>
      </c>
      <c r="G61" s="48"/>
    </row>
    <row r="62">
      <c r="A62" s="44" t="s">
        <v>314</v>
      </c>
    </row>
    <row r="63">
      <c r="A63" s="51" t="s">
        <v>315</v>
      </c>
      <c r="B63" s="4"/>
      <c r="C63" s="4"/>
      <c r="D63" s="4"/>
      <c r="E63" s="4"/>
      <c r="F63" s="23"/>
      <c r="G63" s="52"/>
    </row>
    <row r="64">
      <c r="A64" s="53" t="s">
        <v>316</v>
      </c>
      <c r="B64" s="54" t="s">
        <v>317</v>
      </c>
      <c r="C64" s="55" t="s">
        <v>318</v>
      </c>
      <c r="D64" s="55" t="s">
        <v>319</v>
      </c>
      <c r="E64" s="55" t="s">
        <v>320</v>
      </c>
      <c r="F64" s="52" t="s">
        <v>321</v>
      </c>
      <c r="G64" s="52"/>
    </row>
    <row r="65">
      <c r="A65" s="53" t="s">
        <v>316</v>
      </c>
      <c r="B65" s="54" t="s">
        <v>322</v>
      </c>
      <c r="C65" s="55" t="s">
        <v>323</v>
      </c>
      <c r="D65" s="55" t="s">
        <v>324</v>
      </c>
      <c r="E65" s="55" t="s">
        <v>325</v>
      </c>
      <c r="F65" s="56"/>
      <c r="G65" s="56"/>
    </row>
    <row r="66">
      <c r="A66" s="53" t="s">
        <v>326</v>
      </c>
      <c r="B66" s="54" t="s">
        <v>327</v>
      </c>
      <c r="C66" s="55" t="s">
        <v>328</v>
      </c>
      <c r="D66" s="55" t="s">
        <v>329</v>
      </c>
      <c r="E66" s="55" t="s">
        <v>330</v>
      </c>
      <c r="F66" s="57"/>
      <c r="G66" s="57"/>
    </row>
    <row r="67">
      <c r="A67" s="53" t="s">
        <v>306</v>
      </c>
      <c r="B67" s="54" t="s">
        <v>307</v>
      </c>
      <c r="C67" s="55" t="s">
        <v>331</v>
      </c>
      <c r="D67" s="55" t="s">
        <v>332</v>
      </c>
      <c r="E67" s="55" t="s">
        <v>333</v>
      </c>
      <c r="F67" s="56"/>
      <c r="G67" s="56"/>
    </row>
    <row r="68">
      <c r="A68" s="53" t="s">
        <v>306</v>
      </c>
      <c r="B68" s="54" t="s">
        <v>307</v>
      </c>
      <c r="C68" s="55" t="s">
        <v>331</v>
      </c>
      <c r="D68" s="55" t="s">
        <v>334</v>
      </c>
      <c r="E68" s="55" t="s">
        <v>335</v>
      </c>
      <c r="F68" s="56"/>
      <c r="G68" s="56"/>
    </row>
    <row r="69">
      <c r="A69" s="53" t="s">
        <v>306</v>
      </c>
      <c r="B69" s="54" t="s">
        <v>307</v>
      </c>
      <c r="C69" s="55" t="s">
        <v>331</v>
      </c>
      <c r="D69" s="55" t="s">
        <v>336</v>
      </c>
      <c r="E69" s="55" t="s">
        <v>337</v>
      </c>
      <c r="F69" s="56"/>
      <c r="G69" s="56"/>
    </row>
    <row r="70">
      <c r="A70" s="53" t="s">
        <v>306</v>
      </c>
      <c r="B70" s="54" t="s">
        <v>307</v>
      </c>
      <c r="C70" s="55" t="s">
        <v>331</v>
      </c>
      <c r="D70" s="55" t="s">
        <v>338</v>
      </c>
      <c r="E70" s="55" t="s">
        <v>339</v>
      </c>
      <c r="F70" s="57" t="s">
        <v>340</v>
      </c>
      <c r="G70" s="57"/>
    </row>
    <row r="71">
      <c r="A71" s="53" t="s">
        <v>306</v>
      </c>
      <c r="B71" s="54" t="s">
        <v>307</v>
      </c>
      <c r="C71" s="55" t="s">
        <v>331</v>
      </c>
      <c r="D71" s="55" t="s">
        <v>341</v>
      </c>
      <c r="E71" s="55"/>
      <c r="F71" s="58" t="s">
        <v>342</v>
      </c>
      <c r="G71" s="56"/>
    </row>
    <row r="72">
      <c r="A72" s="53" t="s">
        <v>306</v>
      </c>
      <c r="B72" s="54" t="s">
        <v>307</v>
      </c>
      <c r="C72" s="55" t="s">
        <v>343</v>
      </c>
      <c r="D72" s="55" t="s">
        <v>344</v>
      </c>
      <c r="E72" s="55" t="s">
        <v>345</v>
      </c>
      <c r="F72" s="59" t="s">
        <v>346</v>
      </c>
      <c r="G72" s="56"/>
    </row>
    <row r="73">
      <c r="A73" s="53" t="s">
        <v>306</v>
      </c>
      <c r="B73" s="54" t="s">
        <v>307</v>
      </c>
      <c r="C73" s="55"/>
      <c r="D73" s="55" t="s">
        <v>347</v>
      </c>
      <c r="E73" s="55" t="s">
        <v>348</v>
      </c>
      <c r="F73" s="56"/>
      <c r="G73" s="56"/>
    </row>
    <row r="74">
      <c r="A74" s="53" t="s">
        <v>306</v>
      </c>
      <c r="B74" s="54" t="s">
        <v>307</v>
      </c>
      <c r="C74" s="55" t="s">
        <v>349</v>
      </c>
      <c r="D74" s="55" t="s">
        <v>350</v>
      </c>
      <c r="E74" s="55" t="s">
        <v>351</v>
      </c>
      <c r="F74" s="56"/>
      <c r="G74" s="56"/>
    </row>
    <row r="75">
      <c r="A75" s="53" t="s">
        <v>306</v>
      </c>
      <c r="B75" s="54" t="s">
        <v>307</v>
      </c>
      <c r="C75" s="55" t="s">
        <v>352</v>
      </c>
      <c r="D75" s="55" t="s">
        <v>353</v>
      </c>
      <c r="E75" s="55" t="s">
        <v>354</v>
      </c>
      <c r="F75" s="56"/>
      <c r="G75" s="56"/>
    </row>
    <row r="76">
      <c r="A76" s="53" t="s">
        <v>234</v>
      </c>
      <c r="B76" s="54" t="s">
        <v>355</v>
      </c>
      <c r="C76" s="55" t="s">
        <v>356</v>
      </c>
      <c r="D76" s="55" t="s">
        <v>357</v>
      </c>
      <c r="E76" s="55" t="s">
        <v>358</v>
      </c>
      <c r="F76" s="57" t="s">
        <v>359</v>
      </c>
      <c r="G76" s="56"/>
    </row>
    <row r="77">
      <c r="A77" s="53" t="s">
        <v>234</v>
      </c>
      <c r="B77" s="54" t="s">
        <v>360</v>
      </c>
      <c r="C77" s="55" t="s">
        <v>361</v>
      </c>
      <c r="D77" s="55" t="s">
        <v>362</v>
      </c>
      <c r="E77" s="55" t="s">
        <v>363</v>
      </c>
      <c r="F77" s="57" t="s">
        <v>346</v>
      </c>
      <c r="G77" s="56"/>
    </row>
    <row r="78">
      <c r="A78" s="50" t="s">
        <v>305</v>
      </c>
    </row>
    <row r="79">
      <c r="A79" s="53" t="s">
        <v>306</v>
      </c>
      <c r="B79" s="54" t="s">
        <v>307</v>
      </c>
      <c r="C79" s="55" t="s">
        <v>349</v>
      </c>
      <c r="D79" s="55" t="s">
        <v>350</v>
      </c>
      <c r="E79" s="55"/>
      <c r="F79" s="57" t="s">
        <v>364</v>
      </c>
      <c r="G79" s="56"/>
    </row>
    <row r="80">
      <c r="A80" s="53" t="s">
        <v>230</v>
      </c>
      <c r="B80" s="54" t="s">
        <v>231</v>
      </c>
      <c r="C80" s="55"/>
      <c r="D80" s="55"/>
      <c r="E80" s="55" t="s">
        <v>312</v>
      </c>
      <c r="F80" s="57" t="s">
        <v>365</v>
      </c>
      <c r="G80" s="56"/>
    </row>
    <row r="81">
      <c r="A81" s="60" t="s">
        <v>366</v>
      </c>
    </row>
    <row r="82">
      <c r="A82" s="53" t="s">
        <v>316</v>
      </c>
      <c r="B82" s="54" t="s">
        <v>322</v>
      </c>
      <c r="C82" s="55"/>
      <c r="D82" s="55"/>
      <c r="E82" s="55" t="s">
        <v>367</v>
      </c>
      <c r="F82" s="56"/>
      <c r="G82" s="56"/>
    </row>
    <row r="83">
      <c r="A83" s="53" t="s">
        <v>234</v>
      </c>
      <c r="B83" s="54" t="s">
        <v>355</v>
      </c>
      <c r="C83" s="55"/>
      <c r="D83" s="55"/>
      <c r="E83" s="55" t="s">
        <v>367</v>
      </c>
      <c r="F83" s="57" t="s">
        <v>359</v>
      </c>
      <c r="G83" s="56"/>
    </row>
    <row r="84">
      <c r="A84" s="53" t="s">
        <v>368</v>
      </c>
      <c r="B84" s="54" t="s">
        <v>368</v>
      </c>
      <c r="C84" s="55"/>
      <c r="D84" s="55"/>
      <c r="E84" s="55" t="s">
        <v>369</v>
      </c>
      <c r="F84" s="57" t="s">
        <v>365</v>
      </c>
      <c r="G84" s="56"/>
    </row>
    <row r="85">
      <c r="A85" s="53" t="s">
        <v>368</v>
      </c>
      <c r="B85" s="54" t="s">
        <v>368</v>
      </c>
      <c r="C85" s="55"/>
      <c r="D85" s="55"/>
      <c r="E85" s="55" t="s">
        <v>370</v>
      </c>
      <c r="F85" s="57" t="s">
        <v>371</v>
      </c>
      <c r="G85" s="56"/>
    </row>
    <row r="86">
      <c r="A86" s="61" t="s">
        <v>372</v>
      </c>
    </row>
    <row r="87">
      <c r="A87" s="51" t="s">
        <v>315</v>
      </c>
      <c r="B87" s="4"/>
      <c r="C87" s="4"/>
      <c r="D87" s="4"/>
      <c r="E87" s="4"/>
      <c r="F87" s="4"/>
      <c r="G87" s="23"/>
    </row>
    <row r="88">
      <c r="A88" s="62" t="s">
        <v>306</v>
      </c>
      <c r="B88" s="63" t="s">
        <v>307</v>
      </c>
      <c r="C88" s="64" t="s">
        <v>331</v>
      </c>
      <c r="D88" s="64" t="s">
        <v>373</v>
      </c>
      <c r="E88" s="64" t="s">
        <v>345</v>
      </c>
      <c r="F88" s="64" t="s">
        <v>374</v>
      </c>
      <c r="G88" s="65"/>
    </row>
    <row r="89">
      <c r="A89" s="62" t="s">
        <v>306</v>
      </c>
      <c r="B89" s="63" t="s">
        <v>307</v>
      </c>
      <c r="C89" s="64" t="s">
        <v>343</v>
      </c>
      <c r="D89" s="64" t="s">
        <v>375</v>
      </c>
      <c r="E89" s="64" t="s">
        <v>376</v>
      </c>
      <c r="F89" s="65" t="s">
        <v>374</v>
      </c>
      <c r="G89" s="65"/>
    </row>
    <row r="90">
      <c r="A90" s="62" t="s">
        <v>230</v>
      </c>
      <c r="B90" s="63" t="s">
        <v>240</v>
      </c>
      <c r="C90" s="64" t="s">
        <v>244</v>
      </c>
      <c r="D90" s="64" t="s">
        <v>377</v>
      </c>
      <c r="E90" s="64" t="s">
        <v>378</v>
      </c>
      <c r="F90" s="66" t="s">
        <v>379</v>
      </c>
      <c r="G90" s="65"/>
    </row>
    <row r="91">
      <c r="A91" s="62" t="s">
        <v>380</v>
      </c>
      <c r="B91" s="63" t="s">
        <v>381</v>
      </c>
      <c r="C91" s="64" t="s">
        <v>382</v>
      </c>
      <c r="D91" s="64" t="s">
        <v>382</v>
      </c>
      <c r="E91" s="64" t="s">
        <v>383</v>
      </c>
      <c r="F91" s="66" t="s">
        <v>379</v>
      </c>
      <c r="G91" s="65"/>
    </row>
    <row r="92">
      <c r="A92" s="62" t="s">
        <v>248</v>
      </c>
      <c r="B92" s="63" t="s">
        <v>249</v>
      </c>
      <c r="C92" s="64" t="s">
        <v>254</v>
      </c>
      <c r="D92" s="64" t="s">
        <v>384</v>
      </c>
      <c r="E92" s="64" t="s">
        <v>385</v>
      </c>
      <c r="F92" s="65" t="s">
        <v>386</v>
      </c>
      <c r="G92" s="65"/>
    </row>
    <row r="93">
      <c r="A93" s="62" t="s">
        <v>248</v>
      </c>
      <c r="B93" s="63" t="s">
        <v>249</v>
      </c>
      <c r="C93" s="64" t="s">
        <v>254</v>
      </c>
      <c r="D93" s="64" t="s">
        <v>387</v>
      </c>
      <c r="E93" s="64"/>
      <c r="F93" s="66" t="s">
        <v>275</v>
      </c>
      <c r="G93" s="65"/>
    </row>
    <row r="94">
      <c r="A94" s="62" t="s">
        <v>388</v>
      </c>
      <c r="B94" s="63" t="s">
        <v>389</v>
      </c>
      <c r="C94" s="64" t="s">
        <v>390</v>
      </c>
      <c r="D94" s="64" t="s">
        <v>391</v>
      </c>
      <c r="E94" s="64"/>
      <c r="F94" s="66" t="s">
        <v>275</v>
      </c>
      <c r="G94" s="65"/>
    </row>
    <row r="95">
      <c r="A95" s="62" t="s">
        <v>388</v>
      </c>
      <c r="B95" s="63" t="s">
        <v>389</v>
      </c>
      <c r="C95" s="64" t="s">
        <v>392</v>
      </c>
      <c r="D95" s="64" t="s">
        <v>393</v>
      </c>
      <c r="E95" s="64" t="s">
        <v>394</v>
      </c>
      <c r="F95" s="65" t="s">
        <v>395</v>
      </c>
      <c r="G95" s="65"/>
    </row>
    <row r="96">
      <c r="A96" s="62" t="s">
        <v>234</v>
      </c>
      <c r="B96" s="63" t="s">
        <v>360</v>
      </c>
      <c r="C96" s="64" t="s">
        <v>361</v>
      </c>
      <c r="D96" s="64" t="s">
        <v>396</v>
      </c>
      <c r="E96" s="64" t="s">
        <v>397</v>
      </c>
      <c r="F96" s="65" t="s">
        <v>374</v>
      </c>
      <c r="G96" s="65"/>
    </row>
    <row r="97">
      <c r="A97" s="62" t="s">
        <v>234</v>
      </c>
      <c r="B97" s="63" t="s">
        <v>360</v>
      </c>
      <c r="C97" s="64" t="s">
        <v>361</v>
      </c>
      <c r="D97" s="64" t="s">
        <v>398</v>
      </c>
      <c r="E97" s="64" t="s">
        <v>399</v>
      </c>
      <c r="F97" s="65" t="s">
        <v>374</v>
      </c>
      <c r="G97" s="65"/>
    </row>
    <row r="98">
      <c r="A98" s="62" t="s">
        <v>234</v>
      </c>
      <c r="B98" s="63" t="s">
        <v>360</v>
      </c>
      <c r="C98" s="64" t="s">
        <v>361</v>
      </c>
      <c r="D98" s="64" t="s">
        <v>400</v>
      </c>
      <c r="E98" s="64" t="s">
        <v>401</v>
      </c>
      <c r="F98" s="65" t="s">
        <v>374</v>
      </c>
      <c r="G98" s="65"/>
    </row>
    <row r="99">
      <c r="A99" s="62" t="s">
        <v>234</v>
      </c>
      <c r="B99" s="63" t="s">
        <v>402</v>
      </c>
      <c r="C99" s="64" t="s">
        <v>403</v>
      </c>
      <c r="D99" s="64" t="s">
        <v>404</v>
      </c>
      <c r="E99" s="64" t="s">
        <v>405</v>
      </c>
      <c r="F99" s="65"/>
      <c r="G99" s="65"/>
    </row>
    <row r="100">
      <c r="A100" s="62" t="s">
        <v>234</v>
      </c>
      <c r="B100" s="63" t="s">
        <v>402</v>
      </c>
      <c r="C100" s="64" t="s">
        <v>406</v>
      </c>
      <c r="D100" s="64" t="s">
        <v>407</v>
      </c>
      <c r="E100" s="64"/>
      <c r="F100" s="66" t="s">
        <v>275</v>
      </c>
      <c r="G100" s="65"/>
    </row>
    <row r="101">
      <c r="A101" s="67" t="s">
        <v>366</v>
      </c>
    </row>
    <row r="102">
      <c r="A102" s="62" t="s">
        <v>368</v>
      </c>
      <c r="B102" s="63" t="s">
        <v>368</v>
      </c>
      <c r="C102" s="64"/>
      <c r="D102" s="64"/>
      <c r="E102" s="64" t="s">
        <v>408</v>
      </c>
      <c r="F102" s="64" t="s">
        <v>409</v>
      </c>
      <c r="G102" s="65"/>
    </row>
    <row r="103">
      <c r="A103" s="68" t="s">
        <v>410</v>
      </c>
      <c r="F103" s="24" t="s">
        <v>186</v>
      </c>
    </row>
    <row r="104">
      <c r="A104" s="69" t="s">
        <v>316</v>
      </c>
      <c r="B104" s="70" t="s">
        <v>411</v>
      </c>
      <c r="C104" s="71" t="s">
        <v>412</v>
      </c>
      <c r="D104" s="71" t="s">
        <v>413</v>
      </c>
      <c r="E104" s="72">
        <v>47.0</v>
      </c>
      <c r="F104" s="72" t="s">
        <v>414</v>
      </c>
      <c r="G104" s="72"/>
    </row>
    <row r="105">
      <c r="A105" s="69" t="s">
        <v>316</v>
      </c>
      <c r="B105" s="70" t="s">
        <v>317</v>
      </c>
      <c r="C105" s="71" t="s">
        <v>415</v>
      </c>
      <c r="D105" s="71" t="s">
        <v>319</v>
      </c>
      <c r="E105" s="71"/>
      <c r="F105" s="72" t="s">
        <v>416</v>
      </c>
      <c r="G105" s="72"/>
    </row>
    <row r="106">
      <c r="A106" s="69" t="s">
        <v>316</v>
      </c>
      <c r="B106" s="70" t="s">
        <v>322</v>
      </c>
      <c r="C106" s="71" t="s">
        <v>417</v>
      </c>
      <c r="D106" s="71" t="s">
        <v>418</v>
      </c>
      <c r="E106" s="71" t="s">
        <v>419</v>
      </c>
      <c r="F106" s="73" t="s">
        <v>152</v>
      </c>
      <c r="G106" s="72"/>
    </row>
    <row r="107">
      <c r="A107" s="69" t="s">
        <v>316</v>
      </c>
      <c r="B107" s="70" t="s">
        <v>322</v>
      </c>
      <c r="C107" s="71" t="s">
        <v>420</v>
      </c>
      <c r="D107" s="71" t="s">
        <v>421</v>
      </c>
      <c r="E107" s="71" t="s">
        <v>422</v>
      </c>
      <c r="F107" s="73" t="s">
        <v>152</v>
      </c>
      <c r="G107" s="72"/>
    </row>
    <row r="108">
      <c r="A108" s="69" t="s">
        <v>316</v>
      </c>
      <c r="B108" s="70" t="s">
        <v>322</v>
      </c>
      <c r="C108" s="71" t="s">
        <v>323</v>
      </c>
      <c r="D108" s="71" t="s">
        <v>324</v>
      </c>
      <c r="E108" s="71" t="s">
        <v>325</v>
      </c>
      <c r="F108" s="73" t="s">
        <v>152</v>
      </c>
      <c r="G108" s="72"/>
    </row>
    <row r="109">
      <c r="A109" s="69" t="s">
        <v>316</v>
      </c>
      <c r="B109" s="70" t="s">
        <v>322</v>
      </c>
      <c r="C109" s="71" t="s">
        <v>323</v>
      </c>
      <c r="D109" s="71" t="s">
        <v>423</v>
      </c>
      <c r="E109" s="71" t="s">
        <v>424</v>
      </c>
      <c r="F109" s="73" t="s">
        <v>152</v>
      </c>
      <c r="G109" s="72"/>
    </row>
    <row r="110">
      <c r="A110" s="69" t="s">
        <v>316</v>
      </c>
      <c r="B110" s="70" t="s">
        <v>425</v>
      </c>
      <c r="C110" s="71" t="s">
        <v>426</v>
      </c>
      <c r="D110" s="71" t="s">
        <v>426</v>
      </c>
      <c r="E110" s="74"/>
      <c r="F110" s="72" t="s">
        <v>427</v>
      </c>
      <c r="G110" s="72"/>
    </row>
    <row r="111">
      <c r="A111" s="69" t="s">
        <v>316</v>
      </c>
      <c r="B111" s="70" t="s">
        <v>425</v>
      </c>
      <c r="C111" s="71" t="s">
        <v>428</v>
      </c>
      <c r="D111" s="71" t="s">
        <v>429</v>
      </c>
      <c r="E111" s="71"/>
      <c r="F111" s="72" t="s">
        <v>430</v>
      </c>
      <c r="G111" s="72"/>
    </row>
    <row r="112">
      <c r="A112" s="69" t="s">
        <v>316</v>
      </c>
      <c r="B112" s="70" t="s">
        <v>425</v>
      </c>
      <c r="C112" s="71" t="s">
        <v>431</v>
      </c>
      <c r="D112" s="71" t="s">
        <v>431</v>
      </c>
      <c r="E112" s="74"/>
      <c r="F112" s="72" t="s">
        <v>432</v>
      </c>
      <c r="G112" s="72"/>
    </row>
    <row r="113">
      <c r="A113" s="69" t="s">
        <v>316</v>
      </c>
      <c r="B113" s="70" t="s">
        <v>433</v>
      </c>
      <c r="C113" s="71" t="s">
        <v>434</v>
      </c>
      <c r="D113" s="71" t="s">
        <v>435</v>
      </c>
      <c r="E113" s="71" t="s">
        <v>436</v>
      </c>
      <c r="F113" s="72" t="s">
        <v>430</v>
      </c>
      <c r="G113" s="72"/>
    </row>
    <row r="114">
      <c r="A114" s="69" t="s">
        <v>316</v>
      </c>
      <c r="B114" s="70" t="s">
        <v>433</v>
      </c>
      <c r="C114" s="71" t="s">
        <v>437</v>
      </c>
      <c r="D114" s="71" t="s">
        <v>438</v>
      </c>
      <c r="E114" s="71" t="s">
        <v>439</v>
      </c>
      <c r="F114" s="72" t="s">
        <v>440</v>
      </c>
      <c r="G114" s="72"/>
    </row>
    <row r="115">
      <c r="A115" s="69" t="s">
        <v>316</v>
      </c>
      <c r="B115" s="70" t="s">
        <v>433</v>
      </c>
      <c r="C115" s="71" t="s">
        <v>441</v>
      </c>
      <c r="D115" s="71" t="s">
        <v>442</v>
      </c>
      <c r="E115" s="71" t="s">
        <v>443</v>
      </c>
      <c r="F115" s="72" t="s">
        <v>444</v>
      </c>
      <c r="G115" s="72"/>
    </row>
    <row r="116" ht="15.75" customHeight="1">
      <c r="A116" s="69" t="s">
        <v>316</v>
      </c>
      <c r="B116" s="70" t="s">
        <v>433</v>
      </c>
      <c r="C116" s="71" t="s">
        <v>445</v>
      </c>
      <c r="D116" s="71" t="s">
        <v>446</v>
      </c>
      <c r="E116" s="71" t="s">
        <v>447</v>
      </c>
      <c r="F116" s="73" t="s">
        <v>152</v>
      </c>
      <c r="G116" s="72"/>
    </row>
    <row r="117" ht="15.75" customHeight="1">
      <c r="A117" s="69" t="s">
        <v>316</v>
      </c>
      <c r="B117" s="70" t="s">
        <v>433</v>
      </c>
      <c r="C117" s="71" t="s">
        <v>448</v>
      </c>
      <c r="D117" s="71" t="s">
        <v>449</v>
      </c>
      <c r="E117" s="71" t="s">
        <v>450</v>
      </c>
      <c r="F117" s="72"/>
      <c r="G117" s="72"/>
    </row>
    <row r="118" ht="15.75" customHeight="1">
      <c r="A118" s="69" t="s">
        <v>451</v>
      </c>
      <c r="B118" s="70" t="s">
        <v>452</v>
      </c>
      <c r="C118" s="71" t="s">
        <v>453</v>
      </c>
      <c r="D118" s="71" t="s">
        <v>454</v>
      </c>
      <c r="E118" s="71"/>
      <c r="F118" s="72" t="s">
        <v>455</v>
      </c>
      <c r="G118" s="72"/>
    </row>
    <row r="119">
      <c r="A119" s="75" t="s">
        <v>326</v>
      </c>
      <c r="B119" s="70" t="s">
        <v>456</v>
      </c>
      <c r="C119" s="71" t="s">
        <v>457</v>
      </c>
      <c r="D119" s="71" t="s">
        <v>458</v>
      </c>
      <c r="E119" s="74"/>
      <c r="F119" s="72" t="s">
        <v>459</v>
      </c>
      <c r="G119" s="72"/>
    </row>
    <row r="120">
      <c r="A120" s="75" t="s">
        <v>326</v>
      </c>
      <c r="B120" s="70" t="s">
        <v>456</v>
      </c>
      <c r="C120" s="71" t="s">
        <v>460</v>
      </c>
      <c r="D120" s="71" t="s">
        <v>461</v>
      </c>
      <c r="E120" s="71" t="s">
        <v>462</v>
      </c>
      <c r="F120" s="72" t="s">
        <v>463</v>
      </c>
      <c r="G120" s="72"/>
    </row>
    <row r="121">
      <c r="A121" s="75" t="s">
        <v>326</v>
      </c>
      <c r="B121" s="70" t="s">
        <v>456</v>
      </c>
      <c r="C121" s="71" t="s">
        <v>464</v>
      </c>
      <c r="D121" s="71" t="s">
        <v>465</v>
      </c>
      <c r="E121" s="71"/>
      <c r="F121" s="72" t="s">
        <v>466</v>
      </c>
      <c r="G121" s="72"/>
    </row>
    <row r="122">
      <c r="A122" s="75" t="s">
        <v>326</v>
      </c>
      <c r="B122" s="70" t="s">
        <v>456</v>
      </c>
      <c r="C122" s="71" t="s">
        <v>467</v>
      </c>
      <c r="D122" s="71" t="s">
        <v>468</v>
      </c>
      <c r="E122" s="71"/>
      <c r="F122" s="72" t="s">
        <v>469</v>
      </c>
      <c r="G122" s="72"/>
    </row>
    <row r="123">
      <c r="A123" s="75" t="s">
        <v>326</v>
      </c>
      <c r="B123" s="70" t="s">
        <v>456</v>
      </c>
      <c r="C123" s="71" t="s">
        <v>470</v>
      </c>
      <c r="D123" s="71" t="s">
        <v>471</v>
      </c>
      <c r="E123" s="71"/>
      <c r="F123" s="72" t="s">
        <v>472</v>
      </c>
      <c r="G123" s="72"/>
    </row>
    <row r="124">
      <c r="A124" s="75" t="s">
        <v>326</v>
      </c>
      <c r="B124" s="70" t="s">
        <v>327</v>
      </c>
      <c r="C124" s="71" t="s">
        <v>328</v>
      </c>
      <c r="D124" s="71" t="s">
        <v>329</v>
      </c>
      <c r="E124" s="71" t="s">
        <v>473</v>
      </c>
      <c r="F124" s="72" t="s">
        <v>474</v>
      </c>
      <c r="G124" s="72"/>
    </row>
    <row r="125">
      <c r="A125" s="75" t="s">
        <v>326</v>
      </c>
      <c r="B125" s="70" t="s">
        <v>475</v>
      </c>
      <c r="C125" s="71" t="s">
        <v>476</v>
      </c>
      <c r="D125" s="71" t="s">
        <v>477</v>
      </c>
      <c r="E125" s="71" t="s">
        <v>478</v>
      </c>
      <c r="F125" s="72" t="s">
        <v>479</v>
      </c>
      <c r="G125" s="72"/>
    </row>
    <row r="126">
      <c r="A126" s="69" t="s">
        <v>306</v>
      </c>
      <c r="B126" s="76" t="s">
        <v>307</v>
      </c>
      <c r="C126" s="71" t="s">
        <v>331</v>
      </c>
      <c r="D126" s="71" t="s">
        <v>263</v>
      </c>
      <c r="E126" s="71"/>
      <c r="F126" s="72" t="s">
        <v>480</v>
      </c>
      <c r="G126" s="72"/>
    </row>
    <row r="127">
      <c r="A127" s="69" t="s">
        <v>306</v>
      </c>
      <c r="B127" s="76" t="s">
        <v>307</v>
      </c>
      <c r="C127" s="71" t="s">
        <v>331</v>
      </c>
      <c r="D127" s="71" t="s">
        <v>160</v>
      </c>
      <c r="E127" s="74"/>
      <c r="F127" s="72" t="s">
        <v>481</v>
      </c>
      <c r="G127" s="72"/>
    </row>
    <row r="128">
      <c r="A128" s="69" t="s">
        <v>306</v>
      </c>
      <c r="B128" s="70" t="s">
        <v>307</v>
      </c>
      <c r="C128" s="71" t="s">
        <v>331</v>
      </c>
      <c r="D128" s="71" t="s">
        <v>482</v>
      </c>
      <c r="E128" s="74"/>
      <c r="F128" s="72" t="s">
        <v>483</v>
      </c>
      <c r="G128" s="72"/>
    </row>
    <row r="129">
      <c r="A129" s="69" t="s">
        <v>306</v>
      </c>
      <c r="B129" s="76" t="s">
        <v>307</v>
      </c>
      <c r="C129" s="71" t="s">
        <v>308</v>
      </c>
      <c r="D129" s="71" t="s">
        <v>484</v>
      </c>
      <c r="E129" s="71"/>
      <c r="F129" s="72" t="s">
        <v>485</v>
      </c>
      <c r="G129" s="72"/>
    </row>
    <row r="130">
      <c r="A130" s="69" t="s">
        <v>306</v>
      </c>
      <c r="B130" s="76" t="s">
        <v>307</v>
      </c>
      <c r="C130" s="71" t="s">
        <v>308</v>
      </c>
      <c r="D130" s="71" t="s">
        <v>486</v>
      </c>
      <c r="E130" s="71"/>
      <c r="F130" s="72" t="s">
        <v>487</v>
      </c>
      <c r="G130" s="72"/>
    </row>
    <row r="131">
      <c r="A131" s="69" t="s">
        <v>306</v>
      </c>
      <c r="B131" s="76" t="s">
        <v>307</v>
      </c>
      <c r="C131" s="71" t="s">
        <v>308</v>
      </c>
      <c r="D131" s="71" t="s">
        <v>488</v>
      </c>
      <c r="E131" s="71"/>
      <c r="F131" s="72" t="s">
        <v>489</v>
      </c>
      <c r="G131" s="72"/>
    </row>
    <row r="132">
      <c r="A132" s="69" t="s">
        <v>306</v>
      </c>
      <c r="B132" s="76" t="s">
        <v>307</v>
      </c>
      <c r="C132" s="71" t="s">
        <v>308</v>
      </c>
      <c r="D132" s="71" t="s">
        <v>490</v>
      </c>
      <c r="E132" s="71"/>
      <c r="F132" s="72" t="s">
        <v>491</v>
      </c>
      <c r="G132" s="72"/>
    </row>
    <row r="133">
      <c r="A133" s="69" t="s">
        <v>306</v>
      </c>
      <c r="B133" s="76" t="s">
        <v>307</v>
      </c>
      <c r="C133" s="71" t="s">
        <v>308</v>
      </c>
      <c r="D133" s="71" t="s">
        <v>492</v>
      </c>
      <c r="E133" s="74"/>
      <c r="F133" s="72" t="s">
        <v>493</v>
      </c>
      <c r="G133" s="72"/>
    </row>
    <row r="134">
      <c r="A134" s="69" t="s">
        <v>306</v>
      </c>
      <c r="B134" s="76" t="s">
        <v>307</v>
      </c>
      <c r="C134" s="71" t="s">
        <v>308</v>
      </c>
      <c r="D134" s="71" t="s">
        <v>494</v>
      </c>
      <c r="E134" s="71"/>
      <c r="F134" s="72" t="s">
        <v>495</v>
      </c>
      <c r="G134" s="72"/>
    </row>
    <row r="135">
      <c r="A135" s="69" t="s">
        <v>306</v>
      </c>
      <c r="B135" s="76" t="s">
        <v>307</v>
      </c>
      <c r="C135" s="71" t="s">
        <v>308</v>
      </c>
      <c r="D135" s="71" t="s">
        <v>496</v>
      </c>
      <c r="E135" s="71"/>
      <c r="F135" s="72" t="s">
        <v>497</v>
      </c>
      <c r="G135" s="72"/>
    </row>
    <row r="136">
      <c r="A136" s="69" t="s">
        <v>306</v>
      </c>
      <c r="B136" s="76" t="s">
        <v>307</v>
      </c>
      <c r="C136" s="71" t="s">
        <v>308</v>
      </c>
      <c r="D136" s="71" t="s">
        <v>498</v>
      </c>
      <c r="E136" s="74"/>
      <c r="F136" s="72" t="s">
        <v>499</v>
      </c>
      <c r="G136" s="72"/>
    </row>
    <row r="137">
      <c r="A137" s="69" t="s">
        <v>306</v>
      </c>
      <c r="B137" s="76" t="s">
        <v>307</v>
      </c>
      <c r="C137" s="71" t="s">
        <v>308</v>
      </c>
      <c r="D137" s="71" t="s">
        <v>500</v>
      </c>
      <c r="E137" s="74"/>
      <c r="F137" s="72" t="s">
        <v>501</v>
      </c>
      <c r="G137" s="72"/>
    </row>
    <row r="138">
      <c r="A138" s="69" t="s">
        <v>306</v>
      </c>
      <c r="B138" s="76" t="s">
        <v>307</v>
      </c>
      <c r="C138" s="71" t="s">
        <v>308</v>
      </c>
      <c r="D138" s="71" t="s">
        <v>502</v>
      </c>
      <c r="E138" s="71"/>
      <c r="F138" s="72" t="s">
        <v>503</v>
      </c>
      <c r="G138" s="72"/>
    </row>
    <row r="139">
      <c r="A139" s="69" t="s">
        <v>306</v>
      </c>
      <c r="B139" s="76" t="s">
        <v>307</v>
      </c>
      <c r="C139" s="71" t="s">
        <v>308</v>
      </c>
      <c r="D139" s="71" t="s">
        <v>504</v>
      </c>
      <c r="E139" s="71"/>
      <c r="F139" s="72" t="s">
        <v>505</v>
      </c>
      <c r="G139" s="72"/>
    </row>
    <row r="140">
      <c r="A140" s="69" t="s">
        <v>306</v>
      </c>
      <c r="B140" s="76" t="s">
        <v>307</v>
      </c>
      <c r="C140" s="71" t="s">
        <v>308</v>
      </c>
      <c r="D140" s="71" t="s">
        <v>506</v>
      </c>
      <c r="E140" s="71"/>
      <c r="F140" s="72" t="s">
        <v>507</v>
      </c>
      <c r="G140" s="72"/>
    </row>
    <row r="141">
      <c r="A141" s="69" t="s">
        <v>306</v>
      </c>
      <c r="B141" s="76" t="s">
        <v>307</v>
      </c>
      <c r="C141" s="71" t="s">
        <v>308</v>
      </c>
      <c r="D141" s="71" t="s">
        <v>309</v>
      </c>
      <c r="E141" s="71" t="s">
        <v>508</v>
      </c>
      <c r="F141" s="72" t="s">
        <v>509</v>
      </c>
      <c r="G141" s="72"/>
    </row>
    <row r="142">
      <c r="A142" s="69" t="s">
        <v>306</v>
      </c>
      <c r="B142" s="76" t="s">
        <v>307</v>
      </c>
      <c r="C142" s="71" t="s">
        <v>308</v>
      </c>
      <c r="D142" s="71" t="s">
        <v>510</v>
      </c>
      <c r="E142" s="74"/>
      <c r="F142" s="72" t="s">
        <v>511</v>
      </c>
      <c r="G142" s="72"/>
    </row>
    <row r="143">
      <c r="A143" s="69" t="s">
        <v>306</v>
      </c>
      <c r="B143" s="76" t="s">
        <v>307</v>
      </c>
      <c r="C143" s="71" t="s">
        <v>308</v>
      </c>
      <c r="D143" s="71" t="s">
        <v>512</v>
      </c>
      <c r="E143" s="71"/>
      <c r="F143" s="72"/>
      <c r="G143" s="72"/>
    </row>
    <row r="144">
      <c r="A144" s="69" t="s">
        <v>306</v>
      </c>
      <c r="B144" s="76" t="s">
        <v>307</v>
      </c>
      <c r="C144" s="71" t="s">
        <v>308</v>
      </c>
      <c r="D144" s="71" t="s">
        <v>513</v>
      </c>
      <c r="E144" s="71"/>
      <c r="F144" s="72" t="s">
        <v>514</v>
      </c>
      <c r="G144" s="72"/>
    </row>
    <row r="145">
      <c r="A145" s="69" t="s">
        <v>306</v>
      </c>
      <c r="B145" s="76" t="s">
        <v>307</v>
      </c>
      <c r="C145" s="71" t="s">
        <v>308</v>
      </c>
      <c r="D145" s="71" t="s">
        <v>515</v>
      </c>
      <c r="E145" s="71" t="s">
        <v>516</v>
      </c>
      <c r="F145" s="72" t="s">
        <v>517</v>
      </c>
      <c r="G145" s="72"/>
    </row>
    <row r="146">
      <c r="A146" s="69" t="s">
        <v>306</v>
      </c>
      <c r="B146" s="76" t="s">
        <v>307</v>
      </c>
      <c r="C146" s="71" t="s">
        <v>308</v>
      </c>
      <c r="D146" s="71" t="s">
        <v>518</v>
      </c>
      <c r="E146" s="71"/>
      <c r="F146" s="72" t="s">
        <v>519</v>
      </c>
      <c r="G146" s="72"/>
    </row>
    <row r="147">
      <c r="A147" s="69" t="s">
        <v>306</v>
      </c>
      <c r="B147" s="70" t="s">
        <v>307</v>
      </c>
      <c r="C147" s="71" t="s">
        <v>308</v>
      </c>
      <c r="D147" s="71" t="s">
        <v>520</v>
      </c>
      <c r="E147" s="71"/>
      <c r="F147" s="72" t="s">
        <v>521</v>
      </c>
      <c r="G147" s="72"/>
    </row>
    <row r="148">
      <c r="A148" s="69" t="s">
        <v>306</v>
      </c>
      <c r="B148" s="76" t="s">
        <v>307</v>
      </c>
      <c r="C148" s="71" t="s">
        <v>308</v>
      </c>
      <c r="D148" s="71" t="s">
        <v>522</v>
      </c>
      <c r="E148" s="71"/>
      <c r="F148" s="72" t="s">
        <v>523</v>
      </c>
      <c r="G148" s="72"/>
    </row>
    <row r="149">
      <c r="A149" s="69" t="s">
        <v>306</v>
      </c>
      <c r="B149" s="76" t="s">
        <v>307</v>
      </c>
      <c r="C149" s="71" t="s">
        <v>308</v>
      </c>
      <c r="D149" s="71" t="s">
        <v>524</v>
      </c>
      <c r="E149" s="74"/>
      <c r="F149" s="72" t="s">
        <v>525</v>
      </c>
      <c r="G149" s="72"/>
    </row>
    <row r="150">
      <c r="A150" s="69" t="s">
        <v>306</v>
      </c>
      <c r="B150" s="76" t="s">
        <v>307</v>
      </c>
      <c r="C150" s="71" t="s">
        <v>308</v>
      </c>
      <c r="D150" s="71" t="s">
        <v>526</v>
      </c>
      <c r="E150" s="71"/>
      <c r="F150" s="72" t="s">
        <v>527</v>
      </c>
      <c r="G150" s="72"/>
    </row>
    <row r="151">
      <c r="A151" s="69" t="s">
        <v>306</v>
      </c>
      <c r="B151" s="76" t="s">
        <v>307</v>
      </c>
      <c r="C151" s="71" t="s">
        <v>308</v>
      </c>
      <c r="D151" s="71" t="s">
        <v>528</v>
      </c>
      <c r="E151" s="74"/>
      <c r="F151" s="72" t="s">
        <v>529</v>
      </c>
      <c r="G151" s="72"/>
    </row>
    <row r="152">
      <c r="A152" s="69" t="s">
        <v>306</v>
      </c>
      <c r="B152" s="76" t="s">
        <v>307</v>
      </c>
      <c r="C152" s="71" t="s">
        <v>308</v>
      </c>
      <c r="D152" s="71" t="s">
        <v>530</v>
      </c>
      <c r="E152" s="71" t="s">
        <v>531</v>
      </c>
      <c r="F152" s="72" t="s">
        <v>532</v>
      </c>
      <c r="G152" s="72"/>
    </row>
    <row r="153">
      <c r="A153" s="69" t="s">
        <v>306</v>
      </c>
      <c r="B153" s="76" t="s">
        <v>307</v>
      </c>
      <c r="C153" s="71" t="s">
        <v>308</v>
      </c>
      <c r="D153" s="71" t="s">
        <v>533</v>
      </c>
      <c r="E153" s="74"/>
      <c r="F153" s="72" t="s">
        <v>534</v>
      </c>
      <c r="G153" s="72"/>
    </row>
    <row r="154">
      <c r="A154" s="69" t="s">
        <v>306</v>
      </c>
      <c r="B154" s="70" t="s">
        <v>307</v>
      </c>
      <c r="C154" s="71" t="s">
        <v>535</v>
      </c>
      <c r="D154" s="71" t="s">
        <v>536</v>
      </c>
      <c r="E154" s="71"/>
      <c r="F154" s="72" t="s">
        <v>537</v>
      </c>
      <c r="G154" s="72"/>
    </row>
    <row r="155">
      <c r="A155" s="69" t="s">
        <v>306</v>
      </c>
      <c r="B155" s="76" t="s">
        <v>307</v>
      </c>
      <c r="C155" s="71" t="s">
        <v>343</v>
      </c>
      <c r="D155" s="71" t="s">
        <v>538</v>
      </c>
      <c r="E155" s="71" t="s">
        <v>539</v>
      </c>
      <c r="F155" s="72" t="s">
        <v>540</v>
      </c>
      <c r="G155" s="72"/>
    </row>
    <row r="156" ht="15.75" customHeight="1">
      <c r="A156" s="69" t="s">
        <v>306</v>
      </c>
      <c r="B156" s="76" t="s">
        <v>307</v>
      </c>
      <c r="C156" s="71" t="s">
        <v>541</v>
      </c>
      <c r="D156" s="71" t="s">
        <v>542</v>
      </c>
      <c r="E156" s="71" t="s">
        <v>543</v>
      </c>
      <c r="F156" s="72" t="s">
        <v>544</v>
      </c>
      <c r="G156" s="72"/>
    </row>
    <row r="157" ht="15.75" customHeight="1">
      <c r="A157" s="69" t="s">
        <v>306</v>
      </c>
      <c r="B157" s="76" t="s">
        <v>307</v>
      </c>
      <c r="C157" s="71" t="s">
        <v>541</v>
      </c>
      <c r="D157" s="71" t="s">
        <v>545</v>
      </c>
      <c r="E157" s="71" t="s">
        <v>543</v>
      </c>
      <c r="F157" s="77" t="s">
        <v>546</v>
      </c>
      <c r="G157" s="72"/>
    </row>
    <row r="158" ht="15.75" customHeight="1">
      <c r="A158" s="69" t="s">
        <v>306</v>
      </c>
      <c r="B158" s="76" t="s">
        <v>307</v>
      </c>
      <c r="C158" s="71" t="s">
        <v>541</v>
      </c>
      <c r="D158" s="71" t="s">
        <v>547</v>
      </c>
      <c r="E158" s="71" t="s">
        <v>548</v>
      </c>
      <c r="F158" s="78" t="s">
        <v>152</v>
      </c>
      <c r="G158" s="72"/>
    </row>
    <row r="159" ht="15.75" customHeight="1">
      <c r="A159" s="69" t="s">
        <v>306</v>
      </c>
      <c r="B159" s="76" t="s">
        <v>307</v>
      </c>
      <c r="C159" s="71" t="s">
        <v>541</v>
      </c>
      <c r="D159" s="71" t="s">
        <v>549</v>
      </c>
      <c r="E159" s="71" t="s">
        <v>550</v>
      </c>
      <c r="F159" s="72" t="s">
        <v>551</v>
      </c>
      <c r="G159" s="72"/>
    </row>
    <row r="160">
      <c r="A160" s="69" t="s">
        <v>306</v>
      </c>
      <c r="B160" s="76" t="s">
        <v>307</v>
      </c>
      <c r="C160" s="71" t="s">
        <v>541</v>
      </c>
      <c r="D160" s="71" t="s">
        <v>552</v>
      </c>
      <c r="E160" s="71" t="s">
        <v>553</v>
      </c>
      <c r="F160" s="72" t="s">
        <v>554</v>
      </c>
      <c r="G160" s="72"/>
    </row>
    <row r="161" ht="15.75" customHeight="1">
      <c r="A161" s="69" t="s">
        <v>306</v>
      </c>
      <c r="B161" s="76" t="s">
        <v>307</v>
      </c>
      <c r="C161" s="71" t="s">
        <v>541</v>
      </c>
      <c r="D161" s="71" t="s">
        <v>555</v>
      </c>
      <c r="E161" s="71" t="s">
        <v>556</v>
      </c>
      <c r="F161" s="78" t="s">
        <v>152</v>
      </c>
      <c r="G161" s="72"/>
    </row>
    <row r="162">
      <c r="A162" s="75" t="s">
        <v>230</v>
      </c>
      <c r="B162" s="70" t="s">
        <v>240</v>
      </c>
      <c r="C162" s="71" t="s">
        <v>241</v>
      </c>
      <c r="D162" s="71" t="s">
        <v>557</v>
      </c>
      <c r="E162" s="74"/>
      <c r="F162" s="72" t="s">
        <v>558</v>
      </c>
      <c r="G162" s="72"/>
    </row>
    <row r="163">
      <c r="A163" s="75" t="s">
        <v>230</v>
      </c>
      <c r="B163" s="70" t="s">
        <v>240</v>
      </c>
      <c r="C163" s="71" t="s">
        <v>244</v>
      </c>
      <c r="D163" s="71" t="s">
        <v>559</v>
      </c>
      <c r="E163" s="71"/>
      <c r="F163" s="72" t="s">
        <v>560</v>
      </c>
      <c r="G163" s="72"/>
    </row>
    <row r="164">
      <c r="A164" s="69" t="s">
        <v>248</v>
      </c>
      <c r="B164" s="70" t="s">
        <v>249</v>
      </c>
      <c r="C164" s="72" t="s">
        <v>254</v>
      </c>
      <c r="D164" s="71" t="s">
        <v>561</v>
      </c>
      <c r="E164" s="71"/>
      <c r="F164" s="78" t="s">
        <v>152</v>
      </c>
      <c r="G164" s="72"/>
    </row>
    <row r="165">
      <c r="A165" s="69" t="s">
        <v>248</v>
      </c>
      <c r="B165" s="70" t="s">
        <v>249</v>
      </c>
      <c r="C165" s="72" t="s">
        <v>254</v>
      </c>
      <c r="D165" s="71" t="s">
        <v>294</v>
      </c>
      <c r="E165" s="71" t="s">
        <v>562</v>
      </c>
      <c r="F165" s="78"/>
      <c r="G165" s="72"/>
    </row>
    <row r="166">
      <c r="A166" s="69" t="s">
        <v>248</v>
      </c>
      <c r="B166" s="70" t="s">
        <v>249</v>
      </c>
      <c r="C166" s="72" t="s">
        <v>254</v>
      </c>
      <c r="D166" s="71" t="s">
        <v>295</v>
      </c>
      <c r="E166" s="71" t="s">
        <v>562</v>
      </c>
      <c r="F166" s="77" t="s">
        <v>563</v>
      </c>
      <c r="G166" s="72"/>
    </row>
    <row r="167">
      <c r="A167" s="69" t="s">
        <v>388</v>
      </c>
      <c r="B167" s="70" t="s">
        <v>389</v>
      </c>
      <c r="C167" s="72" t="s">
        <v>390</v>
      </c>
      <c r="D167" s="71" t="s">
        <v>391</v>
      </c>
      <c r="E167" s="71" t="s">
        <v>564</v>
      </c>
      <c r="F167" s="72" t="s">
        <v>565</v>
      </c>
      <c r="G167" s="72"/>
    </row>
    <row r="168">
      <c r="A168" s="69" t="s">
        <v>566</v>
      </c>
      <c r="B168" s="70" t="s">
        <v>567</v>
      </c>
      <c r="C168" s="72" t="s">
        <v>568</v>
      </c>
      <c r="D168" s="71" t="s">
        <v>569</v>
      </c>
      <c r="E168" s="71"/>
      <c r="F168" s="72" t="s">
        <v>570</v>
      </c>
      <c r="G168" s="79" t="str">
        <f>HYPERLINK("https://www.youtube.com/watch?v=xgOBlXJIfjA","Link")</f>
        <v>Link</v>
      </c>
    </row>
    <row r="169">
      <c r="A169" s="69" t="s">
        <v>566</v>
      </c>
      <c r="B169" s="70" t="s">
        <v>571</v>
      </c>
      <c r="C169" s="71" t="s">
        <v>572</v>
      </c>
      <c r="D169" s="71" t="s">
        <v>573</v>
      </c>
      <c r="E169" s="71" t="s">
        <v>574</v>
      </c>
      <c r="F169" s="72" t="s">
        <v>575</v>
      </c>
      <c r="G169" s="72"/>
    </row>
    <row r="170">
      <c r="A170" s="69" t="s">
        <v>566</v>
      </c>
      <c r="B170" s="70" t="s">
        <v>571</v>
      </c>
      <c r="C170" s="71" t="s">
        <v>572</v>
      </c>
      <c r="D170" s="71" t="s">
        <v>576</v>
      </c>
      <c r="E170" s="71"/>
      <c r="F170" s="72" t="s">
        <v>540</v>
      </c>
      <c r="G170" s="72"/>
    </row>
    <row r="171">
      <c r="A171" s="75" t="s">
        <v>234</v>
      </c>
      <c r="B171" s="76" t="s">
        <v>577</v>
      </c>
      <c r="C171" s="71" t="s">
        <v>578</v>
      </c>
      <c r="D171" s="71" t="s">
        <v>579</v>
      </c>
      <c r="E171" s="71" t="s">
        <v>580</v>
      </c>
      <c r="F171" s="71"/>
      <c r="G171" s="74"/>
    </row>
    <row r="172">
      <c r="A172" s="75" t="s">
        <v>234</v>
      </c>
      <c r="B172" s="76" t="s">
        <v>577</v>
      </c>
      <c r="C172" s="71" t="s">
        <v>581</v>
      </c>
      <c r="D172" s="71" t="s">
        <v>582</v>
      </c>
      <c r="E172" s="71" t="s">
        <v>583</v>
      </c>
      <c r="F172" s="71" t="s">
        <v>584</v>
      </c>
      <c r="G172" s="74"/>
    </row>
    <row r="173">
      <c r="A173" s="75" t="s">
        <v>234</v>
      </c>
      <c r="B173" s="76" t="s">
        <v>577</v>
      </c>
      <c r="C173" s="71" t="s">
        <v>581</v>
      </c>
      <c r="D173" s="71" t="s">
        <v>585</v>
      </c>
      <c r="E173" s="71" t="s">
        <v>583</v>
      </c>
      <c r="F173" s="72"/>
      <c r="G173" s="72"/>
    </row>
    <row r="174">
      <c r="A174" s="75" t="s">
        <v>234</v>
      </c>
      <c r="B174" s="76" t="s">
        <v>577</v>
      </c>
      <c r="C174" s="71" t="s">
        <v>581</v>
      </c>
      <c r="D174" s="71" t="s">
        <v>586</v>
      </c>
      <c r="E174" s="71" t="s">
        <v>583</v>
      </c>
      <c r="F174" s="72"/>
      <c r="G174" s="72"/>
    </row>
    <row r="175">
      <c r="A175" s="69" t="s">
        <v>234</v>
      </c>
      <c r="B175" s="70" t="s">
        <v>577</v>
      </c>
      <c r="C175" s="80" t="s">
        <v>587</v>
      </c>
      <c r="D175" s="71" t="s">
        <v>588</v>
      </c>
      <c r="E175" s="71" t="s">
        <v>589</v>
      </c>
      <c r="F175" s="72" t="s">
        <v>590</v>
      </c>
      <c r="G175" s="72"/>
    </row>
    <row r="176">
      <c r="A176" s="69" t="s">
        <v>234</v>
      </c>
      <c r="B176" s="70" t="s">
        <v>577</v>
      </c>
      <c r="C176" s="80" t="s">
        <v>591</v>
      </c>
      <c r="D176" s="71" t="s">
        <v>592</v>
      </c>
      <c r="E176" s="71" t="s">
        <v>593</v>
      </c>
      <c r="F176" s="72" t="s">
        <v>594</v>
      </c>
      <c r="G176" s="72"/>
    </row>
    <row r="177">
      <c r="A177" s="69" t="s">
        <v>234</v>
      </c>
      <c r="B177" s="70" t="s">
        <v>577</v>
      </c>
      <c r="C177" s="80" t="s">
        <v>595</v>
      </c>
      <c r="D177" s="71" t="s">
        <v>596</v>
      </c>
      <c r="E177" s="71" t="s">
        <v>597</v>
      </c>
      <c r="F177" s="72" t="s">
        <v>598</v>
      </c>
      <c r="G177" s="72"/>
    </row>
    <row r="178">
      <c r="A178" s="69" t="s">
        <v>234</v>
      </c>
      <c r="B178" s="70" t="s">
        <v>355</v>
      </c>
      <c r="C178" s="80" t="s">
        <v>356</v>
      </c>
      <c r="D178" s="71" t="s">
        <v>599</v>
      </c>
      <c r="E178" s="71" t="s">
        <v>600</v>
      </c>
      <c r="F178" s="73" t="s">
        <v>152</v>
      </c>
      <c r="G178" s="72"/>
    </row>
    <row r="179">
      <c r="A179" s="69" t="s">
        <v>234</v>
      </c>
      <c r="B179" s="70" t="s">
        <v>355</v>
      </c>
      <c r="C179" s="80" t="s">
        <v>356</v>
      </c>
      <c r="D179" s="71" t="s">
        <v>357</v>
      </c>
      <c r="E179" s="71" t="s">
        <v>601</v>
      </c>
      <c r="F179" s="73" t="s">
        <v>152</v>
      </c>
      <c r="G179" s="72"/>
    </row>
    <row r="180">
      <c r="A180" s="69" t="s">
        <v>234</v>
      </c>
      <c r="B180" s="70" t="s">
        <v>355</v>
      </c>
      <c r="C180" s="80" t="s">
        <v>602</v>
      </c>
      <c r="D180" s="71" t="s">
        <v>603</v>
      </c>
      <c r="E180" s="71" t="s">
        <v>556</v>
      </c>
      <c r="F180" s="73" t="s">
        <v>152</v>
      </c>
      <c r="G180" s="72"/>
    </row>
    <row r="181">
      <c r="A181" s="69" t="s">
        <v>234</v>
      </c>
      <c r="B181" s="70" t="s">
        <v>355</v>
      </c>
      <c r="C181" s="80" t="s">
        <v>604</v>
      </c>
      <c r="D181" s="71" t="s">
        <v>605</v>
      </c>
      <c r="E181" s="71" t="s">
        <v>606</v>
      </c>
      <c r="F181" s="73" t="s">
        <v>152</v>
      </c>
      <c r="G181" s="72"/>
    </row>
    <row r="182">
      <c r="A182" s="69" t="s">
        <v>234</v>
      </c>
      <c r="B182" s="70" t="s">
        <v>355</v>
      </c>
      <c r="C182" s="80" t="s">
        <v>607</v>
      </c>
      <c r="D182" s="71" t="s">
        <v>608</v>
      </c>
      <c r="E182" s="71" t="s">
        <v>609</v>
      </c>
      <c r="F182" s="73" t="s">
        <v>152</v>
      </c>
      <c r="G182" s="72"/>
    </row>
    <row r="183">
      <c r="A183" s="69" t="s">
        <v>234</v>
      </c>
      <c r="B183" s="70" t="s">
        <v>355</v>
      </c>
      <c r="C183" s="80" t="s">
        <v>587</v>
      </c>
      <c r="D183" s="71" t="s">
        <v>610</v>
      </c>
      <c r="E183" s="71" t="s">
        <v>611</v>
      </c>
      <c r="F183" s="73"/>
      <c r="G183" s="72"/>
    </row>
    <row r="184">
      <c r="A184" s="69" t="s">
        <v>234</v>
      </c>
      <c r="B184" s="70" t="s">
        <v>355</v>
      </c>
      <c r="C184" s="80" t="s">
        <v>587</v>
      </c>
      <c r="D184" s="71" t="s">
        <v>612</v>
      </c>
      <c r="E184" s="71" t="s">
        <v>613</v>
      </c>
      <c r="F184" s="73"/>
      <c r="G184" s="72"/>
    </row>
    <row r="185">
      <c r="A185" s="69" t="s">
        <v>234</v>
      </c>
      <c r="B185" s="70" t="s">
        <v>355</v>
      </c>
      <c r="C185" s="80" t="s">
        <v>587</v>
      </c>
      <c r="D185" s="71" t="s">
        <v>614</v>
      </c>
      <c r="E185" s="71" t="s">
        <v>615</v>
      </c>
      <c r="F185" s="73" t="s">
        <v>152</v>
      </c>
      <c r="G185" s="72"/>
    </row>
    <row r="186">
      <c r="A186" s="69" t="s">
        <v>234</v>
      </c>
      <c r="B186" s="70" t="s">
        <v>355</v>
      </c>
      <c r="C186" s="80" t="s">
        <v>616</v>
      </c>
      <c r="D186" s="71" t="s">
        <v>617</v>
      </c>
      <c r="E186" s="71" t="s">
        <v>618</v>
      </c>
      <c r="F186" s="73" t="s">
        <v>152</v>
      </c>
      <c r="G186" s="72"/>
    </row>
    <row r="187">
      <c r="A187" s="69" t="s">
        <v>234</v>
      </c>
      <c r="B187" s="70" t="s">
        <v>355</v>
      </c>
      <c r="C187" s="80" t="s">
        <v>619</v>
      </c>
      <c r="D187" s="71" t="s">
        <v>620</v>
      </c>
      <c r="E187" s="71" t="s">
        <v>621</v>
      </c>
      <c r="F187" s="73" t="s">
        <v>152</v>
      </c>
      <c r="G187" s="72"/>
    </row>
    <row r="188">
      <c r="A188" s="69" t="s">
        <v>234</v>
      </c>
      <c r="B188" s="70" t="s">
        <v>355</v>
      </c>
      <c r="C188" s="80" t="s">
        <v>622</v>
      </c>
      <c r="D188" s="71" t="s">
        <v>623</v>
      </c>
      <c r="E188" s="71" t="s">
        <v>624</v>
      </c>
      <c r="F188" s="73" t="s">
        <v>152</v>
      </c>
      <c r="G188" s="72"/>
    </row>
    <row r="189">
      <c r="A189" s="69" t="s">
        <v>234</v>
      </c>
      <c r="B189" s="70" t="s">
        <v>625</v>
      </c>
      <c r="C189" s="80" t="s">
        <v>356</v>
      </c>
      <c r="D189" s="71" t="s">
        <v>626</v>
      </c>
      <c r="E189" s="71" t="s">
        <v>627</v>
      </c>
      <c r="F189" s="72" t="s">
        <v>628</v>
      </c>
      <c r="G189" s="72"/>
    </row>
    <row r="190">
      <c r="A190" s="69" t="s">
        <v>234</v>
      </c>
      <c r="B190" s="70" t="s">
        <v>625</v>
      </c>
      <c r="C190" s="80" t="s">
        <v>629</v>
      </c>
      <c r="D190" s="71" t="s">
        <v>630</v>
      </c>
      <c r="E190" s="71" t="s">
        <v>631</v>
      </c>
      <c r="F190" s="72" t="s">
        <v>632</v>
      </c>
      <c r="G190" s="72"/>
    </row>
    <row r="191">
      <c r="A191" s="60" t="s">
        <v>366</v>
      </c>
    </row>
    <row r="192">
      <c r="A192" s="69" t="s">
        <v>388</v>
      </c>
      <c r="B192" s="70" t="s">
        <v>389</v>
      </c>
      <c r="C192" s="72" t="s">
        <v>368</v>
      </c>
      <c r="D192" s="71" t="s">
        <v>368</v>
      </c>
      <c r="E192" s="71" t="s">
        <v>633</v>
      </c>
      <c r="F192" s="72"/>
      <c r="G192" s="72"/>
    </row>
    <row r="193">
      <c r="A193" s="81" t="s">
        <v>634</v>
      </c>
    </row>
    <row r="194">
      <c r="A194" s="51" t="s">
        <v>635</v>
      </c>
      <c r="B194" s="4"/>
      <c r="C194" s="4"/>
      <c r="D194" s="4"/>
      <c r="E194" s="4"/>
      <c r="F194" s="4"/>
      <c r="G194" s="23"/>
    </row>
    <row r="195">
      <c r="A195" s="82" t="s">
        <v>636</v>
      </c>
      <c r="B195" s="83" t="s">
        <v>637</v>
      </c>
      <c r="C195" s="14" t="s">
        <v>638</v>
      </c>
      <c r="D195" s="43" t="s">
        <v>639</v>
      </c>
      <c r="E195" s="84"/>
      <c r="F195" s="85" t="s">
        <v>640</v>
      </c>
      <c r="G195" s="85"/>
    </row>
    <row r="196">
      <c r="A196" s="44" t="s">
        <v>641</v>
      </c>
      <c r="F196" s="24" t="s">
        <v>186</v>
      </c>
    </row>
    <row r="197">
      <c r="A197" s="86" t="s">
        <v>642</v>
      </c>
      <c r="B197" s="87" t="s">
        <v>643</v>
      </c>
      <c r="C197" s="10" t="s">
        <v>644</v>
      </c>
      <c r="D197" s="10" t="s">
        <v>645</v>
      </c>
      <c r="E197" s="42" t="s">
        <v>646</v>
      </c>
      <c r="F197" s="42" t="s">
        <v>647</v>
      </c>
      <c r="G197" s="42"/>
    </row>
    <row r="198">
      <c r="A198" s="86" t="s">
        <v>642</v>
      </c>
      <c r="B198" s="87" t="s">
        <v>643</v>
      </c>
      <c r="C198" s="10" t="s">
        <v>648</v>
      </c>
      <c r="D198" s="10" t="s">
        <v>649</v>
      </c>
      <c r="E198" s="42" t="s">
        <v>650</v>
      </c>
      <c r="F198" s="42" t="s">
        <v>647</v>
      </c>
      <c r="G198" s="42"/>
    </row>
    <row r="199">
      <c r="A199" s="86" t="s">
        <v>642</v>
      </c>
      <c r="B199" s="87" t="s">
        <v>643</v>
      </c>
      <c r="C199" s="10" t="s">
        <v>651</v>
      </c>
      <c r="D199" s="10" t="s">
        <v>652</v>
      </c>
      <c r="E199" s="42" t="s">
        <v>653</v>
      </c>
      <c r="F199" s="42" t="s">
        <v>647</v>
      </c>
      <c r="G199" s="42"/>
    </row>
    <row r="200">
      <c r="A200" s="86" t="s">
        <v>316</v>
      </c>
      <c r="B200" s="87" t="s">
        <v>411</v>
      </c>
      <c r="C200" s="14" t="s">
        <v>412</v>
      </c>
      <c r="D200" s="14" t="s">
        <v>413</v>
      </c>
      <c r="E200" s="42"/>
      <c r="F200" s="88"/>
      <c r="G200" s="42"/>
    </row>
    <row r="201">
      <c r="A201" s="86" t="s">
        <v>316</v>
      </c>
      <c r="B201" s="87" t="s">
        <v>317</v>
      </c>
      <c r="C201" s="89" t="s">
        <v>415</v>
      </c>
      <c r="D201" s="10" t="s">
        <v>319</v>
      </c>
      <c r="E201" s="42"/>
      <c r="F201" s="88"/>
      <c r="G201" s="42"/>
    </row>
    <row r="202">
      <c r="A202" s="86" t="s">
        <v>316</v>
      </c>
      <c r="B202" s="87" t="s">
        <v>322</v>
      </c>
      <c r="C202" s="89" t="s">
        <v>417</v>
      </c>
      <c r="D202" s="10" t="s">
        <v>418</v>
      </c>
      <c r="E202" s="42" t="s">
        <v>419</v>
      </c>
      <c r="F202" s="88" t="s">
        <v>152</v>
      </c>
      <c r="G202" s="42"/>
    </row>
    <row r="203">
      <c r="A203" s="86" t="s">
        <v>316</v>
      </c>
      <c r="B203" s="87" t="s">
        <v>322</v>
      </c>
      <c r="C203" s="89" t="s">
        <v>420</v>
      </c>
      <c r="D203" s="10" t="s">
        <v>421</v>
      </c>
      <c r="E203" s="42" t="s">
        <v>654</v>
      </c>
      <c r="F203" s="42"/>
      <c r="G203" s="42"/>
    </row>
    <row r="204">
      <c r="A204" s="86" t="s">
        <v>316</v>
      </c>
      <c r="B204" s="87" t="s">
        <v>322</v>
      </c>
      <c r="C204" s="89" t="s">
        <v>323</v>
      </c>
      <c r="D204" s="10" t="s">
        <v>324</v>
      </c>
      <c r="E204" s="42" t="s">
        <v>655</v>
      </c>
      <c r="F204" s="42"/>
      <c r="G204" s="42"/>
    </row>
    <row r="205">
      <c r="A205" s="86" t="s">
        <v>316</v>
      </c>
      <c r="B205" s="87" t="s">
        <v>322</v>
      </c>
      <c r="C205" s="89" t="s">
        <v>323</v>
      </c>
      <c r="D205" s="10" t="s">
        <v>656</v>
      </c>
      <c r="E205" s="42" t="s">
        <v>657</v>
      </c>
      <c r="F205" s="42"/>
      <c r="G205" s="42"/>
    </row>
    <row r="206">
      <c r="A206" s="86" t="s">
        <v>316</v>
      </c>
      <c r="B206" s="87" t="s">
        <v>433</v>
      </c>
      <c r="C206" s="14" t="s">
        <v>448</v>
      </c>
      <c r="D206" s="14" t="s">
        <v>449</v>
      </c>
      <c r="E206" s="14" t="s">
        <v>450</v>
      </c>
      <c r="F206" s="42"/>
      <c r="G206" s="42"/>
    </row>
    <row r="207">
      <c r="A207" s="86" t="s">
        <v>451</v>
      </c>
      <c r="B207" s="87" t="s">
        <v>452</v>
      </c>
      <c r="C207" s="14" t="s">
        <v>453</v>
      </c>
      <c r="D207" s="14" t="s">
        <v>454</v>
      </c>
      <c r="E207" s="42"/>
      <c r="F207" s="42"/>
      <c r="G207" s="42"/>
    </row>
    <row r="208">
      <c r="A208" s="86" t="s">
        <v>326</v>
      </c>
      <c r="B208" s="87" t="s">
        <v>658</v>
      </c>
      <c r="C208" s="89" t="s">
        <v>659</v>
      </c>
      <c r="D208" s="10" t="s">
        <v>660</v>
      </c>
      <c r="E208" s="42"/>
      <c r="F208" s="42" t="s">
        <v>661</v>
      </c>
      <c r="G208" s="42"/>
    </row>
    <row r="209">
      <c r="A209" s="86" t="s">
        <v>326</v>
      </c>
      <c r="B209" s="87" t="s">
        <v>456</v>
      </c>
      <c r="C209" s="10" t="s">
        <v>464</v>
      </c>
      <c r="D209" s="10" t="s">
        <v>465</v>
      </c>
      <c r="E209" s="42"/>
      <c r="F209" s="42" t="s">
        <v>662</v>
      </c>
      <c r="G209" s="42"/>
    </row>
    <row r="210">
      <c r="A210" s="86" t="s">
        <v>326</v>
      </c>
      <c r="B210" s="87" t="s">
        <v>327</v>
      </c>
      <c r="C210" s="10" t="s">
        <v>328</v>
      </c>
      <c r="D210" s="10" t="s">
        <v>329</v>
      </c>
      <c r="E210" s="42"/>
      <c r="F210" s="42" t="s">
        <v>663</v>
      </c>
      <c r="G210" s="42"/>
    </row>
    <row r="211">
      <c r="A211" s="86" t="s">
        <v>326</v>
      </c>
      <c r="B211" s="87" t="s">
        <v>475</v>
      </c>
      <c r="C211" s="14" t="s">
        <v>476</v>
      </c>
      <c r="D211" s="14" t="s">
        <v>477</v>
      </c>
      <c r="E211" s="14" t="s">
        <v>478</v>
      </c>
      <c r="F211" s="14"/>
      <c r="G211" s="42"/>
    </row>
    <row r="212">
      <c r="A212" s="86" t="s">
        <v>306</v>
      </c>
      <c r="B212" s="87" t="s">
        <v>307</v>
      </c>
      <c r="C212" s="10" t="s">
        <v>331</v>
      </c>
      <c r="D212" s="10" t="s">
        <v>263</v>
      </c>
      <c r="E212" s="42"/>
      <c r="F212" s="14"/>
      <c r="G212" s="42"/>
    </row>
    <row r="213">
      <c r="A213" s="86" t="s">
        <v>306</v>
      </c>
      <c r="B213" s="87" t="s">
        <v>307</v>
      </c>
      <c r="C213" s="10" t="s">
        <v>331</v>
      </c>
      <c r="D213" s="10" t="s">
        <v>160</v>
      </c>
      <c r="E213" s="42"/>
      <c r="F213" s="14" t="s">
        <v>664</v>
      </c>
      <c r="G213" s="42"/>
    </row>
    <row r="214">
      <c r="A214" s="86" t="s">
        <v>306</v>
      </c>
      <c r="B214" s="87" t="s">
        <v>307</v>
      </c>
      <c r="C214" s="9" t="s">
        <v>308</v>
      </c>
      <c r="D214" s="10" t="s">
        <v>504</v>
      </c>
      <c r="E214" s="42"/>
      <c r="F214" s="88"/>
      <c r="G214" s="42"/>
    </row>
    <row r="215">
      <c r="A215" s="86" t="s">
        <v>306</v>
      </c>
      <c r="B215" s="87" t="s">
        <v>307</v>
      </c>
      <c r="C215" s="9" t="s">
        <v>308</v>
      </c>
      <c r="D215" s="10" t="s">
        <v>309</v>
      </c>
      <c r="E215" s="42"/>
      <c r="F215" s="88"/>
      <c r="G215" s="42"/>
    </row>
    <row r="216">
      <c r="A216" s="86" t="s">
        <v>306</v>
      </c>
      <c r="B216" s="87" t="s">
        <v>307</v>
      </c>
      <c r="C216" s="9" t="s">
        <v>308</v>
      </c>
      <c r="D216" s="10" t="s">
        <v>518</v>
      </c>
      <c r="E216" s="42"/>
      <c r="F216" s="88"/>
      <c r="G216" s="42"/>
    </row>
    <row r="217">
      <c r="A217" s="86" t="s">
        <v>306</v>
      </c>
      <c r="B217" s="87" t="s">
        <v>307</v>
      </c>
      <c r="C217" s="9" t="s">
        <v>308</v>
      </c>
      <c r="D217" s="10" t="s">
        <v>524</v>
      </c>
      <c r="E217" s="42"/>
      <c r="F217" s="88"/>
      <c r="G217" s="42"/>
    </row>
    <row r="218">
      <c r="A218" s="86" t="s">
        <v>306</v>
      </c>
      <c r="B218" s="87" t="s">
        <v>307</v>
      </c>
      <c r="C218" s="9" t="s">
        <v>308</v>
      </c>
      <c r="D218" s="10" t="s">
        <v>530</v>
      </c>
      <c r="E218" s="42"/>
      <c r="F218" s="88"/>
      <c r="G218" s="42"/>
    </row>
    <row r="219">
      <c r="A219" s="86" t="s">
        <v>306</v>
      </c>
      <c r="B219" s="87" t="s">
        <v>307</v>
      </c>
      <c r="C219" s="9" t="s">
        <v>541</v>
      </c>
      <c r="D219" s="10" t="s">
        <v>665</v>
      </c>
      <c r="E219" s="42"/>
      <c r="F219" s="88"/>
      <c r="G219" s="42"/>
    </row>
    <row r="220">
      <c r="A220" s="86" t="s">
        <v>306</v>
      </c>
      <c r="B220" s="87" t="s">
        <v>307</v>
      </c>
      <c r="C220" s="9" t="s">
        <v>541</v>
      </c>
      <c r="D220" s="10" t="s">
        <v>666</v>
      </c>
      <c r="E220" s="42" t="s">
        <v>667</v>
      </c>
      <c r="F220" s="88" t="s">
        <v>152</v>
      </c>
      <c r="G220" s="42"/>
    </row>
    <row r="221">
      <c r="A221" s="86" t="s">
        <v>306</v>
      </c>
      <c r="B221" s="87" t="s">
        <v>307</v>
      </c>
      <c r="C221" s="9" t="s">
        <v>541</v>
      </c>
      <c r="D221" s="10" t="s">
        <v>668</v>
      </c>
      <c r="E221" s="42" t="s">
        <v>550</v>
      </c>
      <c r="F221" s="88" t="s">
        <v>152</v>
      </c>
      <c r="G221" s="42"/>
    </row>
    <row r="222">
      <c r="A222" s="86" t="s">
        <v>306</v>
      </c>
      <c r="B222" s="87" t="s">
        <v>307</v>
      </c>
      <c r="C222" s="9" t="s">
        <v>541</v>
      </c>
      <c r="D222" s="10" t="s">
        <v>552</v>
      </c>
      <c r="E222" s="42" t="s">
        <v>669</v>
      </c>
      <c r="F222" s="88" t="s">
        <v>152</v>
      </c>
      <c r="G222" s="42"/>
    </row>
    <row r="223">
      <c r="A223" s="86" t="s">
        <v>306</v>
      </c>
      <c r="B223" s="87" t="s">
        <v>307</v>
      </c>
      <c r="C223" s="9" t="s">
        <v>541</v>
      </c>
      <c r="D223" s="10" t="s">
        <v>555</v>
      </c>
      <c r="E223" s="42" t="s">
        <v>670</v>
      </c>
      <c r="F223" s="42"/>
      <c r="G223" s="42"/>
    </row>
    <row r="224">
      <c r="A224" s="86" t="s">
        <v>671</v>
      </c>
      <c r="B224" s="87" t="s">
        <v>672</v>
      </c>
      <c r="C224" s="10" t="s">
        <v>673</v>
      </c>
      <c r="D224" s="10" t="s">
        <v>674</v>
      </c>
      <c r="E224" s="42"/>
      <c r="F224" s="42" t="s">
        <v>675</v>
      </c>
      <c r="G224" s="42"/>
    </row>
    <row r="225">
      <c r="A225" s="86" t="s">
        <v>671</v>
      </c>
      <c r="B225" s="87" t="s">
        <v>672</v>
      </c>
      <c r="C225" s="10" t="s">
        <v>676</v>
      </c>
      <c r="D225" s="10" t="s">
        <v>677</v>
      </c>
      <c r="E225" s="42"/>
      <c r="F225" s="88" t="s">
        <v>152</v>
      </c>
      <c r="G225" s="42"/>
    </row>
    <row r="226">
      <c r="A226" s="86" t="s">
        <v>678</v>
      </c>
      <c r="B226" s="87" t="s">
        <v>679</v>
      </c>
      <c r="C226" s="10" t="s">
        <v>680</v>
      </c>
      <c r="D226" s="10" t="s">
        <v>681</v>
      </c>
      <c r="E226" s="42"/>
      <c r="F226" s="42" t="s">
        <v>682</v>
      </c>
      <c r="G226" s="42"/>
    </row>
    <row r="227">
      <c r="A227" s="86" t="s">
        <v>678</v>
      </c>
      <c r="B227" s="87" t="s">
        <v>679</v>
      </c>
      <c r="C227" s="10" t="s">
        <v>683</v>
      </c>
      <c r="D227" s="10" t="s">
        <v>684</v>
      </c>
      <c r="E227" s="42"/>
      <c r="F227" s="42" t="s">
        <v>682</v>
      </c>
      <c r="G227" s="42"/>
    </row>
    <row r="228">
      <c r="A228" s="86" t="s">
        <v>678</v>
      </c>
      <c r="B228" s="87" t="s">
        <v>679</v>
      </c>
      <c r="C228" s="10" t="s">
        <v>685</v>
      </c>
      <c r="D228" s="10" t="s">
        <v>686</v>
      </c>
      <c r="E228" s="42"/>
      <c r="F228" s="42" t="s">
        <v>647</v>
      </c>
      <c r="G228" s="42"/>
    </row>
    <row r="229">
      <c r="A229" s="86" t="s">
        <v>687</v>
      </c>
      <c r="B229" s="87" t="s">
        <v>688</v>
      </c>
      <c r="C229" s="10" t="s">
        <v>689</v>
      </c>
      <c r="D229" s="10" t="s">
        <v>690</v>
      </c>
      <c r="E229" s="42" t="s">
        <v>691</v>
      </c>
      <c r="F229" s="88" t="s">
        <v>152</v>
      </c>
      <c r="G229" s="42"/>
    </row>
    <row r="230">
      <c r="A230" s="86" t="s">
        <v>687</v>
      </c>
      <c r="B230" s="87" t="s">
        <v>688</v>
      </c>
      <c r="C230" s="10" t="s">
        <v>689</v>
      </c>
      <c r="D230" s="10" t="s">
        <v>692</v>
      </c>
      <c r="E230" s="42" t="s">
        <v>691</v>
      </c>
      <c r="F230" s="88" t="s">
        <v>152</v>
      </c>
      <c r="G230" s="42"/>
    </row>
    <row r="231">
      <c r="A231" s="86" t="s">
        <v>687</v>
      </c>
      <c r="B231" s="87" t="s">
        <v>693</v>
      </c>
      <c r="C231" s="10" t="s">
        <v>694</v>
      </c>
      <c r="D231" s="10" t="s">
        <v>695</v>
      </c>
      <c r="E231" s="42" t="s">
        <v>696</v>
      </c>
      <c r="F231" s="42" t="s">
        <v>697</v>
      </c>
      <c r="G231" s="42"/>
    </row>
    <row r="232">
      <c r="A232" s="86" t="s">
        <v>687</v>
      </c>
      <c r="B232" s="87" t="s">
        <v>693</v>
      </c>
      <c r="C232" s="10" t="s">
        <v>694</v>
      </c>
      <c r="D232" s="10" t="s">
        <v>698</v>
      </c>
      <c r="E232" s="42" t="s">
        <v>699</v>
      </c>
      <c r="F232" s="42" t="s">
        <v>700</v>
      </c>
      <c r="G232" s="42"/>
    </row>
    <row r="233">
      <c r="A233" s="86" t="s">
        <v>687</v>
      </c>
      <c r="B233" s="87" t="s">
        <v>693</v>
      </c>
      <c r="C233" s="10" t="s">
        <v>694</v>
      </c>
      <c r="D233" s="10" t="s">
        <v>701</v>
      </c>
      <c r="E233" s="42" t="s">
        <v>696</v>
      </c>
      <c r="F233" s="42" t="s">
        <v>697</v>
      </c>
      <c r="G233" s="42"/>
    </row>
    <row r="234">
      <c r="A234" s="86" t="s">
        <v>687</v>
      </c>
      <c r="B234" s="87" t="s">
        <v>693</v>
      </c>
      <c r="C234" s="10" t="s">
        <v>702</v>
      </c>
      <c r="D234" s="10" t="s">
        <v>703</v>
      </c>
      <c r="E234" s="42" t="s">
        <v>704</v>
      </c>
      <c r="F234" s="42"/>
      <c r="G234" s="42"/>
    </row>
    <row r="235">
      <c r="A235" s="86" t="s">
        <v>687</v>
      </c>
      <c r="B235" s="87" t="s">
        <v>693</v>
      </c>
      <c r="C235" s="10" t="s">
        <v>702</v>
      </c>
      <c r="D235" s="10" t="s">
        <v>426</v>
      </c>
      <c r="E235" s="42"/>
      <c r="F235" s="42" t="s">
        <v>705</v>
      </c>
      <c r="G235" s="42"/>
    </row>
    <row r="236">
      <c r="A236" s="86" t="s">
        <v>687</v>
      </c>
      <c r="B236" s="87" t="s">
        <v>693</v>
      </c>
      <c r="C236" s="10" t="s">
        <v>706</v>
      </c>
      <c r="D236" s="10" t="s">
        <v>707</v>
      </c>
      <c r="E236" s="42" t="s">
        <v>708</v>
      </c>
      <c r="F236" s="10" t="s">
        <v>709</v>
      </c>
      <c r="G236" s="10"/>
    </row>
    <row r="237">
      <c r="A237" s="86" t="s">
        <v>687</v>
      </c>
      <c r="B237" s="87" t="s">
        <v>693</v>
      </c>
      <c r="C237" s="10" t="s">
        <v>706</v>
      </c>
      <c r="D237" s="10" t="s">
        <v>710</v>
      </c>
      <c r="E237" s="42"/>
      <c r="F237" s="10" t="s">
        <v>711</v>
      </c>
      <c r="G237" s="10"/>
    </row>
    <row r="238">
      <c r="A238" s="86" t="s">
        <v>687</v>
      </c>
      <c r="B238" s="87" t="s">
        <v>693</v>
      </c>
      <c r="C238" s="10" t="s">
        <v>706</v>
      </c>
      <c r="D238" s="10" t="s">
        <v>712</v>
      </c>
      <c r="E238" s="42"/>
      <c r="F238" s="10" t="s">
        <v>713</v>
      </c>
      <c r="G238" s="10"/>
    </row>
    <row r="239">
      <c r="A239" s="86" t="s">
        <v>687</v>
      </c>
      <c r="B239" s="87" t="s">
        <v>693</v>
      </c>
      <c r="C239" s="10" t="s">
        <v>706</v>
      </c>
      <c r="D239" s="10" t="s">
        <v>714</v>
      </c>
      <c r="E239" s="42" t="s">
        <v>708</v>
      </c>
      <c r="F239" s="88" t="s">
        <v>152</v>
      </c>
      <c r="G239" s="10"/>
    </row>
    <row r="240">
      <c r="A240" s="86" t="s">
        <v>687</v>
      </c>
      <c r="B240" s="87" t="s">
        <v>693</v>
      </c>
      <c r="C240" s="10" t="s">
        <v>715</v>
      </c>
      <c r="D240" s="10" t="s">
        <v>716</v>
      </c>
      <c r="E240" s="42"/>
      <c r="F240" s="42" t="s">
        <v>717</v>
      </c>
      <c r="G240" s="42"/>
    </row>
    <row r="241">
      <c r="A241" s="86" t="s">
        <v>687</v>
      </c>
      <c r="B241" s="87" t="s">
        <v>693</v>
      </c>
      <c r="C241" s="10" t="s">
        <v>715</v>
      </c>
      <c r="D241" s="10" t="s">
        <v>718</v>
      </c>
      <c r="E241" s="42"/>
      <c r="F241" s="42" t="s">
        <v>719</v>
      </c>
      <c r="G241" s="42"/>
    </row>
    <row r="242">
      <c r="A242" s="86" t="s">
        <v>687</v>
      </c>
      <c r="B242" s="87" t="s">
        <v>693</v>
      </c>
      <c r="C242" s="10" t="s">
        <v>715</v>
      </c>
      <c r="D242" s="10" t="s">
        <v>720</v>
      </c>
      <c r="E242" s="42"/>
      <c r="F242" s="42" t="s">
        <v>711</v>
      </c>
      <c r="G242" s="42"/>
    </row>
    <row r="243">
      <c r="A243" s="86" t="s">
        <v>687</v>
      </c>
      <c r="B243" s="87" t="s">
        <v>693</v>
      </c>
      <c r="C243" s="10" t="s">
        <v>715</v>
      </c>
      <c r="D243" s="10" t="s">
        <v>721</v>
      </c>
      <c r="E243" s="42"/>
      <c r="F243" s="42" t="s">
        <v>722</v>
      </c>
      <c r="G243" s="42"/>
    </row>
    <row r="244">
      <c r="A244" s="86" t="s">
        <v>248</v>
      </c>
      <c r="B244" s="87" t="s">
        <v>249</v>
      </c>
      <c r="C244" s="10" t="s">
        <v>254</v>
      </c>
      <c r="D244" s="43" t="s">
        <v>294</v>
      </c>
      <c r="E244" s="42" t="s">
        <v>562</v>
      </c>
      <c r="F244" s="42" t="s">
        <v>723</v>
      </c>
      <c r="G244" s="42"/>
    </row>
    <row r="245">
      <c r="A245" s="86" t="s">
        <v>248</v>
      </c>
      <c r="B245" s="87" t="s">
        <v>249</v>
      </c>
      <c r="C245" s="10" t="s">
        <v>254</v>
      </c>
      <c r="D245" s="10" t="s">
        <v>295</v>
      </c>
      <c r="E245" s="42" t="s">
        <v>562</v>
      </c>
      <c r="F245" s="42" t="s">
        <v>724</v>
      </c>
      <c r="G245" s="42"/>
    </row>
    <row r="246">
      <c r="A246" s="86" t="s">
        <v>636</v>
      </c>
      <c r="B246" s="87" t="s">
        <v>637</v>
      </c>
      <c r="C246" s="10" t="s">
        <v>725</v>
      </c>
      <c r="D246" s="10" t="s">
        <v>726</v>
      </c>
      <c r="E246" s="42"/>
      <c r="F246" s="90" t="s">
        <v>727</v>
      </c>
      <c r="G246" s="42"/>
    </row>
    <row r="247">
      <c r="A247" s="86" t="s">
        <v>636</v>
      </c>
      <c r="B247" s="87" t="s">
        <v>637</v>
      </c>
      <c r="C247" s="10" t="s">
        <v>725</v>
      </c>
      <c r="D247" s="10" t="s">
        <v>728</v>
      </c>
      <c r="E247" s="42" t="s">
        <v>729</v>
      </c>
      <c r="F247" s="25"/>
      <c r="G247" s="25"/>
    </row>
    <row r="248">
      <c r="A248" s="86" t="s">
        <v>636</v>
      </c>
      <c r="B248" s="87" t="s">
        <v>637</v>
      </c>
      <c r="C248" s="10" t="s">
        <v>730</v>
      </c>
      <c r="D248" s="10" t="s">
        <v>731</v>
      </c>
      <c r="E248" s="42"/>
      <c r="F248" s="25" t="s">
        <v>732</v>
      </c>
      <c r="G248" s="25"/>
    </row>
    <row r="249">
      <c r="A249" s="86" t="s">
        <v>636</v>
      </c>
      <c r="B249" s="87" t="s">
        <v>637</v>
      </c>
      <c r="C249" s="10" t="s">
        <v>733</v>
      </c>
      <c r="D249" s="10" t="s">
        <v>734</v>
      </c>
      <c r="E249" s="42"/>
      <c r="F249" s="42" t="s">
        <v>735</v>
      </c>
      <c r="G249" s="42"/>
    </row>
    <row r="250">
      <c r="A250" s="86" t="s">
        <v>636</v>
      </c>
      <c r="B250" s="87" t="s">
        <v>637</v>
      </c>
      <c r="C250" s="10" t="s">
        <v>733</v>
      </c>
      <c r="D250" s="10" t="s">
        <v>736</v>
      </c>
      <c r="E250" s="42"/>
      <c r="F250" s="42" t="s">
        <v>737</v>
      </c>
      <c r="G250" s="42"/>
    </row>
    <row r="251">
      <c r="A251" s="86" t="s">
        <v>636</v>
      </c>
      <c r="B251" s="87" t="s">
        <v>637</v>
      </c>
      <c r="C251" s="10" t="s">
        <v>638</v>
      </c>
      <c r="D251" s="10" t="s">
        <v>639</v>
      </c>
      <c r="E251" s="42"/>
      <c r="F251" s="42" t="s">
        <v>738</v>
      </c>
      <c r="G251" s="42"/>
    </row>
    <row r="252">
      <c r="A252" s="86" t="s">
        <v>636</v>
      </c>
      <c r="B252" s="87" t="s">
        <v>637</v>
      </c>
      <c r="C252" s="10" t="s">
        <v>638</v>
      </c>
      <c r="D252" s="10" t="s">
        <v>739</v>
      </c>
      <c r="E252" s="42"/>
      <c r="F252" s="42" t="s">
        <v>740</v>
      </c>
      <c r="G252" s="42"/>
    </row>
    <row r="253">
      <c r="A253" s="86" t="s">
        <v>636</v>
      </c>
      <c r="B253" s="87" t="s">
        <v>637</v>
      </c>
      <c r="C253" s="10" t="s">
        <v>741</v>
      </c>
      <c r="D253" s="10" t="s">
        <v>742</v>
      </c>
      <c r="E253" s="42"/>
      <c r="F253" s="42" t="s">
        <v>743</v>
      </c>
      <c r="G253" s="42"/>
    </row>
    <row r="254">
      <c r="A254" s="86" t="s">
        <v>636</v>
      </c>
      <c r="B254" s="87" t="s">
        <v>744</v>
      </c>
      <c r="C254" s="10" t="s">
        <v>745</v>
      </c>
      <c r="D254" s="10" t="s">
        <v>746</v>
      </c>
      <c r="E254" s="42"/>
      <c r="F254" s="42" t="s">
        <v>743</v>
      </c>
      <c r="G254" s="42"/>
    </row>
    <row r="255">
      <c r="A255" s="86" t="s">
        <v>636</v>
      </c>
      <c r="B255" s="87" t="s">
        <v>744</v>
      </c>
      <c r="C255" s="10" t="s">
        <v>747</v>
      </c>
      <c r="D255" s="9" t="s">
        <v>748</v>
      </c>
      <c r="E255" s="42"/>
      <c r="F255" s="42" t="s">
        <v>749</v>
      </c>
      <c r="G255" s="42"/>
    </row>
    <row r="256">
      <c r="A256" s="86" t="s">
        <v>636</v>
      </c>
      <c r="B256" s="87" t="s">
        <v>744</v>
      </c>
      <c r="C256" s="9" t="s">
        <v>750</v>
      </c>
      <c r="D256" s="9" t="s">
        <v>751</v>
      </c>
      <c r="E256" s="42" t="s">
        <v>752</v>
      </c>
      <c r="F256" s="42" t="s">
        <v>753</v>
      </c>
      <c r="G256" s="42"/>
    </row>
    <row r="257">
      <c r="A257" s="86" t="s">
        <v>636</v>
      </c>
      <c r="B257" s="87" t="s">
        <v>744</v>
      </c>
      <c r="C257" s="10" t="s">
        <v>754</v>
      </c>
      <c r="D257" s="10" t="s">
        <v>755</v>
      </c>
      <c r="E257" s="42"/>
      <c r="F257" s="42" t="s">
        <v>705</v>
      </c>
      <c r="G257" s="42"/>
    </row>
    <row r="258">
      <c r="A258" s="86" t="s">
        <v>636</v>
      </c>
      <c r="B258" s="87" t="s">
        <v>744</v>
      </c>
      <c r="C258" s="9" t="s">
        <v>756</v>
      </c>
      <c r="D258" s="10" t="s">
        <v>757</v>
      </c>
      <c r="E258" s="91" t="s">
        <v>758</v>
      </c>
      <c r="F258" s="42" t="s">
        <v>759</v>
      </c>
      <c r="G258" s="42"/>
    </row>
    <row r="259">
      <c r="A259" s="86" t="s">
        <v>636</v>
      </c>
      <c r="B259" s="87" t="s">
        <v>760</v>
      </c>
      <c r="C259" s="10" t="s">
        <v>761</v>
      </c>
      <c r="D259" s="10" t="s">
        <v>762</v>
      </c>
      <c r="E259" s="42"/>
      <c r="F259" s="42" t="s">
        <v>722</v>
      </c>
      <c r="G259" s="42"/>
    </row>
    <row r="260">
      <c r="A260" s="86" t="s">
        <v>636</v>
      </c>
      <c r="B260" s="87" t="s">
        <v>763</v>
      </c>
      <c r="C260" s="10" t="s">
        <v>764</v>
      </c>
      <c r="D260" s="10" t="s">
        <v>765</v>
      </c>
      <c r="E260" s="42"/>
      <c r="F260" s="42" t="s">
        <v>766</v>
      </c>
      <c r="G260" s="42"/>
    </row>
    <row r="261">
      <c r="A261" s="86" t="s">
        <v>636</v>
      </c>
      <c r="B261" s="87" t="s">
        <v>763</v>
      </c>
      <c r="C261" s="10" t="s">
        <v>767</v>
      </c>
      <c r="D261" s="10" t="s">
        <v>768</v>
      </c>
      <c r="E261" s="42" t="s">
        <v>769</v>
      </c>
      <c r="F261" s="42" t="s">
        <v>722</v>
      </c>
      <c r="G261" s="42"/>
    </row>
    <row r="262">
      <c r="A262" s="86" t="s">
        <v>636</v>
      </c>
      <c r="B262" s="87" t="s">
        <v>763</v>
      </c>
      <c r="C262" s="10" t="s">
        <v>770</v>
      </c>
      <c r="D262" s="10" t="s">
        <v>771</v>
      </c>
      <c r="E262" s="42"/>
      <c r="F262" s="42" t="s">
        <v>772</v>
      </c>
      <c r="G262" s="42"/>
    </row>
    <row r="263">
      <c r="A263" s="86" t="s">
        <v>636</v>
      </c>
      <c r="B263" s="87" t="s">
        <v>773</v>
      </c>
      <c r="C263" s="10" t="s">
        <v>774</v>
      </c>
      <c r="D263" s="10" t="s">
        <v>775</v>
      </c>
      <c r="E263" s="42"/>
      <c r="F263" s="42"/>
      <c r="G263" s="42"/>
    </row>
    <row r="264">
      <c r="A264" s="86" t="s">
        <v>636</v>
      </c>
      <c r="B264" s="87" t="s">
        <v>773</v>
      </c>
      <c r="C264" s="10" t="s">
        <v>774</v>
      </c>
      <c r="D264" s="10" t="s">
        <v>776</v>
      </c>
      <c r="E264" s="42"/>
      <c r="F264" s="42" t="s">
        <v>777</v>
      </c>
      <c r="G264" s="42"/>
    </row>
    <row r="265">
      <c r="A265" s="86" t="s">
        <v>636</v>
      </c>
      <c r="B265" s="87" t="s">
        <v>773</v>
      </c>
      <c r="C265" s="10" t="s">
        <v>778</v>
      </c>
      <c r="D265" s="10" t="s">
        <v>779</v>
      </c>
      <c r="E265" s="42"/>
      <c r="F265" s="42" t="s">
        <v>780</v>
      </c>
      <c r="G265" s="42"/>
    </row>
    <row r="266">
      <c r="A266" s="86" t="s">
        <v>636</v>
      </c>
      <c r="B266" s="87" t="s">
        <v>773</v>
      </c>
      <c r="C266" s="10" t="s">
        <v>778</v>
      </c>
      <c r="D266" s="10" t="s">
        <v>781</v>
      </c>
      <c r="E266" s="42"/>
      <c r="F266" s="42" t="s">
        <v>705</v>
      </c>
      <c r="G266" s="42"/>
    </row>
    <row r="267">
      <c r="A267" s="86" t="s">
        <v>566</v>
      </c>
      <c r="B267" s="87" t="s">
        <v>571</v>
      </c>
      <c r="C267" s="10" t="s">
        <v>572</v>
      </c>
      <c r="D267" s="14" t="s">
        <v>573</v>
      </c>
      <c r="E267" s="42"/>
      <c r="F267" s="42"/>
      <c r="G267" s="42"/>
    </row>
    <row r="268">
      <c r="A268" s="86" t="s">
        <v>566</v>
      </c>
      <c r="B268" s="87" t="s">
        <v>571</v>
      </c>
      <c r="C268" s="10" t="s">
        <v>572</v>
      </c>
      <c r="D268" s="14" t="s">
        <v>576</v>
      </c>
      <c r="E268" s="42"/>
      <c r="F268" s="42"/>
      <c r="G268" s="42"/>
    </row>
    <row r="269">
      <c r="A269" s="86" t="s">
        <v>234</v>
      </c>
      <c r="B269" s="87" t="s">
        <v>577</v>
      </c>
      <c r="C269" s="10" t="s">
        <v>581</v>
      </c>
      <c r="D269" s="10" t="s">
        <v>586</v>
      </c>
      <c r="E269" s="42"/>
      <c r="F269" s="42"/>
      <c r="G269" s="42"/>
    </row>
    <row r="270">
      <c r="A270" s="86" t="s">
        <v>234</v>
      </c>
      <c r="B270" s="87" t="s">
        <v>577</v>
      </c>
      <c r="C270" s="10" t="s">
        <v>595</v>
      </c>
      <c r="D270" s="10" t="s">
        <v>596</v>
      </c>
      <c r="E270" s="42"/>
      <c r="F270" s="42"/>
      <c r="G270" s="42"/>
    </row>
    <row r="271">
      <c r="A271" s="86" t="s">
        <v>234</v>
      </c>
      <c r="B271" s="87" t="s">
        <v>355</v>
      </c>
      <c r="C271" s="10" t="s">
        <v>782</v>
      </c>
      <c r="D271" s="10" t="s">
        <v>599</v>
      </c>
      <c r="E271" s="42"/>
      <c r="F271" s="42"/>
      <c r="G271" s="42"/>
    </row>
    <row r="272">
      <c r="A272" s="86" t="s">
        <v>234</v>
      </c>
      <c r="B272" s="87" t="s">
        <v>355</v>
      </c>
      <c r="C272" s="10" t="s">
        <v>782</v>
      </c>
      <c r="D272" s="10" t="s">
        <v>357</v>
      </c>
      <c r="E272" s="42" t="s">
        <v>783</v>
      </c>
      <c r="F272" s="42"/>
      <c r="G272" s="42"/>
    </row>
    <row r="273">
      <c r="A273" s="86" t="s">
        <v>234</v>
      </c>
      <c r="B273" s="87" t="s">
        <v>355</v>
      </c>
      <c r="C273" s="10" t="s">
        <v>602</v>
      </c>
      <c r="D273" s="10" t="s">
        <v>603</v>
      </c>
      <c r="E273" s="42"/>
      <c r="F273" s="42"/>
      <c r="G273" s="42"/>
    </row>
    <row r="274">
      <c r="A274" s="86" t="s">
        <v>234</v>
      </c>
      <c r="B274" s="87" t="s">
        <v>355</v>
      </c>
      <c r="C274" s="10" t="s">
        <v>616</v>
      </c>
      <c r="D274" s="10" t="s">
        <v>617</v>
      </c>
      <c r="E274" s="42"/>
      <c r="F274" s="42"/>
      <c r="G274" s="42"/>
    </row>
    <row r="275">
      <c r="A275" s="86" t="s">
        <v>234</v>
      </c>
      <c r="B275" s="87" t="s">
        <v>355</v>
      </c>
      <c r="C275" s="10" t="s">
        <v>619</v>
      </c>
      <c r="D275" s="10" t="s">
        <v>620</v>
      </c>
      <c r="E275" s="42"/>
      <c r="F275" s="42"/>
      <c r="G275" s="42"/>
    </row>
    <row r="276">
      <c r="A276" s="86" t="s">
        <v>234</v>
      </c>
      <c r="B276" s="87" t="s">
        <v>360</v>
      </c>
      <c r="C276" s="10" t="s">
        <v>361</v>
      </c>
      <c r="D276" s="10" t="s">
        <v>400</v>
      </c>
      <c r="E276" s="42" t="s">
        <v>784</v>
      </c>
      <c r="F276" s="42" t="s">
        <v>647</v>
      </c>
      <c r="G276" s="42"/>
    </row>
    <row r="277">
      <c r="A277" s="86" t="s">
        <v>234</v>
      </c>
      <c r="B277" s="87" t="s">
        <v>625</v>
      </c>
      <c r="C277" s="10" t="s">
        <v>356</v>
      </c>
      <c r="D277" s="10" t="s">
        <v>626</v>
      </c>
      <c r="E277" s="42"/>
      <c r="F277" s="42"/>
      <c r="G277" s="42"/>
    </row>
    <row r="278">
      <c r="A278" s="86" t="s">
        <v>234</v>
      </c>
      <c r="B278" s="87" t="s">
        <v>625</v>
      </c>
      <c r="C278" s="10" t="s">
        <v>629</v>
      </c>
      <c r="D278" s="10" t="s">
        <v>630</v>
      </c>
      <c r="E278" s="42"/>
      <c r="F278" s="42"/>
      <c r="G278" s="42"/>
    </row>
    <row r="279">
      <c r="A279" s="50" t="s">
        <v>305</v>
      </c>
    </row>
    <row r="280">
      <c r="A280" s="86" t="s">
        <v>306</v>
      </c>
      <c r="B280" s="87" t="s">
        <v>307</v>
      </c>
      <c r="C280" s="14" t="s">
        <v>535</v>
      </c>
      <c r="D280" s="10" t="s">
        <v>785</v>
      </c>
      <c r="E280" s="42"/>
      <c r="F280" s="42" t="s">
        <v>786</v>
      </c>
      <c r="G280" s="42"/>
    </row>
    <row r="281">
      <c r="A281" s="92" t="s">
        <v>787</v>
      </c>
      <c r="F281" s="24" t="s">
        <v>186</v>
      </c>
    </row>
    <row r="282">
      <c r="A282" s="93" t="s">
        <v>788</v>
      </c>
      <c r="B282" s="94"/>
      <c r="C282" s="94"/>
      <c r="D282" s="94"/>
      <c r="E282" s="94"/>
      <c r="F282" s="94"/>
      <c r="G282" s="95"/>
    </row>
    <row r="283">
      <c r="A283" s="96" t="s">
        <v>789</v>
      </c>
      <c r="B283" s="97"/>
      <c r="C283" s="97"/>
      <c r="D283" s="97"/>
      <c r="E283" s="97"/>
      <c r="F283" s="97"/>
      <c r="G283" s="95"/>
    </row>
    <row r="284">
      <c r="A284" s="98" t="s">
        <v>316</v>
      </c>
      <c r="B284" s="99" t="s">
        <v>411</v>
      </c>
      <c r="C284" s="100" t="s">
        <v>790</v>
      </c>
      <c r="D284" s="100" t="s">
        <v>413</v>
      </c>
      <c r="E284" s="95"/>
      <c r="F284" s="100" t="s">
        <v>791</v>
      </c>
      <c r="G284" s="95"/>
    </row>
    <row r="285">
      <c r="A285" s="98" t="s">
        <v>316</v>
      </c>
      <c r="B285" s="99" t="s">
        <v>792</v>
      </c>
      <c r="C285" s="100" t="s">
        <v>415</v>
      </c>
      <c r="D285" s="100" t="s">
        <v>319</v>
      </c>
      <c r="E285" s="95"/>
      <c r="F285" s="100" t="s">
        <v>793</v>
      </c>
      <c r="G285" s="95"/>
    </row>
    <row r="286">
      <c r="A286" s="98" t="s">
        <v>316</v>
      </c>
      <c r="B286" s="99" t="s">
        <v>322</v>
      </c>
      <c r="C286" s="100" t="s">
        <v>794</v>
      </c>
      <c r="D286" s="100" t="s">
        <v>795</v>
      </c>
      <c r="E286" s="95" t="s">
        <v>358</v>
      </c>
      <c r="F286" s="100" t="s">
        <v>796</v>
      </c>
      <c r="G286" s="95"/>
    </row>
    <row r="287">
      <c r="A287" s="98" t="s">
        <v>316</v>
      </c>
      <c r="B287" s="99" t="s">
        <v>322</v>
      </c>
      <c r="C287" s="100" t="s">
        <v>797</v>
      </c>
      <c r="D287" s="100" t="s">
        <v>798</v>
      </c>
      <c r="E287" s="95" t="s">
        <v>358</v>
      </c>
      <c r="F287" s="100" t="s">
        <v>799</v>
      </c>
      <c r="G287" s="95"/>
    </row>
    <row r="288">
      <c r="A288" s="98" t="s">
        <v>316</v>
      </c>
      <c r="B288" s="99" t="s">
        <v>322</v>
      </c>
      <c r="C288" s="100" t="s">
        <v>800</v>
      </c>
      <c r="D288" s="100" t="s">
        <v>801</v>
      </c>
      <c r="E288" s="95" t="s">
        <v>802</v>
      </c>
      <c r="F288" s="100" t="s">
        <v>803</v>
      </c>
      <c r="G288" s="95"/>
    </row>
    <row r="289">
      <c r="A289" s="98" t="s">
        <v>316</v>
      </c>
      <c r="B289" s="99" t="s">
        <v>322</v>
      </c>
      <c r="C289" s="100" t="s">
        <v>804</v>
      </c>
      <c r="D289" s="100" t="s">
        <v>805</v>
      </c>
      <c r="E289" s="95" t="s">
        <v>556</v>
      </c>
      <c r="F289" s="100" t="s">
        <v>806</v>
      </c>
      <c r="G289" s="95"/>
    </row>
    <row r="290">
      <c r="A290" s="98" t="s">
        <v>316</v>
      </c>
      <c r="B290" s="99" t="s">
        <v>322</v>
      </c>
      <c r="C290" s="100" t="s">
        <v>807</v>
      </c>
      <c r="D290" s="100" t="s">
        <v>808</v>
      </c>
      <c r="E290" s="95" t="s">
        <v>556</v>
      </c>
      <c r="F290" s="100" t="s">
        <v>809</v>
      </c>
      <c r="G290" s="95"/>
    </row>
    <row r="291">
      <c r="A291" s="98" t="s">
        <v>316</v>
      </c>
      <c r="B291" s="99" t="s">
        <v>322</v>
      </c>
      <c r="C291" s="100" t="s">
        <v>420</v>
      </c>
      <c r="D291" s="100" t="s">
        <v>654</v>
      </c>
      <c r="E291" s="95" t="s">
        <v>810</v>
      </c>
      <c r="F291" s="95" t="s">
        <v>811</v>
      </c>
      <c r="G291" s="95"/>
    </row>
    <row r="292">
      <c r="A292" s="98" t="s">
        <v>316</v>
      </c>
      <c r="B292" s="99" t="s">
        <v>322</v>
      </c>
      <c r="C292" s="100" t="s">
        <v>323</v>
      </c>
      <c r="D292" s="100" t="s">
        <v>655</v>
      </c>
      <c r="E292" s="95" t="s">
        <v>812</v>
      </c>
      <c r="F292" s="95" t="s">
        <v>813</v>
      </c>
      <c r="G292" s="95"/>
    </row>
    <row r="293">
      <c r="A293" s="98" t="s">
        <v>316</v>
      </c>
      <c r="B293" s="99" t="s">
        <v>322</v>
      </c>
      <c r="C293" s="100" t="s">
        <v>323</v>
      </c>
      <c r="D293" s="100" t="s">
        <v>657</v>
      </c>
      <c r="E293" s="95" t="s">
        <v>814</v>
      </c>
      <c r="F293" s="100" t="s">
        <v>815</v>
      </c>
      <c r="G293" s="95"/>
    </row>
    <row r="294">
      <c r="A294" s="98" t="s">
        <v>316</v>
      </c>
      <c r="B294" s="99" t="s">
        <v>322</v>
      </c>
      <c r="C294" s="100" t="s">
        <v>816</v>
      </c>
      <c r="D294" s="100" t="s">
        <v>817</v>
      </c>
      <c r="E294" s="95" t="s">
        <v>818</v>
      </c>
      <c r="F294" s="100" t="s">
        <v>819</v>
      </c>
      <c r="G294" s="95"/>
    </row>
    <row r="295">
      <c r="A295" s="98" t="s">
        <v>316</v>
      </c>
      <c r="B295" s="99" t="s">
        <v>322</v>
      </c>
      <c r="C295" s="100" t="s">
        <v>816</v>
      </c>
      <c r="D295" s="100" t="s">
        <v>820</v>
      </c>
      <c r="E295" s="95" t="s">
        <v>821</v>
      </c>
      <c r="F295" s="100" t="s">
        <v>819</v>
      </c>
      <c r="G295" s="95"/>
    </row>
    <row r="296">
      <c r="A296" s="98" t="s">
        <v>316</v>
      </c>
      <c r="B296" s="99" t="s">
        <v>822</v>
      </c>
      <c r="C296" s="100" t="s">
        <v>823</v>
      </c>
      <c r="D296" s="100" t="s">
        <v>824</v>
      </c>
      <c r="E296" s="95" t="s">
        <v>825</v>
      </c>
      <c r="F296" s="100" t="s">
        <v>826</v>
      </c>
      <c r="G296" s="95"/>
    </row>
    <row r="297">
      <c r="A297" s="98" t="s">
        <v>316</v>
      </c>
      <c r="B297" s="99" t="s">
        <v>827</v>
      </c>
      <c r="C297" s="100" t="s">
        <v>828</v>
      </c>
      <c r="D297" s="100" t="s">
        <v>829</v>
      </c>
      <c r="E297" s="95" t="s">
        <v>830</v>
      </c>
      <c r="F297" s="100" t="s">
        <v>831</v>
      </c>
      <c r="G297" s="95"/>
    </row>
    <row r="298">
      <c r="A298" s="98" t="s">
        <v>316</v>
      </c>
      <c r="B298" s="99" t="s">
        <v>827</v>
      </c>
      <c r="C298" s="100" t="s">
        <v>832</v>
      </c>
      <c r="D298" s="100" t="s">
        <v>833</v>
      </c>
      <c r="E298" s="95" t="s">
        <v>834</v>
      </c>
      <c r="F298" s="95" t="s">
        <v>835</v>
      </c>
      <c r="G298" s="95"/>
    </row>
    <row r="299">
      <c r="A299" s="98" t="s">
        <v>316</v>
      </c>
      <c r="B299" s="99" t="s">
        <v>433</v>
      </c>
      <c r="C299" s="100" t="s">
        <v>836</v>
      </c>
      <c r="D299" s="95" t="s">
        <v>837</v>
      </c>
      <c r="E299" s="95"/>
      <c r="F299" s="95" t="s">
        <v>838</v>
      </c>
      <c r="G299" s="95"/>
    </row>
    <row r="300">
      <c r="A300" s="98" t="s">
        <v>316</v>
      </c>
      <c r="B300" s="99" t="s">
        <v>433</v>
      </c>
      <c r="C300" s="100" t="s">
        <v>448</v>
      </c>
      <c r="D300" s="100" t="s">
        <v>450</v>
      </c>
      <c r="E300" s="95"/>
      <c r="F300" s="95" t="s">
        <v>839</v>
      </c>
      <c r="G300" s="95"/>
    </row>
    <row r="301">
      <c r="A301" s="98" t="s">
        <v>316</v>
      </c>
      <c r="B301" s="101" t="s">
        <v>840</v>
      </c>
      <c r="C301" s="100" t="s">
        <v>841</v>
      </c>
      <c r="D301" s="100" t="s">
        <v>842</v>
      </c>
      <c r="E301" s="95"/>
      <c r="F301" s="95" t="s">
        <v>843</v>
      </c>
      <c r="G301" s="95"/>
    </row>
    <row r="302">
      <c r="A302" s="98" t="s">
        <v>451</v>
      </c>
      <c r="B302" s="101" t="s">
        <v>844</v>
      </c>
      <c r="C302" s="100" t="s">
        <v>845</v>
      </c>
      <c r="D302" s="100" t="s">
        <v>846</v>
      </c>
      <c r="E302" s="95"/>
      <c r="F302" s="95" t="s">
        <v>847</v>
      </c>
      <c r="G302" s="95"/>
    </row>
    <row r="303">
      <c r="A303" s="98" t="s">
        <v>451</v>
      </c>
      <c r="B303" s="101" t="s">
        <v>848</v>
      </c>
      <c r="C303" s="100" t="s">
        <v>849</v>
      </c>
      <c r="D303" s="100" t="s">
        <v>850</v>
      </c>
      <c r="E303" s="95"/>
      <c r="F303" s="95" t="s">
        <v>851</v>
      </c>
      <c r="G303" s="95"/>
    </row>
    <row r="304">
      <c r="A304" s="98" t="s">
        <v>451</v>
      </c>
      <c r="B304" s="101" t="s">
        <v>852</v>
      </c>
      <c r="C304" s="100">
        <v>80.0</v>
      </c>
      <c r="D304" s="100" t="s">
        <v>853</v>
      </c>
      <c r="E304" s="95"/>
      <c r="F304" s="95" t="s">
        <v>854</v>
      </c>
      <c r="G304" s="95"/>
    </row>
    <row r="305">
      <c r="A305" s="98" t="s">
        <v>451</v>
      </c>
      <c r="B305" s="101" t="s">
        <v>852</v>
      </c>
      <c r="C305" s="100">
        <v>80.0</v>
      </c>
      <c r="D305" s="100" t="s">
        <v>855</v>
      </c>
      <c r="E305" s="95"/>
      <c r="F305" s="95" t="s">
        <v>854</v>
      </c>
      <c r="G305" s="95"/>
    </row>
    <row r="306">
      <c r="A306" s="98" t="s">
        <v>326</v>
      </c>
      <c r="B306" s="99" t="s">
        <v>456</v>
      </c>
      <c r="C306" s="95" t="s">
        <v>464</v>
      </c>
      <c r="D306" s="95" t="s">
        <v>465</v>
      </c>
      <c r="E306" s="95"/>
      <c r="F306" s="95" t="s">
        <v>856</v>
      </c>
      <c r="G306" s="95"/>
    </row>
    <row r="307">
      <c r="A307" s="98" t="s">
        <v>326</v>
      </c>
      <c r="B307" s="101" t="s">
        <v>857</v>
      </c>
      <c r="C307" s="100" t="s">
        <v>858</v>
      </c>
      <c r="D307" s="100" t="s">
        <v>859</v>
      </c>
      <c r="E307" s="95"/>
      <c r="F307" s="95" t="s">
        <v>860</v>
      </c>
      <c r="G307" s="95"/>
    </row>
    <row r="308">
      <c r="A308" s="98" t="s">
        <v>326</v>
      </c>
      <c r="B308" s="101" t="s">
        <v>857</v>
      </c>
      <c r="C308" s="100" t="s">
        <v>861</v>
      </c>
      <c r="D308" s="100" t="s">
        <v>862</v>
      </c>
      <c r="E308" s="95"/>
      <c r="F308" s="95" t="s">
        <v>863</v>
      </c>
      <c r="G308" s="95"/>
    </row>
    <row r="309">
      <c r="A309" s="98" t="s">
        <v>326</v>
      </c>
      <c r="B309" s="101" t="s">
        <v>864</v>
      </c>
      <c r="C309" s="95" t="s">
        <v>865</v>
      </c>
      <c r="D309" s="100" t="s">
        <v>866</v>
      </c>
      <c r="E309" s="95"/>
      <c r="F309" s="95" t="s">
        <v>867</v>
      </c>
      <c r="G309" s="95"/>
    </row>
    <row r="310">
      <c r="A310" s="98" t="s">
        <v>326</v>
      </c>
      <c r="B310" s="101" t="s">
        <v>864</v>
      </c>
      <c r="C310" s="100" t="s">
        <v>868</v>
      </c>
      <c r="D310" s="100" t="s">
        <v>869</v>
      </c>
      <c r="E310" s="95"/>
      <c r="F310" s="95" t="s">
        <v>870</v>
      </c>
      <c r="G310" s="95"/>
    </row>
    <row r="311">
      <c r="A311" s="98" t="s">
        <v>326</v>
      </c>
      <c r="B311" s="101" t="s">
        <v>864</v>
      </c>
      <c r="C311" s="100" t="s">
        <v>868</v>
      </c>
      <c r="D311" s="100" t="s">
        <v>871</v>
      </c>
      <c r="E311" s="95"/>
      <c r="F311" s="95" t="s">
        <v>870</v>
      </c>
      <c r="G311" s="95"/>
    </row>
    <row r="312">
      <c r="A312" s="98" t="s">
        <v>326</v>
      </c>
      <c r="B312" s="101" t="s">
        <v>658</v>
      </c>
      <c r="C312" s="100" t="s">
        <v>872</v>
      </c>
      <c r="D312" s="100" t="s">
        <v>873</v>
      </c>
      <c r="E312" s="95"/>
      <c r="F312" s="95" t="s">
        <v>874</v>
      </c>
      <c r="G312" s="95"/>
    </row>
    <row r="313">
      <c r="A313" s="98" t="s">
        <v>326</v>
      </c>
      <c r="B313" s="101" t="s">
        <v>658</v>
      </c>
      <c r="C313" s="100" t="s">
        <v>875</v>
      </c>
      <c r="D313" s="100" t="s">
        <v>876</v>
      </c>
      <c r="E313" s="95"/>
      <c r="F313" s="100" t="s">
        <v>877</v>
      </c>
      <c r="G313" s="95"/>
    </row>
    <row r="314">
      <c r="A314" s="98" t="s">
        <v>326</v>
      </c>
      <c r="B314" s="101" t="s">
        <v>658</v>
      </c>
      <c r="C314" s="100" t="s">
        <v>875</v>
      </c>
      <c r="D314" s="100" t="s">
        <v>878</v>
      </c>
      <c r="E314" s="95"/>
      <c r="F314" s="100" t="s">
        <v>877</v>
      </c>
      <c r="G314" s="95"/>
    </row>
    <row r="315">
      <c r="A315" s="98" t="s">
        <v>306</v>
      </c>
      <c r="B315" s="101" t="s">
        <v>307</v>
      </c>
      <c r="C315" s="100" t="s">
        <v>879</v>
      </c>
      <c r="D315" s="100" t="s">
        <v>880</v>
      </c>
      <c r="E315" s="100" t="s">
        <v>881</v>
      </c>
      <c r="F315" s="95" t="s">
        <v>882</v>
      </c>
      <c r="G315" s="95"/>
    </row>
    <row r="316">
      <c r="A316" s="98" t="s">
        <v>306</v>
      </c>
      <c r="B316" s="101" t="s">
        <v>307</v>
      </c>
      <c r="C316" s="100" t="s">
        <v>879</v>
      </c>
      <c r="D316" s="100" t="s">
        <v>883</v>
      </c>
      <c r="E316" s="95" t="s">
        <v>884</v>
      </c>
      <c r="F316" s="95" t="s">
        <v>885</v>
      </c>
      <c r="G316" s="95"/>
    </row>
    <row r="317">
      <c r="A317" s="98" t="s">
        <v>306</v>
      </c>
      <c r="B317" s="101" t="s">
        <v>307</v>
      </c>
      <c r="C317" s="100" t="s">
        <v>541</v>
      </c>
      <c r="D317" s="100" t="s">
        <v>665</v>
      </c>
      <c r="E317" s="95" t="s">
        <v>886</v>
      </c>
      <c r="F317" s="95" t="s">
        <v>887</v>
      </c>
      <c r="G317" s="95"/>
    </row>
    <row r="318">
      <c r="A318" s="98" t="s">
        <v>306</v>
      </c>
      <c r="B318" s="101" t="s">
        <v>307</v>
      </c>
      <c r="C318" s="100" t="s">
        <v>541</v>
      </c>
      <c r="D318" s="100" t="s">
        <v>666</v>
      </c>
      <c r="E318" s="95" t="s">
        <v>886</v>
      </c>
      <c r="F318" s="95" t="s">
        <v>888</v>
      </c>
      <c r="G318" s="95"/>
    </row>
    <row r="319">
      <c r="A319" s="98" t="s">
        <v>306</v>
      </c>
      <c r="B319" s="101" t="s">
        <v>307</v>
      </c>
      <c r="C319" s="100" t="s">
        <v>541</v>
      </c>
      <c r="D319" s="100" t="s">
        <v>668</v>
      </c>
      <c r="E319" s="95" t="s">
        <v>889</v>
      </c>
      <c r="F319" s="95" t="s">
        <v>890</v>
      </c>
      <c r="G319" s="95"/>
    </row>
    <row r="320">
      <c r="A320" s="98" t="s">
        <v>306</v>
      </c>
      <c r="B320" s="101" t="s">
        <v>307</v>
      </c>
      <c r="C320" s="100" t="s">
        <v>541</v>
      </c>
      <c r="D320" s="100" t="s">
        <v>555</v>
      </c>
      <c r="E320" s="95" t="s">
        <v>891</v>
      </c>
      <c r="F320" s="95" t="s">
        <v>892</v>
      </c>
      <c r="G320" s="95"/>
    </row>
    <row r="321">
      <c r="A321" s="98" t="s">
        <v>306</v>
      </c>
      <c r="B321" s="101" t="s">
        <v>307</v>
      </c>
      <c r="C321" s="100" t="s">
        <v>331</v>
      </c>
      <c r="D321" s="95" t="s">
        <v>893</v>
      </c>
      <c r="E321" s="95"/>
      <c r="F321" s="95" t="s">
        <v>870</v>
      </c>
      <c r="G321" s="95"/>
    </row>
    <row r="322">
      <c r="A322" s="98" t="s">
        <v>306</v>
      </c>
      <c r="B322" s="101" t="s">
        <v>307</v>
      </c>
      <c r="C322" s="100" t="s">
        <v>331</v>
      </c>
      <c r="D322" s="95" t="s">
        <v>894</v>
      </c>
      <c r="E322" s="95"/>
      <c r="F322" s="95" t="s">
        <v>831</v>
      </c>
      <c r="G322" s="95"/>
    </row>
    <row r="323">
      <c r="A323" s="98" t="s">
        <v>306</v>
      </c>
      <c r="B323" s="101" t="s">
        <v>307</v>
      </c>
      <c r="C323" s="100" t="s">
        <v>331</v>
      </c>
      <c r="D323" s="100" t="s">
        <v>160</v>
      </c>
      <c r="E323" s="95"/>
      <c r="F323" s="95" t="s">
        <v>895</v>
      </c>
      <c r="G323" s="95"/>
    </row>
    <row r="324">
      <c r="A324" s="98" t="s">
        <v>306</v>
      </c>
      <c r="B324" s="101" t="s">
        <v>307</v>
      </c>
      <c r="C324" s="100" t="s">
        <v>331</v>
      </c>
      <c r="D324" s="95" t="s">
        <v>896</v>
      </c>
      <c r="E324" s="95"/>
      <c r="F324" s="95" t="s">
        <v>897</v>
      </c>
      <c r="G324" s="95"/>
    </row>
    <row r="325">
      <c r="A325" s="98" t="s">
        <v>306</v>
      </c>
      <c r="B325" s="101" t="s">
        <v>307</v>
      </c>
      <c r="C325" s="100" t="s">
        <v>331</v>
      </c>
      <c r="D325" s="95" t="s">
        <v>898</v>
      </c>
      <c r="E325" s="95"/>
      <c r="F325" s="95" t="s">
        <v>870</v>
      </c>
      <c r="G325" s="95"/>
    </row>
    <row r="326">
      <c r="A326" s="98" t="s">
        <v>306</v>
      </c>
      <c r="B326" s="101" t="s">
        <v>307</v>
      </c>
      <c r="C326" s="100" t="s">
        <v>331</v>
      </c>
      <c r="D326" s="95" t="s">
        <v>899</v>
      </c>
      <c r="E326" s="95"/>
      <c r="F326" s="95" t="s">
        <v>870</v>
      </c>
      <c r="G326" s="95"/>
    </row>
    <row r="327">
      <c r="A327" s="98" t="s">
        <v>306</v>
      </c>
      <c r="B327" s="101" t="s">
        <v>307</v>
      </c>
      <c r="C327" s="100" t="s">
        <v>331</v>
      </c>
      <c r="D327" s="95" t="s">
        <v>900</v>
      </c>
      <c r="E327" s="95"/>
      <c r="F327" s="95" t="s">
        <v>628</v>
      </c>
      <c r="G327" s="95"/>
    </row>
    <row r="328">
      <c r="A328" s="98" t="s">
        <v>306</v>
      </c>
      <c r="B328" s="101" t="s">
        <v>307</v>
      </c>
      <c r="C328" s="100" t="s">
        <v>331</v>
      </c>
      <c r="D328" s="95" t="s">
        <v>901</v>
      </c>
      <c r="E328" s="95"/>
      <c r="F328" s="95" t="s">
        <v>628</v>
      </c>
      <c r="G328" s="95"/>
    </row>
    <row r="329">
      <c r="A329" s="98" t="s">
        <v>306</v>
      </c>
      <c r="B329" s="101" t="s">
        <v>307</v>
      </c>
      <c r="C329" s="100" t="s">
        <v>331</v>
      </c>
      <c r="D329" s="95" t="s">
        <v>902</v>
      </c>
      <c r="E329" s="95"/>
      <c r="F329" s="95" t="s">
        <v>903</v>
      </c>
      <c r="G329" s="95"/>
    </row>
    <row r="330">
      <c r="A330" s="98" t="s">
        <v>306</v>
      </c>
      <c r="B330" s="101" t="s">
        <v>307</v>
      </c>
      <c r="C330" s="100" t="s">
        <v>308</v>
      </c>
      <c r="D330" s="100" t="s">
        <v>904</v>
      </c>
      <c r="E330" s="95"/>
      <c r="F330" s="95" t="s">
        <v>905</v>
      </c>
      <c r="G330" s="95"/>
    </row>
    <row r="331">
      <c r="A331" s="98" t="s">
        <v>306</v>
      </c>
      <c r="B331" s="101" t="s">
        <v>307</v>
      </c>
      <c r="C331" s="100" t="s">
        <v>308</v>
      </c>
      <c r="D331" s="100" t="s">
        <v>309</v>
      </c>
      <c r="E331" s="95" t="s">
        <v>906</v>
      </c>
      <c r="F331" s="95" t="s">
        <v>907</v>
      </c>
      <c r="G331" s="95"/>
    </row>
    <row r="332">
      <c r="A332" s="98" t="s">
        <v>306</v>
      </c>
      <c r="B332" s="101" t="s">
        <v>307</v>
      </c>
      <c r="C332" s="100" t="s">
        <v>308</v>
      </c>
      <c r="D332" s="100" t="s">
        <v>513</v>
      </c>
      <c r="E332" s="95"/>
      <c r="F332" s="100" t="s">
        <v>908</v>
      </c>
      <c r="G332" s="95"/>
    </row>
    <row r="333">
      <c r="A333" s="98" t="s">
        <v>306</v>
      </c>
      <c r="B333" s="101" t="s">
        <v>307</v>
      </c>
      <c r="C333" s="100" t="s">
        <v>308</v>
      </c>
      <c r="D333" s="95" t="s">
        <v>909</v>
      </c>
      <c r="E333" s="95"/>
      <c r="F333" s="95" t="s">
        <v>897</v>
      </c>
      <c r="G333" s="95"/>
    </row>
    <row r="334">
      <c r="A334" s="98" t="s">
        <v>306</v>
      </c>
      <c r="B334" s="101" t="s">
        <v>307</v>
      </c>
      <c r="C334" s="100" t="s">
        <v>308</v>
      </c>
      <c r="D334" s="100" t="s">
        <v>518</v>
      </c>
      <c r="E334" s="95"/>
      <c r="F334" s="95" t="s">
        <v>905</v>
      </c>
      <c r="G334" s="95"/>
    </row>
    <row r="335">
      <c r="A335" s="98" t="s">
        <v>306</v>
      </c>
      <c r="B335" s="101" t="s">
        <v>307</v>
      </c>
      <c r="C335" s="100" t="s">
        <v>308</v>
      </c>
      <c r="D335" s="100" t="s">
        <v>522</v>
      </c>
      <c r="E335" s="95"/>
      <c r="F335" s="95" t="s">
        <v>905</v>
      </c>
      <c r="G335" s="95"/>
    </row>
    <row r="336">
      <c r="A336" s="98" t="s">
        <v>306</v>
      </c>
      <c r="B336" s="101" t="s">
        <v>307</v>
      </c>
      <c r="C336" s="100" t="s">
        <v>308</v>
      </c>
      <c r="D336" s="100" t="s">
        <v>910</v>
      </c>
      <c r="E336" s="95"/>
      <c r="F336" s="95" t="s">
        <v>905</v>
      </c>
      <c r="G336" s="95"/>
    </row>
    <row r="337">
      <c r="A337" s="98" t="s">
        <v>671</v>
      </c>
      <c r="B337" s="101" t="s">
        <v>672</v>
      </c>
      <c r="C337" s="100" t="s">
        <v>911</v>
      </c>
      <c r="D337" s="100" t="s">
        <v>912</v>
      </c>
      <c r="E337" s="85" t="s">
        <v>913</v>
      </c>
      <c r="F337" s="100" t="s">
        <v>914</v>
      </c>
      <c r="G337" s="95"/>
    </row>
    <row r="338">
      <c r="A338" s="98" t="s">
        <v>671</v>
      </c>
      <c r="B338" s="101" t="s">
        <v>672</v>
      </c>
      <c r="C338" s="100" t="s">
        <v>915</v>
      </c>
      <c r="D338" s="100" t="s">
        <v>916</v>
      </c>
      <c r="E338" s="95"/>
      <c r="F338" s="95" t="s">
        <v>917</v>
      </c>
      <c r="G338" s="95"/>
    </row>
    <row r="339">
      <c r="A339" s="98" t="s">
        <v>671</v>
      </c>
      <c r="B339" s="101" t="s">
        <v>672</v>
      </c>
      <c r="C339" s="100" t="s">
        <v>676</v>
      </c>
      <c r="D339" s="100" t="s">
        <v>918</v>
      </c>
      <c r="E339" s="95"/>
      <c r="F339" s="95" t="s">
        <v>919</v>
      </c>
      <c r="G339" s="95"/>
    </row>
    <row r="340">
      <c r="A340" s="98" t="s">
        <v>671</v>
      </c>
      <c r="B340" s="101" t="s">
        <v>672</v>
      </c>
      <c r="C340" s="100" t="s">
        <v>676</v>
      </c>
      <c r="D340" s="100" t="s">
        <v>677</v>
      </c>
      <c r="E340" s="95" t="s">
        <v>920</v>
      </c>
      <c r="F340" s="95" t="s">
        <v>921</v>
      </c>
      <c r="G340" s="95"/>
    </row>
    <row r="341">
      <c r="A341" s="98" t="s">
        <v>671</v>
      </c>
      <c r="B341" s="101" t="s">
        <v>672</v>
      </c>
      <c r="C341" s="100" t="s">
        <v>922</v>
      </c>
      <c r="D341" s="100" t="s">
        <v>720</v>
      </c>
      <c r="E341" s="95"/>
      <c r="F341" s="95" t="s">
        <v>923</v>
      </c>
      <c r="G341" s="95"/>
    </row>
    <row r="342">
      <c r="A342" s="98" t="s">
        <v>671</v>
      </c>
      <c r="B342" s="101" t="s">
        <v>672</v>
      </c>
      <c r="C342" s="100" t="s">
        <v>673</v>
      </c>
      <c r="D342" s="100" t="s">
        <v>674</v>
      </c>
      <c r="E342" s="95"/>
      <c r="F342" s="95" t="s">
        <v>924</v>
      </c>
      <c r="G342" s="95"/>
    </row>
    <row r="343">
      <c r="A343" s="98" t="s">
        <v>925</v>
      </c>
      <c r="B343" s="101" t="s">
        <v>926</v>
      </c>
      <c r="C343" s="100" t="s">
        <v>927</v>
      </c>
      <c r="D343" s="100" t="s">
        <v>928</v>
      </c>
      <c r="E343" s="95"/>
      <c r="F343" s="95" t="s">
        <v>929</v>
      </c>
      <c r="G343" s="95"/>
    </row>
    <row r="344">
      <c r="A344" s="98" t="s">
        <v>925</v>
      </c>
      <c r="B344" s="101" t="s">
        <v>926</v>
      </c>
      <c r="C344" s="100" t="s">
        <v>930</v>
      </c>
      <c r="D344" s="100" t="s">
        <v>931</v>
      </c>
      <c r="E344" s="95"/>
      <c r="F344" s="95" t="s">
        <v>932</v>
      </c>
      <c r="G344" s="95"/>
    </row>
    <row r="345">
      <c r="A345" s="98" t="s">
        <v>925</v>
      </c>
      <c r="B345" s="101" t="s">
        <v>926</v>
      </c>
      <c r="C345" s="100" t="s">
        <v>930</v>
      </c>
      <c r="D345" s="100" t="s">
        <v>933</v>
      </c>
      <c r="E345" s="95"/>
      <c r="F345" s="95" t="s">
        <v>934</v>
      </c>
      <c r="G345" s="95"/>
    </row>
    <row r="346">
      <c r="A346" s="98" t="s">
        <v>925</v>
      </c>
      <c r="B346" s="101" t="s">
        <v>926</v>
      </c>
      <c r="C346" s="100" t="s">
        <v>935</v>
      </c>
      <c r="D346" s="100" t="s">
        <v>936</v>
      </c>
      <c r="E346" s="95"/>
      <c r="F346" s="95" t="s">
        <v>937</v>
      </c>
      <c r="G346" s="95"/>
    </row>
    <row r="347">
      <c r="A347" s="98" t="s">
        <v>925</v>
      </c>
      <c r="B347" s="101" t="s">
        <v>926</v>
      </c>
      <c r="C347" s="100" t="s">
        <v>935</v>
      </c>
      <c r="D347" s="100" t="s">
        <v>938</v>
      </c>
      <c r="E347" s="95"/>
      <c r="F347" s="95" t="s">
        <v>932</v>
      </c>
      <c r="G347" s="95"/>
    </row>
    <row r="348">
      <c r="A348" s="102" t="s">
        <v>380</v>
      </c>
      <c r="B348" s="99" t="s">
        <v>381</v>
      </c>
      <c r="C348" s="89" t="s">
        <v>939</v>
      </c>
      <c r="D348" s="89" t="s">
        <v>940</v>
      </c>
      <c r="E348" s="85" t="s">
        <v>941</v>
      </c>
      <c r="F348" s="85" t="s">
        <v>854</v>
      </c>
      <c r="G348" s="95"/>
    </row>
    <row r="349">
      <c r="A349" s="102" t="s">
        <v>380</v>
      </c>
      <c r="B349" s="99" t="s">
        <v>381</v>
      </c>
      <c r="C349" s="89" t="s">
        <v>382</v>
      </c>
      <c r="D349" s="89" t="s">
        <v>382</v>
      </c>
      <c r="E349" s="85" t="s">
        <v>942</v>
      </c>
      <c r="F349" s="85" t="s">
        <v>943</v>
      </c>
      <c r="G349" s="95"/>
    </row>
    <row r="350">
      <c r="A350" s="102" t="s">
        <v>380</v>
      </c>
      <c r="B350" s="99" t="s">
        <v>381</v>
      </c>
      <c r="C350" s="89" t="s">
        <v>944</v>
      </c>
      <c r="D350" s="89" t="s">
        <v>945</v>
      </c>
      <c r="E350" s="85" t="s">
        <v>946</v>
      </c>
      <c r="F350" s="85" t="s">
        <v>943</v>
      </c>
      <c r="G350" s="95"/>
    </row>
    <row r="351">
      <c r="A351" s="98" t="s">
        <v>687</v>
      </c>
      <c r="B351" s="101" t="s">
        <v>688</v>
      </c>
      <c r="C351" s="100" t="s">
        <v>947</v>
      </c>
      <c r="D351" s="100" t="s">
        <v>690</v>
      </c>
      <c r="E351" s="95" t="s">
        <v>886</v>
      </c>
      <c r="F351" s="95" t="s">
        <v>948</v>
      </c>
      <c r="G351" s="95"/>
    </row>
    <row r="352">
      <c r="A352" s="98" t="s">
        <v>687</v>
      </c>
      <c r="B352" s="101" t="s">
        <v>688</v>
      </c>
      <c r="C352" s="100" t="s">
        <v>947</v>
      </c>
      <c r="D352" s="100" t="s">
        <v>949</v>
      </c>
      <c r="E352" s="95" t="s">
        <v>950</v>
      </c>
      <c r="F352" s="95" t="s">
        <v>951</v>
      </c>
      <c r="G352" s="95"/>
    </row>
    <row r="353">
      <c r="A353" s="98" t="s">
        <v>687</v>
      </c>
      <c r="B353" s="101" t="s">
        <v>693</v>
      </c>
      <c r="C353" s="95" t="s">
        <v>952</v>
      </c>
      <c r="D353" s="95" t="s">
        <v>953</v>
      </c>
      <c r="E353" s="95"/>
      <c r="F353" s="95" t="s">
        <v>954</v>
      </c>
      <c r="G353" s="95"/>
    </row>
    <row r="354">
      <c r="A354" s="98" t="s">
        <v>687</v>
      </c>
      <c r="B354" s="101" t="s">
        <v>693</v>
      </c>
      <c r="C354" s="100" t="s">
        <v>955</v>
      </c>
      <c r="D354" s="100" t="s">
        <v>956</v>
      </c>
      <c r="E354" s="95"/>
      <c r="F354" s="95" t="s">
        <v>957</v>
      </c>
      <c r="G354" s="95"/>
    </row>
    <row r="355">
      <c r="A355" s="98" t="s">
        <v>687</v>
      </c>
      <c r="B355" s="101" t="s">
        <v>693</v>
      </c>
      <c r="C355" s="100" t="s">
        <v>958</v>
      </c>
      <c r="D355" s="100" t="s">
        <v>959</v>
      </c>
      <c r="E355" s="95"/>
      <c r="F355" s="95" t="s">
        <v>960</v>
      </c>
      <c r="G355" s="95"/>
    </row>
    <row r="356">
      <c r="A356" s="98" t="s">
        <v>687</v>
      </c>
      <c r="B356" s="101" t="s">
        <v>693</v>
      </c>
      <c r="C356" s="100" t="s">
        <v>961</v>
      </c>
      <c r="D356" s="100" t="s">
        <v>962</v>
      </c>
      <c r="E356" s="95" t="s">
        <v>963</v>
      </c>
      <c r="F356" s="95" t="s">
        <v>964</v>
      </c>
      <c r="G356" s="95"/>
    </row>
    <row r="357">
      <c r="A357" s="98" t="s">
        <v>687</v>
      </c>
      <c r="B357" s="101" t="s">
        <v>693</v>
      </c>
      <c r="C357" s="100" t="s">
        <v>694</v>
      </c>
      <c r="D357" s="100" t="s">
        <v>698</v>
      </c>
      <c r="E357" s="95"/>
      <c r="F357" s="95" t="s">
        <v>965</v>
      </c>
      <c r="G357" s="95"/>
    </row>
    <row r="358">
      <c r="A358" s="98" t="s">
        <v>687</v>
      </c>
      <c r="B358" s="101" t="s">
        <v>693</v>
      </c>
      <c r="C358" s="100" t="s">
        <v>694</v>
      </c>
      <c r="D358" s="100" t="s">
        <v>701</v>
      </c>
      <c r="E358" s="103" t="s">
        <v>966</v>
      </c>
      <c r="F358" s="95" t="s">
        <v>967</v>
      </c>
      <c r="G358" s="95"/>
    </row>
    <row r="359">
      <c r="A359" s="98" t="s">
        <v>687</v>
      </c>
      <c r="B359" s="101" t="s">
        <v>693</v>
      </c>
      <c r="C359" s="100" t="s">
        <v>694</v>
      </c>
      <c r="D359" s="100" t="s">
        <v>695</v>
      </c>
      <c r="E359" s="95" t="s">
        <v>966</v>
      </c>
      <c r="F359" s="95" t="s">
        <v>968</v>
      </c>
      <c r="G359" s="95"/>
    </row>
    <row r="360">
      <c r="A360" s="98" t="s">
        <v>687</v>
      </c>
      <c r="B360" s="101" t="s">
        <v>693</v>
      </c>
      <c r="C360" s="100" t="s">
        <v>702</v>
      </c>
      <c r="D360" s="100" t="s">
        <v>426</v>
      </c>
      <c r="E360" s="95" t="s">
        <v>969</v>
      </c>
      <c r="F360" s="95" t="s">
        <v>970</v>
      </c>
      <c r="G360" s="95"/>
    </row>
    <row r="361">
      <c r="A361" s="98" t="s">
        <v>687</v>
      </c>
      <c r="B361" s="101" t="s">
        <v>693</v>
      </c>
      <c r="C361" s="100" t="s">
        <v>706</v>
      </c>
      <c r="D361" s="100" t="s">
        <v>707</v>
      </c>
      <c r="E361" s="95" t="s">
        <v>969</v>
      </c>
      <c r="F361" s="95" t="s">
        <v>971</v>
      </c>
      <c r="G361" s="95"/>
    </row>
    <row r="362">
      <c r="A362" s="98" t="s">
        <v>687</v>
      </c>
      <c r="B362" s="101" t="s">
        <v>693</v>
      </c>
      <c r="C362" s="100" t="s">
        <v>706</v>
      </c>
      <c r="D362" s="100" t="s">
        <v>712</v>
      </c>
      <c r="E362" s="95" t="s">
        <v>969</v>
      </c>
      <c r="F362" s="95" t="s">
        <v>972</v>
      </c>
      <c r="G362" s="95"/>
    </row>
    <row r="363">
      <c r="A363" s="98" t="s">
        <v>687</v>
      </c>
      <c r="B363" s="101" t="s">
        <v>693</v>
      </c>
      <c r="C363" s="100" t="s">
        <v>706</v>
      </c>
      <c r="D363" s="100" t="s">
        <v>714</v>
      </c>
      <c r="E363" s="95" t="s">
        <v>969</v>
      </c>
      <c r="F363" s="95" t="s">
        <v>973</v>
      </c>
      <c r="G363" s="95"/>
    </row>
    <row r="364">
      <c r="A364" s="98" t="s">
        <v>687</v>
      </c>
      <c r="B364" s="101" t="s">
        <v>693</v>
      </c>
      <c r="C364" s="100" t="s">
        <v>706</v>
      </c>
      <c r="D364" s="100" t="s">
        <v>974</v>
      </c>
      <c r="E364" s="95" t="s">
        <v>969</v>
      </c>
      <c r="F364" s="100" t="s">
        <v>975</v>
      </c>
      <c r="G364" s="95"/>
    </row>
    <row r="365">
      <c r="A365" s="98" t="s">
        <v>687</v>
      </c>
      <c r="B365" s="101" t="s">
        <v>693</v>
      </c>
      <c r="C365" s="100" t="s">
        <v>715</v>
      </c>
      <c r="D365" s="100" t="s">
        <v>716</v>
      </c>
      <c r="E365" s="95"/>
      <c r="F365" s="95" t="s">
        <v>976</v>
      </c>
      <c r="G365" s="95"/>
    </row>
    <row r="366">
      <c r="A366" s="98" t="s">
        <v>687</v>
      </c>
      <c r="B366" s="101" t="s">
        <v>693</v>
      </c>
      <c r="C366" s="100" t="s">
        <v>977</v>
      </c>
      <c r="D366" s="100" t="s">
        <v>978</v>
      </c>
      <c r="E366" s="85" t="s">
        <v>979</v>
      </c>
      <c r="F366" s="95" t="s">
        <v>980</v>
      </c>
      <c r="G366" s="95"/>
    </row>
    <row r="367">
      <c r="A367" s="98" t="s">
        <v>687</v>
      </c>
      <c r="B367" s="101" t="s">
        <v>693</v>
      </c>
      <c r="C367" s="100" t="s">
        <v>977</v>
      </c>
      <c r="D367" s="100" t="s">
        <v>981</v>
      </c>
      <c r="F367" s="100" t="s">
        <v>982</v>
      </c>
      <c r="G367" s="95"/>
    </row>
    <row r="368">
      <c r="A368" s="98" t="s">
        <v>687</v>
      </c>
      <c r="B368" s="101" t="s">
        <v>693</v>
      </c>
      <c r="C368" s="100" t="s">
        <v>715</v>
      </c>
      <c r="D368" s="100" t="s">
        <v>721</v>
      </c>
      <c r="E368" s="95"/>
      <c r="F368" s="100" t="s">
        <v>983</v>
      </c>
      <c r="G368" s="95"/>
    </row>
    <row r="369">
      <c r="A369" s="98" t="s">
        <v>687</v>
      </c>
      <c r="B369" s="101" t="s">
        <v>693</v>
      </c>
      <c r="C369" s="100" t="s">
        <v>984</v>
      </c>
      <c r="D369" s="100" t="s">
        <v>985</v>
      </c>
      <c r="E369" s="95"/>
      <c r="F369" s="95" t="s">
        <v>903</v>
      </c>
      <c r="G369" s="95"/>
    </row>
    <row r="370">
      <c r="A370" s="102" t="s">
        <v>248</v>
      </c>
      <c r="B370" s="104" t="s">
        <v>249</v>
      </c>
      <c r="C370" s="105" t="s">
        <v>254</v>
      </c>
      <c r="D370" s="106" t="s">
        <v>986</v>
      </c>
      <c r="E370" s="9" t="s">
        <v>987</v>
      </c>
      <c r="F370" s="85" t="s">
        <v>843</v>
      </c>
      <c r="G370" s="95"/>
    </row>
    <row r="371">
      <c r="A371" s="98" t="s">
        <v>988</v>
      </c>
      <c r="B371" s="101" t="s">
        <v>989</v>
      </c>
      <c r="C371" s="100" t="s">
        <v>990</v>
      </c>
      <c r="D371" s="100" t="s">
        <v>991</v>
      </c>
      <c r="E371" s="95" t="s">
        <v>992</v>
      </c>
      <c r="F371" s="95" t="s">
        <v>993</v>
      </c>
      <c r="G371" s="95"/>
    </row>
    <row r="372">
      <c r="A372" s="98" t="s">
        <v>988</v>
      </c>
      <c r="B372" s="101" t="s">
        <v>994</v>
      </c>
      <c r="C372" s="100" t="s">
        <v>995</v>
      </c>
      <c r="D372" s="100" t="s">
        <v>996</v>
      </c>
      <c r="E372" s="100" t="s">
        <v>997</v>
      </c>
      <c r="F372" s="95" t="s">
        <v>998</v>
      </c>
      <c r="G372" s="95"/>
    </row>
    <row r="373">
      <c r="A373" s="98" t="s">
        <v>988</v>
      </c>
      <c r="B373" s="101" t="s">
        <v>994</v>
      </c>
      <c r="C373" s="100" t="s">
        <v>999</v>
      </c>
      <c r="D373" s="100" t="s">
        <v>1000</v>
      </c>
      <c r="E373" s="95" t="s">
        <v>1001</v>
      </c>
      <c r="F373" s="95" t="s">
        <v>1002</v>
      </c>
      <c r="G373" s="95"/>
    </row>
    <row r="374">
      <c r="A374" s="98" t="s">
        <v>988</v>
      </c>
      <c r="B374" s="101" t="s">
        <v>994</v>
      </c>
      <c r="C374" s="100" t="s">
        <v>1003</v>
      </c>
      <c r="D374" s="100" t="s">
        <v>1004</v>
      </c>
      <c r="E374" s="100" t="s">
        <v>1005</v>
      </c>
      <c r="F374" s="95" t="s">
        <v>998</v>
      </c>
      <c r="G374" s="95"/>
    </row>
    <row r="375">
      <c r="A375" s="98" t="s">
        <v>388</v>
      </c>
      <c r="B375" s="101" t="s">
        <v>1006</v>
      </c>
      <c r="C375" s="100" t="s">
        <v>1007</v>
      </c>
      <c r="D375" s="100" t="s">
        <v>1008</v>
      </c>
      <c r="E375" s="95"/>
      <c r="F375" s="95" t="s">
        <v>1009</v>
      </c>
      <c r="G375" s="95"/>
    </row>
    <row r="376">
      <c r="A376" s="98" t="s">
        <v>388</v>
      </c>
      <c r="B376" s="101" t="s">
        <v>1010</v>
      </c>
      <c r="C376" s="100" t="s">
        <v>1011</v>
      </c>
      <c r="D376" s="100" t="s">
        <v>1012</v>
      </c>
      <c r="E376" s="95"/>
      <c r="F376" s="100" t="s">
        <v>1013</v>
      </c>
      <c r="G376" s="100"/>
    </row>
    <row r="377">
      <c r="A377" s="98" t="s">
        <v>388</v>
      </c>
      <c r="B377" s="101" t="s">
        <v>1010</v>
      </c>
      <c r="C377" s="100" t="s">
        <v>1011</v>
      </c>
      <c r="D377" s="100" t="s">
        <v>1014</v>
      </c>
      <c r="E377" s="95"/>
      <c r="F377" s="95" t="s">
        <v>1015</v>
      </c>
      <c r="G377" s="95"/>
    </row>
    <row r="378">
      <c r="A378" s="98" t="s">
        <v>1016</v>
      </c>
      <c r="B378" s="99" t="s">
        <v>1017</v>
      </c>
      <c r="C378" s="89" t="s">
        <v>1018</v>
      </c>
      <c r="D378" s="89" t="s">
        <v>1019</v>
      </c>
      <c r="E378" s="95"/>
      <c r="F378" s="95" t="s">
        <v>1020</v>
      </c>
      <c r="G378" s="95"/>
    </row>
    <row r="379">
      <c r="A379" s="98" t="s">
        <v>1016</v>
      </c>
      <c r="B379" s="99" t="s">
        <v>1017</v>
      </c>
      <c r="C379" s="89" t="s">
        <v>1018</v>
      </c>
      <c r="D379" s="89" t="s">
        <v>1021</v>
      </c>
      <c r="E379" s="95"/>
      <c r="F379" s="95" t="s">
        <v>1020</v>
      </c>
      <c r="G379" s="95"/>
    </row>
    <row r="380">
      <c r="A380" s="98" t="s">
        <v>1016</v>
      </c>
      <c r="B380" s="99" t="s">
        <v>1017</v>
      </c>
      <c r="C380" s="89" t="s">
        <v>1022</v>
      </c>
      <c r="D380" s="89" t="s">
        <v>1023</v>
      </c>
      <c r="E380" s="95"/>
      <c r="F380" s="95" t="s">
        <v>843</v>
      </c>
      <c r="G380" s="95"/>
    </row>
    <row r="381">
      <c r="A381" s="98" t="s">
        <v>1016</v>
      </c>
      <c r="B381" s="99" t="s">
        <v>1017</v>
      </c>
      <c r="C381" s="100" t="s">
        <v>1024</v>
      </c>
      <c r="D381" s="100" t="s">
        <v>1025</v>
      </c>
      <c r="E381" s="95"/>
      <c r="F381" s="95" t="s">
        <v>1026</v>
      </c>
      <c r="G381" s="95"/>
    </row>
    <row r="382">
      <c r="A382" s="98" t="s">
        <v>1016</v>
      </c>
      <c r="B382" s="99" t="s">
        <v>1017</v>
      </c>
      <c r="C382" s="89" t="s">
        <v>1027</v>
      </c>
      <c r="D382" s="100" t="s">
        <v>1028</v>
      </c>
      <c r="E382" s="95"/>
      <c r="F382" s="95" t="s">
        <v>1029</v>
      </c>
      <c r="G382" s="95"/>
    </row>
    <row r="383">
      <c r="A383" s="98" t="s">
        <v>1016</v>
      </c>
      <c r="B383" s="99" t="s">
        <v>1017</v>
      </c>
      <c r="C383" s="89" t="s">
        <v>1027</v>
      </c>
      <c r="D383" s="100" t="s">
        <v>1030</v>
      </c>
      <c r="E383" s="85" t="s">
        <v>1031</v>
      </c>
      <c r="F383" s="95" t="s">
        <v>1032</v>
      </c>
      <c r="G383" s="95"/>
    </row>
    <row r="384">
      <c r="A384" s="98" t="s">
        <v>1016</v>
      </c>
      <c r="B384" s="99" t="s">
        <v>1017</v>
      </c>
      <c r="C384" s="89" t="s">
        <v>1027</v>
      </c>
      <c r="D384" s="100" t="s">
        <v>1033</v>
      </c>
      <c r="E384" s="95"/>
      <c r="F384" s="95" t="s">
        <v>1034</v>
      </c>
      <c r="G384" s="95"/>
    </row>
    <row r="385">
      <c r="A385" s="98" t="s">
        <v>1035</v>
      </c>
      <c r="B385" s="101" t="s">
        <v>1036</v>
      </c>
      <c r="C385" s="100" t="s">
        <v>1037</v>
      </c>
      <c r="D385" s="100" t="s">
        <v>1038</v>
      </c>
      <c r="E385" s="95" t="s">
        <v>1039</v>
      </c>
      <c r="F385" s="95" t="s">
        <v>1040</v>
      </c>
      <c r="G385" s="95"/>
    </row>
    <row r="386">
      <c r="A386" s="98" t="s">
        <v>1035</v>
      </c>
      <c r="B386" s="101" t="s">
        <v>1041</v>
      </c>
      <c r="C386" s="100" t="s">
        <v>1042</v>
      </c>
      <c r="D386" s="100" t="s">
        <v>1043</v>
      </c>
      <c r="E386" s="95" t="s">
        <v>1044</v>
      </c>
      <c r="F386" s="95" t="s">
        <v>1045</v>
      </c>
      <c r="G386" s="95"/>
    </row>
    <row r="387">
      <c r="A387" s="98" t="s">
        <v>1035</v>
      </c>
      <c r="B387" s="101" t="s">
        <v>1041</v>
      </c>
      <c r="C387" s="100" t="s">
        <v>1046</v>
      </c>
      <c r="D387" s="100" t="s">
        <v>1047</v>
      </c>
      <c r="E387" s="95" t="s">
        <v>1048</v>
      </c>
      <c r="F387" s="95" t="s">
        <v>1045</v>
      </c>
      <c r="G387" s="95"/>
    </row>
    <row r="388">
      <c r="A388" s="98" t="s">
        <v>1035</v>
      </c>
      <c r="B388" s="101" t="s">
        <v>1041</v>
      </c>
      <c r="C388" s="100" t="s">
        <v>1049</v>
      </c>
      <c r="D388" s="100" t="s">
        <v>1050</v>
      </c>
      <c r="E388" s="95" t="s">
        <v>1051</v>
      </c>
      <c r="F388" s="95" t="s">
        <v>1045</v>
      </c>
      <c r="G388" s="95"/>
    </row>
    <row r="389">
      <c r="A389" s="98" t="s">
        <v>1035</v>
      </c>
      <c r="B389" s="101" t="s">
        <v>1041</v>
      </c>
      <c r="C389" s="100" t="s">
        <v>1052</v>
      </c>
      <c r="D389" s="100" t="s">
        <v>1053</v>
      </c>
      <c r="E389" s="95" t="s">
        <v>1054</v>
      </c>
      <c r="F389" s="95" t="s">
        <v>1045</v>
      </c>
      <c r="G389" s="95"/>
    </row>
    <row r="390">
      <c r="A390" s="98" t="s">
        <v>636</v>
      </c>
      <c r="B390" s="101" t="s">
        <v>637</v>
      </c>
      <c r="C390" s="100" t="s">
        <v>1055</v>
      </c>
      <c r="D390" s="100" t="s">
        <v>726</v>
      </c>
      <c r="E390" s="95"/>
      <c r="F390" s="95" t="s">
        <v>1056</v>
      </c>
      <c r="G390" s="107"/>
    </row>
    <row r="391">
      <c r="A391" s="98" t="s">
        <v>636</v>
      </c>
      <c r="B391" s="101" t="s">
        <v>637</v>
      </c>
      <c r="C391" s="100" t="s">
        <v>1055</v>
      </c>
      <c r="D391" s="89" t="s">
        <v>728</v>
      </c>
      <c r="E391" s="95"/>
      <c r="F391" s="85" t="s">
        <v>1057</v>
      </c>
      <c r="G391" s="107"/>
    </row>
    <row r="392">
      <c r="A392" s="98" t="s">
        <v>636</v>
      </c>
      <c r="B392" s="101" t="s">
        <v>637</v>
      </c>
      <c r="C392" s="100" t="s">
        <v>1058</v>
      </c>
      <c r="D392" s="100" t="s">
        <v>639</v>
      </c>
      <c r="E392" s="95"/>
      <c r="F392" s="95" t="s">
        <v>1059</v>
      </c>
      <c r="G392" s="95"/>
    </row>
    <row r="393">
      <c r="A393" s="98" t="s">
        <v>636</v>
      </c>
      <c r="B393" s="101" t="s">
        <v>637</v>
      </c>
      <c r="C393" s="100" t="s">
        <v>730</v>
      </c>
      <c r="D393" s="100" t="s">
        <v>731</v>
      </c>
      <c r="E393" s="95"/>
      <c r="F393" s="95" t="s">
        <v>1060</v>
      </c>
      <c r="G393" s="95"/>
    </row>
    <row r="394">
      <c r="A394" s="98" t="s">
        <v>636</v>
      </c>
      <c r="B394" s="101" t="s">
        <v>637</v>
      </c>
      <c r="C394" s="100" t="s">
        <v>1061</v>
      </c>
      <c r="D394" s="100" t="s">
        <v>1062</v>
      </c>
      <c r="E394" s="95"/>
      <c r="F394" s="95" t="s">
        <v>1063</v>
      </c>
      <c r="G394" s="95"/>
    </row>
    <row r="395">
      <c r="A395" s="98" t="s">
        <v>636</v>
      </c>
      <c r="B395" s="101" t="s">
        <v>637</v>
      </c>
      <c r="C395" s="100" t="s">
        <v>733</v>
      </c>
      <c r="D395" s="100" t="s">
        <v>734</v>
      </c>
      <c r="E395" s="95"/>
      <c r="F395" s="95" t="s">
        <v>1064</v>
      </c>
      <c r="G395" s="95"/>
    </row>
    <row r="396">
      <c r="A396" s="98" t="s">
        <v>636</v>
      </c>
      <c r="B396" s="101" t="s">
        <v>637</v>
      </c>
      <c r="C396" s="100" t="s">
        <v>733</v>
      </c>
      <c r="D396" s="100" t="s">
        <v>736</v>
      </c>
      <c r="E396" s="95"/>
      <c r="F396" s="95" t="s">
        <v>1065</v>
      </c>
      <c r="G396" s="95"/>
    </row>
    <row r="397">
      <c r="A397" s="98" t="s">
        <v>636</v>
      </c>
      <c r="B397" s="101" t="s">
        <v>637</v>
      </c>
      <c r="C397" s="100" t="s">
        <v>638</v>
      </c>
      <c r="D397" s="100" t="s">
        <v>739</v>
      </c>
      <c r="E397" s="95"/>
      <c r="F397" s="95" t="s">
        <v>1066</v>
      </c>
      <c r="G397" s="95"/>
    </row>
    <row r="398">
      <c r="A398" s="98" t="s">
        <v>636</v>
      </c>
      <c r="B398" s="101" t="s">
        <v>744</v>
      </c>
      <c r="C398" s="100" t="s">
        <v>745</v>
      </c>
      <c r="D398" s="100" t="s">
        <v>746</v>
      </c>
      <c r="E398" s="95"/>
      <c r="F398" s="95" t="s">
        <v>1067</v>
      </c>
      <c r="G398" s="95"/>
    </row>
    <row r="399">
      <c r="A399" s="98" t="s">
        <v>636</v>
      </c>
      <c r="B399" s="101" t="s">
        <v>744</v>
      </c>
      <c r="C399" s="100" t="s">
        <v>747</v>
      </c>
      <c r="D399" s="100" t="s">
        <v>748</v>
      </c>
      <c r="E399" s="95"/>
      <c r="F399" s="85" t="s">
        <v>1068</v>
      </c>
      <c r="G399" s="95"/>
    </row>
    <row r="400">
      <c r="A400" s="98" t="s">
        <v>636</v>
      </c>
      <c r="B400" s="101" t="s">
        <v>744</v>
      </c>
      <c r="C400" s="100" t="s">
        <v>1069</v>
      </c>
      <c r="D400" s="100" t="s">
        <v>1070</v>
      </c>
      <c r="E400" s="95"/>
      <c r="F400" s="95" t="s">
        <v>1071</v>
      </c>
      <c r="G400" s="95"/>
    </row>
    <row r="401">
      <c r="A401" s="98" t="s">
        <v>636</v>
      </c>
      <c r="B401" s="101" t="s">
        <v>744</v>
      </c>
      <c r="C401" s="100" t="s">
        <v>750</v>
      </c>
      <c r="D401" s="100" t="s">
        <v>751</v>
      </c>
      <c r="E401" s="95"/>
      <c r="F401" s="95" t="s">
        <v>1072</v>
      </c>
      <c r="G401" s="95"/>
    </row>
    <row r="402">
      <c r="A402" s="98" t="s">
        <v>636</v>
      </c>
      <c r="B402" s="101" t="s">
        <v>744</v>
      </c>
      <c r="C402" s="100" t="s">
        <v>754</v>
      </c>
      <c r="D402" s="100" t="s">
        <v>1073</v>
      </c>
      <c r="E402" s="95"/>
      <c r="F402" s="95" t="s">
        <v>1074</v>
      </c>
      <c r="G402" s="95"/>
    </row>
    <row r="403">
      <c r="A403" s="98" t="s">
        <v>636</v>
      </c>
      <c r="B403" s="101" t="s">
        <v>744</v>
      </c>
      <c r="C403" s="100" t="s">
        <v>756</v>
      </c>
      <c r="D403" s="100" t="s">
        <v>757</v>
      </c>
      <c r="E403" s="95"/>
      <c r="F403" s="95" t="s">
        <v>1075</v>
      </c>
      <c r="G403" s="95"/>
    </row>
    <row r="404">
      <c r="A404" s="98" t="s">
        <v>636</v>
      </c>
      <c r="B404" s="101" t="s">
        <v>744</v>
      </c>
      <c r="C404" s="100" t="s">
        <v>1076</v>
      </c>
      <c r="D404" s="100" t="s">
        <v>1077</v>
      </c>
      <c r="E404" s="95"/>
      <c r="F404" s="95" t="s">
        <v>1078</v>
      </c>
      <c r="G404" s="95"/>
    </row>
    <row r="405">
      <c r="A405" s="98" t="s">
        <v>636</v>
      </c>
      <c r="B405" s="101" t="s">
        <v>744</v>
      </c>
      <c r="C405" s="100" t="s">
        <v>1079</v>
      </c>
      <c r="D405" s="100" t="s">
        <v>1080</v>
      </c>
      <c r="E405" s="95"/>
      <c r="F405" s="95" t="s">
        <v>1081</v>
      </c>
      <c r="G405" s="95"/>
    </row>
    <row r="406">
      <c r="A406" s="98" t="s">
        <v>636</v>
      </c>
      <c r="B406" s="99" t="s">
        <v>1082</v>
      </c>
      <c r="C406" s="100" t="s">
        <v>1083</v>
      </c>
      <c r="D406" s="100" t="s">
        <v>1084</v>
      </c>
      <c r="E406" s="95" t="s">
        <v>886</v>
      </c>
      <c r="F406" s="95" t="s">
        <v>1085</v>
      </c>
      <c r="G406" s="95"/>
    </row>
    <row r="407">
      <c r="A407" s="98" t="s">
        <v>636</v>
      </c>
      <c r="B407" s="101" t="s">
        <v>760</v>
      </c>
      <c r="C407" s="100" t="s">
        <v>761</v>
      </c>
      <c r="D407" s="100" t="s">
        <v>762</v>
      </c>
      <c r="E407" s="95"/>
      <c r="F407" s="108" t="s">
        <v>1086</v>
      </c>
      <c r="G407" s="95"/>
    </row>
    <row r="408">
      <c r="A408" s="98" t="s">
        <v>636</v>
      </c>
      <c r="B408" s="101" t="s">
        <v>763</v>
      </c>
      <c r="C408" s="100" t="s">
        <v>1087</v>
      </c>
      <c r="D408" s="100" t="s">
        <v>1088</v>
      </c>
      <c r="E408" s="95"/>
      <c r="F408" s="95" t="s">
        <v>1089</v>
      </c>
      <c r="G408" s="95"/>
    </row>
    <row r="409">
      <c r="A409" s="98" t="s">
        <v>636</v>
      </c>
      <c r="B409" s="101" t="s">
        <v>763</v>
      </c>
      <c r="C409" s="100" t="s">
        <v>1087</v>
      </c>
      <c r="D409" s="100" t="s">
        <v>1090</v>
      </c>
      <c r="E409" s="95"/>
      <c r="F409" s="95" t="s">
        <v>1091</v>
      </c>
      <c r="G409" s="95"/>
    </row>
    <row r="410">
      <c r="A410" s="98" t="s">
        <v>636</v>
      </c>
      <c r="B410" s="101" t="s">
        <v>763</v>
      </c>
      <c r="C410" s="100" t="s">
        <v>764</v>
      </c>
      <c r="D410" s="100" t="s">
        <v>765</v>
      </c>
      <c r="E410" s="95"/>
      <c r="F410" s="95" t="s">
        <v>1092</v>
      </c>
      <c r="G410" s="95"/>
    </row>
    <row r="411">
      <c r="A411" s="98" t="s">
        <v>636</v>
      </c>
      <c r="B411" s="101" t="s">
        <v>763</v>
      </c>
      <c r="C411" s="100" t="s">
        <v>767</v>
      </c>
      <c r="D411" s="100" t="s">
        <v>768</v>
      </c>
      <c r="E411" s="95"/>
      <c r="F411" s="95" t="s">
        <v>1093</v>
      </c>
      <c r="G411" s="95"/>
    </row>
    <row r="412">
      <c r="A412" s="98" t="s">
        <v>636</v>
      </c>
      <c r="B412" s="101" t="s">
        <v>763</v>
      </c>
      <c r="C412" s="100" t="s">
        <v>770</v>
      </c>
      <c r="D412" s="100" t="s">
        <v>771</v>
      </c>
      <c r="E412" s="95"/>
      <c r="F412" s="95" t="s">
        <v>1094</v>
      </c>
      <c r="G412" s="95"/>
    </row>
    <row r="413">
      <c r="A413" s="98" t="s">
        <v>636</v>
      </c>
      <c r="B413" s="101" t="s">
        <v>763</v>
      </c>
      <c r="C413" s="100" t="s">
        <v>1095</v>
      </c>
      <c r="D413" s="100" t="s">
        <v>1096</v>
      </c>
      <c r="E413" s="95" t="s">
        <v>886</v>
      </c>
      <c r="F413" s="95" t="s">
        <v>1097</v>
      </c>
      <c r="G413" s="95"/>
    </row>
    <row r="414">
      <c r="A414" s="98" t="s">
        <v>636</v>
      </c>
      <c r="B414" s="101" t="s">
        <v>773</v>
      </c>
      <c r="C414" s="100" t="s">
        <v>774</v>
      </c>
      <c r="D414" s="100" t="s">
        <v>1098</v>
      </c>
      <c r="E414" s="95"/>
      <c r="F414" s="95" t="s">
        <v>1099</v>
      </c>
      <c r="G414" s="95"/>
    </row>
    <row r="415">
      <c r="A415" s="98" t="s">
        <v>636</v>
      </c>
      <c r="B415" s="101" t="s">
        <v>773</v>
      </c>
      <c r="C415" s="100" t="s">
        <v>778</v>
      </c>
      <c r="D415" s="100" t="s">
        <v>781</v>
      </c>
      <c r="E415" s="95"/>
      <c r="F415" s="95" t="s">
        <v>1100</v>
      </c>
      <c r="G415" s="95"/>
    </row>
    <row r="416">
      <c r="A416" s="98" t="s">
        <v>636</v>
      </c>
      <c r="B416" s="101" t="s">
        <v>773</v>
      </c>
      <c r="C416" s="100" t="s">
        <v>774</v>
      </c>
      <c r="D416" s="95" t="s">
        <v>1101</v>
      </c>
      <c r="E416" s="95"/>
      <c r="F416" s="85" t="s">
        <v>1102</v>
      </c>
      <c r="G416" s="95"/>
    </row>
    <row r="417">
      <c r="A417" s="98" t="s">
        <v>636</v>
      </c>
      <c r="B417" s="101" t="s">
        <v>1103</v>
      </c>
      <c r="C417" s="100" t="s">
        <v>1104</v>
      </c>
      <c r="D417" s="100" t="s">
        <v>1105</v>
      </c>
      <c r="E417" s="95"/>
      <c r="F417" s="95" t="s">
        <v>1106</v>
      </c>
      <c r="G417" s="95"/>
    </row>
    <row r="418">
      <c r="A418" s="98" t="s">
        <v>1107</v>
      </c>
      <c r="B418" s="101" t="s">
        <v>1108</v>
      </c>
      <c r="C418" s="100" t="s">
        <v>1109</v>
      </c>
      <c r="D418" s="100" t="s">
        <v>1110</v>
      </c>
      <c r="E418" s="95"/>
      <c r="F418" s="95" t="s">
        <v>1111</v>
      </c>
      <c r="G418" s="95"/>
    </row>
    <row r="419">
      <c r="A419" s="98" t="s">
        <v>234</v>
      </c>
      <c r="B419" s="101" t="s">
        <v>577</v>
      </c>
      <c r="C419" s="100" t="s">
        <v>1112</v>
      </c>
      <c r="D419" s="100" t="s">
        <v>1113</v>
      </c>
      <c r="E419" s="95" t="s">
        <v>1114</v>
      </c>
      <c r="F419" s="95" t="s">
        <v>905</v>
      </c>
      <c r="G419" s="95"/>
    </row>
    <row r="420">
      <c r="A420" s="98" t="s">
        <v>234</v>
      </c>
      <c r="B420" s="101" t="s">
        <v>1115</v>
      </c>
      <c r="C420" s="100" t="s">
        <v>1116</v>
      </c>
      <c r="D420" s="100" t="s">
        <v>1117</v>
      </c>
      <c r="E420" s="100" t="s">
        <v>1118</v>
      </c>
      <c r="F420" s="95" t="s">
        <v>1106</v>
      </c>
      <c r="G420" s="95"/>
    </row>
    <row r="421">
      <c r="A421" s="98" t="s">
        <v>234</v>
      </c>
      <c r="B421" s="101" t="s">
        <v>1115</v>
      </c>
      <c r="C421" s="100" t="s">
        <v>1119</v>
      </c>
      <c r="D421" s="100" t="s">
        <v>1120</v>
      </c>
      <c r="E421" s="95"/>
      <c r="F421" s="95" t="s">
        <v>831</v>
      </c>
      <c r="G421" s="95"/>
    </row>
    <row r="422">
      <c r="A422" s="98" t="s">
        <v>234</v>
      </c>
      <c r="B422" s="101" t="s">
        <v>1115</v>
      </c>
      <c r="C422" s="100" t="s">
        <v>1121</v>
      </c>
      <c r="D422" s="100" t="s">
        <v>1122</v>
      </c>
      <c r="E422" s="95" t="s">
        <v>1123</v>
      </c>
      <c r="F422" s="95" t="s">
        <v>1124</v>
      </c>
      <c r="G422" s="95"/>
    </row>
    <row r="423">
      <c r="A423" s="98" t="s">
        <v>234</v>
      </c>
      <c r="B423" s="101" t="s">
        <v>355</v>
      </c>
      <c r="C423" s="100" t="s">
        <v>356</v>
      </c>
      <c r="D423" s="100" t="s">
        <v>599</v>
      </c>
      <c r="E423" s="95" t="s">
        <v>1125</v>
      </c>
      <c r="F423" s="95" t="s">
        <v>1126</v>
      </c>
      <c r="G423" s="95"/>
    </row>
    <row r="424">
      <c r="A424" s="98" t="s">
        <v>234</v>
      </c>
      <c r="B424" s="101" t="s">
        <v>355</v>
      </c>
      <c r="C424" s="100" t="s">
        <v>356</v>
      </c>
      <c r="D424" s="100" t="s">
        <v>357</v>
      </c>
      <c r="E424" s="100" t="s">
        <v>1127</v>
      </c>
      <c r="F424" s="95" t="s">
        <v>1128</v>
      </c>
      <c r="G424" s="95"/>
    </row>
    <row r="425">
      <c r="A425" s="98" t="s">
        <v>234</v>
      </c>
      <c r="B425" s="101" t="s">
        <v>355</v>
      </c>
      <c r="C425" s="100" t="s">
        <v>602</v>
      </c>
      <c r="D425" s="100" t="s">
        <v>603</v>
      </c>
      <c r="E425" s="95" t="s">
        <v>556</v>
      </c>
      <c r="F425" s="95" t="s">
        <v>1129</v>
      </c>
      <c r="G425" s="95"/>
    </row>
    <row r="426">
      <c r="A426" s="98" t="s">
        <v>234</v>
      </c>
      <c r="B426" s="101" t="s">
        <v>355</v>
      </c>
      <c r="C426" s="100" t="s">
        <v>604</v>
      </c>
      <c r="D426" s="100" t="s">
        <v>605</v>
      </c>
      <c r="E426" s="95" t="s">
        <v>1130</v>
      </c>
      <c r="F426" s="95" t="s">
        <v>1131</v>
      </c>
      <c r="G426" s="95"/>
    </row>
    <row r="427">
      <c r="A427" s="98" t="s">
        <v>234</v>
      </c>
      <c r="B427" s="101" t="s">
        <v>355</v>
      </c>
      <c r="C427" s="100" t="s">
        <v>616</v>
      </c>
      <c r="D427" s="100" t="s">
        <v>617</v>
      </c>
      <c r="E427" s="95" t="s">
        <v>1132</v>
      </c>
      <c r="F427" s="95" t="s">
        <v>1133</v>
      </c>
      <c r="G427" s="95"/>
    </row>
    <row r="428">
      <c r="A428" s="98" t="s">
        <v>234</v>
      </c>
      <c r="B428" s="101" t="s">
        <v>355</v>
      </c>
      <c r="C428" s="100" t="s">
        <v>616</v>
      </c>
      <c r="D428" s="100" t="s">
        <v>1134</v>
      </c>
      <c r="E428" s="95" t="s">
        <v>1135</v>
      </c>
      <c r="F428" s="108" t="s">
        <v>1136</v>
      </c>
      <c r="G428" s="95"/>
    </row>
    <row r="429">
      <c r="A429" s="98" t="s">
        <v>234</v>
      </c>
      <c r="B429" s="101" t="s">
        <v>355</v>
      </c>
      <c r="C429" s="100" t="s">
        <v>619</v>
      </c>
      <c r="D429" s="100" t="s">
        <v>620</v>
      </c>
      <c r="E429" s="95" t="s">
        <v>621</v>
      </c>
      <c r="F429" s="95" t="s">
        <v>1137</v>
      </c>
      <c r="G429" s="95"/>
    </row>
    <row r="430">
      <c r="A430" s="98" t="s">
        <v>234</v>
      </c>
      <c r="B430" s="101" t="s">
        <v>355</v>
      </c>
      <c r="C430" s="100" t="s">
        <v>622</v>
      </c>
      <c r="D430" s="100" t="s">
        <v>1138</v>
      </c>
      <c r="E430" s="95" t="s">
        <v>1132</v>
      </c>
      <c r="F430" s="95" t="s">
        <v>1139</v>
      </c>
      <c r="G430" s="95"/>
    </row>
    <row r="431">
      <c r="A431" s="98" t="s">
        <v>234</v>
      </c>
      <c r="B431" s="101" t="s">
        <v>355</v>
      </c>
      <c r="C431" s="100" t="s">
        <v>622</v>
      </c>
      <c r="D431" s="100" t="s">
        <v>1140</v>
      </c>
      <c r="E431" s="95" t="s">
        <v>810</v>
      </c>
      <c r="F431" s="95" t="s">
        <v>1141</v>
      </c>
      <c r="G431" s="95"/>
    </row>
    <row r="432">
      <c r="A432" s="98" t="s">
        <v>234</v>
      </c>
      <c r="B432" s="101" t="s">
        <v>355</v>
      </c>
      <c r="C432" s="100" t="s">
        <v>622</v>
      </c>
      <c r="D432" s="100" t="s">
        <v>1142</v>
      </c>
      <c r="E432" s="100" t="s">
        <v>1143</v>
      </c>
      <c r="F432" s="95" t="s">
        <v>1144</v>
      </c>
      <c r="G432" s="95"/>
    </row>
    <row r="433">
      <c r="A433" s="98" t="s">
        <v>234</v>
      </c>
      <c r="B433" s="101" t="s">
        <v>1145</v>
      </c>
      <c r="C433" s="100" t="s">
        <v>1146</v>
      </c>
      <c r="D433" s="100" t="s">
        <v>1147</v>
      </c>
      <c r="E433" s="95" t="s">
        <v>1148</v>
      </c>
      <c r="F433" s="95" t="s">
        <v>831</v>
      </c>
      <c r="G433" s="95"/>
    </row>
    <row r="434">
      <c r="A434" s="98" t="s">
        <v>234</v>
      </c>
      <c r="B434" s="101" t="s">
        <v>1145</v>
      </c>
      <c r="C434" s="100" t="s">
        <v>1149</v>
      </c>
      <c r="D434" s="100" t="s">
        <v>1150</v>
      </c>
      <c r="E434" s="95" t="s">
        <v>1151</v>
      </c>
      <c r="F434" s="95" t="s">
        <v>903</v>
      </c>
      <c r="G434" s="95"/>
    </row>
    <row r="435">
      <c r="A435" s="98" t="s">
        <v>234</v>
      </c>
      <c r="B435" s="101" t="s">
        <v>402</v>
      </c>
      <c r="C435" s="95"/>
      <c r="D435" s="95" t="s">
        <v>1152</v>
      </c>
      <c r="E435" s="95"/>
      <c r="F435" s="95" t="s">
        <v>809</v>
      </c>
      <c r="G435" s="95"/>
    </row>
    <row r="436">
      <c r="A436" s="98" t="s">
        <v>234</v>
      </c>
      <c r="B436" s="101" t="s">
        <v>625</v>
      </c>
      <c r="C436" s="100" t="s">
        <v>356</v>
      </c>
      <c r="D436" s="95" t="s">
        <v>626</v>
      </c>
      <c r="E436" s="95"/>
      <c r="F436" s="95" t="s">
        <v>1153</v>
      </c>
      <c r="G436" s="95"/>
    </row>
    <row r="437">
      <c r="A437" s="98" t="s">
        <v>234</v>
      </c>
      <c r="B437" s="101" t="s">
        <v>625</v>
      </c>
      <c r="C437" s="100" t="s">
        <v>356</v>
      </c>
      <c r="D437" s="100" t="s">
        <v>1154</v>
      </c>
      <c r="E437" s="95"/>
      <c r="F437" s="95" t="s">
        <v>1155</v>
      </c>
      <c r="G437" s="95"/>
    </row>
    <row r="438">
      <c r="A438" s="98" t="s">
        <v>234</v>
      </c>
      <c r="B438" s="101" t="s">
        <v>625</v>
      </c>
      <c r="C438" s="100" t="s">
        <v>629</v>
      </c>
      <c r="D438" s="100" t="s">
        <v>630</v>
      </c>
      <c r="E438" s="95"/>
      <c r="F438" s="95" t="s">
        <v>1156</v>
      </c>
      <c r="G438" s="95"/>
    </row>
    <row r="439">
      <c r="A439" s="98" t="s">
        <v>234</v>
      </c>
      <c r="B439" s="101" t="s">
        <v>625</v>
      </c>
      <c r="C439" s="100" t="s">
        <v>629</v>
      </c>
      <c r="D439" s="100" t="s">
        <v>1157</v>
      </c>
      <c r="E439" s="95"/>
      <c r="F439" s="95" t="s">
        <v>905</v>
      </c>
      <c r="G439" s="95"/>
    </row>
    <row r="440">
      <c r="A440" s="98" t="s">
        <v>234</v>
      </c>
      <c r="B440" s="101" t="s">
        <v>625</v>
      </c>
      <c r="C440" s="100" t="s">
        <v>629</v>
      </c>
      <c r="D440" s="100" t="s">
        <v>1158</v>
      </c>
      <c r="E440" s="95"/>
      <c r="F440" s="95" t="s">
        <v>905</v>
      </c>
      <c r="G440" s="95"/>
    </row>
    <row r="441">
      <c r="A441" s="98" t="s">
        <v>234</v>
      </c>
      <c r="B441" s="101" t="s">
        <v>625</v>
      </c>
      <c r="C441" s="100" t="s">
        <v>629</v>
      </c>
      <c r="D441" s="100" t="s">
        <v>1159</v>
      </c>
      <c r="E441" s="95"/>
      <c r="F441" s="95" t="s">
        <v>905</v>
      </c>
      <c r="G441" s="95"/>
    </row>
    <row r="442">
      <c r="A442" s="98" t="s">
        <v>234</v>
      </c>
      <c r="B442" s="99" t="s">
        <v>1160</v>
      </c>
      <c r="C442" s="105" t="s">
        <v>1161</v>
      </c>
      <c r="D442" s="109" t="s">
        <v>1162</v>
      </c>
      <c r="E442" s="95" t="s">
        <v>1163</v>
      </c>
      <c r="F442" s="95" t="s">
        <v>809</v>
      </c>
      <c r="G442" s="95"/>
    </row>
    <row r="443">
      <c r="A443" s="98" t="s">
        <v>234</v>
      </c>
      <c r="B443" s="99" t="s">
        <v>1160</v>
      </c>
      <c r="C443" s="100" t="s">
        <v>1164</v>
      </c>
      <c r="D443" s="100" t="s">
        <v>1165</v>
      </c>
      <c r="E443" s="95" t="s">
        <v>1163</v>
      </c>
      <c r="F443" s="95" t="s">
        <v>809</v>
      </c>
      <c r="G443" s="95"/>
    </row>
    <row r="444">
      <c r="A444" s="98" t="s">
        <v>234</v>
      </c>
      <c r="B444" s="99" t="s">
        <v>1160</v>
      </c>
      <c r="C444" s="100" t="s">
        <v>1166</v>
      </c>
      <c r="D444" s="89" t="s">
        <v>1167</v>
      </c>
      <c r="E444" s="95"/>
      <c r="F444" s="95" t="s">
        <v>847</v>
      </c>
      <c r="G444" s="95"/>
    </row>
    <row r="445">
      <c r="A445" s="98" t="s">
        <v>234</v>
      </c>
      <c r="B445" s="99" t="s">
        <v>1160</v>
      </c>
      <c r="C445" s="100" t="s">
        <v>1166</v>
      </c>
      <c r="D445" s="100" t="s">
        <v>1168</v>
      </c>
      <c r="E445" s="95"/>
      <c r="F445" s="95" t="s">
        <v>847</v>
      </c>
      <c r="G445" s="95"/>
    </row>
    <row r="446">
      <c r="A446" s="98" t="s">
        <v>234</v>
      </c>
      <c r="B446" s="99" t="s">
        <v>1160</v>
      </c>
      <c r="C446" s="100" t="s">
        <v>1166</v>
      </c>
      <c r="D446" s="100" t="s">
        <v>1169</v>
      </c>
      <c r="E446" s="95"/>
      <c r="F446" s="95" t="s">
        <v>847</v>
      </c>
      <c r="G446" s="95"/>
    </row>
    <row r="447">
      <c r="A447" s="98" t="s">
        <v>234</v>
      </c>
      <c r="B447" s="99" t="s">
        <v>1160</v>
      </c>
      <c r="C447" s="100" t="s">
        <v>1166</v>
      </c>
      <c r="D447" s="100" t="s">
        <v>1170</v>
      </c>
      <c r="E447" s="95"/>
      <c r="F447" s="95" t="s">
        <v>847</v>
      </c>
      <c r="G447" s="95"/>
    </row>
    <row r="448">
      <c r="A448" s="98" t="s">
        <v>234</v>
      </c>
      <c r="B448" s="99" t="s">
        <v>1160</v>
      </c>
      <c r="C448" s="100" t="s">
        <v>1166</v>
      </c>
      <c r="D448" s="100" t="s">
        <v>1171</v>
      </c>
      <c r="E448" s="95"/>
      <c r="F448" s="95" t="s">
        <v>847</v>
      </c>
      <c r="G448" s="95"/>
    </row>
    <row r="449">
      <c r="A449" s="110" t="s">
        <v>234</v>
      </c>
      <c r="B449" s="111" t="s">
        <v>1172</v>
      </c>
      <c r="C449" s="105" t="s">
        <v>1173</v>
      </c>
      <c r="D449" s="105" t="s">
        <v>1174</v>
      </c>
      <c r="E449" s="112"/>
      <c r="F449" s="84" t="s">
        <v>1175</v>
      </c>
      <c r="G449" s="112"/>
    </row>
    <row r="450">
      <c r="A450" s="67" t="s">
        <v>366</v>
      </c>
    </row>
    <row r="451">
      <c r="A451" s="110" t="s">
        <v>368</v>
      </c>
      <c r="B451" s="111" t="s">
        <v>368</v>
      </c>
      <c r="C451" s="113" t="s">
        <v>1176</v>
      </c>
      <c r="D451" s="114" t="s">
        <v>1177</v>
      </c>
      <c r="F451" s="112"/>
      <c r="G451" s="112"/>
    </row>
    <row r="452">
      <c r="A452" s="115" t="s">
        <v>305</v>
      </c>
    </row>
    <row r="453">
      <c r="A453" s="116" t="s">
        <v>925</v>
      </c>
      <c r="B453" s="117" t="s">
        <v>926</v>
      </c>
      <c r="C453" s="9"/>
      <c r="D453" s="9" t="s">
        <v>1178</v>
      </c>
      <c r="E453" s="91"/>
      <c r="F453" s="91" t="s">
        <v>1179</v>
      </c>
      <c r="G453" s="91"/>
    </row>
    <row r="454">
      <c r="A454" s="116" t="s">
        <v>925</v>
      </c>
      <c r="B454" s="117" t="s">
        <v>926</v>
      </c>
      <c r="C454" s="9" t="s">
        <v>927</v>
      </c>
      <c r="D454" s="100" t="s">
        <v>928</v>
      </c>
      <c r="E454" s="91"/>
      <c r="F454" s="91" t="s">
        <v>1179</v>
      </c>
      <c r="G454" s="91"/>
    </row>
    <row r="455">
      <c r="A455" s="116" t="s">
        <v>925</v>
      </c>
      <c r="B455" s="117" t="s">
        <v>926</v>
      </c>
      <c r="C455" s="9" t="s">
        <v>935</v>
      </c>
      <c r="D455" s="9"/>
      <c r="E455" s="91"/>
      <c r="F455" s="91" t="s">
        <v>1180</v>
      </c>
      <c r="G455" s="91"/>
    </row>
    <row r="456">
      <c r="A456" s="116" t="s">
        <v>1181</v>
      </c>
      <c r="B456" s="117" t="s">
        <v>1182</v>
      </c>
      <c r="C456" s="9"/>
      <c r="D456" s="9" t="s">
        <v>1183</v>
      </c>
      <c r="E456" s="91"/>
      <c r="F456" s="91" t="s">
        <v>1184</v>
      </c>
      <c r="G456" s="91"/>
    </row>
    <row r="457">
      <c r="A457" s="116" t="s">
        <v>687</v>
      </c>
      <c r="B457" s="117" t="s">
        <v>693</v>
      </c>
      <c r="C457" s="9" t="s">
        <v>958</v>
      </c>
      <c r="D457" s="9" t="s">
        <v>1185</v>
      </c>
      <c r="E457" s="91"/>
      <c r="F457" s="91" t="s">
        <v>1179</v>
      </c>
      <c r="G457" s="91"/>
    </row>
    <row r="458">
      <c r="A458" s="116" t="s">
        <v>687</v>
      </c>
      <c r="B458" s="117" t="s">
        <v>693</v>
      </c>
      <c r="C458" s="9" t="s">
        <v>961</v>
      </c>
      <c r="D458" s="9" t="s">
        <v>1186</v>
      </c>
      <c r="E458" s="91"/>
      <c r="F458" s="91" t="s">
        <v>1179</v>
      </c>
      <c r="G458" s="91"/>
    </row>
    <row r="459">
      <c r="A459" s="116" t="s">
        <v>1107</v>
      </c>
      <c r="B459" s="117" t="s">
        <v>1108</v>
      </c>
      <c r="C459" s="9" t="s">
        <v>1187</v>
      </c>
      <c r="D459" s="9" t="s">
        <v>1188</v>
      </c>
      <c r="E459" s="91"/>
      <c r="F459" s="91" t="s">
        <v>1184</v>
      </c>
      <c r="G459" s="91"/>
    </row>
    <row r="460">
      <c r="A460" s="116" t="s">
        <v>234</v>
      </c>
      <c r="B460" s="117" t="s">
        <v>235</v>
      </c>
      <c r="C460" s="9" t="s">
        <v>1189</v>
      </c>
      <c r="D460" s="9" t="s">
        <v>1190</v>
      </c>
      <c r="E460" s="91"/>
      <c r="F460" s="91" t="s">
        <v>1191</v>
      </c>
      <c r="G460" s="91"/>
    </row>
    <row r="461">
      <c r="A461" s="92" t="s">
        <v>1192</v>
      </c>
      <c r="F461" s="24" t="s">
        <v>186</v>
      </c>
    </row>
    <row r="462">
      <c r="A462" s="118" t="s">
        <v>316</v>
      </c>
      <c r="B462" s="119" t="s">
        <v>1193</v>
      </c>
      <c r="C462" s="9" t="s">
        <v>1194</v>
      </c>
      <c r="D462" s="9" t="s">
        <v>1195</v>
      </c>
      <c r="E462" s="91"/>
      <c r="F462" s="91" t="s">
        <v>1196</v>
      </c>
      <c r="G462" s="91"/>
    </row>
    <row r="463">
      <c r="A463" s="118" t="s">
        <v>316</v>
      </c>
      <c r="B463" s="119" t="s">
        <v>822</v>
      </c>
      <c r="C463" s="9" t="s">
        <v>1197</v>
      </c>
      <c r="D463" s="9" t="s">
        <v>824</v>
      </c>
      <c r="E463" s="91" t="s">
        <v>825</v>
      </c>
      <c r="F463" s="91" t="s">
        <v>831</v>
      </c>
      <c r="G463" s="91"/>
    </row>
    <row r="464">
      <c r="A464" s="118" t="s">
        <v>316</v>
      </c>
      <c r="B464" s="119" t="s">
        <v>1198</v>
      </c>
      <c r="C464" s="9" t="s">
        <v>1199</v>
      </c>
      <c r="D464" s="9" t="s">
        <v>1200</v>
      </c>
      <c r="E464" s="91" t="s">
        <v>1201</v>
      </c>
      <c r="F464" s="91" t="s">
        <v>1202</v>
      </c>
      <c r="G464" s="91"/>
    </row>
    <row r="465">
      <c r="A465" s="118" t="s">
        <v>316</v>
      </c>
      <c r="B465" s="119" t="s">
        <v>1198</v>
      </c>
      <c r="C465" s="9" t="s">
        <v>1199</v>
      </c>
      <c r="D465" s="9" t="s">
        <v>1200</v>
      </c>
      <c r="E465" s="91" t="s">
        <v>1203</v>
      </c>
      <c r="F465" s="91" t="s">
        <v>1202</v>
      </c>
      <c r="G465" s="91"/>
    </row>
    <row r="466">
      <c r="A466" s="118" t="s">
        <v>316</v>
      </c>
      <c r="B466" s="119" t="s">
        <v>1198</v>
      </c>
      <c r="C466" s="9" t="s">
        <v>1199</v>
      </c>
      <c r="D466" s="9" t="s">
        <v>1204</v>
      </c>
      <c r="E466" s="91" t="s">
        <v>1205</v>
      </c>
      <c r="F466" s="91" t="s">
        <v>1202</v>
      </c>
      <c r="G466" s="91"/>
    </row>
    <row r="467">
      <c r="A467" s="118" t="s">
        <v>326</v>
      </c>
      <c r="B467" s="119" t="s">
        <v>1206</v>
      </c>
      <c r="C467" s="9" t="s">
        <v>1207</v>
      </c>
      <c r="D467" s="9" t="s">
        <v>1208</v>
      </c>
      <c r="E467" s="91"/>
      <c r="F467" s="91" t="s">
        <v>1209</v>
      </c>
      <c r="G467" s="91"/>
    </row>
    <row r="468">
      <c r="A468" s="118" t="s">
        <v>326</v>
      </c>
      <c r="B468" s="119" t="s">
        <v>1206</v>
      </c>
      <c r="C468" s="9" t="s">
        <v>1210</v>
      </c>
      <c r="D468" s="9" t="s">
        <v>1211</v>
      </c>
      <c r="F468" s="91" t="s">
        <v>1212</v>
      </c>
      <c r="G468" s="120"/>
    </row>
    <row r="469">
      <c r="A469" s="118" t="s">
        <v>326</v>
      </c>
      <c r="B469" s="119" t="s">
        <v>1206</v>
      </c>
      <c r="C469" s="9" t="s">
        <v>1210</v>
      </c>
      <c r="D469" s="9" t="s">
        <v>1213</v>
      </c>
      <c r="E469" s="91"/>
      <c r="F469" s="91" t="s">
        <v>1214</v>
      </c>
      <c r="G469" s="121" t="str">
        <f>HYPERLINK("https://www.youtube.com/watch?v=48dp2yiImV0","Link")</f>
        <v>Link</v>
      </c>
    </row>
    <row r="470">
      <c r="A470" s="118" t="s">
        <v>326</v>
      </c>
      <c r="B470" s="119" t="s">
        <v>1215</v>
      </c>
      <c r="C470" s="9" t="s">
        <v>1216</v>
      </c>
      <c r="D470" s="9" t="s">
        <v>1217</v>
      </c>
      <c r="E470" s="91"/>
      <c r="F470" s="91" t="s">
        <v>1218</v>
      </c>
      <c r="G470" s="91"/>
    </row>
    <row r="471">
      <c r="A471" s="118" t="s">
        <v>326</v>
      </c>
      <c r="B471" s="119" t="s">
        <v>1215</v>
      </c>
      <c r="C471" s="9" t="s">
        <v>1219</v>
      </c>
      <c r="D471" s="9" t="s">
        <v>1220</v>
      </c>
      <c r="E471" s="91"/>
      <c r="F471" s="91" t="s">
        <v>1221</v>
      </c>
      <c r="G471" s="91"/>
    </row>
    <row r="472">
      <c r="A472" s="118" t="s">
        <v>326</v>
      </c>
      <c r="B472" s="119" t="s">
        <v>1215</v>
      </c>
      <c r="C472" s="9" t="s">
        <v>1222</v>
      </c>
      <c r="D472" s="9" t="s">
        <v>1223</v>
      </c>
      <c r="E472" s="91"/>
      <c r="F472" s="91" t="s">
        <v>1224</v>
      </c>
      <c r="G472" s="91"/>
    </row>
    <row r="473">
      <c r="A473" s="118" t="s">
        <v>326</v>
      </c>
      <c r="B473" s="119" t="s">
        <v>1225</v>
      </c>
      <c r="C473" s="9" t="s">
        <v>1226</v>
      </c>
      <c r="D473" s="9" t="s">
        <v>1227</v>
      </c>
      <c r="E473" s="91" t="s">
        <v>1228</v>
      </c>
      <c r="F473" s="91" t="s">
        <v>1229</v>
      </c>
      <c r="G473" s="91"/>
    </row>
    <row r="474">
      <c r="A474" s="118" t="s">
        <v>326</v>
      </c>
      <c r="B474" s="119" t="s">
        <v>658</v>
      </c>
      <c r="C474" s="9" t="s">
        <v>1230</v>
      </c>
      <c r="D474" s="9" t="s">
        <v>1231</v>
      </c>
      <c r="E474" s="91"/>
      <c r="F474" s="91" t="s">
        <v>1232</v>
      </c>
      <c r="G474" s="91"/>
    </row>
    <row r="475">
      <c r="A475" s="118" t="s">
        <v>326</v>
      </c>
      <c r="B475" s="119" t="s">
        <v>658</v>
      </c>
      <c r="C475" s="9" t="s">
        <v>1233</v>
      </c>
      <c r="D475" s="9" t="s">
        <v>878</v>
      </c>
      <c r="E475" s="91"/>
      <c r="F475" s="91" t="s">
        <v>1234</v>
      </c>
      <c r="G475" s="91"/>
    </row>
    <row r="476">
      <c r="A476" s="118" t="s">
        <v>326</v>
      </c>
      <c r="B476" s="119" t="s">
        <v>658</v>
      </c>
      <c r="C476" s="9" t="s">
        <v>1235</v>
      </c>
      <c r="D476" s="9" t="s">
        <v>1236</v>
      </c>
      <c r="E476" s="91"/>
      <c r="F476" s="91" t="s">
        <v>1229</v>
      </c>
      <c r="G476" s="91"/>
    </row>
    <row r="477">
      <c r="A477" s="118" t="s">
        <v>326</v>
      </c>
      <c r="B477" s="119" t="s">
        <v>658</v>
      </c>
      <c r="C477" s="9" t="s">
        <v>1237</v>
      </c>
      <c r="D477" s="9" t="s">
        <v>1238</v>
      </c>
      <c r="E477" s="91"/>
      <c r="F477" s="91" t="s">
        <v>1229</v>
      </c>
      <c r="G477" s="91"/>
    </row>
    <row r="478">
      <c r="A478" s="118" t="s">
        <v>326</v>
      </c>
      <c r="B478" s="119" t="s">
        <v>658</v>
      </c>
      <c r="C478" s="9" t="s">
        <v>1239</v>
      </c>
      <c r="D478" s="9" t="s">
        <v>1240</v>
      </c>
      <c r="E478" s="91"/>
      <c r="F478" s="91" t="s">
        <v>1241</v>
      </c>
      <c r="G478" s="91"/>
    </row>
    <row r="479">
      <c r="A479" s="118" t="s">
        <v>326</v>
      </c>
      <c r="B479" s="119" t="s">
        <v>658</v>
      </c>
      <c r="C479" s="9" t="s">
        <v>1242</v>
      </c>
      <c r="D479" s="9" t="s">
        <v>1243</v>
      </c>
      <c r="E479" s="91"/>
      <c r="F479" s="91" t="s">
        <v>1229</v>
      </c>
      <c r="G479" s="91"/>
    </row>
    <row r="480">
      <c r="A480" s="118" t="s">
        <v>326</v>
      </c>
      <c r="B480" s="119" t="s">
        <v>658</v>
      </c>
      <c r="C480" s="9" t="s">
        <v>1244</v>
      </c>
      <c r="D480" s="9" t="s">
        <v>1245</v>
      </c>
      <c r="E480" s="91"/>
      <c r="F480" s="91" t="s">
        <v>1229</v>
      </c>
      <c r="G480" s="91"/>
    </row>
    <row r="481">
      <c r="A481" s="118" t="s">
        <v>326</v>
      </c>
      <c r="B481" s="119" t="s">
        <v>658</v>
      </c>
      <c r="C481" s="9" t="s">
        <v>1246</v>
      </c>
      <c r="D481" s="9" t="s">
        <v>1247</v>
      </c>
      <c r="E481" s="91"/>
      <c r="F481" s="91" t="s">
        <v>1229</v>
      </c>
      <c r="G481" s="91"/>
    </row>
    <row r="482">
      <c r="A482" s="118" t="s">
        <v>326</v>
      </c>
      <c r="B482" s="119" t="s">
        <v>658</v>
      </c>
      <c r="C482" s="9" t="s">
        <v>1246</v>
      </c>
      <c r="D482" s="9" t="s">
        <v>1248</v>
      </c>
      <c r="E482" s="91"/>
      <c r="F482" s="91" t="s">
        <v>1229</v>
      </c>
      <c r="G482" s="91"/>
    </row>
    <row r="483">
      <c r="A483" s="118" t="s">
        <v>326</v>
      </c>
      <c r="B483" s="119" t="s">
        <v>658</v>
      </c>
      <c r="C483" s="9" t="s">
        <v>1249</v>
      </c>
      <c r="D483" s="9" t="s">
        <v>1250</v>
      </c>
      <c r="E483" s="91"/>
      <c r="F483" s="91" t="s">
        <v>1232</v>
      </c>
      <c r="G483" s="91"/>
    </row>
    <row r="484">
      <c r="A484" s="118" t="s">
        <v>326</v>
      </c>
      <c r="B484" s="119" t="s">
        <v>658</v>
      </c>
      <c r="C484" s="9" t="s">
        <v>872</v>
      </c>
      <c r="D484" s="9" t="s">
        <v>1251</v>
      </c>
      <c r="E484" s="91"/>
      <c r="F484" s="91" t="s">
        <v>1229</v>
      </c>
      <c r="G484" s="91"/>
    </row>
    <row r="485">
      <c r="A485" s="118" t="s">
        <v>326</v>
      </c>
      <c r="B485" s="119" t="s">
        <v>658</v>
      </c>
      <c r="C485" s="9" t="s">
        <v>872</v>
      </c>
      <c r="D485" s="9" t="s">
        <v>1252</v>
      </c>
      <c r="E485" s="91"/>
      <c r="F485" s="91" t="s">
        <v>1229</v>
      </c>
      <c r="G485" s="91"/>
    </row>
    <row r="486">
      <c r="A486" s="118" t="s">
        <v>326</v>
      </c>
      <c r="B486" s="119" t="s">
        <v>658</v>
      </c>
      <c r="C486" s="9" t="s">
        <v>1253</v>
      </c>
      <c r="D486" s="9" t="s">
        <v>1254</v>
      </c>
      <c r="E486" s="91"/>
      <c r="F486" s="91" t="s">
        <v>1255</v>
      </c>
      <c r="G486" s="91"/>
    </row>
    <row r="487">
      <c r="A487" s="118" t="s">
        <v>306</v>
      </c>
      <c r="B487" s="119" t="s">
        <v>307</v>
      </c>
      <c r="C487" s="9" t="s">
        <v>879</v>
      </c>
      <c r="D487" s="9" t="s">
        <v>1256</v>
      </c>
      <c r="E487" s="91" t="s">
        <v>1257</v>
      </c>
      <c r="F487" s="91" t="s">
        <v>1258</v>
      </c>
      <c r="G487" s="91"/>
    </row>
    <row r="488">
      <c r="A488" s="118" t="s">
        <v>925</v>
      </c>
      <c r="B488" s="119" t="s">
        <v>926</v>
      </c>
      <c r="C488" s="9" t="s">
        <v>1259</v>
      </c>
      <c r="D488" s="9" t="s">
        <v>1260</v>
      </c>
      <c r="E488" s="91" t="s">
        <v>1261</v>
      </c>
      <c r="F488" s="91" t="s">
        <v>1262</v>
      </c>
      <c r="G488" s="91"/>
    </row>
    <row r="489">
      <c r="A489" s="118" t="s">
        <v>925</v>
      </c>
      <c r="B489" s="119" t="s">
        <v>926</v>
      </c>
      <c r="C489" s="9" t="s">
        <v>930</v>
      </c>
      <c r="D489" s="9" t="s">
        <v>1263</v>
      </c>
      <c r="E489" s="91"/>
      <c r="F489" s="91" t="s">
        <v>1264</v>
      </c>
      <c r="G489" s="91"/>
    </row>
    <row r="490">
      <c r="A490" s="118" t="s">
        <v>925</v>
      </c>
      <c r="B490" s="119" t="s">
        <v>926</v>
      </c>
      <c r="C490" s="9" t="s">
        <v>935</v>
      </c>
      <c r="D490" s="9" t="s">
        <v>938</v>
      </c>
      <c r="E490" s="91"/>
      <c r="F490" s="91" t="s">
        <v>1265</v>
      </c>
      <c r="G490" s="91"/>
    </row>
    <row r="491">
      <c r="A491" s="118" t="s">
        <v>925</v>
      </c>
      <c r="B491" s="119" t="s">
        <v>926</v>
      </c>
      <c r="C491" s="9" t="s">
        <v>1266</v>
      </c>
      <c r="D491" s="9" t="s">
        <v>1267</v>
      </c>
      <c r="E491" s="91"/>
      <c r="F491" s="91" t="s">
        <v>1268</v>
      </c>
      <c r="G491" s="91"/>
    </row>
    <row r="492">
      <c r="A492" s="118" t="s">
        <v>925</v>
      </c>
      <c r="B492" s="119" t="s">
        <v>926</v>
      </c>
      <c r="C492" s="9" t="s">
        <v>1266</v>
      </c>
      <c r="D492" s="9" t="s">
        <v>1269</v>
      </c>
      <c r="E492" s="91"/>
      <c r="F492" s="91" t="s">
        <v>1270</v>
      </c>
      <c r="G492" s="91"/>
    </row>
    <row r="493">
      <c r="A493" s="118" t="s">
        <v>380</v>
      </c>
      <c r="B493" s="119" t="s">
        <v>381</v>
      </c>
      <c r="C493" s="9" t="s">
        <v>1271</v>
      </c>
      <c r="D493" s="9" t="s">
        <v>1271</v>
      </c>
      <c r="E493" s="91" t="s">
        <v>1272</v>
      </c>
      <c r="F493" s="91" t="s">
        <v>1273</v>
      </c>
      <c r="G493" s="91"/>
    </row>
    <row r="494">
      <c r="A494" s="118" t="s">
        <v>380</v>
      </c>
      <c r="B494" s="119" t="s">
        <v>381</v>
      </c>
      <c r="C494" s="9" t="s">
        <v>1271</v>
      </c>
      <c r="D494" s="9" t="s">
        <v>1274</v>
      </c>
      <c r="E494" s="91" t="s">
        <v>1275</v>
      </c>
      <c r="F494" s="91" t="s">
        <v>1276</v>
      </c>
      <c r="G494" s="91"/>
    </row>
    <row r="495">
      <c r="A495" s="118" t="s">
        <v>380</v>
      </c>
      <c r="B495" s="119" t="s">
        <v>381</v>
      </c>
      <c r="C495" s="9" t="s">
        <v>1271</v>
      </c>
      <c r="D495" s="9" t="s">
        <v>1277</v>
      </c>
      <c r="E495" s="91" t="s">
        <v>1278</v>
      </c>
      <c r="F495" s="91" t="s">
        <v>1276</v>
      </c>
      <c r="G495" s="91"/>
    </row>
    <row r="496">
      <c r="A496" s="118" t="s">
        <v>380</v>
      </c>
      <c r="B496" s="119" t="s">
        <v>381</v>
      </c>
      <c r="C496" s="9" t="s">
        <v>1279</v>
      </c>
      <c r="D496" s="9" t="s">
        <v>1280</v>
      </c>
      <c r="E496" s="91" t="s">
        <v>1281</v>
      </c>
      <c r="F496" s="91" t="s">
        <v>1276</v>
      </c>
      <c r="G496" s="91"/>
    </row>
    <row r="497">
      <c r="A497" s="118" t="s">
        <v>380</v>
      </c>
      <c r="B497" s="119" t="s">
        <v>381</v>
      </c>
      <c r="C497" s="9" t="s">
        <v>1282</v>
      </c>
      <c r="D497" s="9" t="s">
        <v>1283</v>
      </c>
      <c r="E497" s="91" t="s">
        <v>1284</v>
      </c>
      <c r="F497" s="91" t="s">
        <v>1285</v>
      </c>
      <c r="G497" s="91"/>
    </row>
    <row r="498">
      <c r="A498" s="118" t="s">
        <v>380</v>
      </c>
      <c r="B498" s="119" t="s">
        <v>381</v>
      </c>
      <c r="C498" s="9" t="s">
        <v>1286</v>
      </c>
      <c r="D498" s="9" t="s">
        <v>1287</v>
      </c>
      <c r="E498" s="91" t="s">
        <v>1288</v>
      </c>
      <c r="F498" s="91" t="s">
        <v>1289</v>
      </c>
      <c r="G498" s="91"/>
    </row>
    <row r="499">
      <c r="A499" s="118" t="s">
        <v>380</v>
      </c>
      <c r="B499" s="119" t="s">
        <v>381</v>
      </c>
      <c r="C499" s="9" t="s">
        <v>1290</v>
      </c>
      <c r="D499" s="9" t="s">
        <v>1291</v>
      </c>
      <c r="E499" s="91" t="s">
        <v>1292</v>
      </c>
      <c r="F499" s="91" t="s">
        <v>1289</v>
      </c>
      <c r="G499" s="91"/>
    </row>
    <row r="500">
      <c r="A500" s="118" t="s">
        <v>687</v>
      </c>
      <c r="B500" s="119" t="s">
        <v>1293</v>
      </c>
      <c r="C500" s="9" t="s">
        <v>1294</v>
      </c>
      <c r="D500" s="9" t="s">
        <v>1295</v>
      </c>
      <c r="E500" s="91"/>
      <c r="F500" s="42" t="s">
        <v>1296</v>
      </c>
      <c r="G500" s="42"/>
    </row>
    <row r="501">
      <c r="A501" s="118" t="s">
        <v>687</v>
      </c>
      <c r="B501" s="119" t="s">
        <v>1293</v>
      </c>
      <c r="C501" s="9" t="s">
        <v>1294</v>
      </c>
      <c r="D501" s="9" t="s">
        <v>1297</v>
      </c>
      <c r="E501" s="91"/>
      <c r="F501" s="42" t="s">
        <v>1298</v>
      </c>
      <c r="G501" s="42"/>
    </row>
    <row r="502">
      <c r="A502" s="118" t="s">
        <v>687</v>
      </c>
      <c r="B502" s="119" t="s">
        <v>1293</v>
      </c>
      <c r="C502" s="9" t="s">
        <v>1294</v>
      </c>
      <c r="D502" s="89" t="s">
        <v>1299</v>
      </c>
      <c r="E502" s="91"/>
      <c r="F502" s="95" t="s">
        <v>1262</v>
      </c>
      <c r="G502" s="95"/>
    </row>
    <row r="503">
      <c r="A503" s="118" t="s">
        <v>687</v>
      </c>
      <c r="B503" s="119" t="s">
        <v>1293</v>
      </c>
      <c r="C503" s="9" t="s">
        <v>1294</v>
      </c>
      <c r="D503" s="9" t="s">
        <v>1300</v>
      </c>
      <c r="E503" s="91"/>
      <c r="F503" s="42" t="s">
        <v>1298</v>
      </c>
      <c r="G503" s="42"/>
    </row>
    <row r="504">
      <c r="A504" s="118" t="s">
        <v>687</v>
      </c>
      <c r="B504" s="119" t="s">
        <v>1293</v>
      </c>
      <c r="C504" s="9" t="s">
        <v>1294</v>
      </c>
      <c r="D504" s="9" t="s">
        <v>1301</v>
      </c>
      <c r="E504" s="91"/>
      <c r="F504" s="42" t="s">
        <v>1298</v>
      </c>
      <c r="G504" s="42"/>
    </row>
    <row r="505">
      <c r="A505" s="118" t="s">
        <v>687</v>
      </c>
      <c r="B505" s="119" t="s">
        <v>1293</v>
      </c>
      <c r="C505" s="9" t="s">
        <v>1294</v>
      </c>
      <c r="D505" s="9" t="s">
        <v>1302</v>
      </c>
      <c r="E505" s="91"/>
      <c r="F505" s="91" t="s">
        <v>1303</v>
      </c>
      <c r="G505" s="91"/>
    </row>
    <row r="506">
      <c r="A506" s="118" t="s">
        <v>687</v>
      </c>
      <c r="B506" s="119" t="s">
        <v>688</v>
      </c>
      <c r="C506" s="9" t="s">
        <v>689</v>
      </c>
      <c r="D506" s="9" t="s">
        <v>962</v>
      </c>
      <c r="E506" s="91" t="s">
        <v>1304</v>
      </c>
      <c r="F506" s="42" t="s">
        <v>1305</v>
      </c>
      <c r="G506" s="91"/>
    </row>
    <row r="507">
      <c r="A507" s="118" t="s">
        <v>687</v>
      </c>
      <c r="B507" s="119" t="s">
        <v>1306</v>
      </c>
      <c r="C507" s="9" t="s">
        <v>1307</v>
      </c>
      <c r="D507" s="9" t="s">
        <v>1308</v>
      </c>
      <c r="E507" s="91" t="s">
        <v>1309</v>
      </c>
      <c r="F507" s="42" t="s">
        <v>1298</v>
      </c>
      <c r="G507" s="42"/>
    </row>
    <row r="508">
      <c r="A508" s="118" t="s">
        <v>687</v>
      </c>
      <c r="B508" s="119" t="s">
        <v>1306</v>
      </c>
      <c r="C508" s="9" t="s">
        <v>1307</v>
      </c>
      <c r="D508" s="9" t="s">
        <v>1310</v>
      </c>
      <c r="E508" s="91"/>
      <c r="F508" s="42" t="s">
        <v>1311</v>
      </c>
      <c r="G508" s="42"/>
    </row>
    <row r="509">
      <c r="A509" s="118" t="s">
        <v>687</v>
      </c>
      <c r="B509" s="119" t="s">
        <v>693</v>
      </c>
      <c r="C509" s="10" t="s">
        <v>694</v>
      </c>
      <c r="D509" s="9" t="s">
        <v>698</v>
      </c>
      <c r="E509" s="91"/>
      <c r="F509" s="42" t="s">
        <v>1312</v>
      </c>
      <c r="G509" s="42"/>
    </row>
    <row r="510">
      <c r="A510" s="118" t="s">
        <v>687</v>
      </c>
      <c r="B510" s="119" t="s">
        <v>693</v>
      </c>
      <c r="C510" s="10" t="s">
        <v>715</v>
      </c>
      <c r="D510" s="9" t="s">
        <v>1313</v>
      </c>
      <c r="E510" s="91"/>
      <c r="F510" s="42" t="s">
        <v>1314</v>
      </c>
      <c r="G510" s="42"/>
    </row>
    <row r="511">
      <c r="A511" s="118" t="s">
        <v>687</v>
      </c>
      <c r="B511" s="119" t="s">
        <v>693</v>
      </c>
      <c r="C511" s="10" t="s">
        <v>977</v>
      </c>
      <c r="D511" s="9" t="s">
        <v>981</v>
      </c>
      <c r="F511" s="42" t="s">
        <v>1315</v>
      </c>
      <c r="G511" s="42"/>
    </row>
    <row r="512">
      <c r="A512" s="118" t="s">
        <v>1316</v>
      </c>
      <c r="B512" s="119" t="s">
        <v>1317</v>
      </c>
      <c r="C512" s="10" t="s">
        <v>1318</v>
      </c>
      <c r="D512" s="9" t="s">
        <v>1319</v>
      </c>
      <c r="E512" s="91" t="s">
        <v>1320</v>
      </c>
      <c r="F512" s="42" t="s">
        <v>1321</v>
      </c>
      <c r="G512" s="42"/>
    </row>
    <row r="513">
      <c r="A513" s="118" t="s">
        <v>988</v>
      </c>
      <c r="B513" s="119" t="s">
        <v>1322</v>
      </c>
      <c r="C513" s="9" t="s">
        <v>1323</v>
      </c>
      <c r="D513" s="9" t="s">
        <v>1324</v>
      </c>
      <c r="E513" s="91" t="s">
        <v>1325</v>
      </c>
      <c r="F513" s="42" t="s">
        <v>1202</v>
      </c>
      <c r="G513" s="42"/>
    </row>
    <row r="514">
      <c r="A514" s="118" t="s">
        <v>988</v>
      </c>
      <c r="B514" s="119" t="s">
        <v>1322</v>
      </c>
      <c r="C514" s="9" t="s">
        <v>1326</v>
      </c>
      <c r="D514" s="9" t="s">
        <v>1327</v>
      </c>
      <c r="E514" s="91" t="s">
        <v>1328</v>
      </c>
      <c r="F514" s="8" t="s">
        <v>1329</v>
      </c>
      <c r="G514" s="42"/>
    </row>
    <row r="515">
      <c r="A515" s="118" t="s">
        <v>988</v>
      </c>
      <c r="B515" s="119" t="s">
        <v>1322</v>
      </c>
      <c r="C515" s="9" t="s">
        <v>1330</v>
      </c>
      <c r="D515" s="9" t="s">
        <v>1331</v>
      </c>
      <c r="E515" s="91" t="s">
        <v>1332</v>
      </c>
      <c r="F515" s="42" t="s">
        <v>1273</v>
      </c>
      <c r="G515" s="8" t="s">
        <v>1333</v>
      </c>
    </row>
    <row r="516">
      <c r="A516" s="118" t="s">
        <v>988</v>
      </c>
      <c r="B516" s="119" t="s">
        <v>1322</v>
      </c>
      <c r="C516" s="9" t="s">
        <v>1334</v>
      </c>
      <c r="D516" s="9" t="s">
        <v>1335</v>
      </c>
      <c r="E516" s="91" t="s">
        <v>1336</v>
      </c>
      <c r="F516" s="42" t="s">
        <v>1315</v>
      </c>
      <c r="G516" s="42"/>
    </row>
    <row r="517">
      <c r="A517" s="118" t="s">
        <v>988</v>
      </c>
      <c r="B517" s="119" t="s">
        <v>1322</v>
      </c>
      <c r="C517" s="9" t="s">
        <v>1337</v>
      </c>
      <c r="D517" s="9" t="s">
        <v>1338</v>
      </c>
      <c r="E517" s="91" t="s">
        <v>1339</v>
      </c>
      <c r="F517" s="42" t="s">
        <v>1340</v>
      </c>
      <c r="G517" s="42"/>
    </row>
    <row r="518">
      <c r="A518" s="118" t="s">
        <v>988</v>
      </c>
      <c r="B518" s="119" t="s">
        <v>1322</v>
      </c>
      <c r="C518" s="9" t="s">
        <v>1341</v>
      </c>
      <c r="D518" s="9" t="s">
        <v>1342</v>
      </c>
      <c r="E518" s="91" t="s">
        <v>1343</v>
      </c>
      <c r="F518" s="42" t="s">
        <v>1202</v>
      </c>
      <c r="G518" s="42"/>
    </row>
    <row r="519">
      <c r="A519" s="118" t="s">
        <v>988</v>
      </c>
      <c r="B519" s="119" t="s">
        <v>1322</v>
      </c>
      <c r="C519" s="9" t="s">
        <v>1344</v>
      </c>
      <c r="D519" s="9" t="s">
        <v>1345</v>
      </c>
      <c r="E519" s="91" t="s">
        <v>1346</v>
      </c>
      <c r="F519" s="42" t="s">
        <v>1202</v>
      </c>
      <c r="G519" s="42"/>
    </row>
    <row r="520">
      <c r="A520" s="118" t="s">
        <v>388</v>
      </c>
      <c r="B520" s="119" t="s">
        <v>1347</v>
      </c>
      <c r="C520" s="9" t="s">
        <v>1348</v>
      </c>
      <c r="D520" s="9" t="s">
        <v>1349</v>
      </c>
      <c r="E520" s="91"/>
      <c r="F520" s="42" t="s">
        <v>1350</v>
      </c>
      <c r="G520" s="42"/>
    </row>
    <row r="521">
      <c r="A521" s="118" t="s">
        <v>388</v>
      </c>
      <c r="B521" s="119" t="s">
        <v>1006</v>
      </c>
      <c r="C521" s="9" t="s">
        <v>1351</v>
      </c>
      <c r="D521" s="9" t="s">
        <v>1352</v>
      </c>
      <c r="E521" s="91"/>
      <c r="F521" s="91" t="s">
        <v>1353</v>
      </c>
      <c r="G521" s="121" t="str">
        <f>HYPERLINK("https://www.youtube.com/watch?v=DTPd2eNbdrc","Link")</f>
        <v>Link</v>
      </c>
    </row>
    <row r="522">
      <c r="A522" s="118" t="s">
        <v>388</v>
      </c>
      <c r="B522" s="119" t="s">
        <v>1006</v>
      </c>
      <c r="C522" s="9" t="s">
        <v>1354</v>
      </c>
      <c r="D522" s="100" t="s">
        <v>1355</v>
      </c>
      <c r="E522" s="91"/>
      <c r="F522" s="85" t="s">
        <v>1285</v>
      </c>
      <c r="G522" s="85"/>
    </row>
    <row r="523">
      <c r="A523" s="118" t="s">
        <v>388</v>
      </c>
      <c r="B523" s="119" t="s">
        <v>1006</v>
      </c>
      <c r="C523" s="9" t="s">
        <v>1354</v>
      </c>
      <c r="D523" s="100" t="s">
        <v>1356</v>
      </c>
      <c r="E523" s="91"/>
      <c r="F523" s="85" t="s">
        <v>1285</v>
      </c>
      <c r="G523" s="85"/>
    </row>
    <row r="524">
      <c r="A524" s="118" t="s">
        <v>388</v>
      </c>
      <c r="B524" s="119" t="s">
        <v>1010</v>
      </c>
      <c r="C524" s="9" t="s">
        <v>1011</v>
      </c>
      <c r="D524" s="89" t="s">
        <v>1357</v>
      </c>
      <c r="E524" s="91"/>
      <c r="F524" s="85" t="s">
        <v>1358</v>
      </c>
      <c r="G524" s="95"/>
    </row>
    <row r="525">
      <c r="A525" s="118" t="s">
        <v>388</v>
      </c>
      <c r="B525" s="119" t="s">
        <v>1010</v>
      </c>
      <c r="C525" s="9" t="s">
        <v>1011</v>
      </c>
      <c r="D525" s="89" t="s">
        <v>1359</v>
      </c>
      <c r="E525" s="91"/>
      <c r="F525" s="85" t="s">
        <v>1360</v>
      </c>
      <c r="G525" s="95"/>
    </row>
    <row r="526">
      <c r="A526" s="118" t="s">
        <v>388</v>
      </c>
      <c r="B526" s="119" t="s">
        <v>1010</v>
      </c>
      <c r="C526" s="9" t="s">
        <v>1011</v>
      </c>
      <c r="D526" s="89" t="s">
        <v>1361</v>
      </c>
      <c r="E526" s="91"/>
      <c r="F526" s="85" t="s">
        <v>1362</v>
      </c>
      <c r="G526" s="85"/>
    </row>
    <row r="527">
      <c r="A527" s="118" t="s">
        <v>388</v>
      </c>
      <c r="B527" s="119" t="s">
        <v>1010</v>
      </c>
      <c r="C527" s="9" t="s">
        <v>1011</v>
      </c>
      <c r="D527" s="89" t="s">
        <v>1363</v>
      </c>
      <c r="E527" s="91"/>
      <c r="F527" s="95" t="s">
        <v>1364</v>
      </c>
      <c r="G527" s="95"/>
    </row>
    <row r="528">
      <c r="A528" s="118" t="s">
        <v>388</v>
      </c>
      <c r="B528" s="119" t="s">
        <v>1010</v>
      </c>
      <c r="C528" s="9" t="s">
        <v>1011</v>
      </c>
      <c r="D528" s="89" t="s">
        <v>1365</v>
      </c>
      <c r="E528" s="91"/>
      <c r="F528" s="85" t="s">
        <v>1366</v>
      </c>
      <c r="G528" s="95"/>
    </row>
    <row r="529">
      <c r="A529" s="118" t="s">
        <v>388</v>
      </c>
      <c r="B529" s="119" t="s">
        <v>1010</v>
      </c>
      <c r="C529" s="9" t="s">
        <v>1011</v>
      </c>
      <c r="D529" s="89" t="s">
        <v>1367</v>
      </c>
      <c r="E529" s="91"/>
      <c r="F529" s="85" t="s">
        <v>1368</v>
      </c>
      <c r="G529" s="95"/>
    </row>
    <row r="530">
      <c r="A530" s="118" t="s">
        <v>388</v>
      </c>
      <c r="B530" s="119" t="s">
        <v>1010</v>
      </c>
      <c r="C530" s="9" t="s">
        <v>1011</v>
      </c>
      <c r="D530" s="89" t="s">
        <v>1369</v>
      </c>
      <c r="E530" s="91"/>
      <c r="F530" s="85" t="s">
        <v>1370</v>
      </c>
      <c r="G530" s="85"/>
    </row>
    <row r="531">
      <c r="A531" s="118" t="s">
        <v>388</v>
      </c>
      <c r="B531" s="119" t="s">
        <v>1010</v>
      </c>
      <c r="C531" s="9" t="s">
        <v>1371</v>
      </c>
      <c r="D531" s="9" t="s">
        <v>1372</v>
      </c>
      <c r="E531" s="91"/>
      <c r="F531" s="42" t="s">
        <v>1373</v>
      </c>
      <c r="G531" s="91"/>
    </row>
    <row r="532">
      <c r="A532" s="118" t="s">
        <v>388</v>
      </c>
      <c r="B532" s="119" t="s">
        <v>1010</v>
      </c>
      <c r="C532" s="9" t="s">
        <v>1371</v>
      </c>
      <c r="D532" s="9" t="s">
        <v>1374</v>
      </c>
      <c r="E532" s="91"/>
      <c r="F532" s="42" t="s">
        <v>1273</v>
      </c>
      <c r="G532" s="91"/>
    </row>
    <row r="533">
      <c r="A533" s="118" t="s">
        <v>388</v>
      </c>
      <c r="B533" s="119" t="s">
        <v>1010</v>
      </c>
      <c r="C533" s="9" t="s">
        <v>1371</v>
      </c>
      <c r="D533" s="9" t="s">
        <v>1375</v>
      </c>
      <c r="E533" s="91"/>
      <c r="F533" s="91" t="s">
        <v>1289</v>
      </c>
      <c r="G533" s="91"/>
    </row>
    <row r="534">
      <c r="A534" s="118" t="s">
        <v>388</v>
      </c>
      <c r="B534" s="119" t="s">
        <v>1010</v>
      </c>
      <c r="C534" s="9" t="s">
        <v>1371</v>
      </c>
      <c r="D534" s="9" t="s">
        <v>1376</v>
      </c>
      <c r="E534" s="91"/>
      <c r="F534" s="91" t="s">
        <v>1196</v>
      </c>
      <c r="G534" s="91"/>
    </row>
    <row r="535">
      <c r="A535" s="118" t="s">
        <v>388</v>
      </c>
      <c r="B535" s="119" t="s">
        <v>1010</v>
      </c>
      <c r="C535" s="9" t="s">
        <v>1371</v>
      </c>
      <c r="D535" s="9" t="s">
        <v>1377</v>
      </c>
      <c r="E535" s="91"/>
      <c r="F535" s="91" t="s">
        <v>1289</v>
      </c>
      <c r="G535" s="91"/>
    </row>
    <row r="536">
      <c r="A536" s="118" t="s">
        <v>388</v>
      </c>
      <c r="B536" s="119" t="s">
        <v>1010</v>
      </c>
      <c r="C536" s="9" t="s">
        <v>1371</v>
      </c>
      <c r="D536" s="9" t="s">
        <v>1378</v>
      </c>
      <c r="E536" s="91"/>
      <c r="F536" s="91" t="s">
        <v>1379</v>
      </c>
      <c r="G536" s="91"/>
    </row>
    <row r="537">
      <c r="A537" s="118" t="s">
        <v>388</v>
      </c>
      <c r="B537" s="119" t="s">
        <v>1010</v>
      </c>
      <c r="C537" s="9" t="s">
        <v>1371</v>
      </c>
      <c r="D537" s="89" t="s">
        <v>1380</v>
      </c>
      <c r="E537" s="91"/>
      <c r="F537" s="85" t="s">
        <v>1381</v>
      </c>
      <c r="G537" s="85"/>
    </row>
    <row r="538">
      <c r="A538" s="118" t="s">
        <v>388</v>
      </c>
      <c r="B538" s="119" t="s">
        <v>1010</v>
      </c>
      <c r="C538" s="9" t="s">
        <v>1371</v>
      </c>
      <c r="D538" s="89" t="s">
        <v>1382</v>
      </c>
      <c r="E538" s="91"/>
      <c r="F538" s="85" t="s">
        <v>1383</v>
      </c>
      <c r="G538" s="85"/>
    </row>
    <row r="539">
      <c r="A539" s="118" t="s">
        <v>388</v>
      </c>
      <c r="B539" s="119" t="s">
        <v>1010</v>
      </c>
      <c r="C539" s="9" t="s">
        <v>1371</v>
      </c>
      <c r="D539" s="89" t="s">
        <v>1384</v>
      </c>
      <c r="E539" s="91"/>
      <c r="F539" s="85" t="s">
        <v>1285</v>
      </c>
      <c r="G539" s="85"/>
    </row>
    <row r="540">
      <c r="A540" s="118" t="s">
        <v>388</v>
      </c>
      <c r="B540" s="119" t="s">
        <v>1010</v>
      </c>
      <c r="C540" s="9" t="s">
        <v>1371</v>
      </c>
      <c r="D540" s="89" t="s">
        <v>1385</v>
      </c>
      <c r="E540" s="91"/>
      <c r="F540" s="85" t="s">
        <v>1314</v>
      </c>
      <c r="G540" s="85"/>
    </row>
    <row r="541">
      <c r="A541" s="118" t="s">
        <v>388</v>
      </c>
      <c r="B541" s="119" t="s">
        <v>1010</v>
      </c>
      <c r="C541" s="9" t="s">
        <v>1371</v>
      </c>
      <c r="D541" s="89" t="s">
        <v>1386</v>
      </c>
      <c r="E541" s="91"/>
      <c r="F541" s="42" t="s">
        <v>1373</v>
      </c>
      <c r="G541" s="85"/>
    </row>
    <row r="542">
      <c r="A542" s="118" t="s">
        <v>388</v>
      </c>
      <c r="B542" s="119" t="s">
        <v>1010</v>
      </c>
      <c r="C542" s="9" t="s">
        <v>1371</v>
      </c>
      <c r="D542" s="89" t="s">
        <v>1387</v>
      </c>
      <c r="E542" s="91"/>
      <c r="F542" s="85" t="s">
        <v>1388</v>
      </c>
      <c r="G542" s="85"/>
    </row>
    <row r="543">
      <c r="A543" s="118" t="s">
        <v>388</v>
      </c>
      <c r="B543" s="119" t="s">
        <v>1010</v>
      </c>
      <c r="C543" s="9" t="s">
        <v>1371</v>
      </c>
      <c r="D543" s="89" t="s">
        <v>1389</v>
      </c>
      <c r="E543" s="91"/>
      <c r="F543" s="85" t="s">
        <v>1390</v>
      </c>
      <c r="G543" s="85"/>
    </row>
    <row r="544">
      <c r="A544" s="118" t="s">
        <v>388</v>
      </c>
      <c r="B544" s="119" t="s">
        <v>1010</v>
      </c>
      <c r="C544" s="9" t="s">
        <v>1371</v>
      </c>
      <c r="D544" s="89" t="s">
        <v>1391</v>
      </c>
      <c r="E544" s="91"/>
      <c r="F544" s="95" t="s">
        <v>1262</v>
      </c>
      <c r="G544" s="95"/>
    </row>
    <row r="545">
      <c r="A545" s="118" t="s">
        <v>388</v>
      </c>
      <c r="B545" s="119" t="s">
        <v>1392</v>
      </c>
      <c r="C545" s="9" t="s">
        <v>1393</v>
      </c>
      <c r="D545" s="89" t="s">
        <v>1394</v>
      </c>
      <c r="E545" s="91"/>
      <c r="F545" s="42" t="s">
        <v>1395</v>
      </c>
      <c r="G545" s="95"/>
    </row>
    <row r="546">
      <c r="A546" s="118" t="s">
        <v>388</v>
      </c>
      <c r="B546" s="119" t="s">
        <v>1392</v>
      </c>
      <c r="C546" s="9" t="s">
        <v>1396</v>
      </c>
      <c r="D546" s="89" t="s">
        <v>1397</v>
      </c>
      <c r="E546" s="91"/>
      <c r="F546" s="42" t="s">
        <v>1373</v>
      </c>
      <c r="G546" s="95"/>
    </row>
    <row r="547">
      <c r="A547" s="118" t="s">
        <v>1016</v>
      </c>
      <c r="B547" s="119" t="s">
        <v>1017</v>
      </c>
      <c r="C547" s="9" t="s">
        <v>1027</v>
      </c>
      <c r="D547" s="19" t="s">
        <v>1030</v>
      </c>
      <c r="E547" s="91"/>
      <c r="F547" s="42" t="s">
        <v>1398</v>
      </c>
      <c r="G547" s="95"/>
    </row>
    <row r="548">
      <c r="A548" s="118" t="s">
        <v>636</v>
      </c>
      <c r="B548" s="119" t="s">
        <v>637</v>
      </c>
      <c r="C548" s="9" t="s">
        <v>1055</v>
      </c>
      <c r="D548" s="9" t="s">
        <v>1399</v>
      </c>
      <c r="E548" s="91"/>
      <c r="F548" s="91" t="s">
        <v>1400</v>
      </c>
      <c r="G548" s="91"/>
    </row>
    <row r="549">
      <c r="A549" s="118" t="s">
        <v>636</v>
      </c>
      <c r="B549" s="119" t="s">
        <v>744</v>
      </c>
      <c r="C549" s="9" t="s">
        <v>1076</v>
      </c>
      <c r="D549" s="9" t="s">
        <v>1077</v>
      </c>
      <c r="E549" s="91"/>
      <c r="F549" s="91" t="s">
        <v>1258</v>
      </c>
      <c r="G549" s="91"/>
    </row>
    <row r="550">
      <c r="A550" s="118" t="s">
        <v>636</v>
      </c>
      <c r="B550" s="119" t="s">
        <v>760</v>
      </c>
      <c r="C550" s="10" t="s">
        <v>761</v>
      </c>
      <c r="D550" s="10" t="s">
        <v>762</v>
      </c>
      <c r="E550" s="91"/>
      <c r="F550" s="91" t="s">
        <v>1298</v>
      </c>
      <c r="G550" s="91"/>
    </row>
    <row r="551">
      <c r="A551" s="118" t="s">
        <v>636</v>
      </c>
      <c r="B551" s="119" t="s">
        <v>763</v>
      </c>
      <c r="C551" s="9" t="s">
        <v>1087</v>
      </c>
      <c r="D551" s="9" t="s">
        <v>1088</v>
      </c>
      <c r="E551" s="91"/>
      <c r="F551" s="91" t="s">
        <v>1264</v>
      </c>
      <c r="G551" s="91"/>
    </row>
    <row r="552">
      <c r="A552" s="118" t="s">
        <v>636</v>
      </c>
      <c r="B552" s="119" t="s">
        <v>773</v>
      </c>
      <c r="C552" s="9" t="s">
        <v>774</v>
      </c>
      <c r="D552" s="9" t="s">
        <v>1098</v>
      </c>
      <c r="E552" s="91"/>
      <c r="F552" s="91" t="s">
        <v>1401</v>
      </c>
      <c r="G552" s="91"/>
    </row>
    <row r="553">
      <c r="A553" s="118" t="s">
        <v>636</v>
      </c>
      <c r="B553" s="119" t="s">
        <v>773</v>
      </c>
      <c r="C553" s="9" t="s">
        <v>778</v>
      </c>
      <c r="D553" s="9" t="s">
        <v>781</v>
      </c>
      <c r="E553" s="91"/>
      <c r="F553" s="91" t="s">
        <v>1264</v>
      </c>
      <c r="G553" s="91"/>
    </row>
    <row r="554">
      <c r="A554" s="118" t="s">
        <v>1402</v>
      </c>
      <c r="B554" s="119" t="s">
        <v>1403</v>
      </c>
      <c r="C554" s="9" t="s">
        <v>1404</v>
      </c>
      <c r="D554" s="9" t="s">
        <v>1405</v>
      </c>
      <c r="E554" s="91" t="s">
        <v>556</v>
      </c>
      <c r="F554" s="91" t="s">
        <v>1406</v>
      </c>
      <c r="G554" s="91"/>
    </row>
    <row r="555">
      <c r="A555" s="118" t="s">
        <v>1402</v>
      </c>
      <c r="B555" s="119" t="s">
        <v>1403</v>
      </c>
      <c r="C555" s="9" t="s">
        <v>1404</v>
      </c>
      <c r="D555" s="9" t="s">
        <v>1407</v>
      </c>
      <c r="E555" s="91" t="s">
        <v>1408</v>
      </c>
      <c r="F555" s="91" t="s">
        <v>1409</v>
      </c>
      <c r="G555" s="91"/>
    </row>
    <row r="556">
      <c r="A556" s="118" t="s">
        <v>1402</v>
      </c>
      <c r="B556" s="119" t="s">
        <v>1403</v>
      </c>
      <c r="C556" s="9" t="s">
        <v>1410</v>
      </c>
      <c r="D556" s="9" t="s">
        <v>1411</v>
      </c>
      <c r="E556" s="91"/>
      <c r="F556" s="91" t="s">
        <v>1412</v>
      </c>
      <c r="G556" s="91"/>
    </row>
    <row r="557">
      <c r="A557" s="118" t="s">
        <v>566</v>
      </c>
      <c r="B557" s="119" t="s">
        <v>571</v>
      </c>
      <c r="C557" s="91"/>
      <c r="D557" s="14" t="s">
        <v>576</v>
      </c>
      <c r="E557" s="91"/>
      <c r="F557" s="91" t="s">
        <v>1413</v>
      </c>
      <c r="G557" s="72"/>
    </row>
    <row r="558">
      <c r="A558" s="118" t="s">
        <v>234</v>
      </c>
      <c r="B558" s="119" t="s">
        <v>355</v>
      </c>
      <c r="C558" s="91" t="s">
        <v>622</v>
      </c>
      <c r="D558" s="9" t="s">
        <v>1140</v>
      </c>
      <c r="E558" s="91" t="s">
        <v>1414</v>
      </c>
      <c r="F558" s="91" t="s">
        <v>1350</v>
      </c>
      <c r="G558" s="72"/>
    </row>
    <row r="559">
      <c r="A559" s="118" t="s">
        <v>234</v>
      </c>
      <c r="B559" s="119" t="s">
        <v>1145</v>
      </c>
      <c r="C559" s="9" t="s">
        <v>1146</v>
      </c>
      <c r="D559" s="9" t="s">
        <v>1147</v>
      </c>
      <c r="E559" s="91"/>
      <c r="F559" s="91" t="s">
        <v>831</v>
      </c>
      <c r="G559" s="72"/>
    </row>
    <row r="560">
      <c r="A560" s="118" t="s">
        <v>234</v>
      </c>
      <c r="B560" s="119" t="s">
        <v>625</v>
      </c>
      <c r="C560" s="91" t="s">
        <v>782</v>
      </c>
      <c r="D560" s="9" t="s">
        <v>626</v>
      </c>
      <c r="E560" s="91" t="s">
        <v>1415</v>
      </c>
      <c r="F560" s="91" t="s">
        <v>1273</v>
      </c>
      <c r="G560" s="72"/>
    </row>
    <row r="561">
      <c r="A561" s="67" t="s">
        <v>366</v>
      </c>
    </row>
    <row r="562">
      <c r="A562" s="118" t="s">
        <v>687</v>
      </c>
      <c r="B562" s="119" t="s">
        <v>688</v>
      </c>
      <c r="C562" s="9"/>
      <c r="D562" s="9"/>
      <c r="E562" s="91"/>
      <c r="F562" s="91" t="s">
        <v>1406</v>
      </c>
      <c r="G562" s="91"/>
    </row>
    <row r="563">
      <c r="A563" s="118" t="s">
        <v>234</v>
      </c>
      <c r="B563" s="119" t="s">
        <v>625</v>
      </c>
      <c r="C563" s="91" t="s">
        <v>1416</v>
      </c>
      <c r="D563" s="9" t="s">
        <v>630</v>
      </c>
      <c r="E563" s="91" t="s">
        <v>1417</v>
      </c>
      <c r="F563" s="91"/>
      <c r="G563" s="72"/>
    </row>
    <row r="564">
      <c r="A564" s="118" t="s">
        <v>368</v>
      </c>
      <c r="B564" s="119" t="s">
        <v>368</v>
      </c>
      <c r="C564" s="9"/>
      <c r="D564" s="9" t="s">
        <v>1418</v>
      </c>
      <c r="E564" s="91"/>
      <c r="F564" s="91" t="s">
        <v>1212</v>
      </c>
      <c r="G564" s="91"/>
    </row>
    <row r="565">
      <c r="A565" s="118" t="s">
        <v>368</v>
      </c>
      <c r="B565" s="119" t="s">
        <v>368</v>
      </c>
      <c r="C565" s="9"/>
      <c r="D565" s="9" t="s">
        <v>1419</v>
      </c>
      <c r="E565" s="91"/>
      <c r="F565" s="91" t="s">
        <v>1420</v>
      </c>
      <c r="G565" s="91"/>
    </row>
    <row r="566">
      <c r="A566" s="118" t="s">
        <v>368</v>
      </c>
      <c r="B566" s="119" t="s">
        <v>368</v>
      </c>
      <c r="C566" s="9"/>
      <c r="D566" s="9" t="s">
        <v>1421</v>
      </c>
      <c r="E566" s="91"/>
      <c r="F566" s="42" t="s">
        <v>1422</v>
      </c>
      <c r="G566" s="91"/>
    </row>
    <row r="567">
      <c r="A567" s="118" t="s">
        <v>368</v>
      </c>
      <c r="B567" s="119" t="s">
        <v>368</v>
      </c>
      <c r="C567" s="9"/>
      <c r="D567" s="9" t="s">
        <v>1423</v>
      </c>
      <c r="E567" s="91"/>
      <c r="F567" s="91" t="s">
        <v>831</v>
      </c>
      <c r="G567" s="91"/>
    </row>
    <row r="568">
      <c r="A568" s="118" t="s">
        <v>368</v>
      </c>
      <c r="B568" s="119" t="s">
        <v>368</v>
      </c>
      <c r="C568" s="9"/>
      <c r="D568" s="9" t="s">
        <v>1424</v>
      </c>
      <c r="E568" s="122" t="s">
        <v>1425</v>
      </c>
      <c r="F568" s="91" t="s">
        <v>1426</v>
      </c>
      <c r="G568" s="91"/>
    </row>
    <row r="569">
      <c r="A569" s="118" t="s">
        <v>368</v>
      </c>
      <c r="B569" s="119" t="s">
        <v>368</v>
      </c>
      <c r="C569" s="9"/>
      <c r="D569" s="9" t="s">
        <v>1427</v>
      </c>
      <c r="E569" s="91"/>
      <c r="F569" s="91"/>
      <c r="G569" s="91"/>
    </row>
    <row r="570">
      <c r="A570" s="118" t="s">
        <v>368</v>
      </c>
      <c r="B570" s="119" t="s">
        <v>368</v>
      </c>
      <c r="C570" s="9"/>
      <c r="D570" s="9" t="s">
        <v>1428</v>
      </c>
      <c r="E570" s="91" t="s">
        <v>1429</v>
      </c>
      <c r="F570" s="122" t="s">
        <v>1430</v>
      </c>
      <c r="G570" s="91"/>
    </row>
    <row r="571">
      <c r="A571" s="118" t="s">
        <v>368</v>
      </c>
      <c r="B571" s="119" t="s">
        <v>368</v>
      </c>
      <c r="C571" s="9"/>
      <c r="D571" s="9" t="s">
        <v>1431</v>
      </c>
      <c r="E571" s="91"/>
      <c r="F571" s="91" t="s">
        <v>1432</v>
      </c>
      <c r="G571" s="91"/>
    </row>
    <row r="572">
      <c r="A572" s="118" t="s">
        <v>368</v>
      </c>
      <c r="B572" s="119" t="s">
        <v>368</v>
      </c>
      <c r="C572" s="9"/>
      <c r="D572" s="9" t="s">
        <v>1433</v>
      </c>
      <c r="E572" s="91"/>
      <c r="F572" s="91" t="s">
        <v>1434</v>
      </c>
      <c r="G572" s="91"/>
    </row>
    <row r="573">
      <c r="A573" s="118" t="s">
        <v>368</v>
      </c>
      <c r="B573" s="119" t="s">
        <v>368</v>
      </c>
      <c r="C573" s="9"/>
      <c r="D573" s="9" t="s">
        <v>1435</v>
      </c>
      <c r="E573" s="91" t="s">
        <v>1436</v>
      </c>
      <c r="F573" s="91" t="s">
        <v>1437</v>
      </c>
      <c r="G573" s="91"/>
    </row>
    <row r="574">
      <c r="A574" s="118" t="s">
        <v>368</v>
      </c>
      <c r="B574" s="119" t="s">
        <v>368</v>
      </c>
      <c r="C574" s="9"/>
      <c r="D574" s="9" t="s">
        <v>1438</v>
      </c>
      <c r="E574" s="91"/>
      <c r="F574" s="91" t="s">
        <v>1321</v>
      </c>
      <c r="G574" s="91"/>
    </row>
    <row r="575">
      <c r="A575" s="118" t="s">
        <v>368</v>
      </c>
      <c r="B575" s="119" t="s">
        <v>368</v>
      </c>
      <c r="C575" s="9"/>
      <c r="D575" s="9" t="s">
        <v>1439</v>
      </c>
      <c r="E575" s="91"/>
      <c r="F575" s="91" t="s">
        <v>1440</v>
      </c>
      <c r="G575" s="91"/>
    </row>
    <row r="576">
      <c r="A576" s="118" t="s">
        <v>368</v>
      </c>
      <c r="B576" s="119" t="s">
        <v>368</v>
      </c>
      <c r="C576" s="9"/>
      <c r="D576" s="9" t="s">
        <v>1441</v>
      </c>
      <c r="E576" s="91"/>
      <c r="F576" s="91" t="s">
        <v>1442</v>
      </c>
      <c r="G576" s="91"/>
    </row>
    <row r="577">
      <c r="A577" s="118"/>
      <c r="B577" s="119"/>
      <c r="C577" s="9"/>
      <c r="D577" s="9" t="s">
        <v>1443</v>
      </c>
      <c r="E577" s="91"/>
      <c r="F577" s="91" t="s">
        <v>1444</v>
      </c>
      <c r="G577" s="91"/>
    </row>
    <row r="578">
      <c r="A578" s="123" t="s">
        <v>1445</v>
      </c>
      <c r="F578" s="24" t="s">
        <v>186</v>
      </c>
    </row>
    <row r="579">
      <c r="A579" s="124" t="s">
        <v>316</v>
      </c>
      <c r="B579" s="125" t="s">
        <v>1446</v>
      </c>
      <c r="C579" s="89" t="s">
        <v>1447</v>
      </c>
      <c r="D579" s="89" t="s">
        <v>1448</v>
      </c>
      <c r="E579" s="91"/>
      <c r="F579" s="42" t="s">
        <v>1449</v>
      </c>
      <c r="G579" s="42"/>
    </row>
    <row r="580">
      <c r="A580" s="124" t="s">
        <v>316</v>
      </c>
      <c r="B580" s="125" t="s">
        <v>1450</v>
      </c>
      <c r="C580" s="9" t="s">
        <v>1451</v>
      </c>
      <c r="D580" s="9" t="s">
        <v>1452</v>
      </c>
      <c r="E580" s="91"/>
      <c r="F580" s="42" t="s">
        <v>1453</v>
      </c>
      <c r="G580" s="42"/>
    </row>
    <row r="581">
      <c r="A581" s="124" t="s">
        <v>1454</v>
      </c>
      <c r="B581" s="125" t="s">
        <v>1455</v>
      </c>
      <c r="C581" s="9" t="s">
        <v>1456</v>
      </c>
      <c r="D581" s="9" t="s">
        <v>1457</v>
      </c>
      <c r="E581" s="91"/>
      <c r="F581" s="42" t="s">
        <v>1458</v>
      </c>
      <c r="G581" s="42"/>
    </row>
    <row r="582">
      <c r="A582" s="124" t="s">
        <v>1454</v>
      </c>
      <c r="B582" s="125" t="s">
        <v>1455</v>
      </c>
      <c r="C582" s="9" t="s">
        <v>1456</v>
      </c>
      <c r="D582" s="9" t="s">
        <v>1459</v>
      </c>
      <c r="E582" s="91"/>
      <c r="F582" s="42" t="s">
        <v>1460</v>
      </c>
      <c r="G582" s="42"/>
    </row>
    <row r="583">
      <c r="A583" s="124" t="s">
        <v>326</v>
      </c>
      <c r="B583" s="125" t="s">
        <v>1206</v>
      </c>
      <c r="C583" s="9" t="s">
        <v>1461</v>
      </c>
      <c r="D583" s="9" t="s">
        <v>1462</v>
      </c>
      <c r="E583" s="91" t="s">
        <v>1463</v>
      </c>
      <c r="F583" s="91" t="s">
        <v>1464</v>
      </c>
      <c r="G583" s="91"/>
    </row>
    <row r="584">
      <c r="A584" s="124" t="s">
        <v>326</v>
      </c>
      <c r="B584" s="125" t="s">
        <v>1206</v>
      </c>
      <c r="C584" s="9" t="s">
        <v>1461</v>
      </c>
      <c r="D584" s="9" t="s">
        <v>1465</v>
      </c>
      <c r="E584" s="91"/>
      <c r="F584" s="91" t="s">
        <v>1137</v>
      </c>
      <c r="G584" s="91"/>
    </row>
    <row r="585">
      <c r="A585" s="124" t="s">
        <v>326</v>
      </c>
      <c r="B585" s="125" t="s">
        <v>1206</v>
      </c>
      <c r="C585" s="9" t="s">
        <v>1210</v>
      </c>
      <c r="D585" s="9" t="s">
        <v>1466</v>
      </c>
      <c r="E585" s="91" t="s">
        <v>1467</v>
      </c>
      <c r="F585" s="91" t="s">
        <v>1468</v>
      </c>
      <c r="G585" s="91"/>
    </row>
    <row r="586">
      <c r="A586" s="124" t="s">
        <v>326</v>
      </c>
      <c r="B586" s="125" t="s">
        <v>1206</v>
      </c>
      <c r="C586" s="9" t="s">
        <v>1469</v>
      </c>
      <c r="D586" s="9" t="s">
        <v>1470</v>
      </c>
      <c r="E586" s="91" t="s">
        <v>1471</v>
      </c>
      <c r="F586" s="91" t="s">
        <v>1472</v>
      </c>
      <c r="G586" s="91"/>
    </row>
    <row r="587">
      <c r="A587" s="124" t="s">
        <v>326</v>
      </c>
      <c r="B587" s="125" t="s">
        <v>1206</v>
      </c>
      <c r="C587" s="9" t="s">
        <v>1473</v>
      </c>
      <c r="D587" s="9" t="s">
        <v>1474</v>
      </c>
      <c r="E587" s="91"/>
      <c r="F587" s="91" t="s">
        <v>1475</v>
      </c>
      <c r="G587" s="91"/>
    </row>
    <row r="588">
      <c r="A588" s="124" t="s">
        <v>326</v>
      </c>
      <c r="B588" s="125" t="s">
        <v>1206</v>
      </c>
      <c r="C588" s="9" t="s">
        <v>1476</v>
      </c>
      <c r="D588" s="9" t="s">
        <v>1477</v>
      </c>
      <c r="E588" s="91"/>
      <c r="F588" s="91" t="s">
        <v>1478</v>
      </c>
      <c r="G588" s="91"/>
    </row>
    <row r="589">
      <c r="A589" s="124" t="s">
        <v>326</v>
      </c>
      <c r="B589" s="125" t="s">
        <v>1206</v>
      </c>
      <c r="C589" s="9" t="s">
        <v>1479</v>
      </c>
      <c r="D589" s="9" t="s">
        <v>1480</v>
      </c>
      <c r="E589" s="91"/>
      <c r="F589" s="91" t="s">
        <v>1481</v>
      </c>
      <c r="G589" s="91"/>
    </row>
    <row r="590">
      <c r="A590" s="124" t="s">
        <v>326</v>
      </c>
      <c r="B590" s="125" t="s">
        <v>1206</v>
      </c>
      <c r="C590" s="9" t="s">
        <v>1479</v>
      </c>
      <c r="D590" s="9" t="s">
        <v>1482</v>
      </c>
      <c r="E590" s="91"/>
      <c r="F590" s="91" t="s">
        <v>1483</v>
      </c>
      <c r="G590" s="91"/>
    </row>
    <row r="591">
      <c r="A591" s="124" t="s">
        <v>326</v>
      </c>
      <c r="B591" s="125" t="s">
        <v>1215</v>
      </c>
      <c r="C591" s="9" t="s">
        <v>1484</v>
      </c>
      <c r="D591" s="9" t="s">
        <v>1485</v>
      </c>
      <c r="E591" s="91"/>
      <c r="F591" s="91" t="s">
        <v>1486</v>
      </c>
      <c r="G591" s="91"/>
    </row>
    <row r="592">
      <c r="A592" s="124" t="s">
        <v>326</v>
      </c>
      <c r="B592" s="125" t="s">
        <v>1215</v>
      </c>
      <c r="C592" s="9" t="s">
        <v>1487</v>
      </c>
      <c r="D592" s="9" t="s">
        <v>1488</v>
      </c>
      <c r="E592" s="91"/>
      <c r="F592" s="91" t="s">
        <v>1489</v>
      </c>
      <c r="G592" s="91"/>
    </row>
    <row r="593">
      <c r="A593" s="124" t="s">
        <v>326</v>
      </c>
      <c r="B593" s="125" t="s">
        <v>1215</v>
      </c>
      <c r="C593" s="9" t="s">
        <v>1490</v>
      </c>
      <c r="D593" s="9" t="s">
        <v>1491</v>
      </c>
      <c r="E593" s="91"/>
      <c r="F593" s="91" t="s">
        <v>1492</v>
      </c>
      <c r="G593" s="91"/>
    </row>
    <row r="594">
      <c r="A594" s="124" t="s">
        <v>326</v>
      </c>
      <c r="B594" s="125" t="s">
        <v>1215</v>
      </c>
      <c r="C594" s="9" t="s">
        <v>1493</v>
      </c>
      <c r="D594" s="9" t="s">
        <v>1494</v>
      </c>
      <c r="E594" s="91"/>
      <c r="F594" s="91" t="s">
        <v>1495</v>
      </c>
      <c r="G594" s="91"/>
    </row>
    <row r="595">
      <c r="A595" s="124" t="s">
        <v>326</v>
      </c>
      <c r="B595" s="125" t="s">
        <v>1215</v>
      </c>
      <c r="C595" s="9" t="s">
        <v>1496</v>
      </c>
      <c r="D595" s="9" t="s">
        <v>1497</v>
      </c>
      <c r="E595" s="91"/>
      <c r="F595" s="91" t="s">
        <v>1489</v>
      </c>
      <c r="G595" s="91"/>
    </row>
    <row r="596">
      <c r="A596" s="124" t="s">
        <v>326</v>
      </c>
      <c r="B596" s="125" t="s">
        <v>1215</v>
      </c>
      <c r="C596" s="9" t="s">
        <v>1498</v>
      </c>
      <c r="D596" s="9" t="s">
        <v>1499</v>
      </c>
      <c r="E596" s="91"/>
      <c r="F596" s="85" t="s">
        <v>1500</v>
      </c>
      <c r="G596" s="91"/>
    </row>
    <row r="597">
      <c r="A597" s="124" t="s">
        <v>326</v>
      </c>
      <c r="B597" s="125" t="s">
        <v>1215</v>
      </c>
      <c r="C597" s="9" t="s">
        <v>1501</v>
      </c>
      <c r="D597" s="9" t="s">
        <v>1502</v>
      </c>
      <c r="E597" s="91"/>
      <c r="F597" s="85" t="s">
        <v>1503</v>
      </c>
      <c r="G597" s="91"/>
    </row>
    <row r="598">
      <c r="A598" s="124" t="s">
        <v>326</v>
      </c>
      <c r="B598" s="125" t="s">
        <v>658</v>
      </c>
      <c r="C598" s="9" t="s">
        <v>1504</v>
      </c>
      <c r="D598" s="9" t="s">
        <v>1505</v>
      </c>
      <c r="E598" s="91"/>
      <c r="F598" s="42" t="s">
        <v>1506</v>
      </c>
      <c r="G598" s="42"/>
    </row>
    <row r="599">
      <c r="A599" s="124" t="s">
        <v>326</v>
      </c>
      <c r="B599" s="125" t="s">
        <v>658</v>
      </c>
      <c r="C599" s="9" t="s">
        <v>1237</v>
      </c>
      <c r="D599" s="9" t="s">
        <v>1238</v>
      </c>
      <c r="E599" s="91"/>
      <c r="F599" s="42" t="s">
        <v>1507</v>
      </c>
      <c r="G599" s="42"/>
    </row>
    <row r="600">
      <c r="A600" s="124" t="s">
        <v>326</v>
      </c>
      <c r="B600" s="125" t="s">
        <v>658</v>
      </c>
      <c r="C600" s="9" t="s">
        <v>1235</v>
      </c>
      <c r="D600" s="9" t="s">
        <v>1236</v>
      </c>
      <c r="E600" s="91"/>
      <c r="F600" s="42" t="s">
        <v>1508</v>
      </c>
      <c r="G600" s="42"/>
    </row>
    <row r="601">
      <c r="A601" s="124" t="s">
        <v>326</v>
      </c>
      <c r="B601" s="125" t="s">
        <v>658</v>
      </c>
      <c r="C601" s="9" t="s">
        <v>1509</v>
      </c>
      <c r="D601" s="9" t="s">
        <v>1510</v>
      </c>
      <c r="E601" s="91"/>
      <c r="F601" s="42" t="s">
        <v>1511</v>
      </c>
      <c r="G601" s="42"/>
    </row>
    <row r="602">
      <c r="A602" s="124" t="s">
        <v>326</v>
      </c>
      <c r="B602" s="125" t="s">
        <v>658</v>
      </c>
      <c r="C602" s="9" t="s">
        <v>1512</v>
      </c>
      <c r="D602" s="9" t="s">
        <v>1513</v>
      </c>
      <c r="E602" s="91"/>
      <c r="F602" s="42" t="s">
        <v>1514</v>
      </c>
      <c r="G602" s="42"/>
    </row>
    <row r="603">
      <c r="A603" s="124" t="s">
        <v>326</v>
      </c>
      <c r="B603" s="125" t="s">
        <v>658</v>
      </c>
      <c r="C603" s="9" t="s">
        <v>1246</v>
      </c>
      <c r="D603" s="9" t="s">
        <v>1515</v>
      </c>
      <c r="E603" s="91"/>
      <c r="F603" s="91" t="s">
        <v>1516</v>
      </c>
      <c r="G603" s="91"/>
    </row>
    <row r="604">
      <c r="A604" s="124" t="s">
        <v>326</v>
      </c>
      <c r="B604" s="125" t="s">
        <v>658</v>
      </c>
      <c r="C604" s="9" t="s">
        <v>1246</v>
      </c>
      <c r="D604" s="9" t="s">
        <v>1247</v>
      </c>
      <c r="E604" s="91"/>
      <c r="F604" s="91" t="s">
        <v>1517</v>
      </c>
      <c r="G604" s="91"/>
    </row>
    <row r="605">
      <c r="A605" s="124" t="s">
        <v>326</v>
      </c>
      <c r="B605" s="125" t="s">
        <v>658</v>
      </c>
      <c r="C605" s="9" t="s">
        <v>1246</v>
      </c>
      <c r="D605" s="9" t="s">
        <v>1518</v>
      </c>
      <c r="E605" s="91"/>
      <c r="F605" s="91" t="s">
        <v>1517</v>
      </c>
      <c r="G605" s="91"/>
    </row>
    <row r="606">
      <c r="A606" s="124" t="s">
        <v>326</v>
      </c>
      <c r="B606" s="125" t="s">
        <v>658</v>
      </c>
      <c r="C606" s="9" t="s">
        <v>1249</v>
      </c>
      <c r="D606" s="9" t="s">
        <v>1250</v>
      </c>
      <c r="E606" s="91"/>
      <c r="F606" s="42" t="s">
        <v>1519</v>
      </c>
      <c r="G606" s="42"/>
    </row>
    <row r="607">
      <c r="A607" s="124" t="s">
        <v>326</v>
      </c>
      <c r="B607" s="125" t="s">
        <v>658</v>
      </c>
      <c r="C607" s="9" t="s">
        <v>1249</v>
      </c>
      <c r="D607" s="9" t="s">
        <v>1520</v>
      </c>
      <c r="E607" s="91"/>
      <c r="F607" s="42" t="s">
        <v>1521</v>
      </c>
      <c r="G607" s="42"/>
    </row>
    <row r="608">
      <c r="A608" s="124" t="s">
        <v>326</v>
      </c>
      <c r="B608" s="125" t="s">
        <v>658</v>
      </c>
      <c r="C608" s="9" t="s">
        <v>1249</v>
      </c>
      <c r="D608" s="9" t="s">
        <v>1522</v>
      </c>
      <c r="E608" s="91"/>
      <c r="F608" s="42" t="s">
        <v>1523</v>
      </c>
      <c r="G608" s="42"/>
    </row>
    <row r="609">
      <c r="A609" s="124" t="s">
        <v>326</v>
      </c>
      <c r="B609" s="125" t="s">
        <v>658</v>
      </c>
      <c r="C609" s="9" t="s">
        <v>872</v>
      </c>
      <c r="D609" s="9" t="s">
        <v>1251</v>
      </c>
      <c r="E609" s="91"/>
      <c r="F609" s="91" t="s">
        <v>532</v>
      </c>
      <c r="G609" s="91"/>
    </row>
    <row r="610">
      <c r="A610" s="124" t="s">
        <v>326</v>
      </c>
      <c r="B610" s="125" t="s">
        <v>658</v>
      </c>
      <c r="C610" s="9" t="s">
        <v>872</v>
      </c>
      <c r="D610" s="9" t="s">
        <v>660</v>
      </c>
      <c r="E610" s="91"/>
      <c r="F610" s="91" t="s">
        <v>1524</v>
      </c>
      <c r="G610" s="91"/>
    </row>
    <row r="611">
      <c r="A611" s="124" t="s">
        <v>326</v>
      </c>
      <c r="B611" s="125" t="s">
        <v>658</v>
      </c>
      <c r="C611" s="9" t="s">
        <v>1253</v>
      </c>
      <c r="D611" s="9" t="s">
        <v>1525</v>
      </c>
      <c r="E611" s="91"/>
      <c r="F611" s="91" t="s">
        <v>1526</v>
      </c>
      <c r="G611" s="91"/>
    </row>
    <row r="612">
      <c r="A612" s="124" t="s">
        <v>326</v>
      </c>
      <c r="B612" s="125" t="s">
        <v>658</v>
      </c>
      <c r="C612" s="9" t="s">
        <v>1527</v>
      </c>
      <c r="D612" s="9" t="s">
        <v>1528</v>
      </c>
      <c r="E612" s="91"/>
      <c r="F612" s="91" t="s">
        <v>1514</v>
      </c>
      <c r="G612" s="91"/>
    </row>
    <row r="613">
      <c r="A613" s="124" t="s">
        <v>326</v>
      </c>
      <c r="B613" s="125" t="s">
        <v>658</v>
      </c>
      <c r="C613" s="9" t="s">
        <v>1529</v>
      </c>
      <c r="D613" s="9" t="s">
        <v>1530</v>
      </c>
      <c r="E613" s="91"/>
      <c r="F613" s="42" t="s">
        <v>1531</v>
      </c>
      <c r="G613" s="42"/>
    </row>
    <row r="614">
      <c r="A614" s="124" t="s">
        <v>326</v>
      </c>
      <c r="B614" s="125" t="s">
        <v>658</v>
      </c>
      <c r="C614" s="9" t="s">
        <v>1244</v>
      </c>
      <c r="D614" s="9" t="s">
        <v>1245</v>
      </c>
      <c r="E614" s="91"/>
      <c r="F614" s="42" t="s">
        <v>1532</v>
      </c>
      <c r="G614" s="42"/>
    </row>
    <row r="615">
      <c r="A615" s="124" t="s">
        <v>326</v>
      </c>
      <c r="B615" s="125" t="s">
        <v>658</v>
      </c>
      <c r="C615" s="9" t="s">
        <v>1533</v>
      </c>
      <c r="D615" s="9" t="s">
        <v>1534</v>
      </c>
      <c r="E615" s="91"/>
      <c r="F615" s="91" t="s">
        <v>1531</v>
      </c>
      <c r="G615" s="91"/>
    </row>
    <row r="616">
      <c r="A616" s="124" t="s">
        <v>326</v>
      </c>
      <c r="B616" s="125" t="s">
        <v>658</v>
      </c>
      <c r="C616" s="9" t="s">
        <v>1535</v>
      </c>
      <c r="D616" s="9" t="s">
        <v>1536</v>
      </c>
      <c r="E616" s="91"/>
      <c r="F616" s="42" t="s">
        <v>1537</v>
      </c>
      <c r="G616" s="42"/>
    </row>
    <row r="617">
      <c r="A617" s="124" t="s">
        <v>326</v>
      </c>
      <c r="B617" s="125" t="s">
        <v>658</v>
      </c>
      <c r="C617" s="9" t="s">
        <v>1538</v>
      </c>
      <c r="D617" s="9" t="s">
        <v>1539</v>
      </c>
      <c r="E617" s="91"/>
      <c r="F617" s="91" t="s">
        <v>1540</v>
      </c>
      <c r="G617" s="121" t="str">
        <f>HYPERLINK("https://www.youtube.com/watch?v=HvI5CJqu8RQ","Link")</f>
        <v>Link</v>
      </c>
    </row>
    <row r="618">
      <c r="A618" s="124" t="s">
        <v>326</v>
      </c>
      <c r="B618" s="125" t="s">
        <v>658</v>
      </c>
      <c r="C618" s="9" t="s">
        <v>1541</v>
      </c>
      <c r="D618" s="9" t="s">
        <v>1542</v>
      </c>
      <c r="E618" s="91"/>
      <c r="F618" s="91" t="s">
        <v>1531</v>
      </c>
      <c r="G618" s="91"/>
    </row>
    <row r="619">
      <c r="A619" s="124" t="s">
        <v>326</v>
      </c>
      <c r="B619" s="125" t="s">
        <v>658</v>
      </c>
      <c r="C619" s="9" t="s">
        <v>1543</v>
      </c>
      <c r="D619" s="9" t="s">
        <v>1544</v>
      </c>
      <c r="E619" s="91"/>
      <c r="F619" s="91" t="s">
        <v>1531</v>
      </c>
      <c r="G619" s="91"/>
    </row>
    <row r="620">
      <c r="A620" s="124" t="s">
        <v>326</v>
      </c>
      <c r="B620" s="125" t="s">
        <v>1545</v>
      </c>
      <c r="C620" s="9" t="s">
        <v>1546</v>
      </c>
      <c r="D620" s="9" t="s">
        <v>1547</v>
      </c>
      <c r="E620" s="91"/>
      <c r="F620" s="91" t="s">
        <v>1548</v>
      </c>
      <c r="G620" s="91"/>
    </row>
    <row r="621">
      <c r="A621" s="124" t="s">
        <v>925</v>
      </c>
      <c r="B621" s="125" t="s">
        <v>926</v>
      </c>
      <c r="C621" s="9" t="s">
        <v>150</v>
      </c>
      <c r="D621" s="100" t="s">
        <v>1178</v>
      </c>
      <c r="E621" s="91"/>
      <c r="F621" s="91" t="s">
        <v>1549</v>
      </c>
      <c r="G621" s="121" t="str">
        <f>HYPERLINK("https://www.youtube.com/watch?v=u1R39Aahh5A","Link")</f>
        <v>Link</v>
      </c>
    </row>
    <row r="622">
      <c r="A622" s="124" t="s">
        <v>925</v>
      </c>
      <c r="B622" s="125" t="s">
        <v>926</v>
      </c>
      <c r="C622" s="9" t="s">
        <v>1550</v>
      </c>
      <c r="D622" s="100" t="s">
        <v>1551</v>
      </c>
      <c r="E622" s="91"/>
      <c r="F622" s="91" t="s">
        <v>342</v>
      </c>
      <c r="G622" s="91"/>
    </row>
    <row r="623">
      <c r="A623" s="124" t="s">
        <v>925</v>
      </c>
      <c r="B623" s="125" t="s">
        <v>926</v>
      </c>
      <c r="C623" s="9" t="s">
        <v>1550</v>
      </c>
      <c r="D623" s="89" t="s">
        <v>1552</v>
      </c>
      <c r="E623" s="91"/>
      <c r="F623" s="91" t="s">
        <v>1553</v>
      </c>
      <c r="G623" s="91"/>
    </row>
    <row r="624">
      <c r="A624" s="124" t="s">
        <v>925</v>
      </c>
      <c r="B624" s="125" t="s">
        <v>926</v>
      </c>
      <c r="C624" s="9" t="s">
        <v>1554</v>
      </c>
      <c r="D624" s="89" t="s">
        <v>1555</v>
      </c>
      <c r="E624" s="91" t="s">
        <v>1556</v>
      </c>
      <c r="F624" s="91" t="s">
        <v>1557</v>
      </c>
      <c r="G624" s="91"/>
    </row>
    <row r="625">
      <c r="A625" s="124" t="s">
        <v>925</v>
      </c>
      <c r="B625" s="125" t="s">
        <v>926</v>
      </c>
      <c r="C625" s="9" t="s">
        <v>1554</v>
      </c>
      <c r="D625" s="100" t="s">
        <v>1558</v>
      </c>
      <c r="E625" s="91"/>
      <c r="F625" s="91" t="s">
        <v>1559</v>
      </c>
      <c r="G625" s="91"/>
    </row>
    <row r="626">
      <c r="A626" s="124" t="s">
        <v>925</v>
      </c>
      <c r="B626" s="125" t="s">
        <v>926</v>
      </c>
      <c r="C626" s="9" t="s">
        <v>927</v>
      </c>
      <c r="D626" s="89" t="s">
        <v>1560</v>
      </c>
      <c r="E626" s="91"/>
      <c r="F626" s="91" t="s">
        <v>1561</v>
      </c>
      <c r="G626" s="91"/>
    </row>
    <row r="627">
      <c r="A627" s="124" t="s">
        <v>925</v>
      </c>
      <c r="B627" s="125" t="s">
        <v>926</v>
      </c>
      <c r="C627" s="9" t="s">
        <v>927</v>
      </c>
      <c r="D627" s="100" t="s">
        <v>928</v>
      </c>
      <c r="E627" s="91"/>
      <c r="F627" s="91" t="s">
        <v>1562</v>
      </c>
      <c r="G627" s="91"/>
    </row>
    <row r="628">
      <c r="A628" s="124" t="s">
        <v>925</v>
      </c>
      <c r="B628" s="125" t="s">
        <v>926</v>
      </c>
      <c r="C628" s="9" t="s">
        <v>1266</v>
      </c>
      <c r="D628" s="89" t="s">
        <v>1563</v>
      </c>
      <c r="E628" s="91" t="s">
        <v>1564</v>
      </c>
      <c r="F628" s="91" t="s">
        <v>1460</v>
      </c>
      <c r="G628" s="91"/>
    </row>
    <row r="629">
      <c r="A629" s="124" t="s">
        <v>925</v>
      </c>
      <c r="B629" s="125" t="s">
        <v>926</v>
      </c>
      <c r="C629" s="9" t="s">
        <v>1259</v>
      </c>
      <c r="D629" s="100" t="s">
        <v>1565</v>
      </c>
      <c r="E629" s="91" t="s">
        <v>1566</v>
      </c>
      <c r="F629" s="91" t="s">
        <v>1567</v>
      </c>
      <c r="G629" s="91"/>
    </row>
    <row r="630">
      <c r="A630" s="124" t="s">
        <v>925</v>
      </c>
      <c r="B630" s="125" t="s">
        <v>926</v>
      </c>
      <c r="C630" s="9" t="s">
        <v>1568</v>
      </c>
      <c r="D630" s="89" t="s">
        <v>1569</v>
      </c>
      <c r="E630" s="91"/>
      <c r="F630" s="91" t="s">
        <v>1570</v>
      </c>
      <c r="G630" s="91"/>
    </row>
    <row r="631">
      <c r="A631" s="124" t="s">
        <v>925</v>
      </c>
      <c r="B631" s="125" t="s">
        <v>926</v>
      </c>
      <c r="C631" s="9" t="s">
        <v>1571</v>
      </c>
      <c r="D631" s="9" t="s">
        <v>1572</v>
      </c>
      <c r="E631" s="91"/>
      <c r="F631" s="91" t="s">
        <v>1573</v>
      </c>
      <c r="G631" s="91"/>
    </row>
    <row r="632">
      <c r="A632" s="124" t="s">
        <v>925</v>
      </c>
      <c r="B632" s="125" t="s">
        <v>926</v>
      </c>
      <c r="C632" s="9" t="s">
        <v>1574</v>
      </c>
      <c r="D632" s="9" t="s">
        <v>1575</v>
      </c>
      <c r="E632" s="91"/>
      <c r="F632" s="91" t="s">
        <v>1576</v>
      </c>
      <c r="G632" s="91"/>
    </row>
    <row r="633">
      <c r="A633" s="124" t="s">
        <v>925</v>
      </c>
      <c r="B633" s="125" t="s">
        <v>926</v>
      </c>
      <c r="C633" s="9" t="s">
        <v>1577</v>
      </c>
      <c r="D633" s="9" t="s">
        <v>1578</v>
      </c>
      <c r="E633" s="91"/>
      <c r="F633" s="91" t="s">
        <v>1579</v>
      </c>
      <c r="G633" s="91"/>
    </row>
    <row r="634">
      <c r="A634" s="124" t="s">
        <v>925</v>
      </c>
      <c r="B634" s="125" t="s">
        <v>926</v>
      </c>
      <c r="C634" s="9" t="s">
        <v>1580</v>
      </c>
      <c r="D634" s="9" t="s">
        <v>1581</v>
      </c>
      <c r="E634" s="91"/>
      <c r="F634" s="91" t="s">
        <v>1582</v>
      </c>
      <c r="G634" s="91"/>
    </row>
    <row r="635">
      <c r="A635" s="124" t="s">
        <v>687</v>
      </c>
      <c r="B635" s="125" t="s">
        <v>1293</v>
      </c>
      <c r="C635" s="9" t="s">
        <v>1294</v>
      </c>
      <c r="D635" s="9" t="s">
        <v>1302</v>
      </c>
      <c r="E635" s="91"/>
      <c r="F635" s="91" t="s">
        <v>1583</v>
      </c>
      <c r="G635" s="91"/>
    </row>
    <row r="636">
      <c r="A636" s="124" t="s">
        <v>687</v>
      </c>
      <c r="B636" s="125" t="s">
        <v>688</v>
      </c>
      <c r="C636" s="9" t="s">
        <v>689</v>
      </c>
      <c r="D636" s="89" t="s">
        <v>962</v>
      </c>
      <c r="E636" s="91"/>
      <c r="F636" s="85" t="s">
        <v>1584</v>
      </c>
      <c r="G636" s="95"/>
    </row>
    <row r="637">
      <c r="A637" s="124" t="s">
        <v>687</v>
      </c>
      <c r="B637" s="125" t="s">
        <v>693</v>
      </c>
      <c r="C637" s="9" t="s">
        <v>1585</v>
      </c>
      <c r="D637" s="100" t="s">
        <v>1586</v>
      </c>
      <c r="E637" s="91"/>
      <c r="F637" s="95" t="s">
        <v>1587</v>
      </c>
      <c r="G637" s="95"/>
    </row>
    <row r="638">
      <c r="A638" s="124" t="s">
        <v>687</v>
      </c>
      <c r="B638" s="125" t="s">
        <v>693</v>
      </c>
      <c r="C638" s="9" t="s">
        <v>1585</v>
      </c>
      <c r="D638" s="89" t="s">
        <v>1588</v>
      </c>
      <c r="E638" s="91"/>
      <c r="F638" s="85" t="s">
        <v>1589</v>
      </c>
      <c r="G638" s="85"/>
    </row>
    <row r="639">
      <c r="A639" s="124" t="s">
        <v>687</v>
      </c>
      <c r="B639" s="125" t="s">
        <v>693</v>
      </c>
      <c r="C639" s="9" t="s">
        <v>1585</v>
      </c>
      <c r="D639" s="89" t="s">
        <v>1590</v>
      </c>
      <c r="E639" s="91"/>
      <c r="F639" s="95" t="s">
        <v>1591</v>
      </c>
      <c r="G639" s="95"/>
    </row>
    <row r="640">
      <c r="A640" s="124" t="s">
        <v>687</v>
      </c>
      <c r="B640" s="125" t="s">
        <v>693</v>
      </c>
      <c r="C640" s="9" t="s">
        <v>1585</v>
      </c>
      <c r="D640" s="89" t="s">
        <v>1592</v>
      </c>
      <c r="E640" s="91"/>
      <c r="F640" s="95" t="s">
        <v>1593</v>
      </c>
      <c r="G640" s="95"/>
    </row>
    <row r="641">
      <c r="A641" s="124" t="s">
        <v>687</v>
      </c>
      <c r="B641" s="125" t="s">
        <v>693</v>
      </c>
      <c r="C641" s="9" t="s">
        <v>1594</v>
      </c>
      <c r="D641" s="89" t="s">
        <v>328</v>
      </c>
      <c r="E641" s="91"/>
      <c r="F641" s="85" t="s">
        <v>1589</v>
      </c>
      <c r="G641" s="85"/>
    </row>
    <row r="642">
      <c r="A642" s="124" t="s">
        <v>687</v>
      </c>
      <c r="B642" s="125" t="s">
        <v>693</v>
      </c>
      <c r="C642" s="9" t="s">
        <v>1595</v>
      </c>
      <c r="D642" s="89" t="s">
        <v>1596</v>
      </c>
      <c r="E642" s="91"/>
      <c r="F642" s="85" t="s">
        <v>1597</v>
      </c>
      <c r="G642" s="85"/>
    </row>
    <row r="643">
      <c r="A643" s="124" t="s">
        <v>687</v>
      </c>
      <c r="B643" s="125" t="s">
        <v>693</v>
      </c>
      <c r="C643" s="9" t="s">
        <v>1595</v>
      </c>
      <c r="D643" s="89" t="s">
        <v>956</v>
      </c>
      <c r="E643" s="91"/>
      <c r="F643" s="85" t="s">
        <v>1598</v>
      </c>
      <c r="G643" s="95"/>
    </row>
    <row r="644">
      <c r="A644" s="124" t="s">
        <v>687</v>
      </c>
      <c r="B644" s="125" t="s">
        <v>693</v>
      </c>
      <c r="C644" s="9" t="s">
        <v>1595</v>
      </c>
      <c r="D644" s="89" t="s">
        <v>1599</v>
      </c>
      <c r="E644" s="91"/>
      <c r="F644" s="85" t="s">
        <v>1458</v>
      </c>
      <c r="G644" s="85"/>
    </row>
    <row r="645">
      <c r="A645" s="124" t="s">
        <v>687</v>
      </c>
      <c r="B645" s="125" t="s">
        <v>693</v>
      </c>
      <c r="C645" s="9" t="s">
        <v>1595</v>
      </c>
      <c r="D645" s="100" t="s">
        <v>1600</v>
      </c>
      <c r="E645" s="91"/>
      <c r="F645" s="85" t="s">
        <v>1458</v>
      </c>
      <c r="G645" s="85"/>
    </row>
    <row r="646">
      <c r="A646" s="124" t="s">
        <v>687</v>
      </c>
      <c r="B646" s="125" t="s">
        <v>1601</v>
      </c>
      <c r="C646" s="9" t="s">
        <v>961</v>
      </c>
      <c r="D646" s="89" t="s">
        <v>962</v>
      </c>
      <c r="E646" s="91"/>
      <c r="F646" s="85" t="s">
        <v>1602</v>
      </c>
      <c r="G646" s="85"/>
    </row>
    <row r="647">
      <c r="A647" s="124" t="s">
        <v>687</v>
      </c>
      <c r="B647" s="125" t="s">
        <v>693</v>
      </c>
      <c r="C647" s="9" t="s">
        <v>961</v>
      </c>
      <c r="D647" s="89" t="s">
        <v>1603</v>
      </c>
      <c r="E647" s="91"/>
      <c r="F647" s="85" t="s">
        <v>1589</v>
      </c>
      <c r="G647" s="85"/>
    </row>
    <row r="648">
      <c r="A648" s="124" t="s">
        <v>687</v>
      </c>
      <c r="B648" s="125" t="s">
        <v>693</v>
      </c>
      <c r="C648" s="9" t="s">
        <v>961</v>
      </c>
      <c r="D648" s="89" t="s">
        <v>1604</v>
      </c>
      <c r="E648" s="91"/>
      <c r="F648" s="85" t="s">
        <v>1605</v>
      </c>
      <c r="G648" s="85"/>
    </row>
    <row r="649">
      <c r="A649" s="124" t="s">
        <v>687</v>
      </c>
      <c r="B649" s="125" t="s">
        <v>693</v>
      </c>
      <c r="C649" s="9" t="s">
        <v>958</v>
      </c>
      <c r="D649" s="100" t="s">
        <v>1606</v>
      </c>
      <c r="E649" s="91"/>
      <c r="F649" s="85" t="s">
        <v>1607</v>
      </c>
      <c r="G649" s="85"/>
    </row>
    <row r="650">
      <c r="A650" s="124" t="s">
        <v>687</v>
      </c>
      <c r="B650" s="125" t="s">
        <v>693</v>
      </c>
      <c r="C650" s="9" t="s">
        <v>958</v>
      </c>
      <c r="D650" s="89" t="s">
        <v>1608</v>
      </c>
      <c r="E650" s="91"/>
      <c r="F650" s="85" t="s">
        <v>1609</v>
      </c>
      <c r="G650" s="85"/>
    </row>
    <row r="651">
      <c r="A651" s="124" t="s">
        <v>687</v>
      </c>
      <c r="B651" s="125" t="s">
        <v>693</v>
      </c>
      <c r="C651" s="9" t="s">
        <v>958</v>
      </c>
      <c r="D651" s="100" t="s">
        <v>1185</v>
      </c>
      <c r="E651" s="91"/>
      <c r="F651" s="85" t="s">
        <v>1610</v>
      </c>
      <c r="G651" s="85"/>
    </row>
    <row r="652">
      <c r="A652" s="124" t="s">
        <v>687</v>
      </c>
      <c r="B652" s="125" t="s">
        <v>693</v>
      </c>
      <c r="C652" s="9" t="s">
        <v>694</v>
      </c>
      <c r="D652" s="100" t="s">
        <v>695</v>
      </c>
      <c r="E652" s="91"/>
      <c r="F652" s="85" t="s">
        <v>1611</v>
      </c>
      <c r="G652" s="85"/>
    </row>
    <row r="653">
      <c r="A653" s="124" t="s">
        <v>687</v>
      </c>
      <c r="B653" s="125" t="s">
        <v>693</v>
      </c>
      <c r="C653" s="9" t="s">
        <v>694</v>
      </c>
      <c r="D653" s="89" t="s">
        <v>701</v>
      </c>
      <c r="E653" s="91"/>
      <c r="F653" s="85" t="s">
        <v>1612</v>
      </c>
      <c r="G653" s="85"/>
    </row>
    <row r="654">
      <c r="A654" s="124" t="s">
        <v>687</v>
      </c>
      <c r="B654" s="125" t="s">
        <v>693</v>
      </c>
      <c r="C654" s="9" t="s">
        <v>694</v>
      </c>
      <c r="D654" s="89" t="s">
        <v>698</v>
      </c>
      <c r="E654" s="91"/>
      <c r="F654" s="85" t="s">
        <v>1613</v>
      </c>
      <c r="G654" s="85"/>
    </row>
    <row r="655">
      <c r="A655" s="124" t="s">
        <v>687</v>
      </c>
      <c r="B655" s="125" t="s">
        <v>693</v>
      </c>
      <c r="C655" s="9" t="s">
        <v>706</v>
      </c>
      <c r="D655" s="100" t="s">
        <v>1614</v>
      </c>
      <c r="E655" s="91"/>
      <c r="F655" s="85" t="s">
        <v>1615</v>
      </c>
      <c r="G655" s="85"/>
    </row>
    <row r="656">
      <c r="A656" s="124" t="s">
        <v>687</v>
      </c>
      <c r="B656" s="125" t="s">
        <v>693</v>
      </c>
      <c r="C656" s="9" t="s">
        <v>715</v>
      </c>
      <c r="D656" s="89" t="s">
        <v>1616</v>
      </c>
      <c r="E656" s="91"/>
      <c r="F656" s="85" t="s">
        <v>472</v>
      </c>
      <c r="G656" s="85"/>
    </row>
    <row r="657">
      <c r="A657" s="124" t="s">
        <v>687</v>
      </c>
      <c r="B657" s="125" t="s">
        <v>693</v>
      </c>
      <c r="C657" s="9" t="s">
        <v>1617</v>
      </c>
      <c r="D657" s="100" t="s">
        <v>1618</v>
      </c>
      <c r="E657" s="91"/>
      <c r="F657" s="85" t="s">
        <v>1619</v>
      </c>
      <c r="G657" s="85"/>
    </row>
    <row r="658">
      <c r="A658" s="124" t="s">
        <v>687</v>
      </c>
      <c r="B658" s="125" t="s">
        <v>693</v>
      </c>
      <c r="C658" s="9" t="s">
        <v>1617</v>
      </c>
      <c r="D658" s="100" t="s">
        <v>1536</v>
      </c>
      <c r="E658" s="91"/>
      <c r="F658" s="85" t="s">
        <v>1620</v>
      </c>
      <c r="G658" s="85"/>
    </row>
    <row r="659">
      <c r="A659" s="124" t="s">
        <v>687</v>
      </c>
      <c r="B659" s="125" t="s">
        <v>693</v>
      </c>
      <c r="C659" s="9" t="s">
        <v>1621</v>
      </c>
      <c r="D659" s="100" t="s">
        <v>1622</v>
      </c>
      <c r="E659" s="91"/>
      <c r="F659" s="95" t="s">
        <v>1486</v>
      </c>
      <c r="G659" s="126" t="str">
        <f>HYPERLINK("https://www.youtube.com/watch?v=EqSwTQU0mGomGo","Link")</f>
        <v>Link</v>
      </c>
    </row>
    <row r="660">
      <c r="A660" s="124" t="s">
        <v>687</v>
      </c>
      <c r="B660" s="125" t="s">
        <v>693</v>
      </c>
      <c r="C660" s="9" t="s">
        <v>1623</v>
      </c>
      <c r="D660" s="100" t="s">
        <v>1624</v>
      </c>
      <c r="E660" s="91"/>
      <c r="F660" s="85" t="s">
        <v>1625</v>
      </c>
      <c r="G660" s="85"/>
    </row>
    <row r="661">
      <c r="A661" s="124" t="s">
        <v>687</v>
      </c>
      <c r="B661" s="125" t="s">
        <v>693</v>
      </c>
      <c r="C661" s="9" t="s">
        <v>1626</v>
      </c>
      <c r="D661" s="100" t="s">
        <v>1627</v>
      </c>
      <c r="E661" s="91"/>
      <c r="F661" s="85" t="s">
        <v>1628</v>
      </c>
      <c r="G661" s="85"/>
    </row>
    <row r="662">
      <c r="A662" s="124" t="s">
        <v>687</v>
      </c>
      <c r="B662" s="125" t="s">
        <v>693</v>
      </c>
      <c r="C662" s="9" t="s">
        <v>1629</v>
      </c>
      <c r="D662" s="89" t="s">
        <v>1630</v>
      </c>
      <c r="E662" s="91"/>
      <c r="F662" s="85" t="s">
        <v>1500</v>
      </c>
      <c r="G662" s="95"/>
    </row>
    <row r="663">
      <c r="A663" s="124" t="s">
        <v>687</v>
      </c>
      <c r="B663" s="125" t="s">
        <v>693</v>
      </c>
      <c r="C663" s="9" t="s">
        <v>1631</v>
      </c>
      <c r="D663" s="89" t="s">
        <v>1632</v>
      </c>
      <c r="E663" s="91"/>
      <c r="F663" s="95" t="s">
        <v>1633</v>
      </c>
      <c r="G663" s="95"/>
    </row>
    <row r="664">
      <c r="A664" s="124" t="s">
        <v>687</v>
      </c>
      <c r="B664" s="125" t="s">
        <v>693</v>
      </c>
      <c r="C664" s="9" t="s">
        <v>1634</v>
      </c>
      <c r="D664" s="89" t="s">
        <v>1635</v>
      </c>
      <c r="E664" s="91"/>
      <c r="F664" s="85" t="s">
        <v>1582</v>
      </c>
      <c r="G664" s="95"/>
    </row>
    <row r="665">
      <c r="A665" s="124" t="s">
        <v>687</v>
      </c>
      <c r="B665" s="125" t="s">
        <v>693</v>
      </c>
      <c r="C665" s="9" t="s">
        <v>1636</v>
      </c>
      <c r="D665" s="89" t="s">
        <v>1637</v>
      </c>
      <c r="E665" s="91"/>
      <c r="F665" s="85" t="s">
        <v>1503</v>
      </c>
      <c r="G665" s="85"/>
    </row>
    <row r="666">
      <c r="A666" s="124" t="s">
        <v>687</v>
      </c>
      <c r="B666" s="125" t="s">
        <v>1638</v>
      </c>
      <c r="C666" s="9" t="s">
        <v>1639</v>
      </c>
      <c r="D666" s="100" t="s">
        <v>1640</v>
      </c>
      <c r="E666" s="91"/>
      <c r="F666" s="85" t="s">
        <v>1548</v>
      </c>
      <c r="G666" s="85"/>
    </row>
    <row r="667">
      <c r="A667" s="124" t="s">
        <v>687</v>
      </c>
      <c r="B667" s="125" t="s">
        <v>1638</v>
      </c>
      <c r="C667" s="9" t="s">
        <v>1639</v>
      </c>
      <c r="D667" s="100" t="s">
        <v>1641</v>
      </c>
      <c r="E667" s="91"/>
      <c r="F667" s="85" t="s">
        <v>1642</v>
      </c>
      <c r="G667" s="85"/>
    </row>
    <row r="668">
      <c r="A668" s="124" t="s">
        <v>687</v>
      </c>
      <c r="B668" s="125" t="s">
        <v>1638</v>
      </c>
      <c r="C668" s="9" t="s">
        <v>1643</v>
      </c>
      <c r="D668" s="100" t="s">
        <v>1644</v>
      </c>
      <c r="E668" s="91"/>
      <c r="F668" s="85" t="s">
        <v>1625</v>
      </c>
      <c r="G668" s="85"/>
    </row>
    <row r="669">
      <c r="A669" s="124" t="s">
        <v>388</v>
      </c>
      <c r="B669" s="125" t="s">
        <v>1347</v>
      </c>
      <c r="C669" s="9" t="s">
        <v>1645</v>
      </c>
      <c r="D669" s="89" t="s">
        <v>1646</v>
      </c>
      <c r="E669" s="91"/>
      <c r="F669" s="85" t="s">
        <v>1647</v>
      </c>
      <c r="G669" s="85"/>
    </row>
    <row r="670">
      <c r="A670" s="124" t="s">
        <v>388</v>
      </c>
      <c r="B670" s="125" t="s">
        <v>1010</v>
      </c>
      <c r="C670" s="9" t="s">
        <v>1011</v>
      </c>
      <c r="D670" s="89" t="s">
        <v>1648</v>
      </c>
      <c r="E670" s="91"/>
      <c r="F670" s="95" t="s">
        <v>1649</v>
      </c>
      <c r="G670" s="95"/>
    </row>
    <row r="671">
      <c r="A671" s="124" t="s">
        <v>388</v>
      </c>
      <c r="B671" s="125" t="s">
        <v>1010</v>
      </c>
      <c r="C671" s="9" t="s">
        <v>1011</v>
      </c>
      <c r="D671" s="89" t="s">
        <v>1650</v>
      </c>
      <c r="E671" s="91"/>
      <c r="F671" s="85" t="s">
        <v>1589</v>
      </c>
      <c r="G671" s="85"/>
    </row>
    <row r="672">
      <c r="A672" s="124" t="s">
        <v>388</v>
      </c>
      <c r="B672" s="125" t="s">
        <v>1010</v>
      </c>
      <c r="C672" s="9" t="s">
        <v>1011</v>
      </c>
      <c r="D672" s="89" t="s">
        <v>1651</v>
      </c>
      <c r="E672" s="91"/>
      <c r="F672" s="95" t="s">
        <v>1602</v>
      </c>
      <c r="G672" s="95"/>
    </row>
    <row r="673">
      <c r="A673" s="124" t="s">
        <v>388</v>
      </c>
      <c r="B673" s="125" t="s">
        <v>1010</v>
      </c>
      <c r="C673" s="9" t="s">
        <v>1011</v>
      </c>
      <c r="D673" s="89" t="s">
        <v>1652</v>
      </c>
      <c r="E673" s="91"/>
      <c r="F673" s="95" t="s">
        <v>1653</v>
      </c>
      <c r="G673" s="95"/>
    </row>
    <row r="674">
      <c r="A674" s="124" t="s">
        <v>388</v>
      </c>
      <c r="B674" s="125" t="s">
        <v>1010</v>
      </c>
      <c r="C674" s="9" t="s">
        <v>1011</v>
      </c>
      <c r="D674" s="89" t="s">
        <v>1654</v>
      </c>
      <c r="E674" s="91"/>
      <c r="F674" s="85" t="s">
        <v>1653</v>
      </c>
      <c r="G674" s="85"/>
    </row>
    <row r="675">
      <c r="A675" s="124" t="s">
        <v>388</v>
      </c>
      <c r="B675" s="125" t="s">
        <v>1010</v>
      </c>
      <c r="C675" s="9" t="s">
        <v>1655</v>
      </c>
      <c r="D675" s="89" t="s">
        <v>1656</v>
      </c>
      <c r="E675" s="91"/>
      <c r="F675" s="85" t="s">
        <v>1137</v>
      </c>
      <c r="G675" s="85"/>
    </row>
    <row r="676">
      <c r="A676" s="124" t="s">
        <v>388</v>
      </c>
      <c r="B676" s="125" t="s">
        <v>1010</v>
      </c>
      <c r="C676" s="9" t="s">
        <v>1655</v>
      </c>
      <c r="D676" s="89" t="s">
        <v>1657</v>
      </c>
      <c r="E676" s="91"/>
      <c r="F676" s="85" t="s">
        <v>1658</v>
      </c>
      <c r="G676" s="85"/>
    </row>
    <row r="677">
      <c r="A677" s="124" t="s">
        <v>388</v>
      </c>
      <c r="B677" s="125" t="s">
        <v>1010</v>
      </c>
      <c r="C677" s="9" t="s">
        <v>1659</v>
      </c>
      <c r="D677" s="89" t="s">
        <v>1660</v>
      </c>
      <c r="E677" s="91"/>
      <c r="F677" s="85" t="s">
        <v>1661</v>
      </c>
      <c r="G677" s="85"/>
    </row>
    <row r="678">
      <c r="A678" s="124" t="s">
        <v>388</v>
      </c>
      <c r="B678" s="125" t="s">
        <v>1010</v>
      </c>
      <c r="C678" s="9" t="s">
        <v>1662</v>
      </c>
      <c r="D678" s="89" t="s">
        <v>1663</v>
      </c>
      <c r="E678" s="91"/>
      <c r="F678" s="85" t="s">
        <v>1664</v>
      </c>
      <c r="G678" s="85"/>
    </row>
    <row r="679">
      <c r="A679" s="124" t="s">
        <v>388</v>
      </c>
      <c r="B679" s="125" t="s">
        <v>1010</v>
      </c>
      <c r="C679" s="9" t="s">
        <v>1662</v>
      </c>
      <c r="D679" s="89" t="s">
        <v>1665</v>
      </c>
      <c r="E679" s="91"/>
      <c r="F679" s="95" t="s">
        <v>1664</v>
      </c>
      <c r="G679" s="95"/>
    </row>
    <row r="680">
      <c r="A680" s="124" t="s">
        <v>388</v>
      </c>
      <c r="B680" s="125" t="s">
        <v>1010</v>
      </c>
      <c r="C680" s="9" t="s">
        <v>1371</v>
      </c>
      <c r="D680" s="89" t="s">
        <v>1666</v>
      </c>
      <c r="E680" s="91"/>
      <c r="F680" s="95" t="s">
        <v>1486</v>
      </c>
      <c r="G680" s="95"/>
    </row>
    <row r="681">
      <c r="A681" s="124" t="s">
        <v>388</v>
      </c>
      <c r="B681" s="125" t="s">
        <v>1010</v>
      </c>
      <c r="C681" s="9" t="s">
        <v>1371</v>
      </c>
      <c r="D681" s="89" t="s">
        <v>1667</v>
      </c>
      <c r="E681" s="91"/>
      <c r="F681" s="95" t="s">
        <v>1668</v>
      </c>
      <c r="G681" s="95"/>
    </row>
    <row r="682">
      <c r="A682" s="124" t="s">
        <v>388</v>
      </c>
      <c r="B682" s="125" t="s">
        <v>1010</v>
      </c>
      <c r="C682" s="9" t="s">
        <v>1371</v>
      </c>
      <c r="D682" s="89" t="s">
        <v>1669</v>
      </c>
      <c r="E682" s="91"/>
      <c r="F682" s="95" t="s">
        <v>1670</v>
      </c>
      <c r="G682" s="95"/>
    </row>
    <row r="683">
      <c r="A683" s="124" t="s">
        <v>388</v>
      </c>
      <c r="B683" s="125" t="s">
        <v>1010</v>
      </c>
      <c r="C683" s="9" t="s">
        <v>1371</v>
      </c>
      <c r="D683" s="89" t="s">
        <v>1671</v>
      </c>
      <c r="E683" s="91"/>
      <c r="F683" s="95" t="s">
        <v>1672</v>
      </c>
      <c r="G683" s="95"/>
    </row>
    <row r="684">
      <c r="A684" s="124" t="s">
        <v>388</v>
      </c>
      <c r="B684" s="125" t="s">
        <v>1010</v>
      </c>
      <c r="C684" s="9" t="s">
        <v>1371</v>
      </c>
      <c r="D684" s="89" t="s">
        <v>1673</v>
      </c>
      <c r="E684" s="91"/>
      <c r="F684" s="85" t="s">
        <v>1674</v>
      </c>
      <c r="G684" s="85"/>
    </row>
    <row r="685">
      <c r="A685" s="124" t="s">
        <v>388</v>
      </c>
      <c r="B685" s="125" t="s">
        <v>1010</v>
      </c>
      <c r="C685" s="9" t="s">
        <v>1371</v>
      </c>
      <c r="D685" s="89" t="s">
        <v>1675</v>
      </c>
      <c r="E685" s="91"/>
      <c r="F685" s="95" t="s">
        <v>1676</v>
      </c>
      <c r="G685" s="95"/>
    </row>
    <row r="686">
      <c r="A686" s="124" t="s">
        <v>388</v>
      </c>
      <c r="B686" s="125" t="s">
        <v>1010</v>
      </c>
      <c r="C686" s="9" t="s">
        <v>1371</v>
      </c>
      <c r="D686" s="89" t="s">
        <v>1677</v>
      </c>
      <c r="E686" s="91"/>
      <c r="F686" s="95" t="s">
        <v>1678</v>
      </c>
      <c r="G686" s="95"/>
    </row>
    <row r="687">
      <c r="A687" s="124" t="s">
        <v>388</v>
      </c>
      <c r="B687" s="125" t="s">
        <v>1010</v>
      </c>
      <c r="C687" s="9" t="s">
        <v>1371</v>
      </c>
      <c r="D687" s="89" t="s">
        <v>1679</v>
      </c>
      <c r="E687" s="91"/>
      <c r="F687" s="95" t="s">
        <v>1680</v>
      </c>
      <c r="G687" s="95"/>
    </row>
    <row r="688">
      <c r="A688" s="124" t="s">
        <v>388</v>
      </c>
      <c r="B688" s="125" t="s">
        <v>1010</v>
      </c>
      <c r="C688" s="9" t="s">
        <v>1371</v>
      </c>
      <c r="D688" s="89" t="s">
        <v>1681</v>
      </c>
      <c r="E688" s="91"/>
      <c r="F688" s="95" t="s">
        <v>1682</v>
      </c>
      <c r="G688" s="95"/>
    </row>
    <row r="689">
      <c r="A689" s="124" t="s">
        <v>388</v>
      </c>
      <c r="B689" s="125" t="s">
        <v>1010</v>
      </c>
      <c r="C689" s="9" t="s">
        <v>1371</v>
      </c>
      <c r="D689" s="89" t="s">
        <v>1683</v>
      </c>
      <c r="E689" s="91"/>
      <c r="F689" s="85" t="s">
        <v>1514</v>
      </c>
      <c r="G689" s="85"/>
    </row>
    <row r="690">
      <c r="A690" s="124" t="s">
        <v>388</v>
      </c>
      <c r="B690" s="125" t="s">
        <v>1010</v>
      </c>
      <c r="C690" s="9" t="s">
        <v>1371</v>
      </c>
      <c r="D690" s="89" t="s">
        <v>1684</v>
      </c>
      <c r="E690" s="91"/>
      <c r="F690" s="95" t="s">
        <v>1668</v>
      </c>
      <c r="G690" s="95"/>
    </row>
    <row r="691">
      <c r="A691" s="124" t="s">
        <v>388</v>
      </c>
      <c r="B691" s="125" t="s">
        <v>1010</v>
      </c>
      <c r="C691" s="9" t="s">
        <v>1371</v>
      </c>
      <c r="D691" s="89" t="s">
        <v>1685</v>
      </c>
      <c r="E691" s="91" t="s">
        <v>1686</v>
      </c>
      <c r="F691" s="85" t="s">
        <v>1687</v>
      </c>
      <c r="G691" s="85"/>
    </row>
    <row r="692">
      <c r="A692" s="124" t="s">
        <v>388</v>
      </c>
      <c r="B692" s="125" t="s">
        <v>1010</v>
      </c>
      <c r="C692" s="9" t="s">
        <v>1371</v>
      </c>
      <c r="D692" s="89" t="s">
        <v>1688</v>
      </c>
      <c r="E692" s="91"/>
      <c r="F692" s="95" t="s">
        <v>1649</v>
      </c>
      <c r="G692" s="95"/>
    </row>
    <row r="693">
      <c r="A693" s="124" t="s">
        <v>388</v>
      </c>
      <c r="B693" s="125" t="s">
        <v>1010</v>
      </c>
      <c r="C693" s="9" t="s">
        <v>1371</v>
      </c>
      <c r="D693" s="89" t="s">
        <v>1689</v>
      </c>
      <c r="E693" s="91"/>
      <c r="F693" s="85" t="s">
        <v>1690</v>
      </c>
      <c r="G693" s="85"/>
    </row>
    <row r="694">
      <c r="A694" s="124" t="s">
        <v>388</v>
      </c>
      <c r="B694" s="125" t="s">
        <v>1010</v>
      </c>
      <c r="C694" s="9" t="s">
        <v>1371</v>
      </c>
      <c r="D694" s="89" t="s">
        <v>1691</v>
      </c>
      <c r="E694" s="91"/>
      <c r="F694" s="85" t="s">
        <v>1692</v>
      </c>
      <c r="G694" s="85"/>
    </row>
    <row r="695">
      <c r="A695" s="124" t="s">
        <v>388</v>
      </c>
      <c r="B695" s="125" t="s">
        <v>1010</v>
      </c>
      <c r="C695" s="9" t="s">
        <v>1371</v>
      </c>
      <c r="D695" s="89" t="s">
        <v>1693</v>
      </c>
      <c r="E695" s="91"/>
      <c r="F695" s="95" t="s">
        <v>1694</v>
      </c>
      <c r="G695" s="95"/>
    </row>
    <row r="696">
      <c r="A696" s="124" t="s">
        <v>388</v>
      </c>
      <c r="B696" s="125" t="s">
        <v>1010</v>
      </c>
      <c r="C696" s="9" t="s">
        <v>1371</v>
      </c>
      <c r="D696" s="89" t="s">
        <v>1695</v>
      </c>
      <c r="E696" s="91"/>
      <c r="F696" s="85" t="s">
        <v>1687</v>
      </c>
      <c r="G696" s="85"/>
    </row>
    <row r="697">
      <c r="A697" s="124" t="s">
        <v>388</v>
      </c>
      <c r="B697" s="125" t="s">
        <v>1010</v>
      </c>
      <c r="C697" s="9" t="s">
        <v>1371</v>
      </c>
      <c r="D697" s="89" t="s">
        <v>1696</v>
      </c>
      <c r="E697" s="91"/>
      <c r="F697" s="85" t="s">
        <v>1486</v>
      </c>
      <c r="G697" s="85"/>
    </row>
    <row r="698">
      <c r="A698" s="124" t="s">
        <v>388</v>
      </c>
      <c r="B698" s="125" t="s">
        <v>1010</v>
      </c>
      <c r="C698" s="9" t="s">
        <v>1371</v>
      </c>
      <c r="D698" s="89" t="s">
        <v>1697</v>
      </c>
      <c r="E698" s="91"/>
      <c r="F698" s="95" t="s">
        <v>1562</v>
      </c>
      <c r="G698" s="95"/>
    </row>
    <row r="699">
      <c r="A699" s="124" t="s">
        <v>388</v>
      </c>
      <c r="B699" s="125" t="s">
        <v>1010</v>
      </c>
      <c r="C699" s="9" t="s">
        <v>1371</v>
      </c>
      <c r="D699" s="89" t="s">
        <v>1698</v>
      </c>
      <c r="E699" s="91"/>
      <c r="F699" s="95" t="s">
        <v>1699</v>
      </c>
      <c r="G699" s="95"/>
    </row>
    <row r="700">
      <c r="A700" s="124" t="s">
        <v>388</v>
      </c>
      <c r="B700" s="125" t="s">
        <v>1010</v>
      </c>
      <c r="C700" s="9" t="s">
        <v>1371</v>
      </c>
      <c r="D700" s="89" t="s">
        <v>1700</v>
      </c>
      <c r="E700" s="91"/>
      <c r="F700" s="85" t="s">
        <v>1701</v>
      </c>
      <c r="G700" s="85"/>
    </row>
    <row r="701">
      <c r="A701" s="124" t="s">
        <v>388</v>
      </c>
      <c r="B701" s="125" t="s">
        <v>1010</v>
      </c>
      <c r="C701" s="9" t="s">
        <v>1371</v>
      </c>
      <c r="D701" s="89" t="s">
        <v>1702</v>
      </c>
      <c r="E701" s="91"/>
      <c r="F701" s="95" t="s">
        <v>1703</v>
      </c>
      <c r="G701" s="95"/>
    </row>
    <row r="702">
      <c r="A702" s="124" t="s">
        <v>388</v>
      </c>
      <c r="B702" s="125" t="s">
        <v>1010</v>
      </c>
      <c r="C702" s="9" t="s">
        <v>1371</v>
      </c>
      <c r="D702" s="89" t="s">
        <v>1704</v>
      </c>
      <c r="E702" s="91"/>
      <c r="F702" s="95" t="s">
        <v>1481</v>
      </c>
      <c r="G702" s="95"/>
    </row>
    <row r="703">
      <c r="A703" s="124" t="s">
        <v>388</v>
      </c>
      <c r="B703" s="125" t="s">
        <v>1010</v>
      </c>
      <c r="C703" s="9" t="s">
        <v>1371</v>
      </c>
      <c r="D703" s="89" t="s">
        <v>1705</v>
      </c>
      <c r="E703" s="91"/>
      <c r="F703" s="85" t="s">
        <v>1628</v>
      </c>
      <c r="G703" s="85"/>
    </row>
    <row r="704">
      <c r="A704" s="124" t="s">
        <v>388</v>
      </c>
      <c r="B704" s="125" t="s">
        <v>1010</v>
      </c>
      <c r="C704" s="9" t="s">
        <v>1371</v>
      </c>
      <c r="D704" s="89" t="s">
        <v>1706</v>
      </c>
      <c r="E704" s="91"/>
      <c r="F704" s="95" t="s">
        <v>1703</v>
      </c>
      <c r="G704" s="95"/>
    </row>
    <row r="705">
      <c r="A705" s="124" t="s">
        <v>388</v>
      </c>
      <c r="B705" s="125" t="s">
        <v>1010</v>
      </c>
      <c r="C705" s="9" t="s">
        <v>1371</v>
      </c>
      <c r="D705" s="89" t="s">
        <v>1707</v>
      </c>
      <c r="E705" s="91"/>
      <c r="F705" s="85" t="s">
        <v>1553</v>
      </c>
      <c r="G705" s="85"/>
    </row>
    <row r="706">
      <c r="A706" s="124" t="s">
        <v>388</v>
      </c>
      <c r="B706" s="125" t="s">
        <v>1010</v>
      </c>
      <c r="C706" s="9" t="s">
        <v>1371</v>
      </c>
      <c r="D706" s="89" t="s">
        <v>1708</v>
      </c>
      <c r="E706" s="91"/>
      <c r="F706" s="85" t="s">
        <v>1628</v>
      </c>
      <c r="G706" s="85"/>
    </row>
    <row r="707">
      <c r="A707" s="124" t="s">
        <v>388</v>
      </c>
      <c r="B707" s="125" t="s">
        <v>1010</v>
      </c>
      <c r="C707" s="9" t="s">
        <v>1371</v>
      </c>
      <c r="D707" s="89" t="s">
        <v>1709</v>
      </c>
      <c r="E707" s="91"/>
      <c r="F707" s="95" t="s">
        <v>1672</v>
      </c>
      <c r="G707" s="95"/>
    </row>
    <row r="708">
      <c r="A708" s="124" t="s">
        <v>388</v>
      </c>
      <c r="B708" s="125" t="s">
        <v>1010</v>
      </c>
      <c r="C708" s="9" t="s">
        <v>1371</v>
      </c>
      <c r="D708" s="89" t="s">
        <v>1710</v>
      </c>
      <c r="E708" s="91"/>
      <c r="F708" s="95" t="s">
        <v>1711</v>
      </c>
      <c r="G708" s="95"/>
    </row>
    <row r="709">
      <c r="A709" s="124" t="s">
        <v>388</v>
      </c>
      <c r="B709" s="125" t="s">
        <v>1010</v>
      </c>
      <c r="C709" s="9" t="s">
        <v>1371</v>
      </c>
      <c r="D709" s="89" t="s">
        <v>1712</v>
      </c>
      <c r="E709" s="91"/>
      <c r="F709" s="95" t="s">
        <v>1687</v>
      </c>
      <c r="G709" s="95"/>
    </row>
    <row r="710">
      <c r="A710" s="124" t="s">
        <v>388</v>
      </c>
      <c r="B710" s="125" t="s">
        <v>1010</v>
      </c>
      <c r="C710" s="9" t="s">
        <v>1371</v>
      </c>
      <c r="D710" s="89" t="s">
        <v>1713</v>
      </c>
      <c r="E710" s="91"/>
      <c r="F710" s="85" t="s">
        <v>1514</v>
      </c>
      <c r="G710" s="85"/>
    </row>
    <row r="711">
      <c r="A711" s="124" t="s">
        <v>388</v>
      </c>
      <c r="B711" s="125" t="s">
        <v>1010</v>
      </c>
      <c r="C711" s="9" t="s">
        <v>1371</v>
      </c>
      <c r="D711" s="89" t="s">
        <v>1714</v>
      </c>
      <c r="E711" s="91"/>
      <c r="F711" s="85" t="s">
        <v>1548</v>
      </c>
      <c r="G711" s="85"/>
    </row>
    <row r="712">
      <c r="A712" s="124" t="s">
        <v>388</v>
      </c>
      <c r="B712" s="125" t="s">
        <v>1010</v>
      </c>
      <c r="C712" s="9" t="s">
        <v>1371</v>
      </c>
      <c r="D712" s="89" t="s">
        <v>1715</v>
      </c>
      <c r="E712" s="91"/>
      <c r="F712" s="95" t="s">
        <v>1716</v>
      </c>
      <c r="G712" s="95"/>
    </row>
    <row r="713">
      <c r="A713" s="124" t="s">
        <v>388</v>
      </c>
      <c r="B713" s="125" t="s">
        <v>1010</v>
      </c>
      <c r="C713" s="9" t="s">
        <v>1371</v>
      </c>
      <c r="D713" s="89" t="s">
        <v>1717</v>
      </c>
      <c r="E713" s="91"/>
      <c r="F713" s="85" t="s">
        <v>1642</v>
      </c>
      <c r="G713" s="85"/>
    </row>
    <row r="714">
      <c r="A714" s="124" t="s">
        <v>388</v>
      </c>
      <c r="B714" s="125" t="s">
        <v>1010</v>
      </c>
      <c r="C714" s="9" t="s">
        <v>1371</v>
      </c>
      <c r="D714" s="89" t="s">
        <v>1718</v>
      </c>
      <c r="E714" s="91"/>
      <c r="F714" s="85" t="s">
        <v>1719</v>
      </c>
      <c r="G714" s="85"/>
    </row>
    <row r="715">
      <c r="A715" s="124" t="s">
        <v>388</v>
      </c>
      <c r="B715" s="125" t="s">
        <v>1010</v>
      </c>
      <c r="C715" s="9" t="s">
        <v>1371</v>
      </c>
      <c r="D715" s="89" t="s">
        <v>1720</v>
      </c>
      <c r="E715" s="91"/>
      <c r="F715" s="95" t="s">
        <v>1481</v>
      </c>
      <c r="G715" s="95"/>
    </row>
    <row r="716">
      <c r="A716" s="124" t="s">
        <v>388</v>
      </c>
      <c r="B716" s="125" t="s">
        <v>1010</v>
      </c>
      <c r="C716" s="9" t="s">
        <v>1371</v>
      </c>
      <c r="D716" s="89" t="s">
        <v>1721</v>
      </c>
      <c r="E716" s="91"/>
      <c r="F716" s="85" t="s">
        <v>1722</v>
      </c>
      <c r="G716" s="85"/>
    </row>
    <row r="717">
      <c r="A717" s="124" t="s">
        <v>388</v>
      </c>
      <c r="B717" s="125" t="s">
        <v>1010</v>
      </c>
      <c r="C717" s="9" t="s">
        <v>1723</v>
      </c>
      <c r="D717" s="89" t="s">
        <v>1724</v>
      </c>
      <c r="E717" s="91"/>
      <c r="F717" s="85" t="s">
        <v>1725</v>
      </c>
      <c r="G717" s="85"/>
    </row>
    <row r="718">
      <c r="A718" s="124" t="s">
        <v>388</v>
      </c>
      <c r="B718" s="125" t="s">
        <v>1392</v>
      </c>
      <c r="C718" s="9" t="s">
        <v>1726</v>
      </c>
      <c r="D718" s="100" t="s">
        <v>1727</v>
      </c>
      <c r="E718" s="91"/>
      <c r="F718" s="85" t="s">
        <v>1728</v>
      </c>
      <c r="G718" s="85"/>
    </row>
    <row r="719">
      <c r="A719" s="124" t="s">
        <v>388</v>
      </c>
      <c r="B719" s="125" t="s">
        <v>1392</v>
      </c>
      <c r="C719" s="9" t="s">
        <v>1729</v>
      </c>
      <c r="D719" s="100" t="s">
        <v>1730</v>
      </c>
      <c r="E719" s="91"/>
      <c r="F719" s="85" t="s">
        <v>1731</v>
      </c>
      <c r="G719" s="85"/>
    </row>
    <row r="720">
      <c r="A720" s="124" t="s">
        <v>1016</v>
      </c>
      <c r="B720" s="125" t="s">
        <v>1017</v>
      </c>
      <c r="C720" s="9" t="s">
        <v>1018</v>
      </c>
      <c r="D720" s="100" t="s">
        <v>1732</v>
      </c>
      <c r="E720" s="91"/>
      <c r="F720" s="85" t="s">
        <v>532</v>
      </c>
      <c r="G720" s="85"/>
    </row>
    <row r="721">
      <c r="A721" s="124" t="s">
        <v>1016</v>
      </c>
      <c r="B721" s="125" t="s">
        <v>1733</v>
      </c>
      <c r="C721" s="9" t="s">
        <v>1734</v>
      </c>
      <c r="D721" s="100" t="s">
        <v>1735</v>
      </c>
      <c r="E721" s="91"/>
      <c r="F721" s="85" t="s">
        <v>1736</v>
      </c>
      <c r="G721" s="85"/>
    </row>
    <row r="722">
      <c r="A722" s="124" t="s">
        <v>1016</v>
      </c>
      <c r="B722" s="125" t="s">
        <v>1733</v>
      </c>
      <c r="C722" s="9" t="s">
        <v>1734</v>
      </c>
      <c r="D722" s="100" t="s">
        <v>1737</v>
      </c>
      <c r="E722" s="91"/>
      <c r="F722" s="85" t="s">
        <v>532</v>
      </c>
      <c r="G722" s="85"/>
    </row>
    <row r="723">
      <c r="A723" s="124" t="s">
        <v>1016</v>
      </c>
      <c r="B723" s="125" t="s">
        <v>1733</v>
      </c>
      <c r="C723" s="9" t="s">
        <v>1734</v>
      </c>
      <c r="D723" s="100" t="s">
        <v>1738</v>
      </c>
      <c r="E723" s="91"/>
      <c r="F723" s="85" t="s">
        <v>1739</v>
      </c>
      <c r="G723" s="126" t="str">
        <f>HYPERLINK("https://www.youtube.com/watch?v=Am01B9ifUuw","Link")</f>
        <v>Link</v>
      </c>
    </row>
    <row r="724">
      <c r="A724" s="124" t="s">
        <v>1016</v>
      </c>
      <c r="B724" s="125" t="s">
        <v>1733</v>
      </c>
      <c r="C724" s="9" t="s">
        <v>1734</v>
      </c>
      <c r="D724" s="100" t="s">
        <v>1740</v>
      </c>
      <c r="E724" s="91"/>
      <c r="F724" s="85" t="s">
        <v>1741</v>
      </c>
      <c r="G724" s="85"/>
    </row>
    <row r="725">
      <c r="A725" s="124" t="s">
        <v>1016</v>
      </c>
      <c r="B725" s="125" t="s">
        <v>1733</v>
      </c>
      <c r="C725" s="9" t="s">
        <v>1734</v>
      </c>
      <c r="D725" s="89" t="s">
        <v>1742</v>
      </c>
      <c r="E725" s="91"/>
      <c r="F725" s="85" t="s">
        <v>521</v>
      </c>
      <c r="G725" s="85"/>
    </row>
    <row r="726">
      <c r="A726" s="124" t="s">
        <v>1016</v>
      </c>
      <c r="B726" s="125" t="s">
        <v>1733</v>
      </c>
      <c r="C726" s="9" t="s">
        <v>1734</v>
      </c>
      <c r="D726" s="89" t="s">
        <v>1743</v>
      </c>
      <c r="E726" s="91"/>
      <c r="F726" s="85" t="s">
        <v>1744</v>
      </c>
      <c r="G726" s="85"/>
    </row>
    <row r="727">
      <c r="A727" s="124" t="s">
        <v>1016</v>
      </c>
      <c r="B727" s="125" t="s">
        <v>1733</v>
      </c>
      <c r="C727" s="9" t="s">
        <v>1734</v>
      </c>
      <c r="D727" s="89" t="s">
        <v>1745</v>
      </c>
      <c r="E727" s="91"/>
      <c r="F727" s="85" t="s">
        <v>1744</v>
      </c>
      <c r="G727" s="85"/>
    </row>
    <row r="728">
      <c r="A728" s="124" t="s">
        <v>1016</v>
      </c>
      <c r="B728" s="125" t="s">
        <v>1733</v>
      </c>
      <c r="C728" s="9" t="s">
        <v>1734</v>
      </c>
      <c r="D728" s="89" t="s">
        <v>1746</v>
      </c>
      <c r="E728" s="91"/>
      <c r="F728" s="85" t="s">
        <v>521</v>
      </c>
      <c r="G728" s="85"/>
    </row>
    <row r="729">
      <c r="A729" s="124" t="s">
        <v>1016</v>
      </c>
      <c r="B729" s="125" t="s">
        <v>1733</v>
      </c>
      <c r="C729" s="9" t="s">
        <v>1734</v>
      </c>
      <c r="D729" s="100" t="s">
        <v>1747</v>
      </c>
      <c r="E729" s="91"/>
      <c r="F729" s="85" t="s">
        <v>1748</v>
      </c>
      <c r="G729" s="85"/>
    </row>
    <row r="730">
      <c r="A730" s="124" t="s">
        <v>1016</v>
      </c>
      <c r="B730" s="125" t="s">
        <v>1733</v>
      </c>
      <c r="C730" s="9" t="s">
        <v>1734</v>
      </c>
      <c r="D730" s="100" t="s">
        <v>1749</v>
      </c>
      <c r="E730" s="91"/>
      <c r="F730" s="85" t="s">
        <v>1744</v>
      </c>
      <c r="G730" s="85"/>
    </row>
    <row r="731">
      <c r="A731" s="124" t="s">
        <v>1016</v>
      </c>
      <c r="B731" s="125" t="s">
        <v>1733</v>
      </c>
      <c r="C731" s="9" t="s">
        <v>1734</v>
      </c>
      <c r="D731" s="100" t="s">
        <v>1750</v>
      </c>
      <c r="E731" s="91"/>
      <c r="F731" s="85" t="s">
        <v>1751</v>
      </c>
      <c r="G731" s="85"/>
    </row>
    <row r="732">
      <c r="A732" s="124" t="s">
        <v>1016</v>
      </c>
      <c r="B732" s="125" t="s">
        <v>1733</v>
      </c>
      <c r="C732" s="9" t="s">
        <v>1734</v>
      </c>
      <c r="D732" s="100" t="s">
        <v>1752</v>
      </c>
      <c r="E732" s="91"/>
      <c r="F732" s="85" t="s">
        <v>1753</v>
      </c>
      <c r="G732" s="85"/>
    </row>
    <row r="733">
      <c r="A733" s="124" t="s">
        <v>1016</v>
      </c>
      <c r="B733" s="125" t="s">
        <v>1733</v>
      </c>
      <c r="C733" s="9" t="s">
        <v>1734</v>
      </c>
      <c r="D733" s="100" t="s">
        <v>1754</v>
      </c>
      <c r="E733" s="25" t="s">
        <v>1755</v>
      </c>
      <c r="F733" s="85" t="s">
        <v>1756</v>
      </c>
      <c r="G733" s="85"/>
    </row>
    <row r="734">
      <c r="A734" s="124" t="s">
        <v>1016</v>
      </c>
      <c r="B734" s="125" t="s">
        <v>1733</v>
      </c>
      <c r="C734" s="9" t="s">
        <v>1734</v>
      </c>
      <c r="D734" s="100" t="s">
        <v>1757</v>
      </c>
      <c r="F734" s="85" t="s">
        <v>1758</v>
      </c>
      <c r="G734" s="85"/>
    </row>
    <row r="735">
      <c r="A735" s="124" t="s">
        <v>1016</v>
      </c>
      <c r="B735" s="125" t="s">
        <v>1733</v>
      </c>
      <c r="C735" s="9" t="s">
        <v>1734</v>
      </c>
      <c r="D735" s="100" t="s">
        <v>1759</v>
      </c>
      <c r="E735" s="25" t="s">
        <v>1755</v>
      </c>
      <c r="F735" s="85" t="s">
        <v>1760</v>
      </c>
      <c r="G735" s="85"/>
    </row>
    <row r="736">
      <c r="A736" s="124" t="s">
        <v>1016</v>
      </c>
      <c r="B736" s="125" t="s">
        <v>1733</v>
      </c>
      <c r="C736" s="9" t="s">
        <v>1734</v>
      </c>
      <c r="D736" s="100" t="s">
        <v>1761</v>
      </c>
      <c r="E736" s="91"/>
      <c r="F736" s="85" t="s">
        <v>1762</v>
      </c>
      <c r="G736" s="85"/>
    </row>
    <row r="737">
      <c r="A737" s="124" t="s">
        <v>1016</v>
      </c>
      <c r="B737" s="125" t="s">
        <v>1733</v>
      </c>
      <c r="C737" s="9" t="s">
        <v>1734</v>
      </c>
      <c r="D737" s="89" t="s">
        <v>1763</v>
      </c>
      <c r="E737" s="91"/>
      <c r="F737" s="85" t="s">
        <v>1744</v>
      </c>
      <c r="G737" s="85"/>
    </row>
    <row r="738">
      <c r="A738" s="124" t="s">
        <v>1016</v>
      </c>
      <c r="B738" s="125" t="s">
        <v>1733</v>
      </c>
      <c r="C738" s="9" t="s">
        <v>1734</v>
      </c>
      <c r="D738" s="100" t="s">
        <v>1764</v>
      </c>
      <c r="E738" s="91"/>
      <c r="F738" s="85" t="s">
        <v>1765</v>
      </c>
      <c r="G738" s="85"/>
    </row>
    <row r="739">
      <c r="A739" s="124" t="s">
        <v>1016</v>
      </c>
      <c r="B739" s="125" t="s">
        <v>1733</v>
      </c>
      <c r="C739" s="9" t="s">
        <v>1734</v>
      </c>
      <c r="D739" s="100" t="s">
        <v>1766</v>
      </c>
      <c r="E739" s="91"/>
      <c r="F739" s="85" t="s">
        <v>1767</v>
      </c>
      <c r="G739" s="85"/>
    </row>
    <row r="740">
      <c r="A740" s="124" t="s">
        <v>1016</v>
      </c>
      <c r="B740" s="125" t="s">
        <v>1733</v>
      </c>
      <c r="C740" s="9" t="s">
        <v>1734</v>
      </c>
      <c r="D740" s="100" t="s">
        <v>1768</v>
      </c>
      <c r="E740" s="91"/>
      <c r="F740" s="85" t="s">
        <v>1769</v>
      </c>
      <c r="G740" s="85"/>
    </row>
    <row r="741">
      <c r="A741" s="124" t="s">
        <v>1016</v>
      </c>
      <c r="B741" s="125" t="s">
        <v>1733</v>
      </c>
      <c r="C741" s="9" t="s">
        <v>1734</v>
      </c>
      <c r="D741" s="100" t="s">
        <v>1770</v>
      </c>
      <c r="E741" s="91"/>
      <c r="F741" s="85" t="s">
        <v>521</v>
      </c>
      <c r="G741" s="85"/>
    </row>
    <row r="742">
      <c r="A742" s="124" t="s">
        <v>1016</v>
      </c>
      <c r="B742" s="125" t="s">
        <v>1733</v>
      </c>
      <c r="C742" s="9" t="s">
        <v>1734</v>
      </c>
      <c r="D742" s="100" t="s">
        <v>1771</v>
      </c>
      <c r="E742" s="91"/>
      <c r="F742" s="85" t="s">
        <v>1772</v>
      </c>
      <c r="G742" s="85"/>
    </row>
    <row r="743">
      <c r="A743" s="124" t="s">
        <v>1016</v>
      </c>
      <c r="B743" s="125" t="s">
        <v>1733</v>
      </c>
      <c r="C743" s="9" t="s">
        <v>1734</v>
      </c>
      <c r="D743" s="89" t="s">
        <v>1773</v>
      </c>
      <c r="E743" s="91"/>
      <c r="F743" s="85" t="s">
        <v>532</v>
      </c>
      <c r="G743" s="85"/>
    </row>
    <row r="744">
      <c r="A744" s="124" t="s">
        <v>1016</v>
      </c>
      <c r="B744" s="125" t="s">
        <v>1733</v>
      </c>
      <c r="C744" s="9" t="s">
        <v>1734</v>
      </c>
      <c r="D744" s="89" t="s">
        <v>1774</v>
      </c>
      <c r="E744" s="91"/>
      <c r="F744" s="85" t="s">
        <v>1775</v>
      </c>
      <c r="G744" s="85"/>
    </row>
    <row r="745">
      <c r="A745" s="124" t="s">
        <v>1016</v>
      </c>
      <c r="B745" s="125" t="s">
        <v>1733</v>
      </c>
      <c r="C745" s="9" t="s">
        <v>1734</v>
      </c>
      <c r="D745" s="89" t="s">
        <v>1776</v>
      </c>
      <c r="E745" s="91"/>
      <c r="F745" s="85" t="s">
        <v>1777</v>
      </c>
      <c r="G745" s="85"/>
    </row>
    <row r="746">
      <c r="A746" s="124" t="s">
        <v>1016</v>
      </c>
      <c r="B746" s="125" t="s">
        <v>1733</v>
      </c>
      <c r="C746" s="9" t="s">
        <v>1734</v>
      </c>
      <c r="D746" s="100" t="s">
        <v>1778</v>
      </c>
      <c r="E746" s="91"/>
      <c r="F746" s="85" t="s">
        <v>1769</v>
      </c>
      <c r="G746" s="85"/>
    </row>
    <row r="747">
      <c r="A747" s="124" t="s">
        <v>1016</v>
      </c>
      <c r="B747" s="125" t="s">
        <v>1733</v>
      </c>
      <c r="C747" s="9" t="s">
        <v>1734</v>
      </c>
      <c r="D747" s="100" t="s">
        <v>1779</v>
      </c>
      <c r="E747" s="91"/>
      <c r="F747" s="85" t="s">
        <v>1772</v>
      </c>
      <c r="G747" s="85"/>
    </row>
    <row r="748">
      <c r="A748" s="124" t="s">
        <v>1016</v>
      </c>
      <c r="B748" s="125" t="s">
        <v>1733</v>
      </c>
      <c r="C748" s="9" t="s">
        <v>1734</v>
      </c>
      <c r="D748" s="89" t="s">
        <v>1780</v>
      </c>
      <c r="E748" s="91"/>
      <c r="F748" s="85" t="s">
        <v>1744</v>
      </c>
      <c r="G748" s="85"/>
    </row>
    <row r="749">
      <c r="A749" s="124" t="s">
        <v>1016</v>
      </c>
      <c r="B749" s="125" t="s">
        <v>1733</v>
      </c>
      <c r="C749" s="9" t="s">
        <v>1734</v>
      </c>
      <c r="D749" s="100" t="s">
        <v>1781</v>
      </c>
      <c r="E749" s="91"/>
      <c r="F749" s="85" t="s">
        <v>1472</v>
      </c>
      <c r="G749" s="85"/>
    </row>
    <row r="750">
      <c r="A750" s="124" t="s">
        <v>1016</v>
      </c>
      <c r="B750" s="125" t="s">
        <v>1782</v>
      </c>
      <c r="C750" s="9" t="s">
        <v>1783</v>
      </c>
      <c r="D750" s="100" t="s">
        <v>1784</v>
      </c>
      <c r="E750" s="91"/>
      <c r="F750" s="85" t="s">
        <v>1785</v>
      </c>
      <c r="G750" s="85"/>
    </row>
    <row r="751">
      <c r="A751" s="124" t="s">
        <v>1016</v>
      </c>
      <c r="B751" s="125" t="s">
        <v>1782</v>
      </c>
      <c r="C751" s="9" t="s">
        <v>1783</v>
      </c>
      <c r="D751" s="100" t="s">
        <v>1786</v>
      </c>
      <c r="E751" s="91"/>
      <c r="F751" s="85" t="s">
        <v>1701</v>
      </c>
      <c r="G751" s="85"/>
    </row>
    <row r="752">
      <c r="A752" s="124" t="s">
        <v>1016</v>
      </c>
      <c r="B752" s="125" t="s">
        <v>1782</v>
      </c>
      <c r="C752" s="9" t="s">
        <v>1783</v>
      </c>
      <c r="D752" s="100" t="s">
        <v>1787</v>
      </c>
      <c r="E752" s="91"/>
      <c r="F752" s="95" t="s">
        <v>1788</v>
      </c>
      <c r="G752" s="95"/>
    </row>
    <row r="753">
      <c r="A753" s="124" t="s">
        <v>1016</v>
      </c>
      <c r="B753" s="125" t="s">
        <v>1782</v>
      </c>
      <c r="C753" s="9" t="s">
        <v>1783</v>
      </c>
      <c r="D753" s="89" t="s">
        <v>1789</v>
      </c>
      <c r="E753" s="91"/>
      <c r="F753" s="85" t="s">
        <v>1495</v>
      </c>
      <c r="G753" s="85"/>
    </row>
    <row r="754">
      <c r="A754" s="124" t="s">
        <v>1016</v>
      </c>
      <c r="B754" s="125" t="s">
        <v>1782</v>
      </c>
      <c r="C754" s="9" t="s">
        <v>1783</v>
      </c>
      <c r="D754" s="100" t="s">
        <v>1790</v>
      </c>
      <c r="E754" s="91"/>
      <c r="F754" s="85" t="s">
        <v>1791</v>
      </c>
      <c r="G754" s="85"/>
    </row>
    <row r="755">
      <c r="A755" s="124" t="s">
        <v>1016</v>
      </c>
      <c r="B755" s="125" t="s">
        <v>1782</v>
      </c>
      <c r="C755" s="9" t="s">
        <v>1783</v>
      </c>
      <c r="D755" s="100" t="s">
        <v>1792</v>
      </c>
      <c r="E755" s="91"/>
      <c r="F755" s="85" t="s">
        <v>1628</v>
      </c>
      <c r="G755" s="85"/>
    </row>
    <row r="756">
      <c r="A756" s="124" t="s">
        <v>1016</v>
      </c>
      <c r="B756" s="125" t="s">
        <v>1782</v>
      </c>
      <c r="C756" s="9" t="s">
        <v>1783</v>
      </c>
      <c r="D756" s="100" t="s">
        <v>1793</v>
      </c>
      <c r="E756" s="91"/>
      <c r="F756" s="85" t="s">
        <v>1794</v>
      </c>
      <c r="G756" s="85"/>
    </row>
    <row r="757">
      <c r="A757" s="124" t="s">
        <v>1016</v>
      </c>
      <c r="B757" s="125" t="s">
        <v>1782</v>
      </c>
      <c r="C757" s="9" t="s">
        <v>1783</v>
      </c>
      <c r="D757" s="100" t="s">
        <v>1795</v>
      </c>
      <c r="E757" s="91"/>
      <c r="F757" s="85" t="s">
        <v>1625</v>
      </c>
      <c r="G757" s="85"/>
    </row>
    <row r="758">
      <c r="A758" s="124" t="s">
        <v>1016</v>
      </c>
      <c r="B758" s="125" t="s">
        <v>1782</v>
      </c>
      <c r="C758" s="9" t="s">
        <v>1783</v>
      </c>
      <c r="D758" s="100" t="s">
        <v>1796</v>
      </c>
      <c r="E758" s="91"/>
      <c r="F758" s="85" t="s">
        <v>1797</v>
      </c>
      <c r="G758" s="85"/>
    </row>
    <row r="759">
      <c r="A759" s="124" t="s">
        <v>1016</v>
      </c>
      <c r="B759" s="125" t="s">
        <v>1782</v>
      </c>
      <c r="C759" s="9" t="s">
        <v>1783</v>
      </c>
      <c r="D759" s="100" t="s">
        <v>1798</v>
      </c>
      <c r="E759" s="91" t="s">
        <v>1799</v>
      </c>
      <c r="F759" s="85" t="s">
        <v>1800</v>
      </c>
      <c r="G759" s="85"/>
    </row>
    <row r="760">
      <c r="A760" s="124" t="s">
        <v>1016</v>
      </c>
      <c r="B760" s="125" t="s">
        <v>1782</v>
      </c>
      <c r="C760" s="9" t="s">
        <v>1783</v>
      </c>
      <c r="D760" s="89" t="s">
        <v>1030</v>
      </c>
      <c r="E760" s="91"/>
      <c r="F760" s="85" t="s">
        <v>1801</v>
      </c>
      <c r="G760" s="85"/>
    </row>
    <row r="761">
      <c r="A761" s="124" t="s">
        <v>1016</v>
      </c>
      <c r="B761" s="125" t="s">
        <v>1782</v>
      </c>
      <c r="C761" s="9" t="s">
        <v>1783</v>
      </c>
      <c r="D761" s="100" t="s">
        <v>1802</v>
      </c>
      <c r="E761" s="91"/>
      <c r="F761" s="95" t="s">
        <v>1649</v>
      </c>
      <c r="G761" s="95"/>
    </row>
    <row r="762">
      <c r="A762" s="124" t="s">
        <v>1016</v>
      </c>
      <c r="B762" s="125" t="s">
        <v>1782</v>
      </c>
      <c r="C762" s="9" t="s">
        <v>1803</v>
      </c>
      <c r="D762" s="89" t="s">
        <v>1804</v>
      </c>
      <c r="E762" s="91"/>
      <c r="F762" s="95" t="s">
        <v>1805</v>
      </c>
      <c r="G762" s="95"/>
    </row>
    <row r="763">
      <c r="A763" s="124" t="s">
        <v>1016</v>
      </c>
      <c r="B763" s="125" t="s">
        <v>1782</v>
      </c>
      <c r="C763" s="9" t="s">
        <v>1803</v>
      </c>
      <c r="D763" s="89" t="s">
        <v>1806</v>
      </c>
      <c r="E763" s="91"/>
      <c r="F763" s="95" t="s">
        <v>1807</v>
      </c>
      <c r="G763" s="95"/>
    </row>
    <row r="764">
      <c r="A764" s="124" t="s">
        <v>1016</v>
      </c>
      <c r="B764" s="125" t="s">
        <v>1782</v>
      </c>
      <c r="C764" s="9" t="s">
        <v>1803</v>
      </c>
      <c r="D764" s="89" t="s">
        <v>1808</v>
      </c>
      <c r="E764" s="91"/>
      <c r="F764" s="85" t="s">
        <v>1809</v>
      </c>
      <c r="G764" s="85"/>
    </row>
    <row r="765">
      <c r="A765" s="124" t="s">
        <v>1016</v>
      </c>
      <c r="B765" s="125" t="s">
        <v>1782</v>
      </c>
      <c r="C765" s="9" t="s">
        <v>1803</v>
      </c>
      <c r="D765" s="89" t="s">
        <v>1810</v>
      </c>
      <c r="E765" s="91"/>
      <c r="F765" s="85" t="s">
        <v>1811</v>
      </c>
      <c r="G765" s="85"/>
    </row>
    <row r="766">
      <c r="A766" s="124" t="s">
        <v>1016</v>
      </c>
      <c r="B766" s="125" t="s">
        <v>1782</v>
      </c>
      <c r="C766" s="9" t="s">
        <v>1803</v>
      </c>
      <c r="D766" s="89" t="s">
        <v>1812</v>
      </c>
      <c r="E766" s="91"/>
      <c r="F766" s="85" t="s">
        <v>1813</v>
      </c>
      <c r="G766" s="85"/>
    </row>
    <row r="767">
      <c r="A767" s="124" t="s">
        <v>1016</v>
      </c>
      <c r="B767" s="125" t="s">
        <v>1782</v>
      </c>
      <c r="C767" s="9" t="s">
        <v>1803</v>
      </c>
      <c r="D767" s="89" t="s">
        <v>1814</v>
      </c>
      <c r="E767" s="91"/>
      <c r="F767" s="85" t="s">
        <v>1449</v>
      </c>
      <c r="G767" s="85"/>
    </row>
    <row r="768">
      <c r="A768" s="124" t="s">
        <v>1016</v>
      </c>
      <c r="B768" s="125" t="s">
        <v>1782</v>
      </c>
      <c r="C768" s="9" t="s">
        <v>1803</v>
      </c>
      <c r="D768" s="89" t="s">
        <v>1815</v>
      </c>
      <c r="E768" s="91"/>
      <c r="F768" s="85" t="s">
        <v>1816</v>
      </c>
      <c r="G768" s="126" t="str">
        <f>HYPERLINK("https://www.youtube.com/watch?v=nomHB4yrDQw","Link")</f>
        <v>Link</v>
      </c>
    </row>
    <row r="769">
      <c r="A769" s="124" t="s">
        <v>1016</v>
      </c>
      <c r="B769" s="125" t="s">
        <v>1782</v>
      </c>
      <c r="C769" s="9" t="s">
        <v>1803</v>
      </c>
      <c r="D769" s="89" t="s">
        <v>1817</v>
      </c>
      <c r="E769" s="91"/>
      <c r="F769" s="85" t="s">
        <v>1818</v>
      </c>
      <c r="G769" s="85"/>
    </row>
    <row r="770">
      <c r="A770" s="124" t="s">
        <v>1016</v>
      </c>
      <c r="B770" s="125" t="s">
        <v>1782</v>
      </c>
      <c r="C770" s="9" t="s">
        <v>1803</v>
      </c>
      <c r="D770" s="89" t="s">
        <v>1819</v>
      </c>
      <c r="E770" s="91"/>
      <c r="F770" s="85" t="s">
        <v>1820</v>
      </c>
      <c r="G770" s="85"/>
    </row>
    <row r="771">
      <c r="A771" s="124" t="s">
        <v>1016</v>
      </c>
      <c r="B771" s="125" t="s">
        <v>1782</v>
      </c>
      <c r="C771" s="9" t="s">
        <v>1803</v>
      </c>
      <c r="D771" s="89" t="s">
        <v>1821</v>
      </c>
      <c r="E771" s="91"/>
      <c r="F771" s="95" t="s">
        <v>1602</v>
      </c>
      <c r="G771" s="95"/>
    </row>
    <row r="772">
      <c r="A772" s="124" t="s">
        <v>1016</v>
      </c>
      <c r="B772" s="125" t="s">
        <v>1782</v>
      </c>
      <c r="C772" s="9" t="s">
        <v>1803</v>
      </c>
      <c r="D772" s="89" t="s">
        <v>1822</v>
      </c>
      <c r="E772" s="91"/>
      <c r="F772" s="85" t="s">
        <v>1694</v>
      </c>
      <c r="G772" s="85"/>
    </row>
    <row r="773">
      <c r="A773" s="124" t="s">
        <v>1016</v>
      </c>
      <c r="B773" s="125" t="s">
        <v>1782</v>
      </c>
      <c r="C773" s="9" t="s">
        <v>1803</v>
      </c>
      <c r="D773" s="89" t="s">
        <v>1823</v>
      </c>
      <c r="E773" s="91"/>
      <c r="F773" s="85" t="s">
        <v>1797</v>
      </c>
      <c r="G773" s="85"/>
    </row>
    <row r="774">
      <c r="A774" s="124" t="s">
        <v>1016</v>
      </c>
      <c r="B774" s="125" t="s">
        <v>1782</v>
      </c>
      <c r="C774" s="9" t="s">
        <v>1803</v>
      </c>
      <c r="D774" s="89" t="s">
        <v>1824</v>
      </c>
      <c r="E774" s="91"/>
      <c r="F774" s="85" t="s">
        <v>1825</v>
      </c>
      <c r="G774" s="85"/>
    </row>
    <row r="775">
      <c r="A775" s="124" t="s">
        <v>1016</v>
      </c>
      <c r="B775" s="125" t="s">
        <v>1782</v>
      </c>
      <c r="C775" s="9" t="s">
        <v>1803</v>
      </c>
      <c r="D775" s="89" t="s">
        <v>1826</v>
      </c>
      <c r="E775" s="91"/>
      <c r="F775" s="85" t="s">
        <v>1680</v>
      </c>
      <c r="G775" s="85"/>
    </row>
    <row r="776">
      <c r="A776" s="124" t="s">
        <v>1016</v>
      </c>
      <c r="B776" s="125" t="s">
        <v>1782</v>
      </c>
      <c r="C776" s="9" t="s">
        <v>1803</v>
      </c>
      <c r="D776" s="89" t="s">
        <v>1827</v>
      </c>
      <c r="E776" s="91"/>
      <c r="F776" s="85" t="s">
        <v>1828</v>
      </c>
      <c r="G776" s="85"/>
    </row>
    <row r="777">
      <c r="A777" s="124" t="s">
        <v>1016</v>
      </c>
      <c r="B777" s="125" t="s">
        <v>1782</v>
      </c>
      <c r="C777" s="9" t="s">
        <v>1803</v>
      </c>
      <c r="D777" s="89" t="s">
        <v>1829</v>
      </c>
      <c r="E777" s="91"/>
      <c r="F777" s="95" t="s">
        <v>1711</v>
      </c>
      <c r="G777" s="127" t="s">
        <v>1333</v>
      </c>
    </row>
    <row r="778">
      <c r="A778" s="124" t="s">
        <v>1016</v>
      </c>
      <c r="B778" s="125" t="s">
        <v>1782</v>
      </c>
      <c r="C778" s="9" t="s">
        <v>1803</v>
      </c>
      <c r="D778" s="89" t="s">
        <v>1830</v>
      </c>
      <c r="E778" s="91"/>
      <c r="F778" s="85" t="s">
        <v>1831</v>
      </c>
      <c r="G778" s="85"/>
    </row>
    <row r="779">
      <c r="A779" s="124" t="s">
        <v>1016</v>
      </c>
      <c r="B779" s="125" t="s">
        <v>1782</v>
      </c>
      <c r="C779" s="9" t="s">
        <v>1803</v>
      </c>
      <c r="D779" s="89" t="s">
        <v>1832</v>
      </c>
      <c r="E779" s="91"/>
      <c r="F779" s="85" t="s">
        <v>1833</v>
      </c>
      <c r="G779" s="85"/>
    </row>
    <row r="780">
      <c r="A780" s="124" t="s">
        <v>1016</v>
      </c>
      <c r="B780" s="125" t="s">
        <v>1782</v>
      </c>
      <c r="C780" s="9" t="s">
        <v>1803</v>
      </c>
      <c r="D780" s="89" t="s">
        <v>1834</v>
      </c>
      <c r="E780" s="91"/>
      <c r="F780" s="85" t="s">
        <v>1835</v>
      </c>
      <c r="G780" s="85"/>
    </row>
    <row r="781">
      <c r="A781" s="124" t="s">
        <v>1016</v>
      </c>
      <c r="B781" s="125" t="s">
        <v>1782</v>
      </c>
      <c r="C781" s="9" t="s">
        <v>1803</v>
      </c>
      <c r="D781" s="89" t="s">
        <v>1836</v>
      </c>
      <c r="E781" s="91"/>
      <c r="F781" s="85" t="s">
        <v>1833</v>
      </c>
      <c r="G781" s="85"/>
    </row>
    <row r="782">
      <c r="A782" s="124" t="s">
        <v>1016</v>
      </c>
      <c r="B782" s="125" t="s">
        <v>1782</v>
      </c>
      <c r="C782" s="9" t="s">
        <v>1024</v>
      </c>
      <c r="D782" s="100" t="s">
        <v>1837</v>
      </c>
      <c r="E782" s="91"/>
      <c r="F782" s="85" t="s">
        <v>1692</v>
      </c>
      <c r="G782" s="85"/>
    </row>
    <row r="783">
      <c r="A783" s="124" t="s">
        <v>1016</v>
      </c>
      <c r="B783" s="125" t="s">
        <v>1782</v>
      </c>
      <c r="C783" s="9" t="s">
        <v>1024</v>
      </c>
      <c r="D783" s="100" t="s">
        <v>1838</v>
      </c>
      <c r="E783" s="91"/>
      <c r="F783" s="85" t="s">
        <v>1839</v>
      </c>
      <c r="G783" s="95"/>
    </row>
    <row r="784">
      <c r="A784" s="124" t="s">
        <v>1016</v>
      </c>
      <c r="B784" s="125" t="s">
        <v>1782</v>
      </c>
      <c r="C784" s="9" t="s">
        <v>1024</v>
      </c>
      <c r="D784" s="89" t="s">
        <v>1840</v>
      </c>
      <c r="E784" s="91"/>
      <c r="F784" s="85" t="s">
        <v>1613</v>
      </c>
      <c r="G784" s="85"/>
    </row>
    <row r="785">
      <c r="A785" s="124" t="s">
        <v>1016</v>
      </c>
      <c r="B785" s="125" t="s">
        <v>1782</v>
      </c>
      <c r="C785" s="9" t="s">
        <v>1024</v>
      </c>
      <c r="D785" s="89" t="s">
        <v>1841</v>
      </c>
      <c r="E785" s="91"/>
      <c r="F785" s="85" t="s">
        <v>1613</v>
      </c>
      <c r="G785" s="85"/>
    </row>
    <row r="786">
      <c r="A786" s="124" t="s">
        <v>1016</v>
      </c>
      <c r="B786" s="125" t="s">
        <v>1782</v>
      </c>
      <c r="C786" s="9" t="s">
        <v>1024</v>
      </c>
      <c r="D786" s="100" t="s">
        <v>1842</v>
      </c>
      <c r="E786" s="91"/>
      <c r="F786" s="85" t="s">
        <v>1514</v>
      </c>
      <c r="G786" s="85"/>
    </row>
    <row r="787">
      <c r="A787" s="124" t="s">
        <v>1016</v>
      </c>
      <c r="B787" s="125" t="s">
        <v>1782</v>
      </c>
      <c r="C787" s="9" t="s">
        <v>1024</v>
      </c>
      <c r="D787" s="100" t="s">
        <v>1843</v>
      </c>
      <c r="E787" s="91"/>
      <c r="F787" s="95" t="s">
        <v>1553</v>
      </c>
      <c r="G787" s="95"/>
    </row>
    <row r="788">
      <c r="A788" s="124" t="s">
        <v>1016</v>
      </c>
      <c r="B788" s="125" t="s">
        <v>1782</v>
      </c>
      <c r="C788" s="9" t="s">
        <v>1024</v>
      </c>
      <c r="D788" s="89" t="s">
        <v>1844</v>
      </c>
      <c r="E788" s="91"/>
      <c r="F788" s="85" t="s">
        <v>1833</v>
      </c>
      <c r="G788" s="85"/>
    </row>
    <row r="789">
      <c r="A789" s="124" t="s">
        <v>1016</v>
      </c>
      <c r="B789" s="125" t="s">
        <v>1782</v>
      </c>
      <c r="C789" s="9" t="s">
        <v>1024</v>
      </c>
      <c r="D789" s="100" t="s">
        <v>1845</v>
      </c>
      <c r="E789" s="91"/>
      <c r="F789" s="95" t="s">
        <v>1694</v>
      </c>
      <c r="G789" s="95"/>
    </row>
    <row r="790">
      <c r="A790" s="124" t="s">
        <v>1016</v>
      </c>
      <c r="B790" s="125" t="s">
        <v>1782</v>
      </c>
      <c r="C790" s="9" t="s">
        <v>1024</v>
      </c>
      <c r="D790" s="100" t="s">
        <v>1846</v>
      </c>
      <c r="E790" s="91"/>
      <c r="F790" s="85" t="s">
        <v>1847</v>
      </c>
      <c r="G790" s="126" t="str">
        <f>HYPERLINK("https://www.youtube.com/watch?v=GyEpg1kUfDw","Link")</f>
        <v>Link</v>
      </c>
    </row>
    <row r="791">
      <c r="A791" s="124" t="s">
        <v>1016</v>
      </c>
      <c r="B791" s="125" t="s">
        <v>1782</v>
      </c>
      <c r="C791" s="9" t="s">
        <v>1024</v>
      </c>
      <c r="D791" s="89" t="s">
        <v>1848</v>
      </c>
      <c r="E791" s="91"/>
      <c r="F791" s="85" t="s">
        <v>1849</v>
      </c>
      <c r="G791" s="85"/>
    </row>
    <row r="792">
      <c r="A792" s="124" t="s">
        <v>1016</v>
      </c>
      <c r="B792" s="125" t="s">
        <v>1782</v>
      </c>
      <c r="C792" s="9" t="s">
        <v>1024</v>
      </c>
      <c r="D792" s="91" t="s">
        <v>1850</v>
      </c>
      <c r="F792" s="85" t="s">
        <v>1851</v>
      </c>
      <c r="G792" s="85"/>
    </row>
    <row r="793">
      <c r="A793" s="124" t="s">
        <v>1016</v>
      </c>
      <c r="B793" s="125" t="s">
        <v>1782</v>
      </c>
      <c r="C793" s="9" t="s">
        <v>1024</v>
      </c>
      <c r="D793" s="100" t="s">
        <v>1852</v>
      </c>
      <c r="E793" s="91"/>
      <c r="F793" s="85" t="s">
        <v>1853</v>
      </c>
      <c r="G793" s="85"/>
    </row>
    <row r="794">
      <c r="A794" s="124" t="s">
        <v>1016</v>
      </c>
      <c r="B794" s="125" t="s">
        <v>1782</v>
      </c>
      <c r="C794" s="9" t="s">
        <v>1024</v>
      </c>
      <c r="D794" s="100" t="s">
        <v>1854</v>
      </c>
      <c r="E794" s="91"/>
      <c r="F794" s="85" t="s">
        <v>1701</v>
      </c>
      <c r="G794" s="85"/>
    </row>
    <row r="795">
      <c r="A795" s="124" t="s">
        <v>1016</v>
      </c>
      <c r="B795" s="125" t="s">
        <v>1782</v>
      </c>
      <c r="C795" s="9" t="s">
        <v>1024</v>
      </c>
      <c r="D795" s="100" t="s">
        <v>1025</v>
      </c>
      <c r="E795" s="91"/>
      <c r="F795" s="85" t="s">
        <v>1514</v>
      </c>
      <c r="G795" s="85"/>
    </row>
    <row r="796">
      <c r="A796" s="124" t="s">
        <v>1016</v>
      </c>
      <c r="B796" s="125" t="s">
        <v>1782</v>
      </c>
      <c r="C796" s="9" t="s">
        <v>1024</v>
      </c>
      <c r="D796" s="100" t="s">
        <v>1855</v>
      </c>
      <c r="E796" s="91"/>
      <c r="F796" s="95" t="s">
        <v>1856</v>
      </c>
      <c r="G796" s="95"/>
    </row>
    <row r="797">
      <c r="A797" s="124" t="s">
        <v>1016</v>
      </c>
      <c r="B797" s="125" t="s">
        <v>1782</v>
      </c>
      <c r="C797" s="9" t="s">
        <v>1024</v>
      </c>
      <c r="D797" s="89" t="s">
        <v>1857</v>
      </c>
      <c r="E797" s="91"/>
      <c r="F797" s="85" t="s">
        <v>1464</v>
      </c>
      <c r="G797" s="95"/>
    </row>
    <row r="798">
      <c r="A798" s="124" t="s">
        <v>1016</v>
      </c>
      <c r="B798" s="125" t="s">
        <v>1782</v>
      </c>
      <c r="C798" s="9" t="s">
        <v>1024</v>
      </c>
      <c r="D798" s="89" t="s">
        <v>1858</v>
      </c>
      <c r="E798" s="91"/>
      <c r="F798" s="85" t="s">
        <v>1589</v>
      </c>
      <c r="G798" s="85"/>
    </row>
    <row r="799">
      <c r="A799" s="124" t="s">
        <v>1016</v>
      </c>
      <c r="B799" s="125" t="s">
        <v>1782</v>
      </c>
      <c r="C799" s="9" t="s">
        <v>1024</v>
      </c>
      <c r="D799" s="100" t="s">
        <v>1859</v>
      </c>
      <c r="E799" s="91"/>
      <c r="F799" s="85" t="s">
        <v>1860</v>
      </c>
      <c r="G799" s="85"/>
    </row>
    <row r="800">
      <c r="A800" s="124" t="s">
        <v>1016</v>
      </c>
      <c r="B800" s="125" t="s">
        <v>1782</v>
      </c>
      <c r="C800" s="9" t="s">
        <v>1024</v>
      </c>
      <c r="D800" s="100" t="s">
        <v>1861</v>
      </c>
      <c r="E800" s="91" t="s">
        <v>1862</v>
      </c>
      <c r="F800" s="85" t="s">
        <v>1863</v>
      </c>
      <c r="G800" s="85"/>
    </row>
    <row r="801">
      <c r="A801" s="124" t="s">
        <v>1016</v>
      </c>
      <c r="B801" s="125" t="s">
        <v>1782</v>
      </c>
      <c r="C801" s="9" t="s">
        <v>1024</v>
      </c>
      <c r="D801" s="89" t="s">
        <v>1864</v>
      </c>
      <c r="E801" s="91"/>
      <c r="F801" s="85" t="s">
        <v>1472</v>
      </c>
      <c r="G801" s="85"/>
    </row>
    <row r="802">
      <c r="A802" s="124" t="s">
        <v>1016</v>
      </c>
      <c r="B802" s="125" t="s">
        <v>1782</v>
      </c>
      <c r="C802" s="9" t="s">
        <v>1024</v>
      </c>
      <c r="D802" s="100" t="s">
        <v>1865</v>
      </c>
      <c r="E802" s="91"/>
      <c r="F802" s="85" t="s">
        <v>1797</v>
      </c>
      <c r="G802" s="85"/>
    </row>
    <row r="803">
      <c r="A803" s="124" t="s">
        <v>1107</v>
      </c>
      <c r="B803" s="125" t="s">
        <v>1108</v>
      </c>
      <c r="C803" s="9" t="s">
        <v>1866</v>
      </c>
      <c r="D803" s="9" t="s">
        <v>1867</v>
      </c>
      <c r="E803" s="91"/>
      <c r="F803" s="85" t="s">
        <v>1868</v>
      </c>
      <c r="G803" s="91"/>
    </row>
    <row r="804">
      <c r="A804" s="124" t="s">
        <v>1107</v>
      </c>
      <c r="B804" s="125" t="s">
        <v>1108</v>
      </c>
      <c r="C804" s="9" t="s">
        <v>1869</v>
      </c>
      <c r="D804" s="9" t="s">
        <v>1870</v>
      </c>
      <c r="E804" s="91"/>
      <c r="F804" s="85" t="s">
        <v>1871</v>
      </c>
      <c r="G804" s="91"/>
    </row>
    <row r="805">
      <c r="A805" s="124" t="s">
        <v>1107</v>
      </c>
      <c r="B805" s="125" t="s">
        <v>1108</v>
      </c>
      <c r="C805" s="9" t="s">
        <v>1872</v>
      </c>
      <c r="D805" s="9" t="s">
        <v>1873</v>
      </c>
      <c r="E805" s="91"/>
      <c r="F805" s="85" t="s">
        <v>1874</v>
      </c>
      <c r="G805" s="91"/>
    </row>
    <row r="806">
      <c r="A806" s="124" t="s">
        <v>1107</v>
      </c>
      <c r="B806" s="125" t="s">
        <v>1108</v>
      </c>
      <c r="C806" s="9" t="s">
        <v>1872</v>
      </c>
      <c r="D806" s="9" t="s">
        <v>1875</v>
      </c>
      <c r="E806" s="91"/>
      <c r="F806" s="85" t="s">
        <v>1876</v>
      </c>
      <c r="G806" s="91"/>
    </row>
    <row r="807">
      <c r="A807" s="124" t="s">
        <v>1107</v>
      </c>
      <c r="B807" s="125" t="s">
        <v>1108</v>
      </c>
      <c r="C807" s="9" t="s">
        <v>1877</v>
      </c>
      <c r="D807" s="9" t="s">
        <v>1878</v>
      </c>
      <c r="E807" s="91"/>
      <c r="F807" s="85" t="s">
        <v>1879</v>
      </c>
      <c r="G807" s="91"/>
    </row>
    <row r="808">
      <c r="A808" s="124" t="s">
        <v>1107</v>
      </c>
      <c r="B808" s="125" t="s">
        <v>1108</v>
      </c>
      <c r="C808" s="9" t="s">
        <v>1880</v>
      </c>
      <c r="D808" s="89" t="s">
        <v>1881</v>
      </c>
      <c r="E808" s="91"/>
      <c r="F808" s="85" t="s">
        <v>1882</v>
      </c>
      <c r="G808" s="91"/>
    </row>
    <row r="809">
      <c r="A809" s="124" t="s">
        <v>1107</v>
      </c>
      <c r="B809" s="125" t="s">
        <v>1108</v>
      </c>
      <c r="C809" s="9" t="s">
        <v>1187</v>
      </c>
      <c r="D809" s="9" t="s">
        <v>1883</v>
      </c>
      <c r="E809" s="91"/>
      <c r="F809" s="91" t="s">
        <v>1884</v>
      </c>
      <c r="G809" s="91"/>
    </row>
    <row r="810">
      <c r="A810" s="124" t="s">
        <v>1107</v>
      </c>
      <c r="B810" s="125" t="s">
        <v>1108</v>
      </c>
      <c r="C810" s="9" t="s">
        <v>1187</v>
      </c>
      <c r="D810" s="9" t="s">
        <v>1883</v>
      </c>
      <c r="E810" s="91" t="s">
        <v>1885</v>
      </c>
      <c r="F810" s="91" t="s">
        <v>1886</v>
      </c>
      <c r="G810" s="91"/>
    </row>
    <row r="811">
      <c r="A811" s="124" t="s">
        <v>1107</v>
      </c>
      <c r="B811" s="125" t="s">
        <v>1108</v>
      </c>
      <c r="C811" s="9" t="s">
        <v>1187</v>
      </c>
      <c r="D811" s="9" t="s">
        <v>1887</v>
      </c>
      <c r="E811" s="91"/>
      <c r="F811" s="91" t="s">
        <v>1888</v>
      </c>
      <c r="G811" s="91"/>
    </row>
    <row r="812">
      <c r="A812" s="124" t="s">
        <v>1107</v>
      </c>
      <c r="B812" s="125" t="s">
        <v>1108</v>
      </c>
      <c r="C812" s="9" t="s">
        <v>1889</v>
      </c>
      <c r="D812" s="9" t="s">
        <v>1890</v>
      </c>
      <c r="E812" s="91"/>
      <c r="F812" s="91" t="s">
        <v>1891</v>
      </c>
      <c r="G812" s="91"/>
    </row>
    <row r="813">
      <c r="A813" s="124" t="s">
        <v>1107</v>
      </c>
      <c r="B813" s="125" t="s">
        <v>1108</v>
      </c>
      <c r="C813" s="9" t="s">
        <v>1892</v>
      </c>
      <c r="D813" s="9" t="s">
        <v>1893</v>
      </c>
      <c r="E813" s="91"/>
      <c r="F813" s="91" t="s">
        <v>1894</v>
      </c>
      <c r="G813" s="91"/>
    </row>
    <row r="814">
      <c r="A814" s="124" t="s">
        <v>1107</v>
      </c>
      <c r="B814" s="125" t="s">
        <v>1108</v>
      </c>
      <c r="C814" s="9" t="s">
        <v>1892</v>
      </c>
      <c r="D814" s="9" t="s">
        <v>1895</v>
      </c>
      <c r="E814" s="91"/>
      <c r="F814" s="42" t="s">
        <v>1896</v>
      </c>
      <c r="G814" s="91"/>
    </row>
    <row r="815">
      <c r="A815" s="124" t="s">
        <v>1107</v>
      </c>
      <c r="B815" s="125" t="s">
        <v>1108</v>
      </c>
      <c r="C815" s="14" t="s">
        <v>1897</v>
      </c>
      <c r="D815" s="14" t="s">
        <v>1898</v>
      </c>
      <c r="E815" s="91"/>
      <c r="F815" s="85" t="s">
        <v>1899</v>
      </c>
      <c r="G815" s="91"/>
    </row>
    <row r="816">
      <c r="A816" s="124" t="s">
        <v>1107</v>
      </c>
      <c r="B816" s="125" t="s">
        <v>1108</v>
      </c>
      <c r="C816" s="14" t="s">
        <v>1897</v>
      </c>
      <c r="D816" s="14" t="s">
        <v>1900</v>
      </c>
      <c r="E816" s="91"/>
      <c r="F816" s="85" t="s">
        <v>1901</v>
      </c>
      <c r="G816" s="91"/>
    </row>
    <row r="817">
      <c r="A817" s="124" t="s">
        <v>1107</v>
      </c>
      <c r="B817" s="125" t="s">
        <v>1108</v>
      </c>
      <c r="C817" s="14" t="s">
        <v>1897</v>
      </c>
      <c r="D817" s="9" t="s">
        <v>1902</v>
      </c>
      <c r="E817" s="91"/>
      <c r="F817" s="42" t="s">
        <v>1903</v>
      </c>
      <c r="G817" s="91"/>
    </row>
    <row r="818">
      <c r="A818" s="124" t="s">
        <v>1107</v>
      </c>
      <c r="B818" s="125" t="s">
        <v>1108</v>
      </c>
      <c r="C818" s="14" t="s">
        <v>1897</v>
      </c>
      <c r="D818" s="14" t="s">
        <v>1904</v>
      </c>
      <c r="E818" s="91"/>
      <c r="F818" s="85" t="s">
        <v>1905</v>
      </c>
      <c r="G818" s="91"/>
    </row>
    <row r="819">
      <c r="A819" s="124" t="s">
        <v>1107</v>
      </c>
      <c r="B819" s="125" t="s">
        <v>1108</v>
      </c>
      <c r="C819" s="9" t="s">
        <v>1906</v>
      </c>
      <c r="D819" s="9" t="s">
        <v>1907</v>
      </c>
      <c r="E819" s="91"/>
      <c r="F819" s="91" t="s">
        <v>1891</v>
      </c>
      <c r="G819" s="91"/>
    </row>
    <row r="820">
      <c r="A820" s="124" t="s">
        <v>1107</v>
      </c>
      <c r="B820" s="125" t="s">
        <v>1108</v>
      </c>
      <c r="C820" s="9" t="s">
        <v>1906</v>
      </c>
      <c r="D820" s="9" t="s">
        <v>1908</v>
      </c>
      <c r="E820" s="91" t="s">
        <v>1909</v>
      </c>
      <c r="F820" s="21" t="s">
        <v>152</v>
      </c>
      <c r="G820" s="91"/>
    </row>
    <row r="821">
      <c r="A821" s="124" t="s">
        <v>1107</v>
      </c>
      <c r="B821" s="125" t="s">
        <v>1108</v>
      </c>
      <c r="C821" s="9" t="s">
        <v>1906</v>
      </c>
      <c r="D821" s="9" t="s">
        <v>1910</v>
      </c>
      <c r="E821" s="91" t="s">
        <v>1911</v>
      </c>
      <c r="F821" s="91" t="s">
        <v>1912</v>
      </c>
      <c r="G821" s="91"/>
    </row>
    <row r="822">
      <c r="A822" s="124" t="s">
        <v>1035</v>
      </c>
      <c r="B822" s="125" t="s">
        <v>1913</v>
      </c>
      <c r="C822" s="10" t="s">
        <v>1914</v>
      </c>
      <c r="D822" s="10" t="s">
        <v>1915</v>
      </c>
      <c r="E822" s="91" t="s">
        <v>1916</v>
      </c>
      <c r="F822" s="91" t="s">
        <v>1917</v>
      </c>
      <c r="G822" s="121" t="str">
        <f t="shared" ref="G822:G825" si="1">HYPERLINK("https://www.youtube.com/watch?v=aGljD3YWBS4","Link")</f>
        <v>Link</v>
      </c>
    </row>
    <row r="823">
      <c r="A823" s="128" t="s">
        <v>1035</v>
      </c>
      <c r="B823" s="129" t="s">
        <v>1913</v>
      </c>
      <c r="C823" s="10" t="s">
        <v>1914</v>
      </c>
      <c r="D823" s="10" t="s">
        <v>1918</v>
      </c>
      <c r="E823" s="91"/>
      <c r="F823" s="91" t="s">
        <v>1548</v>
      </c>
      <c r="G823" s="121" t="str">
        <f t="shared" si="1"/>
        <v>Link</v>
      </c>
    </row>
    <row r="824">
      <c r="A824" s="124" t="s">
        <v>1035</v>
      </c>
      <c r="B824" s="125" t="s">
        <v>1913</v>
      </c>
      <c r="C824" s="10" t="s">
        <v>1919</v>
      </c>
      <c r="D824" s="10" t="s">
        <v>1920</v>
      </c>
      <c r="E824" s="91"/>
      <c r="F824" s="91" t="s">
        <v>1548</v>
      </c>
      <c r="G824" s="121" t="str">
        <f t="shared" si="1"/>
        <v>Link</v>
      </c>
    </row>
    <row r="825">
      <c r="A825" s="124" t="s">
        <v>1035</v>
      </c>
      <c r="B825" s="125" t="s">
        <v>1913</v>
      </c>
      <c r="C825" s="10" t="s">
        <v>1919</v>
      </c>
      <c r="D825" s="10" t="s">
        <v>1921</v>
      </c>
      <c r="E825" s="91"/>
      <c r="F825" s="91" t="s">
        <v>1548</v>
      </c>
      <c r="G825" s="121" t="str">
        <f t="shared" si="1"/>
        <v>Link</v>
      </c>
    </row>
    <row r="826">
      <c r="A826" s="124" t="s">
        <v>636</v>
      </c>
      <c r="B826" s="125" t="s">
        <v>637</v>
      </c>
      <c r="C826" s="10" t="s">
        <v>1055</v>
      </c>
      <c r="D826" s="10" t="s">
        <v>726</v>
      </c>
      <c r="E826" s="91"/>
      <c r="F826" s="91" t="s">
        <v>1922</v>
      </c>
      <c r="G826" s="91"/>
    </row>
    <row r="827">
      <c r="A827" s="124" t="s">
        <v>636</v>
      </c>
      <c r="B827" s="125" t="s">
        <v>637</v>
      </c>
      <c r="C827" s="10" t="s">
        <v>1055</v>
      </c>
      <c r="D827" s="10" t="s">
        <v>728</v>
      </c>
      <c r="E827" s="91"/>
      <c r="F827" s="91" t="s">
        <v>960</v>
      </c>
      <c r="G827" s="91"/>
    </row>
    <row r="828">
      <c r="A828" s="124" t="s">
        <v>636</v>
      </c>
      <c r="B828" s="125" t="s">
        <v>637</v>
      </c>
      <c r="C828" s="10" t="s">
        <v>638</v>
      </c>
      <c r="D828" s="10" t="s">
        <v>720</v>
      </c>
      <c r="E828" s="91"/>
      <c r="F828" s="91" t="s">
        <v>1923</v>
      </c>
      <c r="G828" s="91"/>
    </row>
    <row r="829">
      <c r="A829" s="124" t="s">
        <v>636</v>
      </c>
      <c r="B829" s="125" t="s">
        <v>637</v>
      </c>
      <c r="C829" s="10" t="s">
        <v>638</v>
      </c>
      <c r="D829" s="10" t="s">
        <v>739</v>
      </c>
      <c r="E829" s="91"/>
      <c r="F829" s="91" t="s">
        <v>1924</v>
      </c>
      <c r="G829" s="91"/>
    </row>
    <row r="830">
      <c r="A830" s="124" t="s">
        <v>636</v>
      </c>
      <c r="B830" s="125" t="s">
        <v>637</v>
      </c>
      <c r="C830" s="10" t="s">
        <v>638</v>
      </c>
      <c r="D830" s="10" t="s">
        <v>639</v>
      </c>
      <c r="E830" s="91"/>
      <c r="F830" s="91" t="s">
        <v>1925</v>
      </c>
      <c r="G830" s="91"/>
    </row>
    <row r="831">
      <c r="A831" s="124"/>
      <c r="B831" s="125" t="s">
        <v>1926</v>
      </c>
      <c r="C831" s="10" t="s">
        <v>1927</v>
      </c>
      <c r="D831" s="10" t="s">
        <v>1928</v>
      </c>
      <c r="E831" s="91"/>
      <c r="F831" s="42" t="s">
        <v>1929</v>
      </c>
      <c r="G831" s="42"/>
    </row>
    <row r="832">
      <c r="A832" s="124" t="s">
        <v>636</v>
      </c>
      <c r="B832" s="125" t="s">
        <v>763</v>
      </c>
      <c r="C832" s="10" t="s">
        <v>767</v>
      </c>
      <c r="D832" s="10" t="s">
        <v>768</v>
      </c>
      <c r="E832" s="91"/>
      <c r="F832" s="42" t="s">
        <v>1930</v>
      </c>
      <c r="G832" s="42"/>
    </row>
    <row r="833">
      <c r="A833" s="124" t="s">
        <v>1402</v>
      </c>
      <c r="B833" s="125" t="s">
        <v>1403</v>
      </c>
      <c r="C833" s="9" t="s">
        <v>1931</v>
      </c>
      <c r="D833" s="9" t="s">
        <v>1932</v>
      </c>
      <c r="E833" s="91"/>
      <c r="F833" s="91" t="s">
        <v>1933</v>
      </c>
      <c r="G833" s="91"/>
    </row>
    <row r="834">
      <c r="A834" s="124" t="s">
        <v>1402</v>
      </c>
      <c r="B834" s="125" t="s">
        <v>1403</v>
      </c>
      <c r="C834" s="9" t="s">
        <v>1934</v>
      </c>
      <c r="D834" s="9" t="s">
        <v>1935</v>
      </c>
      <c r="E834" s="91"/>
      <c r="F834" s="91" t="s">
        <v>1936</v>
      </c>
      <c r="G834" s="91"/>
    </row>
    <row r="835">
      <c r="A835" s="124" t="s">
        <v>1402</v>
      </c>
      <c r="B835" s="125" t="s">
        <v>1403</v>
      </c>
      <c r="C835" s="9" t="s">
        <v>1937</v>
      </c>
      <c r="D835" s="9" t="s">
        <v>1938</v>
      </c>
      <c r="E835" s="91"/>
      <c r="F835" s="91" t="s">
        <v>1939</v>
      </c>
      <c r="G835" s="91"/>
    </row>
    <row r="836">
      <c r="A836" s="124" t="s">
        <v>1402</v>
      </c>
      <c r="B836" s="125" t="s">
        <v>1403</v>
      </c>
      <c r="C836" s="9" t="s">
        <v>1404</v>
      </c>
      <c r="D836" s="9" t="s">
        <v>1407</v>
      </c>
      <c r="E836" s="91"/>
      <c r="F836" s="91" t="s">
        <v>1940</v>
      </c>
      <c r="G836" s="91"/>
    </row>
    <row r="837">
      <c r="A837" s="124" t="s">
        <v>234</v>
      </c>
      <c r="B837" s="125" t="s">
        <v>1115</v>
      </c>
      <c r="C837" s="9" t="s">
        <v>1116</v>
      </c>
      <c r="D837" s="9" t="s">
        <v>1941</v>
      </c>
      <c r="E837" s="91" t="s">
        <v>1942</v>
      </c>
      <c r="F837" s="91" t="s">
        <v>1548</v>
      </c>
      <c r="G837" s="91"/>
    </row>
    <row r="838">
      <c r="A838" s="124" t="s">
        <v>234</v>
      </c>
      <c r="B838" s="125" t="s">
        <v>1943</v>
      </c>
      <c r="C838" s="9" t="s">
        <v>1944</v>
      </c>
      <c r="D838" s="9" t="s">
        <v>1945</v>
      </c>
      <c r="E838" s="91"/>
      <c r="F838" s="91" t="s">
        <v>1668</v>
      </c>
      <c r="G838" s="91"/>
    </row>
    <row r="839">
      <c r="A839" s="124" t="s">
        <v>234</v>
      </c>
      <c r="B839" s="125" t="s">
        <v>1943</v>
      </c>
      <c r="C839" s="9" t="s">
        <v>1944</v>
      </c>
      <c r="D839" s="9" t="s">
        <v>1946</v>
      </c>
      <c r="E839" s="91"/>
      <c r="F839" s="91" t="s">
        <v>1668</v>
      </c>
      <c r="G839" s="91"/>
    </row>
    <row r="840">
      <c r="A840" s="124" t="s">
        <v>234</v>
      </c>
      <c r="B840" s="125" t="s">
        <v>1943</v>
      </c>
      <c r="C840" s="9" t="s">
        <v>1944</v>
      </c>
      <c r="D840" s="9" t="s">
        <v>1947</v>
      </c>
      <c r="E840" s="91"/>
      <c r="F840" s="91" t="s">
        <v>1668</v>
      </c>
      <c r="G840" s="91"/>
    </row>
    <row r="841">
      <c r="A841" s="124" t="s">
        <v>234</v>
      </c>
      <c r="B841" s="125" t="s">
        <v>1943</v>
      </c>
      <c r="C841" s="9" t="s">
        <v>1944</v>
      </c>
      <c r="D841" s="9" t="s">
        <v>1948</v>
      </c>
      <c r="E841" s="91"/>
      <c r="F841" s="91" t="s">
        <v>1668</v>
      </c>
      <c r="G841" s="91"/>
    </row>
    <row r="842">
      <c r="A842" s="124" t="s">
        <v>234</v>
      </c>
      <c r="B842" s="125" t="s">
        <v>1172</v>
      </c>
      <c r="C842" s="9" t="s">
        <v>1949</v>
      </c>
      <c r="D842" s="9" t="s">
        <v>1950</v>
      </c>
      <c r="E842" s="91"/>
      <c r="F842" s="91" t="s">
        <v>1692</v>
      </c>
      <c r="G842" s="91"/>
    </row>
    <row r="843">
      <c r="A843" s="124" t="s">
        <v>234</v>
      </c>
      <c r="B843" s="125" t="s">
        <v>1951</v>
      </c>
      <c r="C843" s="9"/>
      <c r="D843" s="9" t="s">
        <v>1952</v>
      </c>
      <c r="E843" s="91"/>
      <c r="F843" s="91" t="s">
        <v>1589</v>
      </c>
      <c r="G843" s="91"/>
    </row>
    <row r="844">
      <c r="A844" s="124" t="s">
        <v>234</v>
      </c>
      <c r="B844" s="125" t="s">
        <v>1953</v>
      </c>
      <c r="C844" s="9" t="s">
        <v>1954</v>
      </c>
      <c r="D844" s="9" t="s">
        <v>1955</v>
      </c>
      <c r="E844" s="91"/>
      <c r="F844" s="91" t="s">
        <v>1956</v>
      </c>
      <c r="G844" s="91"/>
    </row>
    <row r="845">
      <c r="A845" s="124" t="s">
        <v>234</v>
      </c>
      <c r="B845" s="125" t="s">
        <v>1953</v>
      </c>
      <c r="C845" s="9" t="s">
        <v>1957</v>
      </c>
      <c r="D845" s="9" t="s">
        <v>1958</v>
      </c>
      <c r="E845" s="91"/>
      <c r="F845" s="91" t="s">
        <v>1959</v>
      </c>
      <c r="G845" s="91"/>
    </row>
    <row r="846">
      <c r="A846" s="124" t="s">
        <v>234</v>
      </c>
      <c r="B846" s="125" t="s">
        <v>1953</v>
      </c>
      <c r="C846" s="9" t="s">
        <v>1960</v>
      </c>
      <c r="D846" s="9" t="s">
        <v>1961</v>
      </c>
      <c r="E846" s="91"/>
      <c r="F846" s="91" t="s">
        <v>1703</v>
      </c>
      <c r="G846" s="91"/>
    </row>
    <row r="847">
      <c r="A847" s="124" t="s">
        <v>234</v>
      </c>
      <c r="B847" s="125" t="s">
        <v>1962</v>
      </c>
      <c r="C847" s="9"/>
      <c r="D847" s="9" t="s">
        <v>1963</v>
      </c>
      <c r="E847" s="91"/>
      <c r="F847" s="91" t="s">
        <v>1602</v>
      </c>
      <c r="G847" s="91"/>
    </row>
    <row r="848">
      <c r="A848" s="67" t="s">
        <v>366</v>
      </c>
    </row>
    <row r="849">
      <c r="A849" s="124" t="s">
        <v>687</v>
      </c>
      <c r="B849" s="125" t="s">
        <v>1964</v>
      </c>
      <c r="C849" s="9"/>
      <c r="D849" s="100"/>
      <c r="E849" s="91" t="s">
        <v>1965</v>
      </c>
      <c r="F849" s="85"/>
      <c r="G849" s="85"/>
    </row>
    <row r="850">
      <c r="A850" s="124" t="s">
        <v>636</v>
      </c>
      <c r="B850" s="125" t="s">
        <v>744</v>
      </c>
      <c r="C850" s="10"/>
      <c r="D850" s="10"/>
      <c r="E850" s="91"/>
      <c r="F850" s="42" t="s">
        <v>1137</v>
      </c>
      <c r="G850" s="42"/>
    </row>
    <row r="851">
      <c r="A851" s="124" t="s">
        <v>368</v>
      </c>
      <c r="B851" s="125" t="s">
        <v>368</v>
      </c>
      <c r="C851" s="9"/>
      <c r="D851" s="9"/>
      <c r="E851" s="91" t="s">
        <v>1966</v>
      </c>
      <c r="F851" s="91" t="s">
        <v>1653</v>
      </c>
      <c r="G851" s="91"/>
    </row>
    <row r="852">
      <c r="A852" s="124" t="s">
        <v>368</v>
      </c>
      <c r="B852" s="125" t="s">
        <v>368</v>
      </c>
      <c r="C852" s="9"/>
      <c r="D852" s="9"/>
      <c r="E852" s="91" t="s">
        <v>1967</v>
      </c>
      <c r="F852" s="91" t="s">
        <v>1649</v>
      </c>
      <c r="G852" s="91"/>
    </row>
    <row r="853">
      <c r="A853" s="124"/>
      <c r="B853" s="125"/>
      <c r="C853" s="9"/>
      <c r="D853" s="9"/>
      <c r="E853" s="91" t="s">
        <v>1966</v>
      </c>
      <c r="F853" s="91" t="s">
        <v>1968</v>
      </c>
      <c r="G853" s="91"/>
    </row>
    <row r="854">
      <c r="A854" s="124" t="s">
        <v>368</v>
      </c>
      <c r="B854" s="125" t="s">
        <v>368</v>
      </c>
      <c r="C854" s="9"/>
      <c r="D854" s="9"/>
      <c r="E854" s="91" t="s">
        <v>1969</v>
      </c>
      <c r="F854" s="91" t="s">
        <v>1970</v>
      </c>
      <c r="G854" s="91"/>
    </row>
    <row r="855">
      <c r="A855" s="124" t="s">
        <v>368</v>
      </c>
      <c r="B855" s="125" t="s">
        <v>368</v>
      </c>
      <c r="C855" s="9"/>
      <c r="D855" s="9"/>
      <c r="E855" s="91" t="s">
        <v>1971</v>
      </c>
      <c r="F855" s="91" t="s">
        <v>1939</v>
      </c>
      <c r="G855" s="91"/>
    </row>
    <row r="856">
      <c r="A856" s="124" t="s">
        <v>368</v>
      </c>
      <c r="B856" s="125" t="s">
        <v>368</v>
      </c>
      <c r="C856" s="9"/>
      <c r="D856" s="9"/>
      <c r="E856" s="91" t="s">
        <v>1972</v>
      </c>
      <c r="F856" s="91" t="s">
        <v>1828</v>
      </c>
      <c r="G856" s="91"/>
    </row>
    <row r="857">
      <c r="A857" s="124" t="s">
        <v>368</v>
      </c>
      <c r="B857" s="125" t="s">
        <v>368</v>
      </c>
      <c r="C857" s="9"/>
      <c r="D857" s="9"/>
      <c r="E857" s="91" t="s">
        <v>1973</v>
      </c>
      <c r="F857" s="91" t="s">
        <v>1703</v>
      </c>
      <c r="G857" s="91"/>
    </row>
    <row r="858">
      <c r="A858" s="124" t="s">
        <v>368</v>
      </c>
      <c r="B858" s="125" t="s">
        <v>368</v>
      </c>
      <c r="C858" s="9"/>
      <c r="D858" s="9"/>
      <c r="E858" s="91" t="s">
        <v>1974</v>
      </c>
      <c r="F858" s="91" t="s">
        <v>1975</v>
      </c>
      <c r="G858" s="91"/>
    </row>
    <row r="859">
      <c r="A859" s="124" t="s">
        <v>368</v>
      </c>
      <c r="B859" s="125" t="s">
        <v>368</v>
      </c>
      <c r="C859" s="9"/>
      <c r="D859" s="9"/>
      <c r="E859" s="91" t="s">
        <v>1976</v>
      </c>
      <c r="F859" s="91" t="s">
        <v>1849</v>
      </c>
      <c r="G859" s="91"/>
    </row>
    <row r="860">
      <c r="A860" s="124" t="s">
        <v>368</v>
      </c>
      <c r="B860" s="125" t="s">
        <v>368</v>
      </c>
      <c r="C860" s="9"/>
      <c r="D860" s="9"/>
      <c r="E860" s="91" t="s">
        <v>1966</v>
      </c>
      <c r="F860" s="85" t="s">
        <v>1977</v>
      </c>
      <c r="G860" s="95"/>
    </row>
    <row r="861">
      <c r="A861" s="124" t="s">
        <v>368</v>
      </c>
      <c r="B861" s="125" t="s">
        <v>368</v>
      </c>
      <c r="C861" s="9"/>
      <c r="D861" s="89" t="s">
        <v>1978</v>
      </c>
      <c r="E861" s="91" t="s">
        <v>1979</v>
      </c>
      <c r="F861" s="91" t="s">
        <v>1980</v>
      </c>
      <c r="G861" s="91"/>
    </row>
    <row r="862">
      <c r="A862" s="124" t="s">
        <v>368</v>
      </c>
      <c r="B862" s="125" t="s">
        <v>368</v>
      </c>
      <c r="C862" s="9"/>
      <c r="D862" s="9"/>
      <c r="E862" s="91" t="s">
        <v>1981</v>
      </c>
      <c r="F862" s="85" t="s">
        <v>1982</v>
      </c>
      <c r="G862" s="95"/>
    </row>
    <row r="863">
      <c r="A863" s="50" t="s">
        <v>1983</v>
      </c>
    </row>
    <row r="864">
      <c r="A864" s="124" t="s">
        <v>1107</v>
      </c>
      <c r="B864" s="125" t="s">
        <v>1108</v>
      </c>
      <c r="C864" s="9" t="s">
        <v>1187</v>
      </c>
      <c r="D864" s="9" t="s">
        <v>1984</v>
      </c>
      <c r="E864" s="91" t="s">
        <v>1885</v>
      </c>
      <c r="F864" s="91" t="s">
        <v>1985</v>
      </c>
      <c r="G864" s="91"/>
    </row>
    <row r="865">
      <c r="A865" s="124" t="s">
        <v>1107</v>
      </c>
      <c r="B865" s="125" t="s">
        <v>1108</v>
      </c>
      <c r="C865" s="9" t="s">
        <v>1906</v>
      </c>
      <c r="D865" s="9" t="s">
        <v>1907</v>
      </c>
      <c r="E865" s="91"/>
      <c r="F865" s="91" t="s">
        <v>1985</v>
      </c>
      <c r="G865" s="91"/>
    </row>
    <row r="866">
      <c r="A866" s="124" t="s">
        <v>1107</v>
      </c>
      <c r="B866" s="125" t="s">
        <v>1108</v>
      </c>
      <c r="C866" s="9" t="s">
        <v>1906</v>
      </c>
      <c r="D866" s="9" t="s">
        <v>1908</v>
      </c>
      <c r="E866" s="91"/>
      <c r="F866" s="91" t="s">
        <v>1985</v>
      </c>
      <c r="G866" s="91"/>
    </row>
    <row r="867">
      <c r="A867" s="124" t="s">
        <v>1107</v>
      </c>
      <c r="B867" s="125" t="s">
        <v>1108</v>
      </c>
      <c r="C867" s="9" t="s">
        <v>1906</v>
      </c>
      <c r="D867" s="9" t="s">
        <v>1910</v>
      </c>
      <c r="E867" s="91"/>
      <c r="F867" s="91" t="s">
        <v>1985</v>
      </c>
      <c r="G867" s="91"/>
    </row>
    <row r="868">
      <c r="A868" s="130" t="s">
        <v>1986</v>
      </c>
      <c r="F868" s="24" t="s">
        <v>186</v>
      </c>
    </row>
    <row r="869">
      <c r="A869" s="131" t="s">
        <v>316</v>
      </c>
      <c r="B869" s="132" t="s">
        <v>1987</v>
      </c>
      <c r="C869" s="9" t="s">
        <v>1988</v>
      </c>
      <c r="D869" s="9" t="s">
        <v>1989</v>
      </c>
      <c r="E869" s="91" t="s">
        <v>1990</v>
      </c>
      <c r="F869" s="91" t="s">
        <v>532</v>
      </c>
      <c r="G869" s="91"/>
    </row>
    <row r="870">
      <c r="A870" s="131" t="s">
        <v>316</v>
      </c>
      <c r="B870" s="132" t="s">
        <v>1987</v>
      </c>
      <c r="C870" s="9" t="s">
        <v>1988</v>
      </c>
      <c r="D870" s="9" t="s">
        <v>1991</v>
      </c>
      <c r="E870" s="91" t="s">
        <v>1992</v>
      </c>
      <c r="F870" s="91" t="s">
        <v>1993</v>
      </c>
      <c r="G870" s="91"/>
    </row>
    <row r="871">
      <c r="A871" s="131" t="s">
        <v>316</v>
      </c>
      <c r="B871" s="132" t="s">
        <v>1987</v>
      </c>
      <c r="C871" s="9" t="s">
        <v>1994</v>
      </c>
      <c r="D871" s="9" t="s">
        <v>1995</v>
      </c>
      <c r="E871" s="91"/>
      <c r="F871" s="91" t="s">
        <v>1996</v>
      </c>
      <c r="G871" s="91"/>
    </row>
    <row r="872">
      <c r="A872" s="131" t="s">
        <v>316</v>
      </c>
      <c r="B872" s="132" t="s">
        <v>1450</v>
      </c>
      <c r="C872" s="9" t="s">
        <v>1451</v>
      </c>
      <c r="D872" s="9" t="s">
        <v>1452</v>
      </c>
      <c r="E872" s="91"/>
      <c r="F872" s="91" t="s">
        <v>1997</v>
      </c>
      <c r="G872" s="91"/>
    </row>
    <row r="873">
      <c r="A873" s="131" t="s">
        <v>326</v>
      </c>
      <c r="B873" s="132" t="s">
        <v>1206</v>
      </c>
      <c r="C873" s="9" t="s">
        <v>1998</v>
      </c>
      <c r="D873" s="9" t="s">
        <v>959</v>
      </c>
      <c r="E873" s="91"/>
      <c r="F873" s="91" t="s">
        <v>1137</v>
      </c>
      <c r="G873" s="91"/>
    </row>
    <row r="874">
      <c r="A874" s="131" t="s">
        <v>326</v>
      </c>
      <c r="B874" s="132" t="s">
        <v>1206</v>
      </c>
      <c r="C874" s="9" t="s">
        <v>1998</v>
      </c>
      <c r="D874" s="9" t="s">
        <v>1999</v>
      </c>
      <c r="E874" s="91"/>
      <c r="F874" s="85" t="s">
        <v>2000</v>
      </c>
      <c r="G874" s="85"/>
    </row>
    <row r="875">
      <c r="A875" s="131" t="s">
        <v>326</v>
      </c>
      <c r="B875" s="132" t="s">
        <v>1206</v>
      </c>
      <c r="C875" s="9" t="s">
        <v>2001</v>
      </c>
      <c r="D875" s="89" t="s">
        <v>2002</v>
      </c>
      <c r="E875" s="91"/>
      <c r="F875" s="91" t="s">
        <v>2003</v>
      </c>
      <c r="G875" s="91"/>
    </row>
    <row r="876">
      <c r="A876" s="131" t="s">
        <v>326</v>
      </c>
      <c r="B876" s="132" t="s">
        <v>1206</v>
      </c>
      <c r="C876" s="9" t="s">
        <v>1479</v>
      </c>
      <c r="D876" s="89" t="s">
        <v>1482</v>
      </c>
      <c r="E876" s="91"/>
      <c r="F876" s="91" t="s">
        <v>2004</v>
      </c>
      <c r="G876" s="91"/>
    </row>
    <row r="877">
      <c r="A877" s="131" t="s">
        <v>326</v>
      </c>
      <c r="B877" s="132" t="s">
        <v>1206</v>
      </c>
      <c r="C877" s="9" t="s">
        <v>676</v>
      </c>
      <c r="D877" s="9" t="s">
        <v>2005</v>
      </c>
      <c r="E877" s="91"/>
      <c r="F877" s="85" t="s">
        <v>2006</v>
      </c>
      <c r="G877" s="85"/>
    </row>
    <row r="878">
      <c r="A878" s="131" t="s">
        <v>326</v>
      </c>
      <c r="B878" s="132" t="s">
        <v>1206</v>
      </c>
      <c r="C878" s="9" t="s">
        <v>2007</v>
      </c>
      <c r="D878" s="9" t="s">
        <v>2008</v>
      </c>
      <c r="E878" s="91"/>
      <c r="F878" s="85" t="s">
        <v>2000</v>
      </c>
      <c r="G878" s="126" t="str">
        <f>HYPERLINK("https://www.youtube.com/watch?v=cQ_yNXqGiwE","Link")</f>
        <v>Link</v>
      </c>
    </row>
    <row r="879">
      <c r="A879" s="131" t="s">
        <v>326</v>
      </c>
      <c r="B879" s="132" t="s">
        <v>2009</v>
      </c>
      <c r="C879" s="9" t="s">
        <v>2010</v>
      </c>
      <c r="D879" s="9" t="s">
        <v>2011</v>
      </c>
      <c r="E879" s="91"/>
      <c r="F879" s="91" t="s">
        <v>521</v>
      </c>
      <c r="G879" s="91"/>
    </row>
    <row r="880">
      <c r="A880" s="131" t="s">
        <v>326</v>
      </c>
      <c r="B880" s="132" t="s">
        <v>2012</v>
      </c>
      <c r="C880" s="10"/>
      <c r="D880" s="10" t="s">
        <v>2013</v>
      </c>
      <c r="E880" s="91"/>
      <c r="F880" s="91" t="s">
        <v>2014</v>
      </c>
      <c r="G880" s="91"/>
    </row>
    <row r="881">
      <c r="A881" s="131" t="s">
        <v>326</v>
      </c>
      <c r="B881" s="132" t="s">
        <v>2015</v>
      </c>
      <c r="C881" s="9" t="s">
        <v>2016</v>
      </c>
      <c r="D881" s="9" t="s">
        <v>2017</v>
      </c>
      <c r="E881" s="91"/>
      <c r="F881" s="91" t="s">
        <v>2018</v>
      </c>
      <c r="G881" s="91"/>
    </row>
    <row r="882">
      <c r="A882" s="131" t="s">
        <v>326</v>
      </c>
      <c r="B882" s="132" t="s">
        <v>658</v>
      </c>
      <c r="C882" s="9" t="s">
        <v>1504</v>
      </c>
      <c r="D882" s="9" t="s">
        <v>1505</v>
      </c>
      <c r="E882" s="91"/>
      <c r="F882" s="91" t="s">
        <v>2019</v>
      </c>
      <c r="G882" s="91"/>
    </row>
    <row r="883">
      <c r="A883" s="131" t="s">
        <v>326</v>
      </c>
      <c r="B883" s="132" t="s">
        <v>658</v>
      </c>
      <c r="C883" s="9" t="s">
        <v>1237</v>
      </c>
      <c r="D883" s="9" t="s">
        <v>1238</v>
      </c>
      <c r="E883" s="91"/>
      <c r="F883" s="91" t="s">
        <v>2020</v>
      </c>
      <c r="G883" s="91"/>
    </row>
    <row r="884">
      <c r="A884" s="131" t="s">
        <v>326</v>
      </c>
      <c r="B884" s="132" t="s">
        <v>658</v>
      </c>
      <c r="C884" s="9" t="s">
        <v>1235</v>
      </c>
      <c r="D884" s="9" t="s">
        <v>1236</v>
      </c>
      <c r="E884" s="91"/>
      <c r="F884" s="91" t="s">
        <v>2021</v>
      </c>
      <c r="G884" s="91"/>
    </row>
    <row r="885">
      <c r="A885" s="131" t="s">
        <v>326</v>
      </c>
      <c r="B885" s="132" t="s">
        <v>658</v>
      </c>
      <c r="C885" s="9" t="s">
        <v>2022</v>
      </c>
      <c r="D885" s="9" t="s">
        <v>2023</v>
      </c>
      <c r="E885" s="91"/>
      <c r="F885" s="91" t="s">
        <v>2024</v>
      </c>
      <c r="G885" s="91"/>
    </row>
    <row r="886">
      <c r="A886" s="131" t="s">
        <v>326</v>
      </c>
      <c r="B886" s="132" t="s">
        <v>658</v>
      </c>
      <c r="C886" s="9" t="s">
        <v>1244</v>
      </c>
      <c r="D886" s="9" t="s">
        <v>1245</v>
      </c>
      <c r="E886" s="91"/>
      <c r="F886" s="91" t="s">
        <v>2025</v>
      </c>
      <c r="G886" s="91"/>
    </row>
    <row r="887">
      <c r="A887" s="131" t="s">
        <v>326</v>
      </c>
      <c r="B887" s="132" t="s">
        <v>658</v>
      </c>
      <c r="C887" s="9" t="s">
        <v>2026</v>
      </c>
      <c r="D887" s="89" t="s">
        <v>2027</v>
      </c>
      <c r="E887" s="91"/>
      <c r="F887" s="85" t="s">
        <v>2028</v>
      </c>
      <c r="G887" s="85"/>
    </row>
    <row r="888">
      <c r="A888" s="131" t="s">
        <v>326</v>
      </c>
      <c r="B888" s="132" t="s">
        <v>658</v>
      </c>
      <c r="C888" s="9" t="s">
        <v>2029</v>
      </c>
      <c r="D888" s="9" t="s">
        <v>2030</v>
      </c>
      <c r="E888" s="91"/>
      <c r="F888" s="9" t="s">
        <v>2031</v>
      </c>
      <c r="G888" s="122" t="str">
        <f>HYPERLINK("https://www.youtube.com/watch?v=hT78BaUhSGw","Link")</f>
        <v>Link</v>
      </c>
    </row>
    <row r="889">
      <c r="A889" s="131" t="s">
        <v>326</v>
      </c>
      <c r="B889" s="132" t="s">
        <v>658</v>
      </c>
      <c r="C889" s="9" t="s">
        <v>1246</v>
      </c>
      <c r="D889" s="89" t="s">
        <v>1515</v>
      </c>
      <c r="E889" s="91"/>
      <c r="F889" s="85" t="s">
        <v>1993</v>
      </c>
      <c r="G889" s="85"/>
    </row>
    <row r="890">
      <c r="A890" s="131" t="s">
        <v>326</v>
      </c>
      <c r="B890" s="132" t="s">
        <v>658</v>
      </c>
      <c r="C890" s="9" t="s">
        <v>1246</v>
      </c>
      <c r="D890" s="89" t="s">
        <v>1247</v>
      </c>
      <c r="E890" s="91"/>
      <c r="F890" s="85" t="s">
        <v>2032</v>
      </c>
      <c r="G890" s="85"/>
    </row>
    <row r="891">
      <c r="A891" s="131" t="s">
        <v>326</v>
      </c>
      <c r="B891" s="132" t="s">
        <v>658</v>
      </c>
      <c r="C891" s="9" t="s">
        <v>1246</v>
      </c>
      <c r="D891" s="89" t="s">
        <v>1248</v>
      </c>
      <c r="E891" s="91"/>
      <c r="F891" s="85" t="s">
        <v>2033</v>
      </c>
      <c r="G891" s="85"/>
    </row>
    <row r="892">
      <c r="A892" s="131" t="s">
        <v>326</v>
      </c>
      <c r="B892" s="132" t="s">
        <v>658</v>
      </c>
      <c r="C892" s="9" t="s">
        <v>1246</v>
      </c>
      <c r="D892" s="89" t="s">
        <v>2034</v>
      </c>
      <c r="E892" s="91"/>
      <c r="F892" s="85" t="s">
        <v>2000</v>
      </c>
      <c r="G892" s="85"/>
    </row>
    <row r="893">
      <c r="A893" s="131" t="s">
        <v>326</v>
      </c>
      <c r="B893" s="132" t="s">
        <v>658</v>
      </c>
      <c r="C893" s="9" t="s">
        <v>1249</v>
      </c>
      <c r="D893" s="89" t="s">
        <v>2035</v>
      </c>
      <c r="E893" s="91"/>
      <c r="F893" s="85" t="s">
        <v>2036</v>
      </c>
      <c r="G893" s="85"/>
    </row>
    <row r="894">
      <c r="A894" s="131" t="s">
        <v>326</v>
      </c>
      <c r="B894" s="132" t="s">
        <v>658</v>
      </c>
      <c r="C894" s="10" t="s">
        <v>872</v>
      </c>
      <c r="D894" s="10" t="s">
        <v>1251</v>
      </c>
      <c r="E894" s="91"/>
      <c r="F894" s="91" t="s">
        <v>2037</v>
      </c>
      <c r="G894" s="91"/>
    </row>
    <row r="895">
      <c r="A895" s="131" t="s">
        <v>326</v>
      </c>
      <c r="B895" s="132" t="s">
        <v>658</v>
      </c>
      <c r="C895" s="10" t="s">
        <v>872</v>
      </c>
      <c r="D895" s="10" t="s">
        <v>660</v>
      </c>
      <c r="E895" s="91"/>
      <c r="F895" s="91" t="s">
        <v>2038</v>
      </c>
      <c r="G895" s="91"/>
    </row>
    <row r="896">
      <c r="A896" s="131" t="s">
        <v>326</v>
      </c>
      <c r="B896" s="132" t="s">
        <v>658</v>
      </c>
      <c r="C896" s="10" t="s">
        <v>872</v>
      </c>
      <c r="D896" s="10" t="s">
        <v>2039</v>
      </c>
      <c r="E896" s="91"/>
      <c r="F896" s="91" t="s">
        <v>2040</v>
      </c>
      <c r="G896" s="85"/>
    </row>
    <row r="897">
      <c r="A897" s="131" t="s">
        <v>326</v>
      </c>
      <c r="B897" s="132" t="s">
        <v>658</v>
      </c>
      <c r="C897" s="9" t="s">
        <v>2041</v>
      </c>
      <c r="D897" s="89" t="s">
        <v>2042</v>
      </c>
      <c r="E897" s="91"/>
      <c r="F897" s="85" t="s">
        <v>2043</v>
      </c>
      <c r="G897" s="85"/>
    </row>
    <row r="898">
      <c r="A898" s="131" t="s">
        <v>326</v>
      </c>
      <c r="B898" s="132" t="s">
        <v>658</v>
      </c>
      <c r="C898" s="9" t="s">
        <v>1242</v>
      </c>
      <c r="D898" s="89" t="s">
        <v>1243</v>
      </c>
      <c r="E898" s="91"/>
      <c r="F898" s="85" t="s">
        <v>2044</v>
      </c>
      <c r="G898" s="85"/>
    </row>
    <row r="899">
      <c r="A899" s="131" t="s">
        <v>925</v>
      </c>
      <c r="B899" s="132" t="s">
        <v>926</v>
      </c>
      <c r="C899" s="9" t="s">
        <v>2045</v>
      </c>
      <c r="D899" s="9" t="s">
        <v>2046</v>
      </c>
      <c r="E899" s="91"/>
      <c r="F899" s="91" t="s">
        <v>2047</v>
      </c>
      <c r="G899" s="91"/>
    </row>
    <row r="900">
      <c r="A900" s="131" t="s">
        <v>1181</v>
      </c>
      <c r="B900" s="132" t="s">
        <v>1182</v>
      </c>
      <c r="C900" s="9"/>
      <c r="D900" s="9" t="s">
        <v>2048</v>
      </c>
      <c r="E900" s="91"/>
      <c r="F900" s="91" t="s">
        <v>2049</v>
      </c>
      <c r="G900" s="91"/>
    </row>
    <row r="901">
      <c r="A901" s="131" t="s">
        <v>687</v>
      </c>
      <c r="B901" s="132" t="s">
        <v>1293</v>
      </c>
      <c r="C901" s="9" t="s">
        <v>1294</v>
      </c>
      <c r="D901" s="9" t="s">
        <v>1302</v>
      </c>
      <c r="E901" s="91"/>
      <c r="F901" s="91" t="s">
        <v>2050</v>
      </c>
      <c r="G901" s="91"/>
    </row>
    <row r="902">
      <c r="A902" s="131" t="s">
        <v>687</v>
      </c>
      <c r="B902" s="132" t="s">
        <v>693</v>
      </c>
      <c r="C902" s="9" t="s">
        <v>1585</v>
      </c>
      <c r="D902" s="89" t="s">
        <v>1588</v>
      </c>
      <c r="E902" s="91"/>
      <c r="F902" s="85" t="s">
        <v>2051</v>
      </c>
      <c r="G902" s="85"/>
    </row>
    <row r="903">
      <c r="A903" s="131" t="s">
        <v>687</v>
      </c>
      <c r="B903" s="132" t="s">
        <v>693</v>
      </c>
      <c r="C903" s="9" t="s">
        <v>1594</v>
      </c>
      <c r="D903" s="100" t="s">
        <v>2052</v>
      </c>
      <c r="E903" s="91"/>
      <c r="F903" s="85" t="s">
        <v>2053</v>
      </c>
      <c r="G903" s="85"/>
    </row>
    <row r="904">
      <c r="A904" s="131" t="s">
        <v>687</v>
      </c>
      <c r="B904" s="132" t="s">
        <v>693</v>
      </c>
      <c r="C904" s="9" t="s">
        <v>1595</v>
      </c>
      <c r="D904" s="100" t="s">
        <v>2054</v>
      </c>
      <c r="E904" s="91"/>
      <c r="F904" s="85" t="s">
        <v>2055</v>
      </c>
      <c r="G904" s="85"/>
    </row>
    <row r="905">
      <c r="A905" s="131" t="s">
        <v>687</v>
      </c>
      <c r="B905" s="132" t="s">
        <v>693</v>
      </c>
      <c r="C905" s="9" t="s">
        <v>1595</v>
      </c>
      <c r="D905" s="89" t="s">
        <v>1596</v>
      </c>
      <c r="E905" s="91"/>
      <c r="F905" s="85" t="s">
        <v>2056</v>
      </c>
      <c r="G905" s="85"/>
    </row>
    <row r="906">
      <c r="A906" s="131" t="s">
        <v>687</v>
      </c>
      <c r="B906" s="132" t="s">
        <v>693</v>
      </c>
      <c r="C906" s="9" t="s">
        <v>1595</v>
      </c>
      <c r="D906" s="100" t="s">
        <v>956</v>
      </c>
      <c r="E906" s="91"/>
      <c r="F906" s="85" t="s">
        <v>2057</v>
      </c>
      <c r="G906" s="85"/>
    </row>
    <row r="907">
      <c r="A907" s="131" t="s">
        <v>687</v>
      </c>
      <c r="B907" s="132" t="s">
        <v>693</v>
      </c>
      <c r="C907" s="9" t="s">
        <v>1595</v>
      </c>
      <c r="D907" s="89" t="s">
        <v>2058</v>
      </c>
      <c r="E907" s="91"/>
      <c r="F907" s="85" t="s">
        <v>2059</v>
      </c>
      <c r="G907" s="85"/>
    </row>
    <row r="908">
      <c r="A908" s="131" t="s">
        <v>687</v>
      </c>
      <c r="B908" s="132" t="s">
        <v>693</v>
      </c>
      <c r="C908" s="9" t="s">
        <v>958</v>
      </c>
      <c r="D908" s="100" t="s">
        <v>1606</v>
      </c>
      <c r="E908" s="91"/>
      <c r="F908" s="21" t="s">
        <v>152</v>
      </c>
      <c r="G908" s="85"/>
    </row>
    <row r="909">
      <c r="A909" s="131" t="s">
        <v>687</v>
      </c>
      <c r="B909" s="132" t="s">
        <v>693</v>
      </c>
      <c r="C909" s="9" t="s">
        <v>961</v>
      </c>
      <c r="D909" s="89" t="s">
        <v>2060</v>
      </c>
      <c r="E909" s="91"/>
      <c r="F909" s="85" t="s">
        <v>2050</v>
      </c>
      <c r="G909" s="95"/>
    </row>
    <row r="910">
      <c r="A910" s="131" t="s">
        <v>687</v>
      </c>
      <c r="B910" s="132" t="s">
        <v>693</v>
      </c>
      <c r="C910" s="9" t="s">
        <v>961</v>
      </c>
      <c r="D910" s="100" t="s">
        <v>1603</v>
      </c>
      <c r="E910" s="91"/>
      <c r="F910" s="95" t="s">
        <v>2051</v>
      </c>
      <c r="G910" s="95"/>
    </row>
    <row r="911">
      <c r="A911" s="131" t="s">
        <v>687</v>
      </c>
      <c r="B911" s="132" t="s">
        <v>693</v>
      </c>
      <c r="C911" s="9" t="s">
        <v>961</v>
      </c>
      <c r="D911" s="89" t="s">
        <v>962</v>
      </c>
      <c r="E911" s="91"/>
      <c r="F911" s="85" t="s">
        <v>2061</v>
      </c>
      <c r="G911" s="85"/>
    </row>
    <row r="912">
      <c r="A912" s="131" t="s">
        <v>687</v>
      </c>
      <c r="B912" s="132" t="s">
        <v>693</v>
      </c>
      <c r="C912" s="9" t="s">
        <v>961</v>
      </c>
      <c r="D912" s="89" t="s">
        <v>692</v>
      </c>
      <c r="E912" s="91"/>
      <c r="F912" s="85" t="s">
        <v>2062</v>
      </c>
      <c r="G912" s="85"/>
    </row>
    <row r="913">
      <c r="A913" s="131" t="s">
        <v>687</v>
      </c>
      <c r="B913" s="132" t="s">
        <v>693</v>
      </c>
      <c r="C913" s="9" t="s">
        <v>961</v>
      </c>
      <c r="D913" s="89" t="s">
        <v>1604</v>
      </c>
      <c r="E913" s="91"/>
      <c r="F913" s="85" t="s">
        <v>532</v>
      </c>
      <c r="G913" s="85"/>
    </row>
    <row r="914">
      <c r="A914" s="131" t="s">
        <v>687</v>
      </c>
      <c r="B914" s="132" t="s">
        <v>693</v>
      </c>
      <c r="C914" s="9" t="s">
        <v>706</v>
      </c>
      <c r="D914" s="89" t="s">
        <v>714</v>
      </c>
      <c r="E914" s="91"/>
      <c r="F914" s="85" t="s">
        <v>2055</v>
      </c>
      <c r="G914" s="95"/>
    </row>
    <row r="915">
      <c r="A915" s="131" t="s">
        <v>687</v>
      </c>
      <c r="B915" s="132" t="s">
        <v>693</v>
      </c>
      <c r="C915" s="9" t="s">
        <v>706</v>
      </c>
      <c r="D915" s="89" t="s">
        <v>712</v>
      </c>
      <c r="E915" s="91"/>
      <c r="F915" s="85" t="s">
        <v>2055</v>
      </c>
      <c r="G915" s="95"/>
    </row>
    <row r="916">
      <c r="A916" s="131" t="s">
        <v>687</v>
      </c>
      <c r="B916" s="132" t="s">
        <v>693</v>
      </c>
      <c r="C916" s="9" t="s">
        <v>715</v>
      </c>
      <c r="D916" s="89" t="s">
        <v>721</v>
      </c>
      <c r="E916" s="91"/>
      <c r="F916" s="85" t="s">
        <v>2063</v>
      </c>
      <c r="G916" s="95"/>
    </row>
    <row r="917">
      <c r="A917" s="131" t="s">
        <v>687</v>
      </c>
      <c r="B917" s="132" t="s">
        <v>693</v>
      </c>
      <c r="C917" s="9" t="s">
        <v>977</v>
      </c>
      <c r="D917" s="100" t="s">
        <v>2064</v>
      </c>
      <c r="E917" s="91" t="s">
        <v>2065</v>
      </c>
      <c r="F917" s="85" t="s">
        <v>2066</v>
      </c>
      <c r="G917" s="95"/>
    </row>
    <row r="918">
      <c r="A918" s="131" t="s">
        <v>687</v>
      </c>
      <c r="B918" s="132" t="s">
        <v>693</v>
      </c>
      <c r="C918" s="9" t="s">
        <v>1617</v>
      </c>
      <c r="D918" s="100" t="s">
        <v>1618</v>
      </c>
      <c r="E918" s="91"/>
      <c r="F918" s="85" t="s">
        <v>2067</v>
      </c>
      <c r="G918" s="85"/>
    </row>
    <row r="919">
      <c r="A919" s="131" t="s">
        <v>687</v>
      </c>
      <c r="B919" s="132" t="s">
        <v>693</v>
      </c>
      <c r="C919" s="9" t="s">
        <v>2068</v>
      </c>
      <c r="D919" s="89" t="s">
        <v>2069</v>
      </c>
      <c r="E919" s="91"/>
      <c r="F919" s="85" t="s">
        <v>2070</v>
      </c>
      <c r="G919" s="85"/>
    </row>
    <row r="920">
      <c r="A920" s="131" t="s">
        <v>687</v>
      </c>
      <c r="B920" s="132" t="s">
        <v>693</v>
      </c>
      <c r="C920" s="9" t="s">
        <v>2071</v>
      </c>
      <c r="D920" s="89" t="s">
        <v>2072</v>
      </c>
      <c r="E920" s="91"/>
      <c r="F920" s="85" t="s">
        <v>2040</v>
      </c>
      <c r="G920" s="85"/>
    </row>
    <row r="921">
      <c r="A921" s="131" t="s">
        <v>687</v>
      </c>
      <c r="B921" s="132" t="s">
        <v>693</v>
      </c>
      <c r="C921" s="9" t="s">
        <v>1634</v>
      </c>
      <c r="D921" s="100" t="s">
        <v>2073</v>
      </c>
      <c r="E921" s="91"/>
      <c r="F921" s="85" t="s">
        <v>2074</v>
      </c>
      <c r="G921" s="85"/>
    </row>
    <row r="922">
      <c r="A922" s="131" t="s">
        <v>687</v>
      </c>
      <c r="B922" s="132" t="s">
        <v>693</v>
      </c>
      <c r="C922" s="9" t="s">
        <v>1634</v>
      </c>
      <c r="D922" s="100" t="s">
        <v>639</v>
      </c>
      <c r="E922" s="91"/>
      <c r="F922" s="85" t="s">
        <v>2075</v>
      </c>
      <c r="G922" s="95"/>
    </row>
    <row r="923">
      <c r="A923" s="131" t="s">
        <v>687</v>
      </c>
      <c r="B923" s="132" t="s">
        <v>1638</v>
      </c>
      <c r="C923" s="9" t="s">
        <v>2076</v>
      </c>
      <c r="D923" s="9" t="s">
        <v>1640</v>
      </c>
      <c r="E923" s="91"/>
      <c r="F923" s="91" t="s">
        <v>2077</v>
      </c>
      <c r="G923" s="91"/>
    </row>
    <row r="924">
      <c r="A924" s="131" t="s">
        <v>2078</v>
      </c>
      <c r="B924" s="132" t="s">
        <v>2079</v>
      </c>
      <c r="C924" s="9" t="s">
        <v>2080</v>
      </c>
      <c r="D924" s="9" t="s">
        <v>2081</v>
      </c>
      <c r="E924" s="91" t="s">
        <v>2082</v>
      </c>
      <c r="F924" s="91" t="s">
        <v>2018</v>
      </c>
      <c r="G924" s="91"/>
    </row>
    <row r="925">
      <c r="A925" s="131" t="s">
        <v>388</v>
      </c>
      <c r="B925" s="132" t="s">
        <v>2083</v>
      </c>
      <c r="C925" s="9" t="s">
        <v>2084</v>
      </c>
      <c r="D925" s="89" t="s">
        <v>2085</v>
      </c>
      <c r="E925" s="91"/>
      <c r="F925" s="85" t="s">
        <v>2086</v>
      </c>
      <c r="G925" s="85"/>
    </row>
    <row r="926">
      <c r="A926" s="131" t="s">
        <v>388</v>
      </c>
      <c r="B926" s="132" t="s">
        <v>2083</v>
      </c>
      <c r="C926" s="9" t="s">
        <v>2084</v>
      </c>
      <c r="D926" s="89" t="s">
        <v>2087</v>
      </c>
      <c r="E926" s="91"/>
      <c r="F926" s="85" t="s">
        <v>2088</v>
      </c>
      <c r="G926" s="85"/>
    </row>
    <row r="927">
      <c r="A927" s="131" t="s">
        <v>388</v>
      </c>
      <c r="B927" s="132" t="s">
        <v>2083</v>
      </c>
      <c r="C927" s="9" t="s">
        <v>2084</v>
      </c>
      <c r="D927" s="89" t="s">
        <v>2089</v>
      </c>
      <c r="E927" s="91"/>
      <c r="F927" s="85" t="s">
        <v>2090</v>
      </c>
      <c r="G927" s="85"/>
    </row>
    <row r="928">
      <c r="A928" s="131" t="s">
        <v>388</v>
      </c>
      <c r="B928" s="132" t="s">
        <v>1006</v>
      </c>
      <c r="C928" s="9" t="s">
        <v>2091</v>
      </c>
      <c r="D928" s="89" t="s">
        <v>2092</v>
      </c>
      <c r="E928" s="91"/>
      <c r="F928" s="85" t="s">
        <v>2000</v>
      </c>
      <c r="G928" s="126" t="str">
        <f>HYPERLINK("https://www.youtube.com/watch?v=n3hBdoGw2X0","Link")</f>
        <v>Link</v>
      </c>
    </row>
    <row r="929">
      <c r="A929" s="131" t="s">
        <v>388</v>
      </c>
      <c r="B929" s="132" t="s">
        <v>1006</v>
      </c>
      <c r="C929" s="9" t="s">
        <v>2084</v>
      </c>
      <c r="D929" s="89" t="s">
        <v>2093</v>
      </c>
      <c r="E929" s="91"/>
      <c r="F929" s="85" t="s">
        <v>2094</v>
      </c>
      <c r="G929" s="85"/>
    </row>
    <row r="930">
      <c r="A930" s="131" t="s">
        <v>388</v>
      </c>
      <c r="B930" s="132" t="s">
        <v>1006</v>
      </c>
      <c r="C930" s="9" t="s">
        <v>2095</v>
      </c>
      <c r="D930" s="89" t="s">
        <v>2096</v>
      </c>
      <c r="E930" s="91"/>
      <c r="F930" s="85" t="s">
        <v>2097</v>
      </c>
      <c r="G930" s="85"/>
    </row>
    <row r="931">
      <c r="A931" s="131" t="s">
        <v>388</v>
      </c>
      <c r="B931" s="132" t="s">
        <v>1006</v>
      </c>
      <c r="C931" s="9" t="s">
        <v>2098</v>
      </c>
      <c r="D931" s="89" t="s">
        <v>2099</v>
      </c>
      <c r="E931" s="91"/>
      <c r="F931" s="85" t="s">
        <v>2100</v>
      </c>
      <c r="G931" s="85"/>
    </row>
    <row r="932">
      <c r="A932" s="131" t="s">
        <v>388</v>
      </c>
      <c r="B932" s="132" t="s">
        <v>1006</v>
      </c>
      <c r="C932" s="9" t="s">
        <v>2101</v>
      </c>
      <c r="D932" s="100" t="s">
        <v>2102</v>
      </c>
      <c r="E932" s="91"/>
      <c r="F932" s="85" t="s">
        <v>2103</v>
      </c>
      <c r="G932" s="85"/>
    </row>
    <row r="933">
      <c r="A933" s="131" t="s">
        <v>388</v>
      </c>
      <c r="B933" s="132" t="s">
        <v>1006</v>
      </c>
      <c r="C933" s="9" t="s">
        <v>1396</v>
      </c>
      <c r="D933" s="89" t="s">
        <v>2104</v>
      </c>
      <c r="E933" s="91"/>
      <c r="F933" s="91" t="s">
        <v>2105</v>
      </c>
      <c r="G933" s="85"/>
    </row>
    <row r="934">
      <c r="A934" s="131" t="s">
        <v>388</v>
      </c>
      <c r="B934" s="132" t="s">
        <v>1006</v>
      </c>
      <c r="C934" s="9" t="s">
        <v>2106</v>
      </c>
      <c r="D934" s="100" t="s">
        <v>2107</v>
      </c>
      <c r="E934" s="91"/>
      <c r="F934" s="95" t="s">
        <v>2108</v>
      </c>
      <c r="G934" s="95"/>
    </row>
    <row r="935">
      <c r="A935" s="131" t="s">
        <v>388</v>
      </c>
      <c r="B935" s="132" t="s">
        <v>1006</v>
      </c>
      <c r="C935" s="9" t="s">
        <v>2106</v>
      </c>
      <c r="D935" s="89" t="s">
        <v>2109</v>
      </c>
      <c r="E935" s="91"/>
      <c r="F935" s="85" t="s">
        <v>2059</v>
      </c>
      <c r="G935" s="85"/>
    </row>
    <row r="936">
      <c r="A936" s="131" t="s">
        <v>388</v>
      </c>
      <c r="B936" s="132" t="s">
        <v>1006</v>
      </c>
      <c r="C936" s="9" t="s">
        <v>2106</v>
      </c>
      <c r="D936" s="89" t="s">
        <v>2110</v>
      </c>
      <c r="E936" s="91" t="s">
        <v>2111</v>
      </c>
      <c r="F936" s="85" t="s">
        <v>1993</v>
      </c>
      <c r="G936" s="95"/>
    </row>
    <row r="937">
      <c r="A937" s="131" t="s">
        <v>388</v>
      </c>
      <c r="B937" s="132" t="s">
        <v>1006</v>
      </c>
      <c r="C937" s="9" t="s">
        <v>2106</v>
      </c>
      <c r="D937" s="89" t="s">
        <v>2112</v>
      </c>
      <c r="E937" s="91"/>
      <c r="F937" s="85" t="s">
        <v>2113</v>
      </c>
      <c r="G937" s="85"/>
    </row>
    <row r="938">
      <c r="A938" s="131" t="s">
        <v>388</v>
      </c>
      <c r="B938" s="132" t="s">
        <v>1006</v>
      </c>
      <c r="C938" s="9" t="s">
        <v>2106</v>
      </c>
      <c r="D938" s="100" t="s">
        <v>2114</v>
      </c>
      <c r="E938" s="91"/>
      <c r="F938" s="85" t="s">
        <v>2115</v>
      </c>
      <c r="G938" s="95"/>
    </row>
    <row r="939">
      <c r="A939" s="131" t="s">
        <v>388</v>
      </c>
      <c r="B939" s="132" t="s">
        <v>1006</v>
      </c>
      <c r="C939" s="9" t="s">
        <v>2106</v>
      </c>
      <c r="D939" s="100" t="s">
        <v>2116</v>
      </c>
      <c r="E939" s="91"/>
      <c r="F939" s="85" t="s">
        <v>2117</v>
      </c>
      <c r="G939" s="95"/>
    </row>
    <row r="940">
      <c r="A940" s="131" t="s">
        <v>388</v>
      </c>
      <c r="B940" s="132" t="s">
        <v>1006</v>
      </c>
      <c r="C940" s="9" t="s">
        <v>2106</v>
      </c>
      <c r="D940" s="100" t="s">
        <v>2118</v>
      </c>
      <c r="E940" s="91"/>
      <c r="F940" s="95" t="s">
        <v>2077</v>
      </c>
      <c r="G940" s="95"/>
    </row>
    <row r="941">
      <c r="A941" s="131" t="s">
        <v>388</v>
      </c>
      <c r="B941" s="132" t="s">
        <v>1006</v>
      </c>
      <c r="C941" s="9" t="s">
        <v>2106</v>
      </c>
      <c r="D941" s="100" t="s">
        <v>2119</v>
      </c>
      <c r="E941" s="91"/>
      <c r="F941" s="95" t="s">
        <v>2120</v>
      </c>
      <c r="G941" s="95"/>
    </row>
    <row r="942">
      <c r="A942" s="131" t="s">
        <v>388</v>
      </c>
      <c r="B942" s="132" t="s">
        <v>1006</v>
      </c>
      <c r="C942" s="9" t="s">
        <v>2106</v>
      </c>
      <c r="D942" s="100" t="s">
        <v>2121</v>
      </c>
      <c r="E942" s="91"/>
      <c r="F942" s="95" t="s">
        <v>2122</v>
      </c>
      <c r="G942" s="95"/>
    </row>
    <row r="943">
      <c r="A943" s="131" t="s">
        <v>388</v>
      </c>
      <c r="B943" s="132" t="s">
        <v>1006</v>
      </c>
      <c r="C943" s="9" t="s">
        <v>2123</v>
      </c>
      <c r="D943" s="100" t="s">
        <v>2124</v>
      </c>
      <c r="E943" s="91"/>
      <c r="F943" s="95" t="s">
        <v>532</v>
      </c>
      <c r="G943" s="95"/>
    </row>
    <row r="944">
      <c r="A944" s="131" t="s">
        <v>388</v>
      </c>
      <c r="B944" s="132" t="s">
        <v>1006</v>
      </c>
      <c r="C944" s="9" t="s">
        <v>2125</v>
      </c>
      <c r="D944" s="89" t="s">
        <v>2126</v>
      </c>
      <c r="E944" s="91"/>
      <c r="F944" s="85" t="s">
        <v>2059</v>
      </c>
      <c r="G944" s="85"/>
    </row>
    <row r="945">
      <c r="A945" s="131" t="s">
        <v>388</v>
      </c>
      <c r="B945" s="132" t="s">
        <v>1006</v>
      </c>
      <c r="C945" s="9" t="s">
        <v>2125</v>
      </c>
      <c r="D945" s="100" t="s">
        <v>2127</v>
      </c>
      <c r="E945" s="91" t="s">
        <v>2128</v>
      </c>
      <c r="F945" s="85" t="s">
        <v>1993</v>
      </c>
      <c r="G945" s="85"/>
    </row>
    <row r="946">
      <c r="A946" s="131" t="s">
        <v>388</v>
      </c>
      <c r="B946" s="132" t="s">
        <v>1006</v>
      </c>
      <c r="C946" s="9" t="s">
        <v>2125</v>
      </c>
      <c r="D946" s="89" t="s">
        <v>2129</v>
      </c>
      <c r="E946" s="91"/>
      <c r="F946" s="85" t="s">
        <v>1993</v>
      </c>
      <c r="G946" s="85"/>
    </row>
    <row r="947">
      <c r="A947" s="131" t="s">
        <v>388</v>
      </c>
      <c r="B947" s="132" t="s">
        <v>1006</v>
      </c>
      <c r="C947" s="9" t="s">
        <v>2130</v>
      </c>
      <c r="D947" s="100" t="s">
        <v>2131</v>
      </c>
      <c r="E947" s="91"/>
      <c r="F947" s="95" t="s">
        <v>2132</v>
      </c>
      <c r="G947" s="95"/>
    </row>
    <row r="948">
      <c r="A948" s="131" t="s">
        <v>388</v>
      </c>
      <c r="B948" s="132" t="s">
        <v>1010</v>
      </c>
      <c r="C948" s="9" t="s">
        <v>2133</v>
      </c>
      <c r="D948" s="89" t="s">
        <v>2134</v>
      </c>
      <c r="E948" s="91"/>
      <c r="F948" s="85" t="s">
        <v>2135</v>
      </c>
      <c r="G948" s="95"/>
    </row>
    <row r="949">
      <c r="A949" s="131" t="s">
        <v>388</v>
      </c>
      <c r="B949" s="132" t="s">
        <v>1010</v>
      </c>
      <c r="C949" s="9" t="s">
        <v>2136</v>
      </c>
      <c r="D949" s="89" t="s">
        <v>2137</v>
      </c>
      <c r="E949" s="91"/>
      <c r="F949" s="85" t="s">
        <v>2074</v>
      </c>
      <c r="G949" s="95"/>
    </row>
    <row r="950">
      <c r="A950" s="131" t="s">
        <v>388</v>
      </c>
      <c r="B950" s="132" t="s">
        <v>1010</v>
      </c>
      <c r="C950" s="9" t="s">
        <v>2138</v>
      </c>
      <c r="D950" s="89" t="s">
        <v>2139</v>
      </c>
      <c r="E950" s="91" t="s">
        <v>2140</v>
      </c>
      <c r="F950" s="95" t="s">
        <v>2141</v>
      </c>
      <c r="G950" s="95"/>
    </row>
    <row r="951">
      <c r="A951" s="131" t="s">
        <v>388</v>
      </c>
      <c r="B951" s="132" t="s">
        <v>1010</v>
      </c>
      <c r="C951" s="25" t="s">
        <v>2142</v>
      </c>
      <c r="D951" s="89" t="s">
        <v>2143</v>
      </c>
      <c r="E951" s="91"/>
      <c r="F951" s="85" t="s">
        <v>2074</v>
      </c>
      <c r="G951" s="95"/>
    </row>
    <row r="952">
      <c r="A952" s="131" t="s">
        <v>388</v>
      </c>
      <c r="B952" s="132" t="s">
        <v>1010</v>
      </c>
      <c r="C952" s="9" t="s">
        <v>2144</v>
      </c>
      <c r="D952" s="89" t="s">
        <v>2145</v>
      </c>
      <c r="E952" s="91"/>
      <c r="F952" s="95" t="s">
        <v>2146</v>
      </c>
      <c r="G952" s="95"/>
    </row>
    <row r="953">
      <c r="A953" s="131" t="s">
        <v>388</v>
      </c>
      <c r="B953" s="132" t="s">
        <v>1010</v>
      </c>
      <c r="C953" s="9" t="s">
        <v>1655</v>
      </c>
      <c r="D953" s="89" t="s">
        <v>2147</v>
      </c>
      <c r="E953" s="91"/>
      <c r="F953" s="85" t="s">
        <v>2044</v>
      </c>
      <c r="G953" s="85"/>
    </row>
    <row r="954">
      <c r="A954" s="131" t="s">
        <v>388</v>
      </c>
      <c r="B954" s="132" t="s">
        <v>1010</v>
      </c>
      <c r="C954" s="9" t="s">
        <v>1655</v>
      </c>
      <c r="D954" s="89" t="s">
        <v>2148</v>
      </c>
      <c r="E954" s="91"/>
      <c r="F954" s="95" t="s">
        <v>2120</v>
      </c>
      <c r="G954" s="95"/>
    </row>
    <row r="955">
      <c r="A955" s="131" t="s">
        <v>388</v>
      </c>
      <c r="B955" s="132" t="s">
        <v>1010</v>
      </c>
      <c r="C955" s="9" t="s">
        <v>2149</v>
      </c>
      <c r="D955" s="89" t="s">
        <v>2150</v>
      </c>
      <c r="E955" s="91"/>
      <c r="F955" s="85" t="s">
        <v>2146</v>
      </c>
      <c r="G955" s="85"/>
    </row>
    <row r="956">
      <c r="A956" s="131" t="s">
        <v>388</v>
      </c>
      <c r="B956" s="132" t="s">
        <v>1010</v>
      </c>
      <c r="C956" s="9" t="s">
        <v>2151</v>
      </c>
      <c r="D956" s="89" t="s">
        <v>2152</v>
      </c>
      <c r="E956" s="91"/>
      <c r="F956" s="95" t="s">
        <v>2077</v>
      </c>
      <c r="G956" s="95"/>
    </row>
    <row r="957">
      <c r="A957" s="131" t="s">
        <v>388</v>
      </c>
      <c r="B957" s="132" t="s">
        <v>1010</v>
      </c>
      <c r="C957" s="9" t="s">
        <v>2153</v>
      </c>
      <c r="D957" s="89" t="s">
        <v>2154</v>
      </c>
      <c r="E957" s="91"/>
      <c r="F957" s="85" t="s">
        <v>2000</v>
      </c>
      <c r="G957" s="95"/>
    </row>
    <row r="958">
      <c r="A958" s="131" t="s">
        <v>388</v>
      </c>
      <c r="B958" s="132" t="s">
        <v>1010</v>
      </c>
      <c r="C958" s="9" t="s">
        <v>2155</v>
      </c>
      <c r="D958" s="89" t="s">
        <v>2156</v>
      </c>
      <c r="E958" s="91"/>
      <c r="F958" s="85" t="s">
        <v>2157</v>
      </c>
      <c r="G958" s="85"/>
    </row>
    <row r="959">
      <c r="A959" s="131" t="s">
        <v>388</v>
      </c>
      <c r="B959" s="132" t="s">
        <v>1010</v>
      </c>
      <c r="C959" s="9" t="s">
        <v>2158</v>
      </c>
      <c r="D959" s="89" t="s">
        <v>1669</v>
      </c>
      <c r="E959" s="91"/>
      <c r="F959" s="85" t="s">
        <v>2094</v>
      </c>
      <c r="G959" s="95"/>
    </row>
    <row r="960">
      <c r="A960" s="131" t="s">
        <v>388</v>
      </c>
      <c r="B960" s="132" t="s">
        <v>1010</v>
      </c>
      <c r="C960" s="9" t="s">
        <v>2159</v>
      </c>
      <c r="D960" s="89" t="s">
        <v>2160</v>
      </c>
      <c r="E960" s="91"/>
      <c r="F960" s="85" t="s">
        <v>2161</v>
      </c>
      <c r="G960" s="95"/>
    </row>
    <row r="961">
      <c r="A961" s="131" t="s">
        <v>388</v>
      </c>
      <c r="B961" s="132" t="s">
        <v>1010</v>
      </c>
      <c r="C961" s="9" t="s">
        <v>2162</v>
      </c>
      <c r="D961" s="89" t="s">
        <v>2163</v>
      </c>
      <c r="E961" s="91" t="s">
        <v>1686</v>
      </c>
      <c r="F961" s="85" t="s">
        <v>1993</v>
      </c>
      <c r="G961" s="85"/>
    </row>
    <row r="962">
      <c r="A962" s="131" t="s">
        <v>388</v>
      </c>
      <c r="B962" s="132" t="s">
        <v>1010</v>
      </c>
      <c r="C962" s="9" t="s">
        <v>2164</v>
      </c>
      <c r="D962" s="89" t="s">
        <v>2165</v>
      </c>
      <c r="E962" s="91"/>
      <c r="F962" s="85" t="s">
        <v>2166</v>
      </c>
      <c r="G962" s="85"/>
    </row>
    <row r="963">
      <c r="A963" s="131" t="s">
        <v>388</v>
      </c>
      <c r="B963" s="132" t="s">
        <v>1010</v>
      </c>
      <c r="C963" s="9" t="s">
        <v>2167</v>
      </c>
      <c r="D963" s="89" t="s">
        <v>2168</v>
      </c>
      <c r="E963" s="91"/>
      <c r="F963" s="85" t="s">
        <v>2169</v>
      </c>
      <c r="G963" s="85"/>
    </row>
    <row r="964">
      <c r="A964" s="131" t="s">
        <v>388</v>
      </c>
      <c r="B964" s="132" t="s">
        <v>1010</v>
      </c>
      <c r="C964" s="9" t="s">
        <v>2167</v>
      </c>
      <c r="D964" s="89" t="s">
        <v>1671</v>
      </c>
      <c r="E964" s="91"/>
      <c r="F964" s="95" t="s">
        <v>2014</v>
      </c>
      <c r="G964" s="95"/>
    </row>
    <row r="965">
      <c r="A965" s="131" t="s">
        <v>388</v>
      </c>
      <c r="B965" s="132" t="s">
        <v>1010</v>
      </c>
      <c r="C965" s="9" t="s">
        <v>2170</v>
      </c>
      <c r="D965" s="89" t="s">
        <v>2171</v>
      </c>
      <c r="E965" s="91"/>
      <c r="F965" s="95" t="s">
        <v>2122</v>
      </c>
      <c r="G965" s="95"/>
    </row>
    <row r="966">
      <c r="A966" s="131" t="s">
        <v>388</v>
      </c>
      <c r="B966" s="132" t="s">
        <v>1010</v>
      </c>
      <c r="C966" s="9" t="s">
        <v>2172</v>
      </c>
      <c r="D966" s="89" t="s">
        <v>2173</v>
      </c>
      <c r="E966" s="91"/>
      <c r="F966" s="95" t="s">
        <v>2108</v>
      </c>
      <c r="G966" s="95"/>
    </row>
    <row r="967">
      <c r="A967" s="131" t="s">
        <v>388</v>
      </c>
      <c r="B967" s="132" t="s">
        <v>1010</v>
      </c>
      <c r="C967" s="9" t="s">
        <v>2174</v>
      </c>
      <c r="D967" s="89" t="s">
        <v>2175</v>
      </c>
      <c r="E967" s="91"/>
      <c r="F967" s="85" t="s">
        <v>2003</v>
      </c>
      <c r="G967" s="95"/>
    </row>
    <row r="968">
      <c r="A968" s="131" t="s">
        <v>388</v>
      </c>
      <c r="B968" s="132" t="s">
        <v>1010</v>
      </c>
      <c r="C968" s="9" t="s">
        <v>2174</v>
      </c>
      <c r="D968" s="89" t="s">
        <v>2176</v>
      </c>
      <c r="E968" s="91"/>
      <c r="F968" s="95" t="s">
        <v>1137</v>
      </c>
      <c r="G968" s="95"/>
    </row>
    <row r="969">
      <c r="A969" s="131" t="s">
        <v>388</v>
      </c>
      <c r="B969" s="132" t="s">
        <v>1010</v>
      </c>
      <c r="C969" s="9" t="s">
        <v>2177</v>
      </c>
      <c r="D969" s="89" t="s">
        <v>2178</v>
      </c>
      <c r="E969" s="91"/>
      <c r="F969" s="85" t="s">
        <v>2179</v>
      </c>
      <c r="G969" s="95"/>
    </row>
    <row r="970">
      <c r="A970" s="131" t="s">
        <v>388</v>
      </c>
      <c r="B970" s="132" t="s">
        <v>1010</v>
      </c>
      <c r="C970" s="9" t="s">
        <v>2180</v>
      </c>
      <c r="D970" s="89" t="s">
        <v>2181</v>
      </c>
      <c r="E970" s="91"/>
      <c r="F970" s="95" t="s">
        <v>2100</v>
      </c>
      <c r="G970" s="95"/>
    </row>
    <row r="971">
      <c r="A971" s="131" t="s">
        <v>388</v>
      </c>
      <c r="B971" s="132" t="s">
        <v>1010</v>
      </c>
      <c r="C971" s="9" t="s">
        <v>2182</v>
      </c>
      <c r="D971" s="89" t="s">
        <v>2183</v>
      </c>
      <c r="E971" s="91"/>
      <c r="F971" s="95" t="s">
        <v>2184</v>
      </c>
      <c r="G971" s="95"/>
    </row>
    <row r="972">
      <c r="A972" s="131" t="s">
        <v>388</v>
      </c>
      <c r="B972" s="132" t="s">
        <v>1010</v>
      </c>
      <c r="C972" s="9" t="s">
        <v>2185</v>
      </c>
      <c r="D972" s="89" t="s">
        <v>2186</v>
      </c>
      <c r="E972" s="91"/>
      <c r="F972" s="85" t="s">
        <v>2074</v>
      </c>
      <c r="G972" s="85"/>
    </row>
    <row r="973">
      <c r="A973" s="131" t="s">
        <v>388</v>
      </c>
      <c r="B973" s="132" t="s">
        <v>1010</v>
      </c>
      <c r="C973" s="9" t="s">
        <v>2187</v>
      </c>
      <c r="D973" s="89" t="s">
        <v>2188</v>
      </c>
      <c r="E973" s="91"/>
      <c r="F973" s="85" t="s">
        <v>2166</v>
      </c>
      <c r="G973" s="85"/>
    </row>
    <row r="974">
      <c r="A974" s="131" t="s">
        <v>388</v>
      </c>
      <c r="B974" s="132" t="s">
        <v>1010</v>
      </c>
      <c r="C974" s="9" t="s">
        <v>2189</v>
      </c>
      <c r="D974" s="89" t="s">
        <v>2190</v>
      </c>
      <c r="E974" s="91"/>
      <c r="F974" s="85" t="s">
        <v>532</v>
      </c>
      <c r="G974" s="85"/>
    </row>
    <row r="975">
      <c r="A975" s="131" t="s">
        <v>388</v>
      </c>
      <c r="B975" s="132" t="s">
        <v>1010</v>
      </c>
      <c r="C975" s="9" t="s">
        <v>2189</v>
      </c>
      <c r="D975" s="89" t="s">
        <v>2191</v>
      </c>
      <c r="E975" s="91"/>
      <c r="F975" s="85" t="s">
        <v>2003</v>
      </c>
      <c r="G975" s="95"/>
    </row>
    <row r="976">
      <c r="A976" s="131" t="s">
        <v>388</v>
      </c>
      <c r="B976" s="132" t="s">
        <v>1010</v>
      </c>
      <c r="C976" s="9" t="s">
        <v>2192</v>
      </c>
      <c r="D976" s="89" t="s">
        <v>2193</v>
      </c>
      <c r="E976" s="91"/>
      <c r="F976" s="95" t="s">
        <v>2050</v>
      </c>
      <c r="G976" s="95"/>
    </row>
    <row r="977">
      <c r="A977" s="131" t="s">
        <v>388</v>
      </c>
      <c r="B977" s="132" t="s">
        <v>1010</v>
      </c>
      <c r="C977" s="9" t="s">
        <v>2194</v>
      </c>
      <c r="D977" s="89" t="s">
        <v>2195</v>
      </c>
      <c r="E977" s="91"/>
      <c r="F977" s="85" t="s">
        <v>2166</v>
      </c>
      <c r="G977" s="95"/>
    </row>
    <row r="978">
      <c r="A978" s="131" t="s">
        <v>388</v>
      </c>
      <c r="B978" s="132" t="s">
        <v>1010</v>
      </c>
      <c r="C978" s="9" t="s">
        <v>2196</v>
      </c>
      <c r="D978" s="89" t="s">
        <v>2197</v>
      </c>
      <c r="E978" s="91" t="s">
        <v>2198</v>
      </c>
      <c r="F978" s="85" t="s">
        <v>2117</v>
      </c>
      <c r="G978" s="95"/>
    </row>
    <row r="979">
      <c r="A979" s="131" t="s">
        <v>388</v>
      </c>
      <c r="B979" s="132" t="s">
        <v>1010</v>
      </c>
      <c r="C979" s="9" t="s">
        <v>2199</v>
      </c>
      <c r="D979" s="89" t="s">
        <v>2200</v>
      </c>
      <c r="E979" s="91"/>
      <c r="F979" s="85" t="s">
        <v>2201</v>
      </c>
      <c r="G979" s="95"/>
    </row>
    <row r="980">
      <c r="A980" s="131" t="s">
        <v>388</v>
      </c>
      <c r="B980" s="132" t="s">
        <v>1010</v>
      </c>
      <c r="C980" s="9" t="s">
        <v>2202</v>
      </c>
      <c r="D980" s="89" t="s">
        <v>2203</v>
      </c>
      <c r="E980" s="89"/>
      <c r="F980" s="85" t="s">
        <v>2074</v>
      </c>
      <c r="G980" s="85"/>
    </row>
    <row r="981">
      <c r="A981" s="131" t="s">
        <v>388</v>
      </c>
      <c r="B981" s="132" t="s">
        <v>1010</v>
      </c>
      <c r="C981" s="9" t="s">
        <v>2204</v>
      </c>
      <c r="D981" s="89" t="s">
        <v>2205</v>
      </c>
      <c r="E981" s="91"/>
      <c r="F981" s="95" t="s">
        <v>2206</v>
      </c>
      <c r="G981" s="95"/>
    </row>
    <row r="982">
      <c r="A982" s="131" t="s">
        <v>388</v>
      </c>
      <c r="B982" s="132" t="s">
        <v>1010</v>
      </c>
      <c r="C982" s="9" t="s">
        <v>2204</v>
      </c>
      <c r="D982" s="89" t="s">
        <v>2207</v>
      </c>
      <c r="E982" s="91"/>
      <c r="F982" s="85" t="s">
        <v>2208</v>
      </c>
      <c r="G982" s="95"/>
    </row>
    <row r="983">
      <c r="A983" s="131" t="s">
        <v>388</v>
      </c>
      <c r="B983" s="132" t="s">
        <v>1010</v>
      </c>
      <c r="C983" s="9" t="s">
        <v>2209</v>
      </c>
      <c r="D983" s="89" t="s">
        <v>2210</v>
      </c>
      <c r="E983" s="91"/>
      <c r="F983" s="85" t="s">
        <v>2074</v>
      </c>
      <c r="G983" s="85"/>
    </row>
    <row r="984">
      <c r="A984" s="131" t="s">
        <v>388</v>
      </c>
      <c r="B984" s="132" t="s">
        <v>1010</v>
      </c>
      <c r="C984" s="9" t="s">
        <v>2211</v>
      </c>
      <c r="D984" s="89" t="s">
        <v>2212</v>
      </c>
      <c r="E984" s="91"/>
      <c r="F984" s="85" t="s">
        <v>2213</v>
      </c>
      <c r="G984" s="85"/>
    </row>
    <row r="985">
      <c r="A985" s="131" t="s">
        <v>388</v>
      </c>
      <c r="B985" s="132" t="s">
        <v>1010</v>
      </c>
      <c r="C985" s="9" t="s">
        <v>2214</v>
      </c>
      <c r="D985" s="89" t="s">
        <v>2215</v>
      </c>
      <c r="E985" s="91"/>
      <c r="F985" s="85" t="s">
        <v>2216</v>
      </c>
      <c r="G985" s="85"/>
    </row>
    <row r="986">
      <c r="A986" s="131" t="s">
        <v>388</v>
      </c>
      <c r="B986" s="132" t="s">
        <v>1010</v>
      </c>
      <c r="C986" s="9" t="s">
        <v>2217</v>
      </c>
      <c r="D986" s="89" t="s">
        <v>2218</v>
      </c>
      <c r="E986" s="91"/>
      <c r="F986" s="85" t="s">
        <v>2219</v>
      </c>
      <c r="G986" s="133"/>
    </row>
    <row r="987">
      <c r="A987" s="131" t="s">
        <v>388</v>
      </c>
      <c r="B987" s="132" t="s">
        <v>1010</v>
      </c>
      <c r="C987" s="9" t="s">
        <v>2220</v>
      </c>
      <c r="D987" s="89" t="s">
        <v>2221</v>
      </c>
      <c r="E987" s="91"/>
      <c r="F987" s="85" t="s">
        <v>2074</v>
      </c>
      <c r="G987" s="85"/>
    </row>
    <row r="988">
      <c r="A988" s="131" t="s">
        <v>388</v>
      </c>
      <c r="B988" s="132" t="s">
        <v>1010</v>
      </c>
      <c r="C988" s="9" t="s">
        <v>2222</v>
      </c>
      <c r="D988" s="89" t="s">
        <v>2223</v>
      </c>
      <c r="E988" s="91"/>
      <c r="F988" s="85" t="s">
        <v>2224</v>
      </c>
      <c r="G988" s="85"/>
    </row>
    <row r="989">
      <c r="A989" s="131" t="s">
        <v>388</v>
      </c>
      <c r="B989" s="132" t="s">
        <v>1010</v>
      </c>
      <c r="C989" s="9" t="s">
        <v>2225</v>
      </c>
      <c r="D989" s="89" t="s">
        <v>1718</v>
      </c>
      <c r="E989" s="91"/>
      <c r="F989" s="85" t="s">
        <v>2226</v>
      </c>
      <c r="G989" s="85"/>
    </row>
    <row r="990">
      <c r="A990" s="131" t="s">
        <v>388</v>
      </c>
      <c r="B990" s="132" t="s">
        <v>1010</v>
      </c>
      <c r="C990" s="9" t="s">
        <v>2227</v>
      </c>
      <c r="D990" s="89" t="s">
        <v>1721</v>
      </c>
      <c r="E990" s="91"/>
      <c r="F990" s="20" t="s">
        <v>2228</v>
      </c>
      <c r="G990" s="85"/>
    </row>
    <row r="991">
      <c r="A991" s="131" t="s">
        <v>388</v>
      </c>
      <c r="B991" s="132" t="s">
        <v>1010</v>
      </c>
      <c r="C991" s="9" t="s">
        <v>2229</v>
      </c>
      <c r="D991" s="89" t="s">
        <v>2230</v>
      </c>
      <c r="E991" s="91"/>
      <c r="F991" s="85" t="s">
        <v>2231</v>
      </c>
      <c r="G991" s="95"/>
    </row>
    <row r="992">
      <c r="A992" s="131" t="s">
        <v>388</v>
      </c>
      <c r="B992" s="132" t="s">
        <v>1010</v>
      </c>
      <c r="C992" s="9" t="s">
        <v>2232</v>
      </c>
      <c r="D992" s="89" t="s">
        <v>2233</v>
      </c>
      <c r="E992" s="91" t="s">
        <v>2234</v>
      </c>
      <c r="F992" s="85" t="s">
        <v>2235</v>
      </c>
      <c r="G992" s="85"/>
    </row>
    <row r="993">
      <c r="A993" s="131" t="s">
        <v>388</v>
      </c>
      <c r="B993" s="132" t="s">
        <v>1010</v>
      </c>
      <c r="C993" s="9" t="s">
        <v>2236</v>
      </c>
      <c r="D993" s="89" t="s">
        <v>2237</v>
      </c>
      <c r="E993" s="91"/>
      <c r="F993" s="85" t="s">
        <v>2238</v>
      </c>
      <c r="G993" s="85"/>
    </row>
    <row r="994">
      <c r="A994" s="131" t="s">
        <v>388</v>
      </c>
      <c r="B994" s="132" t="s">
        <v>1010</v>
      </c>
      <c r="C994" s="9" t="s">
        <v>2239</v>
      </c>
      <c r="D994" s="89" t="s">
        <v>2240</v>
      </c>
      <c r="E994" s="91"/>
      <c r="F994" s="85" t="s">
        <v>2241</v>
      </c>
      <c r="G994" s="85"/>
    </row>
    <row r="995">
      <c r="A995" s="131" t="s">
        <v>388</v>
      </c>
      <c r="B995" s="132" t="s">
        <v>1392</v>
      </c>
      <c r="C995" s="9" t="s">
        <v>1726</v>
      </c>
      <c r="D995" s="100" t="s">
        <v>1727</v>
      </c>
      <c r="E995" s="91"/>
      <c r="F995" s="85" t="s">
        <v>2242</v>
      </c>
      <c r="G995" s="85"/>
    </row>
    <row r="996">
      <c r="A996" s="131" t="s">
        <v>388</v>
      </c>
      <c r="B996" s="132" t="s">
        <v>1392</v>
      </c>
      <c r="C996" s="9" t="s">
        <v>1729</v>
      </c>
      <c r="D996" s="89" t="s">
        <v>2243</v>
      </c>
      <c r="E996" s="91" t="s">
        <v>2244</v>
      </c>
      <c r="F996" s="85" t="s">
        <v>2245</v>
      </c>
      <c r="G996" s="85"/>
    </row>
    <row r="997">
      <c r="A997" s="131" t="s">
        <v>388</v>
      </c>
      <c r="B997" s="132" t="s">
        <v>1392</v>
      </c>
      <c r="C997" s="9" t="s">
        <v>2246</v>
      </c>
      <c r="D997" s="100" t="s">
        <v>2247</v>
      </c>
      <c r="E997" s="91"/>
      <c r="F997" s="85" t="s">
        <v>2248</v>
      </c>
      <c r="G997" s="85"/>
    </row>
    <row r="998">
      <c r="A998" s="131" t="s">
        <v>388</v>
      </c>
      <c r="B998" s="132" t="s">
        <v>1392</v>
      </c>
      <c r="C998" s="9" t="s">
        <v>2249</v>
      </c>
      <c r="D998" s="89" t="s">
        <v>2250</v>
      </c>
      <c r="E998" s="91"/>
      <c r="F998" s="85" t="s">
        <v>2251</v>
      </c>
      <c r="G998" s="85"/>
    </row>
    <row r="999">
      <c r="A999" s="131" t="s">
        <v>388</v>
      </c>
      <c r="B999" s="132" t="s">
        <v>1392</v>
      </c>
      <c r="C999" s="9" t="s">
        <v>2249</v>
      </c>
      <c r="D999" s="100" t="s">
        <v>2252</v>
      </c>
      <c r="E999" s="91"/>
      <c r="F999" s="85" t="s">
        <v>2253</v>
      </c>
      <c r="G999" s="85"/>
    </row>
    <row r="1000">
      <c r="A1000" s="131" t="s">
        <v>388</v>
      </c>
      <c r="B1000" s="132" t="s">
        <v>1392</v>
      </c>
      <c r="C1000" s="9" t="s">
        <v>1396</v>
      </c>
      <c r="D1000" s="89" t="s">
        <v>1397</v>
      </c>
      <c r="E1000" s="91"/>
      <c r="F1000" s="85" t="s">
        <v>2254</v>
      </c>
      <c r="G1000" s="126" t="str">
        <f>HYPERLINK("https://www.youtube.com/watch?v=FD_AhwaJPC4","Link")</f>
        <v>Link</v>
      </c>
    </row>
    <row r="1001">
      <c r="A1001" s="131" t="s">
        <v>388</v>
      </c>
      <c r="B1001" s="132" t="s">
        <v>1392</v>
      </c>
      <c r="C1001" s="9" t="s">
        <v>1396</v>
      </c>
      <c r="D1001" s="89" t="s">
        <v>2255</v>
      </c>
      <c r="E1001" s="91"/>
      <c r="F1001" s="85" t="s">
        <v>2006</v>
      </c>
      <c r="G1001" s="85"/>
    </row>
    <row r="1002">
      <c r="A1002" s="131" t="s">
        <v>388</v>
      </c>
      <c r="B1002" s="132" t="s">
        <v>1392</v>
      </c>
      <c r="C1002" s="9" t="s">
        <v>2256</v>
      </c>
      <c r="D1002" s="100" t="s">
        <v>2257</v>
      </c>
      <c r="E1002" s="91"/>
      <c r="F1002" s="85" t="s">
        <v>2258</v>
      </c>
      <c r="G1002" s="85"/>
    </row>
    <row r="1003">
      <c r="A1003" s="131" t="s">
        <v>1016</v>
      </c>
      <c r="B1003" s="132" t="s">
        <v>1017</v>
      </c>
      <c r="C1003" s="9" t="s">
        <v>1018</v>
      </c>
      <c r="D1003" s="89" t="s">
        <v>2259</v>
      </c>
      <c r="E1003" s="91"/>
      <c r="F1003" s="85" t="s">
        <v>2248</v>
      </c>
      <c r="G1003" s="95"/>
    </row>
    <row r="1004">
      <c r="A1004" s="131" t="s">
        <v>1016</v>
      </c>
      <c r="B1004" s="132" t="s">
        <v>1017</v>
      </c>
      <c r="C1004" s="9" t="s">
        <v>1018</v>
      </c>
      <c r="D1004" s="89" t="s">
        <v>2260</v>
      </c>
      <c r="E1004" s="91"/>
      <c r="F1004" s="85" t="s">
        <v>2261</v>
      </c>
      <c r="G1004" s="85"/>
    </row>
    <row r="1005">
      <c r="A1005" s="131" t="s">
        <v>1016</v>
      </c>
      <c r="B1005" s="132" t="s">
        <v>1017</v>
      </c>
      <c r="C1005" s="9" t="s">
        <v>1018</v>
      </c>
      <c r="D1005" s="89" t="s">
        <v>837</v>
      </c>
      <c r="E1005" s="91"/>
      <c r="F1005" s="85" t="s">
        <v>2262</v>
      </c>
      <c r="G1005" s="85"/>
    </row>
    <row r="1006">
      <c r="A1006" s="131" t="s">
        <v>1016</v>
      </c>
      <c r="B1006" s="132" t="s">
        <v>1017</v>
      </c>
      <c r="C1006" s="9" t="s">
        <v>1018</v>
      </c>
      <c r="D1006" s="100" t="s">
        <v>1732</v>
      </c>
      <c r="E1006" s="91"/>
      <c r="F1006" s="85" t="s">
        <v>2263</v>
      </c>
      <c r="G1006" s="85"/>
    </row>
    <row r="1007">
      <c r="A1007" s="131" t="s">
        <v>1016</v>
      </c>
      <c r="B1007" s="132" t="s">
        <v>1017</v>
      </c>
      <c r="C1007" s="9" t="s">
        <v>1018</v>
      </c>
      <c r="D1007" s="89" t="s">
        <v>728</v>
      </c>
      <c r="E1007" s="91"/>
      <c r="F1007" s="85" t="s">
        <v>2108</v>
      </c>
      <c r="G1007" s="85"/>
    </row>
    <row r="1008">
      <c r="A1008" s="131" t="s">
        <v>1016</v>
      </c>
      <c r="B1008" s="132" t="s">
        <v>1017</v>
      </c>
      <c r="C1008" s="9" t="s">
        <v>1018</v>
      </c>
      <c r="D1008" s="89" t="s">
        <v>2264</v>
      </c>
      <c r="E1008" s="91"/>
      <c r="F1008" s="85" t="s">
        <v>2265</v>
      </c>
      <c r="G1008" s="85"/>
    </row>
    <row r="1009">
      <c r="A1009" s="131" t="s">
        <v>1016</v>
      </c>
      <c r="B1009" s="132" t="s">
        <v>1017</v>
      </c>
      <c r="C1009" s="9" t="s">
        <v>1018</v>
      </c>
      <c r="D1009" s="89" t="s">
        <v>2266</v>
      </c>
      <c r="E1009" s="91"/>
      <c r="F1009" s="25" t="s">
        <v>1559</v>
      </c>
      <c r="G1009" s="85"/>
    </row>
    <row r="1010">
      <c r="A1010" s="131" t="s">
        <v>1016</v>
      </c>
      <c r="B1010" s="132" t="s">
        <v>1017</v>
      </c>
      <c r="C1010" s="9" t="s">
        <v>1018</v>
      </c>
      <c r="D1010" s="89" t="s">
        <v>2267</v>
      </c>
      <c r="E1010" s="91"/>
      <c r="F1010" s="85" t="s">
        <v>2268</v>
      </c>
      <c r="G1010" s="85"/>
    </row>
    <row r="1011">
      <c r="A1011" s="131" t="s">
        <v>1016</v>
      </c>
      <c r="B1011" s="132" t="s">
        <v>1017</v>
      </c>
      <c r="C1011" s="9" t="s">
        <v>1018</v>
      </c>
      <c r="D1011" s="89" t="s">
        <v>2269</v>
      </c>
      <c r="E1011" s="91"/>
      <c r="F1011" s="85" t="s">
        <v>2270</v>
      </c>
      <c r="G1011" s="85"/>
    </row>
    <row r="1012">
      <c r="A1012" s="131" t="s">
        <v>1016</v>
      </c>
      <c r="B1012" s="132" t="s">
        <v>1017</v>
      </c>
      <c r="C1012" s="9" t="s">
        <v>1018</v>
      </c>
      <c r="D1012" s="89" t="s">
        <v>2271</v>
      </c>
      <c r="E1012" s="91"/>
      <c r="F1012" s="85" t="s">
        <v>2272</v>
      </c>
      <c r="G1012" s="85"/>
    </row>
    <row r="1013">
      <c r="A1013" s="131" t="s">
        <v>1016</v>
      </c>
      <c r="B1013" s="132" t="s">
        <v>1017</v>
      </c>
      <c r="C1013" s="9" t="s">
        <v>1018</v>
      </c>
      <c r="D1013" s="89" t="s">
        <v>1590</v>
      </c>
      <c r="E1013" s="91"/>
      <c r="F1013" s="25" t="s">
        <v>1559</v>
      </c>
      <c r="G1013" s="25"/>
    </row>
    <row r="1014">
      <c r="A1014" s="131" t="s">
        <v>1016</v>
      </c>
      <c r="B1014" s="132" t="s">
        <v>1017</v>
      </c>
      <c r="C1014" s="9" t="s">
        <v>1018</v>
      </c>
      <c r="D1014" s="89" t="s">
        <v>974</v>
      </c>
      <c r="E1014" s="91"/>
      <c r="F1014" s="25" t="s">
        <v>2273</v>
      </c>
      <c r="G1014" s="25"/>
    </row>
    <row r="1015">
      <c r="A1015" s="131" t="s">
        <v>1016</v>
      </c>
      <c r="B1015" s="132" t="s">
        <v>1733</v>
      </c>
      <c r="C1015" s="9" t="s">
        <v>1734</v>
      </c>
      <c r="D1015" s="9" t="s">
        <v>1735</v>
      </c>
      <c r="E1015" s="91"/>
      <c r="F1015" s="91" t="s">
        <v>1753</v>
      </c>
      <c r="G1015" s="91"/>
    </row>
    <row r="1016">
      <c r="A1016" s="131" t="s">
        <v>1016</v>
      </c>
      <c r="B1016" s="132" t="s">
        <v>1733</v>
      </c>
      <c r="C1016" s="9" t="s">
        <v>1734</v>
      </c>
      <c r="D1016" s="9" t="s">
        <v>2274</v>
      </c>
      <c r="E1016" s="91"/>
      <c r="F1016" s="91" t="s">
        <v>2275</v>
      </c>
      <c r="G1016" s="91"/>
    </row>
    <row r="1017">
      <c r="A1017" s="131" t="s">
        <v>1016</v>
      </c>
      <c r="B1017" s="132" t="s">
        <v>1733</v>
      </c>
      <c r="C1017" s="9" t="s">
        <v>1734</v>
      </c>
      <c r="D1017" s="9" t="s">
        <v>1766</v>
      </c>
      <c r="E1017" s="91"/>
      <c r="F1017" s="91" t="s">
        <v>2276</v>
      </c>
      <c r="G1017" s="91"/>
    </row>
    <row r="1018">
      <c r="A1018" s="131" t="s">
        <v>1016</v>
      </c>
      <c r="B1018" s="132" t="s">
        <v>1733</v>
      </c>
      <c r="C1018" s="9" t="s">
        <v>1734</v>
      </c>
      <c r="D1018" s="89" t="s">
        <v>1773</v>
      </c>
      <c r="E1018" s="91"/>
      <c r="F1018" s="85" t="s">
        <v>2277</v>
      </c>
      <c r="G1018" s="85"/>
    </row>
    <row r="1019">
      <c r="A1019" s="131" t="s">
        <v>1016</v>
      </c>
      <c r="B1019" s="132" t="s">
        <v>1733</v>
      </c>
      <c r="C1019" s="9" t="s">
        <v>1734</v>
      </c>
      <c r="D1019" s="9" t="s">
        <v>2278</v>
      </c>
      <c r="E1019" s="91"/>
      <c r="F1019" s="91" t="s">
        <v>2279</v>
      </c>
      <c r="G1019" s="91"/>
    </row>
    <row r="1020">
      <c r="A1020" s="131" t="s">
        <v>1016</v>
      </c>
      <c r="B1020" s="132" t="s">
        <v>1782</v>
      </c>
      <c r="C1020" s="9" t="s">
        <v>1783</v>
      </c>
      <c r="D1020" s="9" t="s">
        <v>2280</v>
      </c>
      <c r="E1020" s="91"/>
      <c r="F1020" s="91" t="s">
        <v>2281</v>
      </c>
      <c r="G1020" s="91"/>
    </row>
    <row r="1021">
      <c r="A1021" s="131" t="s">
        <v>1016</v>
      </c>
      <c r="B1021" s="132" t="s">
        <v>1782</v>
      </c>
      <c r="C1021" s="9" t="s">
        <v>1783</v>
      </c>
      <c r="D1021" s="100" t="s">
        <v>2282</v>
      </c>
      <c r="E1021" s="91"/>
      <c r="F1021" s="95" t="s">
        <v>2283</v>
      </c>
      <c r="G1021" s="95"/>
    </row>
    <row r="1022">
      <c r="A1022" s="131" t="s">
        <v>1016</v>
      </c>
      <c r="B1022" s="132" t="s">
        <v>1782</v>
      </c>
      <c r="C1022" s="9" t="s">
        <v>1783</v>
      </c>
      <c r="D1022" s="100" t="s">
        <v>1787</v>
      </c>
      <c r="E1022" s="91"/>
      <c r="F1022" s="85" t="s">
        <v>2284</v>
      </c>
      <c r="G1022" s="85"/>
    </row>
    <row r="1023">
      <c r="A1023" s="131" t="s">
        <v>1016</v>
      </c>
      <c r="B1023" s="132" t="s">
        <v>1782</v>
      </c>
      <c r="C1023" s="9" t="s">
        <v>1783</v>
      </c>
      <c r="D1023" s="89" t="s">
        <v>1030</v>
      </c>
      <c r="E1023" s="91"/>
      <c r="F1023" s="85" t="s">
        <v>2105</v>
      </c>
      <c r="G1023" s="85"/>
    </row>
    <row r="1024">
      <c r="A1024" s="131" t="s">
        <v>1016</v>
      </c>
      <c r="B1024" s="132" t="s">
        <v>1782</v>
      </c>
      <c r="C1024" s="9" t="s">
        <v>1803</v>
      </c>
      <c r="D1024" s="89" t="s">
        <v>1806</v>
      </c>
      <c r="E1024" s="91"/>
      <c r="F1024" s="95" t="s">
        <v>1137</v>
      </c>
      <c r="G1024" s="95"/>
    </row>
    <row r="1025">
      <c r="A1025" s="131" t="s">
        <v>1016</v>
      </c>
      <c r="B1025" s="132" t="s">
        <v>1782</v>
      </c>
      <c r="C1025" s="9" t="s">
        <v>1803</v>
      </c>
      <c r="D1025" s="89" t="s">
        <v>1814</v>
      </c>
      <c r="E1025" s="91"/>
      <c r="F1025" s="85" t="s">
        <v>2285</v>
      </c>
      <c r="G1025" s="85"/>
    </row>
    <row r="1026">
      <c r="A1026" s="131" t="s">
        <v>1016</v>
      </c>
      <c r="B1026" s="132" t="s">
        <v>1782</v>
      </c>
      <c r="C1026" s="9" t="s">
        <v>1803</v>
      </c>
      <c r="D1026" s="89" t="s">
        <v>2286</v>
      </c>
      <c r="E1026" s="91"/>
      <c r="F1026" s="85" t="s">
        <v>2059</v>
      </c>
      <c r="G1026" s="85"/>
    </row>
    <row r="1027">
      <c r="A1027" s="131" t="s">
        <v>1016</v>
      </c>
      <c r="B1027" s="132" t="s">
        <v>1782</v>
      </c>
      <c r="C1027" s="9" t="s">
        <v>1803</v>
      </c>
      <c r="D1027" s="89" t="s">
        <v>1823</v>
      </c>
      <c r="E1027" s="91"/>
      <c r="F1027" s="85" t="s">
        <v>2287</v>
      </c>
      <c r="G1027" s="85"/>
    </row>
    <row r="1028">
      <c r="A1028" s="131" t="s">
        <v>1016</v>
      </c>
      <c r="B1028" s="132" t="s">
        <v>1782</v>
      </c>
      <c r="C1028" s="9" t="s">
        <v>1803</v>
      </c>
      <c r="D1028" s="89" t="s">
        <v>2288</v>
      </c>
      <c r="E1028" s="91"/>
      <c r="F1028" s="85" t="s">
        <v>2261</v>
      </c>
      <c r="G1028" s="85"/>
    </row>
    <row r="1029">
      <c r="A1029" s="131" t="s">
        <v>1016</v>
      </c>
      <c r="B1029" s="132" t="s">
        <v>1782</v>
      </c>
      <c r="C1029" s="9" t="s">
        <v>1803</v>
      </c>
      <c r="D1029" s="89" t="s">
        <v>2289</v>
      </c>
      <c r="E1029" s="91"/>
      <c r="F1029" s="85" t="s">
        <v>2290</v>
      </c>
      <c r="G1029" s="85"/>
    </row>
    <row r="1030">
      <c r="A1030" s="131" t="s">
        <v>1016</v>
      </c>
      <c r="B1030" s="132" t="s">
        <v>1782</v>
      </c>
      <c r="C1030" s="9" t="s">
        <v>1803</v>
      </c>
      <c r="D1030" s="89" t="s">
        <v>2291</v>
      </c>
      <c r="E1030" s="91"/>
      <c r="F1030" s="85" t="s">
        <v>2292</v>
      </c>
      <c r="G1030" s="85"/>
    </row>
    <row r="1031">
      <c r="A1031" s="131" t="s">
        <v>1016</v>
      </c>
      <c r="B1031" s="132" t="s">
        <v>1782</v>
      </c>
      <c r="C1031" s="9" t="s">
        <v>1803</v>
      </c>
      <c r="D1031" s="89" t="s">
        <v>1830</v>
      </c>
      <c r="E1031" s="91"/>
      <c r="F1031" s="85" t="s">
        <v>2293</v>
      </c>
      <c r="G1031" s="85"/>
    </row>
    <row r="1032">
      <c r="A1032" s="131" t="s">
        <v>1016</v>
      </c>
      <c r="B1032" s="132" t="s">
        <v>1782</v>
      </c>
      <c r="C1032" s="9" t="s">
        <v>1803</v>
      </c>
      <c r="D1032" s="89" t="s">
        <v>1832</v>
      </c>
      <c r="E1032" s="91"/>
      <c r="F1032" s="91" t="s">
        <v>2294</v>
      </c>
      <c r="G1032" s="91"/>
    </row>
    <row r="1033">
      <c r="A1033" s="131" t="s">
        <v>1016</v>
      </c>
      <c r="B1033" s="132" t="s">
        <v>1782</v>
      </c>
      <c r="C1033" s="9" t="s">
        <v>1024</v>
      </c>
      <c r="D1033" s="100" t="s">
        <v>1843</v>
      </c>
      <c r="E1033" s="91"/>
      <c r="F1033" s="85" t="s">
        <v>2295</v>
      </c>
      <c r="G1033" s="85"/>
    </row>
    <row r="1034">
      <c r="A1034" s="131" t="s">
        <v>1016</v>
      </c>
      <c r="B1034" s="132" t="s">
        <v>1782</v>
      </c>
      <c r="C1034" s="9" t="s">
        <v>1024</v>
      </c>
      <c r="D1034" s="100" t="s">
        <v>2296</v>
      </c>
      <c r="E1034" s="91"/>
      <c r="F1034" s="85" t="s">
        <v>2297</v>
      </c>
      <c r="G1034" s="95"/>
    </row>
    <row r="1035">
      <c r="A1035" s="131" t="s">
        <v>1016</v>
      </c>
      <c r="B1035" s="132" t="s">
        <v>1782</v>
      </c>
      <c r="C1035" s="9" t="s">
        <v>1024</v>
      </c>
      <c r="D1035" s="100" t="s">
        <v>2298</v>
      </c>
      <c r="E1035" s="91"/>
      <c r="F1035" s="85" t="s">
        <v>2299</v>
      </c>
      <c r="G1035" s="85"/>
    </row>
    <row r="1036">
      <c r="A1036" s="131" t="s">
        <v>1016</v>
      </c>
      <c r="B1036" s="132" t="s">
        <v>1782</v>
      </c>
      <c r="C1036" s="9" t="s">
        <v>1024</v>
      </c>
      <c r="D1036" s="100" t="s">
        <v>1852</v>
      </c>
      <c r="E1036" s="91"/>
      <c r="F1036" s="85" t="s">
        <v>2300</v>
      </c>
      <c r="G1036" s="95"/>
    </row>
    <row r="1037">
      <c r="A1037" s="131" t="s">
        <v>1016</v>
      </c>
      <c r="B1037" s="132" t="s">
        <v>1782</v>
      </c>
      <c r="C1037" s="9" t="s">
        <v>1024</v>
      </c>
      <c r="D1037" s="100" t="s">
        <v>1025</v>
      </c>
      <c r="E1037" s="91"/>
      <c r="F1037" s="85" t="s">
        <v>2301</v>
      </c>
      <c r="G1037" s="95"/>
    </row>
    <row r="1038">
      <c r="A1038" s="131" t="s">
        <v>636</v>
      </c>
      <c r="B1038" s="132" t="s">
        <v>2302</v>
      </c>
      <c r="C1038" s="9"/>
      <c r="D1038" s="9" t="s">
        <v>674</v>
      </c>
      <c r="E1038" s="91"/>
      <c r="F1038" s="91" t="s">
        <v>2303</v>
      </c>
      <c r="G1038" s="91"/>
    </row>
    <row r="1039">
      <c r="A1039" s="131" t="s">
        <v>636</v>
      </c>
      <c r="B1039" s="132" t="s">
        <v>637</v>
      </c>
      <c r="C1039" s="10" t="s">
        <v>1055</v>
      </c>
      <c r="D1039" s="9" t="s">
        <v>726</v>
      </c>
      <c r="E1039" s="91"/>
      <c r="F1039" s="91" t="s">
        <v>2050</v>
      </c>
      <c r="G1039" s="91"/>
    </row>
    <row r="1040">
      <c r="A1040" s="131" t="s">
        <v>636</v>
      </c>
      <c r="B1040" s="132" t="s">
        <v>637</v>
      </c>
      <c r="C1040" s="10" t="s">
        <v>733</v>
      </c>
      <c r="D1040" s="9" t="s">
        <v>2304</v>
      </c>
      <c r="E1040" s="91"/>
      <c r="F1040" s="91" t="s">
        <v>2279</v>
      </c>
      <c r="G1040" s="91"/>
    </row>
    <row r="1041">
      <c r="A1041" s="131" t="s">
        <v>636</v>
      </c>
      <c r="B1041" s="132" t="s">
        <v>637</v>
      </c>
      <c r="C1041" s="9" t="s">
        <v>741</v>
      </c>
      <c r="D1041" s="9" t="s">
        <v>742</v>
      </c>
      <c r="E1041" s="91"/>
      <c r="F1041" s="91" t="s">
        <v>2040</v>
      </c>
      <c r="G1041" s="91"/>
    </row>
    <row r="1042">
      <c r="A1042" s="131" t="s">
        <v>636</v>
      </c>
      <c r="B1042" s="132" t="s">
        <v>744</v>
      </c>
      <c r="C1042" s="9" t="s">
        <v>756</v>
      </c>
      <c r="D1042" s="9" t="s">
        <v>2305</v>
      </c>
      <c r="E1042" s="91"/>
      <c r="F1042" s="91" t="s">
        <v>2050</v>
      </c>
      <c r="G1042" s="91"/>
    </row>
    <row r="1043">
      <c r="A1043" s="131" t="s">
        <v>1107</v>
      </c>
      <c r="B1043" s="132" t="s">
        <v>1108</v>
      </c>
      <c r="C1043" s="9" t="s">
        <v>2306</v>
      </c>
      <c r="D1043" s="9" t="s">
        <v>2307</v>
      </c>
      <c r="E1043" s="91"/>
      <c r="F1043" s="91" t="s">
        <v>1753</v>
      </c>
      <c r="G1043" s="121" t="str">
        <f>HYPERLINK("https://www.youtube.com/watch?v=hLu96ofkeCw&amp;feature=youtu.be","Link")</f>
        <v>Link</v>
      </c>
    </row>
    <row r="1044" ht="15.0" customHeight="1">
      <c r="A1044" s="131" t="s">
        <v>1107</v>
      </c>
      <c r="B1044" s="132" t="s">
        <v>1108</v>
      </c>
      <c r="C1044" s="9" t="s">
        <v>2306</v>
      </c>
      <c r="D1044" s="9" t="s">
        <v>2308</v>
      </c>
      <c r="E1044" s="91"/>
      <c r="F1044" s="85" t="s">
        <v>2309</v>
      </c>
      <c r="G1044" s="120"/>
    </row>
    <row r="1045" ht="15.0" customHeight="1">
      <c r="A1045" s="131" t="s">
        <v>1107</v>
      </c>
      <c r="B1045" s="132" t="s">
        <v>1108</v>
      </c>
      <c r="C1045" s="9" t="s">
        <v>1872</v>
      </c>
      <c r="D1045" s="9" t="s">
        <v>1873</v>
      </c>
      <c r="E1045" s="91"/>
      <c r="F1045" s="91" t="s">
        <v>2310</v>
      </c>
      <c r="G1045" s="121" t="str">
        <f>HYPERLINK("https://www.youtube.com/watch?v=16fwBE91K50&amp;feature=youtu.be","Link")</f>
        <v>Link</v>
      </c>
    </row>
    <row r="1046" ht="15.0" customHeight="1">
      <c r="A1046" s="131" t="s">
        <v>1107</v>
      </c>
      <c r="B1046" s="132" t="s">
        <v>1108</v>
      </c>
      <c r="C1046" s="9" t="s">
        <v>1872</v>
      </c>
      <c r="D1046" s="9" t="s">
        <v>2311</v>
      </c>
      <c r="E1046" s="91"/>
      <c r="F1046" s="91" t="s">
        <v>2312</v>
      </c>
      <c r="G1046" s="121" t="str">
        <f>HYPERLINK("https://www.youtube.com/watch?v=VwI6wIqyT5Q","Link")</f>
        <v>Link</v>
      </c>
    </row>
    <row r="1047">
      <c r="A1047" s="131" t="s">
        <v>1107</v>
      </c>
      <c r="B1047" s="134" t="s">
        <v>1108</v>
      </c>
      <c r="C1047" s="9" t="s">
        <v>1877</v>
      </c>
      <c r="D1047" s="9" t="s">
        <v>2313</v>
      </c>
      <c r="E1047" s="91"/>
      <c r="F1047" s="91" t="s">
        <v>2314</v>
      </c>
      <c r="G1047" s="91"/>
    </row>
    <row r="1048" ht="15.0" customHeight="1">
      <c r="A1048" s="131" t="s">
        <v>1107</v>
      </c>
      <c r="B1048" s="132" t="s">
        <v>1108</v>
      </c>
      <c r="C1048" s="9" t="s">
        <v>2315</v>
      </c>
      <c r="D1048" s="9" t="s">
        <v>2316</v>
      </c>
      <c r="E1048" s="91"/>
      <c r="F1048" s="91" t="s">
        <v>2317</v>
      </c>
      <c r="G1048" s="91"/>
    </row>
    <row r="1049" ht="15.0" customHeight="1">
      <c r="A1049" s="131" t="s">
        <v>1107</v>
      </c>
      <c r="B1049" s="132" t="s">
        <v>1108</v>
      </c>
      <c r="C1049" s="9" t="s">
        <v>1187</v>
      </c>
      <c r="D1049" s="9" t="s">
        <v>1188</v>
      </c>
      <c r="E1049" s="91"/>
      <c r="F1049" s="91" t="s">
        <v>2318</v>
      </c>
      <c r="G1049" s="91"/>
    </row>
    <row r="1050">
      <c r="A1050" s="131" t="s">
        <v>1107</v>
      </c>
      <c r="B1050" s="132" t="s">
        <v>1108</v>
      </c>
      <c r="C1050" s="9" t="s">
        <v>2319</v>
      </c>
      <c r="D1050" s="9" t="s">
        <v>1890</v>
      </c>
      <c r="E1050" s="91"/>
      <c r="F1050" s="25" t="s">
        <v>2320</v>
      </c>
      <c r="G1050" s="91"/>
    </row>
    <row r="1051">
      <c r="A1051" s="131" t="s">
        <v>1107</v>
      </c>
      <c r="B1051" s="132" t="s">
        <v>1108</v>
      </c>
      <c r="C1051" s="9" t="s">
        <v>1897</v>
      </c>
      <c r="D1051" s="9" t="s">
        <v>2321</v>
      </c>
      <c r="E1051" s="91"/>
      <c r="F1051" s="85" t="s">
        <v>2322</v>
      </c>
      <c r="G1051" s="91"/>
    </row>
    <row r="1052">
      <c r="A1052" s="131" t="s">
        <v>1107</v>
      </c>
      <c r="B1052" s="132" t="s">
        <v>1108</v>
      </c>
      <c r="C1052" s="9" t="s">
        <v>1897</v>
      </c>
      <c r="D1052" s="9" t="s">
        <v>1900</v>
      </c>
      <c r="E1052" s="91"/>
      <c r="F1052" s="25" t="s">
        <v>2323</v>
      </c>
      <c r="G1052" s="91"/>
    </row>
    <row r="1053">
      <c r="A1053" s="131" t="s">
        <v>1107</v>
      </c>
      <c r="B1053" s="132" t="s">
        <v>1108</v>
      </c>
      <c r="C1053" s="9" t="s">
        <v>1897</v>
      </c>
      <c r="D1053" s="9" t="s">
        <v>1904</v>
      </c>
      <c r="E1053" s="91"/>
      <c r="F1053" s="91" t="s">
        <v>2324</v>
      </c>
      <c r="G1053" s="91"/>
    </row>
    <row r="1054">
      <c r="A1054" s="131" t="s">
        <v>1107</v>
      </c>
      <c r="B1054" s="132" t="s">
        <v>1108</v>
      </c>
      <c r="C1054" s="9" t="s">
        <v>1906</v>
      </c>
      <c r="D1054" s="9" t="s">
        <v>1907</v>
      </c>
      <c r="E1054" s="91"/>
      <c r="F1054" s="91" t="s">
        <v>2325</v>
      </c>
      <c r="G1054" s="91"/>
    </row>
    <row r="1055" ht="15.0" customHeight="1">
      <c r="A1055" s="131" t="s">
        <v>1107</v>
      </c>
      <c r="B1055" s="132" t="s">
        <v>1108</v>
      </c>
      <c r="C1055" s="9" t="s">
        <v>1906</v>
      </c>
      <c r="D1055" s="9" t="s">
        <v>1910</v>
      </c>
      <c r="E1055" s="91" t="s">
        <v>1911</v>
      </c>
      <c r="F1055" s="91" t="s">
        <v>2326</v>
      </c>
      <c r="G1055" s="120"/>
    </row>
    <row r="1056" ht="15.0" customHeight="1">
      <c r="A1056" s="131" t="s">
        <v>1107</v>
      </c>
      <c r="B1056" s="132" t="s">
        <v>1108</v>
      </c>
      <c r="C1056" s="9" t="s">
        <v>1906</v>
      </c>
      <c r="D1056" s="9" t="s">
        <v>1910</v>
      </c>
      <c r="E1056" s="91" t="s">
        <v>2327</v>
      </c>
      <c r="F1056" s="91" t="s">
        <v>2328</v>
      </c>
      <c r="G1056" s="120"/>
    </row>
    <row r="1057" ht="15.0" customHeight="1">
      <c r="A1057" s="131" t="s">
        <v>1107</v>
      </c>
      <c r="B1057" s="132" t="s">
        <v>2329</v>
      </c>
      <c r="C1057" s="9" t="s">
        <v>2330</v>
      </c>
      <c r="D1057" s="9" t="s">
        <v>2331</v>
      </c>
      <c r="E1057" s="91"/>
      <c r="F1057" s="91" t="s">
        <v>2318</v>
      </c>
      <c r="G1057" s="121" t="str">
        <f>HYPERLINK("https://www.youtube.com/watch?v=eZg6D_IevFw","Link")</f>
        <v>Link</v>
      </c>
    </row>
    <row r="1058">
      <c r="A1058" s="131" t="s">
        <v>1107</v>
      </c>
      <c r="B1058" s="134" t="s">
        <v>2329</v>
      </c>
      <c r="C1058" s="9" t="s">
        <v>1877</v>
      </c>
      <c r="D1058" s="9" t="s">
        <v>2332</v>
      </c>
      <c r="E1058" s="91"/>
      <c r="F1058" s="91" t="s">
        <v>2333</v>
      </c>
      <c r="G1058" s="91"/>
    </row>
    <row r="1059">
      <c r="A1059" s="131" t="s">
        <v>1107</v>
      </c>
      <c r="B1059" s="132" t="s">
        <v>2329</v>
      </c>
      <c r="C1059" s="9" t="s">
        <v>2315</v>
      </c>
      <c r="D1059" s="9" t="s">
        <v>2334</v>
      </c>
      <c r="E1059" s="91"/>
      <c r="F1059" s="91" t="s">
        <v>2335</v>
      </c>
      <c r="G1059" s="91"/>
    </row>
    <row r="1060">
      <c r="A1060" s="131" t="s">
        <v>1402</v>
      </c>
      <c r="B1060" s="132" t="s">
        <v>1403</v>
      </c>
      <c r="C1060" s="9" t="s">
        <v>1404</v>
      </c>
      <c r="D1060" s="9" t="s">
        <v>1407</v>
      </c>
      <c r="E1060" s="91"/>
      <c r="F1060" s="91" t="s">
        <v>2336</v>
      </c>
      <c r="G1060" s="91"/>
    </row>
    <row r="1061">
      <c r="A1061" s="131" t="s">
        <v>234</v>
      </c>
      <c r="B1061" s="132" t="s">
        <v>1951</v>
      </c>
      <c r="C1061" s="9" t="s">
        <v>2337</v>
      </c>
      <c r="D1061" s="9" t="s">
        <v>2338</v>
      </c>
      <c r="E1061" s="91"/>
      <c r="F1061" s="91" t="s">
        <v>2051</v>
      </c>
      <c r="G1061" s="91"/>
    </row>
    <row r="1062">
      <c r="A1062" s="131" t="s">
        <v>234</v>
      </c>
      <c r="B1062" s="132" t="s">
        <v>1951</v>
      </c>
      <c r="C1062" s="9" t="s">
        <v>2339</v>
      </c>
      <c r="D1062" s="9" t="s">
        <v>2340</v>
      </c>
      <c r="E1062" s="91"/>
      <c r="F1062" s="91" t="s">
        <v>2120</v>
      </c>
      <c r="G1062" s="91"/>
    </row>
    <row r="1063">
      <c r="A1063" s="131" t="s">
        <v>234</v>
      </c>
      <c r="B1063" s="132" t="s">
        <v>1951</v>
      </c>
      <c r="C1063" s="9" t="s">
        <v>2339</v>
      </c>
      <c r="D1063" s="9" t="s">
        <v>2341</v>
      </c>
      <c r="E1063" s="91"/>
      <c r="F1063" s="91" t="s">
        <v>2051</v>
      </c>
      <c r="G1063" s="91"/>
    </row>
    <row r="1064">
      <c r="A1064" s="131" t="s">
        <v>234</v>
      </c>
      <c r="B1064" s="132" t="s">
        <v>1953</v>
      </c>
      <c r="C1064" s="9" t="s">
        <v>2342</v>
      </c>
      <c r="D1064" s="9" t="s">
        <v>2343</v>
      </c>
      <c r="E1064" s="91" t="s">
        <v>2344</v>
      </c>
      <c r="F1064" s="91" t="s">
        <v>2345</v>
      </c>
      <c r="G1064" s="91"/>
    </row>
    <row r="1065">
      <c r="A1065" s="67" t="s">
        <v>366</v>
      </c>
    </row>
    <row r="1066">
      <c r="A1066" s="131" t="s">
        <v>316</v>
      </c>
      <c r="B1066" s="132" t="s">
        <v>1987</v>
      </c>
      <c r="C1066" s="9"/>
      <c r="D1066" s="9"/>
      <c r="E1066" s="91" t="s">
        <v>2346</v>
      </c>
      <c r="F1066" s="91" t="s">
        <v>2003</v>
      </c>
      <c r="G1066" s="91"/>
    </row>
    <row r="1067">
      <c r="A1067" s="131" t="s">
        <v>326</v>
      </c>
      <c r="B1067" s="132" t="s">
        <v>658</v>
      </c>
      <c r="C1067" s="9"/>
      <c r="D1067" s="89"/>
      <c r="E1067" s="89" t="s">
        <v>674</v>
      </c>
      <c r="F1067" s="85" t="s">
        <v>2333</v>
      </c>
      <c r="G1067" s="85"/>
    </row>
    <row r="1068">
      <c r="A1068" s="131" t="s">
        <v>2347</v>
      </c>
      <c r="B1068" s="132" t="s">
        <v>2348</v>
      </c>
      <c r="C1068" s="9"/>
      <c r="D1068" s="9"/>
      <c r="E1068" s="91" t="s">
        <v>2349</v>
      </c>
      <c r="F1068" s="91" t="s">
        <v>532</v>
      </c>
      <c r="G1068" s="91"/>
    </row>
    <row r="1069">
      <c r="A1069" s="131" t="s">
        <v>687</v>
      </c>
      <c r="B1069" s="132" t="s">
        <v>368</v>
      </c>
      <c r="C1069" s="9"/>
      <c r="D1069" s="9"/>
      <c r="E1069" s="91" t="s">
        <v>2350</v>
      </c>
      <c r="F1069" s="91" t="s">
        <v>2050</v>
      </c>
      <c r="G1069" s="91"/>
    </row>
    <row r="1070">
      <c r="A1070" s="131" t="s">
        <v>687</v>
      </c>
      <c r="B1070" s="132" t="s">
        <v>1638</v>
      </c>
      <c r="C1070" s="9"/>
      <c r="D1070" s="9"/>
      <c r="E1070" s="91"/>
      <c r="F1070" s="91" t="s">
        <v>2351</v>
      </c>
      <c r="G1070" s="91"/>
    </row>
    <row r="1071">
      <c r="A1071" s="131" t="s">
        <v>687</v>
      </c>
      <c r="B1071" s="132" t="s">
        <v>1638</v>
      </c>
      <c r="C1071" s="9"/>
      <c r="D1071" s="9"/>
      <c r="E1071" s="91"/>
      <c r="F1071" s="91" t="s">
        <v>2352</v>
      </c>
      <c r="G1071" s="91"/>
    </row>
    <row r="1072">
      <c r="A1072" s="131" t="s">
        <v>388</v>
      </c>
      <c r="B1072" s="132" t="s">
        <v>1006</v>
      </c>
      <c r="C1072" s="9"/>
      <c r="D1072" s="100"/>
      <c r="E1072" s="91" t="s">
        <v>2353</v>
      </c>
      <c r="F1072" s="85" t="s">
        <v>2354</v>
      </c>
      <c r="G1072" s="85"/>
    </row>
    <row r="1073">
      <c r="A1073" s="131" t="s">
        <v>388</v>
      </c>
      <c r="B1073" s="132" t="s">
        <v>1006</v>
      </c>
      <c r="C1073" s="9"/>
      <c r="D1073" s="100"/>
      <c r="E1073" s="91" t="s">
        <v>2355</v>
      </c>
      <c r="F1073" s="85" t="s">
        <v>2356</v>
      </c>
      <c r="G1073" s="85"/>
    </row>
    <row r="1074">
      <c r="A1074" s="131" t="s">
        <v>388</v>
      </c>
      <c r="B1074" s="132" t="s">
        <v>1006</v>
      </c>
      <c r="C1074" s="9"/>
      <c r="D1074" s="100"/>
      <c r="E1074" s="91"/>
      <c r="F1074" s="85" t="s">
        <v>2014</v>
      </c>
      <c r="G1074" s="85"/>
    </row>
    <row r="1075">
      <c r="A1075" s="131" t="s">
        <v>388</v>
      </c>
      <c r="B1075" s="132" t="s">
        <v>1010</v>
      </c>
      <c r="C1075" s="9" t="s">
        <v>1655</v>
      </c>
      <c r="D1075" s="89" t="s">
        <v>368</v>
      </c>
      <c r="E1075" s="91"/>
      <c r="F1075" s="85" t="s">
        <v>2059</v>
      </c>
      <c r="G1075" s="85"/>
    </row>
    <row r="1076">
      <c r="A1076" s="131" t="s">
        <v>388</v>
      </c>
      <c r="B1076" s="132" t="s">
        <v>1010</v>
      </c>
      <c r="C1076" s="9" t="s">
        <v>1655</v>
      </c>
      <c r="D1076" s="89" t="s">
        <v>368</v>
      </c>
      <c r="E1076" s="91"/>
      <c r="F1076" s="85" t="s">
        <v>2357</v>
      </c>
      <c r="G1076" s="85"/>
    </row>
    <row r="1077">
      <c r="A1077" s="131" t="s">
        <v>388</v>
      </c>
      <c r="B1077" s="132" t="s">
        <v>1392</v>
      </c>
      <c r="C1077" s="9" t="s">
        <v>2106</v>
      </c>
      <c r="D1077" s="89" t="s">
        <v>2358</v>
      </c>
      <c r="E1077" s="91" t="s">
        <v>2359</v>
      </c>
      <c r="F1077" s="91" t="s">
        <v>1406</v>
      </c>
      <c r="G1077" s="85"/>
    </row>
    <row r="1078">
      <c r="A1078" s="131" t="s">
        <v>1016</v>
      </c>
      <c r="B1078" s="132" t="s">
        <v>1782</v>
      </c>
      <c r="C1078" s="9" t="s">
        <v>1803</v>
      </c>
      <c r="D1078" s="89"/>
      <c r="E1078" s="91" t="s">
        <v>2360</v>
      </c>
      <c r="F1078" s="85" t="s">
        <v>2284</v>
      </c>
      <c r="G1078" s="85"/>
    </row>
    <row r="1079">
      <c r="A1079" s="131" t="s">
        <v>636</v>
      </c>
      <c r="B1079" s="132" t="s">
        <v>2361</v>
      </c>
      <c r="C1079" s="9"/>
      <c r="D1079" s="9"/>
      <c r="E1079" s="91" t="s">
        <v>2362</v>
      </c>
      <c r="F1079" s="91" t="s">
        <v>2014</v>
      </c>
      <c r="G1079" s="91"/>
    </row>
    <row r="1080">
      <c r="A1080" s="131" t="s">
        <v>368</v>
      </c>
      <c r="B1080" s="132" t="s">
        <v>2363</v>
      </c>
      <c r="C1080" s="9"/>
      <c r="D1080" s="9"/>
      <c r="E1080" s="91" t="s">
        <v>2364</v>
      </c>
      <c r="F1080" s="91" t="s">
        <v>2365</v>
      </c>
      <c r="G1080" s="91"/>
    </row>
    <row r="1081">
      <c r="A1081" s="131" t="s">
        <v>368</v>
      </c>
      <c r="B1081" s="132" t="s">
        <v>368</v>
      </c>
      <c r="C1081" s="9"/>
      <c r="D1081" s="9" t="s">
        <v>2366</v>
      </c>
      <c r="E1081" s="135" t="s">
        <v>2367</v>
      </c>
      <c r="F1081" s="91" t="s">
        <v>2368</v>
      </c>
      <c r="G1081" s="91"/>
    </row>
    <row r="1082">
      <c r="A1082" s="131" t="s">
        <v>368</v>
      </c>
      <c r="B1082" s="132" t="s">
        <v>368</v>
      </c>
      <c r="C1082" s="9"/>
      <c r="D1082" s="9" t="s">
        <v>2369</v>
      </c>
      <c r="E1082" s="135"/>
      <c r="F1082" s="91" t="s">
        <v>2105</v>
      </c>
      <c r="G1082" s="91"/>
    </row>
    <row r="1083">
      <c r="A1083" s="136" t="s">
        <v>368</v>
      </c>
      <c r="B1083" s="137" t="s">
        <v>368</v>
      </c>
      <c r="C1083" s="9"/>
      <c r="D1083" s="9" t="s">
        <v>2370</v>
      </c>
      <c r="E1083" s="135"/>
      <c r="F1083" s="91" t="s">
        <v>2371</v>
      </c>
      <c r="G1083" s="91"/>
    </row>
    <row r="1084">
      <c r="A1084" s="136" t="s">
        <v>368</v>
      </c>
      <c r="B1084" s="137" t="s">
        <v>368</v>
      </c>
      <c r="C1084" s="9"/>
      <c r="D1084" s="9" t="s">
        <v>2372</v>
      </c>
      <c r="E1084" s="135"/>
      <c r="F1084" s="91" t="s">
        <v>2135</v>
      </c>
      <c r="G1084" s="91"/>
    </row>
    <row r="1085">
      <c r="A1085" s="136" t="s">
        <v>368</v>
      </c>
      <c r="B1085" s="137" t="s">
        <v>368</v>
      </c>
      <c r="C1085" s="9"/>
      <c r="D1085" s="9" t="s">
        <v>2373</v>
      </c>
      <c r="E1085" s="135"/>
      <c r="F1085" s="91" t="s">
        <v>2135</v>
      </c>
      <c r="G1085" s="91"/>
    </row>
    <row r="1086">
      <c r="A1086" s="136" t="s">
        <v>368</v>
      </c>
      <c r="B1086" s="137" t="s">
        <v>368</v>
      </c>
      <c r="C1086" s="9"/>
      <c r="D1086" s="9" t="s">
        <v>2350</v>
      </c>
      <c r="E1086" s="135"/>
      <c r="F1086" s="91" t="s">
        <v>521</v>
      </c>
      <c r="G1086" s="91"/>
    </row>
    <row r="1087">
      <c r="A1087" s="136" t="s">
        <v>368</v>
      </c>
      <c r="B1087" s="137" t="s">
        <v>368</v>
      </c>
      <c r="C1087" s="9"/>
      <c r="D1087" s="9" t="s">
        <v>2373</v>
      </c>
      <c r="E1087" s="135"/>
      <c r="F1087" s="91" t="s">
        <v>521</v>
      </c>
      <c r="G1087" s="91"/>
    </row>
    <row r="1088">
      <c r="A1088" s="136" t="s">
        <v>368</v>
      </c>
      <c r="B1088" s="137" t="s">
        <v>368</v>
      </c>
      <c r="C1088" s="9"/>
      <c r="D1088" s="9" t="s">
        <v>2374</v>
      </c>
      <c r="E1088" s="135"/>
      <c r="F1088" s="91" t="s">
        <v>2120</v>
      </c>
      <c r="G1088" s="91"/>
    </row>
    <row r="1089">
      <c r="A1089" s="136" t="s">
        <v>368</v>
      </c>
      <c r="B1089" s="137" t="s">
        <v>368</v>
      </c>
      <c r="C1089" s="9"/>
      <c r="D1089" s="9" t="s">
        <v>2375</v>
      </c>
      <c r="E1089" s="135"/>
      <c r="F1089" s="91" t="s">
        <v>2376</v>
      </c>
      <c r="G1089" s="91"/>
    </row>
    <row r="1090">
      <c r="A1090" s="136" t="s">
        <v>368</v>
      </c>
      <c r="B1090" s="137" t="s">
        <v>368</v>
      </c>
      <c r="C1090" s="9"/>
      <c r="D1090" s="9" t="s">
        <v>2366</v>
      </c>
      <c r="E1090" s="135"/>
      <c r="F1090" s="91" t="s">
        <v>2377</v>
      </c>
      <c r="G1090" s="91"/>
    </row>
    <row r="1091">
      <c r="A1091" s="136" t="s">
        <v>368</v>
      </c>
      <c r="B1091" s="137" t="s">
        <v>368</v>
      </c>
      <c r="C1091" s="9"/>
      <c r="D1091" s="9" t="s">
        <v>2378</v>
      </c>
      <c r="E1091" s="135"/>
      <c r="F1091" s="91" t="s">
        <v>2094</v>
      </c>
      <c r="G1091" s="91"/>
    </row>
    <row r="1092">
      <c r="A1092" s="136" t="s">
        <v>368</v>
      </c>
      <c r="B1092" s="137" t="s">
        <v>368</v>
      </c>
      <c r="C1092" s="9"/>
      <c r="D1092" s="9"/>
      <c r="E1092" s="91" t="s">
        <v>556</v>
      </c>
      <c r="F1092" s="91" t="s">
        <v>2333</v>
      </c>
      <c r="G1092" s="91"/>
    </row>
    <row r="1093">
      <c r="A1093" s="136" t="s">
        <v>368</v>
      </c>
      <c r="B1093" s="137" t="s">
        <v>368</v>
      </c>
      <c r="C1093" s="9"/>
      <c r="D1093" s="9"/>
      <c r="E1093" s="91" t="s">
        <v>556</v>
      </c>
      <c r="F1093" s="91" t="s">
        <v>2379</v>
      </c>
      <c r="G1093" s="91"/>
    </row>
    <row r="1094">
      <c r="A1094" s="136" t="s">
        <v>368</v>
      </c>
      <c r="B1094" s="137" t="s">
        <v>368</v>
      </c>
      <c r="C1094" s="41"/>
      <c r="D1094" s="9"/>
      <c r="E1094" s="91" t="s">
        <v>2380</v>
      </c>
      <c r="F1094" s="91" t="s">
        <v>2335</v>
      </c>
      <c r="G1094" s="91"/>
    </row>
    <row r="1095">
      <c r="A1095" s="136" t="s">
        <v>368</v>
      </c>
      <c r="B1095" s="137" t="s">
        <v>368</v>
      </c>
      <c r="C1095" s="41"/>
      <c r="D1095" s="9"/>
      <c r="E1095" s="91" t="s">
        <v>2381</v>
      </c>
      <c r="F1095" s="43" t="s">
        <v>2382</v>
      </c>
      <c r="G1095" s="91"/>
    </row>
    <row r="1096">
      <c r="A1096" s="136" t="s">
        <v>2383</v>
      </c>
      <c r="B1096" s="137" t="s">
        <v>2384</v>
      </c>
      <c r="C1096" s="41"/>
      <c r="D1096" s="41"/>
      <c r="E1096" s="9" t="s">
        <v>2385</v>
      </c>
      <c r="F1096" s="9" t="s">
        <v>2386</v>
      </c>
      <c r="G1096" s="41"/>
    </row>
    <row r="1097">
      <c r="A1097" s="50" t="s">
        <v>305</v>
      </c>
    </row>
    <row r="1098">
      <c r="A1098" s="136" t="s">
        <v>316</v>
      </c>
      <c r="B1098" s="137" t="s">
        <v>1198</v>
      </c>
      <c r="C1098" s="14" t="s">
        <v>2387</v>
      </c>
      <c r="D1098" s="14" t="s">
        <v>2388</v>
      </c>
      <c r="E1098" s="14"/>
      <c r="F1098" s="84" t="s">
        <v>2389</v>
      </c>
      <c r="G1098" s="138"/>
    </row>
    <row r="1099">
      <c r="A1099" s="139" t="s">
        <v>1016</v>
      </c>
      <c r="B1099" s="140" t="s">
        <v>1782</v>
      </c>
      <c r="C1099" s="13" t="s">
        <v>1783</v>
      </c>
      <c r="D1099" s="13" t="s">
        <v>2390</v>
      </c>
      <c r="E1099" s="138"/>
      <c r="F1099" s="43" t="s">
        <v>2382</v>
      </c>
      <c r="G1099" s="138"/>
    </row>
    <row r="1100">
      <c r="A1100" s="139" t="s">
        <v>1016</v>
      </c>
      <c r="B1100" s="140" t="s">
        <v>1782</v>
      </c>
      <c r="C1100" s="9" t="s">
        <v>1803</v>
      </c>
      <c r="D1100" s="13" t="s">
        <v>2391</v>
      </c>
      <c r="E1100" s="138"/>
      <c r="F1100" s="84" t="s">
        <v>2389</v>
      </c>
      <c r="G1100" s="138"/>
    </row>
    <row r="1101">
      <c r="A1101" s="131" t="s">
        <v>1016</v>
      </c>
      <c r="B1101" s="132" t="s">
        <v>1782</v>
      </c>
      <c r="C1101" s="9" t="s">
        <v>1803</v>
      </c>
      <c r="D1101" s="89" t="s">
        <v>2392</v>
      </c>
      <c r="E1101" s="91"/>
      <c r="F1101" s="85" t="s">
        <v>2389</v>
      </c>
      <c r="G1101" s="85"/>
    </row>
    <row r="1102">
      <c r="A1102" s="131" t="s">
        <v>1402</v>
      </c>
      <c r="B1102" s="132" t="s">
        <v>1403</v>
      </c>
      <c r="C1102" s="9" t="s">
        <v>1404</v>
      </c>
      <c r="D1102" s="9" t="s">
        <v>1407</v>
      </c>
      <c r="E1102" s="91"/>
      <c r="F1102" s="91" t="s">
        <v>2389</v>
      </c>
      <c r="G1102" s="91"/>
    </row>
    <row r="1103">
      <c r="A1103" s="131" t="s">
        <v>234</v>
      </c>
      <c r="B1103" s="132" t="s">
        <v>1951</v>
      </c>
      <c r="C1103" s="9" t="s">
        <v>2393</v>
      </c>
      <c r="D1103" s="9" t="s">
        <v>2394</v>
      </c>
      <c r="E1103" s="91"/>
      <c r="F1103" s="91" t="s">
        <v>2382</v>
      </c>
      <c r="G1103" s="91"/>
    </row>
    <row r="1104">
      <c r="A1104" s="141" t="s">
        <v>2395</v>
      </c>
      <c r="F1104" s="24" t="s">
        <v>186</v>
      </c>
    </row>
    <row r="1105">
      <c r="A1105" s="142" t="s">
        <v>642</v>
      </c>
      <c r="B1105" s="143" t="s">
        <v>643</v>
      </c>
      <c r="C1105" s="9" t="s">
        <v>644</v>
      </c>
      <c r="D1105" s="89" t="s">
        <v>646</v>
      </c>
      <c r="E1105" s="25" t="s">
        <v>2396</v>
      </c>
      <c r="F1105" s="85" t="s">
        <v>2397</v>
      </c>
      <c r="G1105" s="85"/>
    </row>
    <row r="1106">
      <c r="A1106" s="142" t="s">
        <v>2398</v>
      </c>
      <c r="B1106" s="143" t="s">
        <v>2399</v>
      </c>
      <c r="C1106" s="9" t="s">
        <v>2400</v>
      </c>
      <c r="D1106" s="89" t="s">
        <v>2401</v>
      </c>
      <c r="E1106" s="25"/>
      <c r="F1106" s="85" t="s">
        <v>2402</v>
      </c>
      <c r="G1106" s="85"/>
    </row>
    <row r="1107">
      <c r="A1107" s="142" t="s">
        <v>2398</v>
      </c>
      <c r="B1107" s="143" t="s">
        <v>2399</v>
      </c>
      <c r="C1107" s="9" t="s">
        <v>2403</v>
      </c>
      <c r="D1107" s="89" t="s">
        <v>2404</v>
      </c>
      <c r="E1107" s="85"/>
      <c r="F1107" s="85" t="s">
        <v>2405</v>
      </c>
      <c r="G1107" s="85"/>
    </row>
    <row r="1108">
      <c r="A1108" s="142" t="s">
        <v>2398</v>
      </c>
      <c r="B1108" s="143" t="s">
        <v>2399</v>
      </c>
      <c r="C1108" s="9" t="s">
        <v>2406</v>
      </c>
      <c r="D1108" s="89" t="s">
        <v>2407</v>
      </c>
      <c r="E1108" s="91"/>
      <c r="F1108" s="85" t="s">
        <v>2408</v>
      </c>
      <c r="G1108" s="85"/>
    </row>
    <row r="1109">
      <c r="A1109" s="142" t="s">
        <v>2398</v>
      </c>
      <c r="B1109" s="143" t="s">
        <v>2399</v>
      </c>
      <c r="C1109" s="9" t="s">
        <v>2409</v>
      </c>
      <c r="D1109" s="89" t="s">
        <v>2410</v>
      </c>
      <c r="E1109" s="25"/>
      <c r="F1109" s="85" t="s">
        <v>2411</v>
      </c>
      <c r="G1109" s="85"/>
    </row>
    <row r="1110">
      <c r="A1110" s="142" t="s">
        <v>2398</v>
      </c>
      <c r="B1110" s="143" t="s">
        <v>2399</v>
      </c>
      <c r="C1110" s="9" t="s">
        <v>2409</v>
      </c>
      <c r="D1110" s="89" t="s">
        <v>2412</v>
      </c>
      <c r="E1110" s="25"/>
      <c r="F1110" s="85" t="s">
        <v>2413</v>
      </c>
      <c r="G1110" s="85"/>
    </row>
    <row r="1111">
      <c r="A1111" s="142" t="s">
        <v>316</v>
      </c>
      <c r="B1111" s="143" t="s">
        <v>1987</v>
      </c>
      <c r="C1111" s="9" t="s">
        <v>2414</v>
      </c>
      <c r="D1111" s="89" t="s">
        <v>2415</v>
      </c>
      <c r="E1111" s="25"/>
      <c r="F1111" s="85" t="s">
        <v>2397</v>
      </c>
      <c r="G1111" s="85"/>
    </row>
    <row r="1112">
      <c r="A1112" s="142" t="s">
        <v>316</v>
      </c>
      <c r="B1112" s="143" t="s">
        <v>1987</v>
      </c>
      <c r="C1112" s="9" t="s">
        <v>2416</v>
      </c>
      <c r="D1112" s="25" t="s">
        <v>2417</v>
      </c>
      <c r="F1112" s="85" t="s">
        <v>2418</v>
      </c>
      <c r="G1112" s="85"/>
    </row>
    <row r="1113">
      <c r="A1113" s="142" t="s">
        <v>316</v>
      </c>
      <c r="B1113" s="143" t="s">
        <v>2419</v>
      </c>
      <c r="C1113" s="9" t="s">
        <v>1451</v>
      </c>
      <c r="D1113" s="89" t="s">
        <v>1452</v>
      </c>
      <c r="E1113" s="91"/>
      <c r="F1113" s="85" t="s">
        <v>2420</v>
      </c>
      <c r="G1113" s="126" t="str">
        <f>HYPERLINK("https://www.youtube.com/watch?v=pjREkh-ljo0","Link")</f>
        <v>Link</v>
      </c>
    </row>
    <row r="1114">
      <c r="A1114" s="142" t="s">
        <v>316</v>
      </c>
      <c r="B1114" s="143" t="s">
        <v>2419</v>
      </c>
      <c r="C1114" s="9" t="s">
        <v>2421</v>
      </c>
      <c r="D1114" s="89" t="s">
        <v>2422</v>
      </c>
      <c r="E1114" s="91"/>
      <c r="F1114" s="85" t="s">
        <v>2423</v>
      </c>
      <c r="G1114" s="85"/>
    </row>
    <row r="1115">
      <c r="A1115" s="142" t="s">
        <v>316</v>
      </c>
      <c r="B1115" s="143" t="s">
        <v>2419</v>
      </c>
      <c r="C1115" s="9" t="s">
        <v>2424</v>
      </c>
      <c r="D1115" s="89" t="s">
        <v>2425</v>
      </c>
      <c r="E1115" s="91"/>
      <c r="F1115" s="85" t="s">
        <v>2426</v>
      </c>
      <c r="G1115" s="126" t="str">
        <f>HYPERLINK("https://www.youtube.com/watch?v=TWx3dmxF-Co","Link")</f>
        <v>Link</v>
      </c>
    </row>
    <row r="1116">
      <c r="A1116" s="142" t="s">
        <v>316</v>
      </c>
      <c r="B1116" s="143" t="s">
        <v>2419</v>
      </c>
      <c r="C1116" s="9" t="s">
        <v>2427</v>
      </c>
      <c r="D1116" s="89" t="s">
        <v>2428</v>
      </c>
      <c r="E1116" s="91"/>
      <c r="F1116" s="85" t="s">
        <v>2429</v>
      </c>
      <c r="G1116" s="85"/>
    </row>
    <row r="1117">
      <c r="A1117" s="142" t="s">
        <v>316</v>
      </c>
      <c r="B1117" s="143" t="s">
        <v>2419</v>
      </c>
      <c r="C1117" s="9" t="s">
        <v>2430</v>
      </c>
      <c r="D1117" s="89" t="s">
        <v>2431</v>
      </c>
      <c r="E1117" s="25"/>
      <c r="F1117" s="85" t="s">
        <v>2432</v>
      </c>
      <c r="G1117" s="85"/>
    </row>
    <row r="1118">
      <c r="A1118" s="142" t="s">
        <v>316</v>
      </c>
      <c r="B1118" s="143" t="s">
        <v>2419</v>
      </c>
      <c r="C1118" s="9" t="s">
        <v>2433</v>
      </c>
      <c r="D1118" s="89" t="s">
        <v>2434</v>
      </c>
      <c r="E1118" s="91"/>
      <c r="F1118" s="95" t="s">
        <v>2435</v>
      </c>
      <c r="G1118" s="95"/>
    </row>
    <row r="1119">
      <c r="A1119" s="142" t="s">
        <v>316</v>
      </c>
      <c r="B1119" s="143" t="s">
        <v>2419</v>
      </c>
      <c r="C1119" s="9" t="s">
        <v>2436</v>
      </c>
      <c r="D1119" s="89" t="s">
        <v>2437</v>
      </c>
      <c r="E1119" s="91"/>
      <c r="F1119" s="85" t="s">
        <v>2438</v>
      </c>
      <c r="G1119" s="85"/>
    </row>
    <row r="1120">
      <c r="A1120" s="142" t="s">
        <v>316</v>
      </c>
      <c r="B1120" s="143" t="s">
        <v>2419</v>
      </c>
      <c r="C1120" s="9" t="s">
        <v>2439</v>
      </c>
      <c r="D1120" s="89" t="s">
        <v>2440</v>
      </c>
      <c r="E1120" s="91" t="s">
        <v>2441</v>
      </c>
      <c r="F1120" s="85" t="s">
        <v>2442</v>
      </c>
      <c r="G1120" s="85"/>
    </row>
    <row r="1121">
      <c r="A1121" s="142" t="s">
        <v>316</v>
      </c>
      <c r="B1121" s="143" t="s">
        <v>2419</v>
      </c>
      <c r="C1121" s="9" t="s">
        <v>2443</v>
      </c>
      <c r="D1121" s="89" t="s">
        <v>2444</v>
      </c>
      <c r="E1121" s="91"/>
      <c r="F1121" s="85" t="s">
        <v>2442</v>
      </c>
      <c r="G1121" s="85"/>
    </row>
    <row r="1122">
      <c r="A1122" s="142" t="s">
        <v>316</v>
      </c>
      <c r="B1122" s="143" t="s">
        <v>2445</v>
      </c>
      <c r="C1122" s="9" t="s">
        <v>2446</v>
      </c>
      <c r="D1122" s="89" t="s">
        <v>2447</v>
      </c>
      <c r="E1122" s="25" t="s">
        <v>2448</v>
      </c>
      <c r="F1122" s="85" t="s">
        <v>2449</v>
      </c>
      <c r="G1122" s="85"/>
    </row>
    <row r="1123">
      <c r="A1123" s="142" t="s">
        <v>316</v>
      </c>
      <c r="B1123" s="143" t="s">
        <v>2450</v>
      </c>
      <c r="C1123" s="9" t="s">
        <v>2451</v>
      </c>
      <c r="D1123" s="89" t="s">
        <v>2452</v>
      </c>
      <c r="E1123" s="91" t="s">
        <v>2453</v>
      </c>
      <c r="F1123" s="85" t="s">
        <v>2454</v>
      </c>
      <c r="G1123" s="85"/>
    </row>
    <row r="1124">
      <c r="A1124" s="142" t="s">
        <v>316</v>
      </c>
      <c r="B1124" s="143" t="s">
        <v>2450</v>
      </c>
      <c r="C1124" s="9" t="s">
        <v>2455</v>
      </c>
      <c r="D1124" s="89" t="s">
        <v>2456</v>
      </c>
      <c r="E1124" s="91"/>
      <c r="F1124" s="85" t="s">
        <v>2457</v>
      </c>
      <c r="G1124" s="85"/>
    </row>
    <row r="1125">
      <c r="A1125" s="142" t="s">
        <v>316</v>
      </c>
      <c r="B1125" s="143" t="s">
        <v>2458</v>
      </c>
      <c r="C1125" s="89" t="s">
        <v>2459</v>
      </c>
      <c r="D1125" s="89" t="s">
        <v>2460</v>
      </c>
      <c r="E1125" s="91" t="s">
        <v>2461</v>
      </c>
      <c r="F1125" s="85" t="s">
        <v>2462</v>
      </c>
      <c r="G1125" s="85"/>
    </row>
    <row r="1126">
      <c r="A1126" s="142" t="s">
        <v>2463</v>
      </c>
      <c r="B1126" s="143" t="s">
        <v>2464</v>
      </c>
      <c r="C1126" s="9" t="s">
        <v>150</v>
      </c>
      <c r="D1126" s="9" t="s">
        <v>2465</v>
      </c>
      <c r="E1126" s="91"/>
      <c r="F1126" s="91" t="s">
        <v>2466</v>
      </c>
      <c r="G1126" s="91"/>
    </row>
    <row r="1127">
      <c r="A1127" s="142" t="s">
        <v>2463</v>
      </c>
      <c r="B1127" s="143" t="s">
        <v>2464</v>
      </c>
      <c r="C1127" s="9" t="s">
        <v>2467</v>
      </c>
      <c r="D1127" s="9" t="s">
        <v>974</v>
      </c>
      <c r="E1127" s="91"/>
      <c r="F1127" s="91" t="s">
        <v>2468</v>
      </c>
      <c r="G1127" s="91"/>
    </row>
    <row r="1128">
      <c r="A1128" s="142" t="s">
        <v>326</v>
      </c>
      <c r="B1128" s="143" t="s">
        <v>1206</v>
      </c>
      <c r="C1128" s="9" t="s">
        <v>1998</v>
      </c>
      <c r="D1128" s="9" t="s">
        <v>959</v>
      </c>
      <c r="E1128" s="91"/>
      <c r="F1128" s="85" t="s">
        <v>2469</v>
      </c>
      <c r="G1128" s="95"/>
    </row>
    <row r="1129">
      <c r="A1129" s="142" t="s">
        <v>326</v>
      </c>
      <c r="B1129" s="143" t="s">
        <v>1206</v>
      </c>
      <c r="C1129" s="9" t="s">
        <v>2001</v>
      </c>
      <c r="D1129" s="89" t="s">
        <v>2002</v>
      </c>
      <c r="E1129" s="91"/>
      <c r="F1129" s="85" t="s">
        <v>2470</v>
      </c>
      <c r="G1129" s="85"/>
    </row>
    <row r="1130">
      <c r="A1130" s="142" t="s">
        <v>326</v>
      </c>
      <c r="B1130" s="143" t="s">
        <v>1206</v>
      </c>
      <c r="C1130" s="9" t="s">
        <v>1476</v>
      </c>
      <c r="D1130" s="9" t="s">
        <v>1477</v>
      </c>
      <c r="E1130" s="91"/>
      <c r="F1130" s="85" t="s">
        <v>2471</v>
      </c>
      <c r="G1130" s="85"/>
    </row>
    <row r="1131">
      <c r="A1131" s="142" t="s">
        <v>326</v>
      </c>
      <c r="B1131" s="143" t="s">
        <v>1206</v>
      </c>
      <c r="C1131" s="9" t="s">
        <v>1479</v>
      </c>
      <c r="D1131" s="89" t="s">
        <v>1482</v>
      </c>
      <c r="E1131" s="91"/>
      <c r="F1131" s="85" t="s">
        <v>2472</v>
      </c>
      <c r="G1131" s="85"/>
    </row>
    <row r="1132">
      <c r="A1132" s="142" t="s">
        <v>326</v>
      </c>
      <c r="B1132" s="143" t="s">
        <v>1206</v>
      </c>
      <c r="C1132" s="9" t="s">
        <v>1479</v>
      </c>
      <c r="D1132" s="100" t="s">
        <v>639</v>
      </c>
      <c r="E1132" s="91"/>
      <c r="F1132" s="85" t="s">
        <v>2473</v>
      </c>
      <c r="G1132" s="126" t="str">
        <f>HYPERLINK("https://www.youtube.com/watch?v=ImX43F1MlRA","Link")</f>
        <v>Link</v>
      </c>
    </row>
    <row r="1133">
      <c r="A1133" s="142" t="s">
        <v>326</v>
      </c>
      <c r="B1133" s="143" t="s">
        <v>2474</v>
      </c>
      <c r="C1133" s="9" t="s">
        <v>2475</v>
      </c>
      <c r="D1133" s="89" t="s">
        <v>2476</v>
      </c>
      <c r="E1133" s="91"/>
      <c r="F1133" s="91" t="s">
        <v>2477</v>
      </c>
      <c r="G1133" s="91"/>
    </row>
    <row r="1134">
      <c r="A1134" s="142" t="s">
        <v>326</v>
      </c>
      <c r="B1134" s="143" t="s">
        <v>2474</v>
      </c>
      <c r="C1134" s="9" t="s">
        <v>2478</v>
      </c>
      <c r="D1134" s="89" t="s">
        <v>2479</v>
      </c>
      <c r="E1134" s="91"/>
      <c r="F1134" s="91" t="s">
        <v>2480</v>
      </c>
      <c r="G1134" s="91"/>
    </row>
    <row r="1135">
      <c r="A1135" s="142" t="s">
        <v>326</v>
      </c>
      <c r="B1135" s="143" t="s">
        <v>2481</v>
      </c>
      <c r="C1135" s="9" t="s">
        <v>837</v>
      </c>
      <c r="D1135" s="9" t="s">
        <v>2482</v>
      </c>
      <c r="E1135" s="91"/>
      <c r="F1135" s="91" t="s">
        <v>1229</v>
      </c>
      <c r="G1135" s="91"/>
    </row>
    <row r="1136">
      <c r="A1136" s="142" t="s">
        <v>326</v>
      </c>
      <c r="B1136" s="143" t="s">
        <v>2481</v>
      </c>
      <c r="C1136" s="9" t="s">
        <v>426</v>
      </c>
      <c r="D1136" s="9" t="s">
        <v>2483</v>
      </c>
      <c r="E1136" s="91"/>
      <c r="F1136" s="91" t="s">
        <v>2484</v>
      </c>
      <c r="G1136" s="91"/>
    </row>
    <row r="1137">
      <c r="A1137" s="142" t="s">
        <v>326</v>
      </c>
      <c r="B1137" s="143" t="s">
        <v>2481</v>
      </c>
      <c r="C1137" s="9" t="s">
        <v>2485</v>
      </c>
      <c r="D1137" s="9" t="s">
        <v>2486</v>
      </c>
      <c r="E1137" s="91"/>
      <c r="F1137" s="91" t="s">
        <v>2484</v>
      </c>
      <c r="G1137" s="91"/>
    </row>
    <row r="1138">
      <c r="A1138" s="142" t="s">
        <v>326</v>
      </c>
      <c r="B1138" s="143" t="s">
        <v>2012</v>
      </c>
      <c r="C1138" s="9"/>
      <c r="D1138" s="9" t="s">
        <v>2013</v>
      </c>
      <c r="E1138" s="91"/>
      <c r="F1138" s="91" t="s">
        <v>2487</v>
      </c>
      <c r="G1138" s="91"/>
    </row>
    <row r="1139">
      <c r="A1139" s="142" t="s">
        <v>326</v>
      </c>
      <c r="B1139" s="143" t="s">
        <v>1215</v>
      </c>
      <c r="C1139" s="9" t="s">
        <v>2488</v>
      </c>
      <c r="D1139" s="89" t="s">
        <v>2489</v>
      </c>
      <c r="E1139" s="91"/>
      <c r="F1139" s="85" t="s">
        <v>2490</v>
      </c>
      <c r="G1139" s="85"/>
    </row>
    <row r="1140">
      <c r="A1140" s="142" t="s">
        <v>326</v>
      </c>
      <c r="B1140" s="143" t="s">
        <v>1215</v>
      </c>
      <c r="C1140" s="9" t="s">
        <v>2491</v>
      </c>
      <c r="D1140" s="89" t="s">
        <v>1491</v>
      </c>
      <c r="E1140" s="91"/>
      <c r="F1140" s="85" t="s">
        <v>2492</v>
      </c>
      <c r="G1140" s="85"/>
    </row>
    <row r="1141">
      <c r="A1141" s="142" t="s">
        <v>326</v>
      </c>
      <c r="B1141" s="143" t="s">
        <v>1215</v>
      </c>
      <c r="C1141" s="9" t="s">
        <v>1216</v>
      </c>
      <c r="D1141" s="89" t="s">
        <v>1217</v>
      </c>
      <c r="E1141" s="91"/>
      <c r="F1141" s="85" t="s">
        <v>2493</v>
      </c>
      <c r="G1141" s="85"/>
    </row>
    <row r="1142">
      <c r="A1142" s="142" t="s">
        <v>326</v>
      </c>
      <c r="B1142" s="143" t="s">
        <v>1215</v>
      </c>
      <c r="C1142" s="9" t="s">
        <v>1222</v>
      </c>
      <c r="D1142" s="89" t="s">
        <v>2494</v>
      </c>
      <c r="E1142" s="91"/>
      <c r="F1142" s="85" t="s">
        <v>2495</v>
      </c>
      <c r="G1142" s="85"/>
    </row>
    <row r="1143">
      <c r="A1143" s="142" t="s">
        <v>326</v>
      </c>
      <c r="B1143" s="143" t="s">
        <v>1215</v>
      </c>
      <c r="C1143" s="9" t="s">
        <v>1222</v>
      </c>
      <c r="D1143" s="89" t="s">
        <v>2496</v>
      </c>
      <c r="E1143" s="91" t="s">
        <v>2497</v>
      </c>
      <c r="F1143" s="85" t="s">
        <v>2498</v>
      </c>
      <c r="G1143" s="85"/>
    </row>
    <row r="1144">
      <c r="A1144" s="142" t="s">
        <v>326</v>
      </c>
      <c r="B1144" s="143" t="s">
        <v>1215</v>
      </c>
      <c r="C1144" s="9" t="s">
        <v>1493</v>
      </c>
      <c r="D1144" s="89" t="s">
        <v>1494</v>
      </c>
      <c r="E1144" s="91"/>
      <c r="F1144" s="85" t="s">
        <v>2499</v>
      </c>
      <c r="G1144" s="85"/>
    </row>
    <row r="1145">
      <c r="A1145" s="142" t="s">
        <v>326</v>
      </c>
      <c r="B1145" s="143" t="s">
        <v>1215</v>
      </c>
      <c r="C1145" s="9" t="s">
        <v>2500</v>
      </c>
      <c r="D1145" s="89" t="s">
        <v>2501</v>
      </c>
      <c r="E1145" s="91"/>
      <c r="F1145" s="85" t="s">
        <v>2502</v>
      </c>
      <c r="G1145" s="85"/>
    </row>
    <row r="1146">
      <c r="A1146" s="142" t="s">
        <v>326</v>
      </c>
      <c r="B1146" s="143" t="s">
        <v>1215</v>
      </c>
      <c r="C1146" s="9" t="s">
        <v>2503</v>
      </c>
      <c r="D1146" s="89" t="s">
        <v>2504</v>
      </c>
      <c r="E1146" s="91"/>
      <c r="F1146" s="85" t="s">
        <v>2502</v>
      </c>
      <c r="G1146" s="85"/>
    </row>
    <row r="1147">
      <c r="A1147" s="142" t="s">
        <v>326</v>
      </c>
      <c r="B1147" s="143" t="s">
        <v>1215</v>
      </c>
      <c r="C1147" s="9" t="s">
        <v>2505</v>
      </c>
      <c r="D1147" s="89" t="s">
        <v>2506</v>
      </c>
      <c r="E1147" s="91"/>
      <c r="F1147" s="85" t="s">
        <v>2507</v>
      </c>
      <c r="G1147" s="85"/>
    </row>
    <row r="1148">
      <c r="A1148" s="142" t="s">
        <v>326</v>
      </c>
      <c r="B1148" s="143" t="s">
        <v>1215</v>
      </c>
      <c r="C1148" s="9" t="s">
        <v>2508</v>
      </c>
      <c r="D1148" s="89" t="s">
        <v>2509</v>
      </c>
      <c r="E1148" s="91"/>
      <c r="F1148" s="95" t="s">
        <v>2510</v>
      </c>
      <c r="G1148" s="95"/>
    </row>
    <row r="1149">
      <c r="A1149" s="142" t="s">
        <v>326</v>
      </c>
      <c r="B1149" s="143" t="s">
        <v>864</v>
      </c>
      <c r="C1149" s="9" t="s">
        <v>2511</v>
      </c>
      <c r="D1149" s="89" t="s">
        <v>2512</v>
      </c>
      <c r="E1149" s="91" t="s">
        <v>2513</v>
      </c>
      <c r="F1149" s="85" t="s">
        <v>2514</v>
      </c>
      <c r="G1149" s="85"/>
    </row>
    <row r="1150">
      <c r="A1150" s="142" t="s">
        <v>326</v>
      </c>
      <c r="B1150" s="143" t="s">
        <v>658</v>
      </c>
      <c r="C1150" s="9" t="s">
        <v>2515</v>
      </c>
      <c r="D1150" s="89" t="s">
        <v>2516</v>
      </c>
      <c r="E1150" s="91"/>
      <c r="F1150" s="85" t="s">
        <v>2517</v>
      </c>
      <c r="G1150" s="85"/>
    </row>
    <row r="1151">
      <c r="A1151" s="142" t="s">
        <v>326</v>
      </c>
      <c r="B1151" s="143" t="s">
        <v>658</v>
      </c>
      <c r="C1151" s="9" t="s">
        <v>1504</v>
      </c>
      <c r="D1151" s="89" t="s">
        <v>1505</v>
      </c>
      <c r="E1151" s="91"/>
      <c r="F1151" s="85" t="s">
        <v>2518</v>
      </c>
      <c r="G1151" s="85"/>
    </row>
    <row r="1152">
      <c r="A1152" s="142" t="s">
        <v>326</v>
      </c>
      <c r="B1152" s="143" t="s">
        <v>658</v>
      </c>
      <c r="C1152" s="9" t="s">
        <v>1239</v>
      </c>
      <c r="D1152" s="89" t="s">
        <v>2519</v>
      </c>
      <c r="E1152" s="91"/>
      <c r="F1152" s="85" t="s">
        <v>2520</v>
      </c>
      <c r="G1152" s="85"/>
    </row>
    <row r="1153">
      <c r="A1153" s="142" t="s">
        <v>326</v>
      </c>
      <c r="B1153" s="143" t="s">
        <v>658</v>
      </c>
      <c r="C1153" s="9" t="s">
        <v>1237</v>
      </c>
      <c r="D1153" s="89" t="s">
        <v>1238</v>
      </c>
      <c r="E1153" s="91"/>
      <c r="F1153" s="85" t="s">
        <v>2521</v>
      </c>
      <c r="G1153" s="85"/>
    </row>
    <row r="1154">
      <c r="A1154" s="142" t="s">
        <v>326</v>
      </c>
      <c r="B1154" s="143" t="s">
        <v>658</v>
      </c>
      <c r="C1154" s="9" t="s">
        <v>1235</v>
      </c>
      <c r="D1154" s="89" t="s">
        <v>1236</v>
      </c>
      <c r="E1154" s="91"/>
      <c r="F1154" s="144" t="s">
        <v>2522</v>
      </c>
      <c r="G1154" s="85"/>
    </row>
    <row r="1155">
      <c r="A1155" s="142" t="s">
        <v>326</v>
      </c>
      <c r="B1155" s="143" t="s">
        <v>658</v>
      </c>
      <c r="C1155" s="9" t="s">
        <v>875</v>
      </c>
      <c r="D1155" s="9" t="s">
        <v>876</v>
      </c>
      <c r="E1155" s="91"/>
      <c r="F1155" s="25" t="s">
        <v>2523</v>
      </c>
      <c r="G1155" s="85"/>
    </row>
    <row r="1156">
      <c r="A1156" s="142" t="s">
        <v>326</v>
      </c>
      <c r="B1156" s="143" t="s">
        <v>658</v>
      </c>
      <c r="C1156" s="10" t="s">
        <v>1246</v>
      </c>
      <c r="D1156" s="89" t="s">
        <v>1515</v>
      </c>
      <c r="E1156" s="91"/>
      <c r="F1156" s="85" t="s">
        <v>2524</v>
      </c>
      <c r="G1156" s="85"/>
    </row>
    <row r="1157">
      <c r="A1157" s="142" t="s">
        <v>326</v>
      </c>
      <c r="B1157" s="143" t="s">
        <v>658</v>
      </c>
      <c r="C1157" s="10" t="s">
        <v>1246</v>
      </c>
      <c r="D1157" s="89" t="s">
        <v>2525</v>
      </c>
      <c r="E1157" s="91"/>
      <c r="F1157" s="85" t="s">
        <v>2526</v>
      </c>
      <c r="G1157" s="85"/>
    </row>
    <row r="1158">
      <c r="A1158" s="142" t="s">
        <v>326</v>
      </c>
      <c r="B1158" s="143" t="s">
        <v>658</v>
      </c>
      <c r="C1158" s="9" t="s">
        <v>1249</v>
      </c>
      <c r="D1158" s="89" t="s">
        <v>2527</v>
      </c>
      <c r="E1158" s="91"/>
      <c r="F1158" s="91" t="s">
        <v>2528</v>
      </c>
      <c r="G1158" s="91"/>
    </row>
    <row r="1159">
      <c r="A1159" s="142" t="s">
        <v>326</v>
      </c>
      <c r="B1159" s="143" t="s">
        <v>658</v>
      </c>
      <c r="C1159" s="9" t="s">
        <v>1249</v>
      </c>
      <c r="D1159" s="89" t="s">
        <v>1522</v>
      </c>
      <c r="E1159" s="91" t="s">
        <v>2529</v>
      </c>
      <c r="F1159" s="91" t="s">
        <v>2468</v>
      </c>
      <c r="G1159" s="91"/>
    </row>
    <row r="1160">
      <c r="A1160" s="142" t="s">
        <v>326</v>
      </c>
      <c r="B1160" s="143" t="s">
        <v>658</v>
      </c>
      <c r="C1160" s="10" t="s">
        <v>872</v>
      </c>
      <c r="D1160" s="89" t="s">
        <v>660</v>
      </c>
      <c r="E1160" s="91"/>
      <c r="F1160" s="85" t="s">
        <v>2530</v>
      </c>
      <c r="G1160" s="85"/>
    </row>
    <row r="1161">
      <c r="A1161" s="142" t="s">
        <v>326</v>
      </c>
      <c r="B1161" s="143" t="s">
        <v>658</v>
      </c>
      <c r="C1161" s="9" t="s">
        <v>2531</v>
      </c>
      <c r="D1161" s="89" t="s">
        <v>2532</v>
      </c>
      <c r="E1161" s="91"/>
      <c r="F1161" s="25" t="s">
        <v>2522</v>
      </c>
      <c r="G1161" s="85"/>
    </row>
    <row r="1162">
      <c r="A1162" s="142" t="s">
        <v>326</v>
      </c>
      <c r="B1162" s="143" t="s">
        <v>658</v>
      </c>
      <c r="C1162" s="9" t="s">
        <v>2533</v>
      </c>
      <c r="D1162" s="89" t="s">
        <v>2534</v>
      </c>
      <c r="E1162" s="91"/>
      <c r="F1162" s="85" t="s">
        <v>2535</v>
      </c>
      <c r="G1162" s="85"/>
    </row>
    <row r="1163">
      <c r="A1163" s="142" t="s">
        <v>326</v>
      </c>
      <c r="B1163" s="143" t="s">
        <v>658</v>
      </c>
      <c r="C1163" s="9" t="s">
        <v>2533</v>
      </c>
      <c r="D1163" s="89" t="s">
        <v>2536</v>
      </c>
      <c r="E1163" s="91"/>
      <c r="F1163" s="85" t="s">
        <v>2537</v>
      </c>
      <c r="G1163" s="85"/>
    </row>
    <row r="1164">
      <c r="A1164" s="142" t="s">
        <v>326</v>
      </c>
      <c r="B1164" s="143" t="s">
        <v>658</v>
      </c>
      <c r="C1164" s="9" t="s">
        <v>1527</v>
      </c>
      <c r="D1164" s="89" t="s">
        <v>2538</v>
      </c>
      <c r="E1164" s="91"/>
      <c r="F1164" s="85" t="s">
        <v>2539</v>
      </c>
      <c r="G1164" s="85"/>
    </row>
    <row r="1165">
      <c r="A1165" s="142" t="s">
        <v>326</v>
      </c>
      <c r="B1165" s="143" t="s">
        <v>658</v>
      </c>
      <c r="C1165" s="9" t="s">
        <v>1535</v>
      </c>
      <c r="D1165" s="9" t="s">
        <v>1536</v>
      </c>
      <c r="E1165" s="91"/>
      <c r="F1165" s="91" t="s">
        <v>2540</v>
      </c>
      <c r="G1165" s="91"/>
    </row>
    <row r="1166">
      <c r="A1166" s="142" t="s">
        <v>326</v>
      </c>
      <c r="B1166" s="143" t="s">
        <v>658</v>
      </c>
      <c r="C1166" s="13" t="s">
        <v>2541</v>
      </c>
      <c r="D1166" s="13" t="s">
        <v>2542</v>
      </c>
      <c r="E1166" s="91"/>
      <c r="F1166" s="85" t="s">
        <v>2543</v>
      </c>
      <c r="G1166" s="85"/>
    </row>
    <row r="1167">
      <c r="A1167" s="142" t="s">
        <v>326</v>
      </c>
      <c r="B1167" s="143" t="s">
        <v>658</v>
      </c>
      <c r="C1167" s="9" t="s">
        <v>2544</v>
      </c>
      <c r="D1167" s="89" t="s">
        <v>2545</v>
      </c>
      <c r="E1167" s="91"/>
      <c r="F1167" s="85" t="s">
        <v>2518</v>
      </c>
      <c r="G1167" s="85"/>
    </row>
    <row r="1168">
      <c r="A1168" s="142" t="s">
        <v>326</v>
      </c>
      <c r="B1168" s="143" t="s">
        <v>658</v>
      </c>
      <c r="C1168" s="9" t="s">
        <v>2544</v>
      </c>
      <c r="D1168" s="89" t="s">
        <v>2546</v>
      </c>
      <c r="E1168" s="91"/>
      <c r="F1168" s="85" t="s">
        <v>2547</v>
      </c>
      <c r="G1168" s="85"/>
    </row>
    <row r="1169">
      <c r="A1169" s="142" t="s">
        <v>326</v>
      </c>
      <c r="B1169" s="143" t="s">
        <v>658</v>
      </c>
      <c r="C1169" s="9" t="s">
        <v>2548</v>
      </c>
      <c r="D1169" s="89" t="s">
        <v>2549</v>
      </c>
      <c r="E1169" s="91"/>
      <c r="F1169" s="85" t="s">
        <v>2547</v>
      </c>
      <c r="G1169" s="85"/>
    </row>
    <row r="1170">
      <c r="A1170" s="142" t="s">
        <v>326</v>
      </c>
      <c r="B1170" s="143" t="s">
        <v>658</v>
      </c>
      <c r="C1170" s="9" t="s">
        <v>2550</v>
      </c>
      <c r="D1170" s="89" t="s">
        <v>2551</v>
      </c>
      <c r="E1170" s="91"/>
      <c r="F1170" s="85" t="s">
        <v>2552</v>
      </c>
      <c r="G1170" s="85"/>
    </row>
    <row r="1171">
      <c r="A1171" s="142" t="s">
        <v>326</v>
      </c>
      <c r="B1171" s="143" t="s">
        <v>658</v>
      </c>
      <c r="C1171" s="9" t="s">
        <v>2553</v>
      </c>
      <c r="D1171" s="89" t="s">
        <v>2554</v>
      </c>
      <c r="E1171" s="91"/>
      <c r="F1171" s="85" t="s">
        <v>2555</v>
      </c>
      <c r="G1171" s="85"/>
    </row>
    <row r="1172">
      <c r="A1172" s="142" t="s">
        <v>326</v>
      </c>
      <c r="B1172" s="143" t="s">
        <v>658</v>
      </c>
      <c r="C1172" s="9" t="s">
        <v>2041</v>
      </c>
      <c r="D1172" s="89" t="s">
        <v>2042</v>
      </c>
      <c r="E1172" s="91"/>
      <c r="F1172" s="85" t="s">
        <v>2556</v>
      </c>
      <c r="G1172" s="85"/>
    </row>
    <row r="1173">
      <c r="A1173" s="142" t="s">
        <v>326</v>
      </c>
      <c r="B1173" s="143" t="s">
        <v>1545</v>
      </c>
      <c r="C1173" s="9" t="s">
        <v>1546</v>
      </c>
      <c r="D1173" s="9" t="s">
        <v>1547</v>
      </c>
      <c r="E1173" s="91"/>
      <c r="F1173" s="91" t="s">
        <v>2557</v>
      </c>
      <c r="G1173" s="91"/>
    </row>
    <row r="1174">
      <c r="A1174" s="142" t="s">
        <v>326</v>
      </c>
      <c r="B1174" s="143" t="s">
        <v>1545</v>
      </c>
      <c r="C1174" s="9" t="s">
        <v>2558</v>
      </c>
      <c r="D1174" s="9" t="s">
        <v>2559</v>
      </c>
      <c r="E1174" s="91" t="s">
        <v>2560</v>
      </c>
      <c r="F1174" s="91" t="s">
        <v>2561</v>
      </c>
      <c r="G1174" s="121" t="str">
        <f>HYPERLINK("https://www.youtube.com/watch?v=fhE9ePxGJgs","Link")</f>
        <v>Link</v>
      </c>
    </row>
    <row r="1175">
      <c r="A1175" s="142" t="s">
        <v>2562</v>
      </c>
      <c r="B1175" s="143" t="s">
        <v>2563</v>
      </c>
      <c r="C1175" s="9" t="s">
        <v>2564</v>
      </c>
      <c r="D1175" s="89" t="s">
        <v>2565</v>
      </c>
      <c r="E1175" s="91"/>
      <c r="F1175" s="85" t="s">
        <v>2566</v>
      </c>
      <c r="G1175" s="85"/>
    </row>
    <row r="1176">
      <c r="A1176" s="142" t="s">
        <v>2562</v>
      </c>
      <c r="B1176" s="143" t="s">
        <v>2563</v>
      </c>
      <c r="C1176" s="9" t="s">
        <v>2564</v>
      </c>
      <c r="D1176" s="89" t="s">
        <v>2567</v>
      </c>
      <c r="E1176" s="91" t="s">
        <v>2568</v>
      </c>
      <c r="F1176" s="85" t="s">
        <v>2524</v>
      </c>
      <c r="G1176" s="85"/>
    </row>
    <row r="1177">
      <c r="A1177" s="142" t="s">
        <v>2562</v>
      </c>
      <c r="B1177" s="143" t="s">
        <v>2563</v>
      </c>
      <c r="C1177" s="9" t="s">
        <v>2564</v>
      </c>
      <c r="D1177" s="100" t="s">
        <v>2569</v>
      </c>
      <c r="E1177" s="91"/>
      <c r="F1177" s="85" t="s">
        <v>2570</v>
      </c>
      <c r="G1177" s="85"/>
    </row>
    <row r="1178">
      <c r="A1178" s="142" t="s">
        <v>2562</v>
      </c>
      <c r="B1178" s="143" t="s">
        <v>2563</v>
      </c>
      <c r="C1178" s="9" t="s">
        <v>2564</v>
      </c>
      <c r="D1178" s="89" t="s">
        <v>2571</v>
      </c>
      <c r="E1178" s="91" t="s">
        <v>2572</v>
      </c>
      <c r="F1178" s="85" t="s">
        <v>2573</v>
      </c>
      <c r="G1178" s="85"/>
    </row>
    <row r="1179">
      <c r="A1179" s="142" t="s">
        <v>2562</v>
      </c>
      <c r="B1179" s="143" t="s">
        <v>2563</v>
      </c>
      <c r="C1179" s="9" t="s">
        <v>2564</v>
      </c>
      <c r="D1179" s="89" t="s">
        <v>2574</v>
      </c>
      <c r="E1179" s="91" t="s">
        <v>2575</v>
      </c>
      <c r="F1179" s="85" t="s">
        <v>2435</v>
      </c>
      <c r="G1179" s="85"/>
    </row>
    <row r="1180">
      <c r="A1180" s="142" t="s">
        <v>2562</v>
      </c>
      <c r="B1180" s="143" t="s">
        <v>2563</v>
      </c>
      <c r="C1180" s="9" t="s">
        <v>2564</v>
      </c>
      <c r="D1180" s="89" t="s">
        <v>2576</v>
      </c>
      <c r="E1180" s="91"/>
      <c r="F1180" s="85" t="s">
        <v>2435</v>
      </c>
      <c r="G1180" s="85"/>
    </row>
    <row r="1181">
      <c r="A1181" s="142" t="s">
        <v>2562</v>
      </c>
      <c r="B1181" s="143" t="s">
        <v>2563</v>
      </c>
      <c r="C1181" s="9" t="s">
        <v>2577</v>
      </c>
      <c r="D1181" s="9" t="s">
        <v>2578</v>
      </c>
      <c r="E1181" s="91"/>
      <c r="F1181" s="85" t="s">
        <v>2579</v>
      </c>
      <c r="G1181" s="85"/>
    </row>
    <row r="1182">
      <c r="A1182" s="142" t="s">
        <v>2562</v>
      </c>
      <c r="B1182" s="143" t="s">
        <v>2580</v>
      </c>
      <c r="C1182" s="9" t="s">
        <v>2581</v>
      </c>
      <c r="D1182" s="89" t="s">
        <v>2582</v>
      </c>
      <c r="E1182" s="91"/>
      <c r="F1182" s="85" t="s">
        <v>2583</v>
      </c>
      <c r="G1182" s="126" t="str">
        <f>HYPERLINK("https://www.youtube.com/watch?v=ujY-T-tVmh4","Link")</f>
        <v>Link</v>
      </c>
    </row>
    <row r="1183">
      <c r="A1183" s="142" t="s">
        <v>2562</v>
      </c>
      <c r="B1183" s="143" t="s">
        <v>2580</v>
      </c>
      <c r="C1183" s="9" t="s">
        <v>2584</v>
      </c>
      <c r="D1183" s="89" t="s">
        <v>2585</v>
      </c>
      <c r="E1183" s="91"/>
      <c r="F1183" s="85" t="s">
        <v>2586</v>
      </c>
      <c r="G1183" s="126" t="str">
        <f>HYPERLINK("https://www.youtube.com/watch?v=o5QoNgKzjP4","Link")</f>
        <v>Link</v>
      </c>
    </row>
    <row r="1184">
      <c r="A1184" s="142" t="s">
        <v>2562</v>
      </c>
      <c r="B1184" s="143" t="s">
        <v>2587</v>
      </c>
      <c r="C1184" s="9" t="s">
        <v>2588</v>
      </c>
      <c r="D1184" s="89" t="s">
        <v>2589</v>
      </c>
      <c r="E1184" s="91" t="s">
        <v>2590</v>
      </c>
      <c r="F1184" s="85" t="s">
        <v>2591</v>
      </c>
      <c r="G1184" s="85"/>
    </row>
    <row r="1185">
      <c r="A1185" s="142" t="s">
        <v>2562</v>
      </c>
      <c r="B1185" s="143" t="s">
        <v>2592</v>
      </c>
      <c r="C1185" s="9" t="s">
        <v>2593</v>
      </c>
      <c r="D1185" s="89" t="s">
        <v>2594</v>
      </c>
      <c r="E1185" s="91" t="s">
        <v>2595</v>
      </c>
      <c r="F1185" s="85" t="s">
        <v>2596</v>
      </c>
      <c r="G1185" s="85"/>
    </row>
    <row r="1186">
      <c r="A1186" s="142" t="s">
        <v>230</v>
      </c>
      <c r="B1186" s="143" t="s">
        <v>2597</v>
      </c>
      <c r="C1186" s="9" t="s">
        <v>2598</v>
      </c>
      <c r="D1186" s="89" t="s">
        <v>2599</v>
      </c>
      <c r="E1186" s="91"/>
      <c r="F1186" s="85" t="s">
        <v>2600</v>
      </c>
      <c r="G1186" s="85"/>
    </row>
    <row r="1187">
      <c r="A1187" s="142" t="s">
        <v>230</v>
      </c>
      <c r="B1187" s="143" t="s">
        <v>2601</v>
      </c>
      <c r="C1187" s="9" t="s">
        <v>2602</v>
      </c>
      <c r="D1187" s="89" t="s">
        <v>2603</v>
      </c>
      <c r="E1187" s="91"/>
      <c r="F1187" s="85" t="s">
        <v>2604</v>
      </c>
      <c r="G1187" s="85"/>
    </row>
    <row r="1188">
      <c r="A1188" s="142" t="s">
        <v>230</v>
      </c>
      <c r="B1188" s="143" t="s">
        <v>2601</v>
      </c>
      <c r="C1188" s="9" t="s">
        <v>2602</v>
      </c>
      <c r="D1188" s="89" t="s">
        <v>2605</v>
      </c>
      <c r="E1188" s="91"/>
      <c r="F1188" s="85" t="s">
        <v>2600</v>
      </c>
      <c r="G1188" s="85"/>
    </row>
    <row r="1189">
      <c r="A1189" s="142" t="s">
        <v>230</v>
      </c>
      <c r="B1189" s="143" t="s">
        <v>2601</v>
      </c>
      <c r="C1189" s="9" t="s">
        <v>2602</v>
      </c>
      <c r="D1189" s="89" t="s">
        <v>2606</v>
      </c>
      <c r="E1189" s="91" t="s">
        <v>2607</v>
      </c>
      <c r="F1189" s="85" t="s">
        <v>2608</v>
      </c>
      <c r="G1189" s="85"/>
    </row>
    <row r="1190">
      <c r="A1190" s="142" t="s">
        <v>230</v>
      </c>
      <c r="B1190" s="143" t="s">
        <v>2601</v>
      </c>
      <c r="C1190" s="9" t="s">
        <v>2602</v>
      </c>
      <c r="D1190" s="89" t="s">
        <v>2609</v>
      </c>
      <c r="E1190" s="91"/>
      <c r="F1190" s="85" t="s">
        <v>2468</v>
      </c>
      <c r="G1190" s="85"/>
    </row>
    <row r="1191">
      <c r="A1191" s="142" t="s">
        <v>230</v>
      </c>
      <c r="B1191" s="143" t="s">
        <v>2601</v>
      </c>
      <c r="C1191" s="9" t="s">
        <v>2610</v>
      </c>
      <c r="D1191" s="89" t="s">
        <v>2611</v>
      </c>
      <c r="E1191" s="91"/>
      <c r="F1191" s="85" t="s">
        <v>2524</v>
      </c>
      <c r="G1191" s="85"/>
    </row>
    <row r="1192">
      <c r="A1192" s="142" t="s">
        <v>230</v>
      </c>
      <c r="B1192" s="143" t="s">
        <v>2612</v>
      </c>
      <c r="C1192" s="9" t="s">
        <v>150</v>
      </c>
      <c r="D1192" s="89" t="s">
        <v>2613</v>
      </c>
      <c r="E1192" s="91"/>
      <c r="F1192" s="85" t="s">
        <v>2435</v>
      </c>
      <c r="G1192" s="85"/>
    </row>
    <row r="1193">
      <c r="A1193" s="142" t="s">
        <v>230</v>
      </c>
      <c r="B1193" s="143" t="s">
        <v>2614</v>
      </c>
      <c r="C1193" s="9" t="s">
        <v>150</v>
      </c>
      <c r="D1193" s="89" t="s">
        <v>2615</v>
      </c>
      <c r="E1193" s="91" t="s">
        <v>2616</v>
      </c>
      <c r="F1193" s="85" t="s">
        <v>2617</v>
      </c>
      <c r="G1193" s="126" t="str">
        <f>HYPERLINK("https://www.youtube.com/watch?v=XqZH395oP1Q","Link")</f>
        <v>Link</v>
      </c>
    </row>
    <row r="1194">
      <c r="A1194" s="142" t="s">
        <v>230</v>
      </c>
      <c r="B1194" s="143" t="s">
        <v>2614</v>
      </c>
      <c r="C1194" s="9" t="s">
        <v>150</v>
      </c>
      <c r="D1194" s="89" t="s">
        <v>2618</v>
      </c>
      <c r="E1194" s="91" t="s">
        <v>2619</v>
      </c>
      <c r="F1194" s="85" t="s">
        <v>2435</v>
      </c>
      <c r="G1194" s="133"/>
    </row>
    <row r="1195">
      <c r="A1195" s="142" t="s">
        <v>230</v>
      </c>
      <c r="B1195" s="143" t="s">
        <v>2620</v>
      </c>
      <c r="C1195" s="9" t="s">
        <v>2621</v>
      </c>
      <c r="D1195" s="89" t="s">
        <v>2622</v>
      </c>
      <c r="E1195" s="91"/>
      <c r="F1195" s="85" t="s">
        <v>2623</v>
      </c>
      <c r="G1195" s="126" t="str">
        <f>HYPERLINK("https://www.youtube.com/watch?v=T3dBI70b7EM","Link")</f>
        <v>Link</v>
      </c>
    </row>
    <row r="1196">
      <c r="A1196" s="142" t="s">
        <v>925</v>
      </c>
      <c r="B1196" s="143" t="s">
        <v>926</v>
      </c>
      <c r="C1196" s="9" t="s">
        <v>2624</v>
      </c>
      <c r="D1196" s="9" t="s">
        <v>2625</v>
      </c>
      <c r="E1196" s="91"/>
      <c r="F1196" s="91" t="s">
        <v>2626</v>
      </c>
      <c r="G1196" s="91"/>
    </row>
    <row r="1197">
      <c r="A1197" s="142" t="s">
        <v>925</v>
      </c>
      <c r="B1197" s="143" t="s">
        <v>926</v>
      </c>
      <c r="C1197" s="9" t="s">
        <v>1577</v>
      </c>
      <c r="D1197" s="9" t="s">
        <v>2627</v>
      </c>
      <c r="E1197" s="91"/>
      <c r="F1197" s="91" t="s">
        <v>2628</v>
      </c>
      <c r="G1197" s="121" t="str">
        <f>HYPERLINK("https://www.youtube.com/watch?v=HzNF0kYP0Vw","Link")</f>
        <v>Link</v>
      </c>
    </row>
    <row r="1198">
      <c r="A1198" s="142" t="s">
        <v>925</v>
      </c>
      <c r="B1198" s="143" t="s">
        <v>926</v>
      </c>
      <c r="C1198" s="9" t="s">
        <v>2629</v>
      </c>
      <c r="D1198" s="9" t="s">
        <v>2630</v>
      </c>
      <c r="E1198" s="91"/>
      <c r="F1198" s="91" t="s">
        <v>2631</v>
      </c>
      <c r="G1198" s="91"/>
    </row>
    <row r="1199">
      <c r="A1199" s="142" t="s">
        <v>925</v>
      </c>
      <c r="B1199" s="143" t="s">
        <v>926</v>
      </c>
      <c r="C1199" s="9" t="s">
        <v>2632</v>
      </c>
      <c r="D1199" s="9" t="s">
        <v>2633</v>
      </c>
      <c r="E1199" s="91"/>
      <c r="F1199" s="91" t="s">
        <v>2634</v>
      </c>
      <c r="G1199" s="91"/>
    </row>
    <row r="1200">
      <c r="A1200" s="142" t="s">
        <v>687</v>
      </c>
      <c r="B1200" s="143" t="s">
        <v>2635</v>
      </c>
      <c r="C1200" s="9" t="s">
        <v>1294</v>
      </c>
      <c r="D1200" s="9" t="s">
        <v>2636</v>
      </c>
      <c r="E1200" s="91" t="s">
        <v>2637</v>
      </c>
      <c r="F1200" s="91" t="s">
        <v>2462</v>
      </c>
      <c r="G1200" s="121" t="str">
        <f>HYPERLINK("https://www.youtube.com/watch?v=Ituj7-PVTz0","Link")</f>
        <v>Link</v>
      </c>
    </row>
    <row r="1201">
      <c r="A1201" s="142" t="s">
        <v>687</v>
      </c>
      <c r="B1201" s="143" t="s">
        <v>2638</v>
      </c>
      <c r="C1201" s="9" t="s">
        <v>2639</v>
      </c>
      <c r="D1201" s="89" t="s">
        <v>2640</v>
      </c>
      <c r="E1201" s="91" t="s">
        <v>2641</v>
      </c>
      <c r="F1201" s="91" t="s">
        <v>2642</v>
      </c>
      <c r="G1201" s="91"/>
    </row>
    <row r="1202">
      <c r="A1202" s="142" t="s">
        <v>687</v>
      </c>
      <c r="B1202" s="143" t="s">
        <v>688</v>
      </c>
      <c r="C1202" s="9" t="s">
        <v>2643</v>
      </c>
      <c r="D1202" s="9" t="s">
        <v>2644</v>
      </c>
      <c r="E1202" s="91"/>
      <c r="F1202" s="91" t="s">
        <v>2645</v>
      </c>
      <c r="G1202" s="91"/>
    </row>
    <row r="1203">
      <c r="A1203" s="142" t="s">
        <v>687</v>
      </c>
      <c r="B1203" s="143" t="s">
        <v>688</v>
      </c>
      <c r="C1203" s="9" t="s">
        <v>2643</v>
      </c>
      <c r="D1203" s="9" t="s">
        <v>2646</v>
      </c>
      <c r="E1203" s="91"/>
      <c r="F1203" s="91" t="s">
        <v>2647</v>
      </c>
      <c r="G1203" s="91"/>
    </row>
    <row r="1204">
      <c r="A1204" s="142" t="s">
        <v>687</v>
      </c>
      <c r="B1204" s="143" t="s">
        <v>2648</v>
      </c>
      <c r="C1204" s="9"/>
      <c r="D1204" s="9" t="s">
        <v>2649</v>
      </c>
      <c r="E1204" s="91"/>
      <c r="F1204" s="91" t="s">
        <v>2650</v>
      </c>
      <c r="G1204" s="91"/>
    </row>
    <row r="1205">
      <c r="A1205" s="142" t="s">
        <v>687</v>
      </c>
      <c r="B1205" s="143" t="s">
        <v>2651</v>
      </c>
      <c r="C1205" s="9" t="s">
        <v>2652</v>
      </c>
      <c r="D1205" s="9" t="s">
        <v>2653</v>
      </c>
      <c r="E1205" s="91" t="s">
        <v>2654</v>
      </c>
      <c r="F1205" s="91" t="s">
        <v>2655</v>
      </c>
      <c r="G1205" s="91"/>
    </row>
    <row r="1206">
      <c r="A1206" s="142" t="s">
        <v>687</v>
      </c>
      <c r="B1206" s="143" t="s">
        <v>2651</v>
      </c>
      <c r="C1206" s="9" t="s">
        <v>2652</v>
      </c>
      <c r="D1206" s="9" t="s">
        <v>2656</v>
      </c>
      <c r="E1206" s="91"/>
      <c r="F1206" s="91" t="s">
        <v>2657</v>
      </c>
      <c r="G1206" s="91"/>
    </row>
    <row r="1207">
      <c r="A1207" s="142" t="s">
        <v>687</v>
      </c>
      <c r="B1207" s="143" t="s">
        <v>2651</v>
      </c>
      <c r="C1207" s="9" t="s">
        <v>2652</v>
      </c>
      <c r="D1207" s="9" t="s">
        <v>2658</v>
      </c>
      <c r="E1207" s="91" t="s">
        <v>2659</v>
      </c>
      <c r="F1207" s="91" t="s">
        <v>2660</v>
      </c>
      <c r="G1207" s="91"/>
    </row>
    <row r="1208">
      <c r="A1208" s="142" t="s">
        <v>687</v>
      </c>
      <c r="B1208" s="143" t="s">
        <v>2651</v>
      </c>
      <c r="C1208" s="9" t="s">
        <v>2661</v>
      </c>
      <c r="D1208" s="9" t="s">
        <v>2662</v>
      </c>
      <c r="E1208" s="91"/>
      <c r="F1208" s="91" t="s">
        <v>2663</v>
      </c>
      <c r="G1208" s="91"/>
    </row>
    <row r="1209">
      <c r="A1209" s="142" t="s">
        <v>687</v>
      </c>
      <c r="B1209" s="143" t="s">
        <v>2651</v>
      </c>
      <c r="C1209" s="9" t="s">
        <v>2664</v>
      </c>
      <c r="D1209" s="9" t="s">
        <v>2350</v>
      </c>
      <c r="E1209" s="91"/>
      <c r="F1209" s="85" t="s">
        <v>2665</v>
      </c>
      <c r="G1209" s="91"/>
    </row>
    <row r="1210">
      <c r="A1210" s="142" t="s">
        <v>687</v>
      </c>
      <c r="B1210" s="143" t="s">
        <v>2651</v>
      </c>
      <c r="C1210" s="9" t="s">
        <v>2664</v>
      </c>
      <c r="D1210" s="9" t="s">
        <v>2666</v>
      </c>
      <c r="E1210" s="91"/>
      <c r="F1210" s="91" t="s">
        <v>2667</v>
      </c>
      <c r="G1210" s="91"/>
    </row>
    <row r="1211">
      <c r="A1211" s="142" t="s">
        <v>687</v>
      </c>
      <c r="B1211" s="143" t="s">
        <v>2651</v>
      </c>
      <c r="C1211" s="9" t="s">
        <v>2664</v>
      </c>
      <c r="D1211" s="9" t="s">
        <v>1590</v>
      </c>
      <c r="E1211" s="91"/>
      <c r="F1211" s="91" t="s">
        <v>2668</v>
      </c>
      <c r="G1211" s="91"/>
    </row>
    <row r="1212">
      <c r="A1212" s="142" t="s">
        <v>687</v>
      </c>
      <c r="B1212" s="143" t="s">
        <v>2669</v>
      </c>
      <c r="C1212" s="9" t="s">
        <v>2670</v>
      </c>
      <c r="D1212" s="9" t="s">
        <v>2671</v>
      </c>
      <c r="E1212" s="91"/>
      <c r="F1212" s="91" t="s">
        <v>2498</v>
      </c>
      <c r="G1212" s="91"/>
    </row>
    <row r="1213">
      <c r="A1213" s="142" t="s">
        <v>687</v>
      </c>
      <c r="B1213" s="143" t="s">
        <v>2672</v>
      </c>
      <c r="C1213" s="9" t="s">
        <v>2673</v>
      </c>
      <c r="D1213" s="89" t="s">
        <v>2674</v>
      </c>
      <c r="E1213" s="91"/>
      <c r="F1213" s="85" t="s">
        <v>2675</v>
      </c>
      <c r="G1213" s="85"/>
    </row>
    <row r="1214">
      <c r="A1214" s="142" t="s">
        <v>687</v>
      </c>
      <c r="B1214" s="143" t="s">
        <v>2672</v>
      </c>
      <c r="C1214" s="9" t="s">
        <v>2676</v>
      </c>
      <c r="D1214" s="89" t="s">
        <v>2677</v>
      </c>
      <c r="E1214" s="91" t="s">
        <v>2678</v>
      </c>
      <c r="F1214" s="85" t="s">
        <v>2498</v>
      </c>
      <c r="G1214" s="85"/>
    </row>
    <row r="1215">
      <c r="A1215" s="142" t="s">
        <v>687</v>
      </c>
      <c r="B1215" s="143" t="s">
        <v>2672</v>
      </c>
      <c r="C1215" s="9" t="s">
        <v>2676</v>
      </c>
      <c r="D1215" s="89" t="s">
        <v>2679</v>
      </c>
      <c r="E1215" s="91" t="s">
        <v>2680</v>
      </c>
      <c r="F1215" s="85" t="s">
        <v>2681</v>
      </c>
      <c r="G1215" s="85"/>
    </row>
    <row r="1216">
      <c r="A1216" s="142" t="s">
        <v>687</v>
      </c>
      <c r="B1216" s="143" t="s">
        <v>2672</v>
      </c>
      <c r="C1216" s="9" t="s">
        <v>2682</v>
      </c>
      <c r="D1216" s="89" t="s">
        <v>2683</v>
      </c>
      <c r="E1216" s="91" t="s">
        <v>2684</v>
      </c>
      <c r="F1216" s="85" t="s">
        <v>2524</v>
      </c>
      <c r="G1216" s="85"/>
    </row>
    <row r="1217">
      <c r="A1217" s="142" t="s">
        <v>687</v>
      </c>
      <c r="B1217" s="143" t="s">
        <v>2672</v>
      </c>
      <c r="C1217" s="9" t="s">
        <v>2682</v>
      </c>
      <c r="D1217" s="89" t="s">
        <v>2685</v>
      </c>
      <c r="E1217" s="91"/>
      <c r="F1217" s="85" t="s">
        <v>2686</v>
      </c>
      <c r="G1217" s="85"/>
    </row>
    <row r="1218">
      <c r="A1218" s="142" t="s">
        <v>687</v>
      </c>
      <c r="B1218" s="143" t="s">
        <v>2687</v>
      </c>
      <c r="C1218" s="9" t="s">
        <v>2688</v>
      </c>
      <c r="D1218" s="89" t="s">
        <v>2689</v>
      </c>
      <c r="E1218" s="91"/>
      <c r="F1218" s="85" t="s">
        <v>2665</v>
      </c>
      <c r="G1218" s="133"/>
    </row>
    <row r="1219">
      <c r="A1219" s="142" t="s">
        <v>687</v>
      </c>
      <c r="B1219" s="143" t="s">
        <v>1306</v>
      </c>
      <c r="C1219" s="9" t="s">
        <v>2690</v>
      </c>
      <c r="D1219" s="89" t="s">
        <v>2691</v>
      </c>
      <c r="E1219" s="91"/>
      <c r="F1219" s="85" t="s">
        <v>2462</v>
      </c>
      <c r="G1219" s="126" t="str">
        <f t="shared" ref="G1219:G1220" si="2">HYPERLINK("https://www.youtube.com/watch?v=SAZpY0GnCHk&amp;","Link")</f>
        <v>Link</v>
      </c>
    </row>
    <row r="1220">
      <c r="A1220" s="142" t="s">
        <v>687</v>
      </c>
      <c r="B1220" s="143" t="s">
        <v>1306</v>
      </c>
      <c r="C1220" s="9" t="s">
        <v>2690</v>
      </c>
      <c r="D1220" s="89" t="s">
        <v>2692</v>
      </c>
      <c r="E1220" s="91"/>
      <c r="F1220" s="85" t="s">
        <v>2462</v>
      </c>
      <c r="G1220" s="126" t="str">
        <f t="shared" si="2"/>
        <v>Link</v>
      </c>
    </row>
    <row r="1221">
      <c r="A1221" s="142" t="s">
        <v>687</v>
      </c>
      <c r="B1221" s="143" t="s">
        <v>693</v>
      </c>
      <c r="C1221" s="9" t="s">
        <v>1585</v>
      </c>
      <c r="D1221" s="89" t="s">
        <v>1590</v>
      </c>
      <c r="E1221" s="91"/>
      <c r="F1221" s="85" t="s">
        <v>2693</v>
      </c>
      <c r="G1221" s="85"/>
    </row>
    <row r="1222">
      <c r="A1222" s="142" t="s">
        <v>687</v>
      </c>
      <c r="B1222" s="143" t="s">
        <v>693</v>
      </c>
      <c r="C1222" s="9" t="s">
        <v>1585</v>
      </c>
      <c r="D1222" s="89" t="s">
        <v>1586</v>
      </c>
      <c r="E1222" s="91"/>
      <c r="F1222" s="85" t="s">
        <v>2694</v>
      </c>
      <c r="G1222" s="126" t="str">
        <f>HYPERLINK("https://www.youtube.com/watch?v=g6P9c8z1duI","Link")</f>
        <v>Link</v>
      </c>
    </row>
    <row r="1223">
      <c r="A1223" s="142" t="s">
        <v>687</v>
      </c>
      <c r="B1223" s="143" t="s">
        <v>693</v>
      </c>
      <c r="C1223" s="9" t="s">
        <v>955</v>
      </c>
      <c r="D1223" s="89" t="s">
        <v>1599</v>
      </c>
      <c r="E1223" s="91" t="s">
        <v>2695</v>
      </c>
      <c r="F1223" s="85" t="s">
        <v>342</v>
      </c>
      <c r="G1223" s="85"/>
    </row>
    <row r="1224">
      <c r="A1224" s="142" t="s">
        <v>687</v>
      </c>
      <c r="B1224" s="143" t="s">
        <v>693</v>
      </c>
      <c r="C1224" s="9" t="s">
        <v>958</v>
      </c>
      <c r="D1224" s="100" t="s">
        <v>1606</v>
      </c>
      <c r="E1224" s="91"/>
      <c r="F1224" s="85" t="s">
        <v>2696</v>
      </c>
      <c r="G1224" s="85"/>
    </row>
    <row r="1225">
      <c r="A1225" s="142" t="s">
        <v>687</v>
      </c>
      <c r="B1225" s="143" t="s">
        <v>693</v>
      </c>
      <c r="C1225" s="9" t="s">
        <v>961</v>
      </c>
      <c r="D1225" s="89" t="s">
        <v>2697</v>
      </c>
      <c r="E1225" s="91"/>
      <c r="F1225" s="85" t="s">
        <v>2698</v>
      </c>
      <c r="G1225" s="85"/>
    </row>
    <row r="1226">
      <c r="A1226" s="142" t="s">
        <v>687</v>
      </c>
      <c r="B1226" s="143" t="s">
        <v>693</v>
      </c>
      <c r="C1226" s="9" t="s">
        <v>961</v>
      </c>
      <c r="D1226" s="89" t="s">
        <v>2699</v>
      </c>
      <c r="E1226" s="91"/>
      <c r="F1226" s="85" t="s">
        <v>2583</v>
      </c>
      <c r="G1226" s="85"/>
    </row>
    <row r="1227">
      <c r="A1227" s="142" t="s">
        <v>687</v>
      </c>
      <c r="B1227" s="143" t="s">
        <v>693</v>
      </c>
      <c r="C1227" s="9" t="s">
        <v>961</v>
      </c>
      <c r="D1227" s="89" t="s">
        <v>1603</v>
      </c>
      <c r="E1227" s="91"/>
      <c r="F1227" s="85" t="s">
        <v>342</v>
      </c>
      <c r="G1227" s="85"/>
    </row>
    <row r="1228">
      <c r="A1228" s="142" t="s">
        <v>687</v>
      </c>
      <c r="B1228" s="143" t="s">
        <v>693</v>
      </c>
      <c r="C1228" s="9" t="s">
        <v>961</v>
      </c>
      <c r="D1228" s="89" t="s">
        <v>1186</v>
      </c>
      <c r="E1228" s="91"/>
      <c r="F1228" s="85" t="s">
        <v>2487</v>
      </c>
      <c r="G1228" s="85"/>
    </row>
    <row r="1229">
      <c r="A1229" s="142" t="s">
        <v>687</v>
      </c>
      <c r="B1229" s="143" t="s">
        <v>693</v>
      </c>
      <c r="C1229" s="9" t="s">
        <v>961</v>
      </c>
      <c r="D1229" s="89" t="s">
        <v>2700</v>
      </c>
      <c r="E1229" s="91"/>
      <c r="F1229" s="85" t="s">
        <v>2701</v>
      </c>
      <c r="G1229" s="85"/>
    </row>
    <row r="1230">
      <c r="A1230" s="142" t="s">
        <v>687</v>
      </c>
      <c r="B1230" s="143" t="s">
        <v>693</v>
      </c>
      <c r="C1230" s="9" t="s">
        <v>961</v>
      </c>
      <c r="D1230" s="89" t="s">
        <v>692</v>
      </c>
      <c r="E1230" s="91"/>
      <c r="F1230" s="85" t="s">
        <v>2702</v>
      </c>
      <c r="G1230" s="85"/>
    </row>
    <row r="1231">
      <c r="A1231" s="142" t="s">
        <v>687</v>
      </c>
      <c r="B1231" s="143" t="s">
        <v>693</v>
      </c>
      <c r="C1231" s="9" t="s">
        <v>694</v>
      </c>
      <c r="D1231" s="89" t="s">
        <v>2703</v>
      </c>
      <c r="E1231" s="91"/>
      <c r="F1231" s="85" t="s">
        <v>2704</v>
      </c>
      <c r="G1231" s="85"/>
    </row>
    <row r="1232">
      <c r="A1232" s="142" t="s">
        <v>687</v>
      </c>
      <c r="B1232" s="143" t="s">
        <v>693</v>
      </c>
      <c r="C1232" s="9" t="s">
        <v>694</v>
      </c>
      <c r="D1232" s="89" t="s">
        <v>2705</v>
      </c>
      <c r="E1232" s="91"/>
      <c r="F1232" s="85" t="s">
        <v>2706</v>
      </c>
      <c r="G1232" s="85"/>
    </row>
    <row r="1233">
      <c r="A1233" s="142" t="s">
        <v>687</v>
      </c>
      <c r="B1233" s="143" t="s">
        <v>693</v>
      </c>
      <c r="C1233" s="9" t="s">
        <v>694</v>
      </c>
      <c r="D1233" s="89" t="s">
        <v>698</v>
      </c>
      <c r="E1233" s="91"/>
      <c r="F1233" s="85" t="s">
        <v>2707</v>
      </c>
      <c r="G1233" s="85"/>
    </row>
    <row r="1234">
      <c r="A1234" s="142" t="s">
        <v>687</v>
      </c>
      <c r="B1234" s="143" t="s">
        <v>693</v>
      </c>
      <c r="C1234" s="9" t="s">
        <v>702</v>
      </c>
      <c r="D1234" s="89" t="s">
        <v>2708</v>
      </c>
      <c r="E1234" s="91"/>
      <c r="F1234" s="91" t="s">
        <v>2449</v>
      </c>
      <c r="G1234" s="91"/>
    </row>
    <row r="1235">
      <c r="A1235" s="142" t="s">
        <v>687</v>
      </c>
      <c r="B1235" s="143" t="s">
        <v>693</v>
      </c>
      <c r="C1235" s="9" t="s">
        <v>702</v>
      </c>
      <c r="D1235" s="100" t="s">
        <v>2709</v>
      </c>
      <c r="E1235" s="91"/>
      <c r="F1235" s="95" t="s">
        <v>2706</v>
      </c>
      <c r="G1235" s="95"/>
    </row>
    <row r="1236">
      <c r="A1236" s="142" t="s">
        <v>687</v>
      </c>
      <c r="B1236" s="143" t="s">
        <v>693</v>
      </c>
      <c r="C1236" s="9" t="s">
        <v>702</v>
      </c>
      <c r="D1236" s="89" t="s">
        <v>837</v>
      </c>
      <c r="E1236" s="91"/>
      <c r="F1236" s="85" t="s">
        <v>2710</v>
      </c>
      <c r="G1236" s="85"/>
    </row>
    <row r="1237">
      <c r="A1237" s="142" t="s">
        <v>687</v>
      </c>
      <c r="B1237" s="143" t="s">
        <v>693</v>
      </c>
      <c r="C1237" s="9" t="s">
        <v>706</v>
      </c>
      <c r="D1237" s="89" t="s">
        <v>1590</v>
      </c>
      <c r="E1237" s="91"/>
      <c r="F1237" s="85" t="s">
        <v>2711</v>
      </c>
      <c r="G1237" s="85"/>
    </row>
    <row r="1238">
      <c r="A1238" s="142" t="s">
        <v>687</v>
      </c>
      <c r="B1238" s="143" t="s">
        <v>693</v>
      </c>
      <c r="C1238" s="9" t="s">
        <v>715</v>
      </c>
      <c r="D1238" s="100" t="s">
        <v>718</v>
      </c>
      <c r="E1238" s="91"/>
      <c r="F1238" s="95" t="s">
        <v>2706</v>
      </c>
      <c r="G1238" s="95"/>
    </row>
    <row r="1239">
      <c r="A1239" s="142" t="s">
        <v>687</v>
      </c>
      <c r="B1239" s="143" t="s">
        <v>693</v>
      </c>
      <c r="C1239" s="9" t="s">
        <v>715</v>
      </c>
      <c r="D1239" s="89" t="s">
        <v>720</v>
      </c>
      <c r="E1239" s="91"/>
      <c r="F1239" s="85" t="s">
        <v>2712</v>
      </c>
      <c r="G1239" s="85"/>
    </row>
    <row r="1240">
      <c r="A1240" s="142" t="s">
        <v>687</v>
      </c>
      <c r="B1240" s="143" t="s">
        <v>693</v>
      </c>
      <c r="C1240" s="9" t="s">
        <v>977</v>
      </c>
      <c r="D1240" s="89" t="s">
        <v>2713</v>
      </c>
      <c r="E1240" s="91" t="s">
        <v>2714</v>
      </c>
      <c r="F1240" s="85" t="s">
        <v>2645</v>
      </c>
      <c r="G1240" s="85"/>
    </row>
    <row r="1241">
      <c r="A1241" s="142" t="s">
        <v>687</v>
      </c>
      <c r="B1241" s="143" t="s">
        <v>693</v>
      </c>
      <c r="C1241" s="9" t="s">
        <v>1617</v>
      </c>
      <c r="D1241" s="89" t="s">
        <v>1536</v>
      </c>
      <c r="E1241" s="91"/>
      <c r="F1241" s="85" t="s">
        <v>2715</v>
      </c>
      <c r="G1241" s="85"/>
    </row>
    <row r="1242">
      <c r="A1242" s="142" t="s">
        <v>687</v>
      </c>
      <c r="B1242" s="143" t="s">
        <v>693</v>
      </c>
      <c r="C1242" s="9" t="s">
        <v>1621</v>
      </c>
      <c r="D1242" s="89" t="s">
        <v>2069</v>
      </c>
      <c r="E1242" s="91"/>
      <c r="F1242" s="85" t="s">
        <v>2716</v>
      </c>
      <c r="G1242" s="126" t="str">
        <f>HYPERLINK("https://www.youtube.com/watch?v=TZt27mlXugg","Link")</f>
        <v>Link</v>
      </c>
    </row>
    <row r="1243">
      <c r="A1243" s="142" t="s">
        <v>687</v>
      </c>
      <c r="B1243" s="143" t="s">
        <v>693</v>
      </c>
      <c r="C1243" s="9" t="s">
        <v>1621</v>
      </c>
      <c r="D1243" s="100" t="s">
        <v>1622</v>
      </c>
      <c r="E1243" s="91"/>
      <c r="F1243" s="95" t="s">
        <v>2655</v>
      </c>
      <c r="G1243" s="95"/>
    </row>
    <row r="1244">
      <c r="A1244" s="142" t="s">
        <v>687</v>
      </c>
      <c r="B1244" s="143" t="s">
        <v>693</v>
      </c>
      <c r="C1244" s="9" t="s">
        <v>2071</v>
      </c>
      <c r="D1244" s="89" t="s">
        <v>2072</v>
      </c>
      <c r="E1244" s="91"/>
      <c r="F1244" s="85" t="s">
        <v>2583</v>
      </c>
      <c r="G1244" s="85"/>
    </row>
    <row r="1245">
      <c r="A1245" s="142" t="s">
        <v>687</v>
      </c>
      <c r="B1245" s="143" t="s">
        <v>693</v>
      </c>
      <c r="C1245" s="9" t="s">
        <v>2071</v>
      </c>
      <c r="D1245" s="100" t="s">
        <v>1021</v>
      </c>
      <c r="E1245" s="91"/>
      <c r="F1245" s="95" t="s">
        <v>2717</v>
      </c>
      <c r="G1245" s="95"/>
    </row>
    <row r="1246">
      <c r="A1246" s="145" t="s">
        <v>687</v>
      </c>
      <c r="B1246" s="146" t="s">
        <v>693</v>
      </c>
      <c r="C1246" s="13" t="s">
        <v>1634</v>
      </c>
      <c r="D1246" s="13" t="s">
        <v>2073</v>
      </c>
      <c r="E1246" s="41"/>
      <c r="F1246" s="84" t="s">
        <v>2718</v>
      </c>
      <c r="G1246" s="84"/>
    </row>
    <row r="1247">
      <c r="A1247" s="142" t="s">
        <v>687</v>
      </c>
      <c r="B1247" s="143" t="s">
        <v>693</v>
      </c>
      <c r="C1247" s="9" t="s">
        <v>1634</v>
      </c>
      <c r="D1247" s="100" t="s">
        <v>639</v>
      </c>
      <c r="E1247" s="91"/>
      <c r="F1247" s="95" t="s">
        <v>2719</v>
      </c>
      <c r="G1247" s="95"/>
    </row>
    <row r="1248">
      <c r="A1248" s="145" t="s">
        <v>687</v>
      </c>
      <c r="B1248" s="146" t="s">
        <v>693</v>
      </c>
      <c r="C1248" s="13" t="s">
        <v>1634</v>
      </c>
      <c r="D1248" s="13" t="s">
        <v>2720</v>
      </c>
      <c r="E1248" s="41"/>
      <c r="F1248" s="84" t="s">
        <v>2721</v>
      </c>
      <c r="G1248" s="84"/>
    </row>
    <row r="1249">
      <c r="A1249" s="145" t="s">
        <v>687</v>
      </c>
      <c r="B1249" s="146" t="s">
        <v>693</v>
      </c>
      <c r="C1249" s="13" t="s">
        <v>1634</v>
      </c>
      <c r="D1249" s="14" t="s">
        <v>985</v>
      </c>
      <c r="E1249" s="41"/>
      <c r="F1249" s="84" t="s">
        <v>2718</v>
      </c>
      <c r="G1249" s="84"/>
    </row>
    <row r="1250">
      <c r="A1250" s="145" t="s">
        <v>687</v>
      </c>
      <c r="B1250" s="146" t="s">
        <v>693</v>
      </c>
      <c r="C1250" s="9" t="s">
        <v>1636</v>
      </c>
      <c r="D1250" s="9" t="s">
        <v>2722</v>
      </c>
      <c r="E1250" s="91" t="s">
        <v>2723</v>
      </c>
      <c r="F1250" s="91" t="s">
        <v>2449</v>
      </c>
      <c r="G1250" s="91"/>
    </row>
    <row r="1251">
      <c r="A1251" s="142" t="s">
        <v>687</v>
      </c>
      <c r="B1251" s="143" t="s">
        <v>1638</v>
      </c>
      <c r="C1251" s="9" t="s">
        <v>2724</v>
      </c>
      <c r="D1251" s="9" t="s">
        <v>2725</v>
      </c>
      <c r="E1251" s="91"/>
      <c r="F1251" s="91" t="s">
        <v>2726</v>
      </c>
      <c r="G1251" s="121" t="str">
        <f>HYPERLINK("https://www.youtube.com/watch?v=54sNLANA4t4","Link")</f>
        <v>Link</v>
      </c>
    </row>
    <row r="1252">
      <c r="A1252" s="142" t="s">
        <v>687</v>
      </c>
      <c r="B1252" s="143" t="s">
        <v>1638</v>
      </c>
      <c r="C1252" s="9" t="s">
        <v>2724</v>
      </c>
      <c r="D1252" s="9" t="s">
        <v>2727</v>
      </c>
      <c r="E1252" s="91"/>
      <c r="F1252" s="91" t="s">
        <v>1744</v>
      </c>
      <c r="G1252" s="91"/>
    </row>
    <row r="1253">
      <c r="A1253" s="142" t="s">
        <v>687</v>
      </c>
      <c r="B1253" s="143" t="s">
        <v>1638</v>
      </c>
      <c r="C1253" s="9" t="s">
        <v>2728</v>
      </c>
      <c r="D1253" s="9" t="s">
        <v>2729</v>
      </c>
      <c r="E1253" s="91"/>
      <c r="F1253" s="91" t="s">
        <v>2647</v>
      </c>
      <c r="G1253" s="91"/>
    </row>
    <row r="1254">
      <c r="A1254" s="142" t="s">
        <v>687</v>
      </c>
      <c r="B1254" s="143" t="s">
        <v>1638</v>
      </c>
      <c r="C1254" s="9"/>
      <c r="D1254" s="9" t="s">
        <v>2730</v>
      </c>
      <c r="E1254" s="91" t="s">
        <v>2731</v>
      </c>
      <c r="F1254" s="91" t="s">
        <v>2596</v>
      </c>
      <c r="G1254" s="91"/>
    </row>
    <row r="1255">
      <c r="A1255" s="142" t="s">
        <v>687</v>
      </c>
      <c r="B1255" s="143" t="s">
        <v>2732</v>
      </c>
      <c r="C1255" s="9" t="s">
        <v>2733</v>
      </c>
      <c r="D1255" s="9" t="s">
        <v>2734</v>
      </c>
      <c r="E1255" s="91" t="s">
        <v>2735</v>
      </c>
      <c r="F1255" s="91" t="s">
        <v>2701</v>
      </c>
      <c r="G1255" s="121" t="str">
        <f>HYPERLINK("https://www.youtube.com/watch?v=UZ_Jd2jugSU","Link")</f>
        <v>Link</v>
      </c>
    </row>
    <row r="1256">
      <c r="A1256" s="142" t="s">
        <v>687</v>
      </c>
      <c r="B1256" s="143" t="s">
        <v>2736</v>
      </c>
      <c r="C1256" s="9" t="s">
        <v>2737</v>
      </c>
      <c r="D1256" s="9" t="s">
        <v>2738</v>
      </c>
      <c r="E1256" s="91"/>
      <c r="F1256" s="91" t="s">
        <v>2739</v>
      </c>
      <c r="G1256" s="91"/>
    </row>
    <row r="1257">
      <c r="A1257" s="142" t="s">
        <v>687</v>
      </c>
      <c r="B1257" s="143" t="s">
        <v>2736</v>
      </c>
      <c r="C1257" s="9" t="s">
        <v>2740</v>
      </c>
      <c r="D1257" s="9" t="s">
        <v>2741</v>
      </c>
      <c r="E1257" s="91"/>
      <c r="F1257" s="91" t="s">
        <v>2742</v>
      </c>
      <c r="G1257" s="91"/>
    </row>
    <row r="1258">
      <c r="A1258" s="142" t="s">
        <v>687</v>
      </c>
      <c r="B1258" s="143" t="s">
        <v>2736</v>
      </c>
      <c r="C1258" s="9" t="s">
        <v>2743</v>
      </c>
      <c r="D1258" s="9" t="s">
        <v>2744</v>
      </c>
      <c r="E1258" s="91"/>
      <c r="F1258" s="91" t="s">
        <v>2498</v>
      </c>
      <c r="G1258" s="91"/>
    </row>
    <row r="1259">
      <c r="A1259" s="142" t="s">
        <v>687</v>
      </c>
      <c r="B1259" s="143" t="s">
        <v>2736</v>
      </c>
      <c r="C1259" s="9" t="s">
        <v>2745</v>
      </c>
      <c r="D1259" s="9" t="s">
        <v>2746</v>
      </c>
      <c r="E1259" s="91"/>
      <c r="F1259" s="91" t="s">
        <v>2747</v>
      </c>
      <c r="G1259" s="91"/>
    </row>
    <row r="1260">
      <c r="A1260" s="142" t="s">
        <v>687</v>
      </c>
      <c r="B1260" s="143" t="s">
        <v>2736</v>
      </c>
      <c r="C1260" s="9" t="s">
        <v>2748</v>
      </c>
      <c r="D1260" s="9" t="s">
        <v>2749</v>
      </c>
      <c r="E1260" s="91"/>
      <c r="F1260" s="91" t="s">
        <v>2715</v>
      </c>
      <c r="G1260" s="91"/>
    </row>
    <row r="1261">
      <c r="A1261" s="142" t="s">
        <v>687</v>
      </c>
      <c r="B1261" s="143" t="s">
        <v>2736</v>
      </c>
      <c r="C1261" s="9" t="s">
        <v>2750</v>
      </c>
      <c r="D1261" s="9" t="s">
        <v>2751</v>
      </c>
      <c r="E1261" s="91"/>
      <c r="F1261" s="91" t="s">
        <v>2752</v>
      </c>
      <c r="G1261" s="91"/>
    </row>
    <row r="1262">
      <c r="A1262" s="142" t="s">
        <v>687</v>
      </c>
      <c r="B1262" s="143" t="s">
        <v>2736</v>
      </c>
      <c r="C1262" s="9" t="s">
        <v>2750</v>
      </c>
      <c r="D1262" s="9" t="s">
        <v>2753</v>
      </c>
      <c r="E1262" s="91"/>
      <c r="F1262" s="91" t="s">
        <v>2716</v>
      </c>
      <c r="G1262" s="91"/>
    </row>
    <row r="1263">
      <c r="A1263" s="142" t="s">
        <v>687</v>
      </c>
      <c r="B1263" s="143" t="s">
        <v>2754</v>
      </c>
      <c r="C1263" s="9"/>
      <c r="D1263" s="9" t="s">
        <v>2755</v>
      </c>
      <c r="E1263" s="91"/>
      <c r="F1263" s="91" t="s">
        <v>2756</v>
      </c>
      <c r="G1263" s="91"/>
    </row>
    <row r="1264">
      <c r="A1264" s="142" t="s">
        <v>687</v>
      </c>
      <c r="B1264" s="143" t="s">
        <v>1964</v>
      </c>
      <c r="C1264" s="9" t="s">
        <v>2757</v>
      </c>
      <c r="D1264" s="9" t="s">
        <v>2758</v>
      </c>
      <c r="E1264" s="91"/>
      <c r="F1264" s="91" t="s">
        <v>2759</v>
      </c>
      <c r="G1264" s="91"/>
    </row>
    <row r="1265">
      <c r="A1265" s="142" t="s">
        <v>2078</v>
      </c>
      <c r="B1265" s="143" t="s">
        <v>2760</v>
      </c>
      <c r="C1265" s="9" t="s">
        <v>2761</v>
      </c>
      <c r="D1265" s="9" t="s">
        <v>2762</v>
      </c>
      <c r="E1265" s="91"/>
      <c r="F1265" s="91" t="s">
        <v>2763</v>
      </c>
      <c r="G1265" s="91"/>
    </row>
    <row r="1266">
      <c r="A1266" s="142" t="s">
        <v>2764</v>
      </c>
      <c r="B1266" s="143" t="s">
        <v>2765</v>
      </c>
      <c r="C1266" s="9"/>
      <c r="D1266" s="9" t="s">
        <v>2766</v>
      </c>
      <c r="E1266" s="91"/>
      <c r="F1266" s="91" t="s">
        <v>2397</v>
      </c>
      <c r="G1266" s="91"/>
    </row>
    <row r="1267">
      <c r="A1267" s="142" t="s">
        <v>2764</v>
      </c>
      <c r="B1267" s="143" t="s">
        <v>2767</v>
      </c>
      <c r="C1267" s="9"/>
      <c r="D1267" s="9" t="s">
        <v>2768</v>
      </c>
      <c r="E1267" s="91"/>
      <c r="F1267" s="91" t="s">
        <v>2769</v>
      </c>
      <c r="G1267" s="91"/>
    </row>
    <row r="1268">
      <c r="A1268" s="142" t="s">
        <v>2764</v>
      </c>
      <c r="B1268" s="143" t="s">
        <v>2767</v>
      </c>
      <c r="C1268" s="9"/>
      <c r="D1268" s="9" t="s">
        <v>2770</v>
      </c>
      <c r="E1268" s="91"/>
      <c r="F1268" s="91" t="s">
        <v>2771</v>
      </c>
      <c r="G1268" s="91"/>
    </row>
    <row r="1269">
      <c r="A1269" s="142" t="s">
        <v>988</v>
      </c>
      <c r="B1269" s="143" t="s">
        <v>994</v>
      </c>
      <c r="C1269" s="9" t="s">
        <v>2772</v>
      </c>
      <c r="D1269" s="89" t="s">
        <v>2773</v>
      </c>
      <c r="E1269" s="91" t="s">
        <v>2774</v>
      </c>
      <c r="F1269" s="85" t="s">
        <v>2775</v>
      </c>
      <c r="G1269" s="85"/>
    </row>
    <row r="1270">
      <c r="A1270" s="142" t="s">
        <v>388</v>
      </c>
      <c r="B1270" s="143" t="s">
        <v>2083</v>
      </c>
      <c r="C1270" s="9" t="s">
        <v>2084</v>
      </c>
      <c r="D1270" s="89" t="s">
        <v>2776</v>
      </c>
      <c r="E1270" s="91"/>
      <c r="F1270" s="85" t="s">
        <v>2747</v>
      </c>
      <c r="G1270" s="85"/>
    </row>
    <row r="1271">
      <c r="A1271" s="142" t="s">
        <v>388</v>
      </c>
      <c r="B1271" s="143" t="s">
        <v>2083</v>
      </c>
      <c r="C1271" s="9" t="s">
        <v>2084</v>
      </c>
      <c r="D1271" s="100" t="s">
        <v>2777</v>
      </c>
      <c r="E1271" s="91"/>
      <c r="F1271" s="95" t="s">
        <v>2778</v>
      </c>
      <c r="G1271" s="126" t="str">
        <f>HYPERLINK("https://www.youtube.com/watch?v=n-PgqVLAY3A","Link")</f>
        <v>Link</v>
      </c>
    </row>
    <row r="1272">
      <c r="A1272" s="142" t="s">
        <v>388</v>
      </c>
      <c r="B1272" s="143" t="s">
        <v>2083</v>
      </c>
      <c r="C1272" s="9" t="s">
        <v>2779</v>
      </c>
      <c r="D1272" s="89" t="s">
        <v>2780</v>
      </c>
      <c r="E1272" s="91"/>
      <c r="F1272" s="85" t="s">
        <v>2462</v>
      </c>
      <c r="G1272" s="85"/>
    </row>
    <row r="1273">
      <c r="A1273" s="142" t="s">
        <v>388</v>
      </c>
      <c r="B1273" s="143" t="s">
        <v>389</v>
      </c>
      <c r="C1273" s="9" t="s">
        <v>2781</v>
      </c>
      <c r="D1273" s="89" t="s">
        <v>2782</v>
      </c>
      <c r="E1273" s="89" t="s">
        <v>2783</v>
      </c>
      <c r="F1273" s="85" t="s">
        <v>2502</v>
      </c>
      <c r="G1273" s="85"/>
    </row>
    <row r="1274">
      <c r="A1274" s="142" t="s">
        <v>388</v>
      </c>
      <c r="B1274" s="143" t="s">
        <v>389</v>
      </c>
      <c r="C1274" s="9" t="s">
        <v>2781</v>
      </c>
      <c r="D1274" s="89" t="s">
        <v>2782</v>
      </c>
      <c r="E1274" s="89" t="s">
        <v>2784</v>
      </c>
      <c r="F1274" s="85" t="s">
        <v>2600</v>
      </c>
      <c r="G1274" s="85"/>
    </row>
    <row r="1275">
      <c r="A1275" s="142" t="s">
        <v>388</v>
      </c>
      <c r="B1275" s="143" t="s">
        <v>1006</v>
      </c>
      <c r="C1275" s="9" t="s">
        <v>2091</v>
      </c>
      <c r="D1275" s="100" t="s">
        <v>2785</v>
      </c>
      <c r="E1275" s="91"/>
      <c r="F1275" s="95" t="s">
        <v>2771</v>
      </c>
      <c r="G1275" s="95"/>
    </row>
    <row r="1276">
      <c r="A1276" s="142" t="s">
        <v>388</v>
      </c>
      <c r="B1276" s="143" t="s">
        <v>1006</v>
      </c>
      <c r="C1276" s="9" t="s">
        <v>2091</v>
      </c>
      <c r="D1276" s="89" t="s">
        <v>2786</v>
      </c>
      <c r="E1276" s="91"/>
      <c r="F1276" s="85" t="s">
        <v>2543</v>
      </c>
      <c r="G1276" s="126" t="str">
        <f>HYPERLINK("https://www.youtube.com/watch?v=NUOyXwtosEE&amp;","Link")</f>
        <v>Link</v>
      </c>
    </row>
    <row r="1277">
      <c r="A1277" s="142" t="s">
        <v>388</v>
      </c>
      <c r="B1277" s="143" t="s">
        <v>1006</v>
      </c>
      <c r="C1277" s="9" t="s">
        <v>2091</v>
      </c>
      <c r="D1277" s="100" t="s">
        <v>2787</v>
      </c>
      <c r="E1277" s="91"/>
      <c r="F1277" s="95" t="s">
        <v>2788</v>
      </c>
      <c r="G1277" s="126" t="str">
        <f>HYPERLINK("https://www.youtube.com/watch?v=yjjAk1PfcY0","Link")</f>
        <v>Link</v>
      </c>
    </row>
    <row r="1278">
      <c r="A1278" s="142" t="s">
        <v>388</v>
      </c>
      <c r="B1278" s="143" t="s">
        <v>1006</v>
      </c>
      <c r="C1278" s="9" t="s">
        <v>2091</v>
      </c>
      <c r="D1278" s="89" t="s">
        <v>2789</v>
      </c>
      <c r="E1278" s="91" t="s">
        <v>2790</v>
      </c>
      <c r="F1278" s="85" t="s">
        <v>2791</v>
      </c>
      <c r="G1278" s="85"/>
    </row>
    <row r="1279">
      <c r="A1279" s="142" t="s">
        <v>388</v>
      </c>
      <c r="B1279" s="143" t="s">
        <v>1006</v>
      </c>
      <c r="C1279" s="9" t="s">
        <v>2084</v>
      </c>
      <c r="D1279" s="89" t="s">
        <v>2792</v>
      </c>
      <c r="E1279" s="91"/>
      <c r="F1279" s="85" t="s">
        <v>2793</v>
      </c>
      <c r="G1279" s="85"/>
    </row>
    <row r="1280">
      <c r="A1280" s="142" t="s">
        <v>388</v>
      </c>
      <c r="B1280" s="143" t="s">
        <v>1006</v>
      </c>
      <c r="C1280" s="9" t="s">
        <v>2084</v>
      </c>
      <c r="D1280" s="89" t="s">
        <v>2794</v>
      </c>
      <c r="E1280" s="91"/>
      <c r="F1280" s="85" t="s">
        <v>2795</v>
      </c>
      <c r="G1280" s="85"/>
    </row>
    <row r="1281">
      <c r="A1281" s="142" t="s">
        <v>388</v>
      </c>
      <c r="B1281" s="143" t="s">
        <v>1006</v>
      </c>
      <c r="C1281" s="9" t="s">
        <v>2084</v>
      </c>
      <c r="D1281" s="89" t="s">
        <v>2796</v>
      </c>
      <c r="E1281" s="91"/>
      <c r="F1281" s="85" t="s">
        <v>2543</v>
      </c>
      <c r="G1281" s="85"/>
    </row>
    <row r="1282">
      <c r="A1282" s="142" t="s">
        <v>388</v>
      </c>
      <c r="B1282" s="143" t="s">
        <v>1006</v>
      </c>
      <c r="C1282" s="9" t="s">
        <v>1351</v>
      </c>
      <c r="D1282" s="89" t="s">
        <v>2797</v>
      </c>
      <c r="E1282" s="91"/>
      <c r="F1282" s="85" t="s">
        <v>2798</v>
      </c>
      <c r="G1282" s="85"/>
    </row>
    <row r="1283">
      <c r="A1283" s="142" t="s">
        <v>388</v>
      </c>
      <c r="B1283" s="143" t="s">
        <v>1006</v>
      </c>
      <c r="C1283" s="9" t="s">
        <v>1351</v>
      </c>
      <c r="D1283" s="89" t="s">
        <v>2799</v>
      </c>
      <c r="E1283" s="91"/>
      <c r="F1283" s="85" t="s">
        <v>2701</v>
      </c>
      <c r="G1283" s="85"/>
    </row>
    <row r="1284">
      <c r="A1284" s="142" t="s">
        <v>388</v>
      </c>
      <c r="B1284" s="143" t="s">
        <v>1006</v>
      </c>
      <c r="C1284" s="9" t="s">
        <v>2800</v>
      </c>
      <c r="D1284" s="89" t="s">
        <v>2801</v>
      </c>
      <c r="E1284" s="91"/>
      <c r="F1284" s="85" t="s">
        <v>2543</v>
      </c>
      <c r="G1284" s="95"/>
    </row>
    <row r="1285">
      <c r="A1285" s="142" t="s">
        <v>388</v>
      </c>
      <c r="B1285" s="143" t="s">
        <v>1006</v>
      </c>
      <c r="C1285" s="9" t="s">
        <v>2098</v>
      </c>
      <c r="D1285" s="100" t="s">
        <v>2802</v>
      </c>
      <c r="E1285" s="91"/>
      <c r="F1285" s="95" t="s">
        <v>2803</v>
      </c>
      <c r="G1285" s="95"/>
    </row>
    <row r="1286">
      <c r="A1286" s="142" t="s">
        <v>388</v>
      </c>
      <c r="B1286" s="143" t="s">
        <v>1006</v>
      </c>
      <c r="C1286" s="9" t="s">
        <v>1354</v>
      </c>
      <c r="D1286" s="89" t="s">
        <v>2804</v>
      </c>
      <c r="E1286" s="91"/>
      <c r="F1286" s="85" t="s">
        <v>2788</v>
      </c>
      <c r="G1286" s="126" t="str">
        <f>HYPERLINK("https://www.youtube.com/watch?v=v0Rt54BQ1tw","Link")</f>
        <v>Link</v>
      </c>
    </row>
    <row r="1287">
      <c r="A1287" s="142" t="s">
        <v>388</v>
      </c>
      <c r="B1287" s="143" t="s">
        <v>1006</v>
      </c>
      <c r="C1287" s="9" t="s">
        <v>2101</v>
      </c>
      <c r="D1287" s="100" t="s">
        <v>2805</v>
      </c>
      <c r="E1287" s="91"/>
      <c r="F1287" s="95" t="s">
        <v>2806</v>
      </c>
      <c r="G1287" s="126" t="str">
        <f>HYPERLINK("https://www.youtube.com/watch?v=w0Qh6i5aUMk","Link")</f>
        <v>Link</v>
      </c>
    </row>
    <row r="1288">
      <c r="A1288" s="142" t="s">
        <v>388</v>
      </c>
      <c r="B1288" s="143" t="s">
        <v>1006</v>
      </c>
      <c r="C1288" s="9" t="s">
        <v>2101</v>
      </c>
      <c r="D1288" s="89" t="s">
        <v>2807</v>
      </c>
      <c r="E1288" s="91"/>
      <c r="F1288" s="85" t="s">
        <v>2808</v>
      </c>
      <c r="G1288" s="126" t="str">
        <f>HYPERLINK("https://www.youtube.com/watch?v=qT5-GuT8aEw","Link")</f>
        <v>Link</v>
      </c>
    </row>
    <row r="1289">
      <c r="A1289" s="142" t="s">
        <v>388</v>
      </c>
      <c r="B1289" s="143" t="s">
        <v>1006</v>
      </c>
      <c r="C1289" s="9" t="s">
        <v>2101</v>
      </c>
      <c r="D1289" s="100" t="s">
        <v>2809</v>
      </c>
      <c r="E1289" s="91"/>
      <c r="F1289" s="95" t="s">
        <v>2698</v>
      </c>
      <c r="G1289" s="95"/>
    </row>
    <row r="1290">
      <c r="A1290" s="142" t="s">
        <v>388</v>
      </c>
      <c r="B1290" s="143" t="s">
        <v>1006</v>
      </c>
      <c r="C1290" s="9" t="s">
        <v>2101</v>
      </c>
      <c r="D1290" s="89" t="s">
        <v>2810</v>
      </c>
      <c r="E1290" s="91"/>
      <c r="F1290" s="85" t="s">
        <v>2811</v>
      </c>
      <c r="G1290" s="85"/>
    </row>
    <row r="1291">
      <c r="A1291" s="142" t="s">
        <v>388</v>
      </c>
      <c r="B1291" s="143" t="s">
        <v>1006</v>
      </c>
      <c r="C1291" s="9" t="s">
        <v>2101</v>
      </c>
      <c r="D1291" s="89" t="s">
        <v>2812</v>
      </c>
      <c r="E1291" s="91"/>
      <c r="F1291" s="85" t="s">
        <v>2791</v>
      </c>
      <c r="G1291" s="85"/>
    </row>
    <row r="1292">
      <c r="A1292" s="142" t="s">
        <v>388</v>
      </c>
      <c r="B1292" s="143" t="s">
        <v>1006</v>
      </c>
      <c r="C1292" s="9" t="s">
        <v>2813</v>
      </c>
      <c r="D1292" s="89" t="s">
        <v>2814</v>
      </c>
      <c r="E1292" s="91"/>
      <c r="F1292" s="85" t="s">
        <v>2791</v>
      </c>
      <c r="G1292" s="95"/>
    </row>
    <row r="1293">
      <c r="A1293" s="142" t="s">
        <v>388</v>
      </c>
      <c r="B1293" s="143" t="s">
        <v>1006</v>
      </c>
      <c r="C1293" s="9" t="s">
        <v>2813</v>
      </c>
      <c r="D1293" s="89" t="s">
        <v>2815</v>
      </c>
      <c r="E1293" s="91"/>
      <c r="F1293" s="85" t="s">
        <v>2816</v>
      </c>
      <c r="G1293" s="95"/>
    </row>
    <row r="1294">
      <c r="A1294" s="142" t="s">
        <v>388</v>
      </c>
      <c r="B1294" s="143" t="s">
        <v>1006</v>
      </c>
      <c r="C1294" s="9" t="s">
        <v>2813</v>
      </c>
      <c r="D1294" s="100" t="s">
        <v>2817</v>
      </c>
      <c r="E1294" s="91"/>
      <c r="F1294" s="95" t="s">
        <v>2795</v>
      </c>
      <c r="G1294" s="95"/>
    </row>
    <row r="1295">
      <c r="A1295" s="142" t="s">
        <v>388</v>
      </c>
      <c r="B1295" s="143" t="s">
        <v>1006</v>
      </c>
      <c r="C1295" s="9" t="s">
        <v>2818</v>
      </c>
      <c r="D1295" s="89" t="s">
        <v>2819</v>
      </c>
      <c r="E1295" s="91"/>
      <c r="F1295" s="85" t="s">
        <v>2820</v>
      </c>
      <c r="G1295" s="85"/>
    </row>
    <row r="1296">
      <c r="A1296" s="142" t="s">
        <v>388</v>
      </c>
      <c r="B1296" s="143" t="s">
        <v>1006</v>
      </c>
      <c r="C1296" s="9" t="s">
        <v>2821</v>
      </c>
      <c r="D1296" s="89" t="s">
        <v>2822</v>
      </c>
      <c r="E1296" s="91" t="s">
        <v>2823</v>
      </c>
      <c r="F1296" s="85" t="s">
        <v>2803</v>
      </c>
      <c r="G1296" s="85"/>
    </row>
    <row r="1297">
      <c r="A1297" s="142" t="s">
        <v>388</v>
      </c>
      <c r="B1297" s="143" t="s">
        <v>1006</v>
      </c>
      <c r="C1297" s="9" t="s">
        <v>1396</v>
      </c>
      <c r="D1297" s="89" t="s">
        <v>2824</v>
      </c>
      <c r="E1297" s="91"/>
      <c r="F1297" s="85" t="s">
        <v>2698</v>
      </c>
      <c r="G1297" s="85"/>
    </row>
    <row r="1298">
      <c r="A1298" s="142" t="s">
        <v>388</v>
      </c>
      <c r="B1298" s="143" t="s">
        <v>1006</v>
      </c>
      <c r="C1298" s="9" t="s">
        <v>2106</v>
      </c>
      <c r="D1298" s="89" t="s">
        <v>2825</v>
      </c>
      <c r="E1298" s="91"/>
      <c r="F1298" s="85" t="s">
        <v>2798</v>
      </c>
      <c r="G1298" s="85"/>
    </row>
    <row r="1299">
      <c r="A1299" s="142" t="s">
        <v>388</v>
      </c>
      <c r="B1299" s="143" t="s">
        <v>1006</v>
      </c>
      <c r="C1299" s="9" t="s">
        <v>2106</v>
      </c>
      <c r="D1299" s="100" t="s">
        <v>2112</v>
      </c>
      <c r="E1299" s="91"/>
      <c r="F1299" s="95" t="s">
        <v>2826</v>
      </c>
      <c r="G1299" s="126" t="str">
        <f>HYPERLINK("https://www.youtube.com/watch?v=YtXzHRTWDUk","Link")</f>
        <v>Link</v>
      </c>
    </row>
    <row r="1300">
      <c r="A1300" s="142" t="s">
        <v>388</v>
      </c>
      <c r="B1300" s="143" t="s">
        <v>1006</v>
      </c>
      <c r="C1300" s="9" t="s">
        <v>2106</v>
      </c>
      <c r="D1300" s="89" t="s">
        <v>2116</v>
      </c>
      <c r="E1300" s="91"/>
      <c r="F1300" s="85" t="s">
        <v>2739</v>
      </c>
      <c r="G1300" s="126" t="str">
        <f>HYPERLINK("https://www.youtube.com/watch?v=IrupwGaWBcA","Link")</f>
        <v>Link</v>
      </c>
    </row>
    <row r="1301">
      <c r="A1301" s="142" t="s">
        <v>388</v>
      </c>
      <c r="B1301" s="143" t="s">
        <v>1006</v>
      </c>
      <c r="C1301" s="9" t="s">
        <v>2106</v>
      </c>
      <c r="D1301" s="100" t="s">
        <v>2827</v>
      </c>
      <c r="E1301" s="91"/>
      <c r="F1301" s="85" t="s">
        <v>2791</v>
      </c>
      <c r="G1301" s="85"/>
    </row>
    <row r="1302">
      <c r="A1302" s="142" t="s">
        <v>388</v>
      </c>
      <c r="B1302" s="143" t="s">
        <v>1006</v>
      </c>
      <c r="C1302" s="9" t="s">
        <v>2106</v>
      </c>
      <c r="D1302" s="89" t="s">
        <v>2118</v>
      </c>
      <c r="E1302" s="91"/>
      <c r="F1302" s="85" t="s">
        <v>2828</v>
      </c>
      <c r="G1302" s="85"/>
    </row>
    <row r="1303">
      <c r="A1303" s="142" t="s">
        <v>388</v>
      </c>
      <c r="B1303" s="143" t="s">
        <v>1006</v>
      </c>
      <c r="C1303" s="9" t="s">
        <v>2125</v>
      </c>
      <c r="D1303" s="89" t="s">
        <v>2829</v>
      </c>
      <c r="E1303" s="91"/>
      <c r="F1303" s="85" t="s">
        <v>2803</v>
      </c>
      <c r="G1303" s="95"/>
    </row>
    <row r="1304">
      <c r="A1304" s="142" t="s">
        <v>388</v>
      </c>
      <c r="B1304" s="143" t="s">
        <v>1006</v>
      </c>
      <c r="C1304" s="9" t="s">
        <v>2125</v>
      </c>
      <c r="D1304" s="89" t="s">
        <v>2830</v>
      </c>
      <c r="E1304" s="91"/>
      <c r="F1304" s="85" t="s">
        <v>2771</v>
      </c>
      <c r="G1304" s="85"/>
    </row>
    <row r="1305">
      <c r="A1305" s="142" t="s">
        <v>388</v>
      </c>
      <c r="B1305" s="143" t="s">
        <v>1006</v>
      </c>
      <c r="C1305" s="9" t="s">
        <v>2125</v>
      </c>
      <c r="D1305" s="100" t="s">
        <v>2127</v>
      </c>
      <c r="E1305" s="91"/>
      <c r="F1305" s="95" t="s">
        <v>2831</v>
      </c>
      <c r="G1305" s="126" t="str">
        <f>HYPERLINK("https://www.youtube.com/watch?v=5zrspyuszPY","Link")</f>
        <v>Link</v>
      </c>
    </row>
    <row r="1306">
      <c r="A1306" s="142" t="s">
        <v>388</v>
      </c>
      <c r="B1306" s="143" t="s">
        <v>1006</v>
      </c>
      <c r="C1306" s="9" t="s">
        <v>2125</v>
      </c>
      <c r="D1306" s="89" t="s">
        <v>2832</v>
      </c>
      <c r="E1306" s="91"/>
      <c r="F1306" s="85" t="s">
        <v>2771</v>
      </c>
      <c r="G1306" s="85"/>
    </row>
    <row r="1307">
      <c r="A1307" s="142" t="s">
        <v>388</v>
      </c>
      <c r="B1307" s="143" t="s">
        <v>1006</v>
      </c>
      <c r="C1307" s="9" t="s">
        <v>2125</v>
      </c>
      <c r="D1307" s="89" t="s">
        <v>2833</v>
      </c>
      <c r="E1307" s="91"/>
      <c r="F1307" s="85" t="s">
        <v>2739</v>
      </c>
      <c r="G1307" s="126" t="str">
        <f>HYPERLINK("https://www.youtube.com/watch?v=TRWyQa-N4Ho","Link")</f>
        <v>Link</v>
      </c>
    </row>
    <row r="1308">
      <c r="A1308" s="145" t="s">
        <v>388</v>
      </c>
      <c r="B1308" s="146" t="s">
        <v>1006</v>
      </c>
      <c r="C1308" s="9" t="s">
        <v>2834</v>
      </c>
      <c r="D1308" s="89" t="s">
        <v>2835</v>
      </c>
      <c r="E1308" s="91"/>
      <c r="F1308" s="85" t="s">
        <v>2836</v>
      </c>
      <c r="G1308" s="95"/>
    </row>
    <row r="1309">
      <c r="A1309" s="142" t="s">
        <v>388</v>
      </c>
      <c r="B1309" s="143" t="s">
        <v>1006</v>
      </c>
      <c r="C1309" s="9" t="s">
        <v>2779</v>
      </c>
      <c r="D1309" s="100" t="s">
        <v>2837</v>
      </c>
      <c r="E1309" s="91"/>
      <c r="F1309" s="95" t="s">
        <v>2828</v>
      </c>
      <c r="G1309" s="95"/>
    </row>
    <row r="1310">
      <c r="A1310" s="142" t="s">
        <v>388</v>
      </c>
      <c r="B1310" s="143" t="s">
        <v>1010</v>
      </c>
      <c r="C1310" s="9" t="s">
        <v>1011</v>
      </c>
      <c r="D1310" s="89" t="s">
        <v>2838</v>
      </c>
      <c r="E1310" s="91"/>
      <c r="F1310" s="85" t="s">
        <v>2586</v>
      </c>
      <c r="G1310" s="85"/>
    </row>
    <row r="1311">
      <c r="A1311" s="142" t="s">
        <v>388</v>
      </c>
      <c r="B1311" s="143" t="s">
        <v>1010</v>
      </c>
      <c r="C1311" s="9" t="s">
        <v>1011</v>
      </c>
      <c r="D1311" s="89" t="s">
        <v>2839</v>
      </c>
      <c r="E1311" s="91"/>
      <c r="F1311" s="85" t="s">
        <v>2771</v>
      </c>
      <c r="G1311" s="85"/>
    </row>
    <row r="1312">
      <c r="A1312" s="142" t="s">
        <v>388</v>
      </c>
      <c r="B1312" s="143" t="s">
        <v>1010</v>
      </c>
      <c r="C1312" s="9" t="s">
        <v>1011</v>
      </c>
      <c r="D1312" s="89" t="s">
        <v>2840</v>
      </c>
      <c r="E1312" s="91"/>
      <c r="F1312" s="100" t="s">
        <v>2623</v>
      </c>
      <c r="G1312" s="100"/>
    </row>
    <row r="1313">
      <c r="A1313" s="142" t="s">
        <v>388</v>
      </c>
      <c r="B1313" s="143" t="s">
        <v>1010</v>
      </c>
      <c r="C1313" s="9" t="s">
        <v>1011</v>
      </c>
      <c r="D1313" s="89" t="s">
        <v>2841</v>
      </c>
      <c r="E1313" s="91"/>
      <c r="F1313" s="100" t="s">
        <v>2842</v>
      </c>
      <c r="G1313" s="100"/>
    </row>
    <row r="1314">
      <c r="A1314" s="142" t="s">
        <v>388</v>
      </c>
      <c r="B1314" s="143" t="s">
        <v>1010</v>
      </c>
      <c r="C1314" s="9" t="s">
        <v>1011</v>
      </c>
      <c r="D1314" s="89" t="s">
        <v>2843</v>
      </c>
      <c r="E1314" s="91"/>
      <c r="F1314" s="89" t="s">
        <v>2710</v>
      </c>
      <c r="G1314" s="89"/>
    </row>
    <row r="1315">
      <c r="A1315" s="142" t="s">
        <v>388</v>
      </c>
      <c r="B1315" s="143" t="s">
        <v>1010</v>
      </c>
      <c r="C1315" s="9" t="s">
        <v>1371</v>
      </c>
      <c r="D1315" s="89" t="s">
        <v>2844</v>
      </c>
      <c r="E1315" s="91"/>
      <c r="F1315" s="100" t="s">
        <v>2845</v>
      </c>
      <c r="G1315" s="100"/>
    </row>
    <row r="1316">
      <c r="A1316" s="142" t="s">
        <v>388</v>
      </c>
      <c r="B1316" s="143" t="s">
        <v>1010</v>
      </c>
      <c r="C1316" s="9" t="s">
        <v>1371</v>
      </c>
      <c r="D1316" s="89" t="s">
        <v>2846</v>
      </c>
      <c r="E1316" s="91"/>
      <c r="F1316" s="95" t="s">
        <v>2583</v>
      </c>
      <c r="G1316" s="95"/>
    </row>
    <row r="1317">
      <c r="A1317" s="142" t="s">
        <v>388</v>
      </c>
      <c r="B1317" s="143" t="s">
        <v>1010</v>
      </c>
      <c r="C1317" s="9" t="s">
        <v>1371</v>
      </c>
      <c r="D1317" s="89" t="s">
        <v>1673</v>
      </c>
      <c r="E1317" s="91"/>
      <c r="F1317" s="95" t="s">
        <v>2583</v>
      </c>
      <c r="G1317" s="95"/>
    </row>
    <row r="1318">
      <c r="A1318" s="142" t="s">
        <v>388</v>
      </c>
      <c r="B1318" s="143" t="s">
        <v>1010</v>
      </c>
      <c r="C1318" s="9" t="s">
        <v>1371</v>
      </c>
      <c r="D1318" s="89" t="s">
        <v>1679</v>
      </c>
      <c r="E1318" s="91"/>
      <c r="F1318" s="95" t="s">
        <v>2847</v>
      </c>
      <c r="G1318" s="95"/>
    </row>
    <row r="1319">
      <c r="A1319" s="142" t="s">
        <v>388</v>
      </c>
      <c r="B1319" s="143" t="s">
        <v>1010</v>
      </c>
      <c r="C1319" s="9" t="s">
        <v>1371</v>
      </c>
      <c r="D1319" s="89" t="s">
        <v>1677</v>
      </c>
      <c r="E1319" s="91"/>
      <c r="F1319" s="95" t="s">
        <v>2718</v>
      </c>
      <c r="G1319" s="95"/>
    </row>
    <row r="1320">
      <c r="A1320" s="142" t="s">
        <v>388</v>
      </c>
      <c r="B1320" s="143" t="s">
        <v>1010</v>
      </c>
      <c r="C1320" s="9" t="s">
        <v>1371</v>
      </c>
      <c r="D1320" s="89" t="s">
        <v>1685</v>
      </c>
      <c r="E1320" s="91"/>
      <c r="F1320" s="95" t="s">
        <v>2848</v>
      </c>
      <c r="G1320" s="95"/>
    </row>
    <row r="1321">
      <c r="A1321" s="142" t="s">
        <v>388</v>
      </c>
      <c r="B1321" s="143" t="s">
        <v>1010</v>
      </c>
      <c r="C1321" s="9" t="s">
        <v>1371</v>
      </c>
      <c r="D1321" s="89" t="s">
        <v>2849</v>
      </c>
      <c r="E1321" s="91"/>
      <c r="F1321" s="85" t="s">
        <v>2397</v>
      </c>
      <c r="G1321" s="95"/>
    </row>
    <row r="1322">
      <c r="A1322" s="142" t="s">
        <v>388</v>
      </c>
      <c r="B1322" s="143" t="s">
        <v>1010</v>
      </c>
      <c r="C1322" s="9" t="s">
        <v>1371</v>
      </c>
      <c r="D1322" s="89" t="s">
        <v>2850</v>
      </c>
      <c r="E1322" s="91"/>
      <c r="F1322" s="85" t="s">
        <v>2698</v>
      </c>
      <c r="G1322" s="95"/>
    </row>
    <row r="1323">
      <c r="A1323" s="142" t="s">
        <v>388</v>
      </c>
      <c r="B1323" s="143" t="s">
        <v>1010</v>
      </c>
      <c r="C1323" s="9" t="s">
        <v>1371</v>
      </c>
      <c r="D1323" s="89" t="s">
        <v>2851</v>
      </c>
      <c r="E1323" s="91"/>
      <c r="F1323" s="85" t="s">
        <v>2798</v>
      </c>
      <c r="G1323" s="85"/>
    </row>
    <row r="1324">
      <c r="A1324" s="142" t="s">
        <v>388</v>
      </c>
      <c r="B1324" s="143" t="s">
        <v>1010</v>
      </c>
      <c r="C1324" s="9" t="s">
        <v>1371</v>
      </c>
      <c r="D1324" s="89" t="s">
        <v>2852</v>
      </c>
      <c r="E1324" s="91"/>
      <c r="F1324" s="85" t="s">
        <v>2853</v>
      </c>
      <c r="G1324" s="85"/>
    </row>
    <row r="1325">
      <c r="A1325" s="142" t="s">
        <v>388</v>
      </c>
      <c r="B1325" s="143" t="s">
        <v>1010</v>
      </c>
      <c r="C1325" s="9" t="s">
        <v>1371</v>
      </c>
      <c r="D1325" s="89" t="s">
        <v>2854</v>
      </c>
      <c r="E1325" s="91"/>
      <c r="F1325" s="95" t="s">
        <v>2791</v>
      </c>
      <c r="G1325" s="95"/>
    </row>
    <row r="1326">
      <c r="A1326" s="142" t="s">
        <v>388</v>
      </c>
      <c r="B1326" s="143" t="s">
        <v>1010</v>
      </c>
      <c r="C1326" s="9" t="s">
        <v>1371</v>
      </c>
      <c r="D1326" s="89" t="s">
        <v>2855</v>
      </c>
      <c r="E1326" s="91"/>
      <c r="F1326" s="95" t="s">
        <v>2591</v>
      </c>
      <c r="G1326" s="95"/>
    </row>
    <row r="1327">
      <c r="A1327" s="142" t="s">
        <v>388</v>
      </c>
      <c r="B1327" s="143" t="s">
        <v>1010</v>
      </c>
      <c r="C1327" s="9" t="s">
        <v>1371</v>
      </c>
      <c r="D1327" s="89" t="s">
        <v>2193</v>
      </c>
      <c r="E1327" s="91"/>
      <c r="F1327" s="100" t="s">
        <v>2717</v>
      </c>
      <c r="G1327" s="100"/>
    </row>
    <row r="1328">
      <c r="A1328" s="142" t="s">
        <v>388</v>
      </c>
      <c r="B1328" s="143" t="s">
        <v>1010</v>
      </c>
      <c r="C1328" s="9" t="s">
        <v>1371</v>
      </c>
      <c r="D1328" s="89" t="s">
        <v>2856</v>
      </c>
      <c r="E1328" s="91"/>
      <c r="F1328" s="89" t="s">
        <v>2543</v>
      </c>
      <c r="G1328" s="89"/>
    </row>
    <row r="1329">
      <c r="A1329" s="142" t="s">
        <v>388</v>
      </c>
      <c r="B1329" s="143" t="s">
        <v>1010</v>
      </c>
      <c r="C1329" s="9" t="s">
        <v>1371</v>
      </c>
      <c r="D1329" s="89" t="s">
        <v>2857</v>
      </c>
      <c r="E1329" s="91" t="s">
        <v>2858</v>
      </c>
      <c r="F1329" s="89" t="s">
        <v>2859</v>
      </c>
      <c r="G1329" s="89"/>
    </row>
    <row r="1330">
      <c r="A1330" s="142" t="s">
        <v>388</v>
      </c>
      <c r="B1330" s="143" t="s">
        <v>1010</v>
      </c>
      <c r="C1330" s="9" t="s">
        <v>1371</v>
      </c>
      <c r="D1330" s="89" t="s">
        <v>2860</v>
      </c>
      <c r="E1330" s="91"/>
      <c r="F1330" s="95" t="s">
        <v>2861</v>
      </c>
      <c r="G1330" s="95"/>
    </row>
    <row r="1331">
      <c r="A1331" s="142" t="s">
        <v>388</v>
      </c>
      <c r="B1331" s="143" t="s">
        <v>1010</v>
      </c>
      <c r="C1331" s="9" t="s">
        <v>1371</v>
      </c>
      <c r="D1331" s="89" t="s">
        <v>2862</v>
      </c>
      <c r="E1331" s="91"/>
      <c r="F1331" s="100" t="s">
        <v>2710</v>
      </c>
      <c r="G1331" s="100"/>
    </row>
    <row r="1332">
      <c r="A1332" s="142" t="s">
        <v>388</v>
      </c>
      <c r="B1332" s="143" t="s">
        <v>1010</v>
      </c>
      <c r="C1332" s="9" t="s">
        <v>1371</v>
      </c>
      <c r="D1332" s="89" t="s">
        <v>2863</v>
      </c>
      <c r="E1332" s="91"/>
      <c r="F1332" s="89" t="s">
        <v>2775</v>
      </c>
      <c r="G1332" s="100"/>
    </row>
    <row r="1333">
      <c r="A1333" s="142" t="s">
        <v>388</v>
      </c>
      <c r="B1333" s="143" t="s">
        <v>1010</v>
      </c>
      <c r="C1333" s="9" t="s">
        <v>1371</v>
      </c>
      <c r="D1333" s="89" t="s">
        <v>2864</v>
      </c>
      <c r="E1333" s="91"/>
      <c r="F1333" s="100" t="s">
        <v>2435</v>
      </c>
      <c r="G1333" s="100"/>
    </row>
    <row r="1334">
      <c r="A1334" s="142" t="s">
        <v>388</v>
      </c>
      <c r="B1334" s="143" t="s">
        <v>1010</v>
      </c>
      <c r="C1334" s="9" t="s">
        <v>1371</v>
      </c>
      <c r="D1334" s="89" t="s">
        <v>2865</v>
      </c>
      <c r="E1334" s="91"/>
      <c r="F1334" s="100" t="s">
        <v>2435</v>
      </c>
      <c r="G1334" s="100"/>
    </row>
    <row r="1335">
      <c r="A1335" s="142" t="s">
        <v>388</v>
      </c>
      <c r="B1335" s="143" t="s">
        <v>1010</v>
      </c>
      <c r="C1335" s="9" t="s">
        <v>1371</v>
      </c>
      <c r="D1335" s="89" t="s">
        <v>2866</v>
      </c>
      <c r="E1335" s="91"/>
      <c r="F1335" s="95" t="s">
        <v>2867</v>
      </c>
      <c r="G1335" s="95"/>
    </row>
    <row r="1336">
      <c r="A1336" s="142" t="s">
        <v>388</v>
      </c>
      <c r="B1336" s="143" t="s">
        <v>1010</v>
      </c>
      <c r="C1336" s="9" t="s">
        <v>1371</v>
      </c>
      <c r="D1336" s="89" t="s">
        <v>1721</v>
      </c>
      <c r="E1336" s="91"/>
      <c r="F1336" s="95" t="s">
        <v>2868</v>
      </c>
      <c r="G1336" s="95"/>
    </row>
    <row r="1337">
      <c r="A1337" s="145" t="s">
        <v>388</v>
      </c>
      <c r="B1337" s="146" t="s">
        <v>1392</v>
      </c>
      <c r="C1337" s="13" t="s">
        <v>2091</v>
      </c>
      <c r="D1337" s="89" t="s">
        <v>2869</v>
      </c>
      <c r="E1337" s="91"/>
      <c r="F1337" s="85" t="s">
        <v>2715</v>
      </c>
      <c r="G1337" s="133"/>
    </row>
    <row r="1338">
      <c r="A1338" s="142" t="s">
        <v>388</v>
      </c>
      <c r="B1338" s="143" t="s">
        <v>1392</v>
      </c>
      <c r="C1338" s="9" t="s">
        <v>2091</v>
      </c>
      <c r="D1338" s="89" t="s">
        <v>2870</v>
      </c>
      <c r="E1338" s="91"/>
      <c r="F1338" s="85" t="s">
        <v>2871</v>
      </c>
      <c r="G1338" s="126" t="str">
        <f>HYPERLINK("https://www.youtube.com/watch?v=X4beBqAcqio","Link")</f>
        <v>Link</v>
      </c>
    </row>
    <row r="1339">
      <c r="A1339" s="142" t="s">
        <v>1016</v>
      </c>
      <c r="B1339" s="143" t="s">
        <v>1733</v>
      </c>
      <c r="C1339" s="9" t="s">
        <v>1734</v>
      </c>
      <c r="D1339" s="89" t="s">
        <v>2872</v>
      </c>
      <c r="E1339" s="91"/>
      <c r="F1339" s="85" t="s">
        <v>2634</v>
      </c>
      <c r="G1339" s="85"/>
    </row>
    <row r="1340">
      <c r="A1340" s="142" t="s">
        <v>1016</v>
      </c>
      <c r="B1340" s="143" t="s">
        <v>1733</v>
      </c>
      <c r="C1340" s="9" t="s">
        <v>1734</v>
      </c>
      <c r="D1340" s="89" t="s">
        <v>2873</v>
      </c>
      <c r="E1340" s="91"/>
      <c r="F1340" s="85" t="s">
        <v>2874</v>
      </c>
      <c r="G1340" s="85"/>
    </row>
    <row r="1341">
      <c r="A1341" s="142" t="s">
        <v>1016</v>
      </c>
      <c r="B1341" s="143" t="s">
        <v>1733</v>
      </c>
      <c r="C1341" s="9" t="s">
        <v>1734</v>
      </c>
      <c r="D1341" s="9" t="s">
        <v>1746</v>
      </c>
      <c r="E1341" s="91"/>
      <c r="F1341" s="85" t="s">
        <v>2874</v>
      </c>
      <c r="G1341" s="91"/>
    </row>
    <row r="1342">
      <c r="A1342" s="142" t="s">
        <v>1016</v>
      </c>
      <c r="B1342" s="143" t="s">
        <v>1733</v>
      </c>
      <c r="C1342" s="9" t="s">
        <v>1734</v>
      </c>
      <c r="D1342" s="9" t="s">
        <v>1750</v>
      </c>
      <c r="E1342" s="91"/>
      <c r="F1342" s="91" t="s">
        <v>1137</v>
      </c>
      <c r="G1342" s="91"/>
    </row>
    <row r="1343">
      <c r="A1343" s="142" t="s">
        <v>1016</v>
      </c>
      <c r="B1343" s="143" t="s">
        <v>1733</v>
      </c>
      <c r="C1343" s="9" t="s">
        <v>1734</v>
      </c>
      <c r="D1343" s="9" t="s">
        <v>2875</v>
      </c>
      <c r="E1343" s="91"/>
      <c r="F1343" s="91" t="s">
        <v>2524</v>
      </c>
      <c r="G1343" s="91"/>
    </row>
    <row r="1344">
      <c r="A1344" s="142" t="s">
        <v>1016</v>
      </c>
      <c r="B1344" s="143" t="s">
        <v>1733</v>
      </c>
      <c r="C1344" s="9" t="s">
        <v>1734</v>
      </c>
      <c r="D1344" s="89" t="s">
        <v>2876</v>
      </c>
      <c r="E1344" s="91" t="s">
        <v>2877</v>
      </c>
      <c r="F1344" s="85" t="s">
        <v>1744</v>
      </c>
      <c r="G1344" s="85"/>
    </row>
    <row r="1345">
      <c r="A1345" s="142" t="s">
        <v>1016</v>
      </c>
      <c r="B1345" s="143" t="s">
        <v>1733</v>
      </c>
      <c r="C1345" s="9" t="s">
        <v>1734</v>
      </c>
      <c r="D1345" s="89" t="s">
        <v>2878</v>
      </c>
      <c r="E1345" s="91" t="s">
        <v>2879</v>
      </c>
      <c r="F1345" s="85" t="s">
        <v>2880</v>
      </c>
      <c r="G1345" s="85"/>
    </row>
    <row r="1346">
      <c r="A1346" s="142" t="s">
        <v>1016</v>
      </c>
      <c r="B1346" s="143" t="s">
        <v>1733</v>
      </c>
      <c r="C1346" s="9" t="s">
        <v>1734</v>
      </c>
      <c r="D1346" s="89" t="s">
        <v>2881</v>
      </c>
      <c r="E1346" s="91"/>
      <c r="F1346" s="85" t="s">
        <v>2882</v>
      </c>
      <c r="G1346" s="85"/>
    </row>
    <row r="1347">
      <c r="A1347" s="142" t="s">
        <v>1016</v>
      </c>
      <c r="B1347" s="143" t="s">
        <v>1733</v>
      </c>
      <c r="C1347" s="9" t="s">
        <v>1734</v>
      </c>
      <c r="D1347" s="100" t="s">
        <v>2883</v>
      </c>
      <c r="E1347" s="91"/>
      <c r="F1347" s="85" t="s">
        <v>2524</v>
      </c>
      <c r="G1347" s="126" t="str">
        <f>HYPERLINK("https://www.youtube.com/watch?v=fMuvJj695q4","Link")</f>
        <v>Link</v>
      </c>
    </row>
    <row r="1348">
      <c r="A1348" s="142" t="s">
        <v>1016</v>
      </c>
      <c r="B1348" s="143" t="s">
        <v>1733</v>
      </c>
      <c r="C1348" s="9" t="s">
        <v>1734</v>
      </c>
      <c r="D1348" s="89" t="s">
        <v>2884</v>
      </c>
      <c r="E1348" s="91"/>
      <c r="F1348" s="85" t="s">
        <v>2874</v>
      </c>
      <c r="G1348" s="85"/>
    </row>
    <row r="1349">
      <c r="A1349" s="142" t="s">
        <v>1016</v>
      </c>
      <c r="B1349" s="143" t="s">
        <v>1733</v>
      </c>
      <c r="C1349" s="9" t="s">
        <v>1734</v>
      </c>
      <c r="D1349" s="89" t="s">
        <v>2885</v>
      </c>
      <c r="E1349" s="91"/>
      <c r="F1349" s="85" t="s">
        <v>2524</v>
      </c>
      <c r="G1349" s="85"/>
    </row>
    <row r="1350">
      <c r="A1350" s="142" t="s">
        <v>1016</v>
      </c>
      <c r="B1350" s="143" t="s">
        <v>2886</v>
      </c>
      <c r="C1350" s="9" t="s">
        <v>2887</v>
      </c>
      <c r="D1350" s="9" t="s">
        <v>2888</v>
      </c>
      <c r="E1350" s="147" t="s">
        <v>2889</v>
      </c>
      <c r="F1350" s="85" t="s">
        <v>1744</v>
      </c>
      <c r="G1350" s="85"/>
    </row>
    <row r="1351">
      <c r="A1351" s="142" t="s">
        <v>1016</v>
      </c>
      <c r="B1351" s="143" t="s">
        <v>1782</v>
      </c>
      <c r="C1351" s="9" t="s">
        <v>1783</v>
      </c>
      <c r="D1351" s="9" t="s">
        <v>2890</v>
      </c>
      <c r="E1351" s="25" t="s">
        <v>2891</v>
      </c>
      <c r="F1351" s="91" t="s">
        <v>2892</v>
      </c>
      <c r="G1351" s="91"/>
    </row>
    <row r="1352">
      <c r="A1352" s="142" t="s">
        <v>1016</v>
      </c>
      <c r="B1352" s="143" t="s">
        <v>1782</v>
      </c>
      <c r="C1352" s="9" t="s">
        <v>1783</v>
      </c>
      <c r="D1352" s="100" t="s">
        <v>1787</v>
      </c>
      <c r="E1352" s="91"/>
      <c r="F1352" s="85" t="s">
        <v>2874</v>
      </c>
      <c r="G1352" s="85"/>
    </row>
    <row r="1353">
      <c r="A1353" s="142" t="s">
        <v>1016</v>
      </c>
      <c r="B1353" s="143" t="s">
        <v>1782</v>
      </c>
      <c r="C1353" s="9" t="s">
        <v>1783</v>
      </c>
      <c r="D1353" s="100" t="s">
        <v>1790</v>
      </c>
      <c r="E1353" s="91"/>
      <c r="F1353" s="95" t="s">
        <v>2756</v>
      </c>
      <c r="G1353" s="95"/>
    </row>
    <row r="1354">
      <c r="A1354" s="142" t="s">
        <v>1016</v>
      </c>
      <c r="B1354" s="143" t="s">
        <v>1782</v>
      </c>
      <c r="C1354" s="9" t="s">
        <v>1783</v>
      </c>
      <c r="D1354" s="9" t="s">
        <v>1030</v>
      </c>
      <c r="E1354" s="91"/>
      <c r="F1354" s="91" t="s">
        <v>2893</v>
      </c>
      <c r="G1354" s="91"/>
    </row>
    <row r="1355">
      <c r="A1355" s="142" t="s">
        <v>1016</v>
      </c>
      <c r="B1355" s="143" t="s">
        <v>1782</v>
      </c>
      <c r="C1355" s="9" t="s">
        <v>1783</v>
      </c>
      <c r="D1355" s="9" t="s">
        <v>2894</v>
      </c>
      <c r="E1355" s="91"/>
      <c r="F1355" s="91" t="s">
        <v>2518</v>
      </c>
      <c r="G1355" s="121" t="str">
        <f>HYPERLINK("https://www.youtube.com/watch?v=3uYSaln_ftc","Link")</f>
        <v>Link</v>
      </c>
    </row>
    <row r="1356">
      <c r="A1356" s="142" t="s">
        <v>1016</v>
      </c>
      <c r="B1356" s="143" t="s">
        <v>1782</v>
      </c>
      <c r="C1356" s="9" t="s">
        <v>1803</v>
      </c>
      <c r="D1356" s="89" t="s">
        <v>2895</v>
      </c>
      <c r="E1356" s="91"/>
      <c r="F1356" s="85" t="s">
        <v>2896</v>
      </c>
      <c r="G1356" s="95"/>
    </row>
    <row r="1357">
      <c r="A1357" s="142" t="s">
        <v>1016</v>
      </c>
      <c r="B1357" s="143" t="s">
        <v>1782</v>
      </c>
      <c r="C1357" s="9" t="s">
        <v>1803</v>
      </c>
      <c r="D1357" s="89" t="s">
        <v>1808</v>
      </c>
      <c r="E1357" s="91"/>
      <c r="F1357" s="95" t="s">
        <v>2555</v>
      </c>
      <c r="G1357" s="95"/>
    </row>
    <row r="1358">
      <c r="A1358" s="142" t="s">
        <v>1016</v>
      </c>
      <c r="B1358" s="143" t="s">
        <v>1782</v>
      </c>
      <c r="C1358" s="9" t="s">
        <v>1803</v>
      </c>
      <c r="D1358" s="89" t="s">
        <v>1812</v>
      </c>
      <c r="E1358" s="91"/>
      <c r="F1358" s="85" t="s">
        <v>2897</v>
      </c>
      <c r="G1358" s="95"/>
    </row>
    <row r="1359">
      <c r="A1359" s="142" t="s">
        <v>1016</v>
      </c>
      <c r="B1359" s="143" t="s">
        <v>1782</v>
      </c>
      <c r="C1359" s="9" t="s">
        <v>1803</v>
      </c>
      <c r="D1359" s="89" t="s">
        <v>2898</v>
      </c>
      <c r="E1359" s="91"/>
      <c r="F1359" s="85" t="s">
        <v>2899</v>
      </c>
      <c r="G1359" s="95"/>
    </row>
    <row r="1360">
      <c r="A1360" s="142" t="s">
        <v>1016</v>
      </c>
      <c r="B1360" s="143" t="s">
        <v>1782</v>
      </c>
      <c r="C1360" s="9" t="s">
        <v>1803</v>
      </c>
      <c r="D1360" s="89" t="s">
        <v>1815</v>
      </c>
      <c r="E1360" s="91"/>
      <c r="F1360" s="95" t="s">
        <v>2555</v>
      </c>
      <c r="G1360" s="95"/>
    </row>
    <row r="1361">
      <c r="A1361" s="142" t="s">
        <v>1016</v>
      </c>
      <c r="B1361" s="143" t="s">
        <v>1782</v>
      </c>
      <c r="C1361" s="9" t="s">
        <v>1803</v>
      </c>
      <c r="D1361" s="89" t="s">
        <v>2900</v>
      </c>
      <c r="E1361" s="91" t="s">
        <v>2513</v>
      </c>
      <c r="F1361" s="85" t="s">
        <v>2502</v>
      </c>
      <c r="G1361" s="85"/>
    </row>
    <row r="1362">
      <c r="A1362" s="142" t="s">
        <v>1016</v>
      </c>
      <c r="B1362" s="143" t="s">
        <v>1782</v>
      </c>
      <c r="C1362" s="9" t="s">
        <v>1803</v>
      </c>
      <c r="D1362" s="89" t="s">
        <v>2901</v>
      </c>
      <c r="E1362" s="91"/>
      <c r="F1362" s="89" t="s">
        <v>2902</v>
      </c>
      <c r="G1362" s="89"/>
    </row>
    <row r="1363">
      <c r="A1363" s="142" t="s">
        <v>1016</v>
      </c>
      <c r="B1363" s="143" t="s">
        <v>1782</v>
      </c>
      <c r="C1363" s="9" t="s">
        <v>1803</v>
      </c>
      <c r="D1363" s="89" t="s">
        <v>1823</v>
      </c>
      <c r="E1363" s="91"/>
      <c r="F1363" s="85" t="s">
        <v>2903</v>
      </c>
      <c r="G1363" s="85"/>
    </row>
    <row r="1364">
      <c r="A1364" s="142" t="s">
        <v>1016</v>
      </c>
      <c r="B1364" s="143" t="s">
        <v>1782</v>
      </c>
      <c r="C1364" s="9" t="s">
        <v>1803</v>
      </c>
      <c r="D1364" s="89" t="s">
        <v>2288</v>
      </c>
      <c r="E1364" s="91"/>
      <c r="F1364" s="89" t="s">
        <v>2904</v>
      </c>
      <c r="G1364" s="89"/>
    </row>
    <row r="1365">
      <c r="A1365" s="142" t="s">
        <v>1016</v>
      </c>
      <c r="B1365" s="143" t="s">
        <v>1782</v>
      </c>
      <c r="C1365" s="9" t="s">
        <v>1803</v>
      </c>
      <c r="D1365" s="89" t="s">
        <v>1824</v>
      </c>
      <c r="E1365" s="91"/>
      <c r="F1365" s="85" t="s">
        <v>2803</v>
      </c>
      <c r="G1365" s="85"/>
    </row>
    <row r="1366">
      <c r="A1366" s="142" t="s">
        <v>1016</v>
      </c>
      <c r="B1366" s="143" t="s">
        <v>1782</v>
      </c>
      <c r="C1366" s="9" t="s">
        <v>1803</v>
      </c>
      <c r="D1366" s="89" t="s">
        <v>2291</v>
      </c>
      <c r="E1366" s="91"/>
      <c r="F1366" s="89" t="s">
        <v>2905</v>
      </c>
      <c r="G1366" s="89"/>
    </row>
    <row r="1367">
      <c r="A1367" s="142" t="s">
        <v>1016</v>
      </c>
      <c r="B1367" s="143" t="s">
        <v>1782</v>
      </c>
      <c r="C1367" s="9" t="s">
        <v>1803</v>
      </c>
      <c r="D1367" s="89" t="s">
        <v>2906</v>
      </c>
      <c r="E1367" s="91"/>
      <c r="F1367" s="89" t="s">
        <v>2907</v>
      </c>
      <c r="G1367" s="89"/>
    </row>
    <row r="1368">
      <c r="A1368" s="142" t="s">
        <v>1016</v>
      </c>
      <c r="B1368" s="143" t="s">
        <v>1782</v>
      </c>
      <c r="C1368" s="9" t="s">
        <v>1803</v>
      </c>
      <c r="D1368" s="89" t="s">
        <v>1826</v>
      </c>
      <c r="E1368" s="91"/>
      <c r="F1368" s="95" t="s">
        <v>2718</v>
      </c>
      <c r="G1368" s="95"/>
    </row>
    <row r="1369">
      <c r="A1369" s="142" t="s">
        <v>1016</v>
      </c>
      <c r="B1369" s="143" t="s">
        <v>1782</v>
      </c>
      <c r="C1369" s="9" t="s">
        <v>1803</v>
      </c>
      <c r="D1369" s="89" t="s">
        <v>2908</v>
      </c>
      <c r="E1369" s="91"/>
      <c r="F1369" s="85" t="s">
        <v>2909</v>
      </c>
      <c r="G1369" s="85"/>
    </row>
    <row r="1370">
      <c r="A1370" s="142" t="s">
        <v>1016</v>
      </c>
      <c r="B1370" s="143" t="s">
        <v>1782</v>
      </c>
      <c r="C1370" s="9" t="s">
        <v>1803</v>
      </c>
      <c r="D1370" s="89" t="s">
        <v>2392</v>
      </c>
      <c r="E1370" s="91"/>
      <c r="F1370" s="85" t="s">
        <v>2910</v>
      </c>
      <c r="G1370" s="85"/>
    </row>
    <row r="1371">
      <c r="A1371" s="142" t="s">
        <v>1016</v>
      </c>
      <c r="B1371" s="143" t="s">
        <v>1782</v>
      </c>
      <c r="C1371" s="9" t="s">
        <v>1803</v>
      </c>
      <c r="D1371" s="89" t="s">
        <v>2911</v>
      </c>
      <c r="E1371" s="91"/>
      <c r="F1371" s="85" t="s">
        <v>2555</v>
      </c>
      <c r="G1371" s="85"/>
    </row>
    <row r="1372">
      <c r="A1372" s="142" t="s">
        <v>1016</v>
      </c>
      <c r="B1372" s="143" t="s">
        <v>1782</v>
      </c>
      <c r="C1372" s="9" t="s">
        <v>1803</v>
      </c>
      <c r="D1372" s="89" t="s">
        <v>2912</v>
      </c>
      <c r="E1372" s="91"/>
      <c r="F1372" s="85" t="s">
        <v>2913</v>
      </c>
      <c r="G1372" s="95"/>
    </row>
    <row r="1373">
      <c r="A1373" s="142" t="s">
        <v>1016</v>
      </c>
      <c r="B1373" s="143" t="s">
        <v>1782</v>
      </c>
      <c r="C1373" s="9" t="s">
        <v>1803</v>
      </c>
      <c r="D1373" s="89" t="s">
        <v>2914</v>
      </c>
      <c r="E1373" s="91"/>
      <c r="F1373" s="85" t="s">
        <v>2468</v>
      </c>
      <c r="G1373" s="85"/>
    </row>
    <row r="1374">
      <c r="A1374" s="142" t="s">
        <v>1016</v>
      </c>
      <c r="B1374" s="143" t="s">
        <v>1782</v>
      </c>
      <c r="C1374" s="9" t="s">
        <v>1803</v>
      </c>
      <c r="D1374" s="89" t="s">
        <v>1836</v>
      </c>
      <c r="E1374" s="91"/>
      <c r="F1374" s="85" t="s">
        <v>1137</v>
      </c>
      <c r="G1374" s="85"/>
    </row>
    <row r="1375">
      <c r="A1375" s="142" t="s">
        <v>1016</v>
      </c>
      <c r="B1375" s="143" t="s">
        <v>1782</v>
      </c>
      <c r="C1375" s="9" t="s">
        <v>1024</v>
      </c>
      <c r="D1375" s="100" t="s">
        <v>2915</v>
      </c>
      <c r="E1375" s="91"/>
      <c r="F1375" s="95" t="s">
        <v>2468</v>
      </c>
      <c r="G1375" s="95"/>
    </row>
    <row r="1376">
      <c r="A1376" s="142" t="s">
        <v>1016</v>
      </c>
      <c r="B1376" s="143" t="s">
        <v>1782</v>
      </c>
      <c r="C1376" s="9" t="s">
        <v>1024</v>
      </c>
      <c r="D1376" s="89" t="s">
        <v>2916</v>
      </c>
      <c r="E1376" s="91" t="s">
        <v>2917</v>
      </c>
      <c r="F1376" s="85" t="s">
        <v>2880</v>
      </c>
      <c r="G1376" s="85"/>
    </row>
    <row r="1377">
      <c r="A1377" s="142" t="s">
        <v>1016</v>
      </c>
      <c r="B1377" s="143" t="s">
        <v>1782</v>
      </c>
      <c r="C1377" s="9" t="s">
        <v>1024</v>
      </c>
      <c r="D1377" s="9" t="s">
        <v>2918</v>
      </c>
      <c r="E1377" s="91" t="s">
        <v>2919</v>
      </c>
      <c r="F1377" s="85" t="s">
        <v>2920</v>
      </c>
      <c r="G1377" s="85"/>
    </row>
    <row r="1378">
      <c r="A1378" s="142" t="s">
        <v>1016</v>
      </c>
      <c r="B1378" s="143" t="s">
        <v>1782</v>
      </c>
      <c r="C1378" s="9" t="s">
        <v>1024</v>
      </c>
      <c r="D1378" s="89" t="s">
        <v>1846</v>
      </c>
      <c r="E1378" s="91"/>
      <c r="F1378" s="85" t="s">
        <v>1744</v>
      </c>
      <c r="G1378" s="85"/>
    </row>
    <row r="1379">
      <c r="A1379" s="142" t="s">
        <v>1016</v>
      </c>
      <c r="B1379" s="143" t="s">
        <v>1782</v>
      </c>
      <c r="C1379" s="9" t="s">
        <v>1024</v>
      </c>
      <c r="D1379" s="100" t="s">
        <v>2921</v>
      </c>
      <c r="E1379" s="91"/>
      <c r="F1379" s="95" t="s">
        <v>2893</v>
      </c>
      <c r="G1379" s="95"/>
    </row>
    <row r="1380">
      <c r="A1380" s="142" t="s">
        <v>1016</v>
      </c>
      <c r="B1380" s="143" t="s">
        <v>1782</v>
      </c>
      <c r="C1380" s="9" t="s">
        <v>1024</v>
      </c>
      <c r="D1380" s="89" t="s">
        <v>1857</v>
      </c>
      <c r="E1380" s="91"/>
      <c r="F1380" s="85" t="s">
        <v>2803</v>
      </c>
      <c r="G1380" s="95"/>
    </row>
    <row r="1381">
      <c r="A1381" s="142" t="s">
        <v>1016</v>
      </c>
      <c r="B1381" s="143" t="s">
        <v>1782</v>
      </c>
      <c r="C1381" s="9" t="s">
        <v>2922</v>
      </c>
      <c r="D1381" s="9" t="s">
        <v>2923</v>
      </c>
      <c r="E1381" s="91"/>
      <c r="F1381" s="85" t="s">
        <v>2874</v>
      </c>
      <c r="G1381" s="91"/>
    </row>
    <row r="1382">
      <c r="A1382" s="142" t="s">
        <v>1016</v>
      </c>
      <c r="B1382" s="143" t="s">
        <v>2924</v>
      </c>
      <c r="C1382" s="9" t="s">
        <v>2925</v>
      </c>
      <c r="D1382" s="9" t="s">
        <v>2926</v>
      </c>
      <c r="E1382" s="91"/>
      <c r="F1382" s="91" t="s">
        <v>2462</v>
      </c>
      <c r="G1382" s="91"/>
    </row>
    <row r="1383">
      <c r="A1383" s="142" t="s">
        <v>2927</v>
      </c>
      <c r="B1383" s="143" t="s">
        <v>2928</v>
      </c>
      <c r="C1383" s="9"/>
      <c r="D1383" s="89" t="s">
        <v>2929</v>
      </c>
      <c r="E1383" s="91"/>
      <c r="F1383" s="85" t="s">
        <v>2477</v>
      </c>
      <c r="G1383" s="85"/>
    </row>
    <row r="1384">
      <c r="A1384" s="142" t="s">
        <v>1035</v>
      </c>
      <c r="B1384" s="143" t="s">
        <v>2930</v>
      </c>
      <c r="C1384" s="9" t="s">
        <v>2931</v>
      </c>
      <c r="D1384" s="89" t="s">
        <v>2932</v>
      </c>
      <c r="E1384" s="91" t="s">
        <v>2933</v>
      </c>
      <c r="F1384" s="85" t="s">
        <v>2716</v>
      </c>
      <c r="G1384" s="85"/>
    </row>
    <row r="1385">
      <c r="A1385" s="142" t="s">
        <v>636</v>
      </c>
      <c r="B1385" s="143" t="s">
        <v>637</v>
      </c>
      <c r="C1385" s="9" t="s">
        <v>1055</v>
      </c>
      <c r="D1385" s="89" t="s">
        <v>726</v>
      </c>
      <c r="E1385" s="91"/>
      <c r="F1385" s="85" t="s">
        <v>2934</v>
      </c>
      <c r="G1385" s="85"/>
    </row>
    <row r="1386">
      <c r="A1386" s="142" t="s">
        <v>636</v>
      </c>
      <c r="B1386" s="143" t="s">
        <v>637</v>
      </c>
      <c r="C1386" s="9" t="s">
        <v>2935</v>
      </c>
      <c r="D1386" s="89" t="s">
        <v>2936</v>
      </c>
      <c r="E1386" s="91"/>
      <c r="F1386" s="85" t="s">
        <v>2694</v>
      </c>
      <c r="G1386" s="85"/>
    </row>
    <row r="1387">
      <c r="A1387" s="142" t="s">
        <v>636</v>
      </c>
      <c r="B1387" s="143" t="s">
        <v>637</v>
      </c>
      <c r="C1387" s="9" t="s">
        <v>2937</v>
      </c>
      <c r="D1387" s="89" t="s">
        <v>2938</v>
      </c>
      <c r="E1387" s="91"/>
      <c r="F1387" s="85" t="s">
        <v>2502</v>
      </c>
      <c r="G1387" s="85"/>
    </row>
    <row r="1388">
      <c r="A1388" s="142" t="s">
        <v>636</v>
      </c>
      <c r="B1388" s="143" t="s">
        <v>637</v>
      </c>
      <c r="C1388" s="10" t="s">
        <v>2939</v>
      </c>
      <c r="D1388" s="89" t="s">
        <v>734</v>
      </c>
      <c r="E1388" s="91" t="s">
        <v>2940</v>
      </c>
      <c r="F1388" s="85" t="s">
        <v>2902</v>
      </c>
      <c r="G1388" s="85"/>
    </row>
    <row r="1389">
      <c r="A1389" s="142" t="s">
        <v>636</v>
      </c>
      <c r="B1389" s="143" t="s">
        <v>637</v>
      </c>
      <c r="C1389" s="10" t="s">
        <v>2939</v>
      </c>
      <c r="D1389" s="89" t="s">
        <v>2941</v>
      </c>
      <c r="E1389" s="91"/>
      <c r="F1389" s="85" t="s">
        <v>2880</v>
      </c>
      <c r="G1389" s="85"/>
    </row>
    <row r="1390">
      <c r="A1390" s="142" t="s">
        <v>636</v>
      </c>
      <c r="B1390" s="143" t="s">
        <v>637</v>
      </c>
      <c r="C1390" s="9" t="s">
        <v>638</v>
      </c>
      <c r="D1390" s="100" t="s">
        <v>1313</v>
      </c>
      <c r="E1390" s="91"/>
      <c r="F1390" s="91" t="s">
        <v>2942</v>
      </c>
      <c r="G1390" s="95"/>
    </row>
    <row r="1391">
      <c r="A1391" s="142" t="s">
        <v>636</v>
      </c>
      <c r="B1391" s="143" t="s">
        <v>744</v>
      </c>
      <c r="C1391" s="9" t="s">
        <v>756</v>
      </c>
      <c r="D1391" s="89" t="s">
        <v>2305</v>
      </c>
      <c r="E1391" s="91"/>
      <c r="F1391" s="85" t="s">
        <v>2710</v>
      </c>
      <c r="G1391" s="85"/>
    </row>
    <row r="1392">
      <c r="A1392" s="142" t="s">
        <v>636</v>
      </c>
      <c r="B1392" s="143" t="s">
        <v>744</v>
      </c>
      <c r="C1392" s="9" t="s">
        <v>1076</v>
      </c>
      <c r="D1392" s="89" t="s">
        <v>1077</v>
      </c>
      <c r="E1392" s="91"/>
      <c r="F1392" s="85" t="s">
        <v>2631</v>
      </c>
      <c r="G1392" s="85"/>
    </row>
    <row r="1393">
      <c r="A1393" s="142" t="s">
        <v>636</v>
      </c>
      <c r="B1393" s="143" t="s">
        <v>1082</v>
      </c>
      <c r="C1393" s="9" t="s">
        <v>2943</v>
      </c>
      <c r="D1393" s="89" t="s">
        <v>2944</v>
      </c>
      <c r="E1393" s="91"/>
      <c r="F1393" s="85" t="s">
        <v>2435</v>
      </c>
      <c r="G1393" s="133"/>
    </row>
    <row r="1394">
      <c r="A1394" s="142" t="s">
        <v>636</v>
      </c>
      <c r="B1394" s="143" t="s">
        <v>1082</v>
      </c>
      <c r="C1394" s="9" t="s">
        <v>2943</v>
      </c>
      <c r="D1394" s="89" t="s">
        <v>1096</v>
      </c>
      <c r="E1394" s="91"/>
      <c r="F1394" s="85" t="s">
        <v>2524</v>
      </c>
      <c r="G1394" s="133"/>
    </row>
    <row r="1395">
      <c r="A1395" s="142" t="s">
        <v>636</v>
      </c>
      <c r="B1395" s="143" t="s">
        <v>1926</v>
      </c>
      <c r="C1395" s="9" t="s">
        <v>2945</v>
      </c>
      <c r="D1395" s="89" t="s">
        <v>2946</v>
      </c>
      <c r="E1395" s="91"/>
      <c r="F1395" s="85" t="s">
        <v>2947</v>
      </c>
      <c r="G1395" s="126" t="str">
        <f>HYPERLINK("https://www.youtube.com/watch?v=a4ZCjRKMKfA","Link")</f>
        <v>Link</v>
      </c>
    </row>
    <row r="1396">
      <c r="A1396" s="142" t="s">
        <v>636</v>
      </c>
      <c r="B1396" s="143" t="s">
        <v>1926</v>
      </c>
      <c r="C1396" s="9" t="s">
        <v>2948</v>
      </c>
      <c r="D1396" s="100" t="s">
        <v>2949</v>
      </c>
      <c r="E1396" s="91"/>
      <c r="F1396" s="95" t="s">
        <v>2586</v>
      </c>
      <c r="G1396" s="95"/>
    </row>
    <row r="1397">
      <c r="A1397" s="142" t="s">
        <v>636</v>
      </c>
      <c r="B1397" s="143" t="s">
        <v>1926</v>
      </c>
      <c r="C1397" s="9" t="s">
        <v>2948</v>
      </c>
      <c r="D1397" s="100" t="s">
        <v>2950</v>
      </c>
      <c r="E1397" s="91"/>
      <c r="F1397" s="95" t="s">
        <v>2655</v>
      </c>
      <c r="G1397" s="126" t="str">
        <f>HYPERLINK("https://www.youtube.com/watch?v=oDrIouyNWUg","Link")</f>
        <v>Link</v>
      </c>
    </row>
    <row r="1398">
      <c r="A1398" s="142" t="s">
        <v>636</v>
      </c>
      <c r="B1398" s="143" t="s">
        <v>1926</v>
      </c>
      <c r="C1398" s="9" t="s">
        <v>2951</v>
      </c>
      <c r="D1398" s="100" t="s">
        <v>2952</v>
      </c>
      <c r="E1398" s="91"/>
      <c r="F1398" s="85" t="s">
        <v>1753</v>
      </c>
      <c r="G1398" s="95"/>
    </row>
    <row r="1399">
      <c r="A1399" s="142" t="s">
        <v>636</v>
      </c>
      <c r="B1399" s="143" t="s">
        <v>1926</v>
      </c>
      <c r="C1399" s="9" t="s">
        <v>761</v>
      </c>
      <c r="D1399" s="89" t="s">
        <v>762</v>
      </c>
      <c r="E1399" s="91"/>
      <c r="F1399" s="85" t="s">
        <v>2583</v>
      </c>
      <c r="G1399" s="85"/>
    </row>
    <row r="1400">
      <c r="A1400" s="142" t="s">
        <v>636</v>
      </c>
      <c r="B1400" s="143" t="s">
        <v>1926</v>
      </c>
      <c r="C1400" s="9" t="s">
        <v>2953</v>
      </c>
      <c r="D1400" s="89" t="s">
        <v>2954</v>
      </c>
      <c r="E1400" s="91"/>
      <c r="F1400" s="85" t="s">
        <v>2694</v>
      </c>
      <c r="G1400" s="126" t="str">
        <f t="shared" ref="G1400:G1401" si="3">HYPERLINK("https://www.youtube.com/watch?v=a4_UMd6hYGk","Link")</f>
        <v>Link</v>
      </c>
    </row>
    <row r="1401">
      <c r="A1401" s="142" t="s">
        <v>636</v>
      </c>
      <c r="B1401" s="143" t="s">
        <v>1926</v>
      </c>
      <c r="C1401" s="9" t="s">
        <v>2955</v>
      </c>
      <c r="D1401" s="100" t="s">
        <v>2956</v>
      </c>
      <c r="E1401" s="91"/>
      <c r="F1401" s="95" t="s">
        <v>2957</v>
      </c>
      <c r="G1401" s="126" t="str">
        <f t="shared" si="3"/>
        <v>Link</v>
      </c>
    </row>
    <row r="1402">
      <c r="A1402" s="142" t="s">
        <v>636</v>
      </c>
      <c r="B1402" s="143" t="s">
        <v>1926</v>
      </c>
      <c r="C1402" s="9" t="s">
        <v>2955</v>
      </c>
      <c r="D1402" s="100" t="s">
        <v>2958</v>
      </c>
      <c r="E1402" s="91"/>
      <c r="F1402" s="85" t="s">
        <v>2942</v>
      </c>
      <c r="G1402" s="85"/>
    </row>
    <row r="1403">
      <c r="A1403" s="142" t="s">
        <v>636</v>
      </c>
      <c r="B1403" s="143" t="s">
        <v>1926</v>
      </c>
      <c r="C1403" s="9" t="s">
        <v>2955</v>
      </c>
      <c r="D1403" s="89" t="s">
        <v>2959</v>
      </c>
      <c r="E1403" s="91"/>
      <c r="F1403" s="85" t="s">
        <v>2694</v>
      </c>
      <c r="G1403" s="126" t="str">
        <f>HYPERLINK("https://www.youtube.com/watch?v=hyZdwXOMiYQ","Link")</f>
        <v>Link</v>
      </c>
    </row>
    <row r="1404">
      <c r="A1404" s="142" t="s">
        <v>636</v>
      </c>
      <c r="B1404" s="143" t="s">
        <v>1926</v>
      </c>
      <c r="C1404" s="9" t="s">
        <v>2955</v>
      </c>
      <c r="D1404" s="100" t="s">
        <v>2960</v>
      </c>
      <c r="E1404" s="91"/>
      <c r="F1404" s="95" t="s">
        <v>2961</v>
      </c>
      <c r="G1404" s="95"/>
    </row>
    <row r="1405">
      <c r="A1405" s="142" t="s">
        <v>636</v>
      </c>
      <c r="B1405" s="143" t="s">
        <v>1926</v>
      </c>
      <c r="C1405" s="9" t="s">
        <v>2962</v>
      </c>
      <c r="D1405" s="89" t="s">
        <v>2963</v>
      </c>
      <c r="E1405" s="91"/>
      <c r="F1405" s="85" t="s">
        <v>2964</v>
      </c>
      <c r="G1405" s="85"/>
    </row>
    <row r="1406">
      <c r="A1406" s="142" t="s">
        <v>636</v>
      </c>
      <c r="B1406" s="143" t="s">
        <v>1926</v>
      </c>
      <c r="C1406" s="9" t="s">
        <v>2965</v>
      </c>
      <c r="D1406" s="89" t="s">
        <v>2966</v>
      </c>
      <c r="E1406" s="91"/>
      <c r="F1406" s="85" t="s">
        <v>2967</v>
      </c>
      <c r="G1406" s="85"/>
    </row>
    <row r="1407">
      <c r="A1407" s="142" t="s">
        <v>636</v>
      </c>
      <c r="B1407" s="143" t="s">
        <v>1926</v>
      </c>
      <c r="C1407" s="9" t="s">
        <v>2965</v>
      </c>
      <c r="D1407" s="89" t="s">
        <v>2968</v>
      </c>
      <c r="E1407" s="91"/>
      <c r="F1407" s="85" t="s">
        <v>2969</v>
      </c>
      <c r="G1407" s="85"/>
    </row>
    <row r="1408">
      <c r="A1408" s="142" t="s">
        <v>636</v>
      </c>
      <c r="B1408" s="143" t="s">
        <v>1926</v>
      </c>
      <c r="C1408" s="9" t="s">
        <v>2970</v>
      </c>
      <c r="D1408" s="89" t="s">
        <v>2971</v>
      </c>
      <c r="E1408" s="91"/>
      <c r="F1408" s="85" t="s">
        <v>2972</v>
      </c>
      <c r="G1408" s="85"/>
    </row>
    <row r="1409">
      <c r="A1409" s="142" t="s">
        <v>636</v>
      </c>
      <c r="B1409" s="143" t="s">
        <v>1926</v>
      </c>
      <c r="C1409" s="9" t="s">
        <v>2970</v>
      </c>
      <c r="D1409" s="89" t="s">
        <v>2973</v>
      </c>
      <c r="E1409" s="91"/>
      <c r="F1409" s="85" t="s">
        <v>2586</v>
      </c>
      <c r="G1409" s="126" t="str">
        <f>HYPERLINK("https://www.youtube.com/watch?v=AH1HhqVemwM","Link")</f>
        <v>Link</v>
      </c>
    </row>
    <row r="1410">
      <c r="A1410" s="142" t="s">
        <v>636</v>
      </c>
      <c r="B1410" s="143" t="s">
        <v>1926</v>
      </c>
      <c r="C1410" s="9" t="s">
        <v>2974</v>
      </c>
      <c r="D1410" s="89" t="s">
        <v>2975</v>
      </c>
      <c r="E1410" s="91"/>
      <c r="F1410" s="85" t="s">
        <v>2583</v>
      </c>
      <c r="G1410" s="133"/>
    </row>
    <row r="1411">
      <c r="A1411" s="142" t="s">
        <v>636</v>
      </c>
      <c r="B1411" s="143" t="s">
        <v>763</v>
      </c>
      <c r="C1411" s="9" t="s">
        <v>1087</v>
      </c>
      <c r="D1411" s="89" t="s">
        <v>2976</v>
      </c>
      <c r="E1411" s="91"/>
      <c r="F1411" s="85" t="s">
        <v>2977</v>
      </c>
      <c r="G1411" s="85"/>
    </row>
    <row r="1412">
      <c r="A1412" s="142" t="s">
        <v>636</v>
      </c>
      <c r="B1412" s="143" t="s">
        <v>1103</v>
      </c>
      <c r="C1412" s="9" t="s">
        <v>2978</v>
      </c>
      <c r="D1412" s="89" t="s">
        <v>2979</v>
      </c>
      <c r="E1412" s="91" t="s">
        <v>2980</v>
      </c>
      <c r="F1412" s="85" t="s">
        <v>2665</v>
      </c>
      <c r="G1412" s="126" t="str">
        <f>HYPERLINK("https://www.youtube.com/watch?v=xnrXL2LIJmU","Link")</f>
        <v>Link</v>
      </c>
    </row>
    <row r="1413">
      <c r="A1413" s="142" t="s">
        <v>636</v>
      </c>
      <c r="B1413" s="143" t="s">
        <v>2981</v>
      </c>
      <c r="C1413" s="9" t="s">
        <v>2982</v>
      </c>
      <c r="D1413" s="89" t="s">
        <v>2983</v>
      </c>
      <c r="E1413" s="91"/>
      <c r="F1413" s="95" t="s">
        <v>2600</v>
      </c>
      <c r="G1413" s="95"/>
    </row>
    <row r="1414">
      <c r="A1414" s="142" t="s">
        <v>1107</v>
      </c>
      <c r="B1414" s="143" t="s">
        <v>1108</v>
      </c>
      <c r="C1414" s="9" t="s">
        <v>2984</v>
      </c>
      <c r="D1414" s="9" t="s">
        <v>1867</v>
      </c>
      <c r="E1414" s="91"/>
      <c r="F1414" s="91" t="s">
        <v>2985</v>
      </c>
      <c r="G1414" s="91"/>
    </row>
    <row r="1415">
      <c r="A1415" s="142" t="s">
        <v>1107</v>
      </c>
      <c r="B1415" s="143" t="s">
        <v>1108</v>
      </c>
      <c r="C1415" s="9" t="s">
        <v>2306</v>
      </c>
      <c r="D1415" s="9" t="s">
        <v>2986</v>
      </c>
      <c r="E1415" s="91"/>
      <c r="F1415" s="91" t="s">
        <v>2518</v>
      </c>
      <c r="G1415" s="91"/>
    </row>
    <row r="1416">
      <c r="A1416" s="142" t="s">
        <v>1107</v>
      </c>
      <c r="B1416" s="143" t="s">
        <v>1108</v>
      </c>
      <c r="C1416" s="9" t="s">
        <v>2306</v>
      </c>
      <c r="D1416" s="9" t="s">
        <v>2987</v>
      </c>
      <c r="E1416" s="91"/>
      <c r="F1416" s="91" t="s">
        <v>2518</v>
      </c>
      <c r="G1416" s="91"/>
    </row>
    <row r="1417">
      <c r="A1417" s="142" t="s">
        <v>1107</v>
      </c>
      <c r="B1417" s="143" t="s">
        <v>1108</v>
      </c>
      <c r="C1417" s="9" t="s">
        <v>2306</v>
      </c>
      <c r="D1417" s="9" t="s">
        <v>2988</v>
      </c>
      <c r="E1417" s="109" t="s">
        <v>2989</v>
      </c>
      <c r="F1417" s="109" t="s">
        <v>2522</v>
      </c>
      <c r="G1417" s="91"/>
    </row>
    <row r="1418">
      <c r="A1418" s="142" t="s">
        <v>1107</v>
      </c>
      <c r="B1418" s="143" t="s">
        <v>1108</v>
      </c>
      <c r="C1418" s="9" t="s">
        <v>1869</v>
      </c>
      <c r="D1418" s="9" t="s">
        <v>2990</v>
      </c>
      <c r="E1418" s="109"/>
      <c r="F1418" s="91" t="s">
        <v>2991</v>
      </c>
      <c r="G1418" s="91"/>
    </row>
    <row r="1419">
      <c r="A1419" s="142" t="s">
        <v>1107</v>
      </c>
      <c r="B1419" s="143" t="s">
        <v>1108</v>
      </c>
      <c r="C1419" s="9" t="s">
        <v>1877</v>
      </c>
      <c r="D1419" s="9" t="s">
        <v>1878</v>
      </c>
      <c r="E1419" s="109"/>
      <c r="F1419" s="109" t="s">
        <v>2522</v>
      </c>
      <c r="G1419" s="91"/>
    </row>
    <row r="1420">
      <c r="A1420" s="142" t="s">
        <v>1107</v>
      </c>
      <c r="B1420" s="143" t="s">
        <v>1108</v>
      </c>
      <c r="C1420" s="9" t="s">
        <v>1877</v>
      </c>
      <c r="D1420" s="9" t="s">
        <v>2992</v>
      </c>
      <c r="E1420" s="109"/>
      <c r="F1420" s="147" t="s">
        <v>2993</v>
      </c>
      <c r="G1420" s="91"/>
    </row>
    <row r="1421">
      <c r="A1421" s="142" t="s">
        <v>1107</v>
      </c>
      <c r="B1421" s="143" t="s">
        <v>1108</v>
      </c>
      <c r="C1421" s="9" t="s">
        <v>2994</v>
      </c>
      <c r="D1421" s="9" t="s">
        <v>2995</v>
      </c>
      <c r="E1421" s="91"/>
      <c r="F1421" s="91" t="s">
        <v>2518</v>
      </c>
      <c r="G1421" s="91"/>
    </row>
    <row r="1422">
      <c r="A1422" s="142" t="s">
        <v>1107</v>
      </c>
      <c r="B1422" s="143" t="s">
        <v>1108</v>
      </c>
      <c r="C1422" s="9" t="s">
        <v>2315</v>
      </c>
      <c r="D1422" s="9" t="s">
        <v>2316</v>
      </c>
      <c r="E1422" s="91"/>
      <c r="F1422" s="91" t="s">
        <v>2996</v>
      </c>
      <c r="G1422" s="91"/>
    </row>
    <row r="1423">
      <c r="A1423" s="142" t="s">
        <v>1107</v>
      </c>
      <c r="B1423" s="143" t="s">
        <v>1108</v>
      </c>
      <c r="C1423" s="9" t="s">
        <v>1897</v>
      </c>
      <c r="D1423" s="9" t="s">
        <v>1904</v>
      </c>
      <c r="E1423" s="91"/>
      <c r="F1423" s="91" t="s">
        <v>1753</v>
      </c>
      <c r="G1423" s="91"/>
    </row>
    <row r="1424">
      <c r="A1424" s="142" t="s">
        <v>1107</v>
      </c>
      <c r="B1424" s="143" t="s">
        <v>1108</v>
      </c>
      <c r="C1424" s="9" t="s">
        <v>1897</v>
      </c>
      <c r="D1424" s="9" t="s">
        <v>1900</v>
      </c>
      <c r="E1424" s="91"/>
      <c r="F1424" s="91" t="s">
        <v>2997</v>
      </c>
      <c r="G1424" s="91"/>
    </row>
    <row r="1425">
      <c r="A1425" s="142" t="s">
        <v>1107</v>
      </c>
      <c r="B1425" s="143" t="s">
        <v>1108</v>
      </c>
      <c r="C1425" s="9" t="s">
        <v>1906</v>
      </c>
      <c r="D1425" s="9" t="s">
        <v>1910</v>
      </c>
      <c r="E1425" s="91" t="s">
        <v>2064</v>
      </c>
      <c r="F1425" s="91" t="s">
        <v>2998</v>
      </c>
      <c r="G1425" s="91"/>
    </row>
    <row r="1426">
      <c r="A1426" s="142" t="s">
        <v>1107</v>
      </c>
      <c r="B1426" s="143" t="s">
        <v>2329</v>
      </c>
      <c r="C1426" s="9" t="s">
        <v>2330</v>
      </c>
      <c r="D1426" s="9" t="s">
        <v>2999</v>
      </c>
      <c r="E1426" s="91" t="s">
        <v>3000</v>
      </c>
      <c r="F1426" s="91" t="s">
        <v>2993</v>
      </c>
      <c r="G1426" s="91"/>
    </row>
    <row r="1427">
      <c r="A1427" s="142" t="s">
        <v>3001</v>
      </c>
      <c r="B1427" s="143" t="s">
        <v>3002</v>
      </c>
      <c r="C1427" s="9" t="s">
        <v>3003</v>
      </c>
      <c r="D1427" s="9" t="s">
        <v>3004</v>
      </c>
      <c r="E1427" s="91"/>
      <c r="F1427" s="91" t="s">
        <v>3005</v>
      </c>
      <c r="G1427" s="91"/>
    </row>
    <row r="1428">
      <c r="A1428" s="142" t="s">
        <v>3001</v>
      </c>
      <c r="B1428" s="143" t="s">
        <v>3002</v>
      </c>
      <c r="C1428" s="9" t="s">
        <v>3003</v>
      </c>
      <c r="D1428" s="9" t="s">
        <v>3006</v>
      </c>
      <c r="E1428" s="91"/>
      <c r="F1428" s="91" t="s">
        <v>3007</v>
      </c>
      <c r="G1428" s="91"/>
    </row>
    <row r="1429">
      <c r="A1429" s="142" t="s">
        <v>1402</v>
      </c>
      <c r="B1429" s="143" t="s">
        <v>1403</v>
      </c>
      <c r="C1429" s="9" t="s">
        <v>3008</v>
      </c>
      <c r="D1429" s="9" t="s">
        <v>3009</v>
      </c>
      <c r="E1429" s="91"/>
      <c r="F1429" s="91" t="s">
        <v>3010</v>
      </c>
      <c r="G1429" s="91"/>
    </row>
    <row r="1430">
      <c r="A1430" s="142" t="s">
        <v>1402</v>
      </c>
      <c r="B1430" s="143" t="s">
        <v>1403</v>
      </c>
      <c r="C1430" s="9" t="s">
        <v>3008</v>
      </c>
      <c r="D1430" s="9" t="s">
        <v>3011</v>
      </c>
      <c r="E1430" s="91"/>
      <c r="F1430" s="91" t="s">
        <v>2694</v>
      </c>
      <c r="G1430" s="91"/>
    </row>
    <row r="1431">
      <c r="A1431" s="142" t="s">
        <v>1402</v>
      </c>
      <c r="B1431" s="143" t="s">
        <v>1403</v>
      </c>
      <c r="C1431" s="9" t="s">
        <v>3008</v>
      </c>
      <c r="D1431" s="9" t="s">
        <v>3012</v>
      </c>
      <c r="E1431" s="91"/>
      <c r="F1431" s="91" t="s">
        <v>2694</v>
      </c>
      <c r="G1431" s="91"/>
    </row>
    <row r="1432">
      <c r="A1432" s="142" t="s">
        <v>1402</v>
      </c>
      <c r="B1432" s="143" t="s">
        <v>1403</v>
      </c>
      <c r="C1432" s="9" t="s">
        <v>3013</v>
      </c>
      <c r="D1432" s="9" t="s">
        <v>3014</v>
      </c>
      <c r="E1432" s="91"/>
      <c r="F1432" s="91" t="s">
        <v>3015</v>
      </c>
      <c r="G1432" s="91"/>
    </row>
    <row r="1433">
      <c r="A1433" s="142" t="s">
        <v>1402</v>
      </c>
      <c r="B1433" s="143" t="s">
        <v>1403</v>
      </c>
      <c r="C1433" s="9" t="s">
        <v>3016</v>
      </c>
      <c r="D1433" s="9" t="s">
        <v>3017</v>
      </c>
      <c r="E1433" s="91"/>
      <c r="F1433" s="91" t="s">
        <v>2628</v>
      </c>
      <c r="G1433" s="91"/>
    </row>
    <row r="1434">
      <c r="A1434" s="142" t="s">
        <v>1402</v>
      </c>
      <c r="B1434" s="143" t="s">
        <v>1403</v>
      </c>
      <c r="C1434" s="9" t="s">
        <v>3018</v>
      </c>
      <c r="D1434" s="9" t="s">
        <v>3019</v>
      </c>
      <c r="E1434" s="91"/>
      <c r="F1434" s="91" t="s">
        <v>2586</v>
      </c>
      <c r="G1434" s="91"/>
    </row>
    <row r="1435">
      <c r="A1435" s="142" t="s">
        <v>1402</v>
      </c>
      <c r="B1435" s="143" t="s">
        <v>1403</v>
      </c>
      <c r="C1435" s="9" t="s">
        <v>3020</v>
      </c>
      <c r="D1435" s="9" t="s">
        <v>3021</v>
      </c>
      <c r="E1435" s="91"/>
      <c r="F1435" s="91" t="s">
        <v>3022</v>
      </c>
      <c r="G1435" s="91"/>
    </row>
    <row r="1436">
      <c r="A1436" s="142" t="s">
        <v>1402</v>
      </c>
      <c r="B1436" s="143" t="s">
        <v>1403</v>
      </c>
      <c r="C1436" s="9" t="s">
        <v>3023</v>
      </c>
      <c r="D1436" s="9" t="s">
        <v>3024</v>
      </c>
      <c r="E1436" s="91"/>
      <c r="F1436" s="91" t="s">
        <v>3025</v>
      </c>
      <c r="G1436" s="91"/>
    </row>
    <row r="1437">
      <c r="A1437" s="142" t="s">
        <v>1402</v>
      </c>
      <c r="B1437" s="143" t="s">
        <v>1403</v>
      </c>
      <c r="C1437" s="9" t="s">
        <v>3026</v>
      </c>
      <c r="D1437" s="9" t="s">
        <v>3027</v>
      </c>
      <c r="E1437" s="91"/>
      <c r="F1437" s="91" t="s">
        <v>2631</v>
      </c>
      <c r="G1437" s="91"/>
    </row>
    <row r="1438">
      <c r="A1438" s="142" t="s">
        <v>1402</v>
      </c>
      <c r="B1438" s="143" t="s">
        <v>1403</v>
      </c>
      <c r="C1438" s="9" t="s">
        <v>1937</v>
      </c>
      <c r="D1438" s="9" t="s">
        <v>3028</v>
      </c>
      <c r="E1438" s="91"/>
      <c r="F1438" s="91" t="s">
        <v>3015</v>
      </c>
      <c r="G1438" s="91"/>
    </row>
    <row r="1439">
      <c r="A1439" s="142" t="s">
        <v>1402</v>
      </c>
      <c r="B1439" s="143" t="s">
        <v>1403</v>
      </c>
      <c r="C1439" s="9" t="s">
        <v>3029</v>
      </c>
      <c r="D1439" s="9" t="s">
        <v>3030</v>
      </c>
      <c r="E1439" s="91"/>
      <c r="F1439" s="91" t="s">
        <v>3031</v>
      </c>
      <c r="G1439" s="91"/>
    </row>
    <row r="1440">
      <c r="A1440" s="142" t="s">
        <v>1402</v>
      </c>
      <c r="B1440" s="143" t="s">
        <v>1403</v>
      </c>
      <c r="C1440" s="9" t="s">
        <v>3032</v>
      </c>
      <c r="D1440" s="9" t="s">
        <v>3033</v>
      </c>
      <c r="E1440" s="91"/>
      <c r="F1440" s="91" t="s">
        <v>3034</v>
      </c>
      <c r="G1440" s="91"/>
    </row>
    <row r="1441">
      <c r="A1441" s="142" t="s">
        <v>1402</v>
      </c>
      <c r="B1441" s="143" t="s">
        <v>1403</v>
      </c>
      <c r="C1441" s="9" t="s">
        <v>1404</v>
      </c>
      <c r="D1441" s="9" t="s">
        <v>3035</v>
      </c>
      <c r="E1441" s="91"/>
      <c r="F1441" s="91" t="s">
        <v>3036</v>
      </c>
      <c r="G1441" s="91"/>
    </row>
    <row r="1442">
      <c r="A1442" s="142" t="s">
        <v>1402</v>
      </c>
      <c r="B1442" s="143" t="s">
        <v>1403</v>
      </c>
      <c r="C1442" s="9" t="s">
        <v>1404</v>
      </c>
      <c r="D1442" s="9" t="s">
        <v>1407</v>
      </c>
      <c r="E1442" s="91" t="s">
        <v>3037</v>
      </c>
      <c r="F1442" s="91" t="s">
        <v>3038</v>
      </c>
      <c r="G1442" s="91"/>
    </row>
    <row r="1443">
      <c r="A1443" s="142" t="s">
        <v>1402</v>
      </c>
      <c r="B1443" s="143" t="s">
        <v>1403</v>
      </c>
      <c r="C1443" s="9" t="s">
        <v>1404</v>
      </c>
      <c r="D1443" s="9" t="s">
        <v>3039</v>
      </c>
      <c r="E1443" s="91"/>
      <c r="F1443" s="91" t="s">
        <v>2631</v>
      </c>
      <c r="G1443" s="91"/>
    </row>
    <row r="1444">
      <c r="A1444" s="142" t="s">
        <v>1402</v>
      </c>
      <c r="B1444" s="143" t="s">
        <v>1403</v>
      </c>
      <c r="C1444" s="9" t="s">
        <v>1404</v>
      </c>
      <c r="D1444" s="9" t="s">
        <v>3040</v>
      </c>
      <c r="E1444" s="91"/>
      <c r="F1444" s="91" t="s">
        <v>3010</v>
      </c>
      <c r="G1444" s="91"/>
    </row>
    <row r="1445">
      <c r="A1445" s="142" t="s">
        <v>234</v>
      </c>
      <c r="B1445" s="143" t="s">
        <v>1115</v>
      </c>
      <c r="C1445" s="9" t="s">
        <v>3041</v>
      </c>
      <c r="D1445" s="9" t="s">
        <v>3042</v>
      </c>
      <c r="E1445" s="91"/>
      <c r="F1445" s="91" t="s">
        <v>2435</v>
      </c>
      <c r="G1445" s="91"/>
    </row>
    <row r="1446">
      <c r="A1446" s="142" t="s">
        <v>234</v>
      </c>
      <c r="B1446" s="143" t="s">
        <v>3043</v>
      </c>
      <c r="C1446" s="9" t="s">
        <v>3044</v>
      </c>
      <c r="D1446" s="9" t="s">
        <v>3045</v>
      </c>
      <c r="E1446" s="91"/>
      <c r="F1446" s="91" t="s">
        <v>2798</v>
      </c>
      <c r="G1446" s="91"/>
    </row>
    <row r="1447">
      <c r="A1447" s="142" t="s">
        <v>234</v>
      </c>
      <c r="B1447" s="143" t="s">
        <v>3043</v>
      </c>
      <c r="C1447" s="9" t="s">
        <v>3044</v>
      </c>
      <c r="D1447" s="9" t="s">
        <v>3046</v>
      </c>
      <c r="E1447" s="91"/>
      <c r="F1447" s="91" t="s">
        <v>2798</v>
      </c>
      <c r="G1447" s="91"/>
    </row>
    <row r="1448">
      <c r="A1448" s="142" t="s">
        <v>234</v>
      </c>
      <c r="B1448" s="143" t="s">
        <v>3043</v>
      </c>
      <c r="C1448" s="9" t="s">
        <v>3047</v>
      </c>
      <c r="D1448" s="9" t="s">
        <v>3048</v>
      </c>
      <c r="E1448" s="91"/>
      <c r="F1448" s="91" t="s">
        <v>2771</v>
      </c>
      <c r="G1448" s="91"/>
    </row>
    <row r="1449">
      <c r="A1449" s="142" t="s">
        <v>234</v>
      </c>
      <c r="B1449" s="143" t="s">
        <v>3043</v>
      </c>
      <c r="C1449" s="9" t="s">
        <v>3047</v>
      </c>
      <c r="D1449" s="9" t="s">
        <v>3049</v>
      </c>
      <c r="E1449" s="91"/>
      <c r="F1449" s="91" t="s">
        <v>2771</v>
      </c>
      <c r="G1449" s="91"/>
    </row>
    <row r="1450">
      <c r="A1450" s="142" t="s">
        <v>234</v>
      </c>
      <c r="B1450" s="143" t="s">
        <v>3043</v>
      </c>
      <c r="C1450" s="9" t="s">
        <v>3047</v>
      </c>
      <c r="D1450" s="9" t="s">
        <v>3050</v>
      </c>
      <c r="E1450" s="91"/>
      <c r="F1450" s="91" t="s">
        <v>2771</v>
      </c>
      <c r="G1450" s="91"/>
    </row>
    <row r="1451">
      <c r="A1451" s="142" t="s">
        <v>234</v>
      </c>
      <c r="B1451" s="143" t="s">
        <v>3043</v>
      </c>
      <c r="C1451" s="9" t="s">
        <v>3047</v>
      </c>
      <c r="D1451" s="9" t="s">
        <v>3051</v>
      </c>
      <c r="E1451" s="91"/>
      <c r="F1451" s="91" t="s">
        <v>2771</v>
      </c>
      <c r="G1451" s="91"/>
    </row>
    <row r="1452">
      <c r="A1452" s="142" t="s">
        <v>234</v>
      </c>
      <c r="B1452" s="143" t="s">
        <v>3043</v>
      </c>
      <c r="C1452" s="9" t="s">
        <v>3047</v>
      </c>
      <c r="D1452" s="9" t="s">
        <v>3052</v>
      </c>
      <c r="E1452" s="91"/>
      <c r="F1452" s="91" t="s">
        <v>2771</v>
      </c>
      <c r="G1452" s="91"/>
    </row>
    <row r="1453">
      <c r="A1453" s="142" t="s">
        <v>234</v>
      </c>
      <c r="B1453" s="143" t="s">
        <v>3043</v>
      </c>
      <c r="C1453" s="9" t="s">
        <v>3047</v>
      </c>
      <c r="D1453" s="9" t="s">
        <v>3053</v>
      </c>
      <c r="E1453" s="91"/>
      <c r="F1453" s="91" t="s">
        <v>2771</v>
      </c>
      <c r="G1453" s="91"/>
    </row>
    <row r="1454">
      <c r="A1454" s="142" t="s">
        <v>234</v>
      </c>
      <c r="B1454" s="143" t="s">
        <v>3043</v>
      </c>
      <c r="C1454" s="9" t="s">
        <v>3054</v>
      </c>
      <c r="D1454" s="9" t="s">
        <v>3055</v>
      </c>
      <c r="E1454" s="91"/>
      <c r="F1454" s="91" t="s">
        <v>2771</v>
      </c>
      <c r="G1454" s="91"/>
    </row>
    <row r="1455">
      <c r="A1455" s="142" t="s">
        <v>234</v>
      </c>
      <c r="B1455" s="143" t="s">
        <v>3043</v>
      </c>
      <c r="C1455" s="9" t="s">
        <v>3054</v>
      </c>
      <c r="D1455" s="9" t="s">
        <v>3056</v>
      </c>
      <c r="E1455" s="91"/>
      <c r="F1455" s="91" t="s">
        <v>2771</v>
      </c>
      <c r="G1455" s="91"/>
    </row>
    <row r="1456">
      <c r="A1456" s="142" t="s">
        <v>234</v>
      </c>
      <c r="B1456" s="143" t="s">
        <v>3043</v>
      </c>
      <c r="C1456" s="9" t="s">
        <v>3054</v>
      </c>
      <c r="D1456" s="9" t="s">
        <v>3057</v>
      </c>
      <c r="E1456" s="91"/>
      <c r="F1456" s="91" t="s">
        <v>2771</v>
      </c>
      <c r="G1456" s="91"/>
    </row>
    <row r="1457">
      <c r="A1457" s="142" t="s">
        <v>234</v>
      </c>
      <c r="B1457" s="143" t="s">
        <v>3043</v>
      </c>
      <c r="C1457" s="9" t="s">
        <v>3054</v>
      </c>
      <c r="D1457" s="9" t="s">
        <v>3058</v>
      </c>
      <c r="E1457" s="91"/>
      <c r="F1457" s="91" t="s">
        <v>2771</v>
      </c>
      <c r="G1457" s="91"/>
    </row>
    <row r="1458">
      <c r="A1458" s="142" t="s">
        <v>234</v>
      </c>
      <c r="B1458" s="143" t="s">
        <v>3043</v>
      </c>
      <c r="C1458" s="9" t="s">
        <v>3059</v>
      </c>
      <c r="D1458" s="9" t="s">
        <v>3060</v>
      </c>
      <c r="E1458" s="91"/>
      <c r="F1458" s="91" t="s">
        <v>2798</v>
      </c>
      <c r="G1458" s="91"/>
    </row>
    <row r="1459">
      <c r="A1459" s="142" t="s">
        <v>234</v>
      </c>
      <c r="B1459" s="143" t="s">
        <v>3043</v>
      </c>
      <c r="C1459" s="9" t="s">
        <v>3061</v>
      </c>
      <c r="D1459" s="9" t="s">
        <v>3062</v>
      </c>
      <c r="E1459" s="91"/>
      <c r="F1459" s="91" t="s">
        <v>3063</v>
      </c>
      <c r="G1459" s="91"/>
    </row>
    <row r="1460">
      <c r="A1460" s="142" t="s">
        <v>234</v>
      </c>
      <c r="B1460" s="143" t="s">
        <v>360</v>
      </c>
      <c r="C1460" s="9" t="s">
        <v>361</v>
      </c>
      <c r="D1460" s="9" t="s">
        <v>396</v>
      </c>
      <c r="E1460" s="91" t="s">
        <v>397</v>
      </c>
      <c r="F1460" s="91" t="s">
        <v>2642</v>
      </c>
      <c r="G1460" s="91"/>
    </row>
    <row r="1461">
      <c r="A1461" s="142" t="s">
        <v>234</v>
      </c>
      <c r="B1461" s="143" t="s">
        <v>3064</v>
      </c>
      <c r="C1461" s="9" t="s">
        <v>3065</v>
      </c>
      <c r="D1461" s="9" t="s">
        <v>3066</v>
      </c>
      <c r="E1461" s="91"/>
      <c r="F1461" s="91" t="s">
        <v>3067</v>
      </c>
      <c r="G1461" s="91"/>
    </row>
    <row r="1462">
      <c r="A1462" s="142" t="s">
        <v>234</v>
      </c>
      <c r="B1462" s="143" t="s">
        <v>3064</v>
      </c>
      <c r="C1462" s="9" t="s">
        <v>3068</v>
      </c>
      <c r="D1462" s="9" t="s">
        <v>3069</v>
      </c>
      <c r="E1462" s="91" t="s">
        <v>3070</v>
      </c>
      <c r="F1462" s="91" t="s">
        <v>2701</v>
      </c>
      <c r="G1462" s="121" t="str">
        <f>HYPERLINK("https://www.youtube.com/watch?v=ZWwmuSLUMuU","Link")</f>
        <v>Link</v>
      </c>
    </row>
    <row r="1463">
      <c r="A1463" s="142" t="s">
        <v>234</v>
      </c>
      <c r="B1463" s="143" t="s">
        <v>3064</v>
      </c>
      <c r="C1463" s="9" t="s">
        <v>3071</v>
      </c>
      <c r="D1463" s="9" t="s">
        <v>3072</v>
      </c>
      <c r="E1463" s="91"/>
      <c r="F1463" s="91" t="s">
        <v>3073</v>
      </c>
      <c r="G1463" s="91"/>
    </row>
    <row r="1464">
      <c r="A1464" s="142" t="s">
        <v>234</v>
      </c>
      <c r="B1464" s="143" t="s">
        <v>1943</v>
      </c>
      <c r="C1464" s="9" t="s">
        <v>3074</v>
      </c>
      <c r="D1464" s="9" t="s">
        <v>3075</v>
      </c>
      <c r="E1464" s="91"/>
      <c r="F1464" s="91" t="s">
        <v>2715</v>
      </c>
      <c r="G1464" s="91"/>
    </row>
    <row r="1465">
      <c r="A1465" s="142" t="s">
        <v>234</v>
      </c>
      <c r="B1465" s="143" t="s">
        <v>1943</v>
      </c>
      <c r="C1465" s="9" t="s">
        <v>3074</v>
      </c>
      <c r="D1465" s="9" t="s">
        <v>3076</v>
      </c>
      <c r="E1465" s="91"/>
      <c r="F1465" s="91" t="s">
        <v>2715</v>
      </c>
      <c r="G1465" s="91"/>
    </row>
    <row r="1466">
      <c r="A1466" s="142" t="s">
        <v>234</v>
      </c>
      <c r="B1466" s="143" t="s">
        <v>3077</v>
      </c>
      <c r="C1466" s="9"/>
      <c r="D1466" s="9" t="s">
        <v>3078</v>
      </c>
      <c r="E1466" s="91"/>
      <c r="F1466" s="91" t="s">
        <v>2715</v>
      </c>
      <c r="G1466" s="91"/>
    </row>
    <row r="1467">
      <c r="A1467" s="142" t="s">
        <v>234</v>
      </c>
      <c r="B1467" s="143" t="s">
        <v>3077</v>
      </c>
      <c r="C1467" s="9"/>
      <c r="D1467" s="9" t="s">
        <v>3079</v>
      </c>
      <c r="E1467" s="91"/>
      <c r="F1467" s="91" t="s">
        <v>2715</v>
      </c>
      <c r="G1467" s="91"/>
    </row>
    <row r="1468">
      <c r="A1468" s="142" t="s">
        <v>234</v>
      </c>
      <c r="B1468" s="143" t="s">
        <v>3077</v>
      </c>
      <c r="C1468" s="9"/>
      <c r="D1468" s="9" t="s">
        <v>3080</v>
      </c>
      <c r="E1468" s="91"/>
      <c r="F1468" s="91" t="s">
        <v>2715</v>
      </c>
      <c r="G1468" s="91"/>
    </row>
    <row r="1469">
      <c r="A1469" s="142" t="s">
        <v>234</v>
      </c>
      <c r="B1469" s="143" t="s">
        <v>3081</v>
      </c>
      <c r="C1469" s="9" t="s">
        <v>3082</v>
      </c>
      <c r="D1469" s="9" t="s">
        <v>3083</v>
      </c>
      <c r="E1469" s="91"/>
      <c r="F1469" s="91" t="s">
        <v>3084</v>
      </c>
      <c r="G1469" s="91"/>
    </row>
    <row r="1470">
      <c r="A1470" s="142" t="s">
        <v>234</v>
      </c>
      <c r="B1470" s="143" t="s">
        <v>1951</v>
      </c>
      <c r="C1470" s="9" t="s">
        <v>3085</v>
      </c>
      <c r="D1470" s="9" t="s">
        <v>3086</v>
      </c>
      <c r="E1470" s="91"/>
      <c r="F1470" s="91" t="s">
        <v>2715</v>
      </c>
      <c r="G1470" s="91"/>
    </row>
    <row r="1471">
      <c r="A1471" s="142" t="s">
        <v>234</v>
      </c>
      <c r="B1471" s="143" t="s">
        <v>1951</v>
      </c>
      <c r="C1471" s="9" t="s">
        <v>3085</v>
      </c>
      <c r="D1471" s="9" t="s">
        <v>3087</v>
      </c>
      <c r="E1471" s="91"/>
      <c r="F1471" s="91" t="s">
        <v>2715</v>
      </c>
      <c r="G1471" s="91"/>
    </row>
    <row r="1472">
      <c r="A1472" s="142" t="s">
        <v>234</v>
      </c>
      <c r="B1472" s="143" t="s">
        <v>625</v>
      </c>
      <c r="C1472" s="9" t="s">
        <v>629</v>
      </c>
      <c r="D1472" s="9" t="s">
        <v>630</v>
      </c>
      <c r="E1472" s="91" t="s">
        <v>631</v>
      </c>
      <c r="F1472" s="91" t="s">
        <v>3088</v>
      </c>
      <c r="G1472" s="91"/>
    </row>
    <row r="1473">
      <c r="A1473" s="142" t="s">
        <v>234</v>
      </c>
      <c r="B1473" s="143" t="s">
        <v>625</v>
      </c>
      <c r="C1473" s="9" t="s">
        <v>3089</v>
      </c>
      <c r="D1473" s="9" t="s">
        <v>3090</v>
      </c>
      <c r="E1473" s="91" t="s">
        <v>3091</v>
      </c>
      <c r="F1473" s="91" t="s">
        <v>2535</v>
      </c>
      <c r="G1473" s="91"/>
    </row>
    <row r="1474">
      <c r="A1474" s="142" t="s">
        <v>234</v>
      </c>
      <c r="B1474" s="143" t="s">
        <v>625</v>
      </c>
      <c r="C1474" s="9" t="s">
        <v>3089</v>
      </c>
      <c r="D1474" s="9" t="s">
        <v>3092</v>
      </c>
      <c r="E1474" s="91" t="s">
        <v>3093</v>
      </c>
      <c r="F1474" s="91" t="s">
        <v>2535</v>
      </c>
      <c r="G1474" s="91"/>
    </row>
    <row r="1475">
      <c r="A1475" s="67" t="s">
        <v>366</v>
      </c>
    </row>
    <row r="1476">
      <c r="A1476" s="142" t="s">
        <v>316</v>
      </c>
      <c r="B1476" s="143" t="s">
        <v>3094</v>
      </c>
      <c r="C1476" s="9" t="s">
        <v>1994</v>
      </c>
      <c r="D1476" s="89" t="s">
        <v>3095</v>
      </c>
      <c r="E1476" s="91" t="s">
        <v>3096</v>
      </c>
      <c r="F1476" s="91" t="s">
        <v>3097</v>
      </c>
      <c r="G1476" s="91"/>
    </row>
    <row r="1477">
      <c r="A1477" s="142" t="s">
        <v>326</v>
      </c>
      <c r="B1477" s="143" t="s">
        <v>2012</v>
      </c>
      <c r="C1477" s="9"/>
      <c r="D1477" s="9" t="s">
        <v>3098</v>
      </c>
      <c r="E1477" s="91"/>
      <c r="F1477" s="91" t="s">
        <v>3099</v>
      </c>
      <c r="G1477" s="91"/>
    </row>
    <row r="1478">
      <c r="A1478" s="142" t="s">
        <v>230</v>
      </c>
      <c r="B1478" s="143" t="s">
        <v>3100</v>
      </c>
      <c r="C1478" s="9" t="s">
        <v>3101</v>
      </c>
      <c r="D1478" s="9" t="s">
        <v>3102</v>
      </c>
      <c r="E1478" s="91" t="s">
        <v>3103</v>
      </c>
      <c r="F1478" s="91" t="s">
        <v>3104</v>
      </c>
      <c r="G1478" s="91"/>
    </row>
    <row r="1479">
      <c r="A1479" s="142" t="s">
        <v>678</v>
      </c>
      <c r="B1479" s="143" t="s">
        <v>3105</v>
      </c>
      <c r="C1479" s="9"/>
      <c r="D1479" s="9" t="s">
        <v>3106</v>
      </c>
      <c r="E1479" s="91" t="s">
        <v>3107</v>
      </c>
      <c r="F1479" s="91"/>
      <c r="G1479" s="91"/>
    </row>
    <row r="1480">
      <c r="A1480" s="142" t="s">
        <v>687</v>
      </c>
      <c r="B1480" s="143" t="s">
        <v>2638</v>
      </c>
      <c r="C1480" s="9"/>
      <c r="D1480" s="89"/>
      <c r="E1480" s="91"/>
      <c r="F1480" s="91" t="s">
        <v>2874</v>
      </c>
      <c r="G1480" s="91"/>
    </row>
    <row r="1481">
      <c r="A1481" s="142" t="s">
        <v>687</v>
      </c>
      <c r="B1481" s="143" t="s">
        <v>2651</v>
      </c>
      <c r="C1481" s="9"/>
      <c r="D1481" s="9"/>
      <c r="E1481" s="91" t="s">
        <v>3108</v>
      </c>
      <c r="F1481" s="91" t="s">
        <v>2896</v>
      </c>
      <c r="G1481" s="91"/>
    </row>
    <row r="1482">
      <c r="A1482" s="142" t="s">
        <v>988</v>
      </c>
      <c r="B1482" s="143" t="s">
        <v>994</v>
      </c>
      <c r="C1482" s="9"/>
      <c r="D1482" s="89"/>
      <c r="E1482" s="91" t="s">
        <v>3109</v>
      </c>
      <c r="F1482" s="85" t="s">
        <v>3022</v>
      </c>
      <c r="G1482" s="85"/>
    </row>
    <row r="1483">
      <c r="A1483" s="142" t="s">
        <v>388</v>
      </c>
      <c r="B1483" s="143" t="s">
        <v>3110</v>
      </c>
      <c r="C1483" s="9" t="s">
        <v>2084</v>
      </c>
      <c r="D1483" s="89" t="s">
        <v>3111</v>
      </c>
      <c r="E1483" s="91" t="s">
        <v>3112</v>
      </c>
      <c r="F1483" s="85" t="s">
        <v>3113</v>
      </c>
      <c r="G1483" s="85"/>
    </row>
    <row r="1484">
      <c r="A1484" s="142" t="s">
        <v>1016</v>
      </c>
      <c r="B1484" s="143" t="s">
        <v>3114</v>
      </c>
      <c r="C1484" s="9"/>
      <c r="D1484" s="9"/>
      <c r="E1484" s="91" t="s">
        <v>3115</v>
      </c>
      <c r="F1484" s="91" t="s">
        <v>3116</v>
      </c>
      <c r="G1484" s="91"/>
    </row>
    <row r="1485">
      <c r="A1485" s="142" t="s">
        <v>1016</v>
      </c>
      <c r="B1485" s="143" t="s">
        <v>1733</v>
      </c>
      <c r="C1485" s="9"/>
      <c r="D1485" s="89"/>
      <c r="E1485" s="91" t="s">
        <v>3117</v>
      </c>
      <c r="F1485" s="85" t="s">
        <v>2793</v>
      </c>
      <c r="G1485" s="85"/>
    </row>
    <row r="1486">
      <c r="A1486" s="142" t="s">
        <v>1016</v>
      </c>
      <c r="B1486" s="143" t="s">
        <v>1733</v>
      </c>
      <c r="C1486" s="9" t="s">
        <v>3118</v>
      </c>
      <c r="D1486" s="89" t="s">
        <v>3119</v>
      </c>
      <c r="E1486" s="91" t="s">
        <v>3120</v>
      </c>
      <c r="F1486" s="91" t="s">
        <v>2524</v>
      </c>
      <c r="G1486" s="91"/>
    </row>
    <row r="1487">
      <c r="A1487" s="142" t="s">
        <v>3121</v>
      </c>
      <c r="B1487" s="143" t="s">
        <v>3122</v>
      </c>
      <c r="C1487" s="9"/>
      <c r="D1487" s="9" t="s">
        <v>3106</v>
      </c>
      <c r="E1487" s="91" t="s">
        <v>3107</v>
      </c>
      <c r="F1487" s="85"/>
      <c r="G1487" s="85"/>
    </row>
    <row r="1488">
      <c r="A1488" s="142" t="s">
        <v>3123</v>
      </c>
      <c r="B1488" s="143" t="s">
        <v>3124</v>
      </c>
      <c r="C1488" s="9"/>
      <c r="D1488" s="9"/>
      <c r="E1488" s="91" t="s">
        <v>3125</v>
      </c>
      <c r="F1488" s="91" t="s">
        <v>3099</v>
      </c>
      <c r="G1488" s="91"/>
    </row>
    <row r="1489">
      <c r="A1489" s="142" t="s">
        <v>368</v>
      </c>
      <c r="B1489" s="143" t="s">
        <v>368</v>
      </c>
      <c r="C1489" s="9"/>
      <c r="D1489" s="9"/>
      <c r="E1489" s="91" t="s">
        <v>3126</v>
      </c>
      <c r="F1489" s="91" t="s">
        <v>3127</v>
      </c>
      <c r="G1489" s="91"/>
    </row>
    <row r="1490">
      <c r="A1490" s="142" t="s">
        <v>368</v>
      </c>
      <c r="B1490" s="143" t="s">
        <v>368</v>
      </c>
      <c r="C1490" s="9"/>
      <c r="D1490" s="89"/>
      <c r="E1490" s="91" t="s">
        <v>3128</v>
      </c>
      <c r="F1490" s="91" t="s">
        <v>3129</v>
      </c>
      <c r="G1490" s="91"/>
    </row>
    <row r="1491">
      <c r="A1491" s="142" t="s">
        <v>368</v>
      </c>
      <c r="B1491" s="143" t="s">
        <v>368</v>
      </c>
      <c r="C1491" s="41"/>
      <c r="D1491" s="41"/>
      <c r="E1491" s="91" t="s">
        <v>3130</v>
      </c>
      <c r="F1491" s="84" t="s">
        <v>3131</v>
      </c>
      <c r="G1491" s="84"/>
    </row>
    <row r="1492">
      <c r="A1492" s="142" t="s">
        <v>368</v>
      </c>
      <c r="B1492" s="143" t="s">
        <v>368</v>
      </c>
      <c r="C1492" s="9"/>
      <c r="D1492" s="9"/>
      <c r="E1492" s="91" t="s">
        <v>3132</v>
      </c>
      <c r="F1492" s="91" t="s">
        <v>2836</v>
      </c>
      <c r="G1492" s="91"/>
    </row>
    <row r="1493">
      <c r="A1493" s="142" t="s">
        <v>368</v>
      </c>
      <c r="B1493" s="143" t="s">
        <v>368</v>
      </c>
      <c r="C1493" s="9"/>
      <c r="D1493" s="9"/>
      <c r="E1493" s="91" t="s">
        <v>3133</v>
      </c>
      <c r="F1493" s="91" t="s">
        <v>3134</v>
      </c>
      <c r="G1493" s="91"/>
    </row>
    <row r="1494">
      <c r="A1494" s="142" t="s">
        <v>368</v>
      </c>
      <c r="B1494" s="143" t="s">
        <v>368</v>
      </c>
      <c r="C1494" s="9"/>
      <c r="D1494" s="9"/>
      <c r="E1494" s="91" t="s">
        <v>3135</v>
      </c>
      <c r="F1494" s="91" t="s">
        <v>3136</v>
      </c>
      <c r="G1494" s="91"/>
    </row>
    <row r="1495">
      <c r="A1495" s="142" t="s">
        <v>368</v>
      </c>
      <c r="B1495" s="143" t="s">
        <v>368</v>
      </c>
      <c r="C1495" s="9"/>
      <c r="D1495" s="9"/>
      <c r="E1495" s="91" t="s">
        <v>3137</v>
      </c>
      <c r="F1495" s="91" t="s">
        <v>2859</v>
      </c>
      <c r="G1495" s="91"/>
    </row>
    <row r="1496">
      <c r="A1496" s="142" t="s">
        <v>368</v>
      </c>
      <c r="B1496" s="143" t="s">
        <v>368</v>
      </c>
      <c r="C1496" s="9"/>
      <c r="D1496" s="9"/>
      <c r="E1496" s="91" t="s">
        <v>1973</v>
      </c>
      <c r="F1496" s="91" t="s">
        <v>3138</v>
      </c>
      <c r="G1496" s="91"/>
    </row>
    <row r="1497">
      <c r="A1497" s="142" t="s">
        <v>368</v>
      </c>
      <c r="B1497" s="143" t="s">
        <v>368</v>
      </c>
      <c r="C1497" s="9"/>
      <c r="D1497" s="9"/>
      <c r="E1497" s="91" t="s">
        <v>3139</v>
      </c>
      <c r="F1497" s="91" t="s">
        <v>2701</v>
      </c>
      <c r="G1497" s="91"/>
    </row>
    <row r="1498">
      <c r="A1498" s="142" t="s">
        <v>368</v>
      </c>
      <c r="B1498" s="143" t="s">
        <v>368</v>
      </c>
      <c r="C1498" s="9"/>
      <c r="D1498" s="9"/>
      <c r="E1498" s="91" t="s">
        <v>3140</v>
      </c>
      <c r="F1498" s="91" t="s">
        <v>2462</v>
      </c>
      <c r="G1498" s="91"/>
    </row>
    <row r="1499">
      <c r="A1499" s="142" t="s">
        <v>368</v>
      </c>
      <c r="B1499" s="143" t="s">
        <v>368</v>
      </c>
      <c r="C1499" s="9"/>
      <c r="D1499" s="9" t="s">
        <v>3141</v>
      </c>
      <c r="E1499" s="91"/>
      <c r="F1499" s="95" t="s">
        <v>2524</v>
      </c>
      <c r="G1499" s="95"/>
    </row>
    <row r="1500">
      <c r="A1500" s="148" t="s">
        <v>1983</v>
      </c>
    </row>
    <row r="1501">
      <c r="A1501" s="142" t="s">
        <v>687</v>
      </c>
      <c r="B1501" s="143" t="s">
        <v>1638</v>
      </c>
      <c r="C1501" s="9" t="s">
        <v>2724</v>
      </c>
      <c r="D1501" s="9" t="s">
        <v>2727</v>
      </c>
      <c r="E1501" s="91"/>
      <c r="F1501" s="91" t="s">
        <v>3142</v>
      </c>
      <c r="G1501" s="91"/>
    </row>
    <row r="1502">
      <c r="A1502" s="142" t="s">
        <v>1016</v>
      </c>
      <c r="B1502" s="143" t="s">
        <v>3114</v>
      </c>
      <c r="C1502" s="9" t="s">
        <v>3143</v>
      </c>
      <c r="D1502" s="9" t="s">
        <v>3144</v>
      </c>
      <c r="E1502" s="91"/>
      <c r="F1502" s="91" t="s">
        <v>3145</v>
      </c>
      <c r="G1502" s="91"/>
    </row>
    <row r="1503">
      <c r="A1503" s="142" t="s">
        <v>1016</v>
      </c>
      <c r="B1503" s="143" t="s">
        <v>3114</v>
      </c>
      <c r="C1503" s="9" t="s">
        <v>3143</v>
      </c>
      <c r="D1503" s="9" t="s">
        <v>2875</v>
      </c>
      <c r="E1503" s="91"/>
      <c r="F1503" s="91" t="s">
        <v>3146</v>
      </c>
      <c r="G1503" s="91"/>
    </row>
    <row r="1504">
      <c r="A1504" s="142" t="s">
        <v>1016</v>
      </c>
      <c r="B1504" s="143" t="s">
        <v>3114</v>
      </c>
      <c r="C1504" s="9" t="s">
        <v>3143</v>
      </c>
      <c r="D1504" s="9" t="s">
        <v>2883</v>
      </c>
      <c r="E1504" s="91"/>
      <c r="F1504" s="91" t="s">
        <v>3146</v>
      </c>
      <c r="G1504" s="91"/>
    </row>
    <row r="1505">
      <c r="A1505" s="142" t="s">
        <v>1016</v>
      </c>
      <c r="B1505" s="143" t="s">
        <v>3114</v>
      </c>
      <c r="C1505" s="9" t="s">
        <v>3143</v>
      </c>
      <c r="D1505" s="9" t="s">
        <v>2885</v>
      </c>
      <c r="E1505" s="91"/>
      <c r="F1505" s="91" t="s">
        <v>3146</v>
      </c>
      <c r="G1505" s="91"/>
    </row>
    <row r="1506">
      <c r="A1506" s="142" t="s">
        <v>1016</v>
      </c>
      <c r="B1506" s="143" t="s">
        <v>2886</v>
      </c>
      <c r="C1506" s="9" t="s">
        <v>2887</v>
      </c>
      <c r="D1506" s="9" t="s">
        <v>3147</v>
      </c>
      <c r="E1506" s="91" t="s">
        <v>3148</v>
      </c>
      <c r="F1506" s="91" t="s">
        <v>3142</v>
      </c>
      <c r="G1506" s="91"/>
    </row>
    <row r="1507">
      <c r="A1507" s="142" t="s">
        <v>1016</v>
      </c>
      <c r="B1507" s="143" t="s">
        <v>1782</v>
      </c>
      <c r="C1507" s="9" t="s">
        <v>1024</v>
      </c>
      <c r="D1507" s="89" t="s">
        <v>1846</v>
      </c>
      <c r="E1507" s="91"/>
      <c r="F1507" s="91" t="s">
        <v>3142</v>
      </c>
      <c r="G1507" s="91"/>
    </row>
    <row r="1508">
      <c r="A1508" s="142" t="s">
        <v>1016</v>
      </c>
      <c r="B1508" s="143" t="s">
        <v>1782</v>
      </c>
      <c r="C1508" s="9" t="s">
        <v>1803</v>
      </c>
      <c r="D1508" s="89" t="s">
        <v>2291</v>
      </c>
      <c r="E1508" s="91"/>
      <c r="F1508" s="91" t="s">
        <v>3146</v>
      </c>
      <c r="G1508" s="91"/>
    </row>
    <row r="1509">
      <c r="A1509" s="142" t="s">
        <v>1016</v>
      </c>
      <c r="B1509" s="143" t="s">
        <v>1782</v>
      </c>
      <c r="C1509" s="9" t="s">
        <v>1803</v>
      </c>
      <c r="D1509" s="89" t="s">
        <v>1823</v>
      </c>
      <c r="E1509" s="91"/>
      <c r="F1509" s="91" t="s">
        <v>3146</v>
      </c>
      <c r="G1509" s="91"/>
    </row>
    <row r="1510">
      <c r="A1510" s="141" t="s">
        <v>3149</v>
      </c>
      <c r="F1510" s="24" t="s">
        <v>186</v>
      </c>
    </row>
    <row r="1511">
      <c r="A1511" s="149" t="s">
        <v>2398</v>
      </c>
      <c r="B1511" s="150" t="s">
        <v>2399</v>
      </c>
      <c r="C1511" s="9" t="s">
        <v>3150</v>
      </c>
      <c r="D1511" s="89" t="s">
        <v>3151</v>
      </c>
      <c r="E1511" s="91"/>
      <c r="F1511" s="91" t="s">
        <v>3152</v>
      </c>
      <c r="G1511" s="91"/>
    </row>
    <row r="1512">
      <c r="A1512" s="149" t="s">
        <v>2398</v>
      </c>
      <c r="B1512" s="150" t="s">
        <v>2399</v>
      </c>
      <c r="C1512" s="9" t="s">
        <v>2409</v>
      </c>
      <c r="D1512" s="89" t="s">
        <v>3153</v>
      </c>
      <c r="E1512" s="91"/>
      <c r="F1512" s="85" t="s">
        <v>3154</v>
      </c>
      <c r="G1512" s="85"/>
    </row>
    <row r="1513">
      <c r="A1513" s="149" t="s">
        <v>2398</v>
      </c>
      <c r="B1513" s="150" t="s">
        <v>2399</v>
      </c>
      <c r="C1513" s="9" t="s">
        <v>3155</v>
      </c>
      <c r="D1513" s="89" t="s">
        <v>3156</v>
      </c>
      <c r="E1513" s="91"/>
      <c r="F1513" s="85" t="s">
        <v>3157</v>
      </c>
      <c r="G1513" s="85"/>
    </row>
    <row r="1514">
      <c r="A1514" s="149" t="s">
        <v>2398</v>
      </c>
      <c r="B1514" s="150" t="s">
        <v>2399</v>
      </c>
      <c r="C1514" s="9" t="s">
        <v>2406</v>
      </c>
      <c r="D1514" s="89" t="s">
        <v>3158</v>
      </c>
      <c r="E1514" s="91"/>
      <c r="F1514" s="91" t="s">
        <v>3152</v>
      </c>
      <c r="G1514" s="91"/>
    </row>
    <row r="1515">
      <c r="A1515" s="149" t="s">
        <v>2398</v>
      </c>
      <c r="B1515" s="150" t="s">
        <v>2399</v>
      </c>
      <c r="C1515" s="9" t="s">
        <v>2406</v>
      </c>
      <c r="D1515" s="89" t="s">
        <v>2407</v>
      </c>
      <c r="E1515" s="91"/>
      <c r="F1515" s="91" t="s">
        <v>3159</v>
      </c>
      <c r="G1515" s="91"/>
    </row>
    <row r="1516">
      <c r="A1516" s="149" t="s">
        <v>316</v>
      </c>
      <c r="B1516" s="150" t="s">
        <v>2419</v>
      </c>
      <c r="C1516" s="9" t="s">
        <v>2424</v>
      </c>
      <c r="D1516" s="89" t="s">
        <v>2425</v>
      </c>
      <c r="E1516" s="91"/>
      <c r="F1516" s="85" t="s">
        <v>3160</v>
      </c>
      <c r="G1516" s="85"/>
    </row>
    <row r="1517">
      <c r="A1517" s="149" t="s">
        <v>316</v>
      </c>
      <c r="B1517" s="150" t="s">
        <v>3161</v>
      </c>
      <c r="C1517" s="9" t="s">
        <v>2451</v>
      </c>
      <c r="D1517" s="89" t="s">
        <v>3162</v>
      </c>
      <c r="E1517" s="91"/>
      <c r="F1517" s="85" t="s">
        <v>3163</v>
      </c>
      <c r="G1517" s="133"/>
    </row>
    <row r="1518">
      <c r="A1518" s="149" t="s">
        <v>316</v>
      </c>
      <c r="B1518" s="150" t="s">
        <v>3161</v>
      </c>
      <c r="C1518" s="9" t="s">
        <v>2455</v>
      </c>
      <c r="D1518" s="89" t="s">
        <v>2456</v>
      </c>
      <c r="E1518" s="91"/>
      <c r="F1518" s="85" t="s">
        <v>3164</v>
      </c>
      <c r="G1518" s="133"/>
    </row>
    <row r="1519">
      <c r="A1519" s="149" t="s">
        <v>316</v>
      </c>
      <c r="B1519" s="150" t="s">
        <v>411</v>
      </c>
      <c r="C1519" s="9" t="s">
        <v>3165</v>
      </c>
      <c r="D1519" s="89" t="s">
        <v>413</v>
      </c>
      <c r="E1519" s="91"/>
      <c r="F1519" s="85" t="s">
        <v>870</v>
      </c>
      <c r="G1519" s="133"/>
    </row>
    <row r="1520">
      <c r="A1520" s="149" t="s">
        <v>316</v>
      </c>
      <c r="B1520" s="150" t="s">
        <v>411</v>
      </c>
      <c r="C1520" s="9" t="s">
        <v>3166</v>
      </c>
      <c r="D1520" s="89" t="s">
        <v>3167</v>
      </c>
      <c r="E1520" s="91" t="s">
        <v>3168</v>
      </c>
      <c r="F1520" s="85" t="s">
        <v>3169</v>
      </c>
      <c r="G1520" s="133"/>
    </row>
    <row r="1521">
      <c r="A1521" s="149" t="s">
        <v>316</v>
      </c>
      <c r="B1521" s="150" t="s">
        <v>3170</v>
      </c>
      <c r="C1521" s="9" t="s">
        <v>3171</v>
      </c>
      <c r="D1521" s="89" t="s">
        <v>3172</v>
      </c>
      <c r="E1521" s="91"/>
      <c r="F1521" s="85" t="s">
        <v>3173</v>
      </c>
      <c r="G1521" s="133"/>
    </row>
    <row r="1522">
      <c r="A1522" s="149" t="s">
        <v>316</v>
      </c>
      <c r="B1522" s="150" t="s">
        <v>1198</v>
      </c>
      <c r="C1522" s="9" t="s">
        <v>3174</v>
      </c>
      <c r="D1522" s="89" t="s">
        <v>3175</v>
      </c>
      <c r="E1522" s="91"/>
      <c r="F1522" s="85" t="s">
        <v>3176</v>
      </c>
      <c r="G1522" s="133"/>
    </row>
    <row r="1523">
      <c r="A1523" s="149" t="s">
        <v>326</v>
      </c>
      <c r="B1523" s="150" t="s">
        <v>1206</v>
      </c>
      <c r="C1523" s="13" t="s">
        <v>1998</v>
      </c>
      <c r="D1523" s="13" t="s">
        <v>959</v>
      </c>
      <c r="E1523" s="91"/>
      <c r="F1523" s="85" t="s">
        <v>3177</v>
      </c>
      <c r="G1523" s="133"/>
    </row>
    <row r="1524">
      <c r="A1524" s="149" t="s">
        <v>326</v>
      </c>
      <c r="B1524" s="150" t="s">
        <v>1206</v>
      </c>
      <c r="C1524" s="9" t="s">
        <v>2001</v>
      </c>
      <c r="D1524" s="89" t="s">
        <v>2002</v>
      </c>
      <c r="E1524" s="91"/>
      <c r="F1524" s="85" t="s">
        <v>3177</v>
      </c>
      <c r="G1524" s="133"/>
    </row>
    <row r="1525">
      <c r="A1525" s="149" t="s">
        <v>326</v>
      </c>
      <c r="B1525" s="150" t="s">
        <v>1206</v>
      </c>
      <c r="C1525" s="9" t="s">
        <v>1479</v>
      </c>
      <c r="D1525" s="89" t="s">
        <v>1482</v>
      </c>
      <c r="E1525" s="91"/>
      <c r="F1525" s="85" t="s">
        <v>3178</v>
      </c>
      <c r="G1525" s="126" t="str">
        <f>HYPERLINK("https://www.youtube.com/watch?v=QJ8y4KQqEE8","Link")</f>
        <v>Link</v>
      </c>
    </row>
    <row r="1526">
      <c r="A1526" s="149" t="s">
        <v>326</v>
      </c>
      <c r="B1526" s="150" t="s">
        <v>2474</v>
      </c>
      <c r="C1526" s="9" t="s">
        <v>3179</v>
      </c>
      <c r="D1526" s="89" t="s">
        <v>3180</v>
      </c>
      <c r="E1526" s="91"/>
      <c r="F1526" s="85" t="s">
        <v>3181</v>
      </c>
      <c r="G1526" s="85"/>
    </row>
    <row r="1527">
      <c r="A1527" s="149" t="s">
        <v>326</v>
      </c>
      <c r="B1527" s="150" t="s">
        <v>2474</v>
      </c>
      <c r="C1527" s="9" t="s">
        <v>3182</v>
      </c>
      <c r="D1527" s="89" t="s">
        <v>2479</v>
      </c>
      <c r="E1527" s="91"/>
      <c r="F1527" s="91" t="s">
        <v>3152</v>
      </c>
      <c r="G1527" s="91"/>
    </row>
    <row r="1528">
      <c r="A1528" s="149" t="s">
        <v>326</v>
      </c>
      <c r="B1528" s="150" t="s">
        <v>1225</v>
      </c>
      <c r="C1528" s="9" t="s">
        <v>3183</v>
      </c>
      <c r="D1528" s="9" t="s">
        <v>3184</v>
      </c>
      <c r="E1528" s="91" t="s">
        <v>1228</v>
      </c>
      <c r="F1528" s="85" t="s">
        <v>870</v>
      </c>
      <c r="G1528" s="85"/>
    </row>
    <row r="1529">
      <c r="A1529" s="149" t="s">
        <v>326</v>
      </c>
      <c r="B1529" s="150" t="s">
        <v>864</v>
      </c>
      <c r="C1529" s="9" t="s">
        <v>3185</v>
      </c>
      <c r="D1529" s="9" t="s">
        <v>3186</v>
      </c>
      <c r="E1529" s="91"/>
      <c r="F1529" s="85" t="s">
        <v>870</v>
      </c>
      <c r="G1529" s="85"/>
    </row>
    <row r="1530">
      <c r="A1530" s="149" t="s">
        <v>326</v>
      </c>
      <c r="B1530" s="150" t="s">
        <v>658</v>
      </c>
      <c r="C1530" s="9" t="s">
        <v>1237</v>
      </c>
      <c r="D1530" s="89" t="s">
        <v>1238</v>
      </c>
      <c r="E1530" s="91"/>
      <c r="F1530" s="95" t="s">
        <v>3187</v>
      </c>
      <c r="G1530" s="95"/>
    </row>
    <row r="1531">
      <c r="A1531" s="149" t="s">
        <v>326</v>
      </c>
      <c r="B1531" s="150" t="s">
        <v>658</v>
      </c>
      <c r="C1531" s="9" t="s">
        <v>1233</v>
      </c>
      <c r="D1531" s="89" t="s">
        <v>3188</v>
      </c>
      <c r="E1531" s="91"/>
      <c r="F1531" s="95" t="s">
        <v>3187</v>
      </c>
      <c r="G1531" s="95"/>
    </row>
    <row r="1532">
      <c r="A1532" s="149" t="s">
        <v>326</v>
      </c>
      <c r="B1532" s="150" t="s">
        <v>658</v>
      </c>
      <c r="C1532" s="9" t="s">
        <v>1504</v>
      </c>
      <c r="D1532" s="89" t="s">
        <v>1505</v>
      </c>
      <c r="E1532" s="91"/>
      <c r="F1532" s="95" t="s">
        <v>1753</v>
      </c>
      <c r="G1532" s="95"/>
    </row>
    <row r="1533">
      <c r="A1533" s="149" t="s">
        <v>326</v>
      </c>
      <c r="B1533" s="150" t="s">
        <v>658</v>
      </c>
      <c r="C1533" s="9" t="s">
        <v>2022</v>
      </c>
      <c r="D1533" s="89" t="s">
        <v>2023</v>
      </c>
      <c r="E1533" s="91"/>
      <c r="F1533" s="95" t="s">
        <v>1753</v>
      </c>
      <c r="G1533" s="95"/>
    </row>
    <row r="1534">
      <c r="A1534" s="149" t="s">
        <v>326</v>
      </c>
      <c r="B1534" s="150" t="s">
        <v>658</v>
      </c>
      <c r="C1534" s="9" t="s">
        <v>1249</v>
      </c>
      <c r="D1534" s="89" t="s">
        <v>3189</v>
      </c>
      <c r="E1534" s="91"/>
      <c r="F1534" s="85" t="s">
        <v>3190</v>
      </c>
      <c r="G1534" s="85"/>
    </row>
    <row r="1535">
      <c r="A1535" s="149" t="s">
        <v>326</v>
      </c>
      <c r="B1535" s="150" t="s">
        <v>658</v>
      </c>
      <c r="C1535" s="9" t="s">
        <v>1249</v>
      </c>
      <c r="D1535" s="89" t="s">
        <v>3191</v>
      </c>
      <c r="E1535" s="91"/>
      <c r="F1535" s="85" t="s">
        <v>3190</v>
      </c>
      <c r="G1535" s="85"/>
    </row>
    <row r="1536">
      <c r="A1536" s="149" t="s">
        <v>326</v>
      </c>
      <c r="B1536" s="150" t="s">
        <v>658</v>
      </c>
      <c r="C1536" s="9" t="s">
        <v>1249</v>
      </c>
      <c r="D1536" s="89" t="s">
        <v>1522</v>
      </c>
      <c r="E1536" s="91"/>
      <c r="F1536" s="85" t="s">
        <v>3192</v>
      </c>
      <c r="G1536" s="85"/>
    </row>
    <row r="1537">
      <c r="A1537" s="149" t="s">
        <v>326</v>
      </c>
      <c r="B1537" s="150" t="s">
        <v>658</v>
      </c>
      <c r="C1537" s="10" t="s">
        <v>872</v>
      </c>
      <c r="D1537" s="89" t="s">
        <v>1251</v>
      </c>
      <c r="E1537" s="91"/>
      <c r="F1537" s="85" t="s">
        <v>3169</v>
      </c>
      <c r="G1537" s="85"/>
    </row>
    <row r="1538">
      <c r="A1538" s="149" t="s">
        <v>326</v>
      </c>
      <c r="B1538" s="150" t="s">
        <v>658</v>
      </c>
      <c r="C1538" s="10" t="s">
        <v>872</v>
      </c>
      <c r="D1538" s="89" t="s">
        <v>660</v>
      </c>
      <c r="E1538" s="91"/>
      <c r="F1538" s="85" t="s">
        <v>3193</v>
      </c>
      <c r="G1538" s="85"/>
    </row>
    <row r="1539">
      <c r="A1539" s="149" t="s">
        <v>326</v>
      </c>
      <c r="B1539" s="150" t="s">
        <v>658</v>
      </c>
      <c r="C1539" s="9" t="s">
        <v>1244</v>
      </c>
      <c r="D1539" s="89" t="s">
        <v>1245</v>
      </c>
      <c r="E1539" s="91"/>
      <c r="F1539" s="95" t="s">
        <v>1753</v>
      </c>
      <c r="G1539" s="95"/>
    </row>
    <row r="1540">
      <c r="A1540" s="149" t="s">
        <v>326</v>
      </c>
      <c r="B1540" s="150" t="s">
        <v>1215</v>
      </c>
      <c r="C1540" s="9" t="s">
        <v>3194</v>
      </c>
      <c r="D1540" s="89" t="s">
        <v>3195</v>
      </c>
      <c r="E1540" s="91"/>
      <c r="F1540" s="85" t="s">
        <v>3196</v>
      </c>
      <c r="G1540" s="85"/>
    </row>
    <row r="1541">
      <c r="A1541" s="149" t="s">
        <v>326</v>
      </c>
      <c r="B1541" s="150" t="s">
        <v>1215</v>
      </c>
      <c r="C1541" s="9" t="s">
        <v>3197</v>
      </c>
      <c r="D1541" s="89" t="s">
        <v>3198</v>
      </c>
      <c r="E1541" s="91"/>
      <c r="F1541" s="85" t="s">
        <v>3196</v>
      </c>
      <c r="G1541" s="85"/>
    </row>
    <row r="1542">
      <c r="A1542" s="149" t="s">
        <v>326</v>
      </c>
      <c r="B1542" s="150" t="s">
        <v>1215</v>
      </c>
      <c r="C1542" s="9" t="s">
        <v>1493</v>
      </c>
      <c r="D1542" s="89" t="s">
        <v>1494</v>
      </c>
      <c r="E1542" s="91"/>
      <c r="F1542" s="85" t="s">
        <v>3199</v>
      </c>
      <c r="G1542" s="85"/>
    </row>
    <row r="1543">
      <c r="A1543" s="149" t="s">
        <v>326</v>
      </c>
      <c r="B1543" s="150" t="s">
        <v>1215</v>
      </c>
      <c r="C1543" s="9" t="s">
        <v>1493</v>
      </c>
      <c r="D1543" s="89" t="s">
        <v>3200</v>
      </c>
      <c r="E1543" s="91"/>
      <c r="F1543" s="85" t="s">
        <v>3196</v>
      </c>
      <c r="G1543" s="85"/>
    </row>
    <row r="1544">
      <c r="A1544" s="149" t="s">
        <v>326</v>
      </c>
      <c r="B1544" s="150" t="s">
        <v>1215</v>
      </c>
      <c r="C1544" s="9" t="s">
        <v>1501</v>
      </c>
      <c r="D1544" s="89" t="s">
        <v>1502</v>
      </c>
      <c r="E1544" s="91"/>
      <c r="F1544" s="85" t="s">
        <v>3199</v>
      </c>
      <c r="G1544" s="85"/>
    </row>
    <row r="1545">
      <c r="A1545" s="149" t="s">
        <v>326</v>
      </c>
      <c r="B1545" s="150" t="s">
        <v>1215</v>
      </c>
      <c r="C1545" s="105" t="s">
        <v>1222</v>
      </c>
      <c r="D1545" s="105" t="s">
        <v>3201</v>
      </c>
      <c r="E1545" s="91"/>
      <c r="F1545" s="85" t="s">
        <v>3196</v>
      </c>
      <c r="G1545" s="85"/>
    </row>
    <row r="1546">
      <c r="A1546" s="149" t="s">
        <v>2562</v>
      </c>
      <c r="B1546" s="150" t="s">
        <v>2563</v>
      </c>
      <c r="C1546" s="9" t="s">
        <v>2564</v>
      </c>
      <c r="D1546" s="89" t="s">
        <v>2565</v>
      </c>
      <c r="E1546" s="91" t="s">
        <v>3202</v>
      </c>
      <c r="F1546" s="91" t="s">
        <v>3203</v>
      </c>
      <c r="G1546" s="91"/>
    </row>
    <row r="1547">
      <c r="A1547" s="149" t="s">
        <v>2562</v>
      </c>
      <c r="B1547" s="150" t="s">
        <v>2563</v>
      </c>
      <c r="C1547" s="9" t="s">
        <v>2564</v>
      </c>
      <c r="D1547" s="89" t="s">
        <v>2569</v>
      </c>
      <c r="E1547" s="91"/>
      <c r="F1547" s="91" t="s">
        <v>3204</v>
      </c>
      <c r="G1547" s="91"/>
    </row>
    <row r="1548">
      <c r="A1548" s="149" t="s">
        <v>2562</v>
      </c>
      <c r="B1548" s="150" t="s">
        <v>2563</v>
      </c>
      <c r="C1548" s="9" t="s">
        <v>2564</v>
      </c>
      <c r="D1548" s="89" t="s">
        <v>2571</v>
      </c>
      <c r="E1548" s="91" t="s">
        <v>3205</v>
      </c>
      <c r="F1548" s="91" t="s">
        <v>3152</v>
      </c>
      <c r="G1548" s="91"/>
    </row>
    <row r="1549">
      <c r="A1549" s="149" t="s">
        <v>2562</v>
      </c>
      <c r="B1549" s="150" t="s">
        <v>2563</v>
      </c>
      <c r="C1549" s="9" t="s">
        <v>2564</v>
      </c>
      <c r="D1549" s="89" t="s">
        <v>3206</v>
      </c>
      <c r="E1549" s="91" t="s">
        <v>3207</v>
      </c>
      <c r="F1549" s="91" t="s">
        <v>3208</v>
      </c>
      <c r="G1549" s="91"/>
    </row>
    <row r="1550">
      <c r="A1550" s="149" t="s">
        <v>2562</v>
      </c>
      <c r="B1550" s="150" t="s">
        <v>2563</v>
      </c>
      <c r="C1550" s="9" t="s">
        <v>2577</v>
      </c>
      <c r="D1550" s="9" t="s">
        <v>2578</v>
      </c>
      <c r="E1550" s="91"/>
      <c r="F1550" s="91" t="s">
        <v>3209</v>
      </c>
      <c r="G1550" s="91"/>
    </row>
    <row r="1551">
      <c r="A1551" s="149" t="s">
        <v>2562</v>
      </c>
      <c r="B1551" s="150" t="s">
        <v>2592</v>
      </c>
      <c r="C1551" s="9" t="s">
        <v>3210</v>
      </c>
      <c r="D1551" s="89" t="s">
        <v>3211</v>
      </c>
      <c r="E1551" s="91" t="s">
        <v>3212</v>
      </c>
      <c r="F1551" s="85" t="s">
        <v>3213</v>
      </c>
      <c r="G1551" s="85"/>
    </row>
    <row r="1552">
      <c r="A1552" s="149" t="s">
        <v>2347</v>
      </c>
      <c r="B1552" s="150" t="s">
        <v>3214</v>
      </c>
      <c r="C1552" s="9" t="s">
        <v>3215</v>
      </c>
      <c r="D1552" s="89" t="s">
        <v>3216</v>
      </c>
      <c r="E1552" s="91" t="s">
        <v>3217</v>
      </c>
      <c r="F1552" s="85" t="s">
        <v>3204</v>
      </c>
      <c r="G1552" s="85"/>
    </row>
    <row r="1553">
      <c r="A1553" s="149" t="s">
        <v>230</v>
      </c>
      <c r="B1553" s="150" t="s">
        <v>2601</v>
      </c>
      <c r="C1553" s="9" t="s">
        <v>2602</v>
      </c>
      <c r="D1553" s="89" t="s">
        <v>3218</v>
      </c>
      <c r="E1553" s="91" t="s">
        <v>3219</v>
      </c>
      <c r="F1553" s="85" t="s">
        <v>3169</v>
      </c>
      <c r="G1553" s="85"/>
    </row>
    <row r="1554">
      <c r="A1554" s="149" t="s">
        <v>230</v>
      </c>
      <c r="B1554" s="150" t="s">
        <v>2601</v>
      </c>
      <c r="C1554" s="9" t="s">
        <v>2602</v>
      </c>
      <c r="D1554" s="89" t="s">
        <v>3220</v>
      </c>
      <c r="E1554" s="91"/>
      <c r="F1554" s="85" t="s">
        <v>3173</v>
      </c>
      <c r="G1554" s="126" t="str">
        <f>HYPERLINK("https://www.youtube.com/watch?v=YRrJFIPlRFU","Link")</f>
        <v>Link</v>
      </c>
    </row>
    <row r="1555">
      <c r="A1555" s="149" t="s">
        <v>230</v>
      </c>
      <c r="B1555" s="150" t="s">
        <v>2601</v>
      </c>
      <c r="C1555" s="9" t="s">
        <v>2602</v>
      </c>
      <c r="D1555" s="89" t="s">
        <v>3221</v>
      </c>
      <c r="E1555" s="91"/>
      <c r="F1555" s="85" t="s">
        <v>3173</v>
      </c>
      <c r="G1555" s="85"/>
    </row>
    <row r="1556">
      <c r="A1556" s="149" t="s">
        <v>230</v>
      </c>
      <c r="B1556" s="150" t="s">
        <v>2601</v>
      </c>
      <c r="C1556" s="9" t="s">
        <v>2610</v>
      </c>
      <c r="D1556" s="89" t="s">
        <v>3222</v>
      </c>
      <c r="E1556" s="91"/>
      <c r="F1556" s="85" t="s">
        <v>3223</v>
      </c>
      <c r="G1556" s="85"/>
    </row>
    <row r="1557">
      <c r="A1557" s="149" t="s">
        <v>230</v>
      </c>
      <c r="B1557" s="150" t="s">
        <v>2612</v>
      </c>
      <c r="C1557" s="9"/>
      <c r="D1557" s="89" t="s">
        <v>2613</v>
      </c>
      <c r="E1557" s="91"/>
      <c r="F1557" s="85" t="s">
        <v>3224</v>
      </c>
      <c r="G1557" s="126" t="str">
        <f>HYPERLINK("https://www.youtube.com/watch?v=qN5ywCcnNNQ","Link")</f>
        <v>Link</v>
      </c>
    </row>
    <row r="1558">
      <c r="A1558" s="149" t="s">
        <v>925</v>
      </c>
      <c r="B1558" s="150" t="s">
        <v>926</v>
      </c>
      <c r="C1558" s="9" t="s">
        <v>2624</v>
      </c>
      <c r="D1558" s="9" t="s">
        <v>2625</v>
      </c>
      <c r="E1558" s="91" t="s">
        <v>3225</v>
      </c>
      <c r="F1558" s="85" t="s">
        <v>3209</v>
      </c>
      <c r="G1558" s="85"/>
    </row>
    <row r="1559">
      <c r="A1559" s="149" t="s">
        <v>687</v>
      </c>
      <c r="B1559" s="150" t="s">
        <v>1293</v>
      </c>
      <c r="C1559" s="9" t="s">
        <v>1294</v>
      </c>
      <c r="D1559" s="89" t="s">
        <v>3226</v>
      </c>
      <c r="E1559" s="91"/>
      <c r="F1559" s="91" t="s">
        <v>3173</v>
      </c>
      <c r="G1559" s="91"/>
    </row>
    <row r="1560">
      <c r="A1560" s="149" t="s">
        <v>687</v>
      </c>
      <c r="B1560" s="150" t="s">
        <v>2638</v>
      </c>
      <c r="C1560" s="9" t="s">
        <v>2639</v>
      </c>
      <c r="D1560" s="89" t="s">
        <v>2640</v>
      </c>
      <c r="E1560" s="91" t="s">
        <v>2641</v>
      </c>
      <c r="F1560" s="91" t="s">
        <v>3196</v>
      </c>
      <c r="G1560" s="91"/>
    </row>
    <row r="1561">
      <c r="A1561" s="149" t="s">
        <v>687</v>
      </c>
      <c r="B1561" s="150" t="s">
        <v>2648</v>
      </c>
      <c r="C1561" s="9"/>
      <c r="D1561" s="89" t="s">
        <v>2649</v>
      </c>
      <c r="E1561" s="91"/>
      <c r="F1561" s="91" t="s">
        <v>3227</v>
      </c>
      <c r="G1561" s="91"/>
    </row>
    <row r="1562">
      <c r="A1562" s="149" t="s">
        <v>687</v>
      </c>
      <c r="B1562" s="150" t="s">
        <v>2648</v>
      </c>
      <c r="C1562" s="9"/>
      <c r="D1562" s="89" t="s">
        <v>3228</v>
      </c>
      <c r="E1562" s="91" t="s">
        <v>3229</v>
      </c>
      <c r="F1562" s="91" t="s">
        <v>3230</v>
      </c>
      <c r="G1562" s="91"/>
    </row>
    <row r="1563">
      <c r="A1563" s="149" t="s">
        <v>687</v>
      </c>
      <c r="B1563" s="150" t="s">
        <v>2672</v>
      </c>
      <c r="C1563" s="9" t="s">
        <v>2682</v>
      </c>
      <c r="D1563" s="89" t="s">
        <v>2685</v>
      </c>
      <c r="E1563" s="91"/>
      <c r="F1563" s="91" t="s">
        <v>3231</v>
      </c>
      <c r="G1563" s="91"/>
    </row>
    <row r="1564">
      <c r="A1564" s="149" t="s">
        <v>687</v>
      </c>
      <c r="B1564" s="150" t="s">
        <v>1306</v>
      </c>
      <c r="C1564" s="9" t="s">
        <v>1307</v>
      </c>
      <c r="D1564" s="89" t="s">
        <v>3232</v>
      </c>
      <c r="E1564" s="91" t="s">
        <v>3233</v>
      </c>
      <c r="F1564" s="91" t="s">
        <v>3169</v>
      </c>
      <c r="G1564" s="91"/>
    </row>
    <row r="1565">
      <c r="A1565" s="149" t="s">
        <v>687</v>
      </c>
      <c r="B1565" s="150" t="s">
        <v>3234</v>
      </c>
      <c r="C1565" s="9"/>
      <c r="D1565" s="89" t="s">
        <v>3235</v>
      </c>
      <c r="E1565" s="91"/>
      <c r="F1565" s="91" t="s">
        <v>3190</v>
      </c>
      <c r="G1565" s="121" t="str">
        <f>HYPERLINK("https://www.youtube.com/watch?v=LbyEisl-l0w","Link")</f>
        <v>Link</v>
      </c>
    </row>
    <row r="1566">
      <c r="A1566" s="149" t="s">
        <v>687</v>
      </c>
      <c r="B1566" s="150" t="s">
        <v>693</v>
      </c>
      <c r="C1566" s="9" t="s">
        <v>1585</v>
      </c>
      <c r="D1566" s="89" t="s">
        <v>1592</v>
      </c>
      <c r="E1566" s="91"/>
      <c r="F1566" s="91" t="s">
        <v>3236</v>
      </c>
      <c r="G1566" s="91"/>
    </row>
    <row r="1567">
      <c r="A1567" s="149" t="s">
        <v>687</v>
      </c>
      <c r="B1567" s="150" t="s">
        <v>693</v>
      </c>
      <c r="C1567" s="9" t="s">
        <v>3237</v>
      </c>
      <c r="D1567" s="89" t="s">
        <v>3238</v>
      </c>
      <c r="E1567" s="91"/>
      <c r="F1567" s="91" t="s">
        <v>3236</v>
      </c>
      <c r="G1567" s="91"/>
    </row>
    <row r="1568">
      <c r="A1568" s="149" t="s">
        <v>687</v>
      </c>
      <c r="B1568" s="150" t="s">
        <v>693</v>
      </c>
      <c r="C1568" s="9" t="s">
        <v>961</v>
      </c>
      <c r="D1568" s="89" t="s">
        <v>2697</v>
      </c>
      <c r="E1568" s="91"/>
      <c r="F1568" s="91" t="s">
        <v>3190</v>
      </c>
      <c r="G1568" s="91"/>
    </row>
    <row r="1569">
      <c r="A1569" s="149" t="s">
        <v>687</v>
      </c>
      <c r="B1569" s="150" t="s">
        <v>693</v>
      </c>
      <c r="C1569" s="9" t="s">
        <v>961</v>
      </c>
      <c r="D1569" s="89" t="s">
        <v>2700</v>
      </c>
      <c r="E1569" s="91"/>
      <c r="F1569" s="91" t="s">
        <v>3239</v>
      </c>
      <c r="G1569" s="91"/>
    </row>
    <row r="1570">
      <c r="A1570" s="149" t="s">
        <v>687</v>
      </c>
      <c r="B1570" s="150" t="s">
        <v>693</v>
      </c>
      <c r="C1570" s="9" t="s">
        <v>715</v>
      </c>
      <c r="D1570" s="89" t="s">
        <v>3240</v>
      </c>
      <c r="E1570" s="91" t="s">
        <v>3241</v>
      </c>
      <c r="F1570" s="85" t="s">
        <v>870</v>
      </c>
      <c r="G1570" s="95"/>
    </row>
    <row r="1571">
      <c r="A1571" s="149" t="s">
        <v>687</v>
      </c>
      <c r="B1571" s="150" t="s">
        <v>693</v>
      </c>
      <c r="C1571" s="9" t="s">
        <v>1617</v>
      </c>
      <c r="D1571" s="89" t="s">
        <v>3242</v>
      </c>
      <c r="E1571" s="91"/>
      <c r="F1571" s="95" t="s">
        <v>3243</v>
      </c>
      <c r="G1571" s="95"/>
    </row>
    <row r="1572">
      <c r="A1572" s="149" t="s">
        <v>687</v>
      </c>
      <c r="B1572" s="150" t="s">
        <v>2732</v>
      </c>
      <c r="C1572" s="9" t="s">
        <v>3244</v>
      </c>
      <c r="D1572" s="89" t="s">
        <v>3245</v>
      </c>
      <c r="E1572" s="91"/>
      <c r="F1572" s="91" t="s">
        <v>3246</v>
      </c>
      <c r="G1572" s="91"/>
    </row>
    <row r="1573">
      <c r="A1573" s="149" t="s">
        <v>687</v>
      </c>
      <c r="B1573" s="150" t="s">
        <v>2732</v>
      </c>
      <c r="C1573" s="9" t="s">
        <v>3244</v>
      </c>
      <c r="D1573" s="9" t="s">
        <v>3247</v>
      </c>
      <c r="E1573" s="91"/>
      <c r="F1573" s="91" t="s">
        <v>3248</v>
      </c>
      <c r="G1573" s="91"/>
    </row>
    <row r="1574">
      <c r="A1574" s="149" t="s">
        <v>687</v>
      </c>
      <c r="B1574" s="150" t="s">
        <v>1638</v>
      </c>
      <c r="C1574" s="9"/>
      <c r="D1574" s="9" t="s">
        <v>3249</v>
      </c>
      <c r="E1574" s="91"/>
      <c r="F1574" s="85" t="s">
        <v>1548</v>
      </c>
      <c r="G1574" s="91"/>
    </row>
    <row r="1575">
      <c r="A1575" s="149" t="s">
        <v>687</v>
      </c>
      <c r="B1575" s="150" t="s">
        <v>1638</v>
      </c>
      <c r="C1575" s="9"/>
      <c r="D1575" s="9" t="s">
        <v>3250</v>
      </c>
      <c r="E1575" s="91" t="s">
        <v>3251</v>
      </c>
      <c r="F1575" s="91" t="s">
        <v>3152</v>
      </c>
      <c r="G1575" s="91"/>
    </row>
    <row r="1576">
      <c r="A1576" s="149" t="s">
        <v>687</v>
      </c>
      <c r="B1576" s="150" t="s">
        <v>2736</v>
      </c>
      <c r="C1576" s="9" t="s">
        <v>2740</v>
      </c>
      <c r="D1576" s="89" t="s">
        <v>3252</v>
      </c>
      <c r="E1576" s="91"/>
      <c r="F1576" s="91" t="s">
        <v>3253</v>
      </c>
      <c r="G1576" s="91"/>
    </row>
    <row r="1577">
      <c r="A1577" s="149" t="s">
        <v>687</v>
      </c>
      <c r="B1577" s="150" t="s">
        <v>2736</v>
      </c>
      <c r="C1577" s="9" t="s">
        <v>2740</v>
      </c>
      <c r="D1577" s="89" t="s">
        <v>3254</v>
      </c>
      <c r="E1577" s="91"/>
      <c r="F1577" s="91" t="s">
        <v>3255</v>
      </c>
      <c r="G1577" s="91"/>
    </row>
    <row r="1578">
      <c r="A1578" s="149" t="s">
        <v>687</v>
      </c>
      <c r="B1578" s="150" t="s">
        <v>2736</v>
      </c>
      <c r="C1578" s="9" t="s">
        <v>3256</v>
      </c>
      <c r="D1578" s="89" t="s">
        <v>3257</v>
      </c>
      <c r="E1578" s="91"/>
      <c r="F1578" s="91" t="s">
        <v>3187</v>
      </c>
      <c r="G1578" s="91"/>
    </row>
    <row r="1579">
      <c r="A1579" s="149" t="s">
        <v>687</v>
      </c>
      <c r="B1579" s="150" t="s">
        <v>2736</v>
      </c>
      <c r="C1579" s="9" t="s">
        <v>3258</v>
      </c>
      <c r="D1579" s="89" t="s">
        <v>3259</v>
      </c>
      <c r="E1579" s="91"/>
      <c r="F1579" s="91" t="s">
        <v>3246</v>
      </c>
      <c r="G1579" s="91"/>
    </row>
    <row r="1580">
      <c r="A1580" s="149" t="s">
        <v>687</v>
      </c>
      <c r="B1580" s="150" t="s">
        <v>2736</v>
      </c>
      <c r="C1580" s="9" t="s">
        <v>3260</v>
      </c>
      <c r="D1580" s="89" t="s">
        <v>3261</v>
      </c>
      <c r="E1580" s="91"/>
      <c r="F1580" s="91" t="s">
        <v>3239</v>
      </c>
      <c r="G1580" s="91"/>
    </row>
    <row r="1581">
      <c r="A1581" s="149" t="s">
        <v>687</v>
      </c>
      <c r="B1581" s="150" t="s">
        <v>2736</v>
      </c>
      <c r="C1581" s="9" t="s">
        <v>3260</v>
      </c>
      <c r="D1581" s="89" t="s">
        <v>3262</v>
      </c>
      <c r="E1581" s="91"/>
      <c r="F1581" s="91" t="s">
        <v>3263</v>
      </c>
      <c r="G1581" s="91"/>
    </row>
    <row r="1582">
      <c r="A1582" s="149" t="s">
        <v>687</v>
      </c>
      <c r="B1582" s="150" t="s">
        <v>2736</v>
      </c>
      <c r="C1582" s="9" t="s">
        <v>3264</v>
      </c>
      <c r="D1582" s="89" t="s">
        <v>3265</v>
      </c>
      <c r="E1582" s="91"/>
      <c r="F1582" s="91" t="s">
        <v>3266</v>
      </c>
      <c r="G1582" s="91"/>
    </row>
    <row r="1583">
      <c r="A1583" s="149" t="s">
        <v>687</v>
      </c>
      <c r="B1583" s="150" t="s">
        <v>2736</v>
      </c>
      <c r="C1583" s="9" t="s">
        <v>3264</v>
      </c>
      <c r="D1583" s="89" t="s">
        <v>3267</v>
      </c>
      <c r="E1583" s="91"/>
      <c r="F1583" s="91" t="s">
        <v>3190</v>
      </c>
      <c r="G1583" s="91"/>
    </row>
    <row r="1584">
      <c r="A1584" s="149" t="s">
        <v>687</v>
      </c>
      <c r="B1584" s="150" t="s">
        <v>2736</v>
      </c>
      <c r="C1584" s="9" t="s">
        <v>2748</v>
      </c>
      <c r="D1584" s="89" t="s">
        <v>3268</v>
      </c>
      <c r="E1584" s="91"/>
      <c r="F1584" s="91" t="s">
        <v>3269</v>
      </c>
      <c r="G1584" s="91"/>
    </row>
    <row r="1585">
      <c r="A1585" s="149" t="s">
        <v>687</v>
      </c>
      <c r="B1585" s="150" t="s">
        <v>2736</v>
      </c>
      <c r="C1585" s="9" t="s">
        <v>2748</v>
      </c>
      <c r="D1585" s="89" t="s">
        <v>3270</v>
      </c>
      <c r="E1585" s="91"/>
      <c r="F1585" s="91" t="s">
        <v>1753</v>
      </c>
      <c r="G1585" s="91"/>
    </row>
    <row r="1586">
      <c r="A1586" s="149" t="s">
        <v>687</v>
      </c>
      <c r="B1586" s="150" t="s">
        <v>2736</v>
      </c>
      <c r="C1586" s="9" t="s">
        <v>2750</v>
      </c>
      <c r="D1586" s="89" t="s">
        <v>3271</v>
      </c>
      <c r="E1586" s="91"/>
      <c r="F1586" s="91" t="s">
        <v>2803</v>
      </c>
      <c r="G1586" s="91"/>
    </row>
    <row r="1587">
      <c r="A1587" s="149" t="s">
        <v>687</v>
      </c>
      <c r="B1587" s="150" t="s">
        <v>2736</v>
      </c>
      <c r="C1587" s="9" t="s">
        <v>2750</v>
      </c>
      <c r="D1587" s="89" t="s">
        <v>3272</v>
      </c>
      <c r="E1587" s="91"/>
      <c r="F1587" s="91" t="s">
        <v>3273</v>
      </c>
      <c r="G1587" s="91"/>
    </row>
    <row r="1588">
      <c r="A1588" s="149" t="s">
        <v>687</v>
      </c>
      <c r="B1588" s="150" t="s">
        <v>2736</v>
      </c>
      <c r="C1588" s="9" t="s">
        <v>2750</v>
      </c>
      <c r="D1588" s="89" t="s">
        <v>3274</v>
      </c>
      <c r="E1588" s="91"/>
      <c r="F1588" s="91" t="s">
        <v>3275</v>
      </c>
      <c r="G1588" s="91"/>
    </row>
    <row r="1589">
      <c r="A1589" s="149" t="s">
        <v>687</v>
      </c>
      <c r="B1589" s="150" t="s">
        <v>2754</v>
      </c>
      <c r="C1589" s="9"/>
      <c r="D1589" s="89" t="s">
        <v>3276</v>
      </c>
      <c r="E1589" s="91" t="s">
        <v>3277</v>
      </c>
      <c r="F1589" s="91" t="s">
        <v>3236</v>
      </c>
      <c r="G1589" s="91"/>
    </row>
    <row r="1590">
      <c r="A1590" s="149" t="s">
        <v>2078</v>
      </c>
      <c r="B1590" s="150" t="s">
        <v>2760</v>
      </c>
      <c r="C1590" s="9" t="s">
        <v>2761</v>
      </c>
      <c r="D1590" s="89" t="s">
        <v>2762</v>
      </c>
      <c r="E1590" s="91"/>
      <c r="F1590" s="91" t="s">
        <v>3169</v>
      </c>
      <c r="G1590" s="91"/>
    </row>
    <row r="1591">
      <c r="A1591" s="149" t="s">
        <v>2764</v>
      </c>
      <c r="B1591" s="150" t="s">
        <v>3278</v>
      </c>
      <c r="C1591" s="9"/>
      <c r="D1591" s="89"/>
      <c r="E1591" s="91"/>
      <c r="F1591" s="91" t="s">
        <v>3279</v>
      </c>
      <c r="G1591" s="91"/>
    </row>
    <row r="1592">
      <c r="A1592" s="149" t="s">
        <v>3280</v>
      </c>
      <c r="B1592" s="150" t="s">
        <v>3281</v>
      </c>
      <c r="C1592" s="9" t="s">
        <v>3282</v>
      </c>
      <c r="D1592" s="89" t="s">
        <v>3283</v>
      </c>
      <c r="E1592" s="91"/>
      <c r="F1592" s="91" t="s">
        <v>3230</v>
      </c>
      <c r="G1592" s="91"/>
    </row>
    <row r="1593">
      <c r="A1593" s="149" t="s">
        <v>988</v>
      </c>
      <c r="B1593" s="150" t="s">
        <v>994</v>
      </c>
      <c r="C1593" s="9" t="s">
        <v>1330</v>
      </c>
      <c r="D1593" s="89" t="s">
        <v>1331</v>
      </c>
      <c r="E1593" s="91" t="s">
        <v>1332</v>
      </c>
      <c r="F1593" s="91" t="s">
        <v>3284</v>
      </c>
      <c r="G1593" s="8" t="s">
        <v>1333</v>
      </c>
    </row>
    <row r="1594">
      <c r="A1594" s="149" t="s">
        <v>988</v>
      </c>
      <c r="B1594" s="150" t="s">
        <v>994</v>
      </c>
      <c r="C1594" s="9" t="s">
        <v>3285</v>
      </c>
      <c r="D1594" s="89" t="s">
        <v>3286</v>
      </c>
      <c r="E1594" s="91" t="s">
        <v>3287</v>
      </c>
      <c r="F1594" s="91" t="s">
        <v>3176</v>
      </c>
      <c r="G1594" s="91"/>
    </row>
    <row r="1595">
      <c r="A1595" s="149" t="s">
        <v>388</v>
      </c>
      <c r="B1595" s="150" t="s">
        <v>2083</v>
      </c>
      <c r="C1595" s="9" t="s">
        <v>2084</v>
      </c>
      <c r="D1595" s="89" t="s">
        <v>3288</v>
      </c>
      <c r="E1595" s="91"/>
      <c r="F1595" s="85" t="s">
        <v>3269</v>
      </c>
      <c r="G1595" s="85"/>
    </row>
    <row r="1596">
      <c r="A1596" s="149" t="s">
        <v>388</v>
      </c>
      <c r="B1596" s="150" t="s">
        <v>2083</v>
      </c>
      <c r="C1596" s="9" t="s">
        <v>2123</v>
      </c>
      <c r="D1596" s="89" t="s">
        <v>3289</v>
      </c>
      <c r="E1596" s="91"/>
      <c r="F1596" s="85" t="s">
        <v>3255</v>
      </c>
      <c r="G1596" s="85"/>
    </row>
    <row r="1597">
      <c r="A1597" s="149" t="s">
        <v>388</v>
      </c>
      <c r="B1597" s="150" t="s">
        <v>1006</v>
      </c>
      <c r="C1597" s="9" t="s">
        <v>2091</v>
      </c>
      <c r="D1597" s="89" t="s">
        <v>3290</v>
      </c>
      <c r="E1597" s="91"/>
      <c r="F1597" s="85" t="s">
        <v>3291</v>
      </c>
      <c r="G1597" s="126" t="str">
        <f>HYPERLINK("https://www.youtube.com/watch?v=k8Z8OWL9ABw","Link")</f>
        <v>Link</v>
      </c>
    </row>
    <row r="1598">
      <c r="A1598" s="149" t="s">
        <v>388</v>
      </c>
      <c r="B1598" s="150" t="s">
        <v>1006</v>
      </c>
      <c r="C1598" s="9" t="s">
        <v>2091</v>
      </c>
      <c r="D1598" s="89" t="s">
        <v>3292</v>
      </c>
      <c r="E1598" s="91"/>
      <c r="F1598" s="85" t="s">
        <v>3190</v>
      </c>
      <c r="G1598" s="133"/>
    </row>
    <row r="1599">
      <c r="A1599" s="149" t="s">
        <v>388</v>
      </c>
      <c r="B1599" s="150" t="s">
        <v>1006</v>
      </c>
      <c r="C1599" s="9" t="s">
        <v>2091</v>
      </c>
      <c r="D1599" s="89" t="s">
        <v>2785</v>
      </c>
      <c r="E1599" s="91"/>
      <c r="F1599" s="95" t="s">
        <v>3293</v>
      </c>
      <c r="G1599" s="126" t="str">
        <f>HYPERLINK("https://www.youtube.com/watch?v=PhWn6q7WsQ4","Link")</f>
        <v>Link</v>
      </c>
    </row>
    <row r="1600">
      <c r="A1600" s="149" t="s">
        <v>388</v>
      </c>
      <c r="B1600" s="150" t="s">
        <v>1006</v>
      </c>
      <c r="C1600" s="9" t="s">
        <v>2091</v>
      </c>
      <c r="D1600" s="89" t="s">
        <v>3294</v>
      </c>
      <c r="E1600" s="91"/>
      <c r="F1600" s="85" t="s">
        <v>3239</v>
      </c>
      <c r="G1600" s="85"/>
    </row>
    <row r="1601">
      <c r="A1601" s="149" t="s">
        <v>388</v>
      </c>
      <c r="B1601" s="150" t="s">
        <v>1006</v>
      </c>
      <c r="C1601" s="9" t="s">
        <v>2091</v>
      </c>
      <c r="D1601" s="89" t="s">
        <v>3295</v>
      </c>
      <c r="E1601" s="91"/>
      <c r="F1601" s="85" t="s">
        <v>3296</v>
      </c>
      <c r="G1601" s="85"/>
    </row>
    <row r="1602">
      <c r="A1602" s="149" t="s">
        <v>388</v>
      </c>
      <c r="B1602" s="150" t="s">
        <v>1006</v>
      </c>
      <c r="C1602" s="9" t="s">
        <v>2091</v>
      </c>
      <c r="D1602" s="89" t="s">
        <v>3297</v>
      </c>
      <c r="E1602" s="91"/>
      <c r="F1602" s="85" t="s">
        <v>3190</v>
      </c>
      <c r="G1602" s="126" t="str">
        <f>HYPERLINK("https://www.youtube.com/watch?v=tU7QRVSYGdQ","Link")</f>
        <v>Link</v>
      </c>
    </row>
    <row r="1603">
      <c r="A1603" s="149" t="s">
        <v>388</v>
      </c>
      <c r="B1603" s="150" t="s">
        <v>1006</v>
      </c>
      <c r="C1603" s="9" t="s">
        <v>2091</v>
      </c>
      <c r="D1603" s="100" t="s">
        <v>2787</v>
      </c>
      <c r="E1603" s="91"/>
      <c r="F1603" s="85" t="s">
        <v>3246</v>
      </c>
      <c r="G1603" s="85"/>
    </row>
    <row r="1604">
      <c r="A1604" s="149" t="s">
        <v>388</v>
      </c>
      <c r="B1604" s="150" t="s">
        <v>1006</v>
      </c>
      <c r="C1604" s="9" t="s">
        <v>2084</v>
      </c>
      <c r="D1604" s="89" t="s">
        <v>3298</v>
      </c>
      <c r="E1604" s="91"/>
      <c r="F1604" s="85" t="s">
        <v>2803</v>
      </c>
      <c r="G1604" s="85"/>
    </row>
    <row r="1605">
      <c r="A1605" s="149" t="s">
        <v>388</v>
      </c>
      <c r="B1605" s="150" t="s">
        <v>1006</v>
      </c>
      <c r="C1605" s="9" t="s">
        <v>2084</v>
      </c>
      <c r="D1605" s="89" t="s">
        <v>3299</v>
      </c>
      <c r="E1605" s="91"/>
      <c r="F1605" s="85" t="s">
        <v>3273</v>
      </c>
      <c r="G1605" s="85"/>
    </row>
    <row r="1606">
      <c r="A1606" s="149" t="s">
        <v>388</v>
      </c>
      <c r="B1606" s="150" t="s">
        <v>1006</v>
      </c>
      <c r="C1606" s="9" t="s">
        <v>1351</v>
      </c>
      <c r="D1606" s="89" t="s">
        <v>3300</v>
      </c>
      <c r="E1606" s="91"/>
      <c r="F1606" s="85" t="s">
        <v>3291</v>
      </c>
      <c r="G1606" s="85"/>
    </row>
    <row r="1607">
      <c r="A1607" s="149" t="s">
        <v>388</v>
      </c>
      <c r="B1607" s="150" t="s">
        <v>1006</v>
      </c>
      <c r="C1607" s="9" t="s">
        <v>2095</v>
      </c>
      <c r="D1607" s="89" t="s">
        <v>3301</v>
      </c>
      <c r="E1607" s="91" t="s">
        <v>3302</v>
      </c>
      <c r="F1607" s="85" t="s">
        <v>3303</v>
      </c>
      <c r="G1607" s="85"/>
    </row>
    <row r="1608">
      <c r="A1608" s="149" t="s">
        <v>388</v>
      </c>
      <c r="B1608" s="150" t="s">
        <v>1006</v>
      </c>
      <c r="C1608" s="9" t="s">
        <v>2101</v>
      </c>
      <c r="D1608" s="89" t="s">
        <v>2805</v>
      </c>
      <c r="E1608" s="91"/>
      <c r="F1608" s="95" t="s">
        <v>3269</v>
      </c>
      <c r="G1608" s="95"/>
    </row>
    <row r="1609">
      <c r="A1609" s="149" t="s">
        <v>388</v>
      </c>
      <c r="B1609" s="150" t="s">
        <v>1006</v>
      </c>
      <c r="C1609" s="9" t="s">
        <v>2101</v>
      </c>
      <c r="D1609" s="89" t="s">
        <v>3304</v>
      </c>
      <c r="E1609" s="91" t="s">
        <v>3305</v>
      </c>
      <c r="F1609" s="85" t="s">
        <v>3253</v>
      </c>
      <c r="G1609" s="85"/>
    </row>
    <row r="1610">
      <c r="A1610" s="149" t="s">
        <v>388</v>
      </c>
      <c r="B1610" s="150" t="s">
        <v>1006</v>
      </c>
      <c r="C1610" s="9" t="s">
        <v>1007</v>
      </c>
      <c r="D1610" s="89" t="s">
        <v>3306</v>
      </c>
      <c r="E1610" s="91"/>
      <c r="F1610" s="85" t="s">
        <v>3269</v>
      </c>
      <c r="G1610" s="85"/>
    </row>
    <row r="1611">
      <c r="A1611" s="149" t="s">
        <v>388</v>
      </c>
      <c r="B1611" s="150" t="s">
        <v>1006</v>
      </c>
      <c r="C1611" s="13" t="s">
        <v>2813</v>
      </c>
      <c r="D1611" s="13" t="s">
        <v>3307</v>
      </c>
      <c r="E1611" s="91"/>
      <c r="F1611" s="85" t="s">
        <v>3269</v>
      </c>
      <c r="G1611" s="85"/>
    </row>
    <row r="1612">
      <c r="A1612" s="149" t="s">
        <v>388</v>
      </c>
      <c r="B1612" s="150" t="s">
        <v>1006</v>
      </c>
      <c r="C1612" s="9" t="s">
        <v>2813</v>
      </c>
      <c r="D1612" s="89" t="s">
        <v>3308</v>
      </c>
      <c r="E1612" s="91" t="s">
        <v>3309</v>
      </c>
      <c r="F1612" s="91" t="s">
        <v>3293</v>
      </c>
      <c r="G1612" s="91"/>
    </row>
    <row r="1613">
      <c r="A1613" s="149" t="s">
        <v>388</v>
      </c>
      <c r="B1613" s="150" t="s">
        <v>1006</v>
      </c>
      <c r="C1613" s="9" t="s">
        <v>2818</v>
      </c>
      <c r="D1613" s="89" t="s">
        <v>3310</v>
      </c>
      <c r="E1613" s="91"/>
      <c r="F1613" s="85" t="s">
        <v>3255</v>
      </c>
      <c r="G1613" s="126" t="str">
        <f>HYPERLINK("https://www.youtube.com/watch?v=zF6M3B3wMdo","Link")</f>
        <v>Link</v>
      </c>
    </row>
    <row r="1614">
      <c r="A1614" s="149" t="s">
        <v>388</v>
      </c>
      <c r="B1614" s="150" t="s">
        <v>1006</v>
      </c>
      <c r="C1614" s="9" t="s">
        <v>1396</v>
      </c>
      <c r="D1614" s="89" t="s">
        <v>3311</v>
      </c>
      <c r="E1614" s="91"/>
      <c r="F1614" s="85" t="s">
        <v>3312</v>
      </c>
      <c r="G1614" s="133"/>
    </row>
    <row r="1615">
      <c r="A1615" s="149" t="s">
        <v>388</v>
      </c>
      <c r="B1615" s="150" t="s">
        <v>1006</v>
      </c>
      <c r="C1615" s="9" t="s">
        <v>1396</v>
      </c>
      <c r="D1615" s="89" t="s">
        <v>3313</v>
      </c>
      <c r="E1615" s="91"/>
      <c r="F1615" s="85" t="s">
        <v>3293</v>
      </c>
      <c r="G1615" s="133"/>
    </row>
    <row r="1616">
      <c r="A1616" s="149" t="s">
        <v>388</v>
      </c>
      <c r="B1616" s="150" t="s">
        <v>1006</v>
      </c>
      <c r="C1616" s="9" t="s">
        <v>2106</v>
      </c>
      <c r="D1616" s="100" t="s">
        <v>3314</v>
      </c>
      <c r="E1616" s="91"/>
      <c r="F1616" s="85" t="s">
        <v>3246</v>
      </c>
      <c r="G1616" s="126" t="str">
        <f>HYPERLINK("https://www.youtube.com/watch?v=1tWpkBjYdfY","Link")</f>
        <v>Link</v>
      </c>
    </row>
    <row r="1617">
      <c r="A1617" s="149" t="s">
        <v>388</v>
      </c>
      <c r="B1617" s="150" t="s">
        <v>1006</v>
      </c>
      <c r="C1617" s="9" t="s">
        <v>2106</v>
      </c>
      <c r="D1617" s="89" t="s">
        <v>3315</v>
      </c>
      <c r="E1617" s="91"/>
      <c r="F1617" s="85" t="s">
        <v>3316</v>
      </c>
      <c r="G1617" s="85"/>
    </row>
    <row r="1618">
      <c r="A1618" s="149" t="s">
        <v>388</v>
      </c>
      <c r="B1618" s="150" t="s">
        <v>1006</v>
      </c>
      <c r="C1618" s="9" t="s">
        <v>2106</v>
      </c>
      <c r="D1618" s="89" t="s">
        <v>2114</v>
      </c>
      <c r="E1618" s="91"/>
      <c r="F1618" s="95" t="s">
        <v>3269</v>
      </c>
      <c r="G1618" s="95"/>
    </row>
    <row r="1619">
      <c r="A1619" s="149" t="s">
        <v>388</v>
      </c>
      <c r="B1619" s="150" t="s">
        <v>1006</v>
      </c>
      <c r="C1619" s="9" t="s">
        <v>2123</v>
      </c>
      <c r="D1619" s="89" t="s">
        <v>3317</v>
      </c>
      <c r="E1619" s="91"/>
      <c r="F1619" s="85" t="s">
        <v>3246</v>
      </c>
      <c r="G1619" s="85"/>
    </row>
    <row r="1620">
      <c r="A1620" s="149" t="s">
        <v>388</v>
      </c>
      <c r="B1620" s="150" t="s">
        <v>1006</v>
      </c>
      <c r="C1620" s="9" t="s">
        <v>2123</v>
      </c>
      <c r="D1620" s="89" t="s">
        <v>3318</v>
      </c>
      <c r="E1620" s="91"/>
      <c r="F1620" s="85" t="s">
        <v>3255</v>
      </c>
      <c r="G1620" s="85"/>
    </row>
    <row r="1621">
      <c r="A1621" s="149" t="s">
        <v>388</v>
      </c>
      <c r="B1621" s="150" t="s">
        <v>1006</v>
      </c>
      <c r="C1621" s="9" t="s">
        <v>2125</v>
      </c>
      <c r="D1621" s="89" t="s">
        <v>3319</v>
      </c>
      <c r="E1621" s="91"/>
      <c r="F1621" s="85" t="s">
        <v>3239</v>
      </c>
      <c r="G1621" s="85"/>
    </row>
    <row r="1622">
      <c r="A1622" s="149" t="s">
        <v>388</v>
      </c>
      <c r="B1622" s="150" t="s">
        <v>1006</v>
      </c>
      <c r="C1622" s="9" t="s">
        <v>2125</v>
      </c>
      <c r="D1622" s="89" t="s">
        <v>3320</v>
      </c>
      <c r="E1622" s="91"/>
      <c r="F1622" s="85" t="s">
        <v>3231</v>
      </c>
      <c r="G1622" s="85"/>
    </row>
    <row r="1623">
      <c r="A1623" s="149" t="s">
        <v>388</v>
      </c>
      <c r="B1623" s="150" t="s">
        <v>1006</v>
      </c>
      <c r="C1623" s="9" t="s">
        <v>2125</v>
      </c>
      <c r="D1623" s="89" t="s">
        <v>3321</v>
      </c>
      <c r="E1623" s="91"/>
      <c r="F1623" s="85" t="s">
        <v>3322</v>
      </c>
      <c r="G1623" s="85"/>
    </row>
    <row r="1624">
      <c r="A1624" s="149" t="s">
        <v>388</v>
      </c>
      <c r="B1624" s="150" t="s">
        <v>1006</v>
      </c>
      <c r="C1624" s="9" t="s">
        <v>2125</v>
      </c>
      <c r="D1624" s="89" t="s">
        <v>2129</v>
      </c>
      <c r="E1624" s="91"/>
      <c r="F1624" s="85" t="s">
        <v>3323</v>
      </c>
      <c r="G1624" s="126" t="str">
        <f>HYPERLINK("https://www.youtube.com/watch?v=LfQUaDK-gAE","Link")</f>
        <v>Link</v>
      </c>
    </row>
    <row r="1625">
      <c r="A1625" s="149" t="s">
        <v>388</v>
      </c>
      <c r="B1625" s="150" t="s">
        <v>1006</v>
      </c>
      <c r="C1625" s="9" t="s">
        <v>2125</v>
      </c>
      <c r="D1625" s="89" t="s">
        <v>2833</v>
      </c>
      <c r="E1625" s="91"/>
      <c r="F1625" s="85" t="s">
        <v>2803</v>
      </c>
      <c r="G1625" s="126" t="str">
        <f>HYPERLINK("https://www.youtube.com/watch?v=GdgL1es1PnQ","Link")</f>
        <v>Link</v>
      </c>
    </row>
    <row r="1626">
      <c r="A1626" s="149" t="s">
        <v>388</v>
      </c>
      <c r="B1626" s="150" t="s">
        <v>1006</v>
      </c>
      <c r="C1626" s="9" t="s">
        <v>2779</v>
      </c>
      <c r="D1626" s="89" t="s">
        <v>3324</v>
      </c>
      <c r="E1626" s="91"/>
      <c r="F1626" s="85" t="s">
        <v>3303</v>
      </c>
      <c r="G1626" s="85"/>
    </row>
    <row r="1627">
      <c r="A1627" s="149" t="s">
        <v>388</v>
      </c>
      <c r="B1627" s="150" t="s">
        <v>1010</v>
      </c>
      <c r="C1627" s="9" t="s">
        <v>1011</v>
      </c>
      <c r="D1627" s="89" t="s">
        <v>2838</v>
      </c>
      <c r="E1627" s="91"/>
      <c r="F1627" s="85" t="s">
        <v>3239</v>
      </c>
      <c r="G1627" s="85"/>
    </row>
    <row r="1628">
      <c r="A1628" s="149" t="s">
        <v>388</v>
      </c>
      <c r="B1628" s="150" t="s">
        <v>1010</v>
      </c>
      <c r="C1628" s="9" t="s">
        <v>1011</v>
      </c>
      <c r="D1628" s="89" t="s">
        <v>3325</v>
      </c>
      <c r="E1628" s="91"/>
      <c r="F1628" s="85" t="s">
        <v>3231</v>
      </c>
      <c r="G1628" s="85"/>
    </row>
    <row r="1629">
      <c r="A1629" s="149" t="s">
        <v>388</v>
      </c>
      <c r="B1629" s="150" t="s">
        <v>1010</v>
      </c>
      <c r="C1629" s="9" t="s">
        <v>1371</v>
      </c>
      <c r="D1629" s="89" t="s">
        <v>3326</v>
      </c>
      <c r="E1629" s="91"/>
      <c r="F1629" s="85" t="s">
        <v>3273</v>
      </c>
      <c r="G1629" s="85"/>
    </row>
    <row r="1630">
      <c r="A1630" s="149" t="s">
        <v>388</v>
      </c>
      <c r="B1630" s="150" t="s">
        <v>1010</v>
      </c>
      <c r="C1630" s="9" t="s">
        <v>1371</v>
      </c>
      <c r="D1630" s="89" t="s">
        <v>3327</v>
      </c>
      <c r="E1630" s="91"/>
      <c r="F1630" s="95" t="s">
        <v>3293</v>
      </c>
      <c r="G1630" s="95"/>
    </row>
    <row r="1631">
      <c r="A1631" s="149" t="s">
        <v>388</v>
      </c>
      <c r="B1631" s="150" t="s">
        <v>1010</v>
      </c>
      <c r="C1631" s="9" t="s">
        <v>1371</v>
      </c>
      <c r="D1631" s="89" t="s">
        <v>2168</v>
      </c>
      <c r="E1631" s="91"/>
      <c r="F1631" s="85" t="s">
        <v>3173</v>
      </c>
      <c r="G1631" s="85"/>
    </row>
    <row r="1632">
      <c r="A1632" s="149" t="s">
        <v>388</v>
      </c>
      <c r="B1632" s="150" t="s">
        <v>1010</v>
      </c>
      <c r="C1632" s="9" t="s">
        <v>1371</v>
      </c>
      <c r="D1632" s="89" t="s">
        <v>3328</v>
      </c>
      <c r="E1632" s="91"/>
      <c r="F1632" s="85" t="s">
        <v>3187</v>
      </c>
      <c r="G1632" s="85"/>
    </row>
    <row r="1633">
      <c r="A1633" s="149" t="s">
        <v>388</v>
      </c>
      <c r="B1633" s="150" t="s">
        <v>1010</v>
      </c>
      <c r="C1633" s="9" t="s">
        <v>1371</v>
      </c>
      <c r="D1633" s="89" t="s">
        <v>1691</v>
      </c>
      <c r="E1633" s="91"/>
      <c r="F1633" s="85" t="s">
        <v>3269</v>
      </c>
      <c r="G1633" s="85"/>
    </row>
    <row r="1634">
      <c r="A1634" s="149" t="s">
        <v>388</v>
      </c>
      <c r="B1634" s="150" t="s">
        <v>1010</v>
      </c>
      <c r="C1634" s="9" t="s">
        <v>1371</v>
      </c>
      <c r="D1634" s="89" t="s">
        <v>1714</v>
      </c>
      <c r="E1634" s="91"/>
      <c r="F1634" s="95" t="s">
        <v>2803</v>
      </c>
      <c r="G1634" s="95"/>
    </row>
    <row r="1635">
      <c r="A1635" s="149" t="s">
        <v>388</v>
      </c>
      <c r="B1635" s="150" t="s">
        <v>1010</v>
      </c>
      <c r="C1635" s="9" t="s">
        <v>1371</v>
      </c>
      <c r="D1635" s="89" t="s">
        <v>3329</v>
      </c>
      <c r="E1635" s="91"/>
      <c r="F1635" s="85" t="s">
        <v>3255</v>
      </c>
      <c r="G1635" s="126" t="str">
        <f>HYPERLINK("https://www.youtube.com/watch?v=VlBzfT7vjFk","Link")</f>
        <v>Link</v>
      </c>
    </row>
    <row r="1636">
      <c r="A1636" s="149" t="s">
        <v>388</v>
      </c>
      <c r="B1636" s="150" t="s">
        <v>1010</v>
      </c>
      <c r="C1636" s="9" t="s">
        <v>1371</v>
      </c>
      <c r="D1636" s="89" t="s">
        <v>2866</v>
      </c>
      <c r="E1636" s="91"/>
      <c r="F1636" s="85" t="s">
        <v>3330</v>
      </c>
      <c r="G1636" s="133"/>
    </row>
    <row r="1637">
      <c r="A1637" s="149" t="s">
        <v>388</v>
      </c>
      <c r="B1637" s="150" t="s">
        <v>1010</v>
      </c>
      <c r="C1637" s="9" t="s">
        <v>1371</v>
      </c>
      <c r="D1637" s="89" t="s">
        <v>1721</v>
      </c>
      <c r="E1637" s="91"/>
      <c r="F1637" s="85" t="s">
        <v>2556</v>
      </c>
      <c r="G1637" s="85"/>
    </row>
    <row r="1638">
      <c r="A1638" s="149" t="s">
        <v>388</v>
      </c>
      <c r="B1638" s="150" t="s">
        <v>1392</v>
      </c>
      <c r="C1638" s="9" t="s">
        <v>2091</v>
      </c>
      <c r="D1638" s="89" t="s">
        <v>3331</v>
      </c>
      <c r="E1638" s="91"/>
      <c r="F1638" s="85" t="s">
        <v>3239</v>
      </c>
      <c r="G1638" s="126" t="str">
        <f>HYPERLINK("https://www.youtube.com/watch?v=7ksk5izbz84","Link")</f>
        <v>Link</v>
      </c>
    </row>
    <row r="1639">
      <c r="A1639" s="149" t="s">
        <v>388</v>
      </c>
      <c r="B1639" s="150" t="s">
        <v>1392</v>
      </c>
      <c r="C1639" s="9" t="s">
        <v>2091</v>
      </c>
      <c r="D1639" s="89" t="s">
        <v>3332</v>
      </c>
      <c r="E1639" s="91"/>
      <c r="F1639" s="85" t="s">
        <v>3269</v>
      </c>
      <c r="G1639" s="85"/>
    </row>
    <row r="1640">
      <c r="A1640" s="149" t="s">
        <v>388</v>
      </c>
      <c r="B1640" s="150" t="s">
        <v>1392</v>
      </c>
      <c r="C1640" s="9" t="s">
        <v>2091</v>
      </c>
      <c r="D1640" s="89" t="s">
        <v>3333</v>
      </c>
      <c r="E1640" s="91"/>
      <c r="F1640" s="85" t="s">
        <v>3239</v>
      </c>
      <c r="G1640" s="126" t="str">
        <f>HYPERLINK("https://www.youtube.com/watch?v=3vEMz14vIqk","Link")</f>
        <v>Link</v>
      </c>
    </row>
    <row r="1641">
      <c r="A1641" s="149" t="s">
        <v>388</v>
      </c>
      <c r="B1641" s="150" t="s">
        <v>1392</v>
      </c>
      <c r="C1641" s="9" t="s">
        <v>2091</v>
      </c>
      <c r="D1641" s="89" t="s">
        <v>3334</v>
      </c>
      <c r="E1641" s="91"/>
      <c r="F1641" s="85" t="s">
        <v>3246</v>
      </c>
      <c r="G1641" s="85"/>
    </row>
    <row r="1642">
      <c r="A1642" s="149" t="s">
        <v>388</v>
      </c>
      <c r="B1642" s="150" t="s">
        <v>1392</v>
      </c>
      <c r="C1642" s="9" t="s">
        <v>1396</v>
      </c>
      <c r="D1642" s="89" t="s">
        <v>3335</v>
      </c>
      <c r="E1642" s="91"/>
      <c r="F1642" s="85" t="s">
        <v>3190</v>
      </c>
      <c r="G1642" s="126" t="str">
        <f>HYPERLINK("https://www.youtube.com/watch?v=FOkKUfvFyBQ","Link")</f>
        <v>Link</v>
      </c>
    </row>
    <row r="1643">
      <c r="A1643" s="149" t="s">
        <v>388</v>
      </c>
      <c r="B1643" s="150" t="s">
        <v>1392</v>
      </c>
      <c r="C1643" s="9" t="s">
        <v>2106</v>
      </c>
      <c r="D1643" s="89" t="s">
        <v>3336</v>
      </c>
      <c r="E1643" s="91" t="s">
        <v>3302</v>
      </c>
      <c r="F1643" s="85" t="s">
        <v>3284</v>
      </c>
      <c r="G1643" s="133"/>
    </row>
    <row r="1644">
      <c r="A1644" s="149" t="s">
        <v>388</v>
      </c>
      <c r="B1644" s="150" t="s">
        <v>3337</v>
      </c>
      <c r="C1644" s="9" t="s">
        <v>2084</v>
      </c>
      <c r="D1644" s="89" t="s">
        <v>3338</v>
      </c>
      <c r="E1644" s="91"/>
      <c r="F1644" s="85" t="s">
        <v>3339</v>
      </c>
      <c r="G1644" s="133"/>
    </row>
    <row r="1645">
      <c r="A1645" s="149" t="s">
        <v>388</v>
      </c>
      <c r="B1645" s="150" t="s">
        <v>3337</v>
      </c>
      <c r="C1645" s="9" t="s">
        <v>3340</v>
      </c>
      <c r="D1645" s="89" t="s">
        <v>3341</v>
      </c>
      <c r="E1645" s="91"/>
      <c r="F1645" s="85" t="s">
        <v>3339</v>
      </c>
      <c r="G1645" s="133"/>
    </row>
    <row r="1646">
      <c r="A1646" s="149" t="s">
        <v>1016</v>
      </c>
      <c r="B1646" s="150" t="s">
        <v>1733</v>
      </c>
      <c r="C1646" s="9" t="s">
        <v>1734</v>
      </c>
      <c r="D1646" s="89" t="s">
        <v>1735</v>
      </c>
      <c r="E1646" s="91"/>
      <c r="F1646" s="85" t="s">
        <v>3342</v>
      </c>
      <c r="G1646" s="85"/>
    </row>
    <row r="1647">
      <c r="A1647" s="149" t="s">
        <v>1016</v>
      </c>
      <c r="B1647" s="150" t="s">
        <v>1733</v>
      </c>
      <c r="C1647" s="9" t="s">
        <v>1734</v>
      </c>
      <c r="D1647" s="100" t="s">
        <v>1764</v>
      </c>
      <c r="E1647" s="120"/>
      <c r="F1647" s="95" t="s">
        <v>3243</v>
      </c>
      <c r="G1647" s="95"/>
    </row>
    <row r="1648">
      <c r="A1648" s="149" t="s">
        <v>1016</v>
      </c>
      <c r="B1648" s="150" t="s">
        <v>1733</v>
      </c>
      <c r="C1648" s="9" t="s">
        <v>1734</v>
      </c>
      <c r="D1648" s="89" t="s">
        <v>3343</v>
      </c>
      <c r="E1648" s="120"/>
      <c r="F1648" s="85" t="s">
        <v>3344</v>
      </c>
      <c r="G1648" s="95"/>
    </row>
    <row r="1649">
      <c r="A1649" s="149" t="s">
        <v>1016</v>
      </c>
      <c r="B1649" s="150" t="s">
        <v>1782</v>
      </c>
      <c r="C1649" s="9" t="s">
        <v>1783</v>
      </c>
      <c r="D1649" s="100" t="s">
        <v>1790</v>
      </c>
      <c r="E1649" s="91"/>
      <c r="F1649" s="95" t="s">
        <v>3330</v>
      </c>
      <c r="G1649" s="126" t="str">
        <f>HYPERLINK("https://www.youtube.com/watch?v=BsYx7ft7GAM","Link")</f>
        <v>Link</v>
      </c>
    </row>
    <row r="1650">
      <c r="A1650" s="149" t="s">
        <v>1016</v>
      </c>
      <c r="B1650" s="150" t="s">
        <v>1782</v>
      </c>
      <c r="C1650" s="9" t="s">
        <v>1803</v>
      </c>
      <c r="D1650" s="9" t="s">
        <v>1812</v>
      </c>
      <c r="E1650" s="91"/>
      <c r="F1650" s="91" t="s">
        <v>3345</v>
      </c>
      <c r="G1650" s="91"/>
    </row>
    <row r="1651">
      <c r="A1651" s="149" t="s">
        <v>1016</v>
      </c>
      <c r="B1651" s="150" t="s">
        <v>1782</v>
      </c>
      <c r="C1651" s="9" t="s">
        <v>1803</v>
      </c>
      <c r="D1651" s="9" t="s">
        <v>1823</v>
      </c>
      <c r="E1651" s="91"/>
      <c r="F1651" s="91" t="s">
        <v>1753</v>
      </c>
      <c r="G1651" s="91"/>
    </row>
    <row r="1652">
      <c r="A1652" s="149" t="s">
        <v>1016</v>
      </c>
      <c r="B1652" s="150" t="s">
        <v>1782</v>
      </c>
      <c r="C1652" s="9" t="s">
        <v>1803</v>
      </c>
      <c r="D1652" s="89" t="s">
        <v>2288</v>
      </c>
      <c r="E1652" s="91"/>
      <c r="F1652" s="91" t="s">
        <v>3345</v>
      </c>
      <c r="G1652" s="91"/>
    </row>
    <row r="1653">
      <c r="A1653" s="149" t="s">
        <v>1016</v>
      </c>
      <c r="B1653" s="150" t="s">
        <v>1782</v>
      </c>
      <c r="C1653" s="9" t="s">
        <v>1803</v>
      </c>
      <c r="D1653" s="9" t="s">
        <v>2392</v>
      </c>
      <c r="E1653" s="91"/>
      <c r="F1653" s="91" t="s">
        <v>3173</v>
      </c>
      <c r="G1653" s="91"/>
    </row>
    <row r="1654">
      <c r="A1654" s="149" t="s">
        <v>1016</v>
      </c>
      <c r="B1654" s="150" t="s">
        <v>1782</v>
      </c>
      <c r="C1654" s="9" t="s">
        <v>1803</v>
      </c>
      <c r="D1654" s="9" t="s">
        <v>3346</v>
      </c>
      <c r="E1654" s="91"/>
      <c r="F1654" s="91" t="s">
        <v>3173</v>
      </c>
      <c r="G1654" s="91"/>
    </row>
    <row r="1655">
      <c r="A1655" s="149" t="s">
        <v>1016</v>
      </c>
      <c r="B1655" s="150" t="s">
        <v>1782</v>
      </c>
      <c r="C1655" s="9" t="s">
        <v>1803</v>
      </c>
      <c r="D1655" s="9" t="s">
        <v>1830</v>
      </c>
      <c r="E1655" s="91"/>
      <c r="F1655" s="91" t="s">
        <v>3246</v>
      </c>
      <c r="G1655" s="91"/>
    </row>
    <row r="1656">
      <c r="A1656" s="149" t="s">
        <v>1016</v>
      </c>
      <c r="B1656" s="150" t="s">
        <v>1782</v>
      </c>
      <c r="C1656" s="9" t="s">
        <v>1024</v>
      </c>
      <c r="D1656" s="100" t="s">
        <v>2921</v>
      </c>
      <c r="E1656" s="91"/>
      <c r="F1656" s="95" t="s">
        <v>2803</v>
      </c>
      <c r="G1656" s="95"/>
    </row>
    <row r="1657">
      <c r="A1657" s="149" t="s">
        <v>1016</v>
      </c>
      <c r="B1657" s="150" t="s">
        <v>1782</v>
      </c>
      <c r="C1657" s="10" t="s">
        <v>2922</v>
      </c>
      <c r="D1657" s="89" t="s">
        <v>2923</v>
      </c>
      <c r="E1657" s="91"/>
      <c r="F1657" s="95" t="s">
        <v>3243</v>
      </c>
      <c r="G1657" s="95"/>
    </row>
    <row r="1658">
      <c r="A1658" s="149" t="s">
        <v>1016</v>
      </c>
      <c r="B1658" s="150" t="s">
        <v>1782</v>
      </c>
      <c r="C1658" s="10" t="s">
        <v>2922</v>
      </c>
      <c r="D1658" s="89" t="s">
        <v>3347</v>
      </c>
      <c r="E1658" s="91"/>
      <c r="F1658" s="95" t="s">
        <v>3243</v>
      </c>
      <c r="G1658" s="95"/>
    </row>
    <row r="1659">
      <c r="A1659" s="149" t="s">
        <v>1016</v>
      </c>
      <c r="B1659" s="150" t="s">
        <v>2924</v>
      </c>
      <c r="C1659" s="10" t="s">
        <v>2925</v>
      </c>
      <c r="D1659" s="89" t="s">
        <v>2926</v>
      </c>
      <c r="E1659" s="91"/>
      <c r="F1659" s="95" t="s">
        <v>3169</v>
      </c>
      <c r="G1659" s="95"/>
    </row>
    <row r="1660">
      <c r="A1660" s="149" t="s">
        <v>636</v>
      </c>
      <c r="B1660" s="150" t="s">
        <v>637</v>
      </c>
      <c r="C1660" s="10" t="s">
        <v>733</v>
      </c>
      <c r="D1660" s="100" t="s">
        <v>2304</v>
      </c>
      <c r="E1660" s="91"/>
      <c r="F1660" s="95" t="s">
        <v>3169</v>
      </c>
      <c r="G1660" s="95"/>
    </row>
    <row r="1661">
      <c r="A1661" s="149" t="s">
        <v>636</v>
      </c>
      <c r="B1661" s="150" t="s">
        <v>637</v>
      </c>
      <c r="C1661" s="13" t="s">
        <v>3348</v>
      </c>
      <c r="D1661" s="14" t="s">
        <v>639</v>
      </c>
      <c r="E1661" s="91"/>
      <c r="F1661" s="85" t="s">
        <v>3349</v>
      </c>
      <c r="G1661" s="85"/>
    </row>
    <row r="1662">
      <c r="A1662" s="149" t="s">
        <v>636</v>
      </c>
      <c r="B1662" s="150" t="s">
        <v>637</v>
      </c>
      <c r="C1662" s="13" t="s">
        <v>3348</v>
      </c>
      <c r="D1662" s="13" t="s">
        <v>720</v>
      </c>
      <c r="E1662" s="91"/>
      <c r="F1662" s="85" t="s">
        <v>3349</v>
      </c>
      <c r="G1662" s="85"/>
    </row>
    <row r="1663">
      <c r="A1663" s="149" t="s">
        <v>636</v>
      </c>
      <c r="B1663" s="150" t="s">
        <v>763</v>
      </c>
      <c r="C1663" s="9" t="s">
        <v>767</v>
      </c>
      <c r="D1663" s="89" t="s">
        <v>768</v>
      </c>
      <c r="E1663" s="91"/>
      <c r="F1663" s="85" t="s">
        <v>1753</v>
      </c>
      <c r="G1663" s="85"/>
    </row>
    <row r="1664">
      <c r="A1664" s="149" t="s">
        <v>636</v>
      </c>
      <c r="B1664" s="150" t="s">
        <v>1103</v>
      </c>
      <c r="C1664" s="9" t="s">
        <v>3350</v>
      </c>
      <c r="D1664" s="89" t="s">
        <v>3351</v>
      </c>
      <c r="E1664" s="91"/>
      <c r="F1664" s="85" t="s">
        <v>3231</v>
      </c>
      <c r="G1664" s="126" t="str">
        <f>HYPERLINK("https://www.youtube.com/watch?v=16Ihu8ILtmM","Link")</f>
        <v>Link</v>
      </c>
    </row>
    <row r="1665">
      <c r="A1665" s="149" t="s">
        <v>636</v>
      </c>
      <c r="B1665" s="150" t="s">
        <v>1103</v>
      </c>
      <c r="C1665" s="9" t="s">
        <v>3352</v>
      </c>
      <c r="D1665" s="89" t="s">
        <v>3353</v>
      </c>
      <c r="E1665" s="91"/>
      <c r="F1665" s="85" t="s">
        <v>3236</v>
      </c>
      <c r="G1665" s="85"/>
    </row>
    <row r="1666">
      <c r="A1666" s="149" t="s">
        <v>3354</v>
      </c>
      <c r="B1666" s="150" t="s">
        <v>3355</v>
      </c>
      <c r="C1666" s="9" t="s">
        <v>3356</v>
      </c>
      <c r="D1666" s="9" t="s">
        <v>3357</v>
      </c>
      <c r="E1666" s="91"/>
      <c r="F1666" s="85" t="s">
        <v>1548</v>
      </c>
      <c r="G1666" s="85"/>
    </row>
    <row r="1667">
      <c r="A1667" s="149" t="s">
        <v>3354</v>
      </c>
      <c r="B1667" s="150" t="s">
        <v>3355</v>
      </c>
      <c r="C1667" s="9" t="s">
        <v>3356</v>
      </c>
      <c r="D1667" s="9" t="s">
        <v>3358</v>
      </c>
      <c r="E1667" s="91"/>
      <c r="F1667" s="85" t="s">
        <v>3230</v>
      </c>
      <c r="G1667" s="85"/>
    </row>
    <row r="1668">
      <c r="A1668" s="149" t="s">
        <v>3354</v>
      </c>
      <c r="B1668" s="150" t="s">
        <v>3355</v>
      </c>
      <c r="C1668" s="9" t="s">
        <v>3356</v>
      </c>
      <c r="D1668" s="9" t="s">
        <v>3359</v>
      </c>
      <c r="E1668" s="91"/>
      <c r="F1668" s="85" t="s">
        <v>1548</v>
      </c>
      <c r="G1668" s="85"/>
    </row>
    <row r="1669">
      <c r="A1669" s="149" t="s">
        <v>3354</v>
      </c>
      <c r="B1669" s="150" t="s">
        <v>3355</v>
      </c>
      <c r="C1669" s="9" t="s">
        <v>3356</v>
      </c>
      <c r="D1669" s="9" t="s">
        <v>3360</v>
      </c>
      <c r="E1669" s="91" t="s">
        <v>2128</v>
      </c>
      <c r="F1669" s="85" t="s">
        <v>3230</v>
      </c>
      <c r="G1669" s="85"/>
    </row>
    <row r="1670">
      <c r="A1670" s="149" t="s">
        <v>3354</v>
      </c>
      <c r="B1670" s="150" t="s">
        <v>3355</v>
      </c>
      <c r="C1670" s="9" t="s">
        <v>3361</v>
      </c>
      <c r="D1670" s="9" t="s">
        <v>3362</v>
      </c>
      <c r="E1670" s="91" t="s">
        <v>2128</v>
      </c>
      <c r="F1670" s="91" t="s">
        <v>3152</v>
      </c>
      <c r="G1670" s="85"/>
    </row>
    <row r="1671">
      <c r="A1671" s="149" t="s">
        <v>3354</v>
      </c>
      <c r="B1671" s="150" t="s">
        <v>3355</v>
      </c>
      <c r="C1671" s="9" t="s">
        <v>3361</v>
      </c>
      <c r="D1671" s="9" t="s">
        <v>3363</v>
      </c>
      <c r="E1671" s="91"/>
      <c r="F1671" s="85" t="s">
        <v>1548</v>
      </c>
      <c r="G1671" s="85"/>
    </row>
    <row r="1672">
      <c r="A1672" s="149" t="s">
        <v>3354</v>
      </c>
      <c r="B1672" s="150" t="s">
        <v>3355</v>
      </c>
      <c r="C1672" s="9" t="s">
        <v>3361</v>
      </c>
      <c r="D1672" s="9" t="s">
        <v>3364</v>
      </c>
      <c r="E1672" s="91"/>
      <c r="F1672" s="85" t="s">
        <v>3230</v>
      </c>
      <c r="G1672" s="85"/>
    </row>
    <row r="1673">
      <c r="A1673" s="149" t="s">
        <v>3354</v>
      </c>
      <c r="B1673" s="150" t="s">
        <v>3355</v>
      </c>
      <c r="C1673" s="9" t="s">
        <v>3361</v>
      </c>
      <c r="D1673" s="9" t="s">
        <v>3365</v>
      </c>
      <c r="E1673" s="91"/>
      <c r="F1673" s="85" t="s">
        <v>3230</v>
      </c>
      <c r="G1673" s="85"/>
    </row>
    <row r="1674">
      <c r="A1674" s="149" t="s">
        <v>1107</v>
      </c>
      <c r="B1674" s="150" t="s">
        <v>1108</v>
      </c>
      <c r="C1674" s="9" t="s">
        <v>3366</v>
      </c>
      <c r="D1674" s="9" t="s">
        <v>922</v>
      </c>
      <c r="E1674" s="91" t="s">
        <v>2327</v>
      </c>
      <c r="F1674" s="85" t="s">
        <v>3344</v>
      </c>
      <c r="G1674" s="85"/>
    </row>
    <row r="1675">
      <c r="A1675" s="149" t="s">
        <v>3001</v>
      </c>
      <c r="B1675" s="150" t="s">
        <v>3002</v>
      </c>
      <c r="C1675" s="9" t="s">
        <v>3003</v>
      </c>
      <c r="D1675" s="9" t="s">
        <v>3006</v>
      </c>
      <c r="E1675" s="91"/>
      <c r="F1675" s="85" t="s">
        <v>3367</v>
      </c>
      <c r="G1675" s="85"/>
    </row>
    <row r="1676">
      <c r="A1676" s="149" t="s">
        <v>3368</v>
      </c>
      <c r="B1676" s="150" t="s">
        <v>3369</v>
      </c>
      <c r="C1676" s="9" t="s">
        <v>3370</v>
      </c>
      <c r="D1676" s="9" t="s">
        <v>3371</v>
      </c>
      <c r="E1676" s="91"/>
      <c r="F1676" s="85" t="s">
        <v>3253</v>
      </c>
      <c r="G1676" s="126" t="str">
        <f>HYPERLINK("https://www.youtube.com/watch?v=Da7h_KszwRs","Link")</f>
        <v>Link</v>
      </c>
    </row>
    <row r="1677">
      <c r="A1677" s="149" t="s">
        <v>3368</v>
      </c>
      <c r="B1677" s="150" t="s">
        <v>3369</v>
      </c>
      <c r="C1677" s="9" t="s">
        <v>3370</v>
      </c>
      <c r="D1677" s="9" t="s">
        <v>3372</v>
      </c>
      <c r="E1677" s="91"/>
      <c r="F1677" s="85" t="s">
        <v>3344</v>
      </c>
      <c r="G1677" s="85"/>
    </row>
    <row r="1678">
      <c r="A1678" s="149" t="s">
        <v>3368</v>
      </c>
      <c r="B1678" s="150" t="s">
        <v>3369</v>
      </c>
      <c r="C1678" s="9" t="s">
        <v>3370</v>
      </c>
      <c r="D1678" s="9" t="s">
        <v>3373</v>
      </c>
      <c r="E1678" s="91"/>
      <c r="F1678" s="85" t="s">
        <v>3284</v>
      </c>
      <c r="G1678" s="85"/>
    </row>
    <row r="1679">
      <c r="A1679" s="149" t="s">
        <v>3368</v>
      </c>
      <c r="B1679" s="150" t="s">
        <v>3369</v>
      </c>
      <c r="C1679" s="9" t="s">
        <v>3370</v>
      </c>
      <c r="D1679" s="9" t="s">
        <v>3374</v>
      </c>
      <c r="E1679" s="91"/>
      <c r="F1679" s="85" t="s">
        <v>3284</v>
      </c>
      <c r="G1679" s="85"/>
    </row>
    <row r="1680">
      <c r="A1680" s="149" t="s">
        <v>3368</v>
      </c>
      <c r="B1680" s="150" t="s">
        <v>3369</v>
      </c>
      <c r="C1680" s="9" t="s">
        <v>3375</v>
      </c>
      <c r="D1680" s="9" t="s">
        <v>3376</v>
      </c>
      <c r="E1680" s="91"/>
      <c r="F1680" s="85" t="s">
        <v>3266</v>
      </c>
      <c r="G1680" s="85"/>
    </row>
    <row r="1681">
      <c r="A1681" s="149" t="s">
        <v>3368</v>
      </c>
      <c r="B1681" s="150" t="s">
        <v>3369</v>
      </c>
      <c r="C1681" s="9" t="s">
        <v>3377</v>
      </c>
      <c r="D1681" s="9" t="s">
        <v>3378</v>
      </c>
      <c r="E1681" s="91"/>
      <c r="F1681" s="85" t="s">
        <v>3379</v>
      </c>
      <c r="G1681" s="126" t="str">
        <f>HYPERLINK("https://www.youtube.com/watch?v=By8_7rwJlDo","Link")</f>
        <v>Link</v>
      </c>
    </row>
    <row r="1682">
      <c r="A1682" s="149" t="s">
        <v>3368</v>
      </c>
      <c r="B1682" s="150" t="s">
        <v>3369</v>
      </c>
      <c r="C1682" s="9" t="s">
        <v>3377</v>
      </c>
      <c r="D1682" s="9" t="s">
        <v>3380</v>
      </c>
      <c r="E1682" s="91" t="s">
        <v>3381</v>
      </c>
      <c r="F1682" s="85" t="s">
        <v>3344</v>
      </c>
      <c r="G1682" s="133"/>
    </row>
    <row r="1683">
      <c r="A1683" s="149" t="s">
        <v>3368</v>
      </c>
      <c r="B1683" s="150" t="s">
        <v>3369</v>
      </c>
      <c r="C1683" s="9" t="s">
        <v>3377</v>
      </c>
      <c r="D1683" s="9" t="s">
        <v>3382</v>
      </c>
      <c r="E1683" s="91"/>
      <c r="F1683" s="85" t="s">
        <v>3190</v>
      </c>
      <c r="G1683" s="126" t="str">
        <f>HYPERLINK("https://www.youtube.com/watch?v=SMT2ce5NlWk","Link")</f>
        <v>Link</v>
      </c>
    </row>
    <row r="1684">
      <c r="A1684" s="149" t="s">
        <v>3368</v>
      </c>
      <c r="B1684" s="150" t="s">
        <v>3369</v>
      </c>
      <c r="C1684" s="9" t="s">
        <v>3377</v>
      </c>
      <c r="D1684" s="9" t="s">
        <v>3383</v>
      </c>
      <c r="E1684" s="91"/>
      <c r="F1684" s="85" t="s">
        <v>2803</v>
      </c>
      <c r="G1684" s="126" t="str">
        <f>HYPERLINK("https://www.youtube.com/watch?v=srR8Cw-C2BQ","Link")</f>
        <v>Link</v>
      </c>
    </row>
    <row r="1685">
      <c r="A1685" s="149" t="s">
        <v>3368</v>
      </c>
      <c r="B1685" s="150" t="s">
        <v>3369</v>
      </c>
      <c r="C1685" s="9" t="s">
        <v>3377</v>
      </c>
      <c r="D1685" s="9" t="s">
        <v>3384</v>
      </c>
      <c r="E1685" s="91"/>
      <c r="F1685" s="95" t="s">
        <v>3330</v>
      </c>
      <c r="G1685" s="95"/>
    </row>
    <row r="1686">
      <c r="A1686" s="149" t="s">
        <v>3368</v>
      </c>
      <c r="B1686" s="150" t="s">
        <v>3369</v>
      </c>
      <c r="C1686" s="9" t="s">
        <v>3377</v>
      </c>
      <c r="D1686" s="9" t="s">
        <v>3385</v>
      </c>
      <c r="E1686" s="91"/>
      <c r="F1686" s="85" t="s">
        <v>3344</v>
      </c>
      <c r="G1686" s="85"/>
    </row>
    <row r="1687">
      <c r="A1687" s="149" t="s">
        <v>3368</v>
      </c>
      <c r="B1687" s="150" t="s">
        <v>3369</v>
      </c>
      <c r="C1687" s="9" t="s">
        <v>3377</v>
      </c>
      <c r="D1687" s="9" t="s">
        <v>3386</v>
      </c>
      <c r="E1687" s="91"/>
      <c r="F1687" s="95" t="s">
        <v>3330</v>
      </c>
      <c r="G1687" s="95"/>
    </row>
    <row r="1688">
      <c r="A1688" s="149" t="s">
        <v>3368</v>
      </c>
      <c r="B1688" s="150" t="s">
        <v>3369</v>
      </c>
      <c r="C1688" s="9" t="s">
        <v>3377</v>
      </c>
      <c r="D1688" s="9" t="s">
        <v>3387</v>
      </c>
      <c r="E1688" s="91"/>
      <c r="F1688" s="85" t="s">
        <v>3275</v>
      </c>
      <c r="G1688" s="126" t="str">
        <f>HYPERLINK("https://www.youtube.com/watch?v=ua5fJV2aC3Q","Link")</f>
        <v>Link</v>
      </c>
    </row>
    <row r="1689">
      <c r="A1689" s="149" t="s">
        <v>3368</v>
      </c>
      <c r="B1689" s="150" t="s">
        <v>3369</v>
      </c>
      <c r="C1689" s="9" t="s">
        <v>3377</v>
      </c>
      <c r="D1689" s="9" t="s">
        <v>3388</v>
      </c>
      <c r="E1689" s="91"/>
      <c r="F1689" s="85" t="s">
        <v>3344</v>
      </c>
      <c r="G1689" s="85"/>
    </row>
    <row r="1690">
      <c r="A1690" s="149" t="s">
        <v>3368</v>
      </c>
      <c r="B1690" s="150" t="s">
        <v>3369</v>
      </c>
      <c r="C1690" s="9" t="s">
        <v>3377</v>
      </c>
      <c r="D1690" s="9" t="s">
        <v>3389</v>
      </c>
      <c r="E1690" s="91"/>
      <c r="F1690" s="85" t="s">
        <v>3390</v>
      </c>
      <c r="G1690" s="126" t="str">
        <f>HYPERLINK("https://www.youtube.com/watch?v=gSZwTOr3GSA","Link")</f>
        <v>Link</v>
      </c>
    </row>
    <row r="1691">
      <c r="A1691" s="149" t="s">
        <v>1402</v>
      </c>
      <c r="B1691" s="150" t="s">
        <v>1403</v>
      </c>
      <c r="C1691" s="9" t="s">
        <v>1404</v>
      </c>
      <c r="D1691" s="9" t="s">
        <v>1407</v>
      </c>
      <c r="E1691" s="91"/>
      <c r="F1691" s="91" t="s">
        <v>3391</v>
      </c>
      <c r="G1691" s="91"/>
    </row>
    <row r="1692">
      <c r="A1692" s="149" t="s">
        <v>234</v>
      </c>
      <c r="B1692" s="150" t="s">
        <v>3043</v>
      </c>
      <c r="C1692" s="9" t="s">
        <v>3392</v>
      </c>
      <c r="D1692" s="9" t="s">
        <v>3393</v>
      </c>
      <c r="E1692" s="91"/>
      <c r="F1692" s="91" t="s">
        <v>3293</v>
      </c>
      <c r="G1692" s="121" t="str">
        <f>HYPERLINK("https://www.youtube.com/watch?v=l1j7WizPvkUhttps://www.youtube.com/watch?v=l1j7WizPvkU","Link")</f>
        <v>Link</v>
      </c>
    </row>
    <row r="1693">
      <c r="A1693" s="149" t="s">
        <v>234</v>
      </c>
      <c r="B1693" s="150" t="s">
        <v>3043</v>
      </c>
      <c r="C1693" s="9" t="s">
        <v>3394</v>
      </c>
      <c r="D1693" s="9" t="s">
        <v>3395</v>
      </c>
      <c r="E1693" s="91"/>
      <c r="F1693" s="91" t="s">
        <v>3396</v>
      </c>
      <c r="G1693" s="91"/>
    </row>
    <row r="1694">
      <c r="A1694" s="149" t="s">
        <v>234</v>
      </c>
      <c r="B1694" s="150" t="s">
        <v>3043</v>
      </c>
      <c r="C1694" s="9" t="s">
        <v>3397</v>
      </c>
      <c r="D1694" s="9" t="s">
        <v>3398</v>
      </c>
      <c r="E1694" s="91"/>
      <c r="F1694" s="91" t="s">
        <v>3236</v>
      </c>
      <c r="G1694" s="91"/>
    </row>
    <row r="1695">
      <c r="A1695" s="149" t="s">
        <v>234</v>
      </c>
      <c r="B1695" s="150" t="s">
        <v>3043</v>
      </c>
      <c r="C1695" s="9" t="s">
        <v>3397</v>
      </c>
      <c r="D1695" s="9" t="s">
        <v>3399</v>
      </c>
      <c r="E1695" s="91"/>
      <c r="F1695" s="91" t="s">
        <v>3231</v>
      </c>
      <c r="G1695" s="91"/>
    </row>
    <row r="1696">
      <c r="A1696" s="149" t="s">
        <v>234</v>
      </c>
      <c r="B1696" s="150" t="s">
        <v>3064</v>
      </c>
      <c r="C1696" s="9" t="s">
        <v>3071</v>
      </c>
      <c r="D1696" s="9" t="s">
        <v>3072</v>
      </c>
      <c r="E1696" s="91"/>
      <c r="F1696" s="91" t="s">
        <v>3400</v>
      </c>
      <c r="G1696" s="91"/>
    </row>
    <row r="1697">
      <c r="A1697" s="67" t="s">
        <v>366</v>
      </c>
    </row>
    <row r="1698">
      <c r="A1698" s="149" t="s">
        <v>326</v>
      </c>
      <c r="B1698" s="150" t="s">
        <v>2481</v>
      </c>
      <c r="C1698" s="9"/>
      <c r="D1698" s="89"/>
      <c r="E1698" s="91"/>
      <c r="F1698" s="85" t="s">
        <v>3401</v>
      </c>
      <c r="G1698" s="91"/>
    </row>
    <row r="1699">
      <c r="A1699" s="149" t="s">
        <v>326</v>
      </c>
      <c r="B1699" s="150" t="s">
        <v>1215</v>
      </c>
      <c r="C1699" s="9" t="s">
        <v>3402</v>
      </c>
      <c r="D1699" s="89"/>
      <c r="E1699" s="91"/>
      <c r="F1699" s="85" t="s">
        <v>3400</v>
      </c>
      <c r="G1699" s="85"/>
    </row>
    <row r="1700">
      <c r="A1700" s="149" t="s">
        <v>925</v>
      </c>
      <c r="B1700" s="150" t="s">
        <v>926</v>
      </c>
      <c r="C1700" s="9"/>
      <c r="D1700" s="9"/>
      <c r="E1700" s="91" t="s">
        <v>3403</v>
      </c>
      <c r="F1700" s="85" t="s">
        <v>3344</v>
      </c>
      <c r="G1700" s="85"/>
    </row>
    <row r="1701">
      <c r="A1701" s="149" t="s">
        <v>678</v>
      </c>
      <c r="B1701" s="150" t="s">
        <v>3105</v>
      </c>
      <c r="C1701" s="9"/>
      <c r="D1701" s="89" t="s">
        <v>3106</v>
      </c>
      <c r="E1701" s="91" t="s">
        <v>3107</v>
      </c>
      <c r="F1701" s="91"/>
      <c r="G1701" s="91"/>
    </row>
    <row r="1702">
      <c r="A1702" s="149" t="s">
        <v>687</v>
      </c>
      <c r="B1702" s="150" t="s">
        <v>688</v>
      </c>
      <c r="C1702" s="9"/>
      <c r="D1702" s="89" t="s">
        <v>3106</v>
      </c>
      <c r="E1702" s="91" t="s">
        <v>3107</v>
      </c>
      <c r="F1702" s="91"/>
      <c r="G1702" s="91"/>
    </row>
    <row r="1703">
      <c r="A1703" s="149" t="s">
        <v>687</v>
      </c>
      <c r="B1703" s="150" t="s">
        <v>2648</v>
      </c>
      <c r="C1703" s="9"/>
      <c r="D1703" s="89"/>
      <c r="E1703" s="91" t="s">
        <v>3404</v>
      </c>
      <c r="F1703" s="91" t="s">
        <v>3405</v>
      </c>
      <c r="G1703" s="91"/>
    </row>
    <row r="1704">
      <c r="A1704" s="149" t="s">
        <v>687</v>
      </c>
      <c r="B1704" s="150" t="s">
        <v>1638</v>
      </c>
      <c r="C1704" s="9"/>
      <c r="D1704" s="9"/>
      <c r="E1704" s="91" t="s">
        <v>3406</v>
      </c>
      <c r="F1704" s="91"/>
      <c r="G1704" s="91"/>
    </row>
    <row r="1705">
      <c r="A1705" s="149" t="s">
        <v>687</v>
      </c>
      <c r="B1705" s="150" t="s">
        <v>2736</v>
      </c>
      <c r="C1705" s="9" t="s">
        <v>3258</v>
      </c>
      <c r="D1705" s="89"/>
      <c r="E1705" s="91"/>
      <c r="F1705" s="91" t="s">
        <v>1753</v>
      </c>
      <c r="G1705" s="91"/>
    </row>
    <row r="1706">
      <c r="A1706" s="149" t="s">
        <v>388</v>
      </c>
      <c r="B1706" s="150" t="s">
        <v>1006</v>
      </c>
      <c r="C1706" s="9"/>
      <c r="D1706" s="9" t="s">
        <v>3407</v>
      </c>
      <c r="E1706" s="91" t="s">
        <v>3408</v>
      </c>
      <c r="F1706" s="91" t="s">
        <v>2803</v>
      </c>
      <c r="G1706" s="85"/>
    </row>
    <row r="1707">
      <c r="A1707" s="149" t="s">
        <v>388</v>
      </c>
      <c r="B1707" s="150" t="s">
        <v>1006</v>
      </c>
      <c r="C1707" s="9"/>
      <c r="D1707" s="9" t="s">
        <v>3409</v>
      </c>
      <c r="E1707" s="91" t="s">
        <v>3408</v>
      </c>
      <c r="F1707" s="91" t="s">
        <v>2803</v>
      </c>
      <c r="G1707" s="85"/>
    </row>
    <row r="1708">
      <c r="A1708" s="149" t="s">
        <v>3354</v>
      </c>
      <c r="B1708" s="150" t="s">
        <v>3355</v>
      </c>
      <c r="C1708" s="9"/>
      <c r="D1708" s="9"/>
      <c r="E1708" s="91"/>
      <c r="F1708" s="91" t="s">
        <v>3152</v>
      </c>
      <c r="G1708" s="85"/>
    </row>
    <row r="1709">
      <c r="A1709" s="149" t="s">
        <v>3354</v>
      </c>
      <c r="B1709" s="150" t="s">
        <v>3355</v>
      </c>
      <c r="C1709" s="9" t="s">
        <v>3361</v>
      </c>
      <c r="D1709" s="9" t="s">
        <v>3410</v>
      </c>
      <c r="E1709" s="91" t="s">
        <v>3411</v>
      </c>
      <c r="F1709" s="85" t="s">
        <v>1548</v>
      </c>
      <c r="G1709" s="85"/>
    </row>
    <row r="1710">
      <c r="A1710" s="149" t="s">
        <v>3354</v>
      </c>
      <c r="B1710" s="150" t="s">
        <v>3355</v>
      </c>
      <c r="C1710" s="138"/>
      <c r="D1710" s="138"/>
      <c r="E1710" s="138"/>
      <c r="F1710" s="85" t="s">
        <v>3412</v>
      </c>
      <c r="G1710" s="138"/>
    </row>
    <row r="1711">
      <c r="A1711" s="149" t="s">
        <v>3001</v>
      </c>
      <c r="B1711" s="150" t="s">
        <v>3002</v>
      </c>
      <c r="C1711" s="9"/>
      <c r="D1711" s="9"/>
      <c r="E1711" s="91"/>
      <c r="F1711" s="85" t="s">
        <v>3413</v>
      </c>
      <c r="G1711" s="85"/>
    </row>
    <row r="1712">
      <c r="A1712" s="149" t="s">
        <v>234</v>
      </c>
      <c r="B1712" s="150" t="s">
        <v>625</v>
      </c>
      <c r="C1712" s="9"/>
      <c r="D1712" s="9"/>
      <c r="E1712" s="91"/>
      <c r="F1712" s="91" t="s">
        <v>3414</v>
      </c>
      <c r="G1712" s="91"/>
    </row>
    <row r="1713">
      <c r="A1713" s="149" t="s">
        <v>368</v>
      </c>
      <c r="B1713" s="150" t="s">
        <v>368</v>
      </c>
      <c r="C1713" s="138"/>
      <c r="D1713" s="89"/>
      <c r="E1713" s="91" t="s">
        <v>3415</v>
      </c>
      <c r="F1713" s="85" t="s">
        <v>3255</v>
      </c>
      <c r="G1713" s="85"/>
    </row>
    <row r="1714">
      <c r="A1714" s="149" t="s">
        <v>368</v>
      </c>
      <c r="B1714" s="150" t="s">
        <v>368</v>
      </c>
      <c r="C1714" s="138"/>
      <c r="D1714" s="9"/>
      <c r="E1714" s="91" t="s">
        <v>3416</v>
      </c>
      <c r="F1714" s="144" t="s">
        <v>3417</v>
      </c>
      <c r="G1714" s="91"/>
    </row>
    <row r="1715">
      <c r="A1715" s="149" t="s">
        <v>368</v>
      </c>
      <c r="B1715" s="150" t="s">
        <v>368</v>
      </c>
      <c r="C1715" s="138"/>
      <c r="D1715" s="9"/>
      <c r="E1715" s="91" t="s">
        <v>3418</v>
      </c>
      <c r="F1715" s="91" t="s">
        <v>3400</v>
      </c>
      <c r="G1715" s="91"/>
    </row>
    <row r="1716">
      <c r="A1716" s="149" t="s">
        <v>368</v>
      </c>
      <c r="B1716" s="150" t="s">
        <v>368</v>
      </c>
      <c r="C1716" s="138"/>
      <c r="D1716" s="89"/>
      <c r="E1716" s="91" t="s">
        <v>3419</v>
      </c>
      <c r="F1716" s="85" t="s">
        <v>3420</v>
      </c>
      <c r="G1716" s="85"/>
    </row>
    <row r="1717">
      <c r="A1717" s="149" t="s">
        <v>368</v>
      </c>
      <c r="B1717" s="150" t="s">
        <v>368</v>
      </c>
      <c r="C1717" s="138"/>
      <c r="D1717" s="89"/>
      <c r="E1717" s="91" t="s">
        <v>3421</v>
      </c>
      <c r="F1717" s="85" t="s">
        <v>3231</v>
      </c>
      <c r="G1717" s="85"/>
    </row>
    <row r="1718">
      <c r="A1718" s="149" t="s">
        <v>368</v>
      </c>
      <c r="B1718" s="150" t="s">
        <v>368</v>
      </c>
      <c r="C1718" s="138"/>
      <c r="D1718" s="89"/>
      <c r="E1718" s="91" t="s">
        <v>922</v>
      </c>
      <c r="F1718" s="85" t="s">
        <v>3190</v>
      </c>
      <c r="G1718" s="85"/>
    </row>
    <row r="1719">
      <c r="A1719" s="149" t="s">
        <v>368</v>
      </c>
      <c r="B1719" s="150" t="s">
        <v>368</v>
      </c>
      <c r="C1719" s="138"/>
      <c r="D1719" s="89"/>
      <c r="E1719" s="91" t="s">
        <v>3422</v>
      </c>
      <c r="F1719" s="85" t="s">
        <v>3423</v>
      </c>
      <c r="G1719" s="85"/>
    </row>
    <row r="1720">
      <c r="A1720" s="149" t="s">
        <v>368</v>
      </c>
      <c r="B1720" s="150" t="s">
        <v>368</v>
      </c>
      <c r="C1720" s="138"/>
      <c r="D1720" s="89"/>
      <c r="E1720" s="91" t="s">
        <v>3424</v>
      </c>
      <c r="F1720" s="85" t="s">
        <v>3243</v>
      </c>
      <c r="G1720" s="85"/>
    </row>
    <row r="1721">
      <c r="A1721" s="149" t="s">
        <v>368</v>
      </c>
      <c r="B1721" s="150" t="s">
        <v>368</v>
      </c>
      <c r="C1721" s="138"/>
      <c r="D1721" s="89"/>
      <c r="E1721" s="91" t="s">
        <v>3425</v>
      </c>
      <c r="F1721" s="85" t="s">
        <v>3243</v>
      </c>
      <c r="G1721" s="85"/>
    </row>
    <row r="1722">
      <c r="A1722" s="149" t="s">
        <v>368</v>
      </c>
      <c r="B1722" s="150" t="s">
        <v>368</v>
      </c>
      <c r="C1722" s="138"/>
      <c r="D1722" s="89"/>
      <c r="E1722" s="91" t="s">
        <v>3426</v>
      </c>
      <c r="F1722" s="85" t="s">
        <v>3243</v>
      </c>
      <c r="G1722" s="85"/>
    </row>
    <row r="1723">
      <c r="A1723" s="149" t="s">
        <v>368</v>
      </c>
      <c r="B1723" s="150" t="s">
        <v>368</v>
      </c>
      <c r="C1723" s="138"/>
      <c r="D1723" s="89"/>
      <c r="E1723" s="91" t="s">
        <v>3427</v>
      </c>
      <c r="F1723" s="85" t="s">
        <v>3246</v>
      </c>
      <c r="G1723" s="85"/>
    </row>
    <row r="1724">
      <c r="A1724" s="149" t="s">
        <v>368</v>
      </c>
      <c r="B1724" s="150" t="s">
        <v>368</v>
      </c>
      <c r="C1724" s="138"/>
      <c r="D1724" s="89"/>
      <c r="E1724" s="91" t="s">
        <v>3428</v>
      </c>
      <c r="F1724" s="85" t="s">
        <v>3339</v>
      </c>
      <c r="G1724" s="85"/>
    </row>
    <row r="1725">
      <c r="A1725" s="149" t="s">
        <v>368</v>
      </c>
      <c r="B1725" s="150" t="s">
        <v>368</v>
      </c>
      <c r="C1725" s="138"/>
      <c r="D1725" s="89"/>
      <c r="E1725" s="91" t="s">
        <v>3429</v>
      </c>
      <c r="F1725" s="91" t="s">
        <v>3239</v>
      </c>
      <c r="G1725" s="85"/>
    </row>
    <row r="1726">
      <c r="A1726" s="149" t="s">
        <v>368</v>
      </c>
      <c r="B1726" s="150" t="s">
        <v>368</v>
      </c>
      <c r="C1726" s="138"/>
      <c r="D1726" s="89"/>
      <c r="E1726" s="91" t="s">
        <v>3430</v>
      </c>
      <c r="F1726" s="91" t="s">
        <v>3239</v>
      </c>
      <c r="G1726" s="85"/>
    </row>
    <row r="1727">
      <c r="A1727" s="149" t="s">
        <v>3431</v>
      </c>
      <c r="B1727" s="150" t="s">
        <v>3432</v>
      </c>
      <c r="C1727" s="138"/>
      <c r="D1727" s="89"/>
      <c r="E1727" s="91" t="s">
        <v>3433</v>
      </c>
      <c r="F1727" s="85" t="s">
        <v>3434</v>
      </c>
      <c r="G1727" s="85"/>
    </row>
    <row r="1728">
      <c r="A1728" s="141" t="s">
        <v>3435</v>
      </c>
      <c r="F1728" s="24" t="s">
        <v>186</v>
      </c>
    </row>
    <row r="1729">
      <c r="A1729" s="151" t="s">
        <v>3436</v>
      </c>
      <c r="B1729" s="152" t="s">
        <v>3437</v>
      </c>
      <c r="C1729" s="9"/>
      <c r="D1729" s="9" t="s">
        <v>3438</v>
      </c>
      <c r="E1729" s="91"/>
      <c r="F1729" s="91" t="s">
        <v>3439</v>
      </c>
      <c r="G1729" s="121" t="str">
        <f>HYPERLINK("https://youtu.be/E09Q1wOmYpc","Link")</f>
        <v>Link</v>
      </c>
    </row>
    <row r="1730">
      <c r="A1730" s="151" t="s">
        <v>1181</v>
      </c>
      <c r="B1730" s="152" t="s">
        <v>3440</v>
      </c>
      <c r="C1730" s="9" t="s">
        <v>3441</v>
      </c>
      <c r="D1730" s="9" t="s">
        <v>3442</v>
      </c>
      <c r="E1730" s="91" t="s">
        <v>3443</v>
      </c>
      <c r="F1730" s="91" t="s">
        <v>3444</v>
      </c>
      <c r="G1730" s="91"/>
    </row>
    <row r="1731" ht="15.0" customHeight="1">
      <c r="A1731" s="151" t="s">
        <v>388</v>
      </c>
      <c r="B1731" s="152" t="s">
        <v>1010</v>
      </c>
      <c r="C1731" s="9" t="s">
        <v>1655</v>
      </c>
      <c r="D1731" s="9" t="s">
        <v>1656</v>
      </c>
      <c r="E1731" s="91"/>
      <c r="F1731" s="91" t="s">
        <v>3445</v>
      </c>
      <c r="G1731" s="91"/>
    </row>
    <row r="1732" ht="15.0" customHeight="1">
      <c r="A1732" s="151" t="s">
        <v>388</v>
      </c>
      <c r="B1732" s="152" t="s">
        <v>1010</v>
      </c>
      <c r="C1732" s="9" t="s">
        <v>1655</v>
      </c>
      <c r="D1732" s="9" t="s">
        <v>3446</v>
      </c>
      <c r="E1732" s="91"/>
      <c r="F1732" s="91" t="s">
        <v>960</v>
      </c>
      <c r="G1732" s="91"/>
    </row>
    <row r="1733" ht="15.0" customHeight="1">
      <c r="A1733" s="151" t="s">
        <v>388</v>
      </c>
      <c r="B1733" s="152" t="s">
        <v>1010</v>
      </c>
      <c r="C1733" s="9" t="s">
        <v>3447</v>
      </c>
      <c r="D1733" s="9" t="s">
        <v>3448</v>
      </c>
      <c r="E1733" s="91"/>
      <c r="F1733" s="91" t="s">
        <v>3449</v>
      </c>
      <c r="G1733" s="91"/>
    </row>
    <row r="1734" ht="15.0" customHeight="1">
      <c r="A1734" s="151" t="s">
        <v>388</v>
      </c>
      <c r="B1734" s="152" t="s">
        <v>1010</v>
      </c>
      <c r="C1734" s="9" t="s">
        <v>3450</v>
      </c>
      <c r="D1734" s="9" t="s">
        <v>3451</v>
      </c>
      <c r="E1734" s="91"/>
      <c r="F1734" s="91" t="s">
        <v>960</v>
      </c>
      <c r="G1734" s="91"/>
    </row>
    <row r="1735" ht="15.0" customHeight="1">
      <c r="A1735" s="151" t="s">
        <v>388</v>
      </c>
      <c r="B1735" s="152" t="s">
        <v>1010</v>
      </c>
      <c r="C1735" s="9" t="s">
        <v>2185</v>
      </c>
      <c r="D1735" s="9" t="s">
        <v>2186</v>
      </c>
      <c r="E1735" s="91"/>
      <c r="F1735" s="91" t="s">
        <v>3452</v>
      </c>
      <c r="G1735" s="91"/>
    </row>
    <row r="1736">
      <c r="A1736" s="151" t="s">
        <v>3453</v>
      </c>
      <c r="B1736" s="152" t="s">
        <v>3454</v>
      </c>
      <c r="C1736" s="9" t="s">
        <v>3455</v>
      </c>
      <c r="D1736" s="9" t="s">
        <v>3456</v>
      </c>
      <c r="E1736" s="91" t="s">
        <v>3457</v>
      </c>
      <c r="F1736" s="85" t="s">
        <v>3458</v>
      </c>
      <c r="G1736" s="85"/>
    </row>
    <row r="1737">
      <c r="A1737" s="151" t="s">
        <v>3453</v>
      </c>
      <c r="B1737" s="152" t="s">
        <v>3454</v>
      </c>
      <c r="C1737" s="9" t="s">
        <v>3455</v>
      </c>
      <c r="D1737" s="9" t="s">
        <v>3459</v>
      </c>
      <c r="E1737" s="91"/>
      <c r="F1737" s="91" t="s">
        <v>3460</v>
      </c>
      <c r="G1737" s="91"/>
    </row>
    <row r="1738">
      <c r="A1738" s="151" t="s">
        <v>3453</v>
      </c>
      <c r="B1738" s="152" t="s">
        <v>3454</v>
      </c>
      <c r="C1738" s="9" t="s">
        <v>3455</v>
      </c>
      <c r="D1738" s="9" t="s">
        <v>3461</v>
      </c>
      <c r="E1738" s="91" t="s">
        <v>3457</v>
      </c>
      <c r="F1738" s="91" t="s">
        <v>3462</v>
      </c>
      <c r="G1738" s="91"/>
    </row>
    <row r="1739">
      <c r="A1739" s="151" t="s">
        <v>3453</v>
      </c>
      <c r="B1739" s="152" t="s">
        <v>3454</v>
      </c>
      <c r="C1739" s="9" t="s">
        <v>3463</v>
      </c>
      <c r="D1739" s="9" t="s">
        <v>3464</v>
      </c>
      <c r="E1739" s="91" t="s">
        <v>3457</v>
      </c>
      <c r="F1739" s="91" t="s">
        <v>3465</v>
      </c>
      <c r="G1739" s="91"/>
    </row>
    <row r="1740">
      <c r="A1740" s="151" t="s">
        <v>3453</v>
      </c>
      <c r="B1740" s="152" t="s">
        <v>3454</v>
      </c>
      <c r="C1740" s="9" t="s">
        <v>3463</v>
      </c>
      <c r="D1740" s="9" t="s">
        <v>3466</v>
      </c>
      <c r="E1740" s="91" t="s">
        <v>3457</v>
      </c>
      <c r="F1740" s="91" t="s">
        <v>3467</v>
      </c>
      <c r="G1740" s="91"/>
    </row>
    <row r="1741">
      <c r="A1741" s="151" t="s">
        <v>3453</v>
      </c>
      <c r="B1741" s="152" t="s">
        <v>3454</v>
      </c>
      <c r="C1741" s="9" t="s">
        <v>3468</v>
      </c>
      <c r="D1741" s="9" t="s">
        <v>3468</v>
      </c>
      <c r="E1741" s="91" t="s">
        <v>3469</v>
      </c>
      <c r="F1741" s="91" t="s">
        <v>3470</v>
      </c>
      <c r="G1741" s="91"/>
    </row>
    <row r="1742">
      <c r="A1742" s="151" t="s">
        <v>3453</v>
      </c>
      <c r="B1742" s="152" t="s">
        <v>3454</v>
      </c>
      <c r="C1742" s="9" t="s">
        <v>3471</v>
      </c>
      <c r="D1742" s="9" t="s">
        <v>3472</v>
      </c>
      <c r="E1742" s="91"/>
      <c r="F1742" s="91" t="s">
        <v>3473</v>
      </c>
      <c r="G1742" s="91"/>
    </row>
    <row r="1743">
      <c r="A1743" s="151" t="s">
        <v>3453</v>
      </c>
      <c r="B1743" s="152" t="s">
        <v>3454</v>
      </c>
      <c r="C1743" s="9" t="s">
        <v>3471</v>
      </c>
      <c r="D1743" s="9" t="s">
        <v>3474</v>
      </c>
      <c r="E1743" s="91"/>
      <c r="F1743" s="91" t="s">
        <v>3475</v>
      </c>
      <c r="G1743" s="91"/>
    </row>
    <row r="1744">
      <c r="A1744" s="151" t="s">
        <v>3453</v>
      </c>
      <c r="B1744" s="152" t="s">
        <v>3454</v>
      </c>
      <c r="C1744" s="9" t="s">
        <v>3476</v>
      </c>
      <c r="D1744" s="9" t="s">
        <v>3477</v>
      </c>
      <c r="E1744" s="91"/>
      <c r="F1744" s="91" t="s">
        <v>3478</v>
      </c>
      <c r="G1744" s="91"/>
    </row>
    <row r="1745">
      <c r="A1745" s="151" t="s">
        <v>3453</v>
      </c>
      <c r="B1745" s="152" t="s">
        <v>3479</v>
      </c>
      <c r="C1745" s="9"/>
      <c r="D1745" s="9" t="s">
        <v>3480</v>
      </c>
      <c r="E1745" s="91" t="s">
        <v>3481</v>
      </c>
      <c r="F1745" s="91" t="s">
        <v>3482</v>
      </c>
      <c r="G1745" s="91"/>
    </row>
    <row r="1746">
      <c r="A1746" s="151" t="s">
        <v>3453</v>
      </c>
      <c r="B1746" s="152" t="s">
        <v>3479</v>
      </c>
      <c r="C1746" s="9"/>
      <c r="D1746" s="9" t="s">
        <v>3483</v>
      </c>
      <c r="E1746" s="91"/>
      <c r="F1746" s="91" t="s">
        <v>3484</v>
      </c>
      <c r="G1746" s="91"/>
    </row>
    <row r="1747">
      <c r="A1747" s="151" t="s">
        <v>3453</v>
      </c>
      <c r="B1747" s="152" t="s">
        <v>3479</v>
      </c>
      <c r="C1747" s="9"/>
      <c r="D1747" s="9" t="s">
        <v>3485</v>
      </c>
      <c r="E1747" s="91"/>
      <c r="F1747" s="91" t="s">
        <v>3486</v>
      </c>
      <c r="G1747" s="91"/>
    </row>
    <row r="1748">
      <c r="A1748" s="151" t="s">
        <v>3453</v>
      </c>
      <c r="B1748" s="152" t="s">
        <v>3479</v>
      </c>
      <c r="C1748" s="9"/>
      <c r="D1748" s="9" t="s">
        <v>3487</v>
      </c>
      <c r="E1748" s="91"/>
      <c r="F1748" s="91" t="s">
        <v>3488</v>
      </c>
      <c r="G1748" s="91"/>
    </row>
    <row r="1749">
      <c r="A1749" s="151" t="s">
        <v>3453</v>
      </c>
      <c r="B1749" s="152" t="s">
        <v>3479</v>
      </c>
      <c r="C1749" s="9"/>
      <c r="D1749" s="9" t="s">
        <v>3489</v>
      </c>
      <c r="E1749" s="91"/>
      <c r="F1749" s="91" t="s">
        <v>3490</v>
      </c>
      <c r="G1749" s="91"/>
    </row>
    <row r="1750">
      <c r="A1750" s="151" t="s">
        <v>3453</v>
      </c>
      <c r="B1750" s="152" t="s">
        <v>3491</v>
      </c>
      <c r="C1750" s="9"/>
      <c r="D1750" s="9" t="s">
        <v>3492</v>
      </c>
      <c r="E1750" s="91" t="s">
        <v>3493</v>
      </c>
      <c r="F1750" s="85" t="s">
        <v>3494</v>
      </c>
      <c r="G1750" s="85"/>
    </row>
    <row r="1751">
      <c r="A1751" s="151" t="s">
        <v>3453</v>
      </c>
      <c r="B1751" s="152" t="s">
        <v>3491</v>
      </c>
      <c r="C1751" s="9"/>
      <c r="D1751" s="9" t="s">
        <v>3495</v>
      </c>
      <c r="E1751" s="91"/>
      <c r="F1751" s="85" t="s">
        <v>3496</v>
      </c>
      <c r="G1751" s="85"/>
    </row>
    <row r="1752">
      <c r="A1752" s="151" t="s">
        <v>3453</v>
      </c>
      <c r="B1752" s="152" t="s">
        <v>3491</v>
      </c>
      <c r="C1752" s="9"/>
      <c r="D1752" s="9" t="s">
        <v>3497</v>
      </c>
      <c r="E1752" s="91"/>
      <c r="F1752" s="85" t="s">
        <v>3498</v>
      </c>
      <c r="G1752" s="85"/>
    </row>
    <row r="1753">
      <c r="A1753" s="151" t="s">
        <v>3453</v>
      </c>
      <c r="B1753" s="152" t="s">
        <v>3491</v>
      </c>
      <c r="C1753" s="9"/>
      <c r="D1753" s="9" t="s">
        <v>3499</v>
      </c>
      <c r="E1753" s="91"/>
      <c r="F1753" s="85" t="s">
        <v>3500</v>
      </c>
      <c r="G1753" s="85"/>
    </row>
    <row r="1754">
      <c r="A1754" s="151" t="s">
        <v>3453</v>
      </c>
      <c r="B1754" s="152" t="s">
        <v>3501</v>
      </c>
      <c r="C1754" s="9"/>
      <c r="D1754" s="9" t="s">
        <v>3502</v>
      </c>
      <c r="E1754" s="91"/>
      <c r="F1754" s="85" t="s">
        <v>3503</v>
      </c>
      <c r="G1754" s="85"/>
    </row>
    <row r="1755">
      <c r="A1755" s="151" t="s">
        <v>3453</v>
      </c>
      <c r="B1755" s="152" t="s">
        <v>3501</v>
      </c>
      <c r="C1755" s="9"/>
      <c r="D1755" s="9" t="s">
        <v>3504</v>
      </c>
      <c r="E1755" s="91"/>
      <c r="F1755" s="85" t="s">
        <v>3505</v>
      </c>
      <c r="G1755" s="85"/>
    </row>
    <row r="1756">
      <c r="A1756" s="151" t="s">
        <v>3453</v>
      </c>
      <c r="B1756" s="152" t="s">
        <v>3501</v>
      </c>
      <c r="C1756" s="9"/>
      <c r="D1756" s="9" t="s">
        <v>3506</v>
      </c>
      <c r="E1756" s="91"/>
      <c r="F1756" s="85" t="s">
        <v>3507</v>
      </c>
      <c r="G1756" s="85"/>
    </row>
    <row r="1757">
      <c r="A1757" s="151" t="s">
        <v>3453</v>
      </c>
      <c r="B1757" s="152" t="s">
        <v>3501</v>
      </c>
      <c r="C1757" s="9"/>
      <c r="D1757" s="9" t="s">
        <v>3508</v>
      </c>
      <c r="E1757" s="91"/>
      <c r="F1757" s="85" t="s">
        <v>3509</v>
      </c>
      <c r="G1757" s="85"/>
    </row>
    <row r="1758">
      <c r="A1758" s="151" t="s">
        <v>3453</v>
      </c>
      <c r="B1758" s="152" t="s">
        <v>3501</v>
      </c>
      <c r="C1758" s="9"/>
      <c r="D1758" s="9" t="s">
        <v>3510</v>
      </c>
      <c r="E1758" s="91"/>
      <c r="F1758" s="85" t="s">
        <v>3511</v>
      </c>
      <c r="G1758" s="85"/>
    </row>
    <row r="1759">
      <c r="A1759" s="151" t="s">
        <v>3453</v>
      </c>
      <c r="B1759" s="152" t="s">
        <v>3501</v>
      </c>
      <c r="C1759" s="9"/>
      <c r="D1759" s="9" t="s">
        <v>3512</v>
      </c>
      <c r="E1759" s="91"/>
      <c r="F1759" s="85" t="s">
        <v>3513</v>
      </c>
      <c r="G1759" s="85"/>
    </row>
    <row r="1760">
      <c r="A1760" s="151" t="s">
        <v>1016</v>
      </c>
      <c r="B1760" s="152" t="s">
        <v>1782</v>
      </c>
      <c r="C1760" s="9" t="s">
        <v>1024</v>
      </c>
      <c r="D1760" s="9" t="s">
        <v>1025</v>
      </c>
      <c r="E1760" s="91"/>
      <c r="F1760" s="91" t="s">
        <v>3452</v>
      </c>
      <c r="G1760" s="91"/>
    </row>
    <row r="1761">
      <c r="A1761" s="67" t="s">
        <v>366</v>
      </c>
    </row>
    <row r="1762">
      <c r="A1762" s="151" t="s">
        <v>3514</v>
      </c>
      <c r="B1762" s="152" t="s">
        <v>3515</v>
      </c>
      <c r="C1762" s="9"/>
      <c r="D1762" s="9"/>
      <c r="E1762" s="91" t="s">
        <v>3516</v>
      </c>
      <c r="F1762" s="91" t="s">
        <v>3517</v>
      </c>
      <c r="G1762" s="91"/>
    </row>
    <row r="1763" ht="15.0" customHeight="1">
      <c r="A1763" s="151" t="s">
        <v>388</v>
      </c>
      <c r="B1763" s="152" t="s">
        <v>1392</v>
      </c>
      <c r="C1763" s="9"/>
      <c r="D1763" s="9"/>
      <c r="E1763" s="91" t="s">
        <v>3518</v>
      </c>
      <c r="F1763" s="91" t="s">
        <v>3519</v>
      </c>
      <c r="G1763" s="91"/>
    </row>
    <row r="1764">
      <c r="A1764" s="151" t="s">
        <v>1016</v>
      </c>
      <c r="B1764" s="152" t="s">
        <v>1733</v>
      </c>
      <c r="C1764" s="9"/>
      <c r="D1764" s="9"/>
      <c r="E1764" s="91" t="s">
        <v>3520</v>
      </c>
      <c r="F1764" s="91" t="s">
        <v>3452</v>
      </c>
      <c r="G1764" s="91"/>
    </row>
    <row r="1765">
      <c r="A1765" s="151" t="s">
        <v>368</v>
      </c>
      <c r="B1765" s="152" t="s">
        <v>368</v>
      </c>
      <c r="C1765" s="153"/>
      <c r="D1765" s="9" t="s">
        <v>3521</v>
      </c>
      <c r="E1765" s="154" t="s">
        <v>3522</v>
      </c>
      <c r="F1765" s="21" t="s">
        <v>3523</v>
      </c>
      <c r="G1765" s="9"/>
    </row>
    <row r="1766">
      <c r="A1766" s="151" t="s">
        <v>368</v>
      </c>
      <c r="B1766" s="152" t="s">
        <v>368</v>
      </c>
      <c r="C1766" s="153"/>
      <c r="D1766" s="9" t="s">
        <v>1130</v>
      </c>
      <c r="E1766" s="154" t="s">
        <v>3522</v>
      </c>
      <c r="F1766" s="21" t="s">
        <v>3524</v>
      </c>
      <c r="G1766" s="9"/>
    </row>
    <row r="1767">
      <c r="A1767" s="50" t="s">
        <v>1983</v>
      </c>
    </row>
    <row r="1768">
      <c r="A1768" s="151" t="s">
        <v>2398</v>
      </c>
      <c r="B1768" s="152" t="s">
        <v>2399</v>
      </c>
      <c r="C1768" s="9"/>
      <c r="D1768" s="9"/>
      <c r="E1768" s="91"/>
      <c r="F1768" s="91" t="s">
        <v>3525</v>
      </c>
      <c r="G1768" s="91"/>
    </row>
    <row r="1769">
      <c r="A1769" s="151" t="s">
        <v>1181</v>
      </c>
      <c r="B1769" s="152" t="s">
        <v>3440</v>
      </c>
      <c r="C1769" s="9" t="s">
        <v>3441</v>
      </c>
      <c r="D1769" s="91" t="s">
        <v>3526</v>
      </c>
      <c r="E1769" s="91"/>
      <c r="F1769" s="155" t="s">
        <v>3527</v>
      </c>
      <c r="G1769" s="91"/>
    </row>
    <row r="1770">
      <c r="A1770" s="156" t="s">
        <v>3528</v>
      </c>
      <c r="F1770" s="24" t="s">
        <v>186</v>
      </c>
    </row>
    <row r="1771">
      <c r="A1771" s="157" t="s">
        <v>3529</v>
      </c>
      <c r="B1771" s="158" t="s">
        <v>3530</v>
      </c>
      <c r="C1771" s="9"/>
      <c r="D1771" s="89" t="s">
        <v>3531</v>
      </c>
      <c r="E1771" s="91"/>
      <c r="F1771" s="91" t="s">
        <v>3532</v>
      </c>
      <c r="G1771" s="121" t="str">
        <f>HYPERLINK("https://www.youtube.com/watch?v=NoBMz3wW1Ms","Link")</f>
        <v>Link</v>
      </c>
    </row>
    <row r="1772">
      <c r="A1772" s="157" t="s">
        <v>3529</v>
      </c>
      <c r="B1772" s="158" t="s">
        <v>3530</v>
      </c>
      <c r="C1772" s="9"/>
      <c r="D1772" s="89" t="s">
        <v>3533</v>
      </c>
      <c r="E1772" s="91"/>
      <c r="F1772" s="91" t="s">
        <v>3532</v>
      </c>
      <c r="G1772" s="121" t="str">
        <f>HYPERLINK("https://www.youtube.com/watch?v=sdPqJ7UTQBo","Link")</f>
        <v>Link</v>
      </c>
    </row>
    <row r="1773">
      <c r="A1773" s="157" t="s">
        <v>3529</v>
      </c>
      <c r="B1773" s="158" t="s">
        <v>3530</v>
      </c>
      <c r="C1773" s="9"/>
      <c r="D1773" s="89" t="s">
        <v>3534</v>
      </c>
      <c r="E1773" s="91"/>
      <c r="F1773" s="91" t="s">
        <v>3532</v>
      </c>
      <c r="G1773" s="121" t="str">
        <f>HYPERLINK("https://www.youtube.com/watch?v=aoYX7Ef9nd8","Link")</f>
        <v>Link</v>
      </c>
    </row>
    <row r="1774">
      <c r="A1774" s="157" t="s">
        <v>316</v>
      </c>
      <c r="B1774" s="158" t="s">
        <v>1450</v>
      </c>
      <c r="C1774" s="9" t="s">
        <v>1451</v>
      </c>
      <c r="D1774" s="89" t="s">
        <v>1452</v>
      </c>
      <c r="E1774" s="91"/>
      <c r="F1774" s="91" t="s">
        <v>3535</v>
      </c>
      <c r="G1774" s="91"/>
    </row>
    <row r="1775">
      <c r="A1775" s="157" t="s">
        <v>316</v>
      </c>
      <c r="B1775" s="158" t="s">
        <v>1450</v>
      </c>
      <c r="C1775" s="9" t="s">
        <v>3536</v>
      </c>
      <c r="D1775" s="89" t="s">
        <v>3537</v>
      </c>
      <c r="E1775" s="91"/>
      <c r="F1775" s="91" t="s">
        <v>3538</v>
      </c>
      <c r="G1775" s="91"/>
    </row>
    <row r="1776">
      <c r="A1776" s="157" t="s">
        <v>316</v>
      </c>
      <c r="B1776" s="158" t="s">
        <v>1450</v>
      </c>
      <c r="C1776" s="9" t="s">
        <v>2421</v>
      </c>
      <c r="D1776" s="89" t="s">
        <v>2422</v>
      </c>
      <c r="E1776" s="91"/>
      <c r="F1776" s="91" t="s">
        <v>342</v>
      </c>
      <c r="G1776" s="91"/>
    </row>
    <row r="1777">
      <c r="A1777" s="157" t="s">
        <v>316</v>
      </c>
      <c r="B1777" s="158" t="s">
        <v>1450</v>
      </c>
      <c r="C1777" s="9" t="s">
        <v>2427</v>
      </c>
      <c r="D1777" s="89" t="s">
        <v>3539</v>
      </c>
      <c r="E1777" s="91"/>
      <c r="F1777" s="91" t="s">
        <v>342</v>
      </c>
      <c r="G1777" s="91"/>
    </row>
    <row r="1778">
      <c r="A1778" s="157" t="s">
        <v>316</v>
      </c>
      <c r="B1778" s="158" t="s">
        <v>1450</v>
      </c>
      <c r="C1778" s="9" t="s">
        <v>3540</v>
      </c>
      <c r="D1778" s="89" t="s">
        <v>3541</v>
      </c>
      <c r="E1778" s="91" t="s">
        <v>3542</v>
      </c>
      <c r="F1778" s="91" t="s">
        <v>3543</v>
      </c>
      <c r="G1778" s="91"/>
    </row>
    <row r="1779">
      <c r="A1779" s="157" t="s">
        <v>316</v>
      </c>
      <c r="B1779" s="158" t="s">
        <v>411</v>
      </c>
      <c r="C1779" s="9" t="s">
        <v>3166</v>
      </c>
      <c r="D1779" s="89" t="s">
        <v>3167</v>
      </c>
      <c r="E1779" s="91"/>
      <c r="F1779" s="91" t="s">
        <v>3544</v>
      </c>
      <c r="G1779" s="91"/>
    </row>
    <row r="1780">
      <c r="A1780" s="157" t="s">
        <v>316</v>
      </c>
      <c r="B1780" s="158" t="s">
        <v>1198</v>
      </c>
      <c r="C1780" s="9" t="s">
        <v>2387</v>
      </c>
      <c r="D1780" s="89" t="s">
        <v>3545</v>
      </c>
      <c r="E1780" s="91"/>
      <c r="F1780" s="91" t="s">
        <v>3546</v>
      </c>
      <c r="G1780" s="91"/>
    </row>
    <row r="1781">
      <c r="A1781" s="157" t="s">
        <v>451</v>
      </c>
      <c r="B1781" s="158" t="s">
        <v>844</v>
      </c>
      <c r="C1781" s="9" t="s">
        <v>3547</v>
      </c>
      <c r="D1781" s="89" t="s">
        <v>3548</v>
      </c>
      <c r="E1781" s="91" t="s">
        <v>3549</v>
      </c>
      <c r="F1781" s="91" t="s">
        <v>3550</v>
      </c>
      <c r="G1781" s="122" t="s">
        <v>1333</v>
      </c>
    </row>
    <row r="1782">
      <c r="A1782" s="157" t="s">
        <v>326</v>
      </c>
      <c r="B1782" s="158" t="s">
        <v>1206</v>
      </c>
      <c r="C1782" s="9" t="s">
        <v>1998</v>
      </c>
      <c r="D1782" s="89" t="s">
        <v>959</v>
      </c>
      <c r="E1782" s="91"/>
      <c r="F1782" s="91" t="s">
        <v>3543</v>
      </c>
      <c r="G1782" s="91"/>
    </row>
    <row r="1783">
      <c r="A1783" s="157" t="s">
        <v>326</v>
      </c>
      <c r="B1783" s="158" t="s">
        <v>1206</v>
      </c>
      <c r="C1783" s="9" t="s">
        <v>2001</v>
      </c>
      <c r="D1783" s="89" t="s">
        <v>2002</v>
      </c>
      <c r="E1783" s="91"/>
      <c r="F1783" s="91" t="s">
        <v>1137</v>
      </c>
      <c r="G1783" s="91"/>
    </row>
    <row r="1784">
      <c r="A1784" s="157" t="s">
        <v>326</v>
      </c>
      <c r="B1784" s="158" t="s">
        <v>1206</v>
      </c>
      <c r="C1784" s="9" t="s">
        <v>1479</v>
      </c>
      <c r="D1784" s="89" t="s">
        <v>1480</v>
      </c>
      <c r="E1784" s="91"/>
      <c r="F1784" s="91" t="s">
        <v>3551</v>
      </c>
      <c r="G1784" s="91"/>
    </row>
    <row r="1785">
      <c r="A1785" s="157" t="s">
        <v>326</v>
      </c>
      <c r="B1785" s="158" t="s">
        <v>1206</v>
      </c>
      <c r="C1785" s="9" t="s">
        <v>1479</v>
      </c>
      <c r="D1785" s="89" t="s">
        <v>1482</v>
      </c>
      <c r="E1785" s="91"/>
      <c r="F1785" s="91" t="s">
        <v>3552</v>
      </c>
      <c r="G1785" s="91"/>
    </row>
    <row r="1786">
      <c r="A1786" s="157" t="s">
        <v>326</v>
      </c>
      <c r="B1786" s="158" t="s">
        <v>1215</v>
      </c>
      <c r="C1786" s="9" t="s">
        <v>1216</v>
      </c>
      <c r="D1786" s="89" t="s">
        <v>1217</v>
      </c>
      <c r="E1786" s="91"/>
      <c r="F1786" s="91" t="s">
        <v>3553</v>
      </c>
      <c r="G1786" s="91"/>
    </row>
    <row r="1787">
      <c r="A1787" s="157" t="s">
        <v>326</v>
      </c>
      <c r="B1787" s="158" t="s">
        <v>1215</v>
      </c>
      <c r="C1787" s="9" t="s">
        <v>1493</v>
      </c>
      <c r="D1787" s="89" t="s">
        <v>1494</v>
      </c>
      <c r="E1787" s="91"/>
      <c r="F1787" s="91" t="s">
        <v>3543</v>
      </c>
      <c r="G1787" s="91"/>
    </row>
    <row r="1788">
      <c r="A1788" s="157" t="s">
        <v>326</v>
      </c>
      <c r="B1788" s="158" t="s">
        <v>1215</v>
      </c>
      <c r="C1788" s="9" t="s">
        <v>2505</v>
      </c>
      <c r="D1788" s="89" t="s">
        <v>3554</v>
      </c>
      <c r="E1788" s="91"/>
      <c r="F1788" s="91" t="s">
        <v>3553</v>
      </c>
      <c r="G1788" s="91"/>
    </row>
    <row r="1789">
      <c r="A1789" s="157" t="s">
        <v>326</v>
      </c>
      <c r="B1789" s="158" t="s">
        <v>658</v>
      </c>
      <c r="C1789" s="9" t="s">
        <v>2515</v>
      </c>
      <c r="D1789" s="9" t="s">
        <v>2516</v>
      </c>
      <c r="E1789" s="91"/>
      <c r="F1789" s="91" t="s">
        <v>532</v>
      </c>
      <c r="G1789" s="91"/>
    </row>
    <row r="1790">
      <c r="A1790" s="157" t="s">
        <v>326</v>
      </c>
      <c r="B1790" s="158" t="s">
        <v>658</v>
      </c>
      <c r="C1790" s="9" t="s">
        <v>1237</v>
      </c>
      <c r="D1790" s="9" t="s">
        <v>1238</v>
      </c>
      <c r="E1790" s="91"/>
      <c r="F1790" s="91" t="s">
        <v>3555</v>
      </c>
      <c r="G1790" s="91"/>
    </row>
    <row r="1791">
      <c r="A1791" s="157" t="s">
        <v>326</v>
      </c>
      <c r="B1791" s="158" t="s">
        <v>658</v>
      </c>
      <c r="C1791" s="9" t="s">
        <v>1233</v>
      </c>
      <c r="D1791" s="9" t="s">
        <v>878</v>
      </c>
      <c r="E1791" s="91"/>
      <c r="F1791" s="91" t="s">
        <v>3556</v>
      </c>
      <c r="G1791" s="91"/>
    </row>
    <row r="1792">
      <c r="A1792" s="157" t="s">
        <v>326</v>
      </c>
      <c r="B1792" s="158" t="s">
        <v>658</v>
      </c>
      <c r="C1792" s="9" t="s">
        <v>1235</v>
      </c>
      <c r="D1792" s="9" t="s">
        <v>1236</v>
      </c>
      <c r="E1792" s="91"/>
      <c r="F1792" s="91" t="s">
        <v>3557</v>
      </c>
      <c r="G1792" s="91"/>
    </row>
    <row r="1793">
      <c r="A1793" s="157" t="s">
        <v>326</v>
      </c>
      <c r="B1793" s="158" t="s">
        <v>658</v>
      </c>
      <c r="C1793" s="9" t="s">
        <v>1246</v>
      </c>
      <c r="D1793" s="159" t="s">
        <v>3558</v>
      </c>
      <c r="E1793" s="91"/>
      <c r="F1793" s="91" t="s">
        <v>342</v>
      </c>
      <c r="G1793" s="91"/>
    </row>
    <row r="1794">
      <c r="A1794" s="157" t="s">
        <v>326</v>
      </c>
      <c r="B1794" s="158" t="s">
        <v>658</v>
      </c>
      <c r="C1794" s="9" t="s">
        <v>1249</v>
      </c>
      <c r="D1794" s="9" t="s">
        <v>1250</v>
      </c>
      <c r="E1794" s="91"/>
      <c r="F1794" s="91" t="s">
        <v>3559</v>
      </c>
      <c r="G1794" s="91"/>
    </row>
    <row r="1795">
      <c r="A1795" s="157" t="s">
        <v>326</v>
      </c>
      <c r="B1795" s="158" t="s">
        <v>658</v>
      </c>
      <c r="C1795" s="9" t="s">
        <v>1249</v>
      </c>
      <c r="D1795" s="9" t="s">
        <v>1522</v>
      </c>
      <c r="E1795" s="91"/>
      <c r="F1795" s="91" t="s">
        <v>3560</v>
      </c>
      <c r="G1795" s="91"/>
    </row>
    <row r="1796">
      <c r="A1796" s="157" t="s">
        <v>326</v>
      </c>
      <c r="B1796" s="158" t="s">
        <v>658</v>
      </c>
      <c r="C1796" s="10" t="s">
        <v>872</v>
      </c>
      <c r="D1796" s="10" t="s">
        <v>1251</v>
      </c>
      <c r="E1796" s="91"/>
      <c r="F1796" s="91" t="s">
        <v>3561</v>
      </c>
      <c r="G1796" s="91"/>
    </row>
    <row r="1797">
      <c r="A1797" s="157" t="s">
        <v>326</v>
      </c>
      <c r="B1797" s="158" t="s">
        <v>658</v>
      </c>
      <c r="C1797" s="10" t="s">
        <v>872</v>
      </c>
      <c r="D1797" s="89" t="s">
        <v>660</v>
      </c>
      <c r="E1797" s="91"/>
      <c r="F1797" s="91" t="s">
        <v>3562</v>
      </c>
      <c r="G1797" s="91"/>
    </row>
    <row r="1798">
      <c r="A1798" s="157" t="s">
        <v>326</v>
      </c>
      <c r="B1798" s="158" t="s">
        <v>658</v>
      </c>
      <c r="C1798" s="9" t="s">
        <v>3563</v>
      </c>
      <c r="D1798" s="89" t="s">
        <v>3564</v>
      </c>
      <c r="E1798" s="91"/>
      <c r="F1798" s="91" t="s">
        <v>3490</v>
      </c>
      <c r="G1798" s="91"/>
    </row>
    <row r="1799">
      <c r="A1799" s="157" t="s">
        <v>326</v>
      </c>
      <c r="B1799" s="158" t="s">
        <v>658</v>
      </c>
      <c r="C1799" s="9" t="s">
        <v>3565</v>
      </c>
      <c r="D1799" s="89" t="s">
        <v>3566</v>
      </c>
      <c r="E1799" s="91"/>
      <c r="F1799" s="91" t="s">
        <v>3567</v>
      </c>
      <c r="G1799" s="91"/>
    </row>
    <row r="1800">
      <c r="A1800" s="157" t="s">
        <v>326</v>
      </c>
      <c r="B1800" s="158" t="s">
        <v>658</v>
      </c>
      <c r="C1800" s="9" t="s">
        <v>3568</v>
      </c>
      <c r="D1800" s="159" t="s">
        <v>3569</v>
      </c>
      <c r="E1800" s="91"/>
      <c r="F1800" s="91" t="s">
        <v>3570</v>
      </c>
      <c r="G1800" s="91"/>
    </row>
    <row r="1801">
      <c r="A1801" s="157" t="s">
        <v>326</v>
      </c>
      <c r="B1801" s="158" t="s">
        <v>658</v>
      </c>
      <c r="C1801" s="9" t="s">
        <v>3571</v>
      </c>
      <c r="D1801" s="89" t="s">
        <v>3572</v>
      </c>
      <c r="E1801" s="91"/>
      <c r="F1801" s="91" t="s">
        <v>3573</v>
      </c>
      <c r="G1801" s="91"/>
    </row>
    <row r="1802">
      <c r="A1802" s="157" t="s">
        <v>326</v>
      </c>
      <c r="B1802" s="158" t="s">
        <v>658</v>
      </c>
      <c r="C1802" s="9" t="s">
        <v>2026</v>
      </c>
      <c r="D1802" s="89" t="s">
        <v>2027</v>
      </c>
      <c r="E1802" s="91"/>
      <c r="F1802" s="91" t="s">
        <v>3574</v>
      </c>
      <c r="G1802" s="91"/>
    </row>
    <row r="1803">
      <c r="A1803" s="157" t="s">
        <v>326</v>
      </c>
      <c r="B1803" s="158" t="s">
        <v>658</v>
      </c>
      <c r="C1803" s="9" t="s">
        <v>1535</v>
      </c>
      <c r="D1803" s="89" t="s">
        <v>1536</v>
      </c>
      <c r="E1803" s="91"/>
      <c r="F1803" s="91" t="s">
        <v>3575</v>
      </c>
      <c r="G1803" s="91"/>
    </row>
    <row r="1804">
      <c r="A1804" s="157" t="s">
        <v>326</v>
      </c>
      <c r="B1804" s="158" t="s">
        <v>658</v>
      </c>
      <c r="C1804" s="9" t="s">
        <v>2541</v>
      </c>
      <c r="D1804" s="159" t="s">
        <v>2542</v>
      </c>
      <c r="E1804" s="91"/>
      <c r="F1804" s="91" t="s">
        <v>3576</v>
      </c>
      <c r="G1804" s="91"/>
    </row>
    <row r="1805">
      <c r="A1805" s="157" t="s">
        <v>326</v>
      </c>
      <c r="B1805" s="158" t="s">
        <v>658</v>
      </c>
      <c r="C1805" s="9" t="s">
        <v>3577</v>
      </c>
      <c r="D1805" s="9" t="s">
        <v>2532</v>
      </c>
      <c r="E1805" s="91"/>
      <c r="F1805" s="91" t="s">
        <v>3578</v>
      </c>
      <c r="G1805" s="91"/>
    </row>
    <row r="1806">
      <c r="A1806" s="157" t="s">
        <v>326</v>
      </c>
      <c r="B1806" s="158" t="s">
        <v>658</v>
      </c>
      <c r="C1806" s="9" t="s">
        <v>2548</v>
      </c>
      <c r="D1806" s="159" t="s">
        <v>3579</v>
      </c>
      <c r="E1806" s="91"/>
      <c r="F1806" s="91" t="s">
        <v>3580</v>
      </c>
      <c r="G1806" s="91"/>
    </row>
    <row r="1807">
      <c r="A1807" s="157" t="s">
        <v>326</v>
      </c>
      <c r="B1807" s="158" t="s">
        <v>658</v>
      </c>
      <c r="C1807" s="9" t="s">
        <v>2029</v>
      </c>
      <c r="D1807" s="159" t="s">
        <v>2030</v>
      </c>
      <c r="E1807" s="91"/>
      <c r="F1807" s="91" t="s">
        <v>3543</v>
      </c>
      <c r="G1807" s="91"/>
    </row>
    <row r="1808">
      <c r="A1808" s="157" t="s">
        <v>3581</v>
      </c>
      <c r="B1808" s="158" t="s">
        <v>3582</v>
      </c>
      <c r="C1808" s="9"/>
      <c r="D1808" s="89"/>
      <c r="E1808" s="91"/>
      <c r="F1808" s="91" t="s">
        <v>3532</v>
      </c>
      <c r="G1808" s="121" t="str">
        <f>HYPERLINK("https://www.youtube.com/watch?v=NOH-dBMlaSg","Link")</f>
        <v>Link</v>
      </c>
    </row>
    <row r="1809">
      <c r="A1809" s="157" t="s">
        <v>2562</v>
      </c>
      <c r="B1809" s="158" t="s">
        <v>2563</v>
      </c>
      <c r="C1809" s="9" t="s">
        <v>2564</v>
      </c>
      <c r="D1809" s="89" t="s">
        <v>2565</v>
      </c>
      <c r="E1809" s="91"/>
      <c r="F1809" s="91" t="s">
        <v>3583</v>
      </c>
      <c r="G1809" s="91"/>
    </row>
    <row r="1810">
      <c r="A1810" s="157" t="s">
        <v>2562</v>
      </c>
      <c r="B1810" s="158" t="s">
        <v>2563</v>
      </c>
      <c r="C1810" s="9" t="s">
        <v>2564</v>
      </c>
      <c r="D1810" s="160" t="s">
        <v>2567</v>
      </c>
      <c r="E1810" s="91" t="s">
        <v>3584</v>
      </c>
      <c r="F1810" s="91" t="s">
        <v>3585</v>
      </c>
      <c r="G1810" s="91"/>
    </row>
    <row r="1811">
      <c r="A1811" s="157" t="s">
        <v>2562</v>
      </c>
      <c r="B1811" s="158" t="s">
        <v>2563</v>
      </c>
      <c r="C1811" s="9" t="s">
        <v>2564</v>
      </c>
      <c r="D1811" s="160" t="s">
        <v>3586</v>
      </c>
      <c r="E1811" s="91" t="s">
        <v>3587</v>
      </c>
      <c r="F1811" s="91" t="s">
        <v>3588</v>
      </c>
      <c r="G1811" s="91"/>
    </row>
    <row r="1812">
      <c r="A1812" s="157" t="s">
        <v>2562</v>
      </c>
      <c r="B1812" s="158" t="s">
        <v>2563</v>
      </c>
      <c r="C1812" s="9" t="s">
        <v>2564</v>
      </c>
      <c r="D1812" s="89" t="s">
        <v>3589</v>
      </c>
      <c r="E1812" s="91" t="s">
        <v>3590</v>
      </c>
      <c r="F1812" s="91" t="s">
        <v>3550</v>
      </c>
      <c r="G1812" s="91"/>
    </row>
    <row r="1813">
      <c r="A1813" s="157" t="s">
        <v>2562</v>
      </c>
      <c r="B1813" s="158" t="s">
        <v>2563</v>
      </c>
      <c r="C1813" s="9" t="s">
        <v>2564</v>
      </c>
      <c r="D1813" s="25" t="s">
        <v>2571</v>
      </c>
      <c r="E1813" s="91"/>
      <c r="F1813" s="25" t="s">
        <v>3591</v>
      </c>
      <c r="G1813" s="25"/>
    </row>
    <row r="1814">
      <c r="A1814" s="157" t="s">
        <v>2562</v>
      </c>
      <c r="B1814" s="158" t="s">
        <v>2563</v>
      </c>
      <c r="C1814" s="9" t="s">
        <v>2564</v>
      </c>
      <c r="D1814" s="9" t="s">
        <v>3592</v>
      </c>
      <c r="E1814" s="91" t="s">
        <v>3593</v>
      </c>
      <c r="F1814" s="91" t="s">
        <v>3570</v>
      </c>
      <c r="G1814" s="91"/>
    </row>
    <row r="1815">
      <c r="A1815" s="157" t="s">
        <v>2562</v>
      </c>
      <c r="B1815" s="158" t="s">
        <v>2563</v>
      </c>
      <c r="C1815" s="9" t="s">
        <v>2564</v>
      </c>
      <c r="D1815" s="9" t="s">
        <v>3206</v>
      </c>
      <c r="E1815" s="91" t="s">
        <v>3594</v>
      </c>
      <c r="F1815" s="91" t="s">
        <v>3595</v>
      </c>
      <c r="G1815" s="121" t="str">
        <f>HYPERLINK("https://www.youtube.com/watch?v=q75sdZVGgHw","Link")</f>
        <v>Link</v>
      </c>
    </row>
    <row r="1816">
      <c r="A1816" s="157" t="s">
        <v>2562</v>
      </c>
      <c r="B1816" s="158" t="s">
        <v>2563</v>
      </c>
      <c r="C1816" s="9" t="s">
        <v>2564</v>
      </c>
      <c r="D1816" s="9" t="s">
        <v>3596</v>
      </c>
      <c r="E1816" s="91" t="s">
        <v>3597</v>
      </c>
      <c r="F1816" s="25" t="s">
        <v>3598</v>
      </c>
      <c r="G1816" s="25"/>
    </row>
    <row r="1817">
      <c r="A1817" s="157" t="s">
        <v>2562</v>
      </c>
      <c r="B1817" s="158" t="s">
        <v>2563</v>
      </c>
      <c r="C1817" s="9" t="s">
        <v>2577</v>
      </c>
      <c r="D1817" s="9" t="s">
        <v>2578</v>
      </c>
      <c r="E1817" s="91"/>
      <c r="F1817" s="91" t="s">
        <v>3599</v>
      </c>
      <c r="G1817" s="25"/>
    </row>
    <row r="1818">
      <c r="A1818" s="157" t="s">
        <v>3600</v>
      </c>
      <c r="B1818" s="158" t="s">
        <v>3601</v>
      </c>
      <c r="C1818" s="9"/>
      <c r="D1818" s="9" t="s">
        <v>3602</v>
      </c>
      <c r="E1818" s="91"/>
      <c r="F1818" s="91" t="s">
        <v>3532</v>
      </c>
      <c r="G1818" s="121" t="str">
        <f>HYPERLINK("https://www.youtube.com/watch?v=03CN2dvtR6o","Link")</f>
        <v>Link</v>
      </c>
    </row>
    <row r="1819">
      <c r="A1819" s="157" t="s">
        <v>3600</v>
      </c>
      <c r="B1819" s="158" t="s">
        <v>3603</v>
      </c>
      <c r="C1819" s="9" t="s">
        <v>3604</v>
      </c>
      <c r="D1819" s="9" t="s">
        <v>3605</v>
      </c>
      <c r="E1819" s="91" t="s">
        <v>3606</v>
      </c>
      <c r="F1819" s="91" t="s">
        <v>3532</v>
      </c>
      <c r="G1819" s="121" t="str">
        <f>HYPERLINK("https://www.youtube.com/watch?v=lJJhm0jvkCM","Link")</f>
        <v>Link</v>
      </c>
    </row>
    <row r="1820">
      <c r="A1820" s="157" t="s">
        <v>230</v>
      </c>
      <c r="B1820" s="158" t="s">
        <v>2597</v>
      </c>
      <c r="C1820" s="106" t="s">
        <v>3607</v>
      </c>
      <c r="D1820" s="89" t="s">
        <v>3608</v>
      </c>
      <c r="E1820" s="91"/>
      <c r="F1820" s="91" t="s">
        <v>3609</v>
      </c>
      <c r="G1820" s="91"/>
    </row>
    <row r="1821">
      <c r="A1821" s="157" t="s">
        <v>230</v>
      </c>
      <c r="B1821" s="158" t="s">
        <v>2601</v>
      </c>
      <c r="C1821" s="9" t="s">
        <v>2602</v>
      </c>
      <c r="D1821" s="89" t="s">
        <v>2605</v>
      </c>
      <c r="E1821" s="91"/>
      <c r="F1821" s="91" t="s">
        <v>2803</v>
      </c>
      <c r="G1821" s="91"/>
    </row>
    <row r="1822">
      <c r="A1822" s="157" t="s">
        <v>230</v>
      </c>
      <c r="B1822" s="158" t="s">
        <v>2601</v>
      </c>
      <c r="C1822" s="9" t="s">
        <v>2602</v>
      </c>
      <c r="D1822" s="89" t="s">
        <v>3610</v>
      </c>
      <c r="E1822" s="91"/>
      <c r="F1822" s="91" t="s">
        <v>3611</v>
      </c>
      <c r="G1822" s="91"/>
    </row>
    <row r="1823">
      <c r="A1823" s="157" t="s">
        <v>230</v>
      </c>
      <c r="B1823" s="158" t="s">
        <v>2614</v>
      </c>
      <c r="C1823" s="9" t="s">
        <v>150</v>
      </c>
      <c r="D1823" s="89" t="s">
        <v>2615</v>
      </c>
      <c r="E1823" s="91" t="s">
        <v>2616</v>
      </c>
      <c r="F1823" s="91" t="s">
        <v>3612</v>
      </c>
      <c r="G1823" s="91"/>
    </row>
    <row r="1824">
      <c r="A1824" s="157" t="s">
        <v>925</v>
      </c>
      <c r="B1824" s="158" t="s">
        <v>926</v>
      </c>
      <c r="C1824" s="9" t="s">
        <v>2624</v>
      </c>
      <c r="D1824" s="9" t="s">
        <v>3613</v>
      </c>
      <c r="E1824" s="91"/>
      <c r="F1824" s="25" t="s">
        <v>3614</v>
      </c>
      <c r="G1824" s="120"/>
    </row>
    <row r="1825">
      <c r="A1825" s="157" t="s">
        <v>925</v>
      </c>
      <c r="B1825" s="158" t="s">
        <v>926</v>
      </c>
      <c r="C1825" s="9" t="s">
        <v>2624</v>
      </c>
      <c r="D1825" s="9" t="s">
        <v>3615</v>
      </c>
      <c r="E1825" s="91"/>
      <c r="F1825" s="25" t="s">
        <v>3616</v>
      </c>
      <c r="G1825" s="121" t="str">
        <f>HYPERLINK("https://www.youtube.com/watch?v=L8vROmgH11U","Link")</f>
        <v>Link</v>
      </c>
    </row>
    <row r="1826">
      <c r="A1826" s="157" t="s">
        <v>925</v>
      </c>
      <c r="B1826" s="158" t="s">
        <v>926</v>
      </c>
      <c r="C1826" s="9" t="s">
        <v>2624</v>
      </c>
      <c r="D1826" s="9" t="s">
        <v>3617</v>
      </c>
      <c r="E1826" s="91"/>
      <c r="F1826" s="91" t="s">
        <v>3598</v>
      </c>
      <c r="G1826" s="91"/>
    </row>
    <row r="1827">
      <c r="A1827" s="157" t="s">
        <v>925</v>
      </c>
      <c r="B1827" s="158" t="s">
        <v>926</v>
      </c>
      <c r="C1827" s="9" t="s">
        <v>2624</v>
      </c>
      <c r="D1827" s="89" t="s">
        <v>3618</v>
      </c>
      <c r="E1827" s="91" t="s">
        <v>3619</v>
      </c>
      <c r="F1827" s="91" t="s">
        <v>3620</v>
      </c>
      <c r="G1827" s="91"/>
    </row>
    <row r="1828">
      <c r="A1828" s="157" t="s">
        <v>925</v>
      </c>
      <c r="B1828" s="158" t="s">
        <v>926</v>
      </c>
      <c r="C1828" s="9" t="s">
        <v>2624</v>
      </c>
      <c r="D1828" s="9" t="s">
        <v>2625</v>
      </c>
      <c r="E1828" s="91"/>
      <c r="F1828" s="91" t="s">
        <v>3621</v>
      </c>
      <c r="G1828" s="91"/>
    </row>
    <row r="1829">
      <c r="A1829" s="157" t="s">
        <v>925</v>
      </c>
      <c r="B1829" s="158" t="s">
        <v>926</v>
      </c>
      <c r="C1829" s="9" t="s">
        <v>3622</v>
      </c>
      <c r="D1829" s="9" t="s">
        <v>3623</v>
      </c>
      <c r="E1829" s="91"/>
      <c r="F1829" s="91" t="s">
        <v>3546</v>
      </c>
      <c r="G1829" s="91"/>
    </row>
    <row r="1830">
      <c r="A1830" s="157" t="s">
        <v>925</v>
      </c>
      <c r="B1830" s="158" t="s">
        <v>926</v>
      </c>
      <c r="C1830" s="9" t="s">
        <v>3622</v>
      </c>
      <c r="D1830" s="9" t="s">
        <v>3624</v>
      </c>
      <c r="E1830" s="91"/>
      <c r="F1830" s="91" t="s">
        <v>342</v>
      </c>
      <c r="G1830" s="91"/>
    </row>
    <row r="1831">
      <c r="A1831" s="157" t="s">
        <v>925</v>
      </c>
      <c r="B1831" s="158" t="s">
        <v>926</v>
      </c>
      <c r="C1831" s="9" t="s">
        <v>3622</v>
      </c>
      <c r="D1831" s="9" t="s">
        <v>3625</v>
      </c>
      <c r="E1831" s="91"/>
      <c r="F1831" s="91" t="s">
        <v>3626</v>
      </c>
      <c r="G1831" s="91"/>
    </row>
    <row r="1832">
      <c r="A1832" s="157" t="s">
        <v>925</v>
      </c>
      <c r="B1832" s="158" t="s">
        <v>926</v>
      </c>
      <c r="C1832" s="9" t="s">
        <v>3622</v>
      </c>
      <c r="D1832" s="9" t="s">
        <v>3627</v>
      </c>
      <c r="E1832" s="91"/>
      <c r="F1832" s="91" t="s">
        <v>3628</v>
      </c>
      <c r="G1832" s="91"/>
    </row>
    <row r="1833">
      <c r="A1833" s="157" t="s">
        <v>925</v>
      </c>
      <c r="B1833" s="158" t="s">
        <v>926</v>
      </c>
      <c r="C1833" s="9" t="s">
        <v>2632</v>
      </c>
      <c r="D1833" s="9" t="s">
        <v>3629</v>
      </c>
      <c r="E1833" s="91"/>
      <c r="F1833" s="91" t="s">
        <v>3630</v>
      </c>
      <c r="G1833" s="91"/>
    </row>
    <row r="1834">
      <c r="A1834" s="157" t="s">
        <v>925</v>
      </c>
      <c r="B1834" s="158" t="s">
        <v>926</v>
      </c>
      <c r="C1834" s="9" t="s">
        <v>1577</v>
      </c>
      <c r="D1834" s="9" t="s">
        <v>1578</v>
      </c>
      <c r="E1834" s="91"/>
      <c r="F1834" s="91" t="s">
        <v>3631</v>
      </c>
      <c r="G1834" s="91"/>
    </row>
    <row r="1835">
      <c r="A1835" s="157" t="s">
        <v>687</v>
      </c>
      <c r="B1835" s="158" t="s">
        <v>2638</v>
      </c>
      <c r="C1835" s="9"/>
      <c r="D1835" s="9" t="s">
        <v>3632</v>
      </c>
      <c r="E1835" s="91"/>
      <c r="F1835" s="91" t="s">
        <v>3633</v>
      </c>
      <c r="G1835" s="91"/>
    </row>
    <row r="1836">
      <c r="A1836" s="157" t="s">
        <v>687</v>
      </c>
      <c r="B1836" s="158" t="s">
        <v>1306</v>
      </c>
      <c r="C1836" s="9" t="s">
        <v>1307</v>
      </c>
      <c r="D1836" s="9" t="s">
        <v>1310</v>
      </c>
      <c r="E1836" s="161"/>
      <c r="F1836" s="91" t="s">
        <v>3546</v>
      </c>
      <c r="G1836" s="91"/>
    </row>
    <row r="1837">
      <c r="A1837" s="157" t="s">
        <v>687</v>
      </c>
      <c r="B1837" s="158" t="s">
        <v>3234</v>
      </c>
      <c r="C1837" s="9"/>
      <c r="D1837" s="9" t="s">
        <v>3634</v>
      </c>
      <c r="E1837" s="161"/>
      <c r="F1837" s="91" t="s">
        <v>3609</v>
      </c>
      <c r="G1837" s="91"/>
    </row>
    <row r="1838">
      <c r="A1838" s="157" t="s">
        <v>687</v>
      </c>
      <c r="B1838" s="158" t="s">
        <v>693</v>
      </c>
      <c r="C1838" s="9" t="s">
        <v>3237</v>
      </c>
      <c r="D1838" s="9" t="s">
        <v>3635</v>
      </c>
      <c r="E1838" s="161"/>
      <c r="F1838" s="91" t="s">
        <v>3538</v>
      </c>
      <c r="G1838" s="91"/>
    </row>
    <row r="1839">
      <c r="A1839" s="157" t="s">
        <v>687</v>
      </c>
      <c r="B1839" s="158" t="s">
        <v>693</v>
      </c>
      <c r="C1839" s="9" t="s">
        <v>958</v>
      </c>
      <c r="D1839" s="9" t="s">
        <v>1608</v>
      </c>
      <c r="E1839" s="161"/>
      <c r="F1839" s="91" t="s">
        <v>3636</v>
      </c>
      <c r="G1839" s="91"/>
    </row>
    <row r="1840">
      <c r="A1840" s="157" t="s">
        <v>687</v>
      </c>
      <c r="B1840" s="158" t="s">
        <v>693</v>
      </c>
      <c r="C1840" s="9" t="s">
        <v>958</v>
      </c>
      <c r="D1840" s="9" t="s">
        <v>959</v>
      </c>
      <c r="E1840" s="91"/>
      <c r="F1840" s="91" t="s">
        <v>3637</v>
      </c>
      <c r="G1840" s="91"/>
    </row>
    <row r="1841">
      <c r="A1841" s="157" t="s">
        <v>687</v>
      </c>
      <c r="B1841" s="158" t="s">
        <v>693</v>
      </c>
      <c r="C1841" s="9" t="s">
        <v>694</v>
      </c>
      <c r="D1841" s="9" t="s">
        <v>3638</v>
      </c>
      <c r="E1841" s="91" t="s">
        <v>3639</v>
      </c>
      <c r="F1841" s="91" t="s">
        <v>3637</v>
      </c>
      <c r="G1841" s="91"/>
    </row>
    <row r="1842">
      <c r="A1842" s="157" t="s">
        <v>687</v>
      </c>
      <c r="B1842" s="158" t="s">
        <v>693</v>
      </c>
      <c r="C1842" s="9" t="s">
        <v>694</v>
      </c>
      <c r="D1842" s="9" t="s">
        <v>3640</v>
      </c>
      <c r="E1842" s="91" t="s">
        <v>3641</v>
      </c>
      <c r="F1842" s="91" t="s">
        <v>3637</v>
      </c>
      <c r="G1842" s="91"/>
    </row>
    <row r="1843">
      <c r="A1843" s="157" t="s">
        <v>687</v>
      </c>
      <c r="B1843" s="158" t="s">
        <v>693</v>
      </c>
      <c r="C1843" s="9" t="s">
        <v>694</v>
      </c>
      <c r="D1843" s="9" t="s">
        <v>701</v>
      </c>
      <c r="E1843" s="91" t="s">
        <v>3641</v>
      </c>
      <c r="F1843" s="91" t="s">
        <v>3642</v>
      </c>
      <c r="G1843" s="91"/>
    </row>
    <row r="1844">
      <c r="A1844" s="157" t="s">
        <v>687</v>
      </c>
      <c r="B1844" s="158" t="s">
        <v>693</v>
      </c>
      <c r="C1844" s="9" t="s">
        <v>715</v>
      </c>
      <c r="D1844" s="9" t="s">
        <v>3643</v>
      </c>
      <c r="E1844" s="91" t="s">
        <v>3641</v>
      </c>
      <c r="F1844" s="91" t="s">
        <v>3578</v>
      </c>
      <c r="G1844" s="91"/>
    </row>
    <row r="1845">
      <c r="A1845" s="157" t="s">
        <v>687</v>
      </c>
      <c r="B1845" s="158" t="s">
        <v>693</v>
      </c>
      <c r="C1845" s="9" t="s">
        <v>715</v>
      </c>
      <c r="D1845" s="9" t="s">
        <v>3240</v>
      </c>
      <c r="E1845" s="91" t="s">
        <v>3641</v>
      </c>
      <c r="F1845" s="91" t="s">
        <v>3644</v>
      </c>
      <c r="G1845" s="91"/>
    </row>
    <row r="1846">
      <c r="A1846" s="157" t="s">
        <v>687</v>
      </c>
      <c r="B1846" s="158" t="s">
        <v>693</v>
      </c>
      <c r="C1846" s="9" t="s">
        <v>1617</v>
      </c>
      <c r="D1846" s="9" t="s">
        <v>1536</v>
      </c>
      <c r="E1846" s="91"/>
      <c r="F1846" s="91" t="s">
        <v>3546</v>
      </c>
      <c r="G1846" s="91"/>
    </row>
    <row r="1847">
      <c r="A1847" s="157" t="s">
        <v>687</v>
      </c>
      <c r="B1847" s="158" t="s">
        <v>2732</v>
      </c>
      <c r="C1847" s="9" t="s">
        <v>3244</v>
      </c>
      <c r="D1847" s="9" t="s">
        <v>3247</v>
      </c>
      <c r="E1847" s="91" t="s">
        <v>3645</v>
      </c>
      <c r="F1847" s="91" t="s">
        <v>3646</v>
      </c>
      <c r="G1847" s="121" t="str">
        <f>HYPERLINK("https://www.youtube.com/watch?v=FwqD0Q7lu9M","Link")</f>
        <v>Link</v>
      </c>
    </row>
    <row r="1848">
      <c r="A1848" s="157" t="s">
        <v>687</v>
      </c>
      <c r="B1848" s="158" t="s">
        <v>1638</v>
      </c>
      <c r="C1848" s="9" t="s">
        <v>2724</v>
      </c>
      <c r="D1848" s="9" t="s">
        <v>3647</v>
      </c>
      <c r="E1848" s="91"/>
      <c r="F1848" s="91" t="s">
        <v>3648</v>
      </c>
      <c r="G1848" s="120"/>
    </row>
    <row r="1849">
      <c r="A1849" s="157" t="s">
        <v>687</v>
      </c>
      <c r="B1849" s="158" t="s">
        <v>1638</v>
      </c>
      <c r="C1849" s="9" t="s">
        <v>2724</v>
      </c>
      <c r="D1849" s="9" t="s">
        <v>3649</v>
      </c>
      <c r="E1849" s="91"/>
      <c r="F1849" s="91" t="s">
        <v>3650</v>
      </c>
      <c r="G1849" s="120"/>
    </row>
    <row r="1850">
      <c r="A1850" s="157" t="s">
        <v>687</v>
      </c>
      <c r="B1850" s="158" t="s">
        <v>1638</v>
      </c>
      <c r="C1850" s="9" t="s">
        <v>3651</v>
      </c>
      <c r="D1850" s="9" t="s">
        <v>3652</v>
      </c>
      <c r="E1850" s="91"/>
      <c r="F1850" s="91" t="s">
        <v>3653</v>
      </c>
      <c r="G1850" s="121" t="str">
        <f>HYPERLINK("https://www.youtube.com/watch?v=Wvrp0c71kmw","Link")</f>
        <v>Link</v>
      </c>
    </row>
    <row r="1851">
      <c r="A1851" s="157" t="s">
        <v>687</v>
      </c>
      <c r="B1851" s="158" t="s">
        <v>2736</v>
      </c>
      <c r="C1851" s="9" t="s">
        <v>2737</v>
      </c>
      <c r="D1851" s="9" t="s">
        <v>3654</v>
      </c>
      <c r="E1851" s="91"/>
      <c r="F1851" s="91" t="s">
        <v>3556</v>
      </c>
      <c r="G1851" s="91"/>
    </row>
    <row r="1852">
      <c r="A1852" s="157" t="s">
        <v>687</v>
      </c>
      <c r="B1852" s="158" t="s">
        <v>2736</v>
      </c>
      <c r="C1852" s="9" t="s">
        <v>2737</v>
      </c>
      <c r="D1852" s="9" t="s">
        <v>3655</v>
      </c>
      <c r="E1852" s="91"/>
      <c r="F1852" s="91" t="s">
        <v>3656</v>
      </c>
      <c r="G1852" s="91"/>
    </row>
    <row r="1853">
      <c r="A1853" s="157" t="s">
        <v>687</v>
      </c>
      <c r="B1853" s="158" t="s">
        <v>2736</v>
      </c>
      <c r="C1853" s="9" t="s">
        <v>2737</v>
      </c>
      <c r="D1853" s="9" t="s">
        <v>3657</v>
      </c>
      <c r="E1853" s="91"/>
      <c r="F1853" s="91" t="s">
        <v>3658</v>
      </c>
      <c r="G1853" s="91"/>
    </row>
    <row r="1854">
      <c r="A1854" s="157" t="s">
        <v>687</v>
      </c>
      <c r="B1854" s="158" t="s">
        <v>2736</v>
      </c>
      <c r="C1854" s="9" t="s">
        <v>3659</v>
      </c>
      <c r="D1854" s="9" t="s">
        <v>3660</v>
      </c>
      <c r="E1854" s="91"/>
      <c r="F1854" s="91" t="s">
        <v>3661</v>
      </c>
      <c r="G1854" s="91"/>
    </row>
    <row r="1855">
      <c r="A1855" s="157" t="s">
        <v>687</v>
      </c>
      <c r="B1855" s="158" t="s">
        <v>2736</v>
      </c>
      <c r="C1855" s="9" t="s">
        <v>2743</v>
      </c>
      <c r="D1855" s="9" t="s">
        <v>3662</v>
      </c>
      <c r="E1855" s="91"/>
      <c r="F1855" s="91" t="s">
        <v>3580</v>
      </c>
      <c r="G1855" s="91"/>
    </row>
    <row r="1856">
      <c r="A1856" s="157" t="s">
        <v>687</v>
      </c>
      <c r="B1856" s="158" t="s">
        <v>2736</v>
      </c>
      <c r="C1856" s="9" t="s">
        <v>3264</v>
      </c>
      <c r="D1856" s="9" t="s">
        <v>3265</v>
      </c>
      <c r="E1856" s="91"/>
      <c r="F1856" s="91" t="s">
        <v>3663</v>
      </c>
      <c r="G1856" s="91"/>
    </row>
    <row r="1857">
      <c r="A1857" s="157" t="s">
        <v>687</v>
      </c>
      <c r="B1857" s="158" t="s">
        <v>2736</v>
      </c>
      <c r="C1857" s="9" t="s">
        <v>3264</v>
      </c>
      <c r="D1857" s="9" t="s">
        <v>3664</v>
      </c>
      <c r="E1857" s="91"/>
      <c r="F1857" s="91" t="s">
        <v>3665</v>
      </c>
      <c r="G1857" s="91"/>
    </row>
    <row r="1858">
      <c r="A1858" s="157" t="s">
        <v>687</v>
      </c>
      <c r="B1858" s="158" t="s">
        <v>2736</v>
      </c>
      <c r="C1858" s="9" t="s">
        <v>3666</v>
      </c>
      <c r="D1858" s="9" t="s">
        <v>3268</v>
      </c>
      <c r="E1858" s="91"/>
      <c r="F1858" s="91" t="s">
        <v>3667</v>
      </c>
      <c r="G1858" s="91"/>
    </row>
    <row r="1859">
      <c r="A1859" s="157" t="s">
        <v>687</v>
      </c>
      <c r="B1859" s="158" t="s">
        <v>2736</v>
      </c>
      <c r="C1859" s="9" t="s">
        <v>2750</v>
      </c>
      <c r="D1859" s="9" t="s">
        <v>3271</v>
      </c>
      <c r="E1859" s="91"/>
      <c r="F1859" s="91" t="s">
        <v>3668</v>
      </c>
      <c r="G1859" s="91"/>
    </row>
    <row r="1860">
      <c r="A1860" s="157" t="s">
        <v>687</v>
      </c>
      <c r="B1860" s="158" t="s">
        <v>2736</v>
      </c>
      <c r="C1860" s="9" t="s">
        <v>2750</v>
      </c>
      <c r="D1860" s="9" t="s">
        <v>3669</v>
      </c>
      <c r="E1860" s="91"/>
      <c r="F1860" s="91" t="s">
        <v>521</v>
      </c>
      <c r="G1860" s="91"/>
    </row>
    <row r="1861">
      <c r="A1861" s="157" t="s">
        <v>687</v>
      </c>
      <c r="B1861" s="158" t="s">
        <v>2736</v>
      </c>
      <c r="C1861" s="9" t="s">
        <v>2750</v>
      </c>
      <c r="D1861" s="9" t="s">
        <v>2753</v>
      </c>
      <c r="E1861" s="91"/>
      <c r="F1861" s="91" t="s">
        <v>3670</v>
      </c>
      <c r="G1861" s="91"/>
    </row>
    <row r="1862">
      <c r="A1862" s="157" t="s">
        <v>687</v>
      </c>
      <c r="B1862" s="158" t="s">
        <v>2736</v>
      </c>
      <c r="C1862" s="9" t="s">
        <v>2750</v>
      </c>
      <c r="D1862" s="9" t="s">
        <v>3671</v>
      </c>
      <c r="E1862" s="91"/>
      <c r="F1862" s="91" t="s">
        <v>3672</v>
      </c>
      <c r="G1862" s="91"/>
    </row>
    <row r="1863">
      <c r="A1863" s="157" t="s">
        <v>687</v>
      </c>
      <c r="B1863" s="158" t="s">
        <v>2736</v>
      </c>
      <c r="C1863" s="9" t="s">
        <v>2750</v>
      </c>
      <c r="D1863" s="9" t="s">
        <v>3673</v>
      </c>
      <c r="E1863" s="91"/>
      <c r="F1863" s="91" t="s">
        <v>3674</v>
      </c>
      <c r="G1863" s="91"/>
    </row>
    <row r="1864">
      <c r="A1864" s="157" t="s">
        <v>3675</v>
      </c>
      <c r="B1864" s="158" t="s">
        <v>3676</v>
      </c>
      <c r="C1864" s="9"/>
      <c r="D1864" s="9"/>
      <c r="E1864" s="91" t="s">
        <v>3677</v>
      </c>
      <c r="F1864" s="91" t="s">
        <v>3532</v>
      </c>
      <c r="G1864" s="121" t="str">
        <f>HYPERLINK("https://www.youtube.com/watch?v=K96GG5RZ1ik","Link")</f>
        <v>Link</v>
      </c>
    </row>
    <row r="1865">
      <c r="A1865" s="157" t="s">
        <v>2078</v>
      </c>
      <c r="B1865" s="158" t="s">
        <v>2760</v>
      </c>
      <c r="C1865" s="9" t="s">
        <v>2761</v>
      </c>
      <c r="D1865" s="9" t="s">
        <v>2762</v>
      </c>
      <c r="E1865" s="91"/>
      <c r="F1865" s="91" t="s">
        <v>3678</v>
      </c>
      <c r="G1865" s="91"/>
    </row>
    <row r="1866">
      <c r="A1866" s="157" t="s">
        <v>2078</v>
      </c>
      <c r="B1866" s="158" t="s">
        <v>2760</v>
      </c>
      <c r="C1866" s="9" t="s">
        <v>2761</v>
      </c>
      <c r="D1866" s="9" t="s">
        <v>3679</v>
      </c>
      <c r="E1866" s="91"/>
      <c r="F1866" s="91" t="s">
        <v>3680</v>
      </c>
      <c r="G1866" s="91"/>
    </row>
    <row r="1867">
      <c r="A1867" s="157" t="s">
        <v>3681</v>
      </c>
      <c r="B1867" s="158" t="s">
        <v>3682</v>
      </c>
      <c r="C1867" s="9" t="s">
        <v>3683</v>
      </c>
      <c r="D1867" s="9" t="s">
        <v>3684</v>
      </c>
      <c r="E1867" s="91"/>
      <c r="F1867" s="91" t="s">
        <v>3550</v>
      </c>
      <c r="G1867" s="91"/>
    </row>
    <row r="1868">
      <c r="A1868" s="157" t="s">
        <v>2764</v>
      </c>
      <c r="B1868" s="158" t="s">
        <v>3685</v>
      </c>
      <c r="C1868" s="9"/>
      <c r="D1868" s="9" t="s">
        <v>2770</v>
      </c>
      <c r="E1868" s="91"/>
      <c r="F1868" s="91" t="s">
        <v>3686</v>
      </c>
      <c r="G1868" s="91"/>
    </row>
    <row r="1869">
      <c r="A1869" s="157" t="s">
        <v>3687</v>
      </c>
      <c r="B1869" s="158" t="s">
        <v>3688</v>
      </c>
      <c r="C1869" s="9"/>
      <c r="D1869" s="89" t="s">
        <v>3689</v>
      </c>
      <c r="E1869" s="91"/>
      <c r="F1869" s="91" t="s">
        <v>3532</v>
      </c>
      <c r="G1869" s="121" t="str">
        <f>HYPERLINK("https://www.youtube.com/watch?v=GIyWTpreyUk","Link")</f>
        <v>Link</v>
      </c>
    </row>
    <row r="1870">
      <c r="A1870" s="157" t="s">
        <v>3687</v>
      </c>
      <c r="B1870" s="158" t="s">
        <v>3688</v>
      </c>
      <c r="C1870" s="9"/>
      <c r="D1870" s="89" t="s">
        <v>3690</v>
      </c>
      <c r="E1870" s="91"/>
      <c r="F1870" s="91" t="s">
        <v>3532</v>
      </c>
      <c r="G1870" s="121" t="str">
        <f>HYPERLINK("https://www.youtube.com/watch?v=YkvisNuPAcw","Link")</f>
        <v>Link</v>
      </c>
    </row>
    <row r="1871">
      <c r="A1871" s="157" t="s">
        <v>3687</v>
      </c>
      <c r="B1871" s="158" t="s">
        <v>3688</v>
      </c>
      <c r="C1871" s="9"/>
      <c r="D1871" s="89" t="s">
        <v>718</v>
      </c>
      <c r="E1871" s="91"/>
      <c r="F1871" s="91" t="s">
        <v>3532</v>
      </c>
      <c r="G1871" s="121" t="str">
        <f>HYPERLINK("https://www.youtube.com/watch?v=cc9FJ5B-iPc","Link")</f>
        <v>Link</v>
      </c>
    </row>
    <row r="1872">
      <c r="A1872" s="157" t="s">
        <v>3687</v>
      </c>
      <c r="B1872" s="158" t="s">
        <v>3688</v>
      </c>
      <c r="C1872" s="9"/>
      <c r="D1872" s="89" t="s">
        <v>3691</v>
      </c>
      <c r="E1872" s="91"/>
      <c r="F1872" s="91" t="s">
        <v>3532</v>
      </c>
      <c r="G1872" s="121" t="str">
        <f>HYPERLINK("https://www.youtube.com/watch?v=zn4v-rssq0M","Link")</f>
        <v>Link</v>
      </c>
    </row>
    <row r="1873">
      <c r="A1873" s="157" t="s">
        <v>3687</v>
      </c>
      <c r="B1873" s="158" t="s">
        <v>3688</v>
      </c>
      <c r="C1873" s="9"/>
      <c r="D1873" s="89" t="s">
        <v>3692</v>
      </c>
      <c r="E1873" s="91"/>
      <c r="F1873" s="91" t="s">
        <v>3532</v>
      </c>
      <c r="G1873" s="121" t="str">
        <f>HYPERLINK("https://www.youtube.com/watch?v=aPnyu4qVwv8","Link")</f>
        <v>Link</v>
      </c>
    </row>
    <row r="1874">
      <c r="A1874" s="157" t="s">
        <v>3687</v>
      </c>
      <c r="B1874" s="158" t="s">
        <v>3688</v>
      </c>
      <c r="C1874" s="9"/>
      <c r="D1874" s="89" t="s">
        <v>3693</v>
      </c>
      <c r="E1874" s="91"/>
      <c r="F1874" s="91" t="s">
        <v>3532</v>
      </c>
      <c r="G1874" s="121" t="str">
        <f>HYPERLINK("https://www.youtube.com/watch?v=cfTgUpP2Vks","Link")</f>
        <v>Link</v>
      </c>
    </row>
    <row r="1875">
      <c r="A1875" s="157" t="s">
        <v>3687</v>
      </c>
      <c r="B1875" s="158" t="s">
        <v>3688</v>
      </c>
      <c r="C1875" s="9"/>
      <c r="D1875" s="89" t="s">
        <v>3694</v>
      </c>
      <c r="E1875" s="91"/>
      <c r="F1875" s="91" t="s">
        <v>3532</v>
      </c>
      <c r="G1875" s="91"/>
    </row>
    <row r="1876">
      <c r="A1876" s="157" t="s">
        <v>3687</v>
      </c>
      <c r="B1876" s="158" t="s">
        <v>3688</v>
      </c>
      <c r="C1876" s="9"/>
      <c r="D1876" s="89" t="s">
        <v>3695</v>
      </c>
      <c r="E1876" s="91"/>
      <c r="F1876" s="91" t="s">
        <v>3532</v>
      </c>
      <c r="G1876" s="91"/>
    </row>
    <row r="1877">
      <c r="A1877" s="157" t="s">
        <v>3687</v>
      </c>
      <c r="B1877" s="158" t="s">
        <v>3688</v>
      </c>
      <c r="C1877" s="9"/>
      <c r="D1877" s="89" t="s">
        <v>3696</v>
      </c>
      <c r="E1877" s="91"/>
      <c r="F1877" s="91" t="s">
        <v>3532</v>
      </c>
      <c r="G1877" s="121" t="str">
        <f>HYPERLINK("https://www.youtube.com/watch?v=HmabEvF_Qxo","Link")</f>
        <v>Link</v>
      </c>
    </row>
    <row r="1878">
      <c r="A1878" s="157" t="s">
        <v>3687</v>
      </c>
      <c r="B1878" s="158" t="s">
        <v>3688</v>
      </c>
      <c r="C1878" s="9"/>
      <c r="D1878" s="89" t="s">
        <v>3697</v>
      </c>
      <c r="E1878" s="91"/>
      <c r="F1878" s="91" t="s">
        <v>3532</v>
      </c>
      <c r="G1878" s="121" t="str">
        <f>HYPERLINK("https://www.youtube.com/watch?v=lmQzILIjdqM","Link")</f>
        <v>Link</v>
      </c>
    </row>
    <row r="1879">
      <c r="A1879" s="157" t="s">
        <v>3698</v>
      </c>
      <c r="B1879" s="158" t="s">
        <v>3699</v>
      </c>
      <c r="C1879" s="9"/>
      <c r="D1879" s="89" t="s">
        <v>710</v>
      </c>
      <c r="E1879" s="91" t="s">
        <v>3700</v>
      </c>
      <c r="F1879" s="91" t="s">
        <v>3532</v>
      </c>
      <c r="G1879" s="121" t="str">
        <f>HYPERLINK("https://www.youtube.com/watch?v=6wdnNH-EAB8","Link")</f>
        <v>Link</v>
      </c>
    </row>
    <row r="1880">
      <c r="A1880" s="157" t="s">
        <v>988</v>
      </c>
      <c r="B1880" s="158" t="s">
        <v>994</v>
      </c>
      <c r="C1880" s="9" t="s">
        <v>3701</v>
      </c>
      <c r="D1880" s="9" t="s">
        <v>3702</v>
      </c>
      <c r="E1880" s="91" t="s">
        <v>3703</v>
      </c>
      <c r="F1880" s="91" t="s">
        <v>532</v>
      </c>
      <c r="G1880" s="91"/>
    </row>
    <row r="1881">
      <c r="A1881" s="157" t="s">
        <v>388</v>
      </c>
      <c r="B1881" s="158" t="s">
        <v>2083</v>
      </c>
      <c r="C1881" s="9" t="s">
        <v>2084</v>
      </c>
      <c r="D1881" s="9" t="s">
        <v>3704</v>
      </c>
      <c r="E1881" s="91"/>
      <c r="F1881" s="91" t="s">
        <v>3705</v>
      </c>
      <c r="G1881" s="91"/>
    </row>
    <row r="1882">
      <c r="A1882" s="157" t="s">
        <v>388</v>
      </c>
      <c r="B1882" s="158" t="s">
        <v>2083</v>
      </c>
      <c r="C1882" s="9" t="s">
        <v>2084</v>
      </c>
      <c r="D1882" s="9" t="s">
        <v>3288</v>
      </c>
      <c r="E1882" s="91"/>
      <c r="F1882" s="91" t="s">
        <v>3706</v>
      </c>
      <c r="G1882" s="91"/>
    </row>
    <row r="1883">
      <c r="A1883" s="157" t="s">
        <v>388</v>
      </c>
      <c r="B1883" s="158" t="s">
        <v>2083</v>
      </c>
      <c r="C1883" s="9" t="s">
        <v>2106</v>
      </c>
      <c r="D1883" s="9" t="s">
        <v>3707</v>
      </c>
      <c r="E1883" s="91"/>
      <c r="F1883" s="91" t="s">
        <v>3633</v>
      </c>
      <c r="G1883" s="91"/>
    </row>
    <row r="1884">
      <c r="A1884" s="157" t="s">
        <v>388</v>
      </c>
      <c r="B1884" s="158" t="s">
        <v>1006</v>
      </c>
      <c r="C1884" s="9" t="s">
        <v>2091</v>
      </c>
      <c r="D1884" s="9" t="s">
        <v>3708</v>
      </c>
      <c r="E1884" s="91"/>
      <c r="F1884" s="91" t="s">
        <v>3598</v>
      </c>
      <c r="G1884" s="91"/>
    </row>
    <row r="1885">
      <c r="A1885" s="157" t="s">
        <v>388</v>
      </c>
      <c r="B1885" s="158" t="s">
        <v>1006</v>
      </c>
      <c r="C1885" s="9" t="s">
        <v>2091</v>
      </c>
      <c r="D1885" s="89" t="s">
        <v>2785</v>
      </c>
      <c r="E1885" s="91"/>
      <c r="F1885" s="91" t="s">
        <v>3709</v>
      </c>
      <c r="G1885" s="91"/>
    </row>
    <row r="1886">
      <c r="A1886" s="157" t="s">
        <v>388</v>
      </c>
      <c r="B1886" s="158" t="s">
        <v>1006</v>
      </c>
      <c r="C1886" s="9" t="s">
        <v>2091</v>
      </c>
      <c r="D1886" s="89" t="s">
        <v>3297</v>
      </c>
      <c r="E1886" s="91"/>
      <c r="F1886" s="91" t="s">
        <v>3710</v>
      </c>
      <c r="G1886" s="91"/>
    </row>
    <row r="1887">
      <c r="A1887" s="157" t="s">
        <v>388</v>
      </c>
      <c r="B1887" s="158" t="s">
        <v>1006</v>
      </c>
      <c r="C1887" s="9" t="s">
        <v>2091</v>
      </c>
      <c r="D1887" s="9" t="s">
        <v>3711</v>
      </c>
      <c r="E1887" s="91"/>
      <c r="F1887" s="91" t="s">
        <v>3598</v>
      </c>
      <c r="G1887" s="121" t="str">
        <f>HYPERLINK("https://www.youtube.com/watch?v=cOJn4D370hU","Link")</f>
        <v>Link</v>
      </c>
    </row>
    <row r="1888">
      <c r="A1888" s="157" t="s">
        <v>388</v>
      </c>
      <c r="B1888" s="158" t="s">
        <v>1006</v>
      </c>
      <c r="C1888" s="9" t="s">
        <v>2084</v>
      </c>
      <c r="D1888" s="9" t="s">
        <v>3712</v>
      </c>
      <c r="E1888" s="91"/>
      <c r="F1888" s="91" t="s">
        <v>3580</v>
      </c>
      <c r="G1888" s="91"/>
    </row>
    <row r="1889">
      <c r="A1889" s="157" t="s">
        <v>388</v>
      </c>
      <c r="B1889" s="158" t="s">
        <v>1006</v>
      </c>
      <c r="C1889" s="9" t="s">
        <v>2084</v>
      </c>
      <c r="D1889" s="9" t="s">
        <v>3713</v>
      </c>
      <c r="E1889" s="91"/>
      <c r="F1889" s="91" t="s">
        <v>3714</v>
      </c>
      <c r="G1889" s="91"/>
    </row>
    <row r="1890">
      <c r="A1890" s="157" t="s">
        <v>388</v>
      </c>
      <c r="B1890" s="158" t="s">
        <v>1006</v>
      </c>
      <c r="C1890" s="9" t="s">
        <v>2084</v>
      </c>
      <c r="D1890" s="9" t="s">
        <v>3715</v>
      </c>
      <c r="E1890" s="91"/>
      <c r="F1890" s="91" t="s">
        <v>3716</v>
      </c>
      <c r="G1890" s="120"/>
    </row>
    <row r="1891">
      <c r="A1891" s="157" t="s">
        <v>388</v>
      </c>
      <c r="B1891" s="158" t="s">
        <v>1006</v>
      </c>
      <c r="C1891" s="9" t="s">
        <v>2084</v>
      </c>
      <c r="D1891" s="9" t="s">
        <v>3717</v>
      </c>
      <c r="E1891" s="91"/>
      <c r="F1891" s="91" t="s">
        <v>3551</v>
      </c>
      <c r="G1891" s="120"/>
    </row>
    <row r="1892">
      <c r="A1892" s="157" t="s">
        <v>388</v>
      </c>
      <c r="B1892" s="158" t="s">
        <v>1006</v>
      </c>
      <c r="C1892" s="9" t="s">
        <v>2095</v>
      </c>
      <c r="D1892" s="9" t="s">
        <v>3718</v>
      </c>
      <c r="E1892" s="91"/>
      <c r="F1892" s="91" t="s">
        <v>3719</v>
      </c>
      <c r="G1892" s="91"/>
    </row>
    <row r="1893">
      <c r="A1893" s="157" t="s">
        <v>388</v>
      </c>
      <c r="B1893" s="158" t="s">
        <v>1006</v>
      </c>
      <c r="C1893" s="9" t="s">
        <v>2095</v>
      </c>
      <c r="D1893" s="9" t="s">
        <v>3720</v>
      </c>
      <c r="E1893" s="91"/>
      <c r="F1893" s="91" t="s">
        <v>3719</v>
      </c>
      <c r="G1893" s="91"/>
    </row>
    <row r="1894">
      <c r="A1894" s="157" t="s">
        <v>388</v>
      </c>
      <c r="B1894" s="158" t="s">
        <v>1006</v>
      </c>
      <c r="C1894" s="9" t="s">
        <v>2098</v>
      </c>
      <c r="D1894" s="9" t="s">
        <v>3721</v>
      </c>
      <c r="E1894" s="91"/>
      <c r="F1894" s="91" t="s">
        <v>3722</v>
      </c>
      <c r="G1894" s="91"/>
    </row>
    <row r="1895">
      <c r="A1895" s="157" t="s">
        <v>388</v>
      </c>
      <c r="B1895" s="158" t="s">
        <v>1006</v>
      </c>
      <c r="C1895" s="9" t="s">
        <v>2098</v>
      </c>
      <c r="D1895" s="9" t="s">
        <v>3723</v>
      </c>
      <c r="E1895" s="91"/>
      <c r="F1895" s="91" t="s">
        <v>3724</v>
      </c>
      <c r="G1895" s="91"/>
    </row>
    <row r="1896">
      <c r="A1896" s="157" t="s">
        <v>388</v>
      </c>
      <c r="B1896" s="158" t="s">
        <v>1006</v>
      </c>
      <c r="C1896" s="9" t="s">
        <v>2098</v>
      </c>
      <c r="D1896" s="9" t="s">
        <v>2802</v>
      </c>
      <c r="E1896" s="91"/>
      <c r="F1896" s="91" t="s">
        <v>3725</v>
      </c>
      <c r="G1896" s="91"/>
    </row>
    <row r="1897">
      <c r="A1897" s="157" t="s">
        <v>388</v>
      </c>
      <c r="B1897" s="158" t="s">
        <v>1006</v>
      </c>
      <c r="C1897" s="9" t="s">
        <v>1354</v>
      </c>
      <c r="D1897" s="162" t="s">
        <v>1355</v>
      </c>
      <c r="E1897" s="91"/>
      <c r="F1897" s="91" t="s">
        <v>3598</v>
      </c>
      <c r="G1897" s="91"/>
    </row>
    <row r="1898">
      <c r="A1898" s="157" t="s">
        <v>388</v>
      </c>
      <c r="B1898" s="158" t="s">
        <v>1006</v>
      </c>
      <c r="C1898" s="9" t="s">
        <v>3726</v>
      </c>
      <c r="D1898" s="9" t="s">
        <v>3727</v>
      </c>
      <c r="E1898" s="91"/>
      <c r="F1898" s="91" t="s">
        <v>3728</v>
      </c>
      <c r="G1898" s="91"/>
    </row>
    <row r="1899">
      <c r="A1899" s="157" t="s">
        <v>388</v>
      </c>
      <c r="B1899" s="158" t="s">
        <v>1006</v>
      </c>
      <c r="C1899" s="9" t="s">
        <v>3726</v>
      </c>
      <c r="D1899" s="9" t="s">
        <v>3729</v>
      </c>
      <c r="E1899" s="91"/>
      <c r="F1899" s="91" t="s">
        <v>3728</v>
      </c>
      <c r="G1899" s="91"/>
    </row>
    <row r="1900">
      <c r="A1900" s="157" t="s">
        <v>388</v>
      </c>
      <c r="B1900" s="158" t="s">
        <v>1006</v>
      </c>
      <c r="C1900" s="9" t="s">
        <v>3726</v>
      </c>
      <c r="D1900" s="89" t="s">
        <v>3730</v>
      </c>
      <c r="E1900" s="91"/>
      <c r="F1900" s="91" t="s">
        <v>3731</v>
      </c>
      <c r="G1900" s="91"/>
    </row>
    <row r="1901">
      <c r="A1901" s="157" t="s">
        <v>388</v>
      </c>
      <c r="B1901" s="158" t="s">
        <v>1006</v>
      </c>
      <c r="C1901" s="9" t="s">
        <v>2101</v>
      </c>
      <c r="D1901" s="9" t="s">
        <v>3732</v>
      </c>
      <c r="E1901" s="91"/>
      <c r="F1901" s="91" t="s">
        <v>3733</v>
      </c>
      <c r="G1901" s="91"/>
    </row>
    <row r="1902">
      <c r="A1902" s="157" t="s">
        <v>388</v>
      </c>
      <c r="B1902" s="158" t="s">
        <v>1006</v>
      </c>
      <c r="C1902" s="9" t="s">
        <v>2101</v>
      </c>
      <c r="D1902" s="9" t="s">
        <v>2805</v>
      </c>
      <c r="E1902" s="91" t="s">
        <v>3734</v>
      </c>
      <c r="F1902" s="91" t="s">
        <v>3735</v>
      </c>
      <c r="G1902" s="91"/>
    </row>
    <row r="1903">
      <c r="A1903" s="157" t="s">
        <v>388</v>
      </c>
      <c r="B1903" s="158" t="s">
        <v>1006</v>
      </c>
      <c r="C1903" s="9" t="s">
        <v>2101</v>
      </c>
      <c r="D1903" s="9" t="s">
        <v>3304</v>
      </c>
      <c r="E1903" s="91" t="s">
        <v>3736</v>
      </c>
      <c r="F1903" s="91" t="s">
        <v>1464</v>
      </c>
      <c r="G1903" s="91"/>
    </row>
    <row r="1904">
      <c r="A1904" s="157" t="s">
        <v>388</v>
      </c>
      <c r="B1904" s="158" t="s">
        <v>1006</v>
      </c>
      <c r="C1904" s="9" t="s">
        <v>2101</v>
      </c>
      <c r="D1904" s="9" t="s">
        <v>2810</v>
      </c>
      <c r="E1904" s="91"/>
      <c r="F1904" s="91" t="s">
        <v>3672</v>
      </c>
      <c r="G1904" s="91"/>
    </row>
    <row r="1905">
      <c r="A1905" s="157" t="s">
        <v>388</v>
      </c>
      <c r="B1905" s="158" t="s">
        <v>1006</v>
      </c>
      <c r="C1905" s="9" t="s">
        <v>2101</v>
      </c>
      <c r="D1905" s="9" t="s">
        <v>3737</v>
      </c>
      <c r="E1905" s="91"/>
      <c r="F1905" s="91" t="s">
        <v>3598</v>
      </c>
      <c r="G1905" s="121" t="str">
        <f>HYPERLINK("https://www.youtube.com/watch?v=LbeKpAf5c5M","Link")</f>
        <v>Link</v>
      </c>
    </row>
    <row r="1906">
      <c r="A1906" s="157" t="s">
        <v>388</v>
      </c>
      <c r="B1906" s="158" t="s">
        <v>1006</v>
      </c>
      <c r="C1906" s="9" t="s">
        <v>2101</v>
      </c>
      <c r="D1906" s="9" t="s">
        <v>3738</v>
      </c>
      <c r="E1906" s="91"/>
      <c r="F1906" s="91" t="s">
        <v>3598</v>
      </c>
      <c r="G1906" s="120"/>
    </row>
    <row r="1907">
      <c r="A1907" s="157" t="s">
        <v>388</v>
      </c>
      <c r="B1907" s="158" t="s">
        <v>1006</v>
      </c>
      <c r="C1907" s="9" t="s">
        <v>2813</v>
      </c>
      <c r="D1907" s="9" t="s">
        <v>3307</v>
      </c>
      <c r="E1907" s="91"/>
      <c r="F1907" s="91" t="s">
        <v>3705</v>
      </c>
      <c r="G1907" s="120"/>
    </row>
    <row r="1908">
      <c r="A1908" s="157" t="s">
        <v>388</v>
      </c>
      <c r="B1908" s="158" t="s">
        <v>1006</v>
      </c>
      <c r="C1908" s="9" t="s">
        <v>2818</v>
      </c>
      <c r="D1908" s="9" t="s">
        <v>3739</v>
      </c>
      <c r="E1908" s="91"/>
      <c r="F1908" s="91" t="s">
        <v>472</v>
      </c>
      <c r="G1908" s="121" t="str">
        <f>HYPERLINK("https://www.youtube.com/watch?v=kybRwtSro4o","Link")</f>
        <v>Link</v>
      </c>
    </row>
    <row r="1909">
      <c r="A1909" s="157" t="s">
        <v>388</v>
      </c>
      <c r="B1909" s="158" t="s">
        <v>1006</v>
      </c>
      <c r="C1909" s="9" t="s">
        <v>1396</v>
      </c>
      <c r="D1909" s="9" t="s">
        <v>3740</v>
      </c>
      <c r="E1909" s="91"/>
      <c r="F1909" s="91" t="s">
        <v>3714</v>
      </c>
      <c r="G1909" s="91"/>
    </row>
    <row r="1910">
      <c r="A1910" s="157" t="s">
        <v>388</v>
      </c>
      <c r="B1910" s="158" t="s">
        <v>1006</v>
      </c>
      <c r="C1910" s="9" t="s">
        <v>1396</v>
      </c>
      <c r="D1910" s="89" t="s">
        <v>3311</v>
      </c>
      <c r="E1910" s="91"/>
      <c r="F1910" s="91" t="s">
        <v>3716</v>
      </c>
      <c r="G1910" s="91"/>
    </row>
    <row r="1911">
      <c r="A1911" s="157" t="s">
        <v>388</v>
      </c>
      <c r="B1911" s="158" t="s">
        <v>1006</v>
      </c>
      <c r="C1911" s="9" t="s">
        <v>3741</v>
      </c>
      <c r="D1911" s="9" t="s">
        <v>3742</v>
      </c>
      <c r="E1911" s="91"/>
      <c r="F1911" s="91" t="s">
        <v>3743</v>
      </c>
      <c r="G1911" s="91"/>
    </row>
    <row r="1912">
      <c r="A1912" s="157" t="s">
        <v>388</v>
      </c>
      <c r="B1912" s="158" t="s">
        <v>1006</v>
      </c>
      <c r="C1912" s="9" t="s">
        <v>3741</v>
      </c>
      <c r="D1912" s="9" t="s">
        <v>3744</v>
      </c>
      <c r="E1912" s="91" t="s">
        <v>3745</v>
      </c>
      <c r="F1912" s="91" t="s">
        <v>3743</v>
      </c>
      <c r="G1912" s="91"/>
    </row>
    <row r="1913">
      <c r="A1913" s="157" t="s">
        <v>388</v>
      </c>
      <c r="B1913" s="158" t="s">
        <v>1006</v>
      </c>
      <c r="C1913" s="9" t="s">
        <v>2106</v>
      </c>
      <c r="D1913" s="9" t="s">
        <v>2109</v>
      </c>
      <c r="E1913" s="91"/>
      <c r="F1913" s="91" t="s">
        <v>3686</v>
      </c>
      <c r="G1913" s="91"/>
    </row>
    <row r="1914">
      <c r="A1914" s="157" t="s">
        <v>388</v>
      </c>
      <c r="B1914" s="158" t="s">
        <v>1006</v>
      </c>
      <c r="C1914" s="9" t="s">
        <v>2106</v>
      </c>
      <c r="D1914" s="9" t="s">
        <v>2127</v>
      </c>
      <c r="E1914" s="91"/>
      <c r="F1914" s="91" t="s">
        <v>3746</v>
      </c>
      <c r="G1914" s="121" t="str">
        <f>HYPERLINK("https://www.youtube.com/watch?v=gRZEnCuEvYI","Link")</f>
        <v>Link</v>
      </c>
    </row>
    <row r="1915">
      <c r="A1915" s="157" t="s">
        <v>388</v>
      </c>
      <c r="B1915" s="158" t="s">
        <v>1006</v>
      </c>
      <c r="C1915" s="9" t="s">
        <v>2106</v>
      </c>
      <c r="D1915" s="9" t="s">
        <v>2114</v>
      </c>
      <c r="E1915" s="91"/>
      <c r="F1915" s="91" t="s">
        <v>3747</v>
      </c>
      <c r="G1915" s="121" t="str">
        <f>HYPERLINK("https://www.youtube.com/watch?v=VovVHTx8AT4","Link")</f>
        <v>Link</v>
      </c>
    </row>
    <row r="1916">
      <c r="A1916" s="157" t="s">
        <v>388</v>
      </c>
      <c r="B1916" s="158" t="s">
        <v>1006</v>
      </c>
      <c r="C1916" s="9" t="s">
        <v>2106</v>
      </c>
      <c r="D1916" s="9" t="s">
        <v>3748</v>
      </c>
      <c r="E1916" s="91"/>
      <c r="F1916" s="91" t="s">
        <v>3749</v>
      </c>
      <c r="G1916" s="91"/>
    </row>
    <row r="1917">
      <c r="A1917" s="157" t="s">
        <v>388</v>
      </c>
      <c r="B1917" s="158" t="s">
        <v>1006</v>
      </c>
      <c r="C1917" s="9" t="s">
        <v>2106</v>
      </c>
      <c r="D1917" s="9" t="s">
        <v>3750</v>
      </c>
      <c r="E1917" s="91"/>
      <c r="F1917" s="91" t="s">
        <v>3550</v>
      </c>
      <c r="G1917" s="91"/>
    </row>
    <row r="1918">
      <c r="A1918" s="157" t="s">
        <v>388</v>
      </c>
      <c r="B1918" s="158" t="s">
        <v>1006</v>
      </c>
      <c r="C1918" s="9" t="s">
        <v>2106</v>
      </c>
      <c r="D1918" s="9" t="s">
        <v>3751</v>
      </c>
      <c r="E1918" s="91"/>
      <c r="F1918" s="91" t="s">
        <v>3752</v>
      </c>
      <c r="G1918" s="91"/>
    </row>
    <row r="1919">
      <c r="A1919" s="157" t="s">
        <v>388</v>
      </c>
      <c r="B1919" s="158" t="s">
        <v>1006</v>
      </c>
      <c r="C1919" s="9" t="s">
        <v>2125</v>
      </c>
      <c r="D1919" s="9" t="s">
        <v>2830</v>
      </c>
      <c r="E1919" s="91"/>
      <c r="F1919" s="91" t="s">
        <v>3753</v>
      </c>
      <c r="G1919" s="120"/>
    </row>
    <row r="1920">
      <c r="A1920" s="157" t="s">
        <v>388</v>
      </c>
      <c r="B1920" s="158" t="s">
        <v>1006</v>
      </c>
      <c r="C1920" s="9" t="s">
        <v>2125</v>
      </c>
      <c r="D1920" s="9" t="s">
        <v>2129</v>
      </c>
      <c r="E1920" s="91"/>
      <c r="F1920" s="91" t="s">
        <v>3754</v>
      </c>
      <c r="G1920" s="121" t="str">
        <f>HYPERLINK("https://www.youtube.com/watch?v=iY3-d6FZwjI","Link")</f>
        <v>Link</v>
      </c>
    </row>
    <row r="1921">
      <c r="A1921" s="157" t="s">
        <v>388</v>
      </c>
      <c r="B1921" s="158" t="s">
        <v>1006</v>
      </c>
      <c r="C1921" s="9" t="s">
        <v>2125</v>
      </c>
      <c r="D1921" s="9" t="s">
        <v>3755</v>
      </c>
      <c r="E1921" s="91"/>
      <c r="F1921" s="91" t="s">
        <v>3743</v>
      </c>
      <c r="G1921" s="91"/>
    </row>
    <row r="1922">
      <c r="A1922" s="157" t="s">
        <v>388</v>
      </c>
      <c r="B1922" s="158" t="s">
        <v>1006</v>
      </c>
      <c r="C1922" s="9" t="s">
        <v>3756</v>
      </c>
      <c r="D1922" s="9" t="s">
        <v>3757</v>
      </c>
      <c r="E1922" s="91"/>
      <c r="F1922" s="91" t="s">
        <v>3735</v>
      </c>
      <c r="G1922" s="120"/>
    </row>
    <row r="1923">
      <c r="A1923" s="157" t="s">
        <v>388</v>
      </c>
      <c r="B1923" s="158" t="s">
        <v>1006</v>
      </c>
      <c r="C1923" s="9" t="s">
        <v>3756</v>
      </c>
      <c r="D1923" s="9" t="s">
        <v>3758</v>
      </c>
      <c r="E1923" s="91"/>
      <c r="F1923" s="91" t="s">
        <v>3714</v>
      </c>
      <c r="G1923" s="91"/>
    </row>
    <row r="1924">
      <c r="A1924" s="157" t="s">
        <v>388</v>
      </c>
      <c r="B1924" s="158" t="s">
        <v>1010</v>
      </c>
      <c r="C1924" s="9" t="s">
        <v>1011</v>
      </c>
      <c r="D1924" s="89" t="s">
        <v>3759</v>
      </c>
      <c r="E1924" s="91"/>
      <c r="F1924" s="91" t="s">
        <v>3760</v>
      </c>
      <c r="G1924" s="91"/>
    </row>
    <row r="1925">
      <c r="A1925" s="157" t="s">
        <v>388</v>
      </c>
      <c r="B1925" s="158" t="s">
        <v>1010</v>
      </c>
      <c r="C1925" s="9" t="s">
        <v>1011</v>
      </c>
      <c r="D1925" s="89" t="s">
        <v>3761</v>
      </c>
      <c r="E1925" s="91"/>
      <c r="F1925" s="91" t="s">
        <v>3762</v>
      </c>
      <c r="G1925" s="91"/>
    </row>
    <row r="1926">
      <c r="A1926" s="157" t="s">
        <v>388</v>
      </c>
      <c r="B1926" s="158" t="s">
        <v>1010</v>
      </c>
      <c r="C1926" s="9" t="s">
        <v>1011</v>
      </c>
      <c r="D1926" s="89" t="s">
        <v>3763</v>
      </c>
      <c r="E1926" s="91"/>
      <c r="F1926" s="91" t="s">
        <v>3764</v>
      </c>
      <c r="G1926" s="91"/>
    </row>
    <row r="1927">
      <c r="A1927" s="157" t="s">
        <v>388</v>
      </c>
      <c r="B1927" s="158" t="s">
        <v>1010</v>
      </c>
      <c r="C1927" s="9" t="s">
        <v>1011</v>
      </c>
      <c r="D1927" s="89" t="s">
        <v>3765</v>
      </c>
      <c r="E1927" s="91"/>
      <c r="F1927" s="91" t="s">
        <v>3550</v>
      </c>
      <c r="G1927" s="91"/>
    </row>
    <row r="1928">
      <c r="A1928" s="157" t="s">
        <v>388</v>
      </c>
      <c r="B1928" s="158" t="s">
        <v>1010</v>
      </c>
      <c r="C1928" s="9" t="s">
        <v>2144</v>
      </c>
      <c r="D1928" s="89" t="s">
        <v>3766</v>
      </c>
      <c r="E1928" s="91"/>
      <c r="F1928" s="91" t="s">
        <v>3767</v>
      </c>
      <c r="G1928" s="91"/>
    </row>
    <row r="1929">
      <c r="A1929" s="157" t="s">
        <v>388</v>
      </c>
      <c r="B1929" s="158" t="s">
        <v>1010</v>
      </c>
      <c r="C1929" s="9" t="s">
        <v>1371</v>
      </c>
      <c r="D1929" s="9" t="s">
        <v>2165</v>
      </c>
      <c r="E1929" s="91"/>
      <c r="F1929" s="91" t="s">
        <v>3653</v>
      </c>
      <c r="G1929" s="91"/>
    </row>
    <row r="1930">
      <c r="A1930" s="157" t="s">
        <v>388</v>
      </c>
      <c r="B1930" s="158" t="s">
        <v>1010</v>
      </c>
      <c r="C1930" s="9" t="s">
        <v>1371</v>
      </c>
      <c r="D1930" s="9" t="s">
        <v>3768</v>
      </c>
      <c r="E1930" s="91"/>
      <c r="F1930" s="91" t="s">
        <v>3769</v>
      </c>
      <c r="G1930" s="91"/>
    </row>
    <row r="1931">
      <c r="A1931" s="157" t="s">
        <v>388</v>
      </c>
      <c r="B1931" s="158" t="s">
        <v>1010</v>
      </c>
      <c r="C1931" s="9" t="s">
        <v>1371</v>
      </c>
      <c r="D1931" s="9" t="s">
        <v>2176</v>
      </c>
      <c r="E1931" s="91"/>
      <c r="F1931" s="91" t="s">
        <v>521</v>
      </c>
      <c r="G1931" s="91"/>
    </row>
    <row r="1932">
      <c r="A1932" s="157" t="s">
        <v>388</v>
      </c>
      <c r="B1932" s="158" t="s">
        <v>1010</v>
      </c>
      <c r="C1932" s="9" t="s">
        <v>1371</v>
      </c>
      <c r="D1932" s="89" t="s">
        <v>3770</v>
      </c>
      <c r="E1932" s="91"/>
      <c r="F1932" s="91" t="s">
        <v>3771</v>
      </c>
      <c r="G1932" s="91"/>
    </row>
    <row r="1933">
      <c r="A1933" s="157" t="s">
        <v>388</v>
      </c>
      <c r="B1933" s="158" t="s">
        <v>1010</v>
      </c>
      <c r="C1933" s="9" t="s">
        <v>1371</v>
      </c>
      <c r="D1933" s="89" t="s">
        <v>3772</v>
      </c>
      <c r="E1933" s="91"/>
      <c r="F1933" s="91" t="s">
        <v>3598</v>
      </c>
      <c r="G1933" s="91"/>
    </row>
    <row r="1934">
      <c r="A1934" s="157" t="s">
        <v>388</v>
      </c>
      <c r="B1934" s="158" t="s">
        <v>1010</v>
      </c>
      <c r="C1934" s="9" t="s">
        <v>1371</v>
      </c>
      <c r="D1934" s="89" t="s">
        <v>3773</v>
      </c>
      <c r="E1934" s="91" t="s">
        <v>3774</v>
      </c>
      <c r="F1934" s="91" t="s">
        <v>3775</v>
      </c>
      <c r="G1934" s="91"/>
    </row>
    <row r="1935">
      <c r="A1935" s="157" t="s">
        <v>388</v>
      </c>
      <c r="B1935" s="158" t="s">
        <v>1010</v>
      </c>
      <c r="C1935" s="9" t="s">
        <v>1371</v>
      </c>
      <c r="D1935" s="89" t="s">
        <v>3776</v>
      </c>
      <c r="E1935" s="91"/>
      <c r="F1935" s="91" t="s">
        <v>3598</v>
      </c>
      <c r="G1935" s="91"/>
    </row>
    <row r="1936">
      <c r="A1936" s="157" t="s">
        <v>388</v>
      </c>
      <c r="B1936" s="158" t="s">
        <v>1010</v>
      </c>
      <c r="C1936" s="9" t="s">
        <v>1371</v>
      </c>
      <c r="D1936" s="89" t="s">
        <v>2186</v>
      </c>
      <c r="E1936" s="91"/>
      <c r="F1936" s="91" t="s">
        <v>3777</v>
      </c>
      <c r="G1936" s="91"/>
    </row>
    <row r="1937">
      <c r="A1937" s="157" t="s">
        <v>388</v>
      </c>
      <c r="B1937" s="158" t="s">
        <v>1010</v>
      </c>
      <c r="C1937" s="9" t="s">
        <v>1371</v>
      </c>
      <c r="D1937" s="89" t="s">
        <v>3778</v>
      </c>
      <c r="E1937" s="91"/>
      <c r="F1937" s="91" t="s">
        <v>3779</v>
      </c>
      <c r="G1937" s="91"/>
    </row>
    <row r="1938">
      <c r="A1938" s="157" t="s">
        <v>388</v>
      </c>
      <c r="B1938" s="158" t="s">
        <v>1010</v>
      </c>
      <c r="C1938" s="9" t="s">
        <v>1371</v>
      </c>
      <c r="D1938" s="89" t="s">
        <v>3780</v>
      </c>
      <c r="E1938" s="91"/>
      <c r="F1938" s="91" t="s">
        <v>3714</v>
      </c>
      <c r="G1938" s="91"/>
    </row>
    <row r="1939">
      <c r="A1939" s="157" t="s">
        <v>388</v>
      </c>
      <c r="B1939" s="158" t="s">
        <v>1010</v>
      </c>
      <c r="C1939" s="9" t="s">
        <v>1371</v>
      </c>
      <c r="D1939" s="89" t="s">
        <v>3781</v>
      </c>
      <c r="E1939" s="91"/>
      <c r="F1939" s="91" t="s">
        <v>3598</v>
      </c>
      <c r="G1939" s="91"/>
    </row>
    <row r="1940">
      <c r="A1940" s="157" t="s">
        <v>388</v>
      </c>
      <c r="B1940" s="158" t="s">
        <v>1010</v>
      </c>
      <c r="C1940" s="9" t="s">
        <v>1371</v>
      </c>
      <c r="D1940" s="89" t="s">
        <v>3782</v>
      </c>
      <c r="E1940" s="91"/>
      <c r="F1940" s="91" t="s">
        <v>3598</v>
      </c>
      <c r="G1940" s="91"/>
    </row>
    <row r="1941">
      <c r="A1941" s="157" t="s">
        <v>388</v>
      </c>
      <c r="B1941" s="158" t="s">
        <v>1010</v>
      </c>
      <c r="C1941" s="9" t="s">
        <v>1371</v>
      </c>
      <c r="D1941" s="89" t="s">
        <v>2230</v>
      </c>
      <c r="E1941" s="91"/>
      <c r="F1941" s="91" t="s">
        <v>3550</v>
      </c>
      <c r="G1941" s="91"/>
    </row>
    <row r="1942">
      <c r="A1942" s="157" t="s">
        <v>388</v>
      </c>
      <c r="B1942" s="158" t="s">
        <v>1392</v>
      </c>
      <c r="C1942" s="9" t="s">
        <v>3783</v>
      </c>
      <c r="D1942" s="89" t="s">
        <v>1394</v>
      </c>
      <c r="E1942" s="91"/>
      <c r="F1942" s="91" t="s">
        <v>3784</v>
      </c>
      <c r="G1942" s="91"/>
    </row>
    <row r="1943">
      <c r="A1943" s="157" t="s">
        <v>388</v>
      </c>
      <c r="B1943" s="158" t="s">
        <v>1392</v>
      </c>
      <c r="C1943" s="9" t="s">
        <v>1396</v>
      </c>
      <c r="D1943" s="89" t="s">
        <v>3785</v>
      </c>
      <c r="E1943" s="91"/>
      <c r="F1943" s="91" t="s">
        <v>3786</v>
      </c>
      <c r="G1943" s="91"/>
    </row>
    <row r="1944">
      <c r="A1944" s="157" t="s">
        <v>388</v>
      </c>
      <c r="B1944" s="158" t="s">
        <v>1392</v>
      </c>
      <c r="C1944" s="9" t="s">
        <v>1396</v>
      </c>
      <c r="D1944" s="89" t="s">
        <v>3787</v>
      </c>
      <c r="E1944" s="91"/>
      <c r="F1944" s="91" t="s">
        <v>521</v>
      </c>
      <c r="G1944" s="91"/>
    </row>
    <row r="1945">
      <c r="A1945" s="157" t="s">
        <v>3788</v>
      </c>
      <c r="B1945" s="158" t="s">
        <v>3789</v>
      </c>
      <c r="C1945" s="9" t="s">
        <v>3790</v>
      </c>
      <c r="D1945" s="9"/>
      <c r="E1945" s="91"/>
      <c r="F1945" s="91" t="s">
        <v>3532</v>
      </c>
      <c r="G1945" s="121" t="str">
        <f>HYPERLINK("https://www.youtube.com/watch?v=23szPKvrQyE","Link")</f>
        <v>Link</v>
      </c>
    </row>
    <row r="1946">
      <c r="A1946" s="157" t="s">
        <v>1016</v>
      </c>
      <c r="B1946" s="158" t="s">
        <v>3791</v>
      </c>
      <c r="C1946" s="9" t="s">
        <v>3792</v>
      </c>
      <c r="D1946" s="9" t="s">
        <v>3793</v>
      </c>
      <c r="E1946" s="91"/>
      <c r="F1946" s="91" t="s">
        <v>3648</v>
      </c>
      <c r="G1946" s="91"/>
    </row>
    <row r="1947">
      <c r="A1947" s="157" t="s">
        <v>1016</v>
      </c>
      <c r="B1947" s="158" t="s">
        <v>3791</v>
      </c>
      <c r="C1947" s="9" t="s">
        <v>3792</v>
      </c>
      <c r="D1947" s="9" t="s">
        <v>3794</v>
      </c>
      <c r="E1947" s="91"/>
      <c r="F1947" s="91" t="s">
        <v>3795</v>
      </c>
      <c r="G1947" s="91"/>
    </row>
    <row r="1948">
      <c r="A1948" s="157" t="s">
        <v>1016</v>
      </c>
      <c r="B1948" s="158" t="s">
        <v>1733</v>
      </c>
      <c r="C1948" s="9" t="s">
        <v>1734</v>
      </c>
      <c r="D1948" s="9" t="s">
        <v>1735</v>
      </c>
      <c r="E1948" s="91"/>
      <c r="F1948" s="91" t="s">
        <v>3796</v>
      </c>
      <c r="G1948" s="121" t="str">
        <f>HYPERLINK("https://www.youtube.com/watch?v=yyjvfW0gJEw","Link")</f>
        <v>Link</v>
      </c>
    </row>
    <row r="1949">
      <c r="A1949" s="157" t="s">
        <v>1016</v>
      </c>
      <c r="B1949" s="158" t="s">
        <v>1733</v>
      </c>
      <c r="C1949" s="9" t="s">
        <v>1734</v>
      </c>
      <c r="D1949" s="9" t="s">
        <v>1737</v>
      </c>
      <c r="E1949" s="91"/>
      <c r="F1949" s="91" t="s">
        <v>532</v>
      </c>
      <c r="G1949" s="91"/>
    </row>
    <row r="1950">
      <c r="A1950" s="157" t="s">
        <v>1016</v>
      </c>
      <c r="B1950" s="158" t="s">
        <v>1733</v>
      </c>
      <c r="C1950" s="9" t="s">
        <v>1734</v>
      </c>
      <c r="D1950" s="89" t="s">
        <v>2872</v>
      </c>
      <c r="E1950" s="91"/>
      <c r="F1950" s="91" t="s">
        <v>3797</v>
      </c>
      <c r="G1950" s="91"/>
    </row>
    <row r="1951">
      <c r="A1951" s="157" t="s">
        <v>1016</v>
      </c>
      <c r="B1951" s="158" t="s">
        <v>1733</v>
      </c>
      <c r="C1951" s="9" t="s">
        <v>1734</v>
      </c>
      <c r="D1951" s="89" t="s">
        <v>1738</v>
      </c>
      <c r="E1951" s="91"/>
      <c r="F1951" s="91" t="s">
        <v>3731</v>
      </c>
      <c r="G1951" s="91"/>
    </row>
    <row r="1952">
      <c r="A1952" s="157" t="s">
        <v>1016</v>
      </c>
      <c r="B1952" s="158" t="s">
        <v>1733</v>
      </c>
      <c r="C1952" s="9" t="s">
        <v>1734</v>
      </c>
      <c r="D1952" s="89" t="s">
        <v>3798</v>
      </c>
      <c r="E1952" s="91"/>
      <c r="F1952" s="91" t="s">
        <v>3799</v>
      </c>
      <c r="G1952" s="121" t="str">
        <f>HYPERLINK("https://www.youtube.com/watch?v=SihMKpu-3nQ","Link")</f>
        <v>Link</v>
      </c>
    </row>
    <row r="1953">
      <c r="A1953" s="157" t="s">
        <v>1016</v>
      </c>
      <c r="B1953" s="158" t="s">
        <v>1733</v>
      </c>
      <c r="C1953" s="9" t="s">
        <v>1734</v>
      </c>
      <c r="D1953" s="9" t="s">
        <v>3800</v>
      </c>
      <c r="E1953" s="91"/>
      <c r="F1953" s="91" t="s">
        <v>3611</v>
      </c>
      <c r="G1953" s="91"/>
    </row>
    <row r="1954">
      <c r="A1954" s="157" t="s">
        <v>1016</v>
      </c>
      <c r="B1954" s="158" t="s">
        <v>1733</v>
      </c>
      <c r="C1954" s="9" t="s">
        <v>1734</v>
      </c>
      <c r="D1954" s="9" t="s">
        <v>3801</v>
      </c>
      <c r="E1954" s="91"/>
      <c r="F1954" s="91" t="s">
        <v>3802</v>
      </c>
      <c r="G1954" s="91"/>
    </row>
    <row r="1955">
      <c r="A1955" s="157" t="s">
        <v>1016</v>
      </c>
      <c r="B1955" s="158" t="s">
        <v>1733</v>
      </c>
      <c r="C1955" s="9" t="s">
        <v>1734</v>
      </c>
      <c r="D1955" s="9" t="s">
        <v>3803</v>
      </c>
      <c r="E1955" s="91" t="s">
        <v>3804</v>
      </c>
      <c r="F1955" s="91" t="s">
        <v>3805</v>
      </c>
      <c r="G1955" s="91"/>
    </row>
    <row r="1956">
      <c r="A1956" s="157" t="s">
        <v>1016</v>
      </c>
      <c r="B1956" s="158" t="s">
        <v>1733</v>
      </c>
      <c r="C1956" s="9" t="s">
        <v>1734</v>
      </c>
      <c r="D1956" s="9" t="s">
        <v>1742</v>
      </c>
      <c r="E1956" s="91"/>
      <c r="F1956" s="91" t="s">
        <v>3667</v>
      </c>
      <c r="G1956" s="91"/>
    </row>
    <row r="1957">
      <c r="A1957" s="157" t="s">
        <v>1016</v>
      </c>
      <c r="B1957" s="158" t="s">
        <v>1733</v>
      </c>
      <c r="C1957" s="9" t="s">
        <v>1734</v>
      </c>
      <c r="D1957" s="9" t="s">
        <v>3806</v>
      </c>
      <c r="E1957" s="91"/>
      <c r="F1957" s="91" t="s">
        <v>2803</v>
      </c>
      <c r="G1957" s="91"/>
    </row>
    <row r="1958">
      <c r="A1958" s="157" t="s">
        <v>1016</v>
      </c>
      <c r="B1958" s="158" t="s">
        <v>1733</v>
      </c>
      <c r="C1958" s="9" t="s">
        <v>1734</v>
      </c>
      <c r="D1958" s="89" t="s">
        <v>3807</v>
      </c>
      <c r="E1958" s="91"/>
      <c r="F1958" s="91" t="s">
        <v>3611</v>
      </c>
      <c r="G1958" s="91"/>
    </row>
    <row r="1959">
      <c r="A1959" s="157" t="s">
        <v>1016</v>
      </c>
      <c r="B1959" s="158" t="s">
        <v>1733</v>
      </c>
      <c r="C1959" s="9" t="s">
        <v>1734</v>
      </c>
      <c r="D1959" s="89" t="s">
        <v>1750</v>
      </c>
      <c r="E1959" s="91"/>
      <c r="F1959" s="91" t="s">
        <v>3538</v>
      </c>
      <c r="G1959" s="121" t="str">
        <f>HYPERLINK("https://www.youtube.com/watch?v=R_Si5gDB6qU","Link")</f>
        <v>Link</v>
      </c>
    </row>
    <row r="1960">
      <c r="A1960" s="157" t="s">
        <v>1016</v>
      </c>
      <c r="B1960" s="158" t="s">
        <v>1733</v>
      </c>
      <c r="C1960" s="9" t="s">
        <v>1734</v>
      </c>
      <c r="D1960" s="89" t="s">
        <v>3808</v>
      </c>
      <c r="E1960" s="91"/>
      <c r="F1960" s="91" t="s">
        <v>532</v>
      </c>
      <c r="G1960" s="91"/>
    </row>
    <row r="1961">
      <c r="A1961" s="157" t="s">
        <v>1016</v>
      </c>
      <c r="B1961" s="158" t="s">
        <v>1733</v>
      </c>
      <c r="C1961" s="9" t="s">
        <v>1734</v>
      </c>
      <c r="D1961" s="89" t="s">
        <v>3809</v>
      </c>
      <c r="E1961" s="91"/>
      <c r="F1961" s="91" t="s">
        <v>3810</v>
      </c>
      <c r="G1961" s="121" t="str">
        <f>HYPERLINK("https://www.youtube.com/watch?v=Nzpre11akqM","Link")</f>
        <v>Link</v>
      </c>
    </row>
    <row r="1962">
      <c r="A1962" s="157" t="s">
        <v>1016</v>
      </c>
      <c r="B1962" s="158" t="s">
        <v>1733</v>
      </c>
      <c r="C1962" s="105" t="s">
        <v>1734</v>
      </c>
      <c r="D1962" s="89" t="s">
        <v>3811</v>
      </c>
      <c r="E1962" s="91"/>
      <c r="F1962" s="91" t="s">
        <v>3731</v>
      </c>
      <c r="G1962" s="120"/>
    </row>
    <row r="1963">
      <c r="A1963" s="157" t="s">
        <v>1016</v>
      </c>
      <c r="B1963" s="158" t="s">
        <v>1733</v>
      </c>
      <c r="C1963" s="9" t="s">
        <v>1734</v>
      </c>
      <c r="D1963" s="89" t="s">
        <v>3812</v>
      </c>
      <c r="E1963" s="91" t="s">
        <v>3813</v>
      </c>
      <c r="F1963" s="91" t="s">
        <v>3814</v>
      </c>
      <c r="G1963" s="120"/>
    </row>
    <row r="1964">
      <c r="A1964" s="157" t="s">
        <v>1016</v>
      </c>
      <c r="B1964" s="158" t="s">
        <v>1733</v>
      </c>
      <c r="C1964" s="9" t="s">
        <v>1734</v>
      </c>
      <c r="D1964" s="89" t="s">
        <v>718</v>
      </c>
      <c r="E1964" s="91"/>
      <c r="F1964" s="91" t="s">
        <v>3815</v>
      </c>
      <c r="G1964" s="120"/>
    </row>
    <row r="1965">
      <c r="A1965" s="157" t="s">
        <v>1016</v>
      </c>
      <c r="B1965" s="158" t="s">
        <v>1733</v>
      </c>
      <c r="C1965" s="9" t="s">
        <v>1734</v>
      </c>
      <c r="D1965" s="89" t="s">
        <v>3816</v>
      </c>
      <c r="E1965" s="91" t="s">
        <v>3817</v>
      </c>
      <c r="F1965" s="91" t="s">
        <v>3546</v>
      </c>
      <c r="G1965" s="91"/>
    </row>
    <row r="1966">
      <c r="A1966" s="157" t="s">
        <v>1016</v>
      </c>
      <c r="B1966" s="158" t="s">
        <v>1733</v>
      </c>
      <c r="C1966" s="9" t="s">
        <v>1734</v>
      </c>
      <c r="D1966" s="89" t="s">
        <v>3343</v>
      </c>
      <c r="E1966" s="91"/>
      <c r="F1966" s="91" t="s">
        <v>3550</v>
      </c>
      <c r="G1966" s="91"/>
    </row>
    <row r="1967">
      <c r="A1967" s="157" t="s">
        <v>1016</v>
      </c>
      <c r="B1967" s="158" t="s">
        <v>1733</v>
      </c>
      <c r="C1967" s="9" t="s">
        <v>1734</v>
      </c>
      <c r="D1967" s="89" t="s">
        <v>3818</v>
      </c>
      <c r="E1967" s="91"/>
      <c r="F1967" s="91" t="s">
        <v>3819</v>
      </c>
      <c r="G1967" s="91"/>
    </row>
    <row r="1968">
      <c r="A1968" s="157" t="s">
        <v>1016</v>
      </c>
      <c r="B1968" s="158" t="s">
        <v>2886</v>
      </c>
      <c r="C1968" s="9" t="s">
        <v>3820</v>
      </c>
      <c r="D1968" s="9" t="s">
        <v>3821</v>
      </c>
      <c r="E1968" s="91" t="s">
        <v>3822</v>
      </c>
      <c r="F1968" s="91" t="s">
        <v>2845</v>
      </c>
      <c r="G1968" s="120"/>
    </row>
    <row r="1969">
      <c r="A1969" s="157" t="s">
        <v>1016</v>
      </c>
      <c r="B1969" s="158" t="s">
        <v>2886</v>
      </c>
      <c r="C1969" s="9" t="s">
        <v>3118</v>
      </c>
      <c r="D1969" s="9" t="s">
        <v>3823</v>
      </c>
      <c r="E1969" s="91"/>
      <c r="F1969" s="91" t="s">
        <v>3815</v>
      </c>
      <c r="G1969" s="120"/>
    </row>
    <row r="1970">
      <c r="A1970" s="157" t="s">
        <v>1016</v>
      </c>
      <c r="B1970" s="158" t="s">
        <v>3824</v>
      </c>
      <c r="C1970" s="9" t="s">
        <v>3825</v>
      </c>
      <c r="D1970" s="89" t="s">
        <v>3826</v>
      </c>
      <c r="E1970" s="91"/>
      <c r="F1970" s="91" t="s">
        <v>3827</v>
      </c>
      <c r="G1970" s="121" t="str">
        <f>HYPERLINK("https://www.youtube.com/watch?v=hi5FQM1HZ8w","Link")</f>
        <v>Link</v>
      </c>
    </row>
    <row r="1971">
      <c r="A1971" s="157" t="s">
        <v>1016</v>
      </c>
      <c r="B1971" s="158" t="s">
        <v>3824</v>
      </c>
      <c r="C1971" s="9" t="s">
        <v>3825</v>
      </c>
      <c r="D1971" s="89" t="s">
        <v>3828</v>
      </c>
      <c r="E1971" s="91"/>
      <c r="F1971" s="91" t="s">
        <v>3653</v>
      </c>
      <c r="G1971" s="120"/>
    </row>
    <row r="1972">
      <c r="A1972" s="157" t="s">
        <v>1016</v>
      </c>
      <c r="B1972" s="158" t="s">
        <v>3824</v>
      </c>
      <c r="C1972" s="9" t="s">
        <v>3829</v>
      </c>
      <c r="D1972" s="9" t="s">
        <v>3830</v>
      </c>
      <c r="E1972" s="91" t="s">
        <v>3831</v>
      </c>
      <c r="F1972" s="91" t="s">
        <v>3832</v>
      </c>
      <c r="G1972" s="120"/>
    </row>
    <row r="1973">
      <c r="A1973" s="157" t="s">
        <v>1016</v>
      </c>
      <c r="B1973" s="163" t="s">
        <v>1782</v>
      </c>
      <c r="C1973" s="9" t="s">
        <v>1783</v>
      </c>
      <c r="D1973" s="89" t="s">
        <v>2280</v>
      </c>
      <c r="E1973" s="91"/>
      <c r="F1973" s="91" t="s">
        <v>3833</v>
      </c>
      <c r="G1973" s="91"/>
    </row>
    <row r="1974">
      <c r="A1974" s="157" t="s">
        <v>1016</v>
      </c>
      <c r="B1974" s="163" t="s">
        <v>1782</v>
      </c>
      <c r="C1974" s="9" t="s">
        <v>1783</v>
      </c>
      <c r="D1974" s="89" t="s">
        <v>1784</v>
      </c>
      <c r="E1974" s="91"/>
      <c r="F1974" s="91" t="s">
        <v>3714</v>
      </c>
      <c r="G1974" s="91"/>
    </row>
    <row r="1975">
      <c r="A1975" s="157" t="s">
        <v>1016</v>
      </c>
      <c r="B1975" s="163" t="s">
        <v>1782</v>
      </c>
      <c r="C1975" s="9" t="s">
        <v>1783</v>
      </c>
      <c r="D1975" s="89" t="s">
        <v>1028</v>
      </c>
      <c r="E1975" s="91"/>
      <c r="F1975" s="91" t="s">
        <v>3743</v>
      </c>
      <c r="G1975" s="91"/>
    </row>
    <row r="1976">
      <c r="A1976" s="157" t="s">
        <v>1016</v>
      </c>
      <c r="B1976" s="163" t="s">
        <v>1782</v>
      </c>
      <c r="C1976" s="9" t="s">
        <v>1783</v>
      </c>
      <c r="D1976" s="89" t="s">
        <v>3834</v>
      </c>
      <c r="E1976" s="91" t="s">
        <v>3835</v>
      </c>
      <c r="F1976" s="91" t="s">
        <v>3767</v>
      </c>
      <c r="G1976" s="91"/>
    </row>
    <row r="1977">
      <c r="A1977" s="157" t="s">
        <v>1016</v>
      </c>
      <c r="B1977" s="158" t="s">
        <v>1782</v>
      </c>
      <c r="C1977" s="9" t="s">
        <v>1783</v>
      </c>
      <c r="D1977" s="9" t="s">
        <v>1030</v>
      </c>
      <c r="E1977" s="91"/>
      <c r="F1977" s="91" t="s">
        <v>3836</v>
      </c>
      <c r="G1977" s="91"/>
    </row>
    <row r="1978">
      <c r="A1978" s="157" t="s">
        <v>1016</v>
      </c>
      <c r="B1978" s="158" t="s">
        <v>1782</v>
      </c>
      <c r="C1978" s="9" t="s">
        <v>1783</v>
      </c>
      <c r="D1978" s="9" t="s">
        <v>3837</v>
      </c>
      <c r="E1978" s="91"/>
      <c r="F1978" s="91" t="s">
        <v>3653</v>
      </c>
      <c r="G1978" s="91"/>
    </row>
    <row r="1979">
      <c r="A1979" s="157" t="s">
        <v>1016</v>
      </c>
      <c r="B1979" s="158" t="s">
        <v>1782</v>
      </c>
      <c r="C1979" s="9" t="s">
        <v>1803</v>
      </c>
      <c r="D1979" s="89" t="s">
        <v>1810</v>
      </c>
      <c r="E1979" s="91"/>
      <c r="F1979" s="91" t="s">
        <v>3838</v>
      </c>
      <c r="G1979" s="91"/>
    </row>
    <row r="1980">
      <c r="A1980" s="157" t="s">
        <v>1016</v>
      </c>
      <c r="B1980" s="158" t="s">
        <v>1782</v>
      </c>
      <c r="C1980" s="9" t="s">
        <v>1803</v>
      </c>
      <c r="D1980" s="89" t="s">
        <v>1815</v>
      </c>
      <c r="E1980" s="91"/>
      <c r="F1980" s="91" t="s">
        <v>3839</v>
      </c>
      <c r="G1980" s="91"/>
    </row>
    <row r="1981">
      <c r="A1981" s="164" t="s">
        <v>1016</v>
      </c>
      <c r="B1981" s="163" t="s">
        <v>1782</v>
      </c>
      <c r="C1981" s="9" t="s">
        <v>1803</v>
      </c>
      <c r="D1981" s="89" t="s">
        <v>3840</v>
      </c>
      <c r="E1981" s="91"/>
      <c r="F1981" s="91" t="s">
        <v>3841</v>
      </c>
      <c r="G1981" s="91"/>
    </row>
    <row r="1982">
      <c r="A1982" s="157" t="s">
        <v>1016</v>
      </c>
      <c r="B1982" s="158" t="s">
        <v>1782</v>
      </c>
      <c r="C1982" s="9" t="s">
        <v>1803</v>
      </c>
      <c r="D1982" s="89" t="s">
        <v>1822</v>
      </c>
      <c r="E1982" s="91"/>
      <c r="F1982" s="91" t="s">
        <v>3832</v>
      </c>
      <c r="G1982" s="91"/>
    </row>
    <row r="1983">
      <c r="A1983" s="157" t="s">
        <v>1016</v>
      </c>
      <c r="B1983" s="158" t="s">
        <v>1782</v>
      </c>
      <c r="C1983" s="9" t="s">
        <v>1803</v>
      </c>
      <c r="D1983" s="89" t="s">
        <v>1823</v>
      </c>
      <c r="E1983" s="91"/>
      <c r="F1983" s="91" t="s">
        <v>3842</v>
      </c>
      <c r="G1983" s="91"/>
    </row>
    <row r="1984">
      <c r="A1984" s="157" t="s">
        <v>1016</v>
      </c>
      <c r="B1984" s="158" t="s">
        <v>1782</v>
      </c>
      <c r="C1984" s="9" t="s">
        <v>1803</v>
      </c>
      <c r="D1984" s="9" t="s">
        <v>2288</v>
      </c>
      <c r="E1984" s="91"/>
      <c r="F1984" s="91" t="s">
        <v>3843</v>
      </c>
      <c r="G1984" s="91"/>
    </row>
    <row r="1985">
      <c r="A1985" s="157" t="s">
        <v>1016</v>
      </c>
      <c r="B1985" s="158" t="s">
        <v>1782</v>
      </c>
      <c r="C1985" s="9" t="s">
        <v>1803</v>
      </c>
      <c r="D1985" s="9" t="s">
        <v>1824</v>
      </c>
      <c r="E1985" s="91"/>
      <c r="F1985" s="91" t="s">
        <v>3844</v>
      </c>
      <c r="G1985" s="91"/>
    </row>
    <row r="1986">
      <c r="A1986" s="164" t="s">
        <v>1016</v>
      </c>
      <c r="B1986" s="163" t="s">
        <v>1782</v>
      </c>
      <c r="C1986" s="9" t="s">
        <v>1803</v>
      </c>
      <c r="D1986" s="89" t="s">
        <v>2291</v>
      </c>
      <c r="E1986" s="91"/>
      <c r="F1986" s="91" t="s">
        <v>3845</v>
      </c>
      <c r="G1986" s="121" t="str">
        <f>HYPERLINK("https://www.youtube.com/watch?v=E_S4SbMD-aI","Link")</f>
        <v>Link</v>
      </c>
    </row>
    <row r="1987">
      <c r="A1987" s="157" t="s">
        <v>1016</v>
      </c>
      <c r="B1987" s="158" t="s">
        <v>1782</v>
      </c>
      <c r="C1987" s="9" t="s">
        <v>1803</v>
      </c>
      <c r="D1987" s="9" t="s">
        <v>2392</v>
      </c>
      <c r="E1987" s="91"/>
      <c r="F1987" s="91" t="s">
        <v>3846</v>
      </c>
      <c r="G1987" s="91"/>
    </row>
    <row r="1988">
      <c r="A1988" s="157" t="s">
        <v>1016</v>
      </c>
      <c r="B1988" s="158" t="s">
        <v>1782</v>
      </c>
      <c r="C1988" s="9" t="s">
        <v>1024</v>
      </c>
      <c r="D1988" s="9" t="s">
        <v>3847</v>
      </c>
      <c r="E1988" s="91"/>
      <c r="F1988" s="91" t="s">
        <v>3848</v>
      </c>
      <c r="G1988" s="91"/>
    </row>
    <row r="1989">
      <c r="A1989" s="157" t="s">
        <v>1016</v>
      </c>
      <c r="B1989" s="158" t="s">
        <v>1782</v>
      </c>
      <c r="C1989" s="9" t="s">
        <v>2922</v>
      </c>
      <c r="D1989" s="9" t="s">
        <v>3849</v>
      </c>
      <c r="E1989" s="91"/>
      <c r="F1989" s="91" t="s">
        <v>3749</v>
      </c>
      <c r="G1989" s="121" t="str">
        <f>HYPERLINK("https://www.youtube.com/watch?v=iDLu8vNL1PQ","Link")</f>
        <v>Link</v>
      </c>
    </row>
    <row r="1990">
      <c r="A1990" s="157" t="s">
        <v>1016</v>
      </c>
      <c r="B1990" s="158" t="s">
        <v>2924</v>
      </c>
      <c r="C1990" s="9" t="s">
        <v>3850</v>
      </c>
      <c r="D1990" s="9" t="s">
        <v>3851</v>
      </c>
      <c r="E1990" s="91"/>
      <c r="F1990" s="91" t="s">
        <v>2803</v>
      </c>
      <c r="G1990" s="120"/>
    </row>
    <row r="1991">
      <c r="A1991" s="157" t="s">
        <v>1035</v>
      </c>
      <c r="B1991" s="158" t="s">
        <v>3852</v>
      </c>
      <c r="C1991" s="9" t="s">
        <v>3853</v>
      </c>
      <c r="D1991" s="9" t="s">
        <v>3854</v>
      </c>
      <c r="E1991" s="91"/>
      <c r="F1991" s="91" t="s">
        <v>3653</v>
      </c>
      <c r="G1991" s="91"/>
    </row>
    <row r="1992">
      <c r="A1992" s="157" t="s">
        <v>1035</v>
      </c>
      <c r="B1992" s="158" t="s">
        <v>3852</v>
      </c>
      <c r="C1992" s="9" t="s">
        <v>3853</v>
      </c>
      <c r="D1992" s="9" t="s">
        <v>3855</v>
      </c>
      <c r="E1992" s="91"/>
      <c r="F1992" s="91" t="s">
        <v>3653</v>
      </c>
      <c r="G1992" s="91"/>
    </row>
    <row r="1993">
      <c r="A1993" s="157" t="s">
        <v>1035</v>
      </c>
      <c r="B1993" s="158" t="s">
        <v>3856</v>
      </c>
      <c r="C1993" s="9" t="s">
        <v>3857</v>
      </c>
      <c r="D1993" s="9" t="s">
        <v>3858</v>
      </c>
      <c r="E1993" s="91"/>
      <c r="F1993" s="91" t="s">
        <v>3735</v>
      </c>
      <c r="G1993" s="91"/>
    </row>
    <row r="1994">
      <c r="A1994" s="157" t="s">
        <v>1035</v>
      </c>
      <c r="B1994" s="158" t="s">
        <v>3856</v>
      </c>
      <c r="C1994" s="9" t="s">
        <v>3859</v>
      </c>
      <c r="D1994" s="9" t="s">
        <v>3860</v>
      </c>
      <c r="E1994" s="91"/>
      <c r="F1994" s="91" t="s">
        <v>3686</v>
      </c>
      <c r="G1994" s="91"/>
    </row>
    <row r="1995">
      <c r="A1995" s="157" t="s">
        <v>1035</v>
      </c>
      <c r="B1995" s="158" t="s">
        <v>3856</v>
      </c>
      <c r="C1995" s="9" t="s">
        <v>3861</v>
      </c>
      <c r="D1995" s="9" t="s">
        <v>3862</v>
      </c>
      <c r="E1995" s="91" t="s">
        <v>3863</v>
      </c>
      <c r="F1995" s="91" t="s">
        <v>3686</v>
      </c>
      <c r="G1995" s="91"/>
    </row>
    <row r="1996">
      <c r="A1996" s="157" t="s">
        <v>1035</v>
      </c>
      <c r="B1996" s="158" t="s">
        <v>3856</v>
      </c>
      <c r="C1996" s="9" t="s">
        <v>3864</v>
      </c>
      <c r="D1996" s="9" t="s">
        <v>3865</v>
      </c>
      <c r="E1996" s="91" t="s">
        <v>3863</v>
      </c>
      <c r="F1996" s="91" t="s">
        <v>3686</v>
      </c>
      <c r="G1996" s="91"/>
    </row>
    <row r="1997">
      <c r="A1997" s="157" t="s">
        <v>1035</v>
      </c>
      <c r="B1997" s="158" t="s">
        <v>3856</v>
      </c>
      <c r="C1997" s="9" t="s">
        <v>3866</v>
      </c>
      <c r="D1997" s="9" t="s">
        <v>3867</v>
      </c>
      <c r="E1997" s="91" t="s">
        <v>3863</v>
      </c>
      <c r="F1997" s="91" t="s">
        <v>3686</v>
      </c>
      <c r="G1997" s="91"/>
    </row>
    <row r="1998">
      <c r="A1998" s="157" t="s">
        <v>1035</v>
      </c>
      <c r="B1998" s="158" t="s">
        <v>3856</v>
      </c>
      <c r="C1998" s="9" t="s">
        <v>3868</v>
      </c>
      <c r="D1998" s="9" t="s">
        <v>3869</v>
      </c>
      <c r="E1998" s="91"/>
      <c r="F1998" s="91" t="s">
        <v>3686</v>
      </c>
      <c r="G1998" s="121" t="str">
        <f>HYPERLINK("https://www.youtube.com/watch?v=cAGarV7CWXY","Link")</f>
        <v>Link</v>
      </c>
    </row>
    <row r="1999">
      <c r="A1999" s="157" t="s">
        <v>1035</v>
      </c>
      <c r="B1999" s="158" t="s">
        <v>3856</v>
      </c>
      <c r="C1999" s="9" t="s">
        <v>3870</v>
      </c>
      <c r="D1999" s="9" t="s">
        <v>3871</v>
      </c>
      <c r="E1999" s="91" t="s">
        <v>3872</v>
      </c>
      <c r="F1999" s="91" t="s">
        <v>3670</v>
      </c>
      <c r="G1999" s="91"/>
    </row>
    <row r="2000">
      <c r="A2000" s="157" t="s">
        <v>1035</v>
      </c>
      <c r="B2000" s="158" t="s">
        <v>3856</v>
      </c>
      <c r="C2000" s="9" t="s">
        <v>3873</v>
      </c>
      <c r="D2000" s="9" t="s">
        <v>3874</v>
      </c>
      <c r="E2000" s="91"/>
      <c r="F2000" s="91" t="s">
        <v>3670</v>
      </c>
      <c r="G2000" s="91"/>
    </row>
    <row r="2001">
      <c r="A2001" s="157" t="s">
        <v>1035</v>
      </c>
      <c r="B2001" s="158" t="s">
        <v>3856</v>
      </c>
      <c r="C2001" s="9" t="s">
        <v>3875</v>
      </c>
      <c r="D2001" s="9" t="s">
        <v>3876</v>
      </c>
      <c r="E2001" s="91"/>
      <c r="F2001" s="91" t="s">
        <v>3670</v>
      </c>
      <c r="G2001" s="91"/>
    </row>
    <row r="2002">
      <c r="A2002" s="157" t="s">
        <v>1035</v>
      </c>
      <c r="B2002" s="158" t="s">
        <v>3856</v>
      </c>
      <c r="C2002" s="9" t="s">
        <v>3877</v>
      </c>
      <c r="D2002" s="9" t="s">
        <v>3878</v>
      </c>
      <c r="E2002" s="91"/>
      <c r="F2002" s="91" t="s">
        <v>3686</v>
      </c>
      <c r="G2002" s="91"/>
    </row>
    <row r="2003">
      <c r="A2003" s="157" t="s">
        <v>1035</v>
      </c>
      <c r="B2003" s="158" t="s">
        <v>3879</v>
      </c>
      <c r="C2003" s="9" t="s">
        <v>3880</v>
      </c>
      <c r="D2003" s="9" t="s">
        <v>3881</v>
      </c>
      <c r="E2003" s="91"/>
      <c r="F2003" s="91" t="s">
        <v>3674</v>
      </c>
      <c r="G2003" s="91"/>
    </row>
    <row r="2004">
      <c r="A2004" s="157" t="s">
        <v>1035</v>
      </c>
      <c r="B2004" s="158" t="s">
        <v>3882</v>
      </c>
      <c r="C2004" s="9" t="s">
        <v>3883</v>
      </c>
      <c r="D2004" s="9" t="s">
        <v>3884</v>
      </c>
      <c r="E2004" s="91"/>
      <c r="F2004" s="91" t="s">
        <v>521</v>
      </c>
      <c r="G2004" s="91"/>
    </row>
    <row r="2005">
      <c r="A2005" s="157" t="s">
        <v>1035</v>
      </c>
      <c r="B2005" s="158" t="s">
        <v>3885</v>
      </c>
      <c r="C2005" s="9" t="s">
        <v>3886</v>
      </c>
      <c r="D2005" s="9" t="s">
        <v>3887</v>
      </c>
      <c r="E2005" s="91"/>
      <c r="F2005" s="91" t="s">
        <v>1464</v>
      </c>
      <c r="G2005" s="91"/>
    </row>
    <row r="2006">
      <c r="A2006" s="157" t="s">
        <v>1035</v>
      </c>
      <c r="B2006" s="158" t="s">
        <v>3885</v>
      </c>
      <c r="C2006" s="9" t="s">
        <v>3888</v>
      </c>
      <c r="D2006" s="9" t="s">
        <v>3889</v>
      </c>
      <c r="E2006" s="91"/>
      <c r="F2006" s="91" t="s">
        <v>1464</v>
      </c>
      <c r="G2006" s="91"/>
    </row>
    <row r="2007">
      <c r="A2007" s="157" t="s">
        <v>1035</v>
      </c>
      <c r="B2007" s="158" t="s">
        <v>3885</v>
      </c>
      <c r="C2007" s="9" t="s">
        <v>3888</v>
      </c>
      <c r="D2007" s="9" t="s">
        <v>3890</v>
      </c>
      <c r="E2007" s="91"/>
      <c r="F2007" s="91" t="s">
        <v>1464</v>
      </c>
      <c r="G2007" s="91"/>
    </row>
    <row r="2008">
      <c r="A2008" s="157" t="s">
        <v>1035</v>
      </c>
      <c r="B2008" s="158" t="s">
        <v>3885</v>
      </c>
      <c r="C2008" s="9" t="s">
        <v>3891</v>
      </c>
      <c r="D2008" s="9" t="s">
        <v>3892</v>
      </c>
      <c r="E2008" s="91"/>
      <c r="F2008" s="91" t="s">
        <v>1464</v>
      </c>
      <c r="G2008" s="91"/>
    </row>
    <row r="2009">
      <c r="A2009" s="157" t="s">
        <v>1035</v>
      </c>
      <c r="B2009" s="158" t="s">
        <v>3885</v>
      </c>
      <c r="C2009" s="9" t="s">
        <v>3893</v>
      </c>
      <c r="D2009" s="9" t="s">
        <v>3894</v>
      </c>
      <c r="E2009" s="91"/>
      <c r="F2009" s="91" t="s">
        <v>1464</v>
      </c>
      <c r="G2009" s="91"/>
    </row>
    <row r="2010">
      <c r="A2010" s="157" t="s">
        <v>1035</v>
      </c>
      <c r="B2010" s="158" t="s">
        <v>3885</v>
      </c>
      <c r="C2010" s="9" t="s">
        <v>3895</v>
      </c>
      <c r="D2010" s="9" t="s">
        <v>3896</v>
      </c>
      <c r="E2010" s="91"/>
      <c r="F2010" s="91" t="s">
        <v>3674</v>
      </c>
      <c r="G2010" s="91"/>
    </row>
    <row r="2011">
      <c r="A2011" s="157" t="s">
        <v>1035</v>
      </c>
      <c r="B2011" s="158" t="s">
        <v>3885</v>
      </c>
      <c r="C2011" s="9" t="s">
        <v>3897</v>
      </c>
      <c r="D2011" s="9" t="s">
        <v>3898</v>
      </c>
      <c r="E2011" s="91"/>
      <c r="F2011" s="91" t="s">
        <v>3668</v>
      </c>
      <c r="G2011" s="91"/>
    </row>
    <row r="2012">
      <c r="A2012" s="157" t="s">
        <v>1035</v>
      </c>
      <c r="B2012" s="158" t="s">
        <v>3885</v>
      </c>
      <c r="C2012" s="9" t="s">
        <v>3899</v>
      </c>
      <c r="D2012" s="9" t="s">
        <v>3900</v>
      </c>
      <c r="E2012" s="91"/>
      <c r="F2012" s="91" t="s">
        <v>3714</v>
      </c>
      <c r="G2012" s="91"/>
    </row>
    <row r="2013">
      <c r="A2013" s="157" t="s">
        <v>1035</v>
      </c>
      <c r="B2013" s="158" t="s">
        <v>3885</v>
      </c>
      <c r="C2013" s="9" t="s">
        <v>3901</v>
      </c>
      <c r="D2013" s="9" t="s">
        <v>3902</v>
      </c>
      <c r="E2013" s="91"/>
      <c r="F2013" s="91" t="s">
        <v>1464</v>
      </c>
      <c r="G2013" s="121" t="str">
        <f>HYPERLINK("https://www.youtube.com/watch?v=n_LI_P6oVsY","Link")</f>
        <v>Link</v>
      </c>
    </row>
    <row r="2014">
      <c r="A2014" s="157" t="s">
        <v>1035</v>
      </c>
      <c r="B2014" s="158" t="s">
        <v>3885</v>
      </c>
      <c r="C2014" s="9" t="s">
        <v>3901</v>
      </c>
      <c r="D2014" s="9" t="s">
        <v>3903</v>
      </c>
      <c r="E2014" s="91"/>
      <c r="F2014" s="91" t="s">
        <v>1464</v>
      </c>
      <c r="G2014" s="121" t="str">
        <f>HYPERLINK("https://www.youtube.com/watch?v=-sRKMSTCqwE","Link")</f>
        <v>Link</v>
      </c>
    </row>
    <row r="2015">
      <c r="A2015" s="157" t="s">
        <v>636</v>
      </c>
      <c r="B2015" s="158" t="s">
        <v>637</v>
      </c>
      <c r="C2015" s="9" t="s">
        <v>3904</v>
      </c>
      <c r="D2015" s="9" t="s">
        <v>3905</v>
      </c>
      <c r="E2015" s="91"/>
      <c r="F2015" s="91" t="s">
        <v>3728</v>
      </c>
      <c r="G2015" s="91"/>
    </row>
    <row r="2016">
      <c r="A2016" s="157" t="s">
        <v>636</v>
      </c>
      <c r="B2016" s="158" t="s">
        <v>637</v>
      </c>
      <c r="C2016" s="9" t="s">
        <v>638</v>
      </c>
      <c r="D2016" s="100" t="s">
        <v>1313</v>
      </c>
      <c r="E2016" s="91"/>
      <c r="F2016" s="91" t="s">
        <v>1753</v>
      </c>
      <c r="G2016" s="91"/>
    </row>
    <row r="2017">
      <c r="A2017" s="157" t="s">
        <v>636</v>
      </c>
      <c r="B2017" s="158" t="s">
        <v>1082</v>
      </c>
      <c r="C2017" s="9" t="s">
        <v>2943</v>
      </c>
      <c r="D2017" s="9" t="s">
        <v>3906</v>
      </c>
      <c r="E2017" s="91"/>
      <c r="F2017" s="91" t="s">
        <v>3653</v>
      </c>
      <c r="G2017" s="121" t="str">
        <f>HYPERLINK("https://www.youtube.com/watch?v=DC8fd91K6Oo","Link")</f>
        <v>Link</v>
      </c>
    </row>
    <row r="2018">
      <c r="A2018" s="157" t="s">
        <v>636</v>
      </c>
      <c r="B2018" s="158" t="s">
        <v>1926</v>
      </c>
      <c r="C2018" s="9" t="s">
        <v>3907</v>
      </c>
      <c r="D2018" s="9" t="s">
        <v>3908</v>
      </c>
      <c r="E2018" s="91" t="s">
        <v>3909</v>
      </c>
      <c r="F2018" s="91" t="s">
        <v>3611</v>
      </c>
      <c r="G2018" s="91"/>
    </row>
    <row r="2019">
      <c r="A2019" s="157" t="s">
        <v>636</v>
      </c>
      <c r="B2019" s="158" t="s">
        <v>1926</v>
      </c>
      <c r="C2019" s="9" t="s">
        <v>2955</v>
      </c>
      <c r="D2019" s="9" t="s">
        <v>3910</v>
      </c>
      <c r="E2019" s="91"/>
      <c r="F2019" s="91" t="s">
        <v>3550</v>
      </c>
      <c r="G2019" s="91"/>
    </row>
    <row r="2020">
      <c r="A2020" s="157" t="s">
        <v>636</v>
      </c>
      <c r="B2020" s="158" t="s">
        <v>1926</v>
      </c>
      <c r="C2020" s="9" t="s">
        <v>2965</v>
      </c>
      <c r="D2020" s="9" t="s">
        <v>3911</v>
      </c>
      <c r="E2020" s="91"/>
      <c r="F2020" s="91" t="s">
        <v>3731</v>
      </c>
      <c r="G2020" s="91"/>
    </row>
    <row r="2021">
      <c r="A2021" s="157" t="s">
        <v>636</v>
      </c>
      <c r="B2021" s="158" t="s">
        <v>1926</v>
      </c>
      <c r="C2021" s="9" t="s">
        <v>2970</v>
      </c>
      <c r="D2021" s="9" t="s">
        <v>2971</v>
      </c>
      <c r="E2021" s="91"/>
      <c r="F2021" s="91" t="s">
        <v>3731</v>
      </c>
      <c r="G2021" s="91"/>
    </row>
    <row r="2022">
      <c r="A2022" s="157" t="s">
        <v>636</v>
      </c>
      <c r="B2022" s="158" t="s">
        <v>763</v>
      </c>
      <c r="C2022" s="9" t="s">
        <v>3912</v>
      </c>
      <c r="D2022" s="9" t="s">
        <v>3913</v>
      </c>
      <c r="E2022" s="91"/>
      <c r="F2022" s="91" t="s">
        <v>3914</v>
      </c>
      <c r="G2022" s="91"/>
    </row>
    <row r="2023">
      <c r="A2023" s="157" t="s">
        <v>636</v>
      </c>
      <c r="B2023" s="158" t="s">
        <v>763</v>
      </c>
      <c r="C2023" s="9" t="s">
        <v>767</v>
      </c>
      <c r="D2023" s="9" t="s">
        <v>3915</v>
      </c>
      <c r="E2023" s="91"/>
      <c r="F2023" s="91" t="s">
        <v>3916</v>
      </c>
      <c r="G2023" s="91"/>
    </row>
    <row r="2024">
      <c r="A2024" s="157" t="s">
        <v>636</v>
      </c>
      <c r="B2024" s="158" t="s">
        <v>763</v>
      </c>
      <c r="C2024" s="9" t="s">
        <v>767</v>
      </c>
      <c r="D2024" s="9" t="s">
        <v>768</v>
      </c>
      <c r="E2024" s="91" t="s">
        <v>3917</v>
      </c>
      <c r="F2024" s="91" t="s">
        <v>1753</v>
      </c>
      <c r="G2024" s="91"/>
    </row>
    <row r="2025">
      <c r="A2025" s="157" t="s">
        <v>1107</v>
      </c>
      <c r="B2025" s="158" t="s">
        <v>1108</v>
      </c>
      <c r="C2025" s="9" t="s">
        <v>1866</v>
      </c>
      <c r="D2025" s="9" t="s">
        <v>1867</v>
      </c>
      <c r="E2025" s="91"/>
      <c r="F2025" s="91" t="s">
        <v>3918</v>
      </c>
      <c r="G2025" s="91"/>
    </row>
    <row r="2026">
      <c r="A2026" s="157" t="s">
        <v>1107</v>
      </c>
      <c r="B2026" s="158" t="s">
        <v>1108</v>
      </c>
      <c r="C2026" s="9" t="s">
        <v>1869</v>
      </c>
      <c r="D2026" s="9" t="s">
        <v>1870</v>
      </c>
      <c r="E2026" s="91"/>
      <c r="F2026" s="91" t="s">
        <v>3918</v>
      </c>
      <c r="G2026" s="91"/>
    </row>
    <row r="2027">
      <c r="A2027" s="157" t="s">
        <v>1107</v>
      </c>
      <c r="B2027" s="158" t="s">
        <v>1108</v>
      </c>
      <c r="C2027" s="9" t="s">
        <v>1872</v>
      </c>
      <c r="D2027" s="9" t="s">
        <v>2311</v>
      </c>
      <c r="E2027" s="91"/>
      <c r="F2027" s="91" t="s">
        <v>3919</v>
      </c>
      <c r="G2027" s="91"/>
    </row>
    <row r="2028">
      <c r="A2028" s="157" t="s">
        <v>1107</v>
      </c>
      <c r="B2028" s="158" t="s">
        <v>1108</v>
      </c>
      <c r="C2028" s="9" t="s">
        <v>1877</v>
      </c>
      <c r="D2028" s="9" t="s">
        <v>2313</v>
      </c>
      <c r="E2028" s="91"/>
      <c r="F2028" s="91" t="s">
        <v>3920</v>
      </c>
      <c r="G2028" s="91"/>
    </row>
    <row r="2029">
      <c r="A2029" s="157" t="s">
        <v>1107</v>
      </c>
      <c r="B2029" s="158" t="s">
        <v>1108</v>
      </c>
      <c r="C2029" s="9" t="s">
        <v>1877</v>
      </c>
      <c r="D2029" s="9" t="s">
        <v>2992</v>
      </c>
      <c r="E2029" s="91"/>
      <c r="F2029" s="91" t="s">
        <v>3918</v>
      </c>
      <c r="G2029" s="91"/>
    </row>
    <row r="2030">
      <c r="A2030" s="157" t="s">
        <v>1107</v>
      </c>
      <c r="B2030" s="158" t="s">
        <v>1108</v>
      </c>
      <c r="C2030" s="9" t="s">
        <v>1187</v>
      </c>
      <c r="D2030" s="9" t="s">
        <v>1188</v>
      </c>
      <c r="E2030" s="91"/>
      <c r="F2030" s="91" t="s">
        <v>3918</v>
      </c>
      <c r="G2030" s="91"/>
    </row>
    <row r="2031">
      <c r="A2031" s="157" t="s">
        <v>1107</v>
      </c>
      <c r="B2031" s="158" t="s">
        <v>1108</v>
      </c>
      <c r="C2031" s="9" t="s">
        <v>1906</v>
      </c>
      <c r="D2031" s="9" t="s">
        <v>3921</v>
      </c>
      <c r="E2031" s="91"/>
      <c r="F2031" s="91" t="s">
        <v>3922</v>
      </c>
      <c r="G2031" s="91"/>
    </row>
    <row r="2032">
      <c r="A2032" s="157" t="s">
        <v>1107</v>
      </c>
      <c r="B2032" s="158" t="s">
        <v>1108</v>
      </c>
      <c r="C2032" s="9" t="s">
        <v>1906</v>
      </c>
      <c r="D2032" s="9" t="s">
        <v>1908</v>
      </c>
      <c r="E2032" s="91"/>
      <c r="F2032" s="91" t="s">
        <v>3923</v>
      </c>
      <c r="G2032" s="91"/>
    </row>
    <row r="2033">
      <c r="A2033" s="157" t="s">
        <v>1107</v>
      </c>
      <c r="B2033" s="158" t="s">
        <v>1108</v>
      </c>
      <c r="C2033" s="9" t="s">
        <v>1906</v>
      </c>
      <c r="D2033" s="9" t="s">
        <v>1910</v>
      </c>
      <c r="E2033" s="91" t="s">
        <v>3590</v>
      </c>
      <c r="F2033" s="91" t="s">
        <v>3918</v>
      </c>
      <c r="G2033" s="91"/>
    </row>
    <row r="2034">
      <c r="A2034" s="157" t="s">
        <v>3001</v>
      </c>
      <c r="B2034" s="158" t="s">
        <v>3002</v>
      </c>
      <c r="C2034" s="9" t="s">
        <v>3003</v>
      </c>
      <c r="D2034" s="9" t="s">
        <v>3006</v>
      </c>
      <c r="E2034" s="91"/>
      <c r="F2034" s="91" t="s">
        <v>3924</v>
      </c>
      <c r="G2034" s="91"/>
    </row>
    <row r="2035">
      <c r="A2035" s="157" t="s">
        <v>3001</v>
      </c>
      <c r="B2035" s="158" t="s">
        <v>3002</v>
      </c>
      <c r="C2035" s="9" t="s">
        <v>3925</v>
      </c>
      <c r="D2035" s="9" t="s">
        <v>3926</v>
      </c>
      <c r="E2035" s="91" t="s">
        <v>3927</v>
      </c>
      <c r="F2035" s="91" t="s">
        <v>3928</v>
      </c>
      <c r="G2035" s="91"/>
    </row>
    <row r="2036">
      <c r="A2036" s="157" t="s">
        <v>3368</v>
      </c>
      <c r="B2036" s="158" t="s">
        <v>3369</v>
      </c>
      <c r="C2036" s="9" t="s">
        <v>2350</v>
      </c>
      <c r="D2036" s="9" t="s">
        <v>3929</v>
      </c>
      <c r="E2036" s="91"/>
      <c r="F2036" s="91" t="s">
        <v>3719</v>
      </c>
      <c r="G2036" s="91"/>
    </row>
    <row r="2037">
      <c r="A2037" s="157" t="s">
        <v>3368</v>
      </c>
      <c r="B2037" s="158" t="s">
        <v>3369</v>
      </c>
      <c r="C2037" s="9" t="s">
        <v>3370</v>
      </c>
      <c r="D2037" s="9" t="s">
        <v>3930</v>
      </c>
      <c r="E2037" s="91"/>
      <c r="F2037" s="91" t="s">
        <v>3931</v>
      </c>
      <c r="G2037" s="91"/>
    </row>
    <row r="2038">
      <c r="A2038" s="157" t="s">
        <v>3368</v>
      </c>
      <c r="B2038" s="158" t="s">
        <v>3369</v>
      </c>
      <c r="C2038" s="9" t="s">
        <v>3370</v>
      </c>
      <c r="D2038" s="9" t="s">
        <v>3932</v>
      </c>
      <c r="E2038" s="91"/>
      <c r="F2038" s="91" t="s">
        <v>3933</v>
      </c>
      <c r="G2038" s="91"/>
    </row>
    <row r="2039">
      <c r="A2039" s="157" t="s">
        <v>3368</v>
      </c>
      <c r="B2039" s="158" t="s">
        <v>3369</v>
      </c>
      <c r="C2039" s="9" t="s">
        <v>3370</v>
      </c>
      <c r="D2039" s="9" t="s">
        <v>3934</v>
      </c>
      <c r="E2039" s="91"/>
      <c r="F2039" s="25" t="s">
        <v>3935</v>
      </c>
      <c r="G2039" s="25"/>
    </row>
    <row r="2040">
      <c r="A2040" s="157" t="s">
        <v>3368</v>
      </c>
      <c r="B2040" s="158" t="s">
        <v>3369</v>
      </c>
      <c r="C2040" s="9" t="s">
        <v>3370</v>
      </c>
      <c r="D2040" s="9" t="s">
        <v>3936</v>
      </c>
      <c r="E2040" s="91"/>
      <c r="F2040" s="25" t="s">
        <v>3937</v>
      </c>
      <c r="G2040" s="25"/>
    </row>
    <row r="2041">
      <c r="A2041" s="157" t="s">
        <v>3368</v>
      </c>
      <c r="B2041" s="158" t="s">
        <v>3369</v>
      </c>
      <c r="C2041" s="9" t="s">
        <v>3370</v>
      </c>
      <c r="D2041" s="9" t="s">
        <v>3938</v>
      </c>
      <c r="E2041" s="91"/>
      <c r="F2041" s="25" t="s">
        <v>3588</v>
      </c>
      <c r="G2041" s="25"/>
    </row>
    <row r="2042">
      <c r="A2042" s="157" t="s">
        <v>3368</v>
      </c>
      <c r="B2042" s="158" t="s">
        <v>3369</v>
      </c>
      <c r="C2042" s="9" t="s">
        <v>3370</v>
      </c>
      <c r="D2042" s="9" t="s">
        <v>3939</v>
      </c>
      <c r="E2042" s="91" t="s">
        <v>3940</v>
      </c>
      <c r="F2042" s="25" t="s">
        <v>3832</v>
      </c>
      <c r="G2042" s="25"/>
    </row>
    <row r="2043">
      <c r="A2043" s="157" t="s">
        <v>3368</v>
      </c>
      <c r="B2043" s="158" t="s">
        <v>3369</v>
      </c>
      <c r="C2043" s="9" t="s">
        <v>3370</v>
      </c>
      <c r="D2043" s="9" t="s">
        <v>3941</v>
      </c>
      <c r="E2043" s="91"/>
      <c r="F2043" s="25" t="s">
        <v>3832</v>
      </c>
      <c r="G2043" s="25"/>
    </row>
    <row r="2044">
      <c r="A2044" s="157" t="s">
        <v>3368</v>
      </c>
      <c r="B2044" s="158" t="s">
        <v>3369</v>
      </c>
      <c r="C2044" s="9" t="s">
        <v>3370</v>
      </c>
      <c r="D2044" s="9" t="s">
        <v>3372</v>
      </c>
      <c r="E2044" s="91"/>
      <c r="F2044" s="25" t="s">
        <v>3942</v>
      </c>
      <c r="G2044" s="25"/>
    </row>
    <row r="2045">
      <c r="A2045" s="157" t="s">
        <v>3368</v>
      </c>
      <c r="B2045" s="158" t="s">
        <v>3369</v>
      </c>
      <c r="C2045" s="9" t="s">
        <v>3370</v>
      </c>
      <c r="D2045" s="9" t="s">
        <v>3943</v>
      </c>
      <c r="E2045" s="91"/>
      <c r="F2045" s="25" t="s">
        <v>3942</v>
      </c>
      <c r="G2045" s="25"/>
    </row>
    <row r="2046">
      <c r="A2046" s="157" t="s">
        <v>3368</v>
      </c>
      <c r="B2046" s="158" t="s">
        <v>3369</v>
      </c>
      <c r="C2046" s="9" t="s">
        <v>3370</v>
      </c>
      <c r="D2046" s="9" t="s">
        <v>3944</v>
      </c>
      <c r="E2046" s="91"/>
      <c r="F2046" s="25" t="s">
        <v>3942</v>
      </c>
      <c r="G2046" s="25"/>
    </row>
    <row r="2047">
      <c r="A2047" s="157" t="s">
        <v>3368</v>
      </c>
      <c r="B2047" s="158" t="s">
        <v>3369</v>
      </c>
      <c r="C2047" s="9" t="s">
        <v>3370</v>
      </c>
      <c r="D2047" s="9" t="s">
        <v>3945</v>
      </c>
      <c r="E2047" s="91"/>
      <c r="F2047" s="25" t="s">
        <v>3674</v>
      </c>
      <c r="G2047" s="25"/>
    </row>
    <row r="2048">
      <c r="A2048" s="157" t="s">
        <v>3368</v>
      </c>
      <c r="B2048" s="158" t="s">
        <v>3369</v>
      </c>
      <c r="C2048" s="9" t="s">
        <v>3375</v>
      </c>
      <c r="D2048" s="9" t="s">
        <v>3946</v>
      </c>
      <c r="E2048" s="91"/>
      <c r="F2048" s="91" t="s">
        <v>1464</v>
      </c>
      <c r="G2048" s="91"/>
    </row>
    <row r="2049">
      <c r="A2049" s="157" t="s">
        <v>3368</v>
      </c>
      <c r="B2049" s="158" t="s">
        <v>3369</v>
      </c>
      <c r="C2049" s="9" t="s">
        <v>3375</v>
      </c>
      <c r="D2049" s="9" t="s">
        <v>3947</v>
      </c>
      <c r="E2049" s="91"/>
      <c r="F2049" s="91" t="s">
        <v>3948</v>
      </c>
      <c r="G2049" s="121" t="str">
        <f>HYPERLINK("https://www.youtube.com/watch?v=FRbg-L-Ymrg","Link")</f>
        <v>Link</v>
      </c>
    </row>
    <row r="2050">
      <c r="A2050" s="157" t="s">
        <v>3368</v>
      </c>
      <c r="B2050" s="158" t="s">
        <v>3369</v>
      </c>
      <c r="C2050" s="9" t="s">
        <v>3375</v>
      </c>
      <c r="D2050" s="9" t="s">
        <v>3949</v>
      </c>
      <c r="E2050" s="91"/>
      <c r="F2050" s="91" t="s">
        <v>3674</v>
      </c>
      <c r="G2050" s="120"/>
    </row>
    <row r="2051">
      <c r="A2051" s="157" t="s">
        <v>3368</v>
      </c>
      <c r="B2051" s="158" t="s">
        <v>3369</v>
      </c>
      <c r="C2051" s="9" t="s">
        <v>3375</v>
      </c>
      <c r="D2051" s="9" t="s">
        <v>3950</v>
      </c>
      <c r="E2051" s="91"/>
      <c r="F2051" s="91" t="s">
        <v>3951</v>
      </c>
      <c r="G2051" s="91"/>
    </row>
    <row r="2052">
      <c r="A2052" s="157" t="s">
        <v>3368</v>
      </c>
      <c r="B2052" s="158" t="s">
        <v>3369</v>
      </c>
      <c r="C2052" s="9" t="s">
        <v>3952</v>
      </c>
      <c r="D2052" s="9" t="s">
        <v>3953</v>
      </c>
      <c r="E2052" s="91"/>
      <c r="F2052" s="91" t="s">
        <v>3653</v>
      </c>
      <c r="G2052" s="91"/>
    </row>
    <row r="2053">
      <c r="A2053" s="157" t="s">
        <v>3368</v>
      </c>
      <c r="B2053" s="158" t="s">
        <v>3369</v>
      </c>
      <c r="C2053" s="9" t="s">
        <v>3377</v>
      </c>
      <c r="D2053" s="9" t="s">
        <v>3380</v>
      </c>
      <c r="E2053" s="91"/>
      <c r="F2053" s="91" t="s">
        <v>521</v>
      </c>
      <c r="G2053" s="121" t="str">
        <f>HYPERLINK("https://www.youtube.com/watch?v=cW7AC_dKeHo","Link")</f>
        <v>Link</v>
      </c>
    </row>
    <row r="2054">
      <c r="A2054" s="157" t="s">
        <v>3368</v>
      </c>
      <c r="B2054" s="158" t="s">
        <v>3369</v>
      </c>
      <c r="C2054" s="9" t="s">
        <v>3377</v>
      </c>
      <c r="D2054" s="9" t="s">
        <v>3954</v>
      </c>
      <c r="E2054" s="91"/>
      <c r="F2054" s="91" t="s">
        <v>3832</v>
      </c>
      <c r="G2054" s="91"/>
    </row>
    <row r="2055">
      <c r="A2055" s="157" t="s">
        <v>3368</v>
      </c>
      <c r="B2055" s="158" t="s">
        <v>3369</v>
      </c>
      <c r="C2055" s="9" t="s">
        <v>3377</v>
      </c>
      <c r="D2055" s="9" t="s">
        <v>3384</v>
      </c>
      <c r="E2055" s="91"/>
      <c r="F2055" s="91" t="s">
        <v>3955</v>
      </c>
      <c r="G2055" s="121" t="str">
        <f>HYPERLINK("https://www.youtube.com/watch?v=vt0Piy6PVQA","Link")</f>
        <v>Link</v>
      </c>
    </row>
    <row r="2056">
      <c r="A2056" s="157" t="s">
        <v>3368</v>
      </c>
      <c r="B2056" s="158" t="s">
        <v>3369</v>
      </c>
      <c r="C2056" s="9" t="s">
        <v>3377</v>
      </c>
      <c r="D2056" s="9" t="s">
        <v>3956</v>
      </c>
      <c r="E2056" s="91"/>
      <c r="F2056" s="91" t="s">
        <v>3957</v>
      </c>
      <c r="G2056" s="121" t="str">
        <f>HYPERLINK("https://www.youtube.com/watch?v=wmKcR7lZJUY","Link")</f>
        <v>Link</v>
      </c>
    </row>
    <row r="2057">
      <c r="A2057" s="157" t="s">
        <v>3368</v>
      </c>
      <c r="B2057" s="158" t="s">
        <v>3369</v>
      </c>
      <c r="C2057" s="9" t="s">
        <v>3377</v>
      </c>
      <c r="D2057" s="9" t="s">
        <v>3958</v>
      </c>
      <c r="E2057" s="91"/>
      <c r="F2057" s="91" t="s">
        <v>3959</v>
      </c>
      <c r="G2057" s="91"/>
    </row>
    <row r="2058">
      <c r="A2058" s="157" t="s">
        <v>3368</v>
      </c>
      <c r="B2058" s="158" t="s">
        <v>3369</v>
      </c>
      <c r="C2058" s="9" t="s">
        <v>1431</v>
      </c>
      <c r="D2058" s="9" t="s">
        <v>3960</v>
      </c>
      <c r="E2058" s="91" t="s">
        <v>3961</v>
      </c>
      <c r="F2058" s="91" t="s">
        <v>3962</v>
      </c>
      <c r="G2058" s="91"/>
    </row>
    <row r="2059">
      <c r="A2059" s="157" t="s">
        <v>1402</v>
      </c>
      <c r="B2059" s="158" t="s">
        <v>1403</v>
      </c>
      <c r="C2059" s="9" t="s">
        <v>1404</v>
      </c>
      <c r="D2059" s="9" t="s">
        <v>1407</v>
      </c>
      <c r="E2059" s="91"/>
      <c r="F2059" s="91" t="s">
        <v>3963</v>
      </c>
      <c r="G2059" s="91"/>
    </row>
    <row r="2060">
      <c r="A2060" s="157" t="s">
        <v>1402</v>
      </c>
      <c r="B2060" s="158" t="s">
        <v>1403</v>
      </c>
      <c r="C2060" s="9" t="s">
        <v>1404</v>
      </c>
      <c r="D2060" s="9" t="s">
        <v>3964</v>
      </c>
      <c r="E2060" s="91"/>
      <c r="F2060" s="91" t="s">
        <v>3914</v>
      </c>
      <c r="G2060" s="91"/>
    </row>
    <row r="2061">
      <c r="A2061" s="157" t="s">
        <v>1402</v>
      </c>
      <c r="B2061" s="158" t="s">
        <v>3965</v>
      </c>
      <c r="C2061" s="9" t="s">
        <v>1404</v>
      </c>
      <c r="D2061" s="9" t="s">
        <v>3966</v>
      </c>
      <c r="E2061" s="91"/>
      <c r="F2061" s="91" t="s">
        <v>3345</v>
      </c>
      <c r="G2061" s="91"/>
    </row>
    <row r="2062">
      <c r="A2062" s="157" t="s">
        <v>234</v>
      </c>
      <c r="B2062" s="158" t="s">
        <v>625</v>
      </c>
      <c r="C2062" s="9" t="s">
        <v>356</v>
      </c>
      <c r="D2062" s="9" t="s">
        <v>3967</v>
      </c>
      <c r="E2062" s="91" t="s">
        <v>627</v>
      </c>
      <c r="F2062" s="91" t="s">
        <v>3968</v>
      </c>
      <c r="G2062" s="121" t="str">
        <f>HYPERLINK("https://www.youtube.com/watch?v=lYH2GbJmAGw","Link")</f>
        <v>Link</v>
      </c>
    </row>
    <row r="2063">
      <c r="A2063" s="67" t="s">
        <v>366</v>
      </c>
    </row>
    <row r="2064">
      <c r="A2064" s="157" t="s">
        <v>368</v>
      </c>
      <c r="B2064" s="158" t="s">
        <v>368</v>
      </c>
      <c r="C2064" s="9"/>
      <c r="D2064" s="9"/>
      <c r="E2064" s="91" t="s">
        <v>3969</v>
      </c>
      <c r="F2064" s="91" t="s">
        <v>3970</v>
      </c>
      <c r="G2064" s="91"/>
    </row>
    <row r="2065">
      <c r="A2065" s="157" t="s">
        <v>642</v>
      </c>
      <c r="B2065" s="158" t="s">
        <v>643</v>
      </c>
      <c r="C2065" s="9"/>
      <c r="D2065" s="89"/>
      <c r="E2065" s="91" t="s">
        <v>3971</v>
      </c>
      <c r="F2065" s="91" t="s">
        <v>3972</v>
      </c>
      <c r="G2065" s="120"/>
    </row>
    <row r="2066">
      <c r="A2066" s="157" t="s">
        <v>326</v>
      </c>
      <c r="B2066" s="158" t="s">
        <v>864</v>
      </c>
      <c r="C2066" s="9"/>
      <c r="D2066" s="9"/>
      <c r="E2066" s="91"/>
      <c r="F2066" s="91" t="s">
        <v>3832</v>
      </c>
      <c r="G2066" s="91"/>
    </row>
    <row r="2067">
      <c r="A2067" s="157" t="s">
        <v>2562</v>
      </c>
      <c r="B2067" s="158" t="s">
        <v>368</v>
      </c>
      <c r="C2067" s="9"/>
      <c r="D2067" s="9"/>
      <c r="E2067" s="91" t="s">
        <v>3973</v>
      </c>
      <c r="F2067" s="91" t="s">
        <v>3633</v>
      </c>
      <c r="G2067" s="91"/>
    </row>
    <row r="2068">
      <c r="A2068" s="157" t="s">
        <v>2562</v>
      </c>
      <c r="B2068" s="158" t="s">
        <v>2563</v>
      </c>
      <c r="C2068" s="9"/>
      <c r="D2068" s="9"/>
      <c r="E2068" s="91"/>
      <c r="F2068" s="91" t="s">
        <v>3974</v>
      </c>
      <c r="G2068" s="91"/>
    </row>
    <row r="2069">
      <c r="A2069" s="157" t="s">
        <v>2562</v>
      </c>
      <c r="B2069" s="158" t="s">
        <v>2563</v>
      </c>
      <c r="C2069" s="9"/>
      <c r="D2069" s="9"/>
      <c r="E2069" s="91"/>
      <c r="F2069" s="91" t="s">
        <v>1753</v>
      </c>
      <c r="G2069" s="91"/>
    </row>
    <row r="2070">
      <c r="A2070" s="157" t="s">
        <v>2562</v>
      </c>
      <c r="B2070" s="158" t="s">
        <v>2563</v>
      </c>
      <c r="C2070" s="9" t="s">
        <v>2564</v>
      </c>
      <c r="D2070" s="25" t="s">
        <v>368</v>
      </c>
      <c r="E2070" s="91" t="s">
        <v>3975</v>
      </c>
      <c r="F2070" s="25" t="s">
        <v>3588</v>
      </c>
      <c r="G2070" s="25"/>
    </row>
    <row r="2071">
      <c r="A2071" s="157" t="s">
        <v>687</v>
      </c>
      <c r="B2071" s="158" t="s">
        <v>1306</v>
      </c>
      <c r="C2071" s="9" t="s">
        <v>1307</v>
      </c>
      <c r="D2071" s="9" t="s">
        <v>3976</v>
      </c>
      <c r="E2071" s="160" t="s">
        <v>3120</v>
      </c>
      <c r="F2071" s="91" t="s">
        <v>3546</v>
      </c>
      <c r="G2071" s="91"/>
    </row>
    <row r="2072">
      <c r="A2072" s="157" t="s">
        <v>2347</v>
      </c>
      <c r="B2072" s="158" t="s">
        <v>2348</v>
      </c>
      <c r="C2072" s="9"/>
      <c r="D2072" s="9"/>
      <c r="E2072" s="91" t="s">
        <v>3977</v>
      </c>
      <c r="F2072" s="91" t="s">
        <v>3978</v>
      </c>
      <c r="G2072" s="91"/>
    </row>
    <row r="2073">
      <c r="A2073" s="157" t="s">
        <v>3979</v>
      </c>
      <c r="B2073" s="158" t="s">
        <v>3980</v>
      </c>
      <c r="C2073" s="9"/>
      <c r="D2073" s="9"/>
      <c r="E2073" s="91" t="s">
        <v>3981</v>
      </c>
      <c r="F2073" s="91" t="s">
        <v>3538</v>
      </c>
      <c r="G2073" s="91"/>
    </row>
    <row r="2074">
      <c r="A2074" s="157" t="s">
        <v>687</v>
      </c>
      <c r="B2074" s="158" t="s">
        <v>2638</v>
      </c>
      <c r="C2074" s="9"/>
      <c r="D2074" s="9"/>
      <c r="E2074" s="91"/>
      <c r="F2074" s="91" t="s">
        <v>3982</v>
      </c>
      <c r="G2074" s="91"/>
    </row>
    <row r="2075">
      <c r="A2075" s="157" t="s">
        <v>687</v>
      </c>
      <c r="B2075" s="158" t="s">
        <v>2736</v>
      </c>
      <c r="C2075" s="9"/>
      <c r="D2075" s="9"/>
      <c r="E2075" s="91"/>
      <c r="F2075" s="91" t="s">
        <v>3710</v>
      </c>
      <c r="G2075" s="91"/>
    </row>
    <row r="2076">
      <c r="A2076" s="157" t="s">
        <v>687</v>
      </c>
      <c r="B2076" s="158" t="s">
        <v>2736</v>
      </c>
      <c r="C2076" s="9"/>
      <c r="D2076" s="9"/>
      <c r="E2076" s="91" t="s">
        <v>3983</v>
      </c>
      <c r="F2076" s="91" t="s">
        <v>1464</v>
      </c>
      <c r="G2076" s="91"/>
    </row>
    <row r="2077">
      <c r="A2077" s="157" t="s">
        <v>3984</v>
      </c>
      <c r="B2077" s="158" t="s">
        <v>3985</v>
      </c>
      <c r="C2077" s="9"/>
      <c r="D2077" s="9"/>
      <c r="E2077" s="91" t="s">
        <v>3986</v>
      </c>
      <c r="F2077" s="91" t="s">
        <v>3987</v>
      </c>
      <c r="G2077" s="120"/>
    </row>
    <row r="2078">
      <c r="A2078" s="157" t="s">
        <v>988</v>
      </c>
      <c r="B2078" s="158" t="s">
        <v>994</v>
      </c>
      <c r="D2078" s="9"/>
      <c r="E2078" s="91" t="s">
        <v>3988</v>
      </c>
      <c r="F2078" s="91" t="s">
        <v>3648</v>
      </c>
      <c r="G2078" s="91"/>
    </row>
    <row r="2079">
      <c r="A2079" s="157" t="s">
        <v>388</v>
      </c>
      <c r="B2079" s="158" t="s">
        <v>368</v>
      </c>
      <c r="C2079" s="9"/>
      <c r="D2079" s="9"/>
      <c r="E2079" s="91" t="s">
        <v>3989</v>
      </c>
      <c r="F2079" s="91" t="s">
        <v>1464</v>
      </c>
      <c r="G2079" s="91"/>
    </row>
    <row r="2080">
      <c r="A2080" s="157" t="s">
        <v>388</v>
      </c>
      <c r="B2080" s="158" t="s">
        <v>1010</v>
      </c>
      <c r="C2080" s="9" t="s">
        <v>1655</v>
      </c>
      <c r="D2080" s="89" t="s">
        <v>368</v>
      </c>
      <c r="E2080" s="91"/>
      <c r="F2080" s="91" t="s">
        <v>3674</v>
      </c>
      <c r="G2080" s="91"/>
    </row>
    <row r="2081">
      <c r="A2081" s="157" t="s">
        <v>388</v>
      </c>
      <c r="B2081" s="158" t="s">
        <v>3337</v>
      </c>
      <c r="C2081" s="9"/>
      <c r="D2081" s="9" t="s">
        <v>3990</v>
      </c>
      <c r="E2081" s="91" t="s">
        <v>3991</v>
      </c>
      <c r="F2081" s="91" t="s">
        <v>3992</v>
      </c>
      <c r="G2081" s="91"/>
    </row>
    <row r="2082">
      <c r="A2082" s="157" t="s">
        <v>388</v>
      </c>
      <c r="B2082" s="158" t="s">
        <v>3993</v>
      </c>
      <c r="C2082" s="9"/>
      <c r="D2082" s="9" t="s">
        <v>3994</v>
      </c>
      <c r="E2082" s="91" t="s">
        <v>3995</v>
      </c>
      <c r="F2082" s="91" t="s">
        <v>3815</v>
      </c>
      <c r="G2082" s="91"/>
    </row>
    <row r="2083">
      <c r="A2083" s="157" t="s">
        <v>1016</v>
      </c>
      <c r="B2083" s="158" t="s">
        <v>1782</v>
      </c>
      <c r="C2083" s="9" t="s">
        <v>1783</v>
      </c>
      <c r="D2083" s="9" t="s">
        <v>1787</v>
      </c>
      <c r="E2083" s="91" t="s">
        <v>3996</v>
      </c>
      <c r="F2083" s="91" t="s">
        <v>1229</v>
      </c>
      <c r="G2083" s="91"/>
    </row>
    <row r="2084">
      <c r="A2084" s="157" t="s">
        <v>1035</v>
      </c>
      <c r="B2084" s="158" t="s">
        <v>368</v>
      </c>
      <c r="C2084" s="9"/>
      <c r="D2084" s="9"/>
      <c r="E2084" s="91" t="s">
        <v>3997</v>
      </c>
      <c r="F2084" s="21" t="s">
        <v>152</v>
      </c>
      <c r="G2084" s="91"/>
    </row>
    <row r="2085">
      <c r="A2085" s="157" t="s">
        <v>1035</v>
      </c>
      <c r="B2085" s="158" t="s">
        <v>3856</v>
      </c>
      <c r="C2085" s="9"/>
      <c r="D2085" s="9" t="s">
        <v>3998</v>
      </c>
      <c r="E2085" s="91" t="s">
        <v>3999</v>
      </c>
      <c r="F2085" s="91" t="s">
        <v>4000</v>
      </c>
      <c r="G2085" s="91"/>
    </row>
    <row r="2086">
      <c r="A2086" s="157" t="s">
        <v>1035</v>
      </c>
      <c r="B2086" s="158" t="s">
        <v>3856</v>
      </c>
      <c r="C2086" s="9" t="s">
        <v>4001</v>
      </c>
      <c r="D2086" s="9"/>
      <c r="E2086" s="91"/>
      <c r="F2086" s="91" t="s">
        <v>3667</v>
      </c>
      <c r="G2086" s="91"/>
    </row>
    <row r="2087">
      <c r="A2087" s="157" t="s">
        <v>1035</v>
      </c>
      <c r="B2087" s="158" t="s">
        <v>3856</v>
      </c>
      <c r="C2087" s="9" t="s">
        <v>4002</v>
      </c>
      <c r="D2087" s="9"/>
      <c r="E2087" s="91"/>
      <c r="F2087" s="91" t="s">
        <v>3667</v>
      </c>
      <c r="G2087" s="91"/>
    </row>
    <row r="2088">
      <c r="A2088" s="157" t="s">
        <v>1107</v>
      </c>
      <c r="B2088" s="158" t="s">
        <v>368</v>
      </c>
      <c r="C2088" s="9"/>
      <c r="D2088" s="9"/>
      <c r="E2088" s="91" t="s">
        <v>837</v>
      </c>
      <c r="F2088" s="91" t="s">
        <v>3598</v>
      </c>
      <c r="G2088" s="91"/>
    </row>
    <row r="2089">
      <c r="A2089" s="157" t="s">
        <v>3368</v>
      </c>
      <c r="B2089" s="158" t="s">
        <v>3369</v>
      </c>
      <c r="C2089" s="9" t="s">
        <v>1431</v>
      </c>
      <c r="D2089" s="9"/>
      <c r="E2089" s="91" t="s">
        <v>4003</v>
      </c>
      <c r="F2089" s="91" t="s">
        <v>3668</v>
      </c>
      <c r="G2089" s="91"/>
    </row>
    <row r="2090">
      <c r="A2090" s="157" t="s">
        <v>368</v>
      </c>
      <c r="B2090" s="158" t="s">
        <v>368</v>
      </c>
      <c r="C2090" s="9"/>
      <c r="D2090" s="9"/>
      <c r="E2090" s="91" t="s">
        <v>4004</v>
      </c>
      <c r="F2090" s="91" t="s">
        <v>521</v>
      </c>
      <c r="G2090" s="91"/>
    </row>
    <row r="2091">
      <c r="A2091" s="157" t="s">
        <v>368</v>
      </c>
      <c r="B2091" s="158" t="s">
        <v>368</v>
      </c>
      <c r="C2091" s="9"/>
      <c r="D2091" s="9"/>
      <c r="E2091" s="91" t="s">
        <v>4005</v>
      </c>
      <c r="F2091" s="91" t="s">
        <v>3670</v>
      </c>
      <c r="G2091" s="91"/>
    </row>
    <row r="2092">
      <c r="A2092" s="157" t="s">
        <v>368</v>
      </c>
      <c r="B2092" s="158" t="s">
        <v>368</v>
      </c>
      <c r="C2092" s="9"/>
      <c r="D2092" s="9"/>
      <c r="E2092" s="91" t="s">
        <v>4006</v>
      </c>
      <c r="F2092" s="91" t="s">
        <v>4007</v>
      </c>
      <c r="G2092" s="91"/>
    </row>
    <row r="2093">
      <c r="A2093" s="157" t="s">
        <v>368</v>
      </c>
      <c r="B2093" s="158" t="s">
        <v>368</v>
      </c>
      <c r="C2093" s="9"/>
      <c r="D2093" s="9"/>
      <c r="E2093" s="91" t="s">
        <v>4008</v>
      </c>
      <c r="F2093" s="91" t="s">
        <v>3667</v>
      </c>
      <c r="G2093" s="91"/>
    </row>
    <row r="2094">
      <c r="A2094" s="157" t="s">
        <v>368</v>
      </c>
      <c r="B2094" s="158" t="s">
        <v>368</v>
      </c>
      <c r="C2094" s="9"/>
      <c r="D2094" s="9"/>
      <c r="E2094" s="91" t="s">
        <v>4009</v>
      </c>
      <c r="F2094" s="91" t="s">
        <v>4010</v>
      </c>
      <c r="G2094" s="91"/>
    </row>
    <row r="2095">
      <c r="A2095" s="157" t="s">
        <v>368</v>
      </c>
      <c r="B2095" s="158" t="s">
        <v>368</v>
      </c>
      <c r="C2095" s="9"/>
      <c r="D2095" s="9"/>
      <c r="E2095" s="91" t="s">
        <v>4011</v>
      </c>
      <c r="F2095" s="91" t="s">
        <v>3611</v>
      </c>
      <c r="G2095" s="91"/>
    </row>
    <row r="2096">
      <c r="A2096" s="157" t="s">
        <v>368</v>
      </c>
      <c r="B2096" s="158" t="s">
        <v>368</v>
      </c>
      <c r="C2096" s="9"/>
      <c r="D2096" s="9"/>
      <c r="E2096" s="91" t="s">
        <v>4012</v>
      </c>
      <c r="F2096" s="91" t="s">
        <v>4013</v>
      </c>
      <c r="G2096" s="91"/>
    </row>
    <row r="2097">
      <c r="A2097" s="157" t="s">
        <v>368</v>
      </c>
      <c r="B2097" s="158" t="s">
        <v>368</v>
      </c>
      <c r="C2097" s="9"/>
      <c r="D2097" s="9"/>
      <c r="E2097" s="91" t="s">
        <v>3429</v>
      </c>
      <c r="F2097" s="91" t="s">
        <v>4014</v>
      </c>
      <c r="G2097" s="91"/>
    </row>
    <row r="2098">
      <c r="A2098" s="157" t="s">
        <v>368</v>
      </c>
      <c r="B2098" s="158" t="s">
        <v>368</v>
      </c>
      <c r="C2098" s="9"/>
      <c r="D2098" s="9"/>
      <c r="E2098" s="91" t="s">
        <v>4015</v>
      </c>
      <c r="F2098" s="91" t="s">
        <v>3992</v>
      </c>
      <c r="G2098" s="91"/>
    </row>
    <row r="2099">
      <c r="A2099" s="157" t="s">
        <v>368</v>
      </c>
      <c r="B2099" s="158" t="s">
        <v>368</v>
      </c>
      <c r="C2099" s="9"/>
      <c r="D2099" s="9"/>
      <c r="E2099" s="91" t="s">
        <v>4016</v>
      </c>
      <c r="F2099" s="91" t="s">
        <v>4017</v>
      </c>
      <c r="G2099" s="91"/>
    </row>
    <row r="2100">
      <c r="A2100" s="157" t="s">
        <v>368</v>
      </c>
      <c r="B2100" s="158" t="s">
        <v>368</v>
      </c>
      <c r="C2100" s="9"/>
      <c r="D2100" s="9"/>
      <c r="E2100" s="91" t="s">
        <v>4018</v>
      </c>
      <c r="F2100" s="91" t="s">
        <v>4019</v>
      </c>
      <c r="G2100" s="91"/>
    </row>
    <row r="2101">
      <c r="A2101" s="157" t="s">
        <v>368</v>
      </c>
      <c r="B2101" s="158" t="s">
        <v>368</v>
      </c>
      <c r="C2101" s="9"/>
      <c r="D2101" s="9"/>
      <c r="E2101" s="91" t="s">
        <v>4020</v>
      </c>
      <c r="F2101" s="91" t="s">
        <v>3646</v>
      </c>
      <c r="G2101" s="91"/>
    </row>
    <row r="2102">
      <c r="A2102" s="157"/>
      <c r="B2102" s="158"/>
      <c r="C2102" s="9"/>
      <c r="D2102" s="9"/>
      <c r="E2102" s="91" t="s">
        <v>4021</v>
      </c>
      <c r="F2102" s="91" t="s">
        <v>4022</v>
      </c>
      <c r="G2102" s="91"/>
    </row>
    <row r="2103">
      <c r="A2103" s="148" t="s">
        <v>1983</v>
      </c>
    </row>
    <row r="2104">
      <c r="A2104" s="157" t="s">
        <v>687</v>
      </c>
      <c r="B2104" s="158" t="s">
        <v>2732</v>
      </c>
      <c r="C2104" s="9" t="s">
        <v>3244</v>
      </c>
      <c r="D2104" s="9" t="s">
        <v>3247</v>
      </c>
      <c r="E2104" s="91"/>
      <c r="F2104" s="91" t="s">
        <v>4023</v>
      </c>
      <c r="G2104" s="121" t="str">
        <f>HYPERLINK("https://www.youtube.com/watch?v=FwqD0Q7lu9M","Link")</f>
        <v>Link</v>
      </c>
    </row>
    <row r="2105">
      <c r="A2105" s="157" t="s">
        <v>687</v>
      </c>
      <c r="B2105" s="158" t="s">
        <v>2736</v>
      </c>
      <c r="C2105" s="9" t="s">
        <v>2750</v>
      </c>
      <c r="D2105" s="9" t="s">
        <v>3669</v>
      </c>
      <c r="E2105" s="91"/>
      <c r="F2105" s="91" t="s">
        <v>4023</v>
      </c>
      <c r="G2105" s="91"/>
    </row>
    <row r="2106">
      <c r="A2106" s="157" t="s">
        <v>388</v>
      </c>
      <c r="B2106" s="158" t="s">
        <v>1010</v>
      </c>
      <c r="C2106" s="9" t="s">
        <v>1371</v>
      </c>
      <c r="D2106" s="9" t="s">
        <v>2154</v>
      </c>
      <c r="E2106" s="91"/>
      <c r="F2106" s="91" t="s">
        <v>4023</v>
      </c>
      <c r="G2106" s="120"/>
    </row>
    <row r="2107">
      <c r="A2107" s="157" t="s">
        <v>388</v>
      </c>
      <c r="B2107" s="158" t="s">
        <v>1006</v>
      </c>
      <c r="C2107" s="9" t="s">
        <v>2106</v>
      </c>
      <c r="D2107" s="9" t="s">
        <v>2127</v>
      </c>
      <c r="E2107" s="91"/>
      <c r="F2107" s="91" t="s">
        <v>4023</v>
      </c>
      <c r="G2107" s="121" t="str">
        <f t="shared" ref="G2107:G2108" si="4">HYPERLINK("https://www.youtube.com/watch?v=gRZEnCuEvYI","Link")</f>
        <v>Link</v>
      </c>
    </row>
    <row r="2108">
      <c r="A2108" s="157" t="s">
        <v>388</v>
      </c>
      <c r="B2108" s="158" t="s">
        <v>1006</v>
      </c>
      <c r="C2108" s="9" t="s">
        <v>2106</v>
      </c>
      <c r="D2108" s="9" t="s">
        <v>3751</v>
      </c>
      <c r="E2108" s="91"/>
      <c r="F2108" s="91" t="s">
        <v>4023</v>
      </c>
      <c r="G2108" s="121" t="str">
        <f t="shared" si="4"/>
        <v>Link</v>
      </c>
    </row>
    <row r="2109">
      <c r="A2109" s="157" t="s">
        <v>388</v>
      </c>
      <c r="B2109" s="158" t="s">
        <v>1392</v>
      </c>
      <c r="C2109" s="9" t="s">
        <v>1396</v>
      </c>
      <c r="D2109" s="89" t="s">
        <v>3785</v>
      </c>
      <c r="E2109" s="91"/>
      <c r="F2109" s="91" t="s">
        <v>4023</v>
      </c>
      <c r="G2109" s="91"/>
    </row>
    <row r="2110">
      <c r="A2110" s="157" t="s">
        <v>388</v>
      </c>
      <c r="B2110" s="158" t="s">
        <v>1392</v>
      </c>
      <c r="C2110" s="9" t="s">
        <v>1396</v>
      </c>
      <c r="D2110" s="89" t="s">
        <v>3787</v>
      </c>
      <c r="E2110" s="91"/>
      <c r="F2110" s="91" t="s">
        <v>4023</v>
      </c>
      <c r="G2110" s="91"/>
    </row>
    <row r="2111">
      <c r="A2111" s="157" t="s">
        <v>1016</v>
      </c>
      <c r="B2111" s="158" t="s">
        <v>1733</v>
      </c>
      <c r="C2111" s="9" t="s">
        <v>1734</v>
      </c>
      <c r="D2111" s="9" t="s">
        <v>1735</v>
      </c>
      <c r="E2111" s="91"/>
      <c r="F2111" s="91" t="s">
        <v>4024</v>
      </c>
      <c r="G2111" s="120"/>
    </row>
    <row r="2112">
      <c r="A2112" s="157" t="s">
        <v>1016</v>
      </c>
      <c r="B2112" s="158" t="s">
        <v>3824</v>
      </c>
      <c r="C2112" s="9" t="s">
        <v>3825</v>
      </c>
      <c r="D2112" s="89" t="s">
        <v>3826</v>
      </c>
      <c r="E2112" s="91"/>
      <c r="F2112" s="91" t="s">
        <v>4024</v>
      </c>
      <c r="G2112" s="120"/>
    </row>
    <row r="2113">
      <c r="A2113" s="157" t="s">
        <v>1016</v>
      </c>
      <c r="B2113" s="158" t="s">
        <v>1782</v>
      </c>
      <c r="C2113" s="9" t="s">
        <v>1803</v>
      </c>
      <c r="D2113" s="89" t="s">
        <v>1823</v>
      </c>
      <c r="E2113" s="91"/>
      <c r="F2113" s="91" t="s">
        <v>4024</v>
      </c>
      <c r="G2113" s="120"/>
    </row>
    <row r="2114">
      <c r="A2114" s="157" t="s">
        <v>1035</v>
      </c>
      <c r="B2114" s="158" t="s">
        <v>3882</v>
      </c>
      <c r="C2114" s="9" t="s">
        <v>3883</v>
      </c>
      <c r="D2114" s="9" t="s">
        <v>3884</v>
      </c>
      <c r="E2114" s="91"/>
      <c r="F2114" s="91" t="s">
        <v>4023</v>
      </c>
      <c r="G2114" s="91"/>
    </row>
    <row r="2115">
      <c r="A2115" s="157" t="s">
        <v>3001</v>
      </c>
      <c r="B2115" s="158" t="s">
        <v>3002</v>
      </c>
      <c r="C2115" s="9" t="s">
        <v>3003</v>
      </c>
      <c r="D2115" s="9" t="s">
        <v>3006</v>
      </c>
      <c r="E2115" s="91"/>
      <c r="F2115" s="91" t="s">
        <v>4024</v>
      </c>
      <c r="G2115" s="91"/>
    </row>
    <row r="2116">
      <c r="A2116" s="157" t="s">
        <v>3368</v>
      </c>
      <c r="B2116" s="158" t="s">
        <v>3369</v>
      </c>
      <c r="C2116" s="9" t="s">
        <v>3377</v>
      </c>
      <c r="D2116" s="9" t="s">
        <v>3380</v>
      </c>
      <c r="E2116" s="91"/>
      <c r="F2116" s="91" t="s">
        <v>4023</v>
      </c>
      <c r="G2116" s="121" t="str">
        <f>HYPERLINK("https://www.youtube.com/watch?v=cW7AC_dKeHo","Link")</f>
        <v>Link</v>
      </c>
    </row>
    <row r="2117">
      <c r="A2117" s="157" t="s">
        <v>3368</v>
      </c>
      <c r="B2117" s="158" t="s">
        <v>3369</v>
      </c>
      <c r="C2117" s="9" t="s">
        <v>3377</v>
      </c>
      <c r="D2117" s="9" t="s">
        <v>3384</v>
      </c>
      <c r="E2117" s="91"/>
      <c r="F2117" s="91" t="s">
        <v>4023</v>
      </c>
      <c r="G2117" s="121" t="str">
        <f>HYPERLINK("https://www.youtube.com/watch?v=vt0Piy6PVQA","Link")</f>
        <v>Link</v>
      </c>
    </row>
    <row r="2118">
      <c r="A2118" s="157" t="s">
        <v>3368</v>
      </c>
      <c r="B2118" s="158" t="s">
        <v>3369</v>
      </c>
      <c r="C2118" s="9" t="s">
        <v>3377</v>
      </c>
      <c r="D2118" s="9" t="s">
        <v>3956</v>
      </c>
      <c r="E2118" s="91"/>
      <c r="F2118" s="91" t="s">
        <v>4023</v>
      </c>
      <c r="G2118" s="121" t="str">
        <f>HYPERLINK("https://www.youtube.com/watch?v=wmKcR7lZJUY","Link")</f>
        <v>Link</v>
      </c>
    </row>
    <row r="2119">
      <c r="A2119" s="157" t="s">
        <v>1402</v>
      </c>
      <c r="B2119" s="158" t="s">
        <v>1403</v>
      </c>
      <c r="C2119" s="9" t="s">
        <v>1404</v>
      </c>
      <c r="D2119" s="9" t="s">
        <v>1407</v>
      </c>
      <c r="E2119" s="91"/>
      <c r="F2119" s="91" t="s">
        <v>4025</v>
      </c>
      <c r="G2119" s="120"/>
    </row>
    <row r="2120">
      <c r="A2120" s="157" t="s">
        <v>234</v>
      </c>
      <c r="B2120" s="158" t="s">
        <v>1951</v>
      </c>
      <c r="C2120" s="9" t="s">
        <v>4026</v>
      </c>
      <c r="D2120" s="9" t="s">
        <v>4027</v>
      </c>
      <c r="E2120" s="13"/>
      <c r="F2120" s="91" t="s">
        <v>4023</v>
      </c>
      <c r="G2120" s="120"/>
    </row>
    <row r="2121">
      <c r="A2121" s="157" t="s">
        <v>234</v>
      </c>
      <c r="B2121" s="158" t="s">
        <v>1953</v>
      </c>
      <c r="C2121" s="9" t="s">
        <v>4028</v>
      </c>
      <c r="D2121" s="9" t="s">
        <v>4029</v>
      </c>
      <c r="E2121" s="91" t="s">
        <v>4030</v>
      </c>
      <c r="F2121" s="91" t="s">
        <v>4023</v>
      </c>
      <c r="G2121" s="120"/>
    </row>
    <row r="2122">
      <c r="A2122" s="67" t="s">
        <v>366</v>
      </c>
    </row>
    <row r="2123">
      <c r="A2123" s="157" t="s">
        <v>230</v>
      </c>
      <c r="B2123" s="158" t="s">
        <v>2614</v>
      </c>
      <c r="C2123" s="9"/>
      <c r="D2123" s="9"/>
      <c r="E2123" s="91"/>
      <c r="F2123" s="91" t="s">
        <v>4024</v>
      </c>
      <c r="G2123" s="120"/>
    </row>
    <row r="2124">
      <c r="A2124" s="157" t="s">
        <v>4031</v>
      </c>
      <c r="B2124" s="158" t="s">
        <v>368</v>
      </c>
      <c r="C2124" s="9"/>
      <c r="D2124" s="9"/>
      <c r="E2124" s="9" t="s">
        <v>4032</v>
      </c>
      <c r="F2124" s="91" t="s">
        <v>4033</v>
      </c>
      <c r="G2124" s="120"/>
    </row>
    <row r="2125">
      <c r="A2125" s="1" t="s">
        <v>4034</v>
      </c>
    </row>
    <row r="2126">
      <c r="A2126" s="86" t="s">
        <v>316</v>
      </c>
      <c r="B2126" s="165" t="s">
        <v>1987</v>
      </c>
      <c r="C2126" s="13" t="s">
        <v>2414</v>
      </c>
      <c r="D2126" s="13" t="s">
        <v>4035</v>
      </c>
      <c r="E2126" s="84"/>
      <c r="F2126" s="84" t="s">
        <v>4036</v>
      </c>
      <c r="G2126" s="84"/>
    </row>
    <row r="2127">
      <c r="A2127" s="86" t="s">
        <v>316</v>
      </c>
      <c r="B2127" s="165" t="s">
        <v>1987</v>
      </c>
      <c r="C2127" s="9" t="s">
        <v>1994</v>
      </c>
      <c r="D2127" s="89" t="s">
        <v>3095</v>
      </c>
      <c r="E2127" s="10"/>
      <c r="F2127" s="10" t="s">
        <v>4037</v>
      </c>
      <c r="G2127" s="15"/>
    </row>
    <row r="2128">
      <c r="A2128" s="86" t="s">
        <v>316</v>
      </c>
      <c r="B2128" s="165" t="s">
        <v>1450</v>
      </c>
      <c r="C2128" s="9" t="s">
        <v>4038</v>
      </c>
      <c r="D2128" s="89" t="s">
        <v>4039</v>
      </c>
      <c r="E2128" s="10"/>
      <c r="F2128" s="10" t="s">
        <v>4040</v>
      </c>
      <c r="G2128" s="15"/>
    </row>
    <row r="2129">
      <c r="A2129" s="86" t="s">
        <v>316</v>
      </c>
      <c r="B2129" s="165" t="s">
        <v>1450</v>
      </c>
      <c r="C2129" s="9" t="s">
        <v>4041</v>
      </c>
      <c r="D2129" s="89" t="s">
        <v>4042</v>
      </c>
      <c r="E2129" s="10"/>
      <c r="F2129" s="10" t="s">
        <v>4043</v>
      </c>
      <c r="G2129" s="15"/>
    </row>
    <row r="2130">
      <c r="A2130" s="86" t="s">
        <v>316</v>
      </c>
      <c r="B2130" s="165" t="s">
        <v>1450</v>
      </c>
      <c r="C2130" s="9" t="s">
        <v>4044</v>
      </c>
      <c r="D2130" s="89" t="s">
        <v>4045</v>
      </c>
      <c r="E2130" s="10"/>
      <c r="F2130" s="10" t="s">
        <v>4046</v>
      </c>
      <c r="G2130" s="15"/>
    </row>
    <row r="2131">
      <c r="A2131" s="86" t="s">
        <v>326</v>
      </c>
      <c r="B2131" s="165" t="s">
        <v>1215</v>
      </c>
      <c r="C2131" s="9" t="s">
        <v>1216</v>
      </c>
      <c r="D2131" s="89" t="s">
        <v>1217</v>
      </c>
      <c r="E2131" s="10"/>
      <c r="F2131" s="10" t="s">
        <v>4047</v>
      </c>
      <c r="G2131" s="15"/>
    </row>
    <row r="2132">
      <c r="A2132" s="86" t="s">
        <v>326</v>
      </c>
      <c r="B2132" s="165" t="s">
        <v>1215</v>
      </c>
      <c r="C2132" s="10" t="s">
        <v>1501</v>
      </c>
      <c r="D2132" s="10" t="s">
        <v>4048</v>
      </c>
      <c r="E2132" s="10"/>
      <c r="F2132" s="10" t="s">
        <v>4049</v>
      </c>
      <c r="G2132" s="15"/>
    </row>
    <row r="2133">
      <c r="A2133" s="86" t="s">
        <v>326</v>
      </c>
      <c r="B2133" s="165" t="s">
        <v>1215</v>
      </c>
      <c r="C2133" s="10" t="s">
        <v>4050</v>
      </c>
      <c r="D2133" s="10" t="s">
        <v>2504</v>
      </c>
      <c r="E2133" s="10"/>
      <c r="F2133" s="10" t="s">
        <v>4051</v>
      </c>
      <c r="G2133" s="15"/>
    </row>
    <row r="2134">
      <c r="A2134" s="86" t="s">
        <v>326</v>
      </c>
      <c r="B2134" s="165" t="s">
        <v>1215</v>
      </c>
      <c r="C2134" s="10" t="s">
        <v>4052</v>
      </c>
      <c r="D2134" s="10" t="s">
        <v>4053</v>
      </c>
      <c r="E2134" s="10"/>
      <c r="F2134" s="10" t="s">
        <v>4054</v>
      </c>
      <c r="G2134" s="15"/>
    </row>
    <row r="2135">
      <c r="A2135" s="86" t="s">
        <v>326</v>
      </c>
      <c r="B2135" s="165" t="s">
        <v>658</v>
      </c>
      <c r="C2135" s="160" t="s">
        <v>4055</v>
      </c>
      <c r="D2135" s="160" t="s">
        <v>2027</v>
      </c>
      <c r="E2135" s="10"/>
      <c r="F2135" s="10" t="s">
        <v>4056</v>
      </c>
      <c r="G2135" s="15"/>
    </row>
    <row r="2136">
      <c r="A2136" s="86" t="s">
        <v>326</v>
      </c>
      <c r="B2136" s="165" t="s">
        <v>658</v>
      </c>
      <c r="C2136" s="9" t="s">
        <v>1237</v>
      </c>
      <c r="D2136" s="9" t="s">
        <v>1238</v>
      </c>
      <c r="E2136" s="10"/>
      <c r="F2136" s="10" t="s">
        <v>4057</v>
      </c>
      <c r="G2136" s="15"/>
    </row>
    <row r="2137">
      <c r="A2137" s="86" t="s">
        <v>326</v>
      </c>
      <c r="B2137" s="165" t="s">
        <v>658</v>
      </c>
      <c r="C2137" s="9" t="s">
        <v>1244</v>
      </c>
      <c r="D2137" s="89" t="s">
        <v>1245</v>
      </c>
      <c r="E2137" s="10"/>
      <c r="F2137" s="10" t="s">
        <v>4058</v>
      </c>
      <c r="G2137" s="15"/>
    </row>
    <row r="2138">
      <c r="A2138" s="86" t="s">
        <v>326</v>
      </c>
      <c r="B2138" s="165" t="s">
        <v>658</v>
      </c>
      <c r="C2138" s="9" t="s">
        <v>2029</v>
      </c>
      <c r="D2138" s="9" t="s">
        <v>2030</v>
      </c>
      <c r="E2138" s="10"/>
      <c r="F2138" s="10" t="s">
        <v>4059</v>
      </c>
      <c r="G2138" s="15"/>
    </row>
    <row r="2139">
      <c r="A2139" s="86" t="s">
        <v>326</v>
      </c>
      <c r="B2139" s="165" t="s">
        <v>658</v>
      </c>
      <c r="C2139" s="9" t="s">
        <v>2550</v>
      </c>
      <c r="D2139" s="9" t="s">
        <v>2551</v>
      </c>
      <c r="E2139" s="10"/>
      <c r="F2139" s="10" t="s">
        <v>4047</v>
      </c>
      <c r="G2139" s="15"/>
    </row>
    <row r="2140">
      <c r="A2140" s="86" t="s">
        <v>326</v>
      </c>
      <c r="B2140" s="165" t="s">
        <v>658</v>
      </c>
      <c r="C2140" s="9" t="s">
        <v>4060</v>
      </c>
      <c r="D2140" s="9" t="s">
        <v>2532</v>
      </c>
      <c r="E2140" s="10"/>
      <c r="F2140" s="10" t="s">
        <v>4047</v>
      </c>
      <c r="G2140" s="15"/>
    </row>
    <row r="2141">
      <c r="A2141" s="86" t="s">
        <v>2562</v>
      </c>
      <c r="B2141" s="165" t="s">
        <v>2563</v>
      </c>
      <c r="C2141" s="160" t="s">
        <v>2564</v>
      </c>
      <c r="D2141" s="160" t="s">
        <v>2565</v>
      </c>
      <c r="E2141" s="10" t="s">
        <v>4061</v>
      </c>
      <c r="F2141" s="10" t="s">
        <v>4062</v>
      </c>
      <c r="G2141" s="15"/>
    </row>
    <row r="2142">
      <c r="A2142" s="86" t="s">
        <v>2562</v>
      </c>
      <c r="B2142" s="165" t="s">
        <v>2563</v>
      </c>
      <c r="C2142" s="160" t="s">
        <v>2564</v>
      </c>
      <c r="D2142" s="160" t="s">
        <v>3206</v>
      </c>
      <c r="E2142" s="10" t="s">
        <v>4063</v>
      </c>
      <c r="F2142" s="10" t="s">
        <v>4064</v>
      </c>
      <c r="G2142" s="15"/>
    </row>
    <row r="2143">
      <c r="A2143" s="86" t="s">
        <v>2562</v>
      </c>
      <c r="B2143" s="165" t="s">
        <v>2563</v>
      </c>
      <c r="C2143" s="160" t="s">
        <v>2564</v>
      </c>
      <c r="D2143" s="160" t="s">
        <v>3206</v>
      </c>
      <c r="E2143" s="10" t="s">
        <v>4065</v>
      </c>
      <c r="F2143" s="10" t="s">
        <v>4066</v>
      </c>
      <c r="G2143" s="15"/>
    </row>
    <row r="2144">
      <c r="A2144" s="86" t="s">
        <v>2562</v>
      </c>
      <c r="B2144" s="165" t="s">
        <v>2563</v>
      </c>
      <c r="C2144" s="10" t="s">
        <v>2564</v>
      </c>
      <c r="D2144" s="160" t="s">
        <v>3206</v>
      </c>
      <c r="E2144" s="10" t="s">
        <v>3584</v>
      </c>
      <c r="F2144" s="10" t="s">
        <v>4067</v>
      </c>
      <c r="G2144" s="15"/>
    </row>
    <row r="2145">
      <c r="A2145" s="86" t="s">
        <v>2562</v>
      </c>
      <c r="B2145" s="165" t="s">
        <v>2563</v>
      </c>
      <c r="C2145" s="10" t="s">
        <v>2564</v>
      </c>
      <c r="D2145" s="160" t="s">
        <v>4068</v>
      </c>
      <c r="E2145" s="10" t="s">
        <v>4069</v>
      </c>
      <c r="F2145" s="10" t="s">
        <v>4037</v>
      </c>
      <c r="G2145" s="15"/>
    </row>
    <row r="2146">
      <c r="A2146" s="86" t="s">
        <v>687</v>
      </c>
      <c r="B2146" s="165" t="s">
        <v>1293</v>
      </c>
      <c r="C2146" s="10" t="s">
        <v>1294</v>
      </c>
      <c r="D2146" s="160" t="s">
        <v>1302</v>
      </c>
      <c r="E2146" s="10"/>
      <c r="F2146" s="10" t="s">
        <v>4051</v>
      </c>
      <c r="G2146" s="15"/>
    </row>
    <row r="2147">
      <c r="A2147" s="86" t="s">
        <v>687</v>
      </c>
      <c r="B2147" s="165" t="s">
        <v>693</v>
      </c>
      <c r="C2147" s="10" t="s">
        <v>958</v>
      </c>
      <c r="D2147" s="10" t="s">
        <v>1606</v>
      </c>
      <c r="E2147" s="10"/>
      <c r="F2147" s="10" t="s">
        <v>4070</v>
      </c>
      <c r="G2147" s="15"/>
    </row>
    <row r="2148">
      <c r="A2148" s="86" t="s">
        <v>687</v>
      </c>
      <c r="B2148" s="165" t="s">
        <v>2736</v>
      </c>
      <c r="C2148" s="10" t="s">
        <v>2737</v>
      </c>
      <c r="D2148" s="160" t="s">
        <v>4071</v>
      </c>
      <c r="E2148" s="10"/>
      <c r="F2148" s="10" t="s">
        <v>4067</v>
      </c>
      <c r="G2148" s="15"/>
    </row>
    <row r="2149">
      <c r="A2149" s="86" t="s">
        <v>687</v>
      </c>
      <c r="B2149" s="165" t="s">
        <v>2736</v>
      </c>
      <c r="C2149" s="10" t="s">
        <v>2737</v>
      </c>
      <c r="D2149" s="10" t="s">
        <v>4072</v>
      </c>
      <c r="E2149" s="10"/>
      <c r="F2149" s="10" t="s">
        <v>4073</v>
      </c>
      <c r="G2149" s="15"/>
    </row>
    <row r="2150">
      <c r="A2150" s="86" t="s">
        <v>687</v>
      </c>
      <c r="B2150" s="165" t="s">
        <v>2736</v>
      </c>
      <c r="C2150" s="10" t="s">
        <v>2737</v>
      </c>
      <c r="D2150" s="10" t="s">
        <v>4074</v>
      </c>
      <c r="E2150" s="10"/>
      <c r="F2150" s="10" t="s">
        <v>4047</v>
      </c>
      <c r="G2150" s="15"/>
    </row>
    <row r="2151">
      <c r="A2151" s="86" t="s">
        <v>687</v>
      </c>
      <c r="B2151" s="165" t="s">
        <v>2736</v>
      </c>
      <c r="C2151" s="10" t="s">
        <v>2750</v>
      </c>
      <c r="D2151" s="10" t="s">
        <v>4075</v>
      </c>
      <c r="E2151" s="10"/>
      <c r="F2151" s="10" t="s">
        <v>4037</v>
      </c>
      <c r="G2151" s="15"/>
    </row>
    <row r="2152">
      <c r="A2152" s="86" t="s">
        <v>687</v>
      </c>
      <c r="B2152" s="165" t="s">
        <v>1964</v>
      </c>
      <c r="C2152" s="10" t="s">
        <v>2757</v>
      </c>
      <c r="D2152" s="10" t="s">
        <v>2758</v>
      </c>
      <c r="E2152" s="10"/>
      <c r="F2152" s="10" t="s">
        <v>4051</v>
      </c>
      <c r="G2152" s="15"/>
    </row>
    <row r="2153">
      <c r="A2153" s="86" t="s">
        <v>925</v>
      </c>
      <c r="B2153" s="165" t="s">
        <v>926</v>
      </c>
      <c r="C2153" s="160" t="s">
        <v>3622</v>
      </c>
      <c r="D2153" s="160" t="s">
        <v>3627</v>
      </c>
      <c r="E2153" s="10"/>
      <c r="F2153" s="10" t="s">
        <v>4067</v>
      </c>
      <c r="G2153" s="15"/>
    </row>
    <row r="2154">
      <c r="A2154" s="86" t="s">
        <v>388</v>
      </c>
      <c r="B2154" s="165" t="s">
        <v>1010</v>
      </c>
      <c r="C2154" s="10" t="s">
        <v>1371</v>
      </c>
      <c r="D2154" s="10" t="s">
        <v>2152</v>
      </c>
      <c r="E2154" s="10"/>
      <c r="F2154" s="10" t="s">
        <v>4051</v>
      </c>
      <c r="G2154" s="15"/>
    </row>
    <row r="2155">
      <c r="A2155" s="86" t="s">
        <v>388</v>
      </c>
      <c r="B2155" s="165" t="s">
        <v>1010</v>
      </c>
      <c r="C2155" s="10" t="s">
        <v>1371</v>
      </c>
      <c r="D2155" s="10" t="s">
        <v>4076</v>
      </c>
      <c r="E2155" s="10"/>
      <c r="F2155" s="25" t="s">
        <v>4067</v>
      </c>
      <c r="G2155" s="15"/>
    </row>
    <row r="2156">
      <c r="A2156" s="86" t="s">
        <v>388</v>
      </c>
      <c r="B2156" s="165" t="s">
        <v>1006</v>
      </c>
      <c r="C2156" s="10" t="s">
        <v>2125</v>
      </c>
      <c r="D2156" s="10" t="s">
        <v>4077</v>
      </c>
      <c r="E2156" s="10"/>
      <c r="F2156" s="10" t="s">
        <v>4078</v>
      </c>
      <c r="G2156" s="15"/>
    </row>
    <row r="2157">
      <c r="A2157" s="86" t="s">
        <v>1016</v>
      </c>
      <c r="B2157" s="165" t="s">
        <v>1733</v>
      </c>
      <c r="C2157" s="10" t="s">
        <v>3143</v>
      </c>
      <c r="D2157" s="10" t="s">
        <v>1735</v>
      </c>
      <c r="E2157" s="10"/>
      <c r="F2157" s="10" t="s">
        <v>4037</v>
      </c>
      <c r="G2157" s="8" t="s">
        <v>1333</v>
      </c>
    </row>
    <row r="2158">
      <c r="A2158" s="86" t="s">
        <v>1016</v>
      </c>
      <c r="B2158" s="165" t="s">
        <v>1782</v>
      </c>
      <c r="C2158" s="9" t="s">
        <v>1803</v>
      </c>
      <c r="D2158" s="10" t="s">
        <v>1806</v>
      </c>
      <c r="E2158" s="10" t="s">
        <v>4079</v>
      </c>
      <c r="F2158" s="10" t="s">
        <v>4080</v>
      </c>
      <c r="G2158" s="15"/>
    </row>
    <row r="2159">
      <c r="A2159" s="86" t="s">
        <v>1016</v>
      </c>
      <c r="B2159" s="165" t="s">
        <v>1782</v>
      </c>
      <c r="C2159" s="9" t="s">
        <v>1803</v>
      </c>
      <c r="D2159" s="10" t="s">
        <v>2286</v>
      </c>
      <c r="E2159" s="10"/>
      <c r="F2159" s="25" t="s">
        <v>4067</v>
      </c>
      <c r="G2159" s="15"/>
    </row>
    <row r="2160">
      <c r="A2160" s="86" t="s">
        <v>1016</v>
      </c>
      <c r="B2160" s="165" t="s">
        <v>1782</v>
      </c>
      <c r="C2160" s="10" t="s">
        <v>1024</v>
      </c>
      <c r="D2160" s="10" t="s">
        <v>1850</v>
      </c>
      <c r="E2160" s="10"/>
      <c r="F2160" s="10" t="s">
        <v>4081</v>
      </c>
      <c r="G2160" s="15"/>
    </row>
    <row r="2161">
      <c r="A2161" s="86" t="s">
        <v>1035</v>
      </c>
      <c r="B2161" s="165" t="s">
        <v>3852</v>
      </c>
      <c r="C2161" s="10" t="s">
        <v>4082</v>
      </c>
      <c r="D2161" s="10" t="s">
        <v>4083</v>
      </c>
      <c r="E2161" s="10"/>
      <c r="F2161" s="25" t="s">
        <v>4067</v>
      </c>
      <c r="G2161" s="8" t="s">
        <v>1333</v>
      </c>
    </row>
    <row r="2162">
      <c r="A2162" s="86" t="s">
        <v>1035</v>
      </c>
      <c r="B2162" s="165" t="s">
        <v>3852</v>
      </c>
      <c r="C2162" s="10" t="s">
        <v>4084</v>
      </c>
      <c r="D2162" s="10" t="s">
        <v>4085</v>
      </c>
      <c r="E2162" s="10"/>
      <c r="F2162" s="25" t="s">
        <v>4067</v>
      </c>
      <c r="G2162" s="8" t="s">
        <v>1333</v>
      </c>
    </row>
    <row r="2163">
      <c r="A2163" s="86" t="s">
        <v>1035</v>
      </c>
      <c r="B2163" s="165" t="s">
        <v>3852</v>
      </c>
      <c r="C2163" s="10" t="s">
        <v>4086</v>
      </c>
      <c r="D2163" s="10" t="s">
        <v>4087</v>
      </c>
      <c r="E2163" s="10"/>
      <c r="F2163" s="10" t="s">
        <v>4036</v>
      </c>
      <c r="G2163" s="15"/>
    </row>
    <row r="2164">
      <c r="A2164" s="86" t="s">
        <v>636</v>
      </c>
      <c r="B2164" s="165" t="s">
        <v>637</v>
      </c>
      <c r="C2164" s="9" t="s">
        <v>3348</v>
      </c>
      <c r="D2164" s="89" t="s">
        <v>720</v>
      </c>
      <c r="E2164" s="10"/>
      <c r="F2164" s="10" t="s">
        <v>4040</v>
      </c>
      <c r="G2164" s="8"/>
    </row>
    <row r="2165">
      <c r="A2165" s="86" t="s">
        <v>636</v>
      </c>
      <c r="B2165" s="165" t="s">
        <v>744</v>
      </c>
      <c r="C2165" s="10" t="s">
        <v>756</v>
      </c>
      <c r="D2165" s="10" t="s">
        <v>757</v>
      </c>
      <c r="E2165" s="10"/>
      <c r="F2165" s="10" t="s">
        <v>4051</v>
      </c>
      <c r="G2165" s="8"/>
    </row>
    <row r="2166">
      <c r="A2166" s="86" t="s">
        <v>636</v>
      </c>
      <c r="B2166" s="165" t="s">
        <v>1926</v>
      </c>
      <c r="C2166" s="10" t="s">
        <v>2953</v>
      </c>
      <c r="D2166" s="10" t="s">
        <v>2954</v>
      </c>
      <c r="E2166" s="10"/>
      <c r="F2166" s="10" t="s">
        <v>4051</v>
      </c>
      <c r="G2166" s="8"/>
    </row>
    <row r="2167">
      <c r="A2167" s="86" t="s">
        <v>636</v>
      </c>
      <c r="B2167" s="165" t="s">
        <v>1926</v>
      </c>
      <c r="C2167" s="10" t="s">
        <v>4088</v>
      </c>
      <c r="D2167" s="10" t="s">
        <v>4089</v>
      </c>
      <c r="E2167" s="10" t="s">
        <v>4090</v>
      </c>
      <c r="F2167" s="10" t="s">
        <v>4051</v>
      </c>
      <c r="G2167" s="8"/>
    </row>
    <row r="2168">
      <c r="A2168" s="86" t="s">
        <v>636</v>
      </c>
      <c r="B2168" s="165" t="s">
        <v>1926</v>
      </c>
      <c r="C2168" s="10" t="s">
        <v>4088</v>
      </c>
      <c r="D2168" s="10" t="s">
        <v>4091</v>
      </c>
      <c r="E2168" s="10"/>
      <c r="F2168" s="25" t="s">
        <v>4080</v>
      </c>
      <c r="G2168" s="8" t="s">
        <v>1333</v>
      </c>
    </row>
    <row r="2169">
      <c r="A2169" s="86" t="s">
        <v>636</v>
      </c>
      <c r="B2169" s="165" t="s">
        <v>763</v>
      </c>
      <c r="C2169" s="10" t="s">
        <v>4092</v>
      </c>
      <c r="D2169" s="10" t="s">
        <v>4093</v>
      </c>
      <c r="E2169" s="10"/>
      <c r="F2169" s="10" t="s">
        <v>4051</v>
      </c>
      <c r="G2169" s="8"/>
    </row>
    <row r="2170">
      <c r="A2170" s="86" t="s">
        <v>636</v>
      </c>
      <c r="B2170" s="165" t="s">
        <v>763</v>
      </c>
      <c r="C2170" s="10" t="s">
        <v>1087</v>
      </c>
      <c r="D2170" s="10" t="s">
        <v>4094</v>
      </c>
      <c r="E2170" s="10"/>
      <c r="F2170" s="10" t="s">
        <v>4051</v>
      </c>
      <c r="G2170" s="15"/>
    </row>
    <row r="2171">
      <c r="A2171" s="86" t="s">
        <v>1107</v>
      </c>
      <c r="B2171" s="165" t="s">
        <v>1108</v>
      </c>
      <c r="C2171" s="9" t="s">
        <v>1866</v>
      </c>
      <c r="D2171" s="9" t="s">
        <v>1867</v>
      </c>
      <c r="E2171" s="10"/>
      <c r="F2171" s="10" t="s">
        <v>4051</v>
      </c>
      <c r="G2171" s="8"/>
    </row>
    <row r="2172">
      <c r="A2172" s="86" t="s">
        <v>3368</v>
      </c>
      <c r="B2172" s="165" t="s">
        <v>3369</v>
      </c>
      <c r="C2172" s="10" t="s">
        <v>3375</v>
      </c>
      <c r="D2172" s="10" t="s">
        <v>4095</v>
      </c>
      <c r="E2172" s="10"/>
      <c r="F2172" s="10" t="s">
        <v>4037</v>
      </c>
      <c r="G2172" s="8" t="s">
        <v>1333</v>
      </c>
    </row>
    <row r="2173">
      <c r="A2173" s="86" t="s">
        <v>3368</v>
      </c>
      <c r="B2173" s="165" t="s">
        <v>3369</v>
      </c>
      <c r="C2173" s="10" t="s">
        <v>1431</v>
      </c>
      <c r="D2173" s="10" t="s">
        <v>4096</v>
      </c>
      <c r="E2173" s="10"/>
      <c r="F2173" s="10" t="s">
        <v>4067</v>
      </c>
      <c r="G2173" s="8"/>
    </row>
    <row r="2174">
      <c r="A2174" s="86" t="s">
        <v>3368</v>
      </c>
      <c r="B2174" s="165" t="s">
        <v>3369</v>
      </c>
      <c r="C2174" s="10" t="s">
        <v>3377</v>
      </c>
      <c r="D2174" s="10" t="s">
        <v>4097</v>
      </c>
      <c r="E2174" s="10"/>
      <c r="F2174" s="10" t="s">
        <v>4067</v>
      </c>
      <c r="G2174" s="8"/>
    </row>
    <row r="2175">
      <c r="A2175" s="86" t="s">
        <v>1402</v>
      </c>
      <c r="B2175" s="165" t="s">
        <v>1403</v>
      </c>
      <c r="C2175" s="9" t="s">
        <v>3008</v>
      </c>
      <c r="D2175" s="9" t="s">
        <v>3009</v>
      </c>
      <c r="E2175" s="10" t="s">
        <v>4098</v>
      </c>
      <c r="F2175" s="10" t="s">
        <v>4051</v>
      </c>
      <c r="G2175" s="15"/>
    </row>
    <row r="2176">
      <c r="A2176" s="86" t="s">
        <v>1402</v>
      </c>
      <c r="B2176" s="165" t="s">
        <v>1403</v>
      </c>
      <c r="C2176" s="9" t="s">
        <v>4099</v>
      </c>
      <c r="D2176" s="9" t="s">
        <v>4100</v>
      </c>
      <c r="E2176" s="10" t="s">
        <v>4098</v>
      </c>
      <c r="F2176" s="10" t="s">
        <v>4051</v>
      </c>
      <c r="G2176" s="15"/>
    </row>
    <row r="2177">
      <c r="A2177" s="86" t="s">
        <v>1402</v>
      </c>
      <c r="B2177" s="165" t="s">
        <v>1403</v>
      </c>
      <c r="C2177" s="9" t="s">
        <v>4101</v>
      </c>
      <c r="D2177" s="9"/>
      <c r="E2177" s="10"/>
      <c r="F2177" s="10" t="s">
        <v>4040</v>
      </c>
      <c r="G2177" s="15"/>
    </row>
    <row r="2178">
      <c r="A2178" s="86" t="s">
        <v>1402</v>
      </c>
      <c r="B2178" s="165" t="s">
        <v>1403</v>
      </c>
      <c r="C2178" s="10" t="s">
        <v>1404</v>
      </c>
      <c r="D2178" s="10" t="s">
        <v>1405</v>
      </c>
      <c r="E2178" s="10"/>
      <c r="F2178" s="10" t="s">
        <v>4051</v>
      </c>
      <c r="G2178" s="15"/>
    </row>
    <row r="2179">
      <c r="A2179" s="86" t="s">
        <v>1402</v>
      </c>
      <c r="B2179" s="165" t="s">
        <v>1403</v>
      </c>
      <c r="C2179" s="10" t="s">
        <v>1404</v>
      </c>
      <c r="D2179" s="10" t="s">
        <v>4102</v>
      </c>
      <c r="E2179" s="10"/>
      <c r="F2179" s="10" t="s">
        <v>4040</v>
      </c>
      <c r="G2179" s="15"/>
    </row>
    <row r="2180">
      <c r="A2180" s="86" t="s">
        <v>1402</v>
      </c>
      <c r="B2180" s="165" t="s">
        <v>1403</v>
      </c>
      <c r="C2180" s="10" t="s">
        <v>1404</v>
      </c>
      <c r="D2180" s="10" t="s">
        <v>4103</v>
      </c>
      <c r="E2180" s="10"/>
      <c r="F2180" s="10" t="s">
        <v>4104</v>
      </c>
      <c r="G2180" s="15"/>
    </row>
    <row r="2181">
      <c r="A2181" s="86" t="s">
        <v>234</v>
      </c>
      <c r="B2181" s="165" t="s">
        <v>4105</v>
      </c>
      <c r="C2181" s="10" t="s">
        <v>3392</v>
      </c>
      <c r="D2181" s="10" t="s">
        <v>4106</v>
      </c>
      <c r="E2181" s="10"/>
      <c r="F2181" s="10" t="s">
        <v>4067</v>
      </c>
      <c r="G2181" s="15"/>
    </row>
    <row r="2182">
      <c r="A2182" s="86" t="s">
        <v>234</v>
      </c>
      <c r="B2182" s="165" t="s">
        <v>4105</v>
      </c>
      <c r="C2182" s="10" t="s">
        <v>3397</v>
      </c>
      <c r="D2182" s="10" t="s">
        <v>3399</v>
      </c>
      <c r="E2182" s="10"/>
      <c r="F2182" s="10" t="s">
        <v>4107</v>
      </c>
      <c r="G2182" s="8" t="s">
        <v>1333</v>
      </c>
    </row>
    <row r="2183">
      <c r="A2183" s="67" t="s">
        <v>366</v>
      </c>
    </row>
    <row r="2184">
      <c r="A2184" s="86" t="s">
        <v>326</v>
      </c>
      <c r="B2184" s="165" t="s">
        <v>1215</v>
      </c>
      <c r="C2184" s="10"/>
      <c r="D2184" s="10"/>
      <c r="E2184" s="10" t="s">
        <v>4108</v>
      </c>
      <c r="F2184" s="10" t="s">
        <v>4047</v>
      </c>
      <c r="G2184" s="15"/>
    </row>
    <row r="2185">
      <c r="A2185" s="86" t="s">
        <v>326</v>
      </c>
      <c r="B2185" s="165" t="s">
        <v>658</v>
      </c>
      <c r="C2185" s="10" t="s">
        <v>1246</v>
      </c>
      <c r="D2185" s="10"/>
      <c r="E2185" s="10" t="s">
        <v>4109</v>
      </c>
      <c r="F2185" s="10" t="s">
        <v>4054</v>
      </c>
      <c r="G2185" s="15"/>
    </row>
    <row r="2186">
      <c r="A2186" s="86" t="s">
        <v>2562</v>
      </c>
      <c r="B2186" s="165" t="s">
        <v>2563</v>
      </c>
      <c r="C2186" s="10"/>
      <c r="D2186" s="10"/>
      <c r="E2186" s="10"/>
      <c r="F2186" s="10" t="s">
        <v>4047</v>
      </c>
      <c r="G2186" s="15"/>
    </row>
    <row r="2187">
      <c r="A2187" s="86" t="s">
        <v>687</v>
      </c>
      <c r="B2187" s="165" t="s">
        <v>2638</v>
      </c>
      <c r="C2187" s="10"/>
      <c r="D2187" s="160"/>
      <c r="E2187" s="10"/>
      <c r="F2187" s="10" t="s">
        <v>4047</v>
      </c>
      <c r="G2187" s="15"/>
    </row>
    <row r="2188">
      <c r="A2188" s="86" t="s">
        <v>687</v>
      </c>
      <c r="B2188" s="165" t="s">
        <v>693</v>
      </c>
      <c r="C2188" s="160" t="s">
        <v>955</v>
      </c>
      <c r="D2188" s="160"/>
      <c r="E2188" s="10"/>
      <c r="F2188" s="10" t="s">
        <v>4037</v>
      </c>
      <c r="G2188" s="15"/>
    </row>
    <row r="2189">
      <c r="A2189" s="86" t="s">
        <v>388</v>
      </c>
      <c r="B2189" s="165" t="s">
        <v>1006</v>
      </c>
      <c r="C2189" s="10"/>
      <c r="D2189" s="10"/>
      <c r="E2189" s="10"/>
      <c r="F2189" s="10" t="s">
        <v>4070</v>
      </c>
      <c r="G2189" s="15"/>
    </row>
    <row r="2190">
      <c r="A2190" s="86" t="s">
        <v>388</v>
      </c>
      <c r="B2190" s="165" t="s">
        <v>1006</v>
      </c>
      <c r="C2190" s="10"/>
      <c r="D2190" s="10"/>
      <c r="E2190" s="10" t="s">
        <v>4110</v>
      </c>
      <c r="F2190" s="10" t="s">
        <v>4047</v>
      </c>
      <c r="G2190" s="15"/>
    </row>
    <row r="2191">
      <c r="A2191" s="86" t="s">
        <v>636</v>
      </c>
      <c r="B2191" s="165" t="s">
        <v>637</v>
      </c>
      <c r="C2191" s="9" t="s">
        <v>1055</v>
      </c>
      <c r="D2191" s="10"/>
      <c r="E2191" s="10"/>
      <c r="F2191" s="25" t="s">
        <v>4080</v>
      </c>
      <c r="G2191" s="8"/>
    </row>
    <row r="2192">
      <c r="A2192" s="86" t="s">
        <v>368</v>
      </c>
      <c r="B2192" s="165" t="s">
        <v>368</v>
      </c>
      <c r="C2192" s="10"/>
      <c r="D2192" s="10"/>
      <c r="E2192" s="10" t="s">
        <v>4111</v>
      </c>
      <c r="F2192" s="10" t="s">
        <v>4112</v>
      </c>
      <c r="G2192" s="15"/>
    </row>
    <row r="2193">
      <c r="A2193" s="86" t="s">
        <v>368</v>
      </c>
      <c r="B2193" s="165" t="s">
        <v>368</v>
      </c>
      <c r="C2193" s="10"/>
      <c r="D2193" s="10"/>
      <c r="E2193" s="10" t="s">
        <v>4113</v>
      </c>
      <c r="F2193" s="10" t="s">
        <v>4037</v>
      </c>
      <c r="G2193" s="15"/>
    </row>
    <row r="2194">
      <c r="A2194" s="86" t="s">
        <v>368</v>
      </c>
      <c r="B2194" s="165" t="s">
        <v>368</v>
      </c>
      <c r="C2194" s="10"/>
      <c r="D2194" s="10"/>
      <c r="E2194" s="10" t="s">
        <v>4021</v>
      </c>
      <c r="F2194" s="10" t="s">
        <v>4114</v>
      </c>
      <c r="G2194" s="15"/>
    </row>
    <row r="2195">
      <c r="A2195" s="86" t="s">
        <v>368</v>
      </c>
      <c r="B2195" s="165" t="s">
        <v>368</v>
      </c>
      <c r="C2195" s="10"/>
      <c r="D2195" s="10"/>
      <c r="E2195" s="10" t="s">
        <v>4115</v>
      </c>
      <c r="F2195" s="10" t="s">
        <v>4067</v>
      </c>
      <c r="G2195" s="15"/>
    </row>
    <row r="2196">
      <c r="A2196" s="166" t="s">
        <v>368</v>
      </c>
      <c r="B2196" s="167" t="s">
        <v>368</v>
      </c>
      <c r="C2196" s="10"/>
      <c r="D2196" s="10"/>
      <c r="E2196" s="10" t="s">
        <v>4116</v>
      </c>
      <c r="F2196" s="10" t="s">
        <v>4037</v>
      </c>
      <c r="G2196" s="15"/>
    </row>
    <row r="2197">
      <c r="A2197" s="86" t="s">
        <v>368</v>
      </c>
      <c r="B2197" s="165" t="s">
        <v>368</v>
      </c>
      <c r="C2197" s="10"/>
      <c r="D2197" s="10"/>
      <c r="E2197" s="10" t="s">
        <v>4117</v>
      </c>
      <c r="F2197" s="10" t="s">
        <v>4036</v>
      </c>
      <c r="G2197" s="15"/>
    </row>
    <row r="2198">
      <c r="A2198" s="86" t="s">
        <v>368</v>
      </c>
      <c r="B2198" s="165" t="s">
        <v>368</v>
      </c>
      <c r="C2198" s="10"/>
      <c r="D2198" s="10"/>
      <c r="E2198" s="10" t="s">
        <v>4118</v>
      </c>
      <c r="F2198" s="10" t="s">
        <v>4067</v>
      </c>
      <c r="G2198" s="15"/>
    </row>
    <row r="2199">
      <c r="A2199" s="86" t="s">
        <v>368</v>
      </c>
      <c r="B2199" s="165" t="s">
        <v>368</v>
      </c>
      <c r="C2199" s="10"/>
      <c r="D2199" s="10"/>
      <c r="E2199" s="10" t="s">
        <v>4119</v>
      </c>
      <c r="F2199" s="10" t="s">
        <v>4067</v>
      </c>
      <c r="G2199" s="15"/>
    </row>
    <row r="2200">
      <c r="A2200" s="1" t="s">
        <v>4120</v>
      </c>
    </row>
    <row r="2201">
      <c r="A2201" s="168" t="s">
        <v>2463</v>
      </c>
      <c r="B2201" s="169" t="s">
        <v>2464</v>
      </c>
      <c r="C2201" s="105" t="s">
        <v>150</v>
      </c>
      <c r="D2201" s="105" t="s">
        <v>4121</v>
      </c>
      <c r="E2201" s="91"/>
      <c r="F2201" s="10" t="s">
        <v>4122</v>
      </c>
      <c r="G2201" s="15"/>
    </row>
    <row r="2202">
      <c r="A2202" s="168" t="s">
        <v>2463</v>
      </c>
      <c r="B2202" s="169" t="s">
        <v>2464</v>
      </c>
      <c r="C2202" s="9" t="s">
        <v>2467</v>
      </c>
      <c r="D2202" s="9" t="s">
        <v>4123</v>
      </c>
      <c r="E2202" s="91"/>
      <c r="F2202" s="10" t="s">
        <v>4122</v>
      </c>
      <c r="G2202" s="15"/>
    </row>
    <row r="2203">
      <c r="A2203" s="168" t="s">
        <v>326</v>
      </c>
      <c r="B2203" s="169" t="s">
        <v>1206</v>
      </c>
      <c r="C2203" s="9" t="s">
        <v>1479</v>
      </c>
      <c r="D2203" s="89" t="s">
        <v>1482</v>
      </c>
      <c r="E2203" s="91"/>
      <c r="F2203" s="10" t="s">
        <v>4124</v>
      </c>
      <c r="G2203" s="15"/>
    </row>
    <row r="2204">
      <c r="A2204" s="168" t="s">
        <v>326</v>
      </c>
      <c r="B2204" s="169" t="s">
        <v>1225</v>
      </c>
      <c r="C2204" s="9" t="s">
        <v>3183</v>
      </c>
      <c r="D2204" s="89" t="s">
        <v>3184</v>
      </c>
      <c r="E2204" s="91" t="s">
        <v>1228</v>
      </c>
      <c r="F2204" s="10" t="s">
        <v>4125</v>
      </c>
      <c r="G2204" s="15"/>
    </row>
    <row r="2205">
      <c r="A2205" s="168" t="s">
        <v>326</v>
      </c>
      <c r="B2205" s="169" t="s">
        <v>658</v>
      </c>
      <c r="C2205" s="9" t="s">
        <v>1504</v>
      </c>
      <c r="D2205" s="89" t="s">
        <v>1505</v>
      </c>
      <c r="E2205" s="91"/>
      <c r="F2205" s="10" t="s">
        <v>4126</v>
      </c>
      <c r="G2205" s="15"/>
    </row>
    <row r="2206">
      <c r="A2206" s="168" t="s">
        <v>326</v>
      </c>
      <c r="B2206" s="169" t="s">
        <v>658</v>
      </c>
      <c r="C2206" s="9" t="s">
        <v>1239</v>
      </c>
      <c r="D2206" s="89" t="s">
        <v>4127</v>
      </c>
      <c r="E2206" s="91"/>
      <c r="F2206" s="10" t="s">
        <v>4125</v>
      </c>
      <c r="G2206" s="15"/>
    </row>
    <row r="2207">
      <c r="A2207" s="168" t="s">
        <v>326</v>
      </c>
      <c r="B2207" s="169" t="s">
        <v>658</v>
      </c>
      <c r="C2207" s="9" t="s">
        <v>4128</v>
      </c>
      <c r="D2207" s="89" t="s">
        <v>4129</v>
      </c>
      <c r="E2207" s="91"/>
      <c r="F2207" s="10" t="s">
        <v>4130</v>
      </c>
      <c r="G2207" s="15"/>
    </row>
    <row r="2208">
      <c r="A2208" s="168" t="s">
        <v>326</v>
      </c>
      <c r="B2208" s="169" t="s">
        <v>658</v>
      </c>
      <c r="C2208" s="9" t="s">
        <v>1237</v>
      </c>
      <c r="D2208" s="9" t="s">
        <v>1238</v>
      </c>
      <c r="E2208" s="10"/>
      <c r="F2208" s="10" t="s">
        <v>4131</v>
      </c>
      <c r="G2208" s="15"/>
    </row>
    <row r="2209">
      <c r="A2209" s="168" t="s">
        <v>326</v>
      </c>
      <c r="B2209" s="169" t="s">
        <v>658</v>
      </c>
      <c r="C2209" s="10" t="s">
        <v>4132</v>
      </c>
      <c r="D2209" s="10" t="s">
        <v>4133</v>
      </c>
      <c r="E2209" s="10" t="s">
        <v>4134</v>
      </c>
      <c r="F2209" s="10" t="s">
        <v>4125</v>
      </c>
      <c r="G2209" s="15"/>
    </row>
    <row r="2210">
      <c r="A2210" s="168" t="s">
        <v>326</v>
      </c>
      <c r="B2210" s="169" t="s">
        <v>658</v>
      </c>
      <c r="C2210" s="10" t="s">
        <v>1233</v>
      </c>
      <c r="D2210" s="10" t="s">
        <v>4135</v>
      </c>
      <c r="E2210" s="10"/>
      <c r="F2210" s="10" t="s">
        <v>4136</v>
      </c>
      <c r="G2210" s="15"/>
    </row>
    <row r="2211">
      <c r="A2211" s="168" t="s">
        <v>326</v>
      </c>
      <c r="B2211" s="169" t="s">
        <v>658</v>
      </c>
      <c r="C2211" s="9" t="s">
        <v>1249</v>
      </c>
      <c r="D2211" s="89" t="s">
        <v>1522</v>
      </c>
      <c r="E2211" s="10"/>
      <c r="F2211" s="10" t="s">
        <v>4137</v>
      </c>
      <c r="G2211" s="15"/>
    </row>
    <row r="2212">
      <c r="A2212" s="168" t="s">
        <v>326</v>
      </c>
      <c r="B2212" s="169" t="s">
        <v>658</v>
      </c>
      <c r="C2212" s="10" t="s">
        <v>872</v>
      </c>
      <c r="D2212" s="89" t="s">
        <v>660</v>
      </c>
      <c r="E2212" s="10"/>
      <c r="F2212" s="10" t="s">
        <v>4138</v>
      </c>
      <c r="G2212" s="15"/>
    </row>
    <row r="2213">
      <c r="A2213" s="168" t="s">
        <v>326</v>
      </c>
      <c r="B2213" s="169" t="s">
        <v>658</v>
      </c>
      <c r="C2213" s="9" t="s">
        <v>1244</v>
      </c>
      <c r="D2213" s="89" t="s">
        <v>1245</v>
      </c>
      <c r="E2213" s="10"/>
      <c r="F2213" s="10" t="s">
        <v>4126</v>
      </c>
      <c r="G2213" s="15"/>
    </row>
    <row r="2214">
      <c r="A2214" s="168" t="s">
        <v>326</v>
      </c>
      <c r="B2214" s="169" t="s">
        <v>1215</v>
      </c>
      <c r="C2214" s="9" t="s">
        <v>1216</v>
      </c>
      <c r="D2214" s="89" t="s">
        <v>1217</v>
      </c>
      <c r="E2214" s="10"/>
      <c r="F2214" s="10" t="s">
        <v>4126</v>
      </c>
      <c r="G2214" s="15"/>
    </row>
    <row r="2215">
      <c r="A2215" s="168" t="s">
        <v>2562</v>
      </c>
      <c r="B2215" s="169" t="s">
        <v>2563</v>
      </c>
      <c r="C2215" s="14" t="s">
        <v>2564</v>
      </c>
      <c r="D2215" s="14" t="s">
        <v>2569</v>
      </c>
      <c r="E2215" s="10" t="s">
        <v>4139</v>
      </c>
      <c r="F2215" s="10" t="s">
        <v>4125</v>
      </c>
      <c r="G2215" s="15"/>
    </row>
    <row r="2216">
      <c r="A2216" s="168" t="s">
        <v>2562</v>
      </c>
      <c r="B2216" s="169" t="s">
        <v>2563</v>
      </c>
      <c r="C2216" s="13" t="s">
        <v>2577</v>
      </c>
      <c r="D2216" s="13" t="s">
        <v>2578</v>
      </c>
      <c r="E2216" s="10" t="s">
        <v>4140</v>
      </c>
      <c r="F2216" s="10" t="s">
        <v>4141</v>
      </c>
      <c r="G2216" s="15"/>
    </row>
    <row r="2217">
      <c r="A2217" s="168" t="s">
        <v>2562</v>
      </c>
      <c r="B2217" s="169" t="s">
        <v>2563</v>
      </c>
      <c r="C2217" s="14" t="s">
        <v>4142</v>
      </c>
      <c r="D2217" s="14" t="s">
        <v>4143</v>
      </c>
      <c r="E2217" s="10"/>
      <c r="F2217" s="10" t="s">
        <v>4144</v>
      </c>
      <c r="G2217" s="15"/>
    </row>
    <row r="2218">
      <c r="A2218" s="168" t="s">
        <v>230</v>
      </c>
      <c r="B2218" s="169" t="s">
        <v>2614</v>
      </c>
      <c r="C2218" s="9"/>
      <c r="D2218" s="89" t="s">
        <v>2615</v>
      </c>
      <c r="E2218" s="91" t="s">
        <v>2616</v>
      </c>
      <c r="F2218" s="10" t="s">
        <v>4141</v>
      </c>
      <c r="G2218" s="15"/>
    </row>
    <row r="2219">
      <c r="A2219" s="168" t="s">
        <v>925</v>
      </c>
      <c r="B2219" s="169" t="s">
        <v>926</v>
      </c>
      <c r="C2219" s="9" t="s">
        <v>2624</v>
      </c>
      <c r="D2219" s="9" t="s">
        <v>2625</v>
      </c>
      <c r="E2219" s="10"/>
      <c r="F2219" s="10" t="s">
        <v>4141</v>
      </c>
      <c r="G2219" s="15"/>
    </row>
    <row r="2220">
      <c r="A2220" s="168" t="s">
        <v>925</v>
      </c>
      <c r="B2220" s="169" t="s">
        <v>926</v>
      </c>
      <c r="C2220" s="9" t="s">
        <v>3622</v>
      </c>
      <c r="D2220" s="89" t="s">
        <v>3627</v>
      </c>
      <c r="E2220" s="10" t="s">
        <v>4145</v>
      </c>
      <c r="F2220" s="10" t="s">
        <v>4141</v>
      </c>
      <c r="G2220" s="15"/>
    </row>
    <row r="2221">
      <c r="A2221" s="168" t="s">
        <v>687</v>
      </c>
      <c r="B2221" s="169" t="s">
        <v>1293</v>
      </c>
      <c r="C2221" s="9" t="s">
        <v>1294</v>
      </c>
      <c r="D2221" s="89" t="s">
        <v>1302</v>
      </c>
      <c r="E2221" s="10" t="s">
        <v>4146</v>
      </c>
      <c r="F2221" s="10" t="s">
        <v>4147</v>
      </c>
      <c r="G2221" s="15"/>
    </row>
    <row r="2222">
      <c r="A2222" s="168" t="s">
        <v>687</v>
      </c>
      <c r="B2222" s="169" t="s">
        <v>2651</v>
      </c>
      <c r="C2222" s="9" t="s">
        <v>2652</v>
      </c>
      <c r="D2222" s="89" t="s">
        <v>2653</v>
      </c>
      <c r="E2222" s="10" t="s">
        <v>4148</v>
      </c>
      <c r="F2222" s="10" t="s">
        <v>4149</v>
      </c>
      <c r="G2222" s="15"/>
    </row>
    <row r="2223">
      <c r="A2223" s="168" t="s">
        <v>687</v>
      </c>
      <c r="B2223" s="169" t="s">
        <v>2651</v>
      </c>
      <c r="C2223" s="9" t="s">
        <v>2652</v>
      </c>
      <c r="D2223" s="89" t="s">
        <v>2658</v>
      </c>
      <c r="E2223" s="10"/>
      <c r="F2223" s="10" t="s">
        <v>4141</v>
      </c>
      <c r="G2223" s="15"/>
    </row>
    <row r="2224">
      <c r="A2224" s="168" t="s">
        <v>687</v>
      </c>
      <c r="B2224" s="169" t="s">
        <v>2651</v>
      </c>
      <c r="C2224" s="9" t="s">
        <v>2664</v>
      </c>
      <c r="D2224" s="89" t="s">
        <v>1590</v>
      </c>
      <c r="E2224" s="10"/>
      <c r="F2224" s="10" t="s">
        <v>4150</v>
      </c>
      <c r="G2224" s="15"/>
    </row>
    <row r="2225">
      <c r="A2225" s="168" t="s">
        <v>687</v>
      </c>
      <c r="B2225" s="169" t="s">
        <v>693</v>
      </c>
      <c r="C2225" s="9" t="s">
        <v>702</v>
      </c>
      <c r="D2225" s="89" t="s">
        <v>4151</v>
      </c>
      <c r="E2225" s="10"/>
      <c r="F2225" s="10" t="s">
        <v>4149</v>
      </c>
      <c r="G2225" s="15"/>
    </row>
    <row r="2226">
      <c r="A2226" s="168" t="s">
        <v>687</v>
      </c>
      <c r="B2226" s="169" t="s">
        <v>693</v>
      </c>
      <c r="C2226" s="9" t="s">
        <v>702</v>
      </c>
      <c r="D2226" s="91" t="s">
        <v>837</v>
      </c>
      <c r="E2226" s="10"/>
      <c r="F2226" s="10" t="s">
        <v>4152</v>
      </c>
      <c r="G2226" s="15"/>
    </row>
    <row r="2227">
      <c r="A2227" s="168" t="s">
        <v>687</v>
      </c>
      <c r="B2227" s="169" t="s">
        <v>693</v>
      </c>
      <c r="C2227" s="9" t="s">
        <v>702</v>
      </c>
      <c r="D2227" s="91" t="s">
        <v>4153</v>
      </c>
      <c r="E2227" s="10"/>
      <c r="F2227" s="10" t="s">
        <v>4152</v>
      </c>
      <c r="G2227" s="15"/>
    </row>
    <row r="2228">
      <c r="A2228" s="168" t="s">
        <v>687</v>
      </c>
      <c r="B2228" s="169" t="s">
        <v>693</v>
      </c>
      <c r="C2228" s="9" t="s">
        <v>706</v>
      </c>
      <c r="D2228" s="91" t="s">
        <v>707</v>
      </c>
      <c r="E2228" s="10"/>
      <c r="F2228" s="10" t="s">
        <v>4152</v>
      </c>
      <c r="G2228" s="15"/>
    </row>
    <row r="2229">
      <c r="A2229" s="168" t="s">
        <v>687</v>
      </c>
      <c r="B2229" s="169" t="s">
        <v>693</v>
      </c>
      <c r="C2229" s="9" t="s">
        <v>706</v>
      </c>
      <c r="D2229" s="91" t="s">
        <v>712</v>
      </c>
      <c r="E2229" s="10"/>
      <c r="F2229" s="10" t="s">
        <v>4152</v>
      </c>
      <c r="G2229" s="15"/>
    </row>
    <row r="2230">
      <c r="A2230" s="168" t="s">
        <v>687</v>
      </c>
      <c r="B2230" s="169" t="s">
        <v>693</v>
      </c>
      <c r="C2230" s="9" t="s">
        <v>706</v>
      </c>
      <c r="D2230" s="91" t="s">
        <v>1590</v>
      </c>
      <c r="E2230" s="10"/>
      <c r="F2230" s="10" t="s">
        <v>4152</v>
      </c>
      <c r="G2230" s="15"/>
    </row>
    <row r="2231">
      <c r="A2231" s="168" t="s">
        <v>687</v>
      </c>
      <c r="B2231" s="169" t="s">
        <v>693</v>
      </c>
      <c r="C2231" s="9" t="s">
        <v>706</v>
      </c>
      <c r="D2231" s="91" t="s">
        <v>714</v>
      </c>
      <c r="E2231" s="10"/>
      <c r="F2231" s="10" t="s">
        <v>4149</v>
      </c>
      <c r="G2231" s="15"/>
    </row>
    <row r="2232">
      <c r="A2232" s="168" t="s">
        <v>687</v>
      </c>
      <c r="B2232" s="169" t="s">
        <v>693</v>
      </c>
      <c r="C2232" s="9" t="s">
        <v>715</v>
      </c>
      <c r="D2232" s="91" t="s">
        <v>1616</v>
      </c>
      <c r="E2232" s="10"/>
      <c r="F2232" s="10" t="s">
        <v>4152</v>
      </c>
      <c r="G2232" s="15"/>
    </row>
    <row r="2233">
      <c r="A2233" s="168" t="s">
        <v>687</v>
      </c>
      <c r="B2233" s="169" t="s">
        <v>693</v>
      </c>
      <c r="C2233" s="9" t="s">
        <v>1634</v>
      </c>
      <c r="D2233" s="100" t="s">
        <v>639</v>
      </c>
      <c r="E2233" s="10"/>
      <c r="F2233" s="10" t="s">
        <v>4154</v>
      </c>
      <c r="G2233" s="15"/>
    </row>
    <row r="2234">
      <c r="A2234" s="168" t="s">
        <v>687</v>
      </c>
      <c r="B2234" s="169" t="s">
        <v>1964</v>
      </c>
      <c r="C2234" s="9" t="s">
        <v>2757</v>
      </c>
      <c r="D2234" s="89" t="s">
        <v>4155</v>
      </c>
      <c r="E2234" s="10"/>
      <c r="F2234" s="10" t="s">
        <v>4156</v>
      </c>
      <c r="G2234" s="15"/>
    </row>
    <row r="2235">
      <c r="A2235" s="168" t="s">
        <v>2078</v>
      </c>
      <c r="B2235" s="169" t="s">
        <v>2760</v>
      </c>
      <c r="C2235" s="9" t="s">
        <v>2761</v>
      </c>
      <c r="D2235" s="89" t="s">
        <v>4157</v>
      </c>
      <c r="E2235" s="10"/>
      <c r="F2235" s="10" t="s">
        <v>4158</v>
      </c>
      <c r="G2235" s="15"/>
    </row>
    <row r="2236">
      <c r="A2236" s="168" t="s">
        <v>388</v>
      </c>
      <c r="B2236" s="169" t="s">
        <v>2083</v>
      </c>
      <c r="C2236" s="9" t="s">
        <v>2084</v>
      </c>
      <c r="D2236" s="89" t="s">
        <v>2085</v>
      </c>
      <c r="E2236" s="10"/>
      <c r="F2236" s="10" t="s">
        <v>4154</v>
      </c>
      <c r="G2236" s="15"/>
    </row>
    <row r="2237">
      <c r="A2237" s="168" t="s">
        <v>1016</v>
      </c>
      <c r="B2237" s="169" t="s">
        <v>2886</v>
      </c>
      <c r="C2237" s="9" t="s">
        <v>2887</v>
      </c>
      <c r="D2237" s="9" t="s">
        <v>4159</v>
      </c>
      <c r="E2237" s="10" t="s">
        <v>4160</v>
      </c>
      <c r="F2237" s="10" t="s">
        <v>4161</v>
      </c>
      <c r="G2237" s="8" t="s">
        <v>1333</v>
      </c>
    </row>
    <row r="2238">
      <c r="A2238" s="168" t="s">
        <v>1016</v>
      </c>
      <c r="B2238" s="169" t="s">
        <v>1782</v>
      </c>
      <c r="C2238" s="9" t="s">
        <v>1783</v>
      </c>
      <c r="D2238" s="9" t="s">
        <v>4162</v>
      </c>
      <c r="E2238" s="10"/>
      <c r="F2238" s="10" t="s">
        <v>4163</v>
      </c>
      <c r="G2238" s="15"/>
    </row>
    <row r="2239">
      <c r="A2239" s="168" t="s">
        <v>1016</v>
      </c>
      <c r="B2239" s="169" t="s">
        <v>1782</v>
      </c>
      <c r="C2239" s="9" t="s">
        <v>1803</v>
      </c>
      <c r="D2239" s="9" t="s">
        <v>2288</v>
      </c>
      <c r="E2239" s="10"/>
      <c r="F2239" s="10" t="s">
        <v>4141</v>
      </c>
      <c r="G2239" s="15"/>
    </row>
    <row r="2240">
      <c r="A2240" s="168" t="s">
        <v>1016</v>
      </c>
      <c r="B2240" s="169" t="s">
        <v>1782</v>
      </c>
      <c r="C2240" s="9" t="s">
        <v>1803</v>
      </c>
      <c r="D2240" s="9" t="s">
        <v>1827</v>
      </c>
      <c r="E2240" s="10"/>
      <c r="F2240" s="10" t="s">
        <v>4154</v>
      </c>
      <c r="G2240" s="15"/>
    </row>
    <row r="2241">
      <c r="A2241" s="168" t="s">
        <v>1016</v>
      </c>
      <c r="B2241" s="169" t="s">
        <v>1782</v>
      </c>
      <c r="C2241" s="9" t="s">
        <v>1803</v>
      </c>
      <c r="D2241" s="9" t="s">
        <v>4164</v>
      </c>
      <c r="E2241" s="10"/>
      <c r="F2241" s="10" t="s">
        <v>4165</v>
      </c>
      <c r="G2241" s="15"/>
    </row>
    <row r="2242">
      <c r="A2242" s="168" t="s">
        <v>636</v>
      </c>
      <c r="B2242" s="169" t="s">
        <v>637</v>
      </c>
      <c r="C2242" s="9" t="s">
        <v>1055</v>
      </c>
      <c r="D2242" s="89" t="s">
        <v>726</v>
      </c>
      <c r="E2242" s="10"/>
      <c r="F2242" s="10" t="s">
        <v>4150</v>
      </c>
      <c r="G2242" s="15"/>
    </row>
    <row r="2243">
      <c r="A2243" s="168" t="s">
        <v>636</v>
      </c>
      <c r="B2243" s="169" t="s">
        <v>637</v>
      </c>
      <c r="C2243" s="9" t="s">
        <v>4166</v>
      </c>
      <c r="D2243" s="89" t="s">
        <v>4167</v>
      </c>
      <c r="E2243" s="10"/>
      <c r="F2243" s="10" t="s">
        <v>4156</v>
      </c>
      <c r="G2243" s="15"/>
    </row>
    <row r="2244">
      <c r="A2244" s="168" t="s">
        <v>636</v>
      </c>
      <c r="B2244" s="169" t="s">
        <v>637</v>
      </c>
      <c r="C2244" s="9" t="s">
        <v>2939</v>
      </c>
      <c r="D2244" s="89" t="s">
        <v>4168</v>
      </c>
      <c r="E2244" s="10"/>
      <c r="F2244" s="10" t="s">
        <v>4156</v>
      </c>
      <c r="G2244" s="15"/>
    </row>
    <row r="2245">
      <c r="A2245" s="168" t="s">
        <v>636</v>
      </c>
      <c r="B2245" s="169" t="s">
        <v>637</v>
      </c>
      <c r="C2245" s="9" t="s">
        <v>3348</v>
      </c>
      <c r="D2245" s="89" t="s">
        <v>720</v>
      </c>
      <c r="E2245" s="10"/>
      <c r="F2245" s="10" t="s">
        <v>4149</v>
      </c>
      <c r="G2245" s="8" t="s">
        <v>1333</v>
      </c>
    </row>
    <row r="2246">
      <c r="A2246" s="168" t="s">
        <v>636</v>
      </c>
      <c r="B2246" s="169" t="s">
        <v>744</v>
      </c>
      <c r="C2246" s="9" t="s">
        <v>756</v>
      </c>
      <c r="D2246" s="89" t="s">
        <v>757</v>
      </c>
      <c r="E2246" s="10"/>
      <c r="F2246" s="10" t="s">
        <v>4156</v>
      </c>
      <c r="G2246" s="15"/>
    </row>
    <row r="2247">
      <c r="A2247" s="168" t="s">
        <v>636</v>
      </c>
      <c r="B2247" s="169" t="s">
        <v>1926</v>
      </c>
      <c r="C2247" s="9" t="s">
        <v>2948</v>
      </c>
      <c r="D2247" s="100" t="s">
        <v>2950</v>
      </c>
      <c r="E2247" s="10"/>
      <c r="F2247" s="10" t="s">
        <v>4149</v>
      </c>
      <c r="G2247" s="8" t="s">
        <v>1333</v>
      </c>
    </row>
    <row r="2248">
      <c r="A2248" s="168" t="s">
        <v>636</v>
      </c>
      <c r="B2248" s="169" t="s">
        <v>1926</v>
      </c>
      <c r="C2248" s="9" t="s">
        <v>2965</v>
      </c>
      <c r="D2248" s="89" t="s">
        <v>2966</v>
      </c>
      <c r="E2248" s="10"/>
      <c r="F2248" s="10" t="s">
        <v>4156</v>
      </c>
      <c r="G2248" s="15"/>
    </row>
    <row r="2249">
      <c r="A2249" s="168" t="s">
        <v>636</v>
      </c>
      <c r="B2249" s="169" t="s">
        <v>763</v>
      </c>
      <c r="C2249" s="10" t="s">
        <v>1087</v>
      </c>
      <c r="D2249" s="89" t="s">
        <v>2976</v>
      </c>
      <c r="E2249" s="10"/>
      <c r="F2249" s="10" t="s">
        <v>4147</v>
      </c>
      <c r="G2249" s="15"/>
    </row>
    <row r="2250">
      <c r="A2250" s="168" t="s">
        <v>636</v>
      </c>
      <c r="B2250" s="169" t="s">
        <v>763</v>
      </c>
      <c r="C2250" s="9" t="s">
        <v>767</v>
      </c>
      <c r="D2250" s="9" t="s">
        <v>768</v>
      </c>
      <c r="E2250" s="91" t="s">
        <v>4169</v>
      </c>
      <c r="F2250" s="10" t="s">
        <v>4141</v>
      </c>
      <c r="G2250" s="15"/>
    </row>
    <row r="2251">
      <c r="A2251" s="168" t="s">
        <v>1107</v>
      </c>
      <c r="B2251" s="169" t="s">
        <v>1108</v>
      </c>
      <c r="C2251" s="9" t="s">
        <v>4170</v>
      </c>
      <c r="D2251" s="9" t="s">
        <v>2988</v>
      </c>
      <c r="E2251" s="10"/>
      <c r="F2251" s="10" t="s">
        <v>4147</v>
      </c>
      <c r="G2251" s="15"/>
    </row>
    <row r="2252">
      <c r="A2252" s="168" t="s">
        <v>1107</v>
      </c>
      <c r="B2252" s="169" t="s">
        <v>1108</v>
      </c>
      <c r="C2252" s="9" t="s">
        <v>2319</v>
      </c>
      <c r="D2252" s="9" t="s">
        <v>1890</v>
      </c>
      <c r="E2252" s="10"/>
      <c r="F2252" s="10" t="s">
        <v>4141</v>
      </c>
      <c r="G2252" s="15"/>
    </row>
    <row r="2253">
      <c r="A2253" s="168" t="s">
        <v>1107</v>
      </c>
      <c r="B2253" s="169" t="s">
        <v>1108</v>
      </c>
      <c r="C2253" s="9" t="s">
        <v>1906</v>
      </c>
      <c r="D2253" s="9" t="s">
        <v>1907</v>
      </c>
      <c r="E2253" s="10"/>
      <c r="F2253" s="10" t="s">
        <v>4171</v>
      </c>
      <c r="G2253" s="15"/>
    </row>
    <row r="2254">
      <c r="A2254" s="168" t="s">
        <v>1107</v>
      </c>
      <c r="B2254" s="169" t="s">
        <v>4172</v>
      </c>
      <c r="C2254" s="9" t="s">
        <v>4173</v>
      </c>
      <c r="D2254" s="9" t="s">
        <v>4174</v>
      </c>
      <c r="E2254" s="10" t="s">
        <v>4175</v>
      </c>
      <c r="F2254" s="10" t="s">
        <v>4141</v>
      </c>
      <c r="G2254" s="15"/>
    </row>
    <row r="2255">
      <c r="A2255" s="168" t="s">
        <v>3001</v>
      </c>
      <c r="B2255" s="169" t="s">
        <v>3002</v>
      </c>
      <c r="C2255" s="9" t="s">
        <v>3003</v>
      </c>
      <c r="D2255" s="9" t="s">
        <v>3004</v>
      </c>
      <c r="E2255" s="10"/>
      <c r="F2255" s="10" t="s">
        <v>4141</v>
      </c>
      <c r="G2255" s="15"/>
    </row>
    <row r="2256">
      <c r="A2256" s="168" t="s">
        <v>3368</v>
      </c>
      <c r="B2256" s="169" t="s">
        <v>3369</v>
      </c>
      <c r="C2256" s="9" t="s">
        <v>3375</v>
      </c>
      <c r="D2256" s="89" t="s">
        <v>4176</v>
      </c>
      <c r="E2256" s="10"/>
      <c r="F2256" s="10" t="s">
        <v>4147</v>
      </c>
      <c r="G2256" s="15"/>
    </row>
    <row r="2257">
      <c r="A2257" s="168" t="s">
        <v>3368</v>
      </c>
      <c r="B2257" s="169" t="s">
        <v>3369</v>
      </c>
      <c r="C2257" s="9" t="s">
        <v>1431</v>
      </c>
      <c r="D2257" s="89" t="s">
        <v>4177</v>
      </c>
      <c r="E2257" s="10" t="s">
        <v>4178</v>
      </c>
      <c r="F2257" s="10" t="s">
        <v>4147</v>
      </c>
      <c r="G2257" s="15"/>
    </row>
    <row r="2258">
      <c r="A2258" s="168" t="s">
        <v>1402</v>
      </c>
      <c r="B2258" s="169" t="s">
        <v>1403</v>
      </c>
      <c r="C2258" s="10" t="s">
        <v>1404</v>
      </c>
      <c r="D2258" s="10" t="s">
        <v>4103</v>
      </c>
      <c r="E2258" s="10"/>
      <c r="F2258" s="10" t="s">
        <v>4179</v>
      </c>
      <c r="G2258" s="15"/>
    </row>
    <row r="2259">
      <c r="A2259" s="168" t="s">
        <v>1402</v>
      </c>
      <c r="B2259" s="169" t="s">
        <v>1403</v>
      </c>
      <c r="C2259" s="10" t="s">
        <v>1404</v>
      </c>
      <c r="D2259" s="10" t="s">
        <v>4180</v>
      </c>
      <c r="E2259" s="10"/>
      <c r="F2259" s="10" t="s">
        <v>4149</v>
      </c>
      <c r="G2259" s="15"/>
    </row>
    <row r="2260">
      <c r="A2260" s="67" t="s">
        <v>366</v>
      </c>
    </row>
    <row r="2261">
      <c r="A2261" s="168" t="s">
        <v>316</v>
      </c>
      <c r="B2261" s="169" t="s">
        <v>411</v>
      </c>
      <c r="C2261" s="9" t="s">
        <v>4181</v>
      </c>
      <c r="D2261" s="89" t="s">
        <v>3167</v>
      </c>
      <c r="E2261" s="10" t="s">
        <v>4182</v>
      </c>
      <c r="F2261" s="10" t="s">
        <v>4183</v>
      </c>
      <c r="G2261" s="15"/>
    </row>
    <row r="2262">
      <c r="A2262" s="168" t="s">
        <v>326</v>
      </c>
      <c r="B2262" s="169" t="s">
        <v>658</v>
      </c>
      <c r="C2262" s="9" t="s">
        <v>1249</v>
      </c>
      <c r="D2262" s="89"/>
      <c r="E2262" s="10" t="s">
        <v>4184</v>
      </c>
      <c r="F2262" s="10" t="s">
        <v>4126</v>
      </c>
      <c r="G2262" s="15"/>
    </row>
    <row r="2263">
      <c r="A2263" s="168" t="s">
        <v>326</v>
      </c>
      <c r="B2263" s="169" t="s">
        <v>658</v>
      </c>
      <c r="C2263" s="9" t="s">
        <v>2541</v>
      </c>
      <c r="D2263" s="89"/>
      <c r="E2263" s="10" t="s">
        <v>4185</v>
      </c>
      <c r="F2263" s="10" t="s">
        <v>4126</v>
      </c>
      <c r="G2263" s="15"/>
    </row>
    <row r="2264">
      <c r="A2264" s="168" t="s">
        <v>326</v>
      </c>
      <c r="B2264" s="169" t="s">
        <v>658</v>
      </c>
      <c r="C2264" s="9" t="s">
        <v>4186</v>
      </c>
      <c r="D2264" s="89"/>
      <c r="E2264" s="10"/>
      <c r="F2264" s="10" t="s">
        <v>4161</v>
      </c>
      <c r="G2264" s="15"/>
    </row>
    <row r="2265">
      <c r="A2265" s="168" t="s">
        <v>2562</v>
      </c>
      <c r="B2265" s="169" t="s">
        <v>2563</v>
      </c>
      <c r="C2265" s="9"/>
      <c r="D2265" s="9"/>
      <c r="E2265" s="10"/>
      <c r="F2265" s="10" t="s">
        <v>4187</v>
      </c>
      <c r="G2265" s="15"/>
    </row>
    <row r="2266">
      <c r="A2266" s="168" t="s">
        <v>687</v>
      </c>
      <c r="B2266" s="169" t="s">
        <v>2638</v>
      </c>
      <c r="C2266" s="9"/>
      <c r="D2266" s="89"/>
      <c r="E2266" s="10"/>
      <c r="F2266" s="10" t="s">
        <v>4126</v>
      </c>
      <c r="G2266" s="15"/>
    </row>
    <row r="2267">
      <c r="A2267" s="168" t="s">
        <v>687</v>
      </c>
      <c r="B2267" s="169" t="s">
        <v>2736</v>
      </c>
      <c r="C2267" s="9"/>
      <c r="D2267" s="100"/>
      <c r="E2267" s="10"/>
      <c r="F2267" s="10" t="s">
        <v>4138</v>
      </c>
      <c r="G2267" s="15"/>
    </row>
    <row r="2268">
      <c r="A2268" s="168" t="s">
        <v>388</v>
      </c>
      <c r="B2268" s="169" t="s">
        <v>1006</v>
      </c>
      <c r="C2268" s="9"/>
      <c r="D2268" s="89"/>
      <c r="E2268" s="10"/>
      <c r="F2268" s="10" t="s">
        <v>4126</v>
      </c>
      <c r="G2268" s="15"/>
    </row>
    <row r="2269">
      <c r="A2269" s="168" t="s">
        <v>388</v>
      </c>
      <c r="B2269" s="169" t="s">
        <v>3337</v>
      </c>
      <c r="C2269" s="9"/>
      <c r="D2269" s="89" t="s">
        <v>3990</v>
      </c>
      <c r="E2269" s="10" t="s">
        <v>4188</v>
      </c>
      <c r="F2269" s="10" t="s">
        <v>4141</v>
      </c>
      <c r="G2269" s="15"/>
    </row>
    <row r="2270">
      <c r="A2270" s="168" t="s">
        <v>636</v>
      </c>
      <c r="B2270" s="169" t="s">
        <v>744</v>
      </c>
      <c r="C2270" s="9" t="s">
        <v>4189</v>
      </c>
      <c r="D2270" s="89"/>
      <c r="E2270" s="10" t="s">
        <v>4190</v>
      </c>
      <c r="F2270" s="10" t="s">
        <v>4191</v>
      </c>
      <c r="G2270" s="15"/>
    </row>
    <row r="2271">
      <c r="A2271" s="168" t="s">
        <v>234</v>
      </c>
      <c r="B2271" s="169" t="s">
        <v>625</v>
      </c>
      <c r="C2271" s="9"/>
      <c r="D2271" s="89"/>
      <c r="E2271" s="10"/>
      <c r="F2271" s="10" t="s">
        <v>4183</v>
      </c>
      <c r="G2271" s="15"/>
    </row>
    <row r="2272">
      <c r="A2272" s="168" t="s">
        <v>368</v>
      </c>
      <c r="B2272" s="169" t="s">
        <v>368</v>
      </c>
      <c r="C2272" s="9"/>
      <c r="D2272" s="89"/>
      <c r="E2272" s="10" t="s">
        <v>3403</v>
      </c>
      <c r="F2272" s="10" t="s">
        <v>4125</v>
      </c>
      <c r="G2272" s="15"/>
    </row>
    <row r="2273">
      <c r="A2273" s="168" t="s">
        <v>368</v>
      </c>
      <c r="B2273" s="169" t="s">
        <v>368</v>
      </c>
      <c r="C2273" s="9"/>
      <c r="D2273" s="89"/>
      <c r="E2273" s="10" t="s">
        <v>4192</v>
      </c>
      <c r="F2273" s="10" t="s">
        <v>4141</v>
      </c>
      <c r="G2273" s="15"/>
    </row>
    <row r="2274">
      <c r="A2274" s="168" t="s">
        <v>368</v>
      </c>
      <c r="B2274" s="169" t="s">
        <v>368</v>
      </c>
      <c r="C2274" s="9"/>
      <c r="D2274" s="89"/>
      <c r="E2274" s="10" t="s">
        <v>4193</v>
      </c>
      <c r="F2274" s="10" t="s">
        <v>4141</v>
      </c>
      <c r="G2274" s="15"/>
    </row>
    <row r="2275">
      <c r="A2275" s="168" t="s">
        <v>368</v>
      </c>
      <c r="B2275" s="169" t="s">
        <v>368</v>
      </c>
      <c r="C2275" s="9"/>
      <c r="D2275" s="89"/>
      <c r="E2275" s="10" t="s">
        <v>4194</v>
      </c>
      <c r="F2275" s="10" t="s">
        <v>4147</v>
      </c>
      <c r="G2275" s="15"/>
    </row>
    <row r="2276">
      <c r="A2276" s="168" t="s">
        <v>368</v>
      </c>
      <c r="B2276" s="169" t="s">
        <v>368</v>
      </c>
      <c r="C2276" s="9"/>
      <c r="D2276" s="89"/>
      <c r="E2276" s="10" t="s">
        <v>4195</v>
      </c>
      <c r="F2276" s="10" t="s">
        <v>4147</v>
      </c>
      <c r="G2276" s="15"/>
    </row>
    <row r="2277">
      <c r="A2277" s="168" t="s">
        <v>368</v>
      </c>
      <c r="B2277" s="169" t="s">
        <v>368</v>
      </c>
      <c r="C2277" s="9"/>
      <c r="D2277" s="89"/>
      <c r="E2277" s="10" t="s">
        <v>4196</v>
      </c>
      <c r="F2277" s="10" t="s">
        <v>4136</v>
      </c>
      <c r="G2277" s="15"/>
    </row>
    <row r="2278">
      <c r="A2278" s="1" t="s">
        <v>4197</v>
      </c>
      <c r="F2278" s="24" t="s">
        <v>186</v>
      </c>
    </row>
    <row r="2279">
      <c r="A2279" s="170" t="s">
        <v>3436</v>
      </c>
      <c r="B2279" s="171" t="s">
        <v>3437</v>
      </c>
      <c r="C2279" s="9"/>
      <c r="D2279" s="9" t="s">
        <v>3438</v>
      </c>
      <c r="E2279" s="91"/>
      <c r="F2279" s="10" t="s">
        <v>4198</v>
      </c>
      <c r="G2279" s="121" t="str">
        <f>HYPERLINK("https://youtu.be/E09Q1wOmYpc","Link")</f>
        <v>Link</v>
      </c>
    </row>
    <row r="2280">
      <c r="A2280" s="172" t="s">
        <v>1181</v>
      </c>
      <c r="B2280" s="173" t="s">
        <v>3440</v>
      </c>
      <c r="C2280" s="13" t="s">
        <v>3441</v>
      </c>
      <c r="D2280" s="13" t="s">
        <v>3442</v>
      </c>
      <c r="E2280" s="10"/>
      <c r="F2280" s="10" t="s">
        <v>4199</v>
      </c>
      <c r="G2280" s="15"/>
    </row>
    <row r="2281">
      <c r="A2281" s="172" t="s">
        <v>3453</v>
      </c>
      <c r="B2281" s="173" t="s">
        <v>3454</v>
      </c>
      <c r="C2281" s="10" t="s">
        <v>3455</v>
      </c>
      <c r="D2281" s="106" t="s">
        <v>1251</v>
      </c>
      <c r="E2281" s="10"/>
      <c r="F2281" s="10" t="s">
        <v>4200</v>
      </c>
      <c r="G2281" s="15"/>
    </row>
    <row r="2282">
      <c r="A2282" s="172" t="s">
        <v>3453</v>
      </c>
      <c r="B2282" s="173" t="s">
        <v>3454</v>
      </c>
      <c r="C2282" s="10" t="s">
        <v>3455</v>
      </c>
      <c r="D2282" s="106" t="s">
        <v>4201</v>
      </c>
      <c r="E2282" s="10"/>
      <c r="F2282" s="10" t="s">
        <v>4200</v>
      </c>
      <c r="G2282" s="15"/>
    </row>
    <row r="2283">
      <c r="A2283" s="172" t="s">
        <v>3453</v>
      </c>
      <c r="B2283" s="173" t="s">
        <v>3454</v>
      </c>
      <c r="C2283" s="10" t="s">
        <v>3463</v>
      </c>
      <c r="D2283" s="106" t="s">
        <v>720</v>
      </c>
      <c r="E2283" s="10"/>
      <c r="F2283" s="10" t="s">
        <v>4200</v>
      </c>
      <c r="G2283" s="15"/>
    </row>
    <row r="2284">
      <c r="A2284" s="174" t="s">
        <v>3453</v>
      </c>
      <c r="B2284" s="175" t="s">
        <v>3479</v>
      </c>
      <c r="C2284" s="10"/>
      <c r="D2284" s="105" t="s">
        <v>3480</v>
      </c>
      <c r="E2284" s="10"/>
      <c r="F2284" s="10" t="s">
        <v>4202</v>
      </c>
      <c r="G2284" s="15"/>
    </row>
    <row r="2285">
      <c r="A2285" s="174" t="s">
        <v>3453</v>
      </c>
      <c r="B2285" s="175" t="s">
        <v>3479</v>
      </c>
      <c r="C2285" s="10"/>
      <c r="D2285" s="105" t="s">
        <v>3483</v>
      </c>
      <c r="E2285" s="10"/>
      <c r="F2285" s="10" t="s">
        <v>4203</v>
      </c>
      <c r="G2285" s="15"/>
    </row>
    <row r="2286">
      <c r="A2286" s="174" t="s">
        <v>3453</v>
      </c>
      <c r="B2286" s="175" t="s">
        <v>3479</v>
      </c>
      <c r="C2286" s="10"/>
      <c r="D2286" s="105" t="s">
        <v>3487</v>
      </c>
      <c r="E2286" s="10"/>
      <c r="F2286" s="10" t="s">
        <v>4204</v>
      </c>
      <c r="G2286" s="15"/>
    </row>
    <row r="2287">
      <c r="A2287" s="174" t="s">
        <v>3453</v>
      </c>
      <c r="B2287" s="175" t="s">
        <v>3491</v>
      </c>
      <c r="C2287" s="10"/>
      <c r="D2287" s="105" t="s">
        <v>3492</v>
      </c>
      <c r="E2287" s="10"/>
      <c r="F2287" s="10" t="s">
        <v>4205</v>
      </c>
      <c r="G2287" s="15"/>
    </row>
    <row r="2288">
      <c r="A2288" s="174" t="s">
        <v>3453</v>
      </c>
      <c r="B2288" s="175" t="s">
        <v>3491</v>
      </c>
      <c r="C2288" s="10"/>
      <c r="D2288" s="106" t="s">
        <v>4206</v>
      </c>
      <c r="E2288" s="10"/>
      <c r="F2288" s="10" t="s">
        <v>4207</v>
      </c>
      <c r="G2288" s="15"/>
    </row>
    <row r="2289">
      <c r="A2289" s="174" t="s">
        <v>3453</v>
      </c>
      <c r="B2289" s="175" t="s">
        <v>3491</v>
      </c>
      <c r="C2289" s="10"/>
      <c r="D2289" s="105" t="s">
        <v>3495</v>
      </c>
      <c r="E2289" s="10"/>
      <c r="F2289" s="10" t="s">
        <v>4207</v>
      </c>
      <c r="G2289" s="15"/>
    </row>
    <row r="2290">
      <c r="A2290" s="174" t="s">
        <v>3453</v>
      </c>
      <c r="B2290" s="175" t="s">
        <v>3491</v>
      </c>
      <c r="C2290" s="10"/>
      <c r="D2290" s="105" t="s">
        <v>3497</v>
      </c>
      <c r="E2290" s="10"/>
      <c r="F2290" s="10" t="s">
        <v>4207</v>
      </c>
      <c r="G2290" s="15"/>
    </row>
    <row r="2291">
      <c r="A2291" s="174" t="s">
        <v>3453</v>
      </c>
      <c r="B2291" s="175" t="s">
        <v>3491</v>
      </c>
      <c r="C2291" s="10"/>
      <c r="D2291" s="105" t="s">
        <v>3499</v>
      </c>
      <c r="E2291" s="10"/>
      <c r="F2291" s="10" t="s">
        <v>4207</v>
      </c>
      <c r="G2291" s="15"/>
    </row>
    <row r="2292">
      <c r="A2292" s="174" t="s">
        <v>3453</v>
      </c>
      <c r="B2292" s="175" t="s">
        <v>3501</v>
      </c>
      <c r="C2292" s="10"/>
      <c r="D2292" s="105" t="s">
        <v>3502</v>
      </c>
      <c r="E2292" s="10"/>
      <c r="F2292" s="10" t="s">
        <v>4208</v>
      </c>
      <c r="G2292" s="15"/>
    </row>
    <row r="2293">
      <c r="A2293" s="174" t="s">
        <v>3453</v>
      </c>
      <c r="B2293" s="175" t="s">
        <v>3501</v>
      </c>
      <c r="C2293" s="10"/>
      <c r="D2293" s="105" t="s">
        <v>3504</v>
      </c>
      <c r="E2293" s="10"/>
      <c r="F2293" s="10" t="s">
        <v>4209</v>
      </c>
      <c r="G2293" s="15"/>
    </row>
    <row r="2294">
      <c r="A2294" s="174" t="s">
        <v>3453</v>
      </c>
      <c r="B2294" s="175" t="s">
        <v>3501</v>
      </c>
      <c r="C2294" s="10"/>
      <c r="D2294" s="105" t="s">
        <v>3506</v>
      </c>
      <c r="E2294" s="10"/>
      <c r="F2294" s="10" t="s">
        <v>4204</v>
      </c>
      <c r="G2294" s="15"/>
    </row>
    <row r="2295">
      <c r="A2295" s="174" t="s">
        <v>3453</v>
      </c>
      <c r="B2295" s="175" t="s">
        <v>3501</v>
      </c>
      <c r="C2295" s="10"/>
      <c r="D2295" s="105" t="s">
        <v>3510</v>
      </c>
      <c r="E2295" s="10"/>
      <c r="F2295" s="10" t="s">
        <v>4208</v>
      </c>
      <c r="G2295" s="15"/>
    </row>
    <row r="2296">
      <c r="A2296" s="174" t="s">
        <v>3453</v>
      </c>
      <c r="B2296" s="175" t="s">
        <v>3501</v>
      </c>
      <c r="C2296" s="10"/>
      <c r="D2296" s="105" t="s">
        <v>3512</v>
      </c>
      <c r="E2296" s="10"/>
      <c r="F2296" s="10" t="s">
        <v>4210</v>
      </c>
      <c r="G2296" s="15"/>
    </row>
    <row r="2297">
      <c r="A2297" s="172" t="s">
        <v>1016</v>
      </c>
      <c r="B2297" s="173" t="s">
        <v>1782</v>
      </c>
      <c r="C2297" s="9" t="s">
        <v>1803</v>
      </c>
      <c r="D2297" s="10" t="s">
        <v>2286</v>
      </c>
      <c r="E2297" s="10"/>
      <c r="F2297" s="10" t="s">
        <v>521</v>
      </c>
      <c r="G2297" s="15"/>
    </row>
    <row r="2298">
      <c r="A2298" s="172" t="s">
        <v>1016</v>
      </c>
      <c r="B2298" s="173" t="s">
        <v>1782</v>
      </c>
      <c r="C2298" s="9" t="s">
        <v>1803</v>
      </c>
      <c r="D2298" s="10" t="s">
        <v>1823</v>
      </c>
      <c r="E2298" s="10"/>
      <c r="F2298" s="10" t="s">
        <v>521</v>
      </c>
      <c r="G2298" s="15"/>
    </row>
    <row r="2299">
      <c r="A2299" s="67" t="s">
        <v>366</v>
      </c>
    </row>
    <row r="2300">
      <c r="A2300" s="172" t="s">
        <v>3436</v>
      </c>
      <c r="B2300" s="173" t="s">
        <v>4211</v>
      </c>
      <c r="C2300" s="105"/>
      <c r="D2300" s="106"/>
      <c r="E2300" s="10" t="s">
        <v>2713</v>
      </c>
      <c r="F2300" s="10" t="s">
        <v>4212</v>
      </c>
      <c r="G2300" s="15"/>
    </row>
    <row r="2301">
      <c r="A2301" s="172" t="s">
        <v>3436</v>
      </c>
      <c r="B2301" s="173" t="s">
        <v>4211</v>
      </c>
      <c r="C2301" s="105"/>
      <c r="D2301" s="106"/>
      <c r="E2301" s="10" t="s">
        <v>1130</v>
      </c>
      <c r="F2301" s="10" t="s">
        <v>4213</v>
      </c>
      <c r="G2301" s="15"/>
    </row>
    <row r="2302">
      <c r="A2302" s="170" t="s">
        <v>3514</v>
      </c>
      <c r="B2302" s="171" t="s">
        <v>3515</v>
      </c>
      <c r="C2302" s="9"/>
      <c r="D2302" s="9"/>
      <c r="E2302" s="91" t="s">
        <v>3516</v>
      </c>
      <c r="F2302" s="10" t="s">
        <v>4214</v>
      </c>
      <c r="G2302" s="91"/>
    </row>
    <row r="2303">
      <c r="A2303" s="172" t="s">
        <v>388</v>
      </c>
      <c r="B2303" s="173" t="s">
        <v>1392</v>
      </c>
      <c r="C2303" s="10"/>
      <c r="D2303" s="105"/>
      <c r="E2303" s="10" t="s">
        <v>4215</v>
      </c>
      <c r="F2303" s="10" t="s">
        <v>4214</v>
      </c>
      <c r="G2303" s="15"/>
    </row>
    <row r="2304">
      <c r="A2304" s="172" t="s">
        <v>388</v>
      </c>
      <c r="B2304" s="173" t="s">
        <v>1392</v>
      </c>
      <c r="C2304" s="10"/>
      <c r="D2304" s="105"/>
      <c r="E2304" s="10" t="s">
        <v>4216</v>
      </c>
      <c r="F2304" s="10" t="s">
        <v>4217</v>
      </c>
      <c r="G2304" s="15"/>
    </row>
    <row r="2305">
      <c r="A2305" s="176" t="s">
        <v>388</v>
      </c>
      <c r="B2305" s="177" t="s">
        <v>1010</v>
      </c>
      <c r="C2305" s="138"/>
      <c r="D2305" s="138"/>
      <c r="E2305" s="84" t="s">
        <v>4218</v>
      </c>
      <c r="F2305" s="84"/>
      <c r="G2305" s="84"/>
    </row>
    <row r="2306">
      <c r="A2306" s="172" t="s">
        <v>368</v>
      </c>
      <c r="B2306" s="173" t="s">
        <v>368</v>
      </c>
      <c r="C2306" s="10"/>
      <c r="D2306" s="106"/>
      <c r="E2306" s="10" t="s">
        <v>837</v>
      </c>
      <c r="F2306" s="10" t="s">
        <v>4219</v>
      </c>
      <c r="G2306" s="15"/>
    </row>
    <row r="2307">
      <c r="A2307" s="1" t="s">
        <v>4220</v>
      </c>
      <c r="F2307" s="24" t="s">
        <v>186</v>
      </c>
    </row>
    <row r="2308">
      <c r="A2308" s="178" t="s">
        <v>316</v>
      </c>
      <c r="B2308" s="179" t="s">
        <v>1450</v>
      </c>
      <c r="C2308" s="9" t="s">
        <v>2433</v>
      </c>
      <c r="D2308" s="89" t="s">
        <v>2434</v>
      </c>
      <c r="E2308" s="10"/>
      <c r="F2308" s="10" t="s">
        <v>4221</v>
      </c>
      <c r="G2308" s="15"/>
    </row>
    <row r="2309">
      <c r="A2309" s="178" t="s">
        <v>316</v>
      </c>
      <c r="B2309" s="179" t="s">
        <v>1450</v>
      </c>
      <c r="C2309" s="9" t="s">
        <v>4222</v>
      </c>
      <c r="D2309" s="9" t="s">
        <v>4223</v>
      </c>
      <c r="E2309" s="10"/>
      <c r="F2309" s="10" t="s">
        <v>4224</v>
      </c>
      <c r="G2309" s="15"/>
    </row>
    <row r="2310">
      <c r="A2310" s="180" t="s">
        <v>306</v>
      </c>
      <c r="B2310" s="181" t="s">
        <v>307</v>
      </c>
      <c r="C2310" s="84" t="s">
        <v>541</v>
      </c>
      <c r="D2310" s="84" t="s">
        <v>666</v>
      </c>
      <c r="E2310" s="14" t="s">
        <v>4225</v>
      </c>
      <c r="F2310" s="13" t="s">
        <v>4226</v>
      </c>
      <c r="G2310" s="15"/>
    </row>
    <row r="2311">
      <c r="A2311" s="178" t="s">
        <v>2463</v>
      </c>
      <c r="B2311" s="179" t="s">
        <v>2464</v>
      </c>
      <c r="C2311" s="105" t="s">
        <v>150</v>
      </c>
      <c r="D2311" s="105" t="s">
        <v>4121</v>
      </c>
      <c r="E2311" s="10"/>
      <c r="F2311" s="10" t="s">
        <v>4227</v>
      </c>
      <c r="G2311" s="15"/>
    </row>
    <row r="2312">
      <c r="A2312" s="178" t="s">
        <v>2463</v>
      </c>
      <c r="B2312" s="179" t="s">
        <v>2464</v>
      </c>
      <c r="C2312" s="9" t="s">
        <v>2467</v>
      </c>
      <c r="D2312" s="9" t="s">
        <v>4123</v>
      </c>
      <c r="E2312" s="10"/>
      <c r="F2312" s="10" t="s">
        <v>4227</v>
      </c>
      <c r="G2312" s="15"/>
    </row>
    <row r="2313">
      <c r="A2313" s="178" t="s">
        <v>925</v>
      </c>
      <c r="B2313" s="179" t="s">
        <v>4228</v>
      </c>
      <c r="C2313" s="9" t="s">
        <v>3622</v>
      </c>
      <c r="D2313" s="9" t="s">
        <v>3625</v>
      </c>
      <c r="E2313" s="10"/>
      <c r="F2313" s="10" t="s">
        <v>4229</v>
      </c>
      <c r="G2313" s="15"/>
    </row>
    <row r="2314">
      <c r="A2314" s="178" t="s">
        <v>687</v>
      </c>
      <c r="B2314" s="179" t="s">
        <v>693</v>
      </c>
      <c r="C2314" s="9" t="s">
        <v>952</v>
      </c>
      <c r="D2314" s="9" t="s">
        <v>953</v>
      </c>
      <c r="E2314" s="10"/>
      <c r="F2314" s="10" t="s">
        <v>4227</v>
      </c>
      <c r="G2314" s="15"/>
    </row>
    <row r="2315">
      <c r="A2315" s="178" t="s">
        <v>248</v>
      </c>
      <c r="B2315" s="179" t="s">
        <v>249</v>
      </c>
      <c r="C2315" s="9" t="s">
        <v>254</v>
      </c>
      <c r="D2315" s="9" t="s">
        <v>4230</v>
      </c>
      <c r="E2315" s="14" t="s">
        <v>4231</v>
      </c>
      <c r="F2315" s="14" t="s">
        <v>4226</v>
      </c>
      <c r="G2315" s="15"/>
    </row>
    <row r="2316">
      <c r="A2316" s="178" t="s">
        <v>248</v>
      </c>
      <c r="B2316" s="179" t="s">
        <v>249</v>
      </c>
      <c r="C2316" s="9" t="s">
        <v>254</v>
      </c>
      <c r="D2316" s="9" t="s">
        <v>4232</v>
      </c>
      <c r="E2316" s="14" t="s">
        <v>4231</v>
      </c>
      <c r="F2316" s="14" t="s">
        <v>4226</v>
      </c>
      <c r="G2316" s="15"/>
    </row>
    <row r="2317">
      <c r="A2317" s="178" t="s">
        <v>248</v>
      </c>
      <c r="B2317" s="179" t="s">
        <v>249</v>
      </c>
      <c r="C2317" s="9" t="s">
        <v>254</v>
      </c>
      <c r="D2317" s="9" t="s">
        <v>282</v>
      </c>
      <c r="E2317" s="14" t="s">
        <v>4231</v>
      </c>
      <c r="F2317" s="14" t="s">
        <v>4226</v>
      </c>
      <c r="G2317" s="15"/>
    </row>
    <row r="2318">
      <c r="A2318" s="178" t="s">
        <v>248</v>
      </c>
      <c r="B2318" s="179" t="s">
        <v>249</v>
      </c>
      <c r="C2318" s="9" t="s">
        <v>4233</v>
      </c>
      <c r="D2318" s="9" t="s">
        <v>4234</v>
      </c>
      <c r="E2318" s="14" t="s">
        <v>4231</v>
      </c>
      <c r="F2318" s="13" t="s">
        <v>4226</v>
      </c>
      <c r="G2318" s="15"/>
    </row>
    <row r="2319">
      <c r="A2319" s="178" t="s">
        <v>388</v>
      </c>
      <c r="B2319" s="179" t="s">
        <v>1006</v>
      </c>
      <c r="C2319" s="9" t="s">
        <v>2125</v>
      </c>
      <c r="D2319" s="9" t="s">
        <v>4235</v>
      </c>
      <c r="E2319" s="10"/>
      <c r="F2319" s="10" t="s">
        <v>4236</v>
      </c>
      <c r="G2319" s="15"/>
    </row>
    <row r="2320">
      <c r="A2320" s="178" t="s">
        <v>1016</v>
      </c>
      <c r="B2320" s="179" t="s">
        <v>1782</v>
      </c>
      <c r="C2320" s="10" t="s">
        <v>1783</v>
      </c>
      <c r="D2320" s="106" t="s">
        <v>3837</v>
      </c>
      <c r="E2320" s="10"/>
      <c r="F2320" s="10" t="s">
        <v>4229</v>
      </c>
      <c r="G2320" s="15"/>
    </row>
    <row r="2321">
      <c r="A2321" s="178" t="s">
        <v>1016</v>
      </c>
      <c r="B2321" s="179" t="s">
        <v>1782</v>
      </c>
      <c r="C2321" s="9" t="s">
        <v>1803</v>
      </c>
      <c r="D2321" s="89" t="s">
        <v>1823</v>
      </c>
      <c r="E2321" s="10"/>
      <c r="F2321" s="10" t="s">
        <v>4221</v>
      </c>
      <c r="G2321" s="15"/>
    </row>
    <row r="2322">
      <c r="A2322" s="178" t="s">
        <v>1016</v>
      </c>
      <c r="B2322" s="179" t="s">
        <v>1782</v>
      </c>
      <c r="C2322" s="9" t="s">
        <v>1803</v>
      </c>
      <c r="D2322" s="9" t="s">
        <v>2288</v>
      </c>
      <c r="E2322" s="10"/>
      <c r="F2322" s="13" t="s">
        <v>4226</v>
      </c>
      <c r="G2322" s="15"/>
    </row>
    <row r="2323">
      <c r="A2323" s="178" t="s">
        <v>636</v>
      </c>
      <c r="B2323" s="179" t="s">
        <v>637</v>
      </c>
      <c r="C2323" s="9" t="s">
        <v>1055</v>
      </c>
      <c r="D2323" s="89" t="s">
        <v>726</v>
      </c>
      <c r="E2323" s="10"/>
      <c r="F2323" s="10" t="s">
        <v>4227</v>
      </c>
      <c r="G2323" s="15"/>
    </row>
    <row r="2324">
      <c r="A2324" s="178" t="s">
        <v>636</v>
      </c>
      <c r="B2324" s="179" t="s">
        <v>744</v>
      </c>
      <c r="C2324" s="9" t="s">
        <v>756</v>
      </c>
      <c r="D2324" s="89" t="s">
        <v>757</v>
      </c>
      <c r="E2324" s="10"/>
      <c r="F2324" s="10" t="s">
        <v>4227</v>
      </c>
      <c r="G2324" s="15"/>
    </row>
    <row r="2325">
      <c r="A2325" s="178" t="s">
        <v>1107</v>
      </c>
      <c r="B2325" s="179" t="s">
        <v>1108</v>
      </c>
      <c r="C2325" s="9" t="s">
        <v>4170</v>
      </c>
      <c r="D2325" s="9" t="s">
        <v>2988</v>
      </c>
      <c r="E2325" s="10"/>
      <c r="F2325" s="10" t="s">
        <v>4237</v>
      </c>
      <c r="G2325" s="15"/>
    </row>
    <row r="2326">
      <c r="A2326" s="178" t="s">
        <v>1107</v>
      </c>
      <c r="B2326" s="179" t="s">
        <v>1108</v>
      </c>
      <c r="C2326" s="9" t="s">
        <v>1877</v>
      </c>
      <c r="D2326" s="9" t="s">
        <v>1878</v>
      </c>
      <c r="E2326" s="10"/>
      <c r="F2326" s="10" t="s">
        <v>4238</v>
      </c>
      <c r="G2326" s="15"/>
    </row>
    <row r="2327">
      <c r="A2327" s="178" t="s">
        <v>1107</v>
      </c>
      <c r="B2327" s="179" t="s">
        <v>1108</v>
      </c>
      <c r="C2327" s="9" t="s">
        <v>1880</v>
      </c>
      <c r="D2327" s="9" t="s">
        <v>1881</v>
      </c>
      <c r="E2327" s="10"/>
      <c r="F2327" s="10" t="s">
        <v>4238</v>
      </c>
      <c r="G2327" s="15"/>
    </row>
    <row r="2328">
      <c r="A2328" s="178" t="s">
        <v>1107</v>
      </c>
      <c r="B2328" s="179" t="s">
        <v>1108</v>
      </c>
      <c r="C2328" s="9" t="s">
        <v>1187</v>
      </c>
      <c r="D2328" s="9" t="s">
        <v>1887</v>
      </c>
      <c r="E2328" s="10"/>
      <c r="F2328" s="10" t="s">
        <v>4238</v>
      </c>
      <c r="G2328" s="15"/>
    </row>
    <row r="2329">
      <c r="A2329" s="178" t="s">
        <v>1107</v>
      </c>
      <c r="B2329" s="179" t="s">
        <v>1108</v>
      </c>
      <c r="C2329" s="9" t="s">
        <v>1906</v>
      </c>
      <c r="D2329" s="9" t="s">
        <v>3921</v>
      </c>
      <c r="E2329" s="10"/>
      <c r="F2329" s="10" t="s">
        <v>4238</v>
      </c>
      <c r="G2329" s="15"/>
    </row>
    <row r="2330">
      <c r="A2330" s="178" t="s">
        <v>1107</v>
      </c>
      <c r="B2330" s="179" t="s">
        <v>1108</v>
      </c>
      <c r="C2330" s="9" t="s">
        <v>1906</v>
      </c>
      <c r="D2330" s="9" t="s">
        <v>1908</v>
      </c>
      <c r="E2330" s="10"/>
      <c r="F2330" s="10" t="s">
        <v>4238</v>
      </c>
      <c r="G2330" s="15"/>
    </row>
    <row r="2331">
      <c r="A2331" s="178" t="s">
        <v>1402</v>
      </c>
      <c r="B2331" s="179" t="s">
        <v>1403</v>
      </c>
      <c r="C2331" s="9" t="s">
        <v>4239</v>
      </c>
      <c r="D2331" s="89" t="s">
        <v>4240</v>
      </c>
      <c r="E2331" s="10"/>
      <c r="F2331" s="10" t="s">
        <v>4227</v>
      </c>
      <c r="G2331" s="15"/>
    </row>
    <row r="2332">
      <c r="A2332" s="178" t="s">
        <v>1402</v>
      </c>
      <c r="B2332" s="179" t="s">
        <v>1403</v>
      </c>
      <c r="C2332" s="9" t="s">
        <v>4241</v>
      </c>
      <c r="D2332" s="89" t="s">
        <v>4242</v>
      </c>
      <c r="E2332" s="10"/>
      <c r="F2332" s="10" t="s">
        <v>4227</v>
      </c>
      <c r="G2332" s="15"/>
    </row>
    <row r="2333">
      <c r="A2333" s="178" t="s">
        <v>1402</v>
      </c>
      <c r="B2333" s="179" t="s">
        <v>1403</v>
      </c>
      <c r="C2333" s="9" t="s">
        <v>4243</v>
      </c>
      <c r="D2333" s="89" t="s">
        <v>4244</v>
      </c>
      <c r="E2333" s="10"/>
      <c r="F2333" s="10" t="s">
        <v>4245</v>
      </c>
      <c r="G2333" s="15"/>
    </row>
    <row r="2334">
      <c r="A2334" s="67" t="s">
        <v>366</v>
      </c>
    </row>
    <row r="2335">
      <c r="A2335" s="178" t="s">
        <v>316</v>
      </c>
      <c r="B2335" s="179" t="s">
        <v>411</v>
      </c>
      <c r="C2335" s="9"/>
      <c r="D2335" s="89"/>
      <c r="E2335" s="10" t="s">
        <v>4246</v>
      </c>
      <c r="F2335" s="10" t="s">
        <v>4247</v>
      </c>
      <c r="G2335" s="15"/>
    </row>
    <row r="2336">
      <c r="A2336" s="178" t="s">
        <v>326</v>
      </c>
      <c r="B2336" s="179" t="s">
        <v>658</v>
      </c>
      <c r="C2336" s="9" t="s">
        <v>1239</v>
      </c>
      <c r="D2336" s="89" t="s">
        <v>4127</v>
      </c>
      <c r="E2336" s="10"/>
      <c r="F2336" s="10" t="s">
        <v>4221</v>
      </c>
      <c r="G2336" s="15"/>
    </row>
    <row r="2337">
      <c r="A2337" s="178" t="s">
        <v>4248</v>
      </c>
      <c r="B2337" s="179" t="s">
        <v>658</v>
      </c>
      <c r="C2337" s="9" t="s">
        <v>1246</v>
      </c>
      <c r="D2337" s="9"/>
      <c r="E2337" s="10"/>
      <c r="F2337" s="10" t="s">
        <v>4249</v>
      </c>
      <c r="G2337" s="15"/>
    </row>
    <row r="2338">
      <c r="A2338" s="178" t="s">
        <v>2562</v>
      </c>
      <c r="B2338" s="179" t="s">
        <v>2563</v>
      </c>
      <c r="C2338" s="9" t="s">
        <v>2564</v>
      </c>
      <c r="D2338" s="89" t="s">
        <v>2569</v>
      </c>
      <c r="E2338" s="10" t="s">
        <v>4250</v>
      </c>
      <c r="F2338" s="10" t="s">
        <v>4221</v>
      </c>
      <c r="G2338" s="15"/>
    </row>
    <row r="2339">
      <c r="A2339" s="178" t="s">
        <v>2562</v>
      </c>
      <c r="B2339" s="179" t="s">
        <v>2563</v>
      </c>
      <c r="C2339" s="9"/>
      <c r="D2339" s="89"/>
      <c r="E2339" s="10" t="s">
        <v>1637</v>
      </c>
      <c r="F2339" s="10" t="s">
        <v>4249</v>
      </c>
      <c r="G2339" s="15"/>
    </row>
    <row r="2340">
      <c r="A2340" s="178" t="s">
        <v>388</v>
      </c>
      <c r="B2340" s="179" t="s">
        <v>1006</v>
      </c>
      <c r="C2340" s="9"/>
      <c r="D2340" s="9"/>
      <c r="E2340" s="10" t="s">
        <v>3141</v>
      </c>
      <c r="F2340" s="10" t="s">
        <v>4224</v>
      </c>
      <c r="G2340" s="15"/>
    </row>
    <row r="2341">
      <c r="A2341" s="178" t="s">
        <v>636</v>
      </c>
      <c r="B2341" s="179" t="s">
        <v>763</v>
      </c>
      <c r="C2341" s="9" t="s">
        <v>767</v>
      </c>
      <c r="D2341" s="89" t="s">
        <v>768</v>
      </c>
      <c r="E2341" s="10" t="s">
        <v>4251</v>
      </c>
      <c r="F2341" s="10" t="s">
        <v>4221</v>
      </c>
      <c r="G2341" s="15"/>
    </row>
    <row r="2342">
      <c r="A2342" s="17"/>
    </row>
    <row r="2343">
      <c r="A2343" s="15"/>
    </row>
    <row r="2346">
      <c r="A2346" s="17"/>
    </row>
    <row r="2347">
      <c r="A2347" s="38" t="s">
        <v>4252</v>
      </c>
    </row>
    <row r="2348">
      <c r="A2348" s="1"/>
    </row>
    <row r="2349">
      <c r="A2349" s="1" t="s">
        <v>4253</v>
      </c>
      <c r="F2349" s="24" t="s">
        <v>186</v>
      </c>
    </row>
    <row r="2350">
      <c r="A2350" s="9" t="s">
        <v>388</v>
      </c>
      <c r="B2350" s="182" t="s">
        <v>1010</v>
      </c>
      <c r="C2350" s="9" t="s">
        <v>1371</v>
      </c>
      <c r="D2350" s="89" t="s">
        <v>2223</v>
      </c>
      <c r="E2350" s="91"/>
      <c r="F2350" s="95" t="s">
        <v>1229</v>
      </c>
      <c r="G2350" s="42"/>
    </row>
    <row r="2351">
      <c r="A2351" s="9" t="s">
        <v>388</v>
      </c>
      <c r="B2351" s="182" t="s">
        <v>1010</v>
      </c>
      <c r="C2351" s="9" t="s">
        <v>1371</v>
      </c>
      <c r="D2351" s="89" t="s">
        <v>4254</v>
      </c>
      <c r="E2351" s="91"/>
      <c r="F2351" s="95" t="s">
        <v>4255</v>
      </c>
      <c r="G2351" s="42"/>
    </row>
    <row r="2352">
      <c r="A2352" s="9" t="s">
        <v>388</v>
      </c>
      <c r="B2352" s="182" t="s">
        <v>1392</v>
      </c>
      <c r="C2352" s="9" t="s">
        <v>2091</v>
      </c>
      <c r="D2352" s="89" t="s">
        <v>4256</v>
      </c>
      <c r="E2352" s="91"/>
      <c r="F2352" s="85" t="s">
        <v>4255</v>
      </c>
      <c r="G2352" s="42"/>
    </row>
    <row r="2353">
      <c r="A2353" s="9" t="s">
        <v>1016</v>
      </c>
      <c r="B2353" s="182" t="s">
        <v>1782</v>
      </c>
      <c r="C2353" s="9" t="s">
        <v>1024</v>
      </c>
      <c r="D2353" s="100" t="s">
        <v>1852</v>
      </c>
      <c r="E2353" s="91"/>
      <c r="F2353" s="95" t="s">
        <v>4255</v>
      </c>
      <c r="G2353" s="42"/>
    </row>
    <row r="2354">
      <c r="A2354" s="9" t="s">
        <v>1016</v>
      </c>
      <c r="B2354" s="182" t="s">
        <v>1782</v>
      </c>
      <c r="C2354" s="9" t="s">
        <v>1024</v>
      </c>
      <c r="D2354" s="89" t="s">
        <v>4257</v>
      </c>
      <c r="E2354" s="91"/>
      <c r="F2354" s="95" t="s">
        <v>4255</v>
      </c>
      <c r="G2354" s="42"/>
    </row>
    <row r="2355">
      <c r="A2355" s="1" t="s">
        <v>4258</v>
      </c>
    </row>
    <row r="2356">
      <c r="A2356" s="183" t="s">
        <v>687</v>
      </c>
      <c r="B2356" s="184" t="s">
        <v>693</v>
      </c>
      <c r="C2356" s="14" t="s">
        <v>702</v>
      </c>
      <c r="D2356" s="14" t="s">
        <v>837</v>
      </c>
      <c r="E2356" s="42"/>
      <c r="F2356" s="85" t="s">
        <v>4259</v>
      </c>
      <c r="G2356" s="42"/>
    </row>
    <row r="2357">
      <c r="A2357" s="183" t="s">
        <v>388</v>
      </c>
      <c r="B2357" s="184" t="s">
        <v>1010</v>
      </c>
      <c r="C2357" s="9" t="s">
        <v>1011</v>
      </c>
      <c r="D2357" s="89" t="s">
        <v>3761</v>
      </c>
      <c r="E2357" s="42"/>
      <c r="F2357" s="85" t="s">
        <v>4259</v>
      </c>
      <c r="G2357" s="42"/>
    </row>
    <row r="2358">
      <c r="A2358" s="183" t="s">
        <v>388</v>
      </c>
      <c r="B2358" s="184" t="s">
        <v>1010</v>
      </c>
      <c r="C2358" s="9" t="s">
        <v>1371</v>
      </c>
      <c r="D2358" s="89" t="s">
        <v>4260</v>
      </c>
      <c r="E2358" s="42"/>
      <c r="F2358" s="95" t="s">
        <v>1229</v>
      </c>
      <c r="G2358" s="42"/>
    </row>
    <row r="2359">
      <c r="A2359" s="183" t="s">
        <v>388</v>
      </c>
      <c r="B2359" s="184" t="s">
        <v>1010</v>
      </c>
      <c r="C2359" s="9" t="s">
        <v>1371</v>
      </c>
      <c r="D2359" s="89" t="s">
        <v>4261</v>
      </c>
      <c r="E2359" s="42"/>
      <c r="F2359" s="91" t="s">
        <v>4262</v>
      </c>
      <c r="G2359" s="42"/>
    </row>
    <row r="2360">
      <c r="A2360" s="183" t="s">
        <v>388</v>
      </c>
      <c r="B2360" s="184" t="s">
        <v>1392</v>
      </c>
      <c r="C2360" s="9" t="s">
        <v>1396</v>
      </c>
      <c r="D2360" s="10" t="s">
        <v>4263</v>
      </c>
      <c r="E2360" s="42"/>
      <c r="F2360" s="91" t="s">
        <v>4262</v>
      </c>
      <c r="G2360" s="42"/>
    </row>
    <row r="2361">
      <c r="A2361" s="183" t="s">
        <v>1016</v>
      </c>
      <c r="B2361" s="184" t="s">
        <v>1782</v>
      </c>
      <c r="C2361" s="9" t="s">
        <v>1783</v>
      </c>
      <c r="D2361" s="89" t="s">
        <v>4264</v>
      </c>
      <c r="E2361" s="91"/>
      <c r="F2361" s="85" t="s">
        <v>4259</v>
      </c>
      <c r="G2361" s="42"/>
    </row>
    <row r="2362">
      <c r="A2362" s="183" t="s">
        <v>1016</v>
      </c>
      <c r="B2362" s="184" t="s">
        <v>1782</v>
      </c>
      <c r="C2362" s="9" t="s">
        <v>1783</v>
      </c>
      <c r="D2362" s="100" t="s">
        <v>1787</v>
      </c>
      <c r="E2362" s="91"/>
      <c r="F2362" s="95" t="s">
        <v>4265</v>
      </c>
      <c r="G2362" s="42"/>
    </row>
    <row r="2363">
      <c r="A2363" s="183" t="s">
        <v>1016</v>
      </c>
      <c r="B2363" s="184" t="s">
        <v>1782</v>
      </c>
      <c r="C2363" s="9" t="s">
        <v>1024</v>
      </c>
      <c r="D2363" s="100" t="s">
        <v>4266</v>
      </c>
      <c r="E2363" s="91"/>
      <c r="F2363" s="95" t="s">
        <v>4255</v>
      </c>
      <c r="G2363" s="42"/>
    </row>
    <row r="2364">
      <c r="A2364" s="183" t="s">
        <v>1016</v>
      </c>
      <c r="B2364" s="184" t="s">
        <v>1782</v>
      </c>
      <c r="C2364" s="9" t="s">
        <v>1024</v>
      </c>
      <c r="D2364" s="100" t="s">
        <v>1025</v>
      </c>
      <c r="E2364" s="91"/>
      <c r="F2364" s="95" t="s">
        <v>4255</v>
      </c>
      <c r="G2364" s="42"/>
    </row>
    <row r="2365">
      <c r="A2365" s="183" t="s">
        <v>1016</v>
      </c>
      <c r="B2365" s="184" t="s">
        <v>1782</v>
      </c>
      <c r="C2365" s="9" t="s">
        <v>1024</v>
      </c>
      <c r="D2365" s="100" t="s">
        <v>1852</v>
      </c>
      <c r="E2365" s="91"/>
      <c r="F2365" s="85" t="s">
        <v>4259</v>
      </c>
      <c r="G2365" s="42"/>
    </row>
    <row r="2366">
      <c r="A2366" s="67" t="s">
        <v>366</v>
      </c>
    </row>
    <row r="2367">
      <c r="A2367" s="183" t="s">
        <v>925</v>
      </c>
      <c r="B2367" s="184" t="s">
        <v>926</v>
      </c>
      <c r="C2367" s="14"/>
      <c r="D2367" s="14" t="s">
        <v>4267</v>
      </c>
      <c r="E2367" s="42"/>
      <c r="F2367" s="91" t="s">
        <v>4262</v>
      </c>
      <c r="G2367" s="42"/>
    </row>
    <row r="2368">
      <c r="A2368" s="1" t="s">
        <v>4268</v>
      </c>
    </row>
    <row r="2369">
      <c r="A2369" s="185" t="s">
        <v>4269</v>
      </c>
      <c r="B2369" s="186" t="s">
        <v>4270</v>
      </c>
      <c r="C2369" s="9"/>
      <c r="D2369" s="89" t="s">
        <v>4271</v>
      </c>
      <c r="E2369" s="91" t="s">
        <v>4272</v>
      </c>
      <c r="F2369" s="89" t="s">
        <v>4273</v>
      </c>
      <c r="G2369" s="42"/>
    </row>
    <row r="2370">
      <c r="A2370" s="185" t="s">
        <v>326</v>
      </c>
      <c r="B2370" s="186" t="s">
        <v>658</v>
      </c>
      <c r="C2370" s="9" t="s">
        <v>4274</v>
      </c>
      <c r="D2370" s="89" t="s">
        <v>4275</v>
      </c>
      <c r="E2370" s="91"/>
      <c r="F2370" s="21" t="s">
        <v>152</v>
      </c>
      <c r="G2370" s="42"/>
    </row>
    <row r="2371">
      <c r="A2371" s="185" t="s">
        <v>326</v>
      </c>
      <c r="B2371" s="186" t="s">
        <v>658</v>
      </c>
      <c r="C2371" s="9" t="s">
        <v>1249</v>
      </c>
      <c r="D2371" s="100" t="s">
        <v>1250</v>
      </c>
      <c r="E2371" s="91"/>
      <c r="F2371" s="89" t="s">
        <v>4276</v>
      </c>
      <c r="G2371" s="42"/>
    </row>
    <row r="2372">
      <c r="A2372" s="185" t="s">
        <v>326</v>
      </c>
      <c r="B2372" s="186" t="s">
        <v>658</v>
      </c>
      <c r="C2372" s="9" t="s">
        <v>1244</v>
      </c>
      <c r="D2372" s="89" t="s">
        <v>1245</v>
      </c>
      <c r="E2372" s="91"/>
      <c r="F2372" s="21" t="s">
        <v>152</v>
      </c>
      <c r="G2372" s="42"/>
    </row>
    <row r="2373">
      <c r="A2373" s="185" t="s">
        <v>326</v>
      </c>
      <c r="B2373" s="186" t="s">
        <v>658</v>
      </c>
      <c r="C2373" s="9" t="s">
        <v>1249</v>
      </c>
      <c r="D2373" s="89" t="s">
        <v>1522</v>
      </c>
      <c r="E2373" s="91"/>
      <c r="F2373" s="89" t="s">
        <v>4277</v>
      </c>
      <c r="G2373" s="42"/>
    </row>
    <row r="2374">
      <c r="A2374" s="185" t="s">
        <v>326</v>
      </c>
      <c r="B2374" s="186" t="s">
        <v>658</v>
      </c>
      <c r="C2374" s="9" t="s">
        <v>1543</v>
      </c>
      <c r="D2374" s="89" t="s">
        <v>4278</v>
      </c>
      <c r="E2374" s="91"/>
      <c r="F2374" s="89" t="s">
        <v>4279</v>
      </c>
      <c r="G2374" s="42"/>
    </row>
    <row r="2375">
      <c r="A2375" s="185" t="s">
        <v>326</v>
      </c>
      <c r="B2375" s="186" t="s">
        <v>658</v>
      </c>
      <c r="C2375" s="9" t="s">
        <v>4280</v>
      </c>
      <c r="D2375" s="89" t="s">
        <v>4281</v>
      </c>
      <c r="E2375" s="91"/>
      <c r="F2375" s="89" t="s">
        <v>4279</v>
      </c>
      <c r="G2375" s="42"/>
    </row>
    <row r="2376">
      <c r="A2376" s="185" t="s">
        <v>326</v>
      </c>
      <c r="B2376" s="186" t="s">
        <v>658</v>
      </c>
      <c r="C2376" s="9" t="s">
        <v>1538</v>
      </c>
      <c r="D2376" s="89" t="s">
        <v>4282</v>
      </c>
      <c r="E2376" s="91"/>
      <c r="F2376" s="89" t="s">
        <v>4283</v>
      </c>
      <c r="G2376" s="42"/>
    </row>
    <row r="2377">
      <c r="A2377" s="185" t="s">
        <v>326</v>
      </c>
      <c r="B2377" s="186" t="s">
        <v>658</v>
      </c>
      <c r="C2377" s="9" t="s">
        <v>4284</v>
      </c>
      <c r="D2377" s="89" t="s">
        <v>4285</v>
      </c>
      <c r="E2377" s="91"/>
      <c r="F2377" s="89" t="s">
        <v>4279</v>
      </c>
      <c r="G2377" s="42"/>
    </row>
    <row r="2378">
      <c r="A2378" s="185" t="s">
        <v>326</v>
      </c>
      <c r="B2378" s="186" t="s">
        <v>658</v>
      </c>
      <c r="C2378" s="9" t="s">
        <v>1233</v>
      </c>
      <c r="D2378" s="89" t="s">
        <v>3188</v>
      </c>
      <c r="E2378" s="91"/>
      <c r="F2378" s="89" t="s">
        <v>4286</v>
      </c>
      <c r="G2378" s="42"/>
    </row>
    <row r="2379">
      <c r="A2379" s="185" t="s">
        <v>326</v>
      </c>
      <c r="B2379" s="186" t="s">
        <v>658</v>
      </c>
      <c r="C2379" s="9" t="s">
        <v>1233</v>
      </c>
      <c r="D2379" s="89" t="s">
        <v>876</v>
      </c>
      <c r="E2379" s="91"/>
      <c r="F2379" s="89" t="s">
        <v>4287</v>
      </c>
      <c r="G2379" s="42"/>
    </row>
    <row r="2380">
      <c r="A2380" s="185" t="s">
        <v>230</v>
      </c>
      <c r="B2380" s="186" t="s">
        <v>231</v>
      </c>
      <c r="C2380" s="9"/>
      <c r="D2380" s="100"/>
      <c r="E2380" s="91" t="s">
        <v>4288</v>
      </c>
      <c r="F2380" s="100"/>
      <c r="G2380" s="42"/>
    </row>
    <row r="2381">
      <c r="A2381" s="185" t="s">
        <v>1016</v>
      </c>
      <c r="B2381" s="186" t="s">
        <v>4289</v>
      </c>
      <c r="C2381" s="9"/>
      <c r="D2381" s="89" t="s">
        <v>4290</v>
      </c>
      <c r="E2381" s="91"/>
      <c r="F2381" s="89" t="s">
        <v>4291</v>
      </c>
      <c r="G2381" s="42"/>
    </row>
    <row r="2382">
      <c r="A2382" s="185" t="s">
        <v>1016</v>
      </c>
      <c r="B2382" s="186" t="s">
        <v>3114</v>
      </c>
      <c r="C2382" s="9" t="s">
        <v>1734</v>
      </c>
      <c r="D2382" s="89" t="s">
        <v>1738</v>
      </c>
      <c r="E2382" s="91"/>
      <c r="F2382" s="89" t="s">
        <v>4287</v>
      </c>
      <c r="G2382" s="42"/>
    </row>
    <row r="2383">
      <c r="A2383" s="185" t="s">
        <v>1016</v>
      </c>
      <c r="B2383" s="186" t="s">
        <v>3114</v>
      </c>
      <c r="C2383" s="9" t="s">
        <v>1734</v>
      </c>
      <c r="D2383" s="89" t="s">
        <v>2873</v>
      </c>
      <c r="E2383" s="91"/>
      <c r="F2383" s="89" t="s">
        <v>4292</v>
      </c>
      <c r="G2383" s="42"/>
    </row>
    <row r="2384">
      <c r="A2384" s="185" t="s">
        <v>1016</v>
      </c>
      <c r="B2384" s="186" t="s">
        <v>3114</v>
      </c>
      <c r="C2384" s="9" t="s">
        <v>1734</v>
      </c>
      <c r="D2384" s="89" t="s">
        <v>1746</v>
      </c>
      <c r="E2384" s="91"/>
      <c r="F2384" s="89" t="s">
        <v>4293</v>
      </c>
      <c r="G2384" s="42"/>
    </row>
    <row r="2385">
      <c r="A2385" s="185" t="s">
        <v>1016</v>
      </c>
      <c r="B2385" s="186" t="s">
        <v>3114</v>
      </c>
      <c r="C2385" s="9" t="s">
        <v>1734</v>
      </c>
      <c r="D2385" s="89" t="s">
        <v>1750</v>
      </c>
      <c r="E2385" s="91"/>
      <c r="F2385" s="89" t="s">
        <v>4294</v>
      </c>
      <c r="G2385" s="42"/>
    </row>
    <row r="2386">
      <c r="A2386" s="185" t="s">
        <v>1016</v>
      </c>
      <c r="B2386" s="186" t="s">
        <v>3114</v>
      </c>
      <c r="C2386" s="9" t="s">
        <v>1734</v>
      </c>
      <c r="D2386" s="89" t="s">
        <v>1754</v>
      </c>
      <c r="E2386" s="91"/>
      <c r="F2386" s="89" t="s">
        <v>4293</v>
      </c>
      <c r="G2386" s="42"/>
    </row>
    <row r="2387">
      <c r="A2387" s="185" t="s">
        <v>1016</v>
      </c>
      <c r="B2387" s="186" t="s">
        <v>3114</v>
      </c>
      <c r="C2387" s="9" t="s">
        <v>1734</v>
      </c>
      <c r="D2387" s="89" t="s">
        <v>1752</v>
      </c>
      <c r="E2387" s="91"/>
      <c r="F2387" s="89" t="s">
        <v>4295</v>
      </c>
      <c r="G2387" s="42"/>
    </row>
    <row r="2388">
      <c r="A2388" s="185" t="s">
        <v>1016</v>
      </c>
      <c r="B2388" s="186" t="s">
        <v>3114</v>
      </c>
      <c r="C2388" s="9" t="s">
        <v>1734</v>
      </c>
      <c r="D2388" s="89" t="s">
        <v>1757</v>
      </c>
      <c r="E2388" s="91"/>
      <c r="F2388" s="89" t="s">
        <v>4293</v>
      </c>
      <c r="G2388" s="42"/>
    </row>
    <row r="2389">
      <c r="A2389" s="185" t="s">
        <v>1016</v>
      </c>
      <c r="B2389" s="186" t="s">
        <v>3114</v>
      </c>
      <c r="C2389" s="9" t="s">
        <v>1734</v>
      </c>
      <c r="D2389" s="89" t="s">
        <v>2282</v>
      </c>
      <c r="E2389" s="91"/>
      <c r="F2389" s="89" t="s">
        <v>4295</v>
      </c>
      <c r="G2389" s="42"/>
    </row>
    <row r="2390">
      <c r="A2390" s="185" t="s">
        <v>1016</v>
      </c>
      <c r="B2390" s="186" t="s">
        <v>3114</v>
      </c>
      <c r="C2390" s="9" t="s">
        <v>1734</v>
      </c>
      <c r="D2390" s="100" t="s">
        <v>1764</v>
      </c>
      <c r="E2390" s="91"/>
      <c r="F2390" s="89" t="s">
        <v>4296</v>
      </c>
      <c r="G2390" s="42"/>
    </row>
    <row r="2391">
      <c r="A2391" s="185" t="s">
        <v>1016</v>
      </c>
      <c r="B2391" s="186" t="s">
        <v>3114</v>
      </c>
      <c r="C2391" s="9" t="s">
        <v>1734</v>
      </c>
      <c r="D2391" s="89" t="s">
        <v>1766</v>
      </c>
      <c r="E2391" s="91"/>
      <c r="F2391" s="89" t="s">
        <v>4291</v>
      </c>
      <c r="G2391" s="42"/>
    </row>
    <row r="2392">
      <c r="A2392" s="185" t="s">
        <v>1016</v>
      </c>
      <c r="B2392" s="186" t="s">
        <v>3114</v>
      </c>
      <c r="C2392" s="9" t="s">
        <v>1734</v>
      </c>
      <c r="D2392" s="89" t="s">
        <v>1778</v>
      </c>
      <c r="E2392" s="91"/>
      <c r="F2392" s="89" t="s">
        <v>4293</v>
      </c>
      <c r="G2392" s="42"/>
    </row>
    <row r="2393">
      <c r="A2393" s="185" t="s">
        <v>1016</v>
      </c>
      <c r="B2393" s="186" t="s">
        <v>3114</v>
      </c>
      <c r="C2393" s="9" t="s">
        <v>1734</v>
      </c>
      <c r="D2393" s="89" t="s">
        <v>1771</v>
      </c>
      <c r="E2393" s="91"/>
      <c r="F2393" s="89" t="s">
        <v>4297</v>
      </c>
      <c r="G2393" s="42"/>
    </row>
    <row r="2394">
      <c r="A2394" s="185" t="s">
        <v>1016</v>
      </c>
      <c r="B2394" s="186" t="s">
        <v>3114</v>
      </c>
      <c r="C2394" s="9" t="s">
        <v>1734</v>
      </c>
      <c r="D2394" s="89" t="s">
        <v>4298</v>
      </c>
      <c r="E2394" s="91"/>
      <c r="F2394" s="89" t="s">
        <v>4299</v>
      </c>
      <c r="G2394" s="42"/>
    </row>
    <row r="2395">
      <c r="A2395" s="185" t="s">
        <v>1016</v>
      </c>
      <c r="B2395" s="186" t="s">
        <v>3114</v>
      </c>
      <c r="C2395" s="9" t="s">
        <v>1734</v>
      </c>
      <c r="D2395" s="89" t="s">
        <v>2884</v>
      </c>
      <c r="E2395" s="91"/>
      <c r="F2395" s="89" t="s">
        <v>4300</v>
      </c>
      <c r="G2395" s="42"/>
    </row>
    <row r="2396">
      <c r="A2396" s="185" t="s">
        <v>1016</v>
      </c>
      <c r="B2396" s="186" t="s">
        <v>1782</v>
      </c>
      <c r="C2396" s="9" t="s">
        <v>1783</v>
      </c>
      <c r="D2396" s="89" t="s">
        <v>4301</v>
      </c>
      <c r="E2396" s="91"/>
      <c r="F2396" s="89" t="s">
        <v>4302</v>
      </c>
      <c r="G2396" s="42"/>
    </row>
    <row r="2397">
      <c r="A2397" s="185" t="s">
        <v>1016</v>
      </c>
      <c r="B2397" s="186" t="s">
        <v>1782</v>
      </c>
      <c r="C2397" s="9" t="s">
        <v>1024</v>
      </c>
      <c r="D2397" s="89" t="s">
        <v>1846</v>
      </c>
      <c r="E2397" s="91"/>
      <c r="F2397" s="89" t="s">
        <v>4303</v>
      </c>
      <c r="G2397" s="42"/>
    </row>
    <row r="2398">
      <c r="A2398" s="185" t="s">
        <v>1016</v>
      </c>
      <c r="B2398" s="186" t="s">
        <v>1782</v>
      </c>
      <c r="C2398" s="9" t="s">
        <v>1024</v>
      </c>
      <c r="D2398" s="9" t="s">
        <v>2921</v>
      </c>
      <c r="E2398" s="91"/>
      <c r="F2398" s="10" t="s">
        <v>4304</v>
      </c>
      <c r="G2398" s="42"/>
    </row>
    <row r="2399">
      <c r="A2399" s="67" t="s">
        <v>366</v>
      </c>
    </row>
    <row r="2400">
      <c r="A2400" s="185" t="s">
        <v>326</v>
      </c>
      <c r="B2400" s="186" t="s">
        <v>658</v>
      </c>
      <c r="C2400" s="9"/>
      <c r="D2400" s="89"/>
      <c r="E2400" s="91" t="s">
        <v>4305</v>
      </c>
      <c r="F2400" s="89" t="s">
        <v>4287</v>
      </c>
      <c r="G2400" s="42"/>
    </row>
    <row r="2401">
      <c r="A2401" s="185" t="s">
        <v>687</v>
      </c>
      <c r="B2401" s="186" t="s">
        <v>1638</v>
      </c>
      <c r="C2401" s="9"/>
      <c r="D2401" s="100"/>
      <c r="E2401" s="91"/>
      <c r="F2401" s="89" t="s">
        <v>4306</v>
      </c>
      <c r="G2401" s="42"/>
    </row>
    <row r="2402">
      <c r="A2402" s="185" t="s">
        <v>687</v>
      </c>
      <c r="B2402" s="186" t="s">
        <v>1638</v>
      </c>
      <c r="C2402" s="9"/>
      <c r="D2402" s="100"/>
      <c r="E2402" s="91"/>
      <c r="F2402" s="89" t="s">
        <v>4307</v>
      </c>
      <c r="G2402" s="42"/>
    </row>
    <row r="2403">
      <c r="A2403" s="185" t="s">
        <v>1016</v>
      </c>
      <c r="B2403" s="186" t="s">
        <v>3114</v>
      </c>
      <c r="C2403" s="9"/>
      <c r="D2403" s="100"/>
      <c r="E2403" s="91" t="s">
        <v>1966</v>
      </c>
      <c r="F2403" s="89" t="s">
        <v>4287</v>
      </c>
      <c r="G2403" s="42"/>
    </row>
    <row r="2404">
      <c r="A2404" s="185" t="s">
        <v>1016</v>
      </c>
      <c r="B2404" s="186" t="s">
        <v>3114</v>
      </c>
      <c r="C2404" s="9" t="s">
        <v>1734</v>
      </c>
      <c r="D2404" s="89"/>
      <c r="E2404" s="91" t="s">
        <v>4308</v>
      </c>
      <c r="F2404" s="89" t="s">
        <v>4309</v>
      </c>
      <c r="G2404" s="42"/>
    </row>
    <row r="2405">
      <c r="A2405" s="185" t="s">
        <v>368</v>
      </c>
      <c r="B2405" s="186" t="s">
        <v>368</v>
      </c>
      <c r="C2405" s="9"/>
      <c r="D2405" s="100"/>
      <c r="E2405" s="91" t="s">
        <v>4310</v>
      </c>
      <c r="F2405" s="89" t="s">
        <v>4311</v>
      </c>
      <c r="G2405" s="42"/>
    </row>
    <row r="2406">
      <c r="A2406" s="185" t="s">
        <v>368</v>
      </c>
      <c r="B2406" s="186" t="s">
        <v>368</v>
      </c>
      <c r="C2406" s="9"/>
      <c r="D2406" s="100"/>
      <c r="E2406" s="91" t="s">
        <v>4312</v>
      </c>
      <c r="F2406" s="89" t="s">
        <v>4313</v>
      </c>
      <c r="G2406" s="42"/>
    </row>
    <row r="2407">
      <c r="A2407" s="185" t="s">
        <v>368</v>
      </c>
      <c r="B2407" s="186" t="s">
        <v>368</v>
      </c>
      <c r="C2407" s="9"/>
      <c r="D2407" s="100"/>
      <c r="E2407" s="91" t="s">
        <v>4314</v>
      </c>
      <c r="F2407" s="89" t="s">
        <v>4315</v>
      </c>
      <c r="G2407" s="42"/>
    </row>
    <row r="2408">
      <c r="A2408" s="1" t="s">
        <v>4316</v>
      </c>
    </row>
    <row r="2409">
      <c r="A2409" s="187" t="s">
        <v>326</v>
      </c>
      <c r="B2409" s="188" t="s">
        <v>1206</v>
      </c>
      <c r="C2409" s="9" t="s">
        <v>1998</v>
      </c>
      <c r="D2409" s="89" t="s">
        <v>959</v>
      </c>
      <c r="E2409" s="91"/>
      <c r="F2409" s="10" t="s">
        <v>4255</v>
      </c>
      <c r="G2409" s="42"/>
    </row>
    <row r="2410">
      <c r="A2410" s="187" t="s">
        <v>687</v>
      </c>
      <c r="B2410" s="188" t="s">
        <v>693</v>
      </c>
      <c r="C2410" s="9" t="s">
        <v>958</v>
      </c>
      <c r="D2410" s="9" t="s">
        <v>1606</v>
      </c>
      <c r="E2410" s="91"/>
      <c r="F2410" s="10" t="s">
        <v>1229</v>
      </c>
      <c r="G2410" s="42"/>
    </row>
    <row r="2411">
      <c r="A2411" s="187" t="s">
        <v>687</v>
      </c>
      <c r="B2411" s="188" t="s">
        <v>693</v>
      </c>
      <c r="C2411" s="9" t="s">
        <v>715</v>
      </c>
      <c r="D2411" s="9" t="s">
        <v>720</v>
      </c>
      <c r="E2411" s="91"/>
      <c r="F2411" s="10" t="s">
        <v>4317</v>
      </c>
      <c r="G2411" s="42"/>
    </row>
    <row r="2412">
      <c r="A2412" s="187" t="s">
        <v>687</v>
      </c>
      <c r="B2412" s="188" t="s">
        <v>4318</v>
      </c>
      <c r="C2412" s="9" t="s">
        <v>2750</v>
      </c>
      <c r="D2412" s="9" t="s">
        <v>4319</v>
      </c>
      <c r="E2412" s="91"/>
      <c r="F2412" s="10" t="s">
        <v>1229</v>
      </c>
      <c r="G2412" s="42"/>
    </row>
    <row r="2413">
      <c r="A2413" s="187" t="s">
        <v>388</v>
      </c>
      <c r="B2413" s="188" t="s">
        <v>1006</v>
      </c>
      <c r="C2413" s="9" t="s">
        <v>2091</v>
      </c>
      <c r="D2413" s="9" t="s">
        <v>4320</v>
      </c>
      <c r="E2413" s="91"/>
      <c r="F2413" s="10" t="s">
        <v>4255</v>
      </c>
      <c r="G2413" s="42"/>
    </row>
    <row r="2414">
      <c r="A2414" s="187" t="s">
        <v>388</v>
      </c>
      <c r="B2414" s="188" t="s">
        <v>1006</v>
      </c>
      <c r="C2414" s="9" t="s">
        <v>2106</v>
      </c>
      <c r="D2414" s="9" t="s">
        <v>2127</v>
      </c>
      <c r="E2414" s="91"/>
      <c r="F2414" s="10" t="s">
        <v>4321</v>
      </c>
      <c r="G2414" s="42"/>
    </row>
    <row r="2415">
      <c r="A2415" s="187" t="s">
        <v>388</v>
      </c>
      <c r="B2415" s="188" t="s">
        <v>1006</v>
      </c>
      <c r="C2415" s="9" t="s">
        <v>2106</v>
      </c>
      <c r="D2415" s="9" t="s">
        <v>2114</v>
      </c>
      <c r="E2415" s="91"/>
      <c r="F2415" s="10" t="s">
        <v>4322</v>
      </c>
      <c r="G2415" s="42"/>
    </row>
    <row r="2416">
      <c r="A2416" s="187" t="s">
        <v>388</v>
      </c>
      <c r="B2416" s="188" t="s">
        <v>3110</v>
      </c>
      <c r="C2416" s="9" t="s">
        <v>1396</v>
      </c>
      <c r="D2416" s="9" t="s">
        <v>4323</v>
      </c>
      <c r="E2416" s="91"/>
      <c r="F2416" s="10" t="s">
        <v>4321</v>
      </c>
      <c r="G2416" s="42"/>
    </row>
    <row r="2417">
      <c r="A2417" s="187" t="s">
        <v>388</v>
      </c>
      <c r="B2417" s="188" t="s">
        <v>3110</v>
      </c>
      <c r="C2417" s="9" t="s">
        <v>1396</v>
      </c>
      <c r="D2417" s="9" t="s">
        <v>4324</v>
      </c>
      <c r="E2417" s="91"/>
      <c r="F2417" s="10" t="s">
        <v>4321</v>
      </c>
      <c r="G2417" s="42"/>
    </row>
    <row r="2418">
      <c r="A2418" s="187" t="s">
        <v>388</v>
      </c>
      <c r="B2418" s="188" t="s">
        <v>3110</v>
      </c>
      <c r="C2418" s="9" t="s">
        <v>2106</v>
      </c>
      <c r="D2418" s="9" t="s">
        <v>4325</v>
      </c>
      <c r="E2418" s="91"/>
      <c r="F2418" s="10" t="s">
        <v>4255</v>
      </c>
      <c r="G2418" s="42"/>
    </row>
    <row r="2419">
      <c r="A2419" s="187" t="s">
        <v>388</v>
      </c>
      <c r="B2419" s="188" t="s">
        <v>1010</v>
      </c>
      <c r="C2419" s="9" t="s">
        <v>4326</v>
      </c>
      <c r="D2419" s="89" t="s">
        <v>4327</v>
      </c>
      <c r="E2419" s="91" t="s">
        <v>4328</v>
      </c>
      <c r="F2419" s="10" t="s">
        <v>1229</v>
      </c>
      <c r="G2419" s="42"/>
    </row>
    <row r="2420">
      <c r="A2420" s="187" t="s">
        <v>1016</v>
      </c>
      <c r="B2420" s="188" t="s">
        <v>1782</v>
      </c>
      <c r="C2420" s="9" t="s">
        <v>1803</v>
      </c>
      <c r="D2420" s="9" t="s">
        <v>1836</v>
      </c>
      <c r="E2420" s="91" t="s">
        <v>4329</v>
      </c>
      <c r="F2420" s="10" t="s">
        <v>4321</v>
      </c>
      <c r="G2420" s="42"/>
    </row>
    <row r="2421">
      <c r="A2421" s="187" t="s">
        <v>1016</v>
      </c>
      <c r="B2421" s="188" t="s">
        <v>1782</v>
      </c>
      <c r="C2421" s="9" t="s">
        <v>1024</v>
      </c>
      <c r="D2421" s="9" t="s">
        <v>3847</v>
      </c>
      <c r="E2421" s="91"/>
      <c r="F2421" s="10" t="s">
        <v>4255</v>
      </c>
      <c r="G2421" s="42"/>
    </row>
    <row r="2422">
      <c r="A2422" s="187" t="s">
        <v>1016</v>
      </c>
      <c r="B2422" s="188" t="s">
        <v>1782</v>
      </c>
      <c r="C2422" s="9" t="s">
        <v>1024</v>
      </c>
      <c r="D2422" s="9" t="s">
        <v>1030</v>
      </c>
      <c r="E2422" s="91"/>
      <c r="F2422" s="10" t="s">
        <v>4330</v>
      </c>
      <c r="G2422" s="42"/>
    </row>
    <row r="2423">
      <c r="A2423" s="187" t="s">
        <v>1035</v>
      </c>
      <c r="B2423" s="188" t="s">
        <v>3885</v>
      </c>
      <c r="C2423" s="9" t="s">
        <v>4331</v>
      </c>
      <c r="D2423" s="9" t="s">
        <v>4332</v>
      </c>
      <c r="E2423" s="91"/>
      <c r="F2423" s="10" t="s">
        <v>4330</v>
      </c>
      <c r="G2423" s="42"/>
    </row>
    <row r="2424">
      <c r="A2424" s="187" t="s">
        <v>3368</v>
      </c>
      <c r="B2424" s="188" t="s">
        <v>3369</v>
      </c>
      <c r="C2424" s="9" t="s">
        <v>3952</v>
      </c>
      <c r="D2424" s="9" t="s">
        <v>4333</v>
      </c>
      <c r="E2424" s="91"/>
      <c r="F2424" s="10" t="s">
        <v>4321</v>
      </c>
      <c r="G2424" s="42"/>
    </row>
    <row r="2425">
      <c r="A2425" s="187" t="s">
        <v>1402</v>
      </c>
      <c r="B2425" s="188" t="s">
        <v>1403</v>
      </c>
      <c r="C2425" s="9" t="s">
        <v>1404</v>
      </c>
      <c r="D2425" s="9" t="s">
        <v>1407</v>
      </c>
      <c r="E2425" s="91"/>
      <c r="F2425" s="10" t="s">
        <v>4334</v>
      </c>
      <c r="G2425" s="42"/>
    </row>
    <row r="2426">
      <c r="A2426" s="67" t="s">
        <v>366</v>
      </c>
    </row>
    <row r="2427">
      <c r="A2427" s="187" t="s">
        <v>326</v>
      </c>
      <c r="B2427" s="188" t="s">
        <v>658</v>
      </c>
      <c r="C2427" s="9"/>
      <c r="D2427" s="9"/>
      <c r="E2427" s="91" t="s">
        <v>4335</v>
      </c>
      <c r="F2427" s="10"/>
      <c r="G2427" s="42"/>
    </row>
    <row r="2428">
      <c r="A2428" s="187" t="s">
        <v>687</v>
      </c>
      <c r="B2428" s="188" t="s">
        <v>4318</v>
      </c>
      <c r="C2428" s="9"/>
      <c r="D2428" s="9"/>
      <c r="E2428" s="91"/>
      <c r="F2428" s="10" t="s">
        <v>4330</v>
      </c>
      <c r="G2428" s="42"/>
    </row>
    <row r="2429">
      <c r="A2429" s="187" t="s">
        <v>388</v>
      </c>
      <c r="B2429" s="188" t="s">
        <v>1006</v>
      </c>
      <c r="C2429" s="9" t="s">
        <v>2098</v>
      </c>
      <c r="D2429" s="9"/>
      <c r="E2429" s="91"/>
      <c r="F2429" s="10" t="s">
        <v>4255</v>
      </c>
      <c r="G2429" s="42"/>
    </row>
    <row r="2430">
      <c r="A2430" s="1"/>
      <c r="B2430" s="1"/>
      <c r="C2430" s="1"/>
      <c r="D2430" s="1"/>
      <c r="E2430" s="1"/>
      <c r="F2430" s="1"/>
      <c r="G2430" s="1"/>
    </row>
    <row r="2431">
      <c r="A2431" s="15"/>
    </row>
    <row r="2434">
      <c r="A2434" s="17"/>
    </row>
    <row r="2435">
      <c r="A2435" s="38" t="s">
        <v>4336</v>
      </c>
    </row>
    <row r="2436">
      <c r="A2436" s="1"/>
    </row>
    <row r="2437">
      <c r="A2437" s="1" t="s">
        <v>4337</v>
      </c>
      <c r="F2437" s="24" t="s">
        <v>186</v>
      </c>
    </row>
    <row r="2438">
      <c r="A2438" s="9" t="s">
        <v>316</v>
      </c>
      <c r="B2438" s="18" t="s">
        <v>3170</v>
      </c>
      <c r="C2438" s="14" t="s">
        <v>4338</v>
      </c>
      <c r="D2438" s="14" t="s">
        <v>4339</v>
      </c>
      <c r="E2438" s="42"/>
      <c r="F2438" s="42" t="s">
        <v>4340</v>
      </c>
      <c r="G2438" s="42"/>
    </row>
    <row r="2439">
      <c r="A2439" s="9" t="s">
        <v>316</v>
      </c>
      <c r="B2439" s="18" t="s">
        <v>3170</v>
      </c>
      <c r="C2439" s="14" t="s">
        <v>4338</v>
      </c>
      <c r="D2439" s="14" t="s">
        <v>4341</v>
      </c>
      <c r="E2439" s="42"/>
      <c r="F2439" s="42" t="s">
        <v>4342</v>
      </c>
      <c r="G2439" s="42"/>
    </row>
    <row r="2440">
      <c r="A2440" s="9" t="s">
        <v>451</v>
      </c>
      <c r="B2440" s="18" t="s">
        <v>4343</v>
      </c>
      <c r="C2440" s="14" t="s">
        <v>4344</v>
      </c>
      <c r="D2440" s="14" t="s">
        <v>4345</v>
      </c>
      <c r="E2440" s="42"/>
      <c r="F2440" s="42" t="s">
        <v>4346</v>
      </c>
      <c r="G2440" s="42"/>
    </row>
    <row r="2441">
      <c r="A2441" s="9" t="s">
        <v>451</v>
      </c>
      <c r="B2441" s="18" t="s">
        <v>4347</v>
      </c>
      <c r="C2441" s="14" t="s">
        <v>4348</v>
      </c>
      <c r="D2441" s="14" t="s">
        <v>4349</v>
      </c>
      <c r="E2441" s="42"/>
      <c r="F2441" s="42" t="s">
        <v>4350</v>
      </c>
      <c r="G2441" s="42"/>
    </row>
    <row r="2442">
      <c r="A2442" s="9" t="s">
        <v>451</v>
      </c>
      <c r="B2442" s="18" t="s">
        <v>4351</v>
      </c>
      <c r="C2442" s="14" t="s">
        <v>4352</v>
      </c>
      <c r="D2442" s="14" t="s">
        <v>4353</v>
      </c>
      <c r="E2442" s="42"/>
      <c r="F2442" s="42" t="s">
        <v>4354</v>
      </c>
      <c r="G2442" s="42"/>
    </row>
    <row r="2443">
      <c r="A2443" s="9" t="s">
        <v>451</v>
      </c>
      <c r="B2443" s="18" t="s">
        <v>4351</v>
      </c>
      <c r="C2443" s="14" t="s">
        <v>4355</v>
      </c>
      <c r="D2443" s="14" t="s">
        <v>4356</v>
      </c>
      <c r="E2443" s="42"/>
      <c r="F2443" s="42" t="s">
        <v>4354</v>
      </c>
      <c r="G2443" s="42"/>
    </row>
    <row r="2444">
      <c r="A2444" s="9" t="s">
        <v>451</v>
      </c>
      <c r="B2444" s="18" t="s">
        <v>4351</v>
      </c>
      <c r="C2444" s="14" t="s">
        <v>4357</v>
      </c>
      <c r="D2444" s="14" t="s">
        <v>4358</v>
      </c>
      <c r="E2444" s="42"/>
      <c r="F2444" s="42" t="s">
        <v>4359</v>
      </c>
      <c r="G2444" s="42"/>
    </row>
    <row r="2445">
      <c r="A2445" s="9" t="s">
        <v>451</v>
      </c>
      <c r="B2445" s="18" t="s">
        <v>4351</v>
      </c>
      <c r="C2445" s="14" t="s">
        <v>4360</v>
      </c>
      <c r="D2445" s="14" t="s">
        <v>4361</v>
      </c>
      <c r="E2445" s="42" t="s">
        <v>4362</v>
      </c>
      <c r="F2445" s="42" t="s">
        <v>4363</v>
      </c>
      <c r="G2445" s="42"/>
    </row>
    <row r="2446">
      <c r="A2446" s="9" t="s">
        <v>451</v>
      </c>
      <c r="B2446" s="18" t="s">
        <v>4351</v>
      </c>
      <c r="C2446" s="14" t="s">
        <v>4364</v>
      </c>
      <c r="D2446" s="14" t="s">
        <v>4365</v>
      </c>
      <c r="E2446" s="42" t="s">
        <v>4366</v>
      </c>
      <c r="F2446" s="42" t="s">
        <v>4367</v>
      </c>
      <c r="G2446" s="42"/>
    </row>
    <row r="2447">
      <c r="A2447" s="9" t="s">
        <v>451</v>
      </c>
      <c r="B2447" s="18" t="s">
        <v>4351</v>
      </c>
      <c r="C2447" s="14" t="s">
        <v>4368</v>
      </c>
      <c r="D2447" s="14" t="s">
        <v>4369</v>
      </c>
      <c r="E2447" s="42"/>
      <c r="F2447" s="42" t="s">
        <v>4370</v>
      </c>
      <c r="G2447" s="42"/>
    </row>
    <row r="2448">
      <c r="A2448" s="9" t="s">
        <v>4371</v>
      </c>
      <c r="B2448" s="18" t="s">
        <v>4372</v>
      </c>
      <c r="C2448" s="14" t="s">
        <v>4373</v>
      </c>
      <c r="D2448" s="14" t="s">
        <v>4374</v>
      </c>
      <c r="E2448" s="42" t="s">
        <v>4375</v>
      </c>
      <c r="F2448" s="42" t="s">
        <v>4376</v>
      </c>
      <c r="G2448" s="42"/>
    </row>
    <row r="2449">
      <c r="A2449" s="9" t="s">
        <v>988</v>
      </c>
      <c r="B2449" s="18" t="s">
        <v>4377</v>
      </c>
      <c r="C2449" s="14" t="s">
        <v>4378</v>
      </c>
      <c r="D2449" s="14" t="s">
        <v>4379</v>
      </c>
      <c r="E2449" s="42" t="s">
        <v>4380</v>
      </c>
      <c r="F2449" s="42" t="s">
        <v>4381</v>
      </c>
      <c r="G2449" s="42"/>
    </row>
    <row r="2450">
      <c r="A2450" s="9" t="s">
        <v>988</v>
      </c>
      <c r="B2450" s="18" t="s">
        <v>994</v>
      </c>
      <c r="C2450" s="14" t="s">
        <v>4382</v>
      </c>
      <c r="D2450" s="14" t="s">
        <v>4383</v>
      </c>
      <c r="E2450" s="42" t="s">
        <v>4384</v>
      </c>
      <c r="F2450" s="42" t="s">
        <v>4385</v>
      </c>
      <c r="G2450" s="8" t="s">
        <v>1333</v>
      </c>
    </row>
    <row r="2451">
      <c r="A2451" s="9" t="s">
        <v>988</v>
      </c>
      <c r="B2451" s="18" t="s">
        <v>994</v>
      </c>
      <c r="C2451" s="14" t="s">
        <v>4386</v>
      </c>
      <c r="D2451" s="14" t="s">
        <v>4387</v>
      </c>
      <c r="E2451" s="42" t="s">
        <v>4388</v>
      </c>
      <c r="F2451" s="42" t="s">
        <v>4389</v>
      </c>
      <c r="G2451" s="8" t="s">
        <v>1333</v>
      </c>
    </row>
    <row r="2452">
      <c r="A2452" s="9" t="s">
        <v>388</v>
      </c>
      <c r="B2452" s="18" t="s">
        <v>389</v>
      </c>
      <c r="C2452" s="14" t="s">
        <v>4390</v>
      </c>
      <c r="D2452" s="14" t="s">
        <v>4391</v>
      </c>
      <c r="E2452" s="42" t="s">
        <v>4392</v>
      </c>
      <c r="F2452" s="42" t="s">
        <v>4393</v>
      </c>
      <c r="G2452" s="42"/>
    </row>
    <row r="2453">
      <c r="A2453" s="9" t="s">
        <v>388</v>
      </c>
      <c r="B2453" s="18" t="s">
        <v>1006</v>
      </c>
      <c r="C2453" s="14" t="s">
        <v>2779</v>
      </c>
      <c r="D2453" s="14" t="s">
        <v>4394</v>
      </c>
      <c r="E2453" s="42"/>
      <c r="F2453" s="42" t="s">
        <v>4395</v>
      </c>
      <c r="G2453" s="42"/>
    </row>
    <row r="2454">
      <c r="A2454" s="9" t="s">
        <v>388</v>
      </c>
      <c r="B2454" s="18" t="s">
        <v>1006</v>
      </c>
      <c r="C2454" s="14"/>
      <c r="D2454" s="14"/>
      <c r="E2454" s="42" t="s">
        <v>4396</v>
      </c>
      <c r="F2454" s="42" t="s">
        <v>4397</v>
      </c>
      <c r="G2454" s="42"/>
    </row>
    <row r="2455">
      <c r="A2455" s="9" t="s">
        <v>234</v>
      </c>
      <c r="B2455" s="18" t="s">
        <v>1115</v>
      </c>
      <c r="C2455" s="9" t="s">
        <v>4398</v>
      </c>
      <c r="D2455" s="14" t="s">
        <v>4399</v>
      </c>
      <c r="E2455" s="42"/>
      <c r="F2455" s="42" t="s">
        <v>4400</v>
      </c>
      <c r="G2455" s="42"/>
    </row>
    <row r="2456">
      <c r="A2456" s="9" t="s">
        <v>234</v>
      </c>
      <c r="B2456" s="18" t="s">
        <v>1115</v>
      </c>
      <c r="C2456" s="9" t="s">
        <v>4398</v>
      </c>
      <c r="D2456" s="14" t="s">
        <v>4401</v>
      </c>
      <c r="E2456" s="42"/>
      <c r="F2456" s="42" t="s">
        <v>4402</v>
      </c>
      <c r="G2456" s="42"/>
    </row>
    <row r="2457">
      <c r="A2457" s="9" t="s">
        <v>234</v>
      </c>
      <c r="B2457" s="18" t="s">
        <v>1115</v>
      </c>
      <c r="C2457" s="9" t="s">
        <v>4398</v>
      </c>
      <c r="D2457" s="14" t="s">
        <v>4403</v>
      </c>
      <c r="E2457" s="42"/>
      <c r="F2457" s="42" t="s">
        <v>4404</v>
      </c>
      <c r="G2457" s="42"/>
    </row>
    <row r="2458">
      <c r="A2458" s="9" t="s">
        <v>234</v>
      </c>
      <c r="B2458" s="18" t="s">
        <v>1115</v>
      </c>
      <c r="C2458" s="9" t="s">
        <v>4405</v>
      </c>
      <c r="D2458" s="14" t="s">
        <v>4406</v>
      </c>
      <c r="E2458" s="42"/>
      <c r="F2458" s="42" t="s">
        <v>4385</v>
      </c>
      <c r="G2458" s="42"/>
    </row>
    <row r="2459">
      <c r="A2459" s="9" t="s">
        <v>234</v>
      </c>
      <c r="B2459" s="18" t="s">
        <v>1115</v>
      </c>
      <c r="C2459" s="9" t="s">
        <v>1116</v>
      </c>
      <c r="D2459" s="14" t="s">
        <v>1117</v>
      </c>
      <c r="E2459" s="42"/>
      <c r="F2459" s="42" t="s">
        <v>4407</v>
      </c>
      <c r="G2459" s="42"/>
    </row>
    <row r="2460">
      <c r="A2460" s="9" t="s">
        <v>234</v>
      </c>
      <c r="B2460" s="18" t="s">
        <v>1115</v>
      </c>
      <c r="C2460" s="9" t="s">
        <v>4408</v>
      </c>
      <c r="D2460" s="14" t="s">
        <v>4409</v>
      </c>
      <c r="E2460" s="42"/>
      <c r="F2460" s="42" t="s">
        <v>4410</v>
      </c>
      <c r="G2460" s="42"/>
    </row>
    <row r="2461">
      <c r="A2461" s="9" t="s">
        <v>234</v>
      </c>
      <c r="B2461" s="18" t="s">
        <v>1115</v>
      </c>
      <c r="C2461" s="9" t="s">
        <v>4408</v>
      </c>
      <c r="D2461" s="14" t="s">
        <v>4411</v>
      </c>
      <c r="E2461" s="42"/>
      <c r="F2461" s="42" t="s">
        <v>4412</v>
      </c>
      <c r="G2461" s="42"/>
    </row>
    <row r="2462">
      <c r="A2462" s="9" t="s">
        <v>234</v>
      </c>
      <c r="B2462" s="18" t="s">
        <v>4413</v>
      </c>
      <c r="C2462" s="14" t="s">
        <v>4414</v>
      </c>
      <c r="D2462" s="14" t="s">
        <v>4415</v>
      </c>
      <c r="E2462" s="42"/>
      <c r="F2462" s="42" t="s">
        <v>4416</v>
      </c>
      <c r="G2462" s="42"/>
    </row>
    <row r="2463">
      <c r="A2463" s="9" t="s">
        <v>234</v>
      </c>
      <c r="B2463" s="18" t="s">
        <v>4413</v>
      </c>
      <c r="C2463" s="14" t="s">
        <v>4417</v>
      </c>
      <c r="D2463" s="14" t="s">
        <v>4418</v>
      </c>
      <c r="E2463" s="42"/>
      <c r="F2463" s="42" t="s">
        <v>4419</v>
      </c>
      <c r="G2463" s="42"/>
    </row>
    <row r="2464">
      <c r="A2464" s="9" t="s">
        <v>234</v>
      </c>
      <c r="B2464" s="18" t="s">
        <v>4413</v>
      </c>
      <c r="C2464" s="14" t="s">
        <v>4420</v>
      </c>
      <c r="D2464" s="14" t="s">
        <v>4421</v>
      </c>
      <c r="E2464" s="42"/>
      <c r="F2464" s="42" t="s">
        <v>4422</v>
      </c>
      <c r="G2464" s="42"/>
    </row>
    <row r="2465">
      <c r="A2465" s="9" t="s">
        <v>234</v>
      </c>
      <c r="B2465" s="18" t="s">
        <v>1145</v>
      </c>
      <c r="C2465" s="14" t="s">
        <v>1146</v>
      </c>
      <c r="D2465" s="14" t="s">
        <v>4423</v>
      </c>
      <c r="E2465" s="42"/>
      <c r="F2465" s="42" t="s">
        <v>4424</v>
      </c>
      <c r="G2465" s="42"/>
    </row>
    <row r="2466">
      <c r="A2466" s="13" t="s">
        <v>234</v>
      </c>
      <c r="B2466" s="189" t="s">
        <v>1145</v>
      </c>
      <c r="C2466" s="13" t="s">
        <v>1146</v>
      </c>
      <c r="D2466" s="14" t="s">
        <v>4425</v>
      </c>
      <c r="E2466" s="42"/>
      <c r="F2466" s="42" t="s">
        <v>4426</v>
      </c>
      <c r="G2466" s="42"/>
    </row>
    <row r="2467">
      <c r="A2467" s="9" t="s">
        <v>234</v>
      </c>
      <c r="B2467" s="18" t="s">
        <v>1145</v>
      </c>
      <c r="C2467" s="14" t="s">
        <v>4427</v>
      </c>
      <c r="D2467" s="14" t="s">
        <v>4428</v>
      </c>
      <c r="E2467" s="42"/>
      <c r="F2467" s="42" t="s">
        <v>4429</v>
      </c>
      <c r="G2467" s="42"/>
    </row>
    <row r="2468">
      <c r="A2468" s="9" t="s">
        <v>234</v>
      </c>
      <c r="B2468" s="18" t="s">
        <v>1145</v>
      </c>
      <c r="C2468" s="14" t="s">
        <v>4430</v>
      </c>
      <c r="D2468" s="14" t="s">
        <v>4431</v>
      </c>
      <c r="E2468" s="42"/>
      <c r="F2468" s="42" t="s">
        <v>4402</v>
      </c>
      <c r="G2468" s="42"/>
    </row>
    <row r="2469">
      <c r="A2469" s="9" t="s">
        <v>234</v>
      </c>
      <c r="B2469" s="18" t="s">
        <v>1145</v>
      </c>
      <c r="C2469" s="14" t="s">
        <v>4432</v>
      </c>
      <c r="D2469" s="14" t="s">
        <v>4433</v>
      </c>
      <c r="E2469" s="42"/>
      <c r="F2469" s="42" t="s">
        <v>4434</v>
      </c>
      <c r="G2469" s="42"/>
    </row>
    <row r="2470">
      <c r="A2470" s="9" t="s">
        <v>234</v>
      </c>
      <c r="B2470" s="18" t="s">
        <v>1145</v>
      </c>
      <c r="C2470" s="14" t="s">
        <v>4435</v>
      </c>
      <c r="D2470" s="14" t="s">
        <v>4436</v>
      </c>
      <c r="E2470" s="42" t="s">
        <v>4437</v>
      </c>
      <c r="F2470" s="42" t="s">
        <v>4438</v>
      </c>
      <c r="G2470" s="42"/>
    </row>
    <row r="2471">
      <c r="A2471" s="9" t="s">
        <v>234</v>
      </c>
      <c r="B2471" s="18" t="s">
        <v>1145</v>
      </c>
      <c r="C2471" s="14" t="s">
        <v>4439</v>
      </c>
      <c r="D2471" s="14" t="s">
        <v>4440</v>
      </c>
      <c r="E2471" s="42"/>
      <c r="F2471" s="42" t="s">
        <v>4441</v>
      </c>
      <c r="G2471" s="42"/>
    </row>
    <row r="2472">
      <c r="A2472" s="9" t="s">
        <v>234</v>
      </c>
      <c r="B2472" s="18" t="s">
        <v>1145</v>
      </c>
      <c r="C2472" s="14" t="s">
        <v>4439</v>
      </c>
      <c r="D2472" s="14" t="s">
        <v>4442</v>
      </c>
      <c r="E2472" s="42"/>
      <c r="F2472" s="42" t="s">
        <v>4441</v>
      </c>
      <c r="G2472" s="42"/>
    </row>
    <row r="2473">
      <c r="A2473" s="9" t="s">
        <v>234</v>
      </c>
      <c r="B2473" s="18" t="s">
        <v>1145</v>
      </c>
      <c r="C2473" s="14" t="s">
        <v>4439</v>
      </c>
      <c r="D2473" s="14" t="s">
        <v>4443</v>
      </c>
      <c r="E2473" s="42"/>
      <c r="F2473" s="42" t="s">
        <v>4363</v>
      </c>
      <c r="G2473" s="42"/>
    </row>
    <row r="2474">
      <c r="A2474" s="9" t="s">
        <v>234</v>
      </c>
      <c r="B2474" s="18" t="s">
        <v>1145</v>
      </c>
      <c r="C2474" s="14"/>
      <c r="D2474" s="14" t="s">
        <v>4444</v>
      </c>
      <c r="E2474" s="42"/>
      <c r="F2474" s="42" t="s">
        <v>4445</v>
      </c>
      <c r="G2474" s="42"/>
    </row>
    <row r="2475">
      <c r="A2475" s="9" t="s">
        <v>234</v>
      </c>
      <c r="B2475" s="18" t="s">
        <v>368</v>
      </c>
      <c r="C2475" s="14"/>
      <c r="D2475" s="14" t="s">
        <v>4446</v>
      </c>
      <c r="E2475" s="42"/>
      <c r="F2475" s="42" t="s">
        <v>4434</v>
      </c>
      <c r="G2475" s="42"/>
    </row>
    <row r="2476">
      <c r="A2476" s="9" t="s">
        <v>234</v>
      </c>
      <c r="B2476" s="18" t="s">
        <v>368</v>
      </c>
      <c r="C2476" s="14"/>
      <c r="D2476" s="14" t="s">
        <v>4447</v>
      </c>
      <c r="E2476" s="42"/>
      <c r="F2476" s="42" t="s">
        <v>4448</v>
      </c>
      <c r="G2476" s="42"/>
    </row>
    <row r="2477">
      <c r="A2477" s="9" t="s">
        <v>234</v>
      </c>
      <c r="B2477" s="18" t="s">
        <v>4449</v>
      </c>
      <c r="C2477" s="14" t="s">
        <v>4450</v>
      </c>
      <c r="D2477" s="14" t="s">
        <v>4451</v>
      </c>
      <c r="E2477" s="42"/>
      <c r="F2477" s="42" t="s">
        <v>4452</v>
      </c>
      <c r="G2477" s="42"/>
    </row>
    <row r="2478">
      <c r="A2478" s="9" t="s">
        <v>234</v>
      </c>
      <c r="B2478" s="18" t="s">
        <v>1160</v>
      </c>
      <c r="C2478" s="14" t="s">
        <v>4453</v>
      </c>
      <c r="D2478" s="14" t="s">
        <v>4454</v>
      </c>
      <c r="E2478" s="42" t="s">
        <v>4455</v>
      </c>
      <c r="F2478" s="42" t="s">
        <v>4448</v>
      </c>
      <c r="G2478" s="42"/>
    </row>
    <row r="2479">
      <c r="A2479" s="9" t="s">
        <v>234</v>
      </c>
      <c r="B2479" s="18" t="s">
        <v>1160</v>
      </c>
      <c r="C2479" s="14" t="s">
        <v>4453</v>
      </c>
      <c r="D2479" s="14" t="s">
        <v>4456</v>
      </c>
      <c r="E2479" s="42"/>
      <c r="F2479" s="42" t="s">
        <v>4457</v>
      </c>
      <c r="G2479" s="42"/>
    </row>
    <row r="2480">
      <c r="A2480" s="9" t="s">
        <v>234</v>
      </c>
      <c r="B2480" s="18" t="s">
        <v>1160</v>
      </c>
      <c r="C2480" s="14" t="s">
        <v>4458</v>
      </c>
      <c r="D2480" s="14" t="s">
        <v>4459</v>
      </c>
      <c r="E2480" s="42"/>
      <c r="F2480" s="42" t="s">
        <v>4460</v>
      </c>
      <c r="G2480" s="42"/>
    </row>
    <row r="2481">
      <c r="A2481" s="9" t="s">
        <v>234</v>
      </c>
      <c r="B2481" s="18" t="s">
        <v>1160</v>
      </c>
      <c r="C2481" s="14" t="s">
        <v>4461</v>
      </c>
      <c r="D2481" s="14" t="s">
        <v>4462</v>
      </c>
      <c r="E2481" s="42"/>
      <c r="F2481" s="42" t="s">
        <v>4463</v>
      </c>
      <c r="G2481" s="42"/>
    </row>
    <row r="2482">
      <c r="A2482" s="9" t="s">
        <v>234</v>
      </c>
      <c r="B2482" s="18" t="s">
        <v>1160</v>
      </c>
      <c r="C2482" s="14" t="s">
        <v>4461</v>
      </c>
      <c r="D2482" s="14" t="s">
        <v>4464</v>
      </c>
      <c r="E2482" s="42"/>
      <c r="F2482" s="42" t="s">
        <v>4465</v>
      </c>
      <c r="G2482" s="42"/>
    </row>
    <row r="2483">
      <c r="A2483" s="9" t="s">
        <v>234</v>
      </c>
      <c r="B2483" s="18" t="s">
        <v>1160</v>
      </c>
      <c r="C2483" s="14" t="s">
        <v>4461</v>
      </c>
      <c r="D2483" s="14" t="s">
        <v>4466</v>
      </c>
      <c r="E2483" s="42"/>
      <c r="F2483" s="42" t="s">
        <v>4467</v>
      </c>
      <c r="G2483" s="42"/>
    </row>
    <row r="2484">
      <c r="A2484" s="1" t="s">
        <v>4468</v>
      </c>
    </row>
    <row r="2485">
      <c r="A2485" s="9" t="s">
        <v>4371</v>
      </c>
      <c r="B2485" s="18" t="s">
        <v>4372</v>
      </c>
      <c r="C2485" s="14" t="s">
        <v>4469</v>
      </c>
      <c r="D2485" s="14" t="s">
        <v>4470</v>
      </c>
      <c r="E2485" s="42"/>
      <c r="F2485" s="42" t="s">
        <v>4471</v>
      </c>
      <c r="G2485" s="42"/>
    </row>
    <row r="2486">
      <c r="A2486" s="9" t="s">
        <v>4371</v>
      </c>
      <c r="B2486" s="18" t="s">
        <v>4472</v>
      </c>
      <c r="C2486" s="14" t="s">
        <v>4473</v>
      </c>
      <c r="D2486" s="14" t="s">
        <v>4474</v>
      </c>
      <c r="E2486" s="42"/>
      <c r="F2486" s="42" t="s">
        <v>4475</v>
      </c>
      <c r="G2486" s="42"/>
    </row>
    <row r="2487">
      <c r="A2487" s="9" t="s">
        <v>988</v>
      </c>
      <c r="B2487" s="18" t="s">
        <v>994</v>
      </c>
      <c r="C2487" s="14" t="s">
        <v>4476</v>
      </c>
      <c r="D2487" s="14" t="s">
        <v>4477</v>
      </c>
      <c r="E2487" s="42"/>
      <c r="F2487" s="42" t="s">
        <v>4478</v>
      </c>
      <c r="G2487" s="42"/>
    </row>
    <row r="2488">
      <c r="A2488" s="9" t="s">
        <v>988</v>
      </c>
      <c r="B2488" s="18" t="s">
        <v>994</v>
      </c>
      <c r="C2488" s="14" t="s">
        <v>4479</v>
      </c>
      <c r="D2488" s="14" t="s">
        <v>4480</v>
      </c>
      <c r="E2488" s="42"/>
      <c r="F2488" s="42" t="s">
        <v>4481</v>
      </c>
      <c r="G2488" s="42"/>
    </row>
    <row r="2489">
      <c r="A2489" s="9" t="s">
        <v>988</v>
      </c>
      <c r="B2489" s="18" t="s">
        <v>994</v>
      </c>
      <c r="C2489" s="14" t="s">
        <v>4482</v>
      </c>
      <c r="D2489" s="14" t="s">
        <v>4483</v>
      </c>
      <c r="E2489" s="42"/>
      <c r="F2489" s="42" t="s">
        <v>4484</v>
      </c>
      <c r="G2489" s="42"/>
    </row>
    <row r="2490">
      <c r="A2490" s="9" t="s">
        <v>988</v>
      </c>
      <c r="B2490" s="18" t="s">
        <v>994</v>
      </c>
      <c r="C2490" s="14" t="s">
        <v>4485</v>
      </c>
      <c r="D2490" s="14" t="s">
        <v>4486</v>
      </c>
      <c r="E2490" s="42"/>
      <c r="F2490" s="42" t="s">
        <v>4487</v>
      </c>
      <c r="G2490" s="42"/>
    </row>
    <row r="2491">
      <c r="A2491" s="9" t="s">
        <v>988</v>
      </c>
      <c r="B2491" s="18" t="s">
        <v>994</v>
      </c>
      <c r="C2491" s="14" t="s">
        <v>4488</v>
      </c>
      <c r="D2491" s="14" t="s">
        <v>4489</v>
      </c>
      <c r="E2491" s="42"/>
      <c r="F2491" s="42" t="s">
        <v>4490</v>
      </c>
      <c r="G2491" s="42"/>
    </row>
    <row r="2492">
      <c r="A2492" s="190" t="s">
        <v>4491</v>
      </c>
    </row>
    <row r="2493">
      <c r="A2493" s="9" t="s">
        <v>4371</v>
      </c>
      <c r="B2493" s="18" t="s">
        <v>4372</v>
      </c>
      <c r="C2493" s="14" t="s">
        <v>4492</v>
      </c>
      <c r="D2493" s="14" t="s">
        <v>4493</v>
      </c>
      <c r="E2493" s="42"/>
      <c r="F2493" s="42" t="s">
        <v>4494</v>
      </c>
      <c r="G2493" s="42"/>
    </row>
    <row r="2494">
      <c r="A2494" s="190" t="s">
        <v>4495</v>
      </c>
    </row>
    <row r="2495">
      <c r="A2495" s="9" t="s">
        <v>248</v>
      </c>
      <c r="B2495" s="18" t="s">
        <v>4496</v>
      </c>
      <c r="C2495" s="9" t="s">
        <v>4497</v>
      </c>
      <c r="D2495" s="89" t="s">
        <v>4498</v>
      </c>
      <c r="E2495" s="91"/>
      <c r="F2495" s="85" t="s">
        <v>4499</v>
      </c>
      <c r="G2495" s="85"/>
    </row>
    <row r="2496">
      <c r="A2496" s="9" t="s">
        <v>248</v>
      </c>
      <c r="B2496" s="18" t="s">
        <v>4496</v>
      </c>
      <c r="C2496" s="9" t="s">
        <v>4497</v>
      </c>
      <c r="D2496" s="89" t="s">
        <v>4500</v>
      </c>
      <c r="E2496" s="91"/>
      <c r="F2496" s="85" t="s">
        <v>4501</v>
      </c>
      <c r="G2496" s="85"/>
    </row>
    <row r="2497">
      <c r="A2497" s="9" t="s">
        <v>248</v>
      </c>
      <c r="B2497" s="18" t="s">
        <v>4496</v>
      </c>
      <c r="C2497" s="9" t="s">
        <v>4497</v>
      </c>
      <c r="D2497" s="89" t="s">
        <v>4502</v>
      </c>
      <c r="E2497" s="91" t="s">
        <v>4503</v>
      </c>
      <c r="F2497" s="85" t="s">
        <v>4501</v>
      </c>
      <c r="G2497" s="85"/>
    </row>
    <row r="2498">
      <c r="A2498" s="9" t="s">
        <v>248</v>
      </c>
      <c r="B2498" s="18" t="s">
        <v>4496</v>
      </c>
      <c r="C2498" s="9" t="s">
        <v>4504</v>
      </c>
      <c r="D2498" s="89" t="s">
        <v>4505</v>
      </c>
      <c r="E2498" s="91"/>
      <c r="F2498" s="85" t="s">
        <v>4506</v>
      </c>
      <c r="G2498" s="85"/>
    </row>
    <row r="2499">
      <c r="A2499" s="9" t="s">
        <v>248</v>
      </c>
      <c r="B2499" s="18" t="s">
        <v>4496</v>
      </c>
      <c r="C2499" s="9" t="s">
        <v>4504</v>
      </c>
      <c r="D2499" s="89" t="s">
        <v>4507</v>
      </c>
      <c r="E2499" s="91"/>
      <c r="F2499" s="85" t="s">
        <v>4508</v>
      </c>
      <c r="G2499" s="85"/>
    </row>
    <row r="2500">
      <c r="A2500" s="9" t="s">
        <v>248</v>
      </c>
      <c r="B2500" s="18" t="s">
        <v>4496</v>
      </c>
      <c r="C2500" s="9" t="s">
        <v>4509</v>
      </c>
      <c r="D2500" s="89" t="s">
        <v>4510</v>
      </c>
      <c r="E2500" s="91"/>
      <c r="F2500" s="85" t="s">
        <v>4511</v>
      </c>
      <c r="G2500" s="85"/>
    </row>
    <row r="2501">
      <c r="A2501" s="9" t="s">
        <v>248</v>
      </c>
      <c r="B2501" s="18" t="s">
        <v>4512</v>
      </c>
      <c r="C2501" s="9" t="s">
        <v>4513</v>
      </c>
      <c r="D2501" s="91" t="s">
        <v>341</v>
      </c>
      <c r="E2501" s="91"/>
      <c r="F2501" s="85"/>
      <c r="G2501" s="85"/>
    </row>
    <row r="2502">
      <c r="A2502" s="9" t="s">
        <v>248</v>
      </c>
      <c r="B2502" s="18" t="s">
        <v>4512</v>
      </c>
      <c r="C2502" s="9" t="s">
        <v>4514</v>
      </c>
      <c r="D2502" s="9" t="s">
        <v>4515</v>
      </c>
      <c r="E2502" s="91"/>
      <c r="F2502" s="85"/>
      <c r="G2502" s="85"/>
    </row>
    <row r="2503">
      <c r="A2503" s="1" t="s">
        <v>4516</v>
      </c>
    </row>
    <row r="2504">
      <c r="A2504" s="9" t="s">
        <v>316</v>
      </c>
      <c r="B2504" s="18" t="s">
        <v>4517</v>
      </c>
      <c r="C2504" s="9" t="s">
        <v>4518</v>
      </c>
      <c r="D2504" s="9" t="s">
        <v>4519</v>
      </c>
      <c r="E2504" s="9" t="s">
        <v>4520</v>
      </c>
      <c r="F2504" s="85"/>
      <c r="G2504" s="85"/>
    </row>
    <row r="2505">
      <c r="A2505" s="9" t="s">
        <v>4521</v>
      </c>
      <c r="B2505" s="18" t="s">
        <v>4522</v>
      </c>
      <c r="C2505" s="9" t="s">
        <v>4523</v>
      </c>
      <c r="D2505" s="9" t="s">
        <v>4524</v>
      </c>
      <c r="E2505" s="9"/>
      <c r="F2505" s="85"/>
      <c r="G2505" s="85"/>
    </row>
    <row r="2506">
      <c r="A2506" s="9" t="s">
        <v>4521</v>
      </c>
      <c r="B2506" s="18" t="s">
        <v>4522</v>
      </c>
      <c r="C2506" s="9" t="s">
        <v>4525</v>
      </c>
      <c r="D2506" s="9" t="s">
        <v>4526</v>
      </c>
      <c r="E2506" s="9"/>
      <c r="F2506" s="85"/>
      <c r="G2506" s="85"/>
    </row>
    <row r="2507">
      <c r="A2507" s="9" t="s">
        <v>4521</v>
      </c>
      <c r="B2507" s="18" t="s">
        <v>4522</v>
      </c>
      <c r="C2507" s="9" t="s">
        <v>4525</v>
      </c>
      <c r="D2507" s="9" t="s">
        <v>4527</v>
      </c>
      <c r="E2507" s="9"/>
      <c r="F2507" s="85"/>
      <c r="G2507" s="85"/>
    </row>
    <row r="2508">
      <c r="A2508" s="9" t="s">
        <v>4521</v>
      </c>
      <c r="B2508" s="18" t="s">
        <v>4522</v>
      </c>
      <c r="C2508" s="9" t="s">
        <v>4525</v>
      </c>
      <c r="D2508" s="9" t="s">
        <v>4528</v>
      </c>
      <c r="E2508" s="9"/>
      <c r="F2508" s="85"/>
      <c r="G2508" s="85"/>
    </row>
    <row r="2509">
      <c r="A2509" s="19" t="s">
        <v>4521</v>
      </c>
      <c r="B2509" s="18" t="s">
        <v>4522</v>
      </c>
      <c r="C2509" s="9" t="s">
        <v>4529</v>
      </c>
      <c r="D2509" s="9" t="s">
        <v>4530</v>
      </c>
      <c r="E2509" s="9"/>
      <c r="F2509" s="85" t="s">
        <v>4531</v>
      </c>
      <c r="G2509" s="85"/>
    </row>
    <row r="2510">
      <c r="A2510" s="9" t="s">
        <v>4521</v>
      </c>
      <c r="B2510" s="18" t="s">
        <v>4522</v>
      </c>
      <c r="C2510" s="9" t="s">
        <v>4532</v>
      </c>
      <c r="D2510" s="91" t="s">
        <v>4533</v>
      </c>
      <c r="E2510" s="91"/>
      <c r="F2510" s="85" t="s">
        <v>4534</v>
      </c>
      <c r="G2510" s="85"/>
    </row>
    <row r="2511">
      <c r="A2511" s="9" t="s">
        <v>4521</v>
      </c>
      <c r="B2511" s="18" t="s">
        <v>4522</v>
      </c>
      <c r="C2511" s="9" t="s">
        <v>4535</v>
      </c>
      <c r="D2511" s="91" t="s">
        <v>4536</v>
      </c>
      <c r="E2511" s="91"/>
      <c r="F2511" s="85"/>
      <c r="G2511" s="85"/>
    </row>
    <row r="2512">
      <c r="A2512" s="9" t="s">
        <v>4521</v>
      </c>
      <c r="B2512" s="18" t="s">
        <v>4522</v>
      </c>
      <c r="C2512" s="9" t="s">
        <v>4537</v>
      </c>
      <c r="D2512" s="91" t="s">
        <v>4538</v>
      </c>
      <c r="E2512" s="91" t="s">
        <v>4539</v>
      </c>
      <c r="F2512" s="85"/>
      <c r="G2512" s="85"/>
    </row>
    <row r="2513">
      <c r="A2513" s="9" t="s">
        <v>4540</v>
      </c>
      <c r="B2513" s="18" t="s">
        <v>4541</v>
      </c>
      <c r="C2513" s="9" t="s">
        <v>4542</v>
      </c>
      <c r="D2513" s="9" t="s">
        <v>4543</v>
      </c>
      <c r="E2513" s="91"/>
      <c r="F2513" s="85" t="s">
        <v>4544</v>
      </c>
      <c r="G2513" s="85"/>
    </row>
    <row r="2514">
      <c r="A2514" s="9" t="s">
        <v>4540</v>
      </c>
      <c r="B2514" s="18" t="s">
        <v>4545</v>
      </c>
      <c r="C2514" s="9" t="s">
        <v>4542</v>
      </c>
      <c r="D2514" s="9" t="s">
        <v>4546</v>
      </c>
      <c r="E2514" s="91" t="s">
        <v>2637</v>
      </c>
      <c r="F2514" s="85"/>
      <c r="G2514" s="85"/>
    </row>
    <row r="2515">
      <c r="A2515" s="9" t="s">
        <v>230</v>
      </c>
      <c r="B2515" s="18" t="s">
        <v>4547</v>
      </c>
      <c r="C2515" s="9" t="s">
        <v>4548</v>
      </c>
      <c r="D2515" s="9" t="s">
        <v>4549</v>
      </c>
      <c r="E2515" s="91" t="s">
        <v>4550</v>
      </c>
      <c r="F2515" s="85"/>
      <c r="G2515" s="85"/>
    </row>
    <row r="2516">
      <c r="A2516" s="9" t="s">
        <v>230</v>
      </c>
      <c r="B2516" s="18" t="s">
        <v>4547</v>
      </c>
      <c r="C2516" s="9" t="s">
        <v>4551</v>
      </c>
      <c r="D2516" s="9" t="s">
        <v>4552</v>
      </c>
      <c r="E2516" s="91" t="s">
        <v>4550</v>
      </c>
      <c r="F2516" s="85" t="s">
        <v>4531</v>
      </c>
      <c r="G2516" s="85"/>
    </row>
    <row r="2517">
      <c r="A2517" s="9" t="s">
        <v>248</v>
      </c>
      <c r="B2517" s="18" t="s">
        <v>4553</v>
      </c>
      <c r="C2517" s="9" t="s">
        <v>4554</v>
      </c>
      <c r="D2517" s="9" t="s">
        <v>4555</v>
      </c>
      <c r="E2517" s="91" t="s">
        <v>4550</v>
      </c>
      <c r="F2517" s="85"/>
      <c r="G2517" s="85"/>
    </row>
    <row r="2518">
      <c r="A2518" s="9" t="s">
        <v>248</v>
      </c>
      <c r="B2518" s="18" t="s">
        <v>4512</v>
      </c>
      <c r="C2518" s="9" t="s">
        <v>4513</v>
      </c>
      <c r="D2518" s="91" t="s">
        <v>255</v>
      </c>
      <c r="E2518" s="91" t="s">
        <v>4556</v>
      </c>
      <c r="F2518" s="85"/>
      <c r="G2518" s="85"/>
    </row>
    <row r="2519">
      <c r="A2519" s="9" t="s">
        <v>248</v>
      </c>
      <c r="B2519" s="18" t="s">
        <v>4512</v>
      </c>
      <c r="C2519" s="9" t="s">
        <v>4513</v>
      </c>
      <c r="D2519" s="91" t="s">
        <v>4557</v>
      </c>
      <c r="E2519" s="91"/>
      <c r="F2519" s="85"/>
      <c r="G2519" s="85"/>
    </row>
    <row r="2520">
      <c r="A2520" s="9" t="s">
        <v>248</v>
      </c>
      <c r="B2520" s="18" t="s">
        <v>4512</v>
      </c>
      <c r="C2520" s="9" t="s">
        <v>4513</v>
      </c>
      <c r="D2520" s="91" t="s">
        <v>257</v>
      </c>
      <c r="E2520" s="91"/>
      <c r="F2520" s="85"/>
      <c r="G2520" s="85"/>
    </row>
    <row r="2521">
      <c r="A2521" s="9" t="s">
        <v>248</v>
      </c>
      <c r="B2521" s="18" t="s">
        <v>4512</v>
      </c>
      <c r="C2521" s="9" t="s">
        <v>4513</v>
      </c>
      <c r="D2521" s="91" t="s">
        <v>4558</v>
      </c>
      <c r="E2521" s="91"/>
      <c r="F2521" s="85"/>
      <c r="G2521" s="85"/>
    </row>
    <row r="2522">
      <c r="A2522" s="9" t="s">
        <v>248</v>
      </c>
      <c r="B2522" s="18" t="s">
        <v>4512</v>
      </c>
      <c r="C2522" s="9" t="s">
        <v>4513</v>
      </c>
      <c r="D2522" s="91" t="s">
        <v>4559</v>
      </c>
      <c r="E2522" s="91" t="s">
        <v>4560</v>
      </c>
      <c r="F2522" s="85"/>
      <c r="G2522" s="85"/>
    </row>
    <row r="2523">
      <c r="A2523" s="9" t="s">
        <v>248</v>
      </c>
      <c r="B2523" s="18" t="s">
        <v>4512</v>
      </c>
      <c r="C2523" s="9" t="s">
        <v>4513</v>
      </c>
      <c r="D2523" s="91" t="s">
        <v>259</v>
      </c>
      <c r="E2523" s="91"/>
      <c r="F2523" s="85"/>
      <c r="G2523" s="85"/>
    </row>
    <row r="2524">
      <c r="A2524" s="9" t="s">
        <v>248</v>
      </c>
      <c r="B2524" s="18" t="s">
        <v>4512</v>
      </c>
      <c r="C2524" s="9" t="s">
        <v>4513</v>
      </c>
      <c r="D2524" s="91" t="s">
        <v>261</v>
      </c>
      <c r="E2524" s="91"/>
      <c r="F2524" s="191" t="s">
        <v>152</v>
      </c>
      <c r="G2524" s="85"/>
    </row>
    <row r="2525">
      <c r="A2525" s="9" t="s">
        <v>248</v>
      </c>
      <c r="B2525" s="18" t="s">
        <v>4512</v>
      </c>
      <c r="C2525" s="9" t="s">
        <v>4513</v>
      </c>
      <c r="D2525" s="91" t="s">
        <v>4561</v>
      </c>
      <c r="E2525" s="91" t="s">
        <v>4562</v>
      </c>
      <c r="F2525" s="85"/>
      <c r="G2525" s="85"/>
    </row>
    <row r="2526">
      <c r="A2526" s="13" t="s">
        <v>248</v>
      </c>
      <c r="B2526" s="189" t="s">
        <v>4512</v>
      </c>
      <c r="C2526" s="13" t="s">
        <v>4513</v>
      </c>
      <c r="D2526" s="43" t="s">
        <v>4563</v>
      </c>
      <c r="E2526" s="91" t="s">
        <v>4564</v>
      </c>
      <c r="F2526" s="85" t="s">
        <v>4565</v>
      </c>
      <c r="G2526" s="85"/>
    </row>
    <row r="2527">
      <c r="A2527" s="9" t="s">
        <v>248</v>
      </c>
      <c r="B2527" s="18" t="s">
        <v>4512</v>
      </c>
      <c r="C2527" s="9" t="s">
        <v>4513</v>
      </c>
      <c r="D2527" s="91" t="s">
        <v>280</v>
      </c>
      <c r="E2527" s="91"/>
      <c r="F2527" s="85"/>
      <c r="G2527" s="85"/>
    </row>
    <row r="2528">
      <c r="A2528" s="9" t="s">
        <v>248</v>
      </c>
      <c r="B2528" s="18" t="s">
        <v>4512</v>
      </c>
      <c r="C2528" s="9" t="s">
        <v>4513</v>
      </c>
      <c r="D2528" s="91" t="s">
        <v>282</v>
      </c>
      <c r="E2528" s="91"/>
      <c r="F2528" s="191" t="s">
        <v>152</v>
      </c>
      <c r="G2528" s="85"/>
    </row>
    <row r="2529">
      <c r="A2529" s="9" t="s">
        <v>248</v>
      </c>
      <c r="B2529" s="18" t="s">
        <v>4512</v>
      </c>
      <c r="C2529" s="9" t="s">
        <v>4513</v>
      </c>
      <c r="D2529" s="91" t="s">
        <v>288</v>
      </c>
      <c r="E2529" s="91"/>
      <c r="F2529" s="85"/>
      <c r="G2529" s="85"/>
    </row>
    <row r="2530">
      <c r="A2530" s="9" t="s">
        <v>248</v>
      </c>
      <c r="B2530" s="18" t="s">
        <v>4512</v>
      </c>
      <c r="C2530" s="9" t="s">
        <v>4513</v>
      </c>
      <c r="D2530" s="91" t="s">
        <v>4566</v>
      </c>
      <c r="E2530" s="91" t="s">
        <v>4567</v>
      </c>
      <c r="F2530" s="85"/>
      <c r="G2530" s="85"/>
    </row>
    <row r="2531">
      <c r="A2531" s="9" t="s">
        <v>248</v>
      </c>
      <c r="B2531" s="18" t="s">
        <v>4512</v>
      </c>
      <c r="C2531" s="9" t="s">
        <v>4513</v>
      </c>
      <c r="D2531" s="91" t="s">
        <v>290</v>
      </c>
      <c r="E2531" s="91" t="s">
        <v>4568</v>
      </c>
      <c r="F2531" s="85"/>
      <c r="G2531" s="85"/>
    </row>
    <row r="2532">
      <c r="A2532" s="9" t="s">
        <v>248</v>
      </c>
      <c r="B2532" s="18" t="s">
        <v>4512</v>
      </c>
      <c r="C2532" s="9" t="s">
        <v>4513</v>
      </c>
      <c r="D2532" s="9" t="s">
        <v>4569</v>
      </c>
      <c r="E2532" s="91" t="s">
        <v>4550</v>
      </c>
      <c r="F2532" s="191" t="s">
        <v>152</v>
      </c>
      <c r="G2532" s="85"/>
    </row>
    <row r="2533">
      <c r="A2533" s="9" t="s">
        <v>248</v>
      </c>
      <c r="B2533" s="18" t="s">
        <v>4512</v>
      </c>
      <c r="C2533" s="9" t="s">
        <v>4513</v>
      </c>
      <c r="D2533" s="91" t="s">
        <v>4570</v>
      </c>
      <c r="E2533" s="91"/>
      <c r="F2533" s="85" t="s">
        <v>4571</v>
      </c>
      <c r="G2533" s="85"/>
    </row>
    <row r="2534">
      <c r="A2534" s="9" t="s">
        <v>248</v>
      </c>
      <c r="B2534" s="18" t="s">
        <v>4512</v>
      </c>
      <c r="C2534" s="9" t="s">
        <v>4513</v>
      </c>
      <c r="D2534" s="91" t="s">
        <v>4572</v>
      </c>
      <c r="E2534" s="91" t="s">
        <v>4573</v>
      </c>
      <c r="F2534" s="85"/>
      <c r="G2534" s="85"/>
    </row>
    <row r="2535">
      <c r="A2535" s="9" t="s">
        <v>248</v>
      </c>
      <c r="B2535" s="18" t="s">
        <v>4512</v>
      </c>
      <c r="C2535" s="9" t="s">
        <v>4513</v>
      </c>
      <c r="D2535" s="91" t="s">
        <v>4574</v>
      </c>
      <c r="E2535" s="91" t="s">
        <v>2560</v>
      </c>
      <c r="F2535" s="85"/>
      <c r="G2535" s="85"/>
    </row>
    <row r="2536">
      <c r="A2536" s="9" t="s">
        <v>248</v>
      </c>
      <c r="B2536" s="18" t="s">
        <v>4512</v>
      </c>
      <c r="C2536" s="9" t="s">
        <v>4513</v>
      </c>
      <c r="D2536" s="91" t="s">
        <v>292</v>
      </c>
      <c r="E2536" s="91" t="s">
        <v>4575</v>
      </c>
      <c r="F2536" s="85" t="s">
        <v>4571</v>
      </c>
      <c r="G2536" s="85"/>
    </row>
    <row r="2537">
      <c r="A2537" s="9" t="s">
        <v>248</v>
      </c>
      <c r="B2537" s="18" t="s">
        <v>4512</v>
      </c>
      <c r="C2537" s="9" t="s">
        <v>4513</v>
      </c>
      <c r="D2537" s="91" t="s">
        <v>294</v>
      </c>
      <c r="E2537" s="91"/>
      <c r="F2537" s="85" t="s">
        <v>4576</v>
      </c>
      <c r="G2537" s="85"/>
    </row>
    <row r="2538">
      <c r="A2538" s="9" t="s">
        <v>248</v>
      </c>
      <c r="B2538" s="18" t="s">
        <v>4512</v>
      </c>
      <c r="C2538" s="9" t="s">
        <v>4513</v>
      </c>
      <c r="D2538" s="91" t="s">
        <v>4577</v>
      </c>
      <c r="E2538" s="91"/>
      <c r="F2538" s="85" t="s">
        <v>4578</v>
      </c>
      <c r="G2538" s="85"/>
    </row>
    <row r="2539">
      <c r="A2539" s="9" t="s">
        <v>248</v>
      </c>
      <c r="B2539" s="18" t="s">
        <v>4512</v>
      </c>
      <c r="C2539" s="9" t="s">
        <v>4514</v>
      </c>
      <c r="D2539" s="9" t="s">
        <v>4515</v>
      </c>
      <c r="E2539" s="91"/>
      <c r="F2539" s="85"/>
      <c r="G2539" s="85"/>
    </row>
    <row r="2540">
      <c r="A2540" s="9" t="s">
        <v>248</v>
      </c>
      <c r="B2540" s="18" t="s">
        <v>4512</v>
      </c>
      <c r="C2540" s="9" t="s">
        <v>4514</v>
      </c>
      <c r="D2540" s="9" t="s">
        <v>302</v>
      </c>
      <c r="E2540" s="91"/>
      <c r="F2540" s="191" t="s">
        <v>152</v>
      </c>
      <c r="G2540" s="85"/>
    </row>
    <row r="2541">
      <c r="A2541" s="9" t="s">
        <v>248</v>
      </c>
      <c r="B2541" s="18" t="s">
        <v>4512</v>
      </c>
      <c r="C2541" s="9" t="s">
        <v>4514</v>
      </c>
      <c r="D2541" s="89" t="s">
        <v>4579</v>
      </c>
      <c r="E2541" s="91"/>
      <c r="F2541" s="85" t="s">
        <v>4578</v>
      </c>
      <c r="G2541" s="85"/>
    </row>
    <row r="2542">
      <c r="A2542" s="9" t="s">
        <v>248</v>
      </c>
      <c r="B2542" s="18" t="s">
        <v>4580</v>
      </c>
      <c r="C2542" s="9" t="s">
        <v>4581</v>
      </c>
      <c r="D2542" s="89" t="s">
        <v>4582</v>
      </c>
      <c r="E2542" s="91" t="s">
        <v>4583</v>
      </c>
      <c r="F2542" s="85" t="s">
        <v>4578</v>
      </c>
      <c r="G2542" s="85"/>
    </row>
    <row r="2543">
      <c r="A2543" s="9" t="s">
        <v>388</v>
      </c>
      <c r="B2543" s="18" t="s">
        <v>4584</v>
      </c>
      <c r="C2543" s="9" t="s">
        <v>4585</v>
      </c>
      <c r="D2543" s="89" t="s">
        <v>4586</v>
      </c>
      <c r="E2543" s="91"/>
      <c r="F2543" s="85" t="s">
        <v>4531</v>
      </c>
      <c r="G2543" s="85"/>
    </row>
    <row r="2544">
      <c r="A2544" s="9" t="s">
        <v>566</v>
      </c>
      <c r="B2544" s="18" t="s">
        <v>4587</v>
      </c>
      <c r="C2544" s="9" t="s">
        <v>4588</v>
      </c>
      <c r="D2544" s="89" t="s">
        <v>4589</v>
      </c>
      <c r="E2544" s="91"/>
      <c r="F2544" s="85"/>
      <c r="G2544" s="85"/>
    </row>
    <row r="2545">
      <c r="A2545" s="60" t="s">
        <v>366</v>
      </c>
    </row>
    <row r="2546">
      <c r="A2546" s="14" t="s">
        <v>230</v>
      </c>
      <c r="B2546" s="31" t="s">
        <v>4547</v>
      </c>
      <c r="C2546" s="13"/>
      <c r="D2546" s="14" t="s">
        <v>4590</v>
      </c>
      <c r="E2546" s="43" t="s">
        <v>4591</v>
      </c>
      <c r="F2546" s="84"/>
      <c r="G2546" s="84"/>
    </row>
    <row r="2547">
      <c r="A2547" s="13" t="s">
        <v>368</v>
      </c>
      <c r="B2547" s="189" t="s">
        <v>368</v>
      </c>
      <c r="C2547" s="13"/>
      <c r="D2547" s="14" t="s">
        <v>4592</v>
      </c>
      <c r="E2547" s="43"/>
      <c r="F2547" s="84"/>
      <c r="G2547" s="84"/>
    </row>
    <row r="2548">
      <c r="A2548" s="13" t="s">
        <v>368</v>
      </c>
      <c r="B2548" s="189" t="s">
        <v>368</v>
      </c>
      <c r="C2548" s="13"/>
      <c r="D2548" s="14" t="s">
        <v>4593</v>
      </c>
      <c r="E2548" s="43"/>
      <c r="F2548" s="84"/>
      <c r="G2548" s="84"/>
    </row>
    <row r="2549">
      <c r="A2549" s="13" t="s">
        <v>368</v>
      </c>
      <c r="B2549" s="189" t="s">
        <v>368</v>
      </c>
      <c r="C2549" s="13"/>
      <c r="D2549" s="14" t="s">
        <v>4594</v>
      </c>
      <c r="E2549" s="43"/>
      <c r="F2549" s="84"/>
      <c r="G2549" s="84"/>
    </row>
    <row r="2550">
      <c r="A2550" s="13" t="s">
        <v>368</v>
      </c>
      <c r="B2550" s="189" t="s">
        <v>368</v>
      </c>
      <c r="C2550" s="13"/>
      <c r="D2550" s="14" t="s">
        <v>4595</v>
      </c>
      <c r="E2550" s="43"/>
      <c r="F2550" s="43"/>
      <c r="G2550" s="84"/>
    </row>
    <row r="2551">
      <c r="A2551" s="14" t="s">
        <v>368</v>
      </c>
      <c r="B2551" s="31" t="s">
        <v>368</v>
      </c>
      <c r="C2551" s="13"/>
      <c r="D2551" s="14" t="s">
        <v>428</v>
      </c>
      <c r="E2551" s="43"/>
      <c r="F2551" s="43"/>
      <c r="G2551" s="84"/>
    </row>
    <row r="2552">
      <c r="A2552" s="13" t="s">
        <v>368</v>
      </c>
      <c r="B2552" s="189" t="s">
        <v>368</v>
      </c>
      <c r="C2552" s="13"/>
      <c r="D2552" s="14" t="s">
        <v>4596</v>
      </c>
      <c r="E2552" s="43" t="s">
        <v>4597</v>
      </c>
      <c r="F2552" s="43" t="s">
        <v>4598</v>
      </c>
      <c r="G2552" s="84"/>
    </row>
    <row r="2553">
      <c r="A2553" s="13" t="s">
        <v>368</v>
      </c>
      <c r="B2553" s="189" t="s">
        <v>368</v>
      </c>
      <c r="C2553" s="13"/>
      <c r="D2553" s="14" t="s">
        <v>4599</v>
      </c>
      <c r="E2553" s="84"/>
      <c r="F2553" s="84"/>
      <c r="G2553" s="84"/>
    </row>
    <row r="2554">
      <c r="A2554" s="13" t="s">
        <v>368</v>
      </c>
      <c r="B2554" s="189" t="s">
        <v>368</v>
      </c>
      <c r="C2554" s="13"/>
      <c r="D2554" s="14" t="s">
        <v>4600</v>
      </c>
      <c r="E2554" s="84"/>
      <c r="F2554" s="84"/>
      <c r="G2554" s="84"/>
    </row>
    <row r="2555">
      <c r="A2555" s="13" t="s">
        <v>368</v>
      </c>
      <c r="B2555" s="189" t="s">
        <v>368</v>
      </c>
      <c r="C2555" s="13"/>
      <c r="D2555" s="14" t="s">
        <v>1132</v>
      </c>
      <c r="E2555" s="84"/>
      <c r="F2555" s="84"/>
      <c r="G2555" s="84"/>
    </row>
    <row r="2556">
      <c r="A2556" s="13" t="s">
        <v>368</v>
      </c>
      <c r="B2556" s="189" t="s">
        <v>368</v>
      </c>
      <c r="C2556" s="13"/>
      <c r="D2556" s="14" t="s">
        <v>556</v>
      </c>
      <c r="E2556" s="84"/>
      <c r="F2556" s="43" t="s">
        <v>4601</v>
      </c>
      <c r="G2556" s="84"/>
    </row>
    <row r="2557">
      <c r="A2557" s="14" t="s">
        <v>368</v>
      </c>
      <c r="B2557" s="31" t="s">
        <v>368</v>
      </c>
      <c r="C2557" s="13"/>
      <c r="D2557" s="14" t="s">
        <v>543</v>
      </c>
      <c r="E2557" s="84"/>
      <c r="F2557" s="84"/>
      <c r="G2557" s="84"/>
    </row>
    <row r="2558">
      <c r="A2558" s="13" t="s">
        <v>368</v>
      </c>
      <c r="B2558" s="189" t="s">
        <v>368</v>
      </c>
      <c r="C2558" s="13"/>
      <c r="D2558" s="14" t="s">
        <v>4602</v>
      </c>
      <c r="E2558" s="84"/>
      <c r="F2558" s="84"/>
      <c r="G2558" s="84"/>
    </row>
    <row r="2559">
      <c r="A2559" s="13" t="s">
        <v>368</v>
      </c>
      <c r="B2559" s="189" t="s">
        <v>368</v>
      </c>
      <c r="C2559" s="13"/>
      <c r="D2559" s="14" t="s">
        <v>4603</v>
      </c>
      <c r="E2559" s="84"/>
      <c r="F2559" s="84"/>
      <c r="G2559" s="84"/>
    </row>
    <row r="2560">
      <c r="A2560" s="14" t="s">
        <v>368</v>
      </c>
      <c r="B2560" s="189" t="s">
        <v>368</v>
      </c>
      <c r="C2560" s="13"/>
      <c r="D2560" s="14" t="s">
        <v>1396</v>
      </c>
      <c r="E2560" s="84"/>
      <c r="F2560" s="84"/>
      <c r="G2560" s="84"/>
    </row>
    <row r="2561">
      <c r="A2561" s="190" t="s">
        <v>4604</v>
      </c>
    </row>
    <row r="2562">
      <c r="A2562" s="9" t="s">
        <v>248</v>
      </c>
      <c r="B2562" s="18" t="s">
        <v>4512</v>
      </c>
      <c r="C2562" s="9" t="s">
        <v>4513</v>
      </c>
      <c r="D2562" s="91" t="s">
        <v>261</v>
      </c>
      <c r="E2562" s="91"/>
      <c r="F2562" s="85" t="s">
        <v>4605</v>
      </c>
      <c r="G2562" s="85"/>
    </row>
    <row r="2563">
      <c r="A2563" s="9" t="s">
        <v>248</v>
      </c>
      <c r="B2563" s="18" t="s">
        <v>4580</v>
      </c>
      <c r="C2563" s="9" t="s">
        <v>4581</v>
      </c>
      <c r="D2563" s="89" t="s">
        <v>4582</v>
      </c>
      <c r="E2563" s="91" t="s">
        <v>4583</v>
      </c>
      <c r="F2563" s="85" t="s">
        <v>4606</v>
      </c>
      <c r="G2563" s="85"/>
    </row>
    <row r="2564">
      <c r="A2564" s="1" t="s">
        <v>4607</v>
      </c>
    </row>
    <row r="2565">
      <c r="A2565" s="9" t="s">
        <v>316</v>
      </c>
      <c r="B2565" s="18" t="s">
        <v>4608</v>
      </c>
      <c r="C2565" s="9"/>
      <c r="D2565" s="89" t="s">
        <v>4609</v>
      </c>
      <c r="E2565" s="91"/>
      <c r="F2565" s="85" t="s">
        <v>4610</v>
      </c>
      <c r="G2565" s="85"/>
    </row>
    <row r="2566">
      <c r="A2566" s="9" t="s">
        <v>230</v>
      </c>
      <c r="B2566" s="18" t="s">
        <v>2361</v>
      </c>
      <c r="C2566" s="9"/>
      <c r="D2566" s="89"/>
      <c r="E2566" s="91"/>
      <c r="F2566" s="85"/>
      <c r="G2566" s="85"/>
    </row>
    <row r="2567">
      <c r="A2567" s="1" t="s">
        <v>4611</v>
      </c>
    </row>
    <row r="2568">
      <c r="A2568" s="9" t="s">
        <v>306</v>
      </c>
      <c r="B2568" s="18" t="s">
        <v>307</v>
      </c>
      <c r="C2568" s="9"/>
      <c r="D2568" s="89"/>
      <c r="E2568" s="91" t="s">
        <v>4612</v>
      </c>
      <c r="F2568" s="85" t="s">
        <v>4613</v>
      </c>
      <c r="G2568" s="85"/>
    </row>
    <row r="2569">
      <c r="A2569" s="9" t="s">
        <v>4540</v>
      </c>
      <c r="B2569" s="18" t="s">
        <v>4614</v>
      </c>
      <c r="C2569" s="9" t="s">
        <v>4615</v>
      </c>
      <c r="D2569" s="89" t="s">
        <v>4616</v>
      </c>
      <c r="E2569" s="91"/>
      <c r="F2569" s="85" t="s">
        <v>4617</v>
      </c>
      <c r="G2569" s="85"/>
    </row>
    <row r="2570">
      <c r="A2570" s="9" t="s">
        <v>4540</v>
      </c>
      <c r="B2570" s="18" t="s">
        <v>4614</v>
      </c>
      <c r="C2570" s="9" t="s">
        <v>4618</v>
      </c>
      <c r="D2570" s="89" t="s">
        <v>4619</v>
      </c>
      <c r="E2570" s="91"/>
      <c r="F2570" s="85" t="s">
        <v>4620</v>
      </c>
      <c r="G2570" s="85"/>
    </row>
    <row r="2571">
      <c r="A2571" s="9" t="s">
        <v>4540</v>
      </c>
      <c r="B2571" s="18" t="s">
        <v>4614</v>
      </c>
      <c r="C2571" s="9" t="s">
        <v>4621</v>
      </c>
      <c r="D2571" s="89" t="s">
        <v>4622</v>
      </c>
      <c r="E2571" s="91"/>
      <c r="F2571" s="85" t="s">
        <v>4623</v>
      </c>
      <c r="G2571" s="85"/>
    </row>
    <row r="2572">
      <c r="A2572" s="9" t="s">
        <v>248</v>
      </c>
      <c r="B2572" s="18" t="s">
        <v>249</v>
      </c>
      <c r="C2572" s="9"/>
      <c r="D2572" s="89"/>
      <c r="E2572" s="91" t="s">
        <v>4624</v>
      </c>
      <c r="F2572" s="85" t="s">
        <v>4625</v>
      </c>
      <c r="G2572" s="85"/>
    </row>
    <row r="2573">
      <c r="A2573" s="1" t="s">
        <v>4626</v>
      </c>
    </row>
    <row r="2574">
      <c r="A2574" s="9" t="s">
        <v>316</v>
      </c>
      <c r="B2574" s="18" t="s">
        <v>1446</v>
      </c>
      <c r="C2574" s="9"/>
      <c r="D2574" s="89" t="s">
        <v>426</v>
      </c>
      <c r="E2574" s="91"/>
      <c r="F2574" s="85" t="s">
        <v>4627</v>
      </c>
      <c r="G2574" s="85"/>
    </row>
    <row r="2575">
      <c r="A2575" s="9" t="s">
        <v>326</v>
      </c>
      <c r="B2575" s="18" t="s">
        <v>1215</v>
      </c>
      <c r="C2575" s="9" t="s">
        <v>3197</v>
      </c>
      <c r="D2575" s="89" t="s">
        <v>3198</v>
      </c>
      <c r="E2575" s="91"/>
      <c r="F2575" s="85" t="s">
        <v>4628</v>
      </c>
      <c r="G2575" s="85"/>
    </row>
    <row r="2576">
      <c r="A2576" s="9" t="s">
        <v>326</v>
      </c>
      <c r="B2576" s="18" t="s">
        <v>1215</v>
      </c>
      <c r="C2576" s="9" t="s">
        <v>1493</v>
      </c>
      <c r="D2576" s="89" t="s">
        <v>1494</v>
      </c>
      <c r="E2576" s="91"/>
      <c r="F2576" s="85" t="s">
        <v>4629</v>
      </c>
      <c r="G2576" s="85"/>
    </row>
    <row r="2577">
      <c r="A2577" s="9" t="s">
        <v>687</v>
      </c>
      <c r="B2577" s="18" t="s">
        <v>693</v>
      </c>
      <c r="C2577" s="9"/>
      <c r="D2577" s="89" t="s">
        <v>714</v>
      </c>
      <c r="E2577" s="91"/>
      <c r="F2577" s="85" t="s">
        <v>3345</v>
      </c>
      <c r="G2577" s="85"/>
    </row>
    <row r="2578">
      <c r="A2578" s="9" t="s">
        <v>248</v>
      </c>
      <c r="B2578" s="18" t="s">
        <v>2361</v>
      </c>
      <c r="C2578" s="9"/>
      <c r="D2578" s="89"/>
      <c r="E2578" s="91" t="s">
        <v>4630</v>
      </c>
      <c r="F2578" s="85" t="s">
        <v>4631</v>
      </c>
      <c r="G2578" s="85"/>
    </row>
    <row r="2579">
      <c r="A2579" s="9" t="s">
        <v>388</v>
      </c>
      <c r="B2579" s="18" t="s">
        <v>1010</v>
      </c>
      <c r="C2579" s="9"/>
      <c r="D2579" s="89"/>
      <c r="E2579" s="91"/>
      <c r="F2579" s="85" t="s">
        <v>4632</v>
      </c>
      <c r="G2579" s="85"/>
    </row>
    <row r="2580">
      <c r="A2580" s="1" t="s">
        <v>4633</v>
      </c>
    </row>
    <row r="2581">
      <c r="A2581" s="9" t="s">
        <v>326</v>
      </c>
      <c r="B2581" s="18" t="s">
        <v>658</v>
      </c>
      <c r="C2581" s="9"/>
      <c r="D2581" s="91" t="s">
        <v>368</v>
      </c>
      <c r="E2581" s="91"/>
      <c r="F2581" s="91" t="s">
        <v>4634</v>
      </c>
      <c r="G2581" s="91"/>
    </row>
    <row r="2582">
      <c r="A2582" s="9" t="s">
        <v>4635</v>
      </c>
      <c r="B2582" s="18" t="s">
        <v>4636</v>
      </c>
      <c r="C2582" s="9"/>
      <c r="D2582" s="9" t="s">
        <v>4637</v>
      </c>
      <c r="E2582" s="91" t="s">
        <v>2128</v>
      </c>
      <c r="F2582" s="95" t="s">
        <v>1753</v>
      </c>
      <c r="G2582" s="95"/>
    </row>
    <row r="2583">
      <c r="A2583" s="9" t="s">
        <v>388</v>
      </c>
      <c r="B2583" s="18" t="s">
        <v>1010</v>
      </c>
      <c r="C2583" s="9" t="s">
        <v>1371</v>
      </c>
      <c r="D2583" s="89" t="s">
        <v>4638</v>
      </c>
      <c r="E2583" s="91"/>
      <c r="F2583" s="95" t="s">
        <v>1229</v>
      </c>
      <c r="G2583" s="95"/>
    </row>
    <row r="2584">
      <c r="A2584" s="9" t="s">
        <v>388</v>
      </c>
      <c r="B2584" s="18" t="s">
        <v>1010</v>
      </c>
      <c r="C2584" s="9" t="s">
        <v>1371</v>
      </c>
      <c r="D2584" s="89" t="s">
        <v>4639</v>
      </c>
      <c r="E2584" s="91"/>
      <c r="F2584" s="95" t="s">
        <v>1753</v>
      </c>
      <c r="G2584" s="95"/>
    </row>
    <row r="2585">
      <c r="A2585" s="9" t="s">
        <v>388</v>
      </c>
      <c r="B2585" s="18" t="s">
        <v>1010</v>
      </c>
      <c r="C2585" s="9" t="s">
        <v>1371</v>
      </c>
      <c r="D2585" s="89" t="s">
        <v>4640</v>
      </c>
      <c r="E2585" s="91"/>
      <c r="F2585" s="95" t="s">
        <v>2803</v>
      </c>
      <c r="G2585" s="95"/>
    </row>
    <row r="2586">
      <c r="A2586" s="9" t="s">
        <v>388</v>
      </c>
      <c r="B2586" s="18" t="s">
        <v>1010</v>
      </c>
      <c r="C2586" s="9" t="s">
        <v>1371</v>
      </c>
      <c r="D2586" s="89" t="s">
        <v>4641</v>
      </c>
      <c r="E2586" s="91"/>
      <c r="F2586" s="95" t="s">
        <v>1229</v>
      </c>
      <c r="G2586" s="95"/>
    </row>
    <row r="2587">
      <c r="A2587" s="9" t="s">
        <v>1016</v>
      </c>
      <c r="B2587" s="18" t="s">
        <v>1733</v>
      </c>
      <c r="C2587" s="9" t="s">
        <v>1734</v>
      </c>
      <c r="D2587" s="89" t="s">
        <v>4642</v>
      </c>
      <c r="E2587" s="91"/>
      <c r="F2587" s="95" t="s">
        <v>1753</v>
      </c>
      <c r="G2587" s="95"/>
    </row>
    <row r="2588">
      <c r="A2588" s="9" t="s">
        <v>1016</v>
      </c>
      <c r="B2588" s="18" t="s">
        <v>1733</v>
      </c>
      <c r="C2588" s="9" t="s">
        <v>1734</v>
      </c>
      <c r="D2588" s="89" t="s">
        <v>4643</v>
      </c>
      <c r="E2588" s="91"/>
      <c r="F2588" s="95" t="s">
        <v>1229</v>
      </c>
      <c r="G2588" s="95"/>
    </row>
    <row r="2589">
      <c r="A2589" s="9" t="s">
        <v>1016</v>
      </c>
      <c r="B2589" s="18" t="s">
        <v>1782</v>
      </c>
      <c r="C2589" s="9" t="s">
        <v>1024</v>
      </c>
      <c r="D2589" s="89" t="s">
        <v>1852</v>
      </c>
      <c r="E2589" s="91"/>
      <c r="F2589" s="95" t="s">
        <v>1229</v>
      </c>
      <c r="G2589" s="95"/>
    </row>
    <row r="2590">
      <c r="A2590" s="9" t="s">
        <v>1016</v>
      </c>
      <c r="B2590" s="18" t="s">
        <v>1782</v>
      </c>
      <c r="C2590" s="9" t="s">
        <v>1024</v>
      </c>
      <c r="D2590" s="100" t="s">
        <v>1025</v>
      </c>
      <c r="E2590" s="91"/>
      <c r="F2590" s="91" t="s">
        <v>4644</v>
      </c>
      <c r="G2590" s="91"/>
    </row>
    <row r="2591">
      <c r="A2591" s="9" t="s">
        <v>1107</v>
      </c>
      <c r="B2591" s="18" t="s">
        <v>368</v>
      </c>
      <c r="C2591" s="9"/>
      <c r="D2591" s="100"/>
      <c r="E2591" s="91"/>
      <c r="F2591" s="91"/>
      <c r="G2591" s="91"/>
    </row>
    <row r="2592">
      <c r="A2592" s="1" t="s">
        <v>4645</v>
      </c>
    </row>
    <row r="2593">
      <c r="A2593" s="9" t="s">
        <v>2562</v>
      </c>
      <c r="B2593" s="18" t="s">
        <v>2563</v>
      </c>
      <c r="C2593" s="9" t="s">
        <v>2564</v>
      </c>
      <c r="D2593" s="9" t="s">
        <v>2571</v>
      </c>
      <c r="E2593" s="91"/>
      <c r="F2593" s="91" t="s">
        <v>4646</v>
      </c>
      <c r="G2593" s="91"/>
    </row>
    <row r="2594">
      <c r="A2594" s="9" t="s">
        <v>687</v>
      </c>
      <c r="B2594" s="18" t="s">
        <v>693</v>
      </c>
      <c r="C2594" s="89" t="s">
        <v>694</v>
      </c>
      <c r="D2594" s="100" t="s">
        <v>4647</v>
      </c>
      <c r="E2594" s="91"/>
      <c r="F2594" s="95" t="s">
        <v>4648</v>
      </c>
      <c r="G2594" s="95"/>
    </row>
    <row r="2595">
      <c r="A2595" s="9" t="s">
        <v>687</v>
      </c>
      <c r="B2595" s="18" t="s">
        <v>693</v>
      </c>
      <c r="C2595" s="89" t="s">
        <v>706</v>
      </c>
      <c r="D2595" s="100" t="s">
        <v>707</v>
      </c>
      <c r="E2595" s="91"/>
      <c r="F2595" s="95" t="s">
        <v>2299</v>
      </c>
      <c r="G2595" s="95"/>
    </row>
    <row r="2596">
      <c r="A2596" s="9" t="s">
        <v>687</v>
      </c>
      <c r="B2596" s="18" t="s">
        <v>693</v>
      </c>
      <c r="C2596" s="89" t="s">
        <v>715</v>
      </c>
      <c r="D2596" s="89" t="s">
        <v>4649</v>
      </c>
      <c r="E2596" s="91"/>
      <c r="F2596" s="95" t="s">
        <v>2299</v>
      </c>
      <c r="G2596" s="95"/>
    </row>
    <row r="2597">
      <c r="A2597" s="1" t="s">
        <v>4650</v>
      </c>
    </row>
    <row r="2598">
      <c r="A2598" s="9" t="s">
        <v>316</v>
      </c>
      <c r="B2598" s="18" t="s">
        <v>4651</v>
      </c>
      <c r="C2598" s="9" t="s">
        <v>1451</v>
      </c>
      <c r="D2598" s="9" t="s">
        <v>1452</v>
      </c>
      <c r="E2598" s="91"/>
      <c r="F2598" s="91" t="s">
        <v>4652</v>
      </c>
      <c r="G2598" s="91"/>
    </row>
    <row r="2599">
      <c r="A2599" s="9" t="s">
        <v>316</v>
      </c>
      <c r="B2599" s="18" t="s">
        <v>4651</v>
      </c>
      <c r="C2599" s="9"/>
      <c r="D2599" s="9"/>
      <c r="E2599" s="91" t="s">
        <v>4653</v>
      </c>
      <c r="F2599" s="91" t="s">
        <v>4652</v>
      </c>
      <c r="G2599" s="91"/>
    </row>
    <row r="2600">
      <c r="A2600" s="9" t="s">
        <v>326</v>
      </c>
      <c r="B2600" s="18" t="s">
        <v>658</v>
      </c>
      <c r="C2600" s="9"/>
      <c r="D2600" s="89" t="s">
        <v>4654</v>
      </c>
      <c r="E2600" s="91"/>
      <c r="F2600" s="85" t="s">
        <v>4655</v>
      </c>
      <c r="G2600" s="85"/>
    </row>
    <row r="2601">
      <c r="A2601" s="9" t="s">
        <v>2463</v>
      </c>
      <c r="B2601" s="18" t="s">
        <v>2464</v>
      </c>
      <c r="C2601" s="9"/>
      <c r="D2601" s="89"/>
      <c r="E2601" s="91"/>
      <c r="F2601" s="85" t="s">
        <v>4656</v>
      </c>
      <c r="G2601" s="85"/>
    </row>
    <row r="2602">
      <c r="A2602" s="9" t="s">
        <v>2562</v>
      </c>
      <c r="B2602" s="18" t="s">
        <v>2563</v>
      </c>
      <c r="C2602" s="9"/>
      <c r="D2602" s="89"/>
      <c r="E2602" s="91"/>
      <c r="F2602" s="85" t="s">
        <v>4657</v>
      </c>
      <c r="G2602" s="85"/>
    </row>
    <row r="2603">
      <c r="A2603" s="9" t="s">
        <v>2562</v>
      </c>
      <c r="B2603" s="18" t="s">
        <v>2563</v>
      </c>
      <c r="C2603" s="9"/>
      <c r="D2603" s="89"/>
      <c r="E2603" s="91"/>
      <c r="F2603" s="85" t="s">
        <v>4658</v>
      </c>
      <c r="G2603" s="85"/>
    </row>
    <row r="2604">
      <c r="A2604" s="9" t="s">
        <v>4659</v>
      </c>
      <c r="B2604" s="18" t="s">
        <v>4660</v>
      </c>
      <c r="C2604" s="9" t="s">
        <v>4661</v>
      </c>
      <c r="D2604" s="89" t="s">
        <v>4662</v>
      </c>
      <c r="E2604" s="91"/>
      <c r="F2604" s="85" t="s">
        <v>4663</v>
      </c>
      <c r="G2604" s="85"/>
    </row>
    <row r="2605">
      <c r="A2605" s="9" t="s">
        <v>687</v>
      </c>
      <c r="B2605" s="18" t="s">
        <v>693</v>
      </c>
      <c r="C2605" s="9"/>
      <c r="D2605" s="89" t="s">
        <v>956</v>
      </c>
      <c r="E2605" s="91"/>
      <c r="F2605" s="85" t="s">
        <v>4664</v>
      </c>
      <c r="G2605" s="85"/>
    </row>
    <row r="2606">
      <c r="A2606" s="9" t="s">
        <v>687</v>
      </c>
      <c r="B2606" s="18" t="s">
        <v>693</v>
      </c>
      <c r="C2606" s="9"/>
      <c r="D2606" s="89" t="s">
        <v>698</v>
      </c>
      <c r="E2606" s="91"/>
      <c r="F2606" s="85" t="s">
        <v>4665</v>
      </c>
      <c r="G2606" s="85"/>
    </row>
    <row r="2607">
      <c r="A2607" s="9" t="s">
        <v>687</v>
      </c>
      <c r="B2607" s="18" t="s">
        <v>693</v>
      </c>
      <c r="C2607" s="9"/>
      <c r="D2607" s="89" t="s">
        <v>1632</v>
      </c>
      <c r="E2607" s="91"/>
      <c r="F2607" s="85" t="s">
        <v>4665</v>
      </c>
      <c r="G2607" s="85"/>
    </row>
    <row r="2608">
      <c r="A2608" s="9" t="s">
        <v>687</v>
      </c>
      <c r="B2608" s="18" t="s">
        <v>693</v>
      </c>
      <c r="C2608" s="9"/>
      <c r="D2608" s="89" t="s">
        <v>4649</v>
      </c>
      <c r="E2608" s="91"/>
      <c r="F2608" s="85" t="s">
        <v>4666</v>
      </c>
      <c r="G2608" s="85"/>
    </row>
    <row r="2609">
      <c r="A2609" s="9" t="s">
        <v>687</v>
      </c>
      <c r="B2609" s="18" t="s">
        <v>1638</v>
      </c>
      <c r="C2609" s="9"/>
      <c r="D2609" s="89"/>
      <c r="E2609" s="91"/>
      <c r="F2609" s="85" t="s">
        <v>4667</v>
      </c>
      <c r="G2609" s="85"/>
    </row>
    <row r="2610">
      <c r="A2610" s="9" t="s">
        <v>687</v>
      </c>
      <c r="B2610" s="18" t="s">
        <v>4668</v>
      </c>
      <c r="C2610" s="9"/>
      <c r="D2610" s="89"/>
      <c r="E2610" s="91"/>
      <c r="F2610" s="85"/>
      <c r="G2610" s="85"/>
    </row>
    <row r="2611">
      <c r="A2611" s="9" t="s">
        <v>388</v>
      </c>
      <c r="B2611" s="18" t="s">
        <v>1006</v>
      </c>
      <c r="C2611" s="9"/>
      <c r="D2611" s="100"/>
      <c r="E2611" s="91"/>
      <c r="F2611" s="95"/>
      <c r="G2611" s="95"/>
    </row>
    <row r="2612">
      <c r="A2612" s="9" t="s">
        <v>388</v>
      </c>
      <c r="B2612" s="18" t="s">
        <v>1010</v>
      </c>
      <c r="C2612" s="9" t="s">
        <v>1011</v>
      </c>
      <c r="D2612" s="89" t="s">
        <v>1651</v>
      </c>
      <c r="E2612" s="91"/>
      <c r="F2612" s="95" t="s">
        <v>4669</v>
      </c>
      <c r="G2612" s="95"/>
    </row>
    <row r="2613">
      <c r="A2613" s="9" t="s">
        <v>388</v>
      </c>
      <c r="B2613" s="18" t="s">
        <v>1010</v>
      </c>
      <c r="C2613" s="9" t="s">
        <v>1011</v>
      </c>
      <c r="D2613" s="89" t="s">
        <v>4670</v>
      </c>
      <c r="E2613" s="91"/>
      <c r="F2613" s="95" t="s">
        <v>4652</v>
      </c>
      <c r="G2613" s="95"/>
    </row>
    <row r="2614">
      <c r="A2614" s="9" t="s">
        <v>388</v>
      </c>
      <c r="B2614" s="18" t="s">
        <v>1010</v>
      </c>
      <c r="C2614" s="9" t="s">
        <v>1371</v>
      </c>
      <c r="D2614" s="9" t="s">
        <v>1718</v>
      </c>
      <c r="E2614" s="91"/>
      <c r="F2614" s="91" t="s">
        <v>4671</v>
      </c>
      <c r="G2614" s="91"/>
    </row>
    <row r="2615">
      <c r="A2615" s="9" t="s">
        <v>388</v>
      </c>
      <c r="B2615" s="18" t="s">
        <v>1010</v>
      </c>
      <c r="C2615" s="9"/>
      <c r="D2615" s="9" t="s">
        <v>4672</v>
      </c>
      <c r="E2615" s="91"/>
      <c r="F2615" s="95" t="s">
        <v>4652</v>
      </c>
      <c r="G2615" s="95"/>
    </row>
    <row r="2616">
      <c r="A2616" s="9" t="s">
        <v>388</v>
      </c>
      <c r="B2616" s="18" t="s">
        <v>1392</v>
      </c>
      <c r="C2616" s="9"/>
      <c r="D2616" s="9"/>
      <c r="E2616" s="91"/>
      <c r="F2616" s="95"/>
      <c r="G2616" s="95"/>
    </row>
    <row r="2617">
      <c r="A2617" s="9" t="s">
        <v>1016</v>
      </c>
      <c r="B2617" s="18" t="s">
        <v>1017</v>
      </c>
      <c r="C2617" s="9" t="s">
        <v>1803</v>
      </c>
      <c r="D2617" s="13" t="s">
        <v>1732</v>
      </c>
      <c r="E2617" s="91"/>
      <c r="F2617" s="95" t="s">
        <v>4652</v>
      </c>
      <c r="G2617" s="95"/>
    </row>
    <row r="2618">
      <c r="A2618" s="9" t="s">
        <v>1016</v>
      </c>
      <c r="B2618" s="18" t="s">
        <v>1733</v>
      </c>
      <c r="C2618" s="9" t="s">
        <v>1734</v>
      </c>
      <c r="D2618" s="100" t="s">
        <v>4673</v>
      </c>
      <c r="E2618" s="91"/>
      <c r="F2618" s="91" t="s">
        <v>4674</v>
      </c>
      <c r="G2618" s="91"/>
    </row>
    <row r="2619">
      <c r="A2619" s="9" t="s">
        <v>636</v>
      </c>
      <c r="B2619" s="18" t="s">
        <v>4675</v>
      </c>
      <c r="C2619" s="9"/>
      <c r="D2619" s="91"/>
      <c r="E2619" s="91" t="s">
        <v>4676</v>
      </c>
      <c r="F2619" s="95" t="s">
        <v>4669</v>
      </c>
      <c r="G2619" s="95"/>
    </row>
    <row r="2620">
      <c r="A2620" s="9" t="s">
        <v>4677</v>
      </c>
      <c r="B2620" s="18" t="s">
        <v>368</v>
      </c>
      <c r="C2620" s="9"/>
      <c r="D2620" s="91"/>
      <c r="E2620" s="91"/>
      <c r="F2620" s="95"/>
      <c r="G2620" s="95"/>
    </row>
    <row r="2621">
      <c r="A2621" s="9" t="s">
        <v>1107</v>
      </c>
      <c r="B2621" s="18" t="s">
        <v>368</v>
      </c>
      <c r="C2621" s="9"/>
      <c r="D2621" s="91"/>
      <c r="E2621" s="91"/>
      <c r="F2621" s="95"/>
      <c r="G2621" s="95"/>
    </row>
    <row r="2622">
      <c r="A2622" s="1" t="s">
        <v>4678</v>
      </c>
    </row>
    <row r="2623">
      <c r="A2623" s="9" t="s">
        <v>326</v>
      </c>
      <c r="B2623" s="18" t="s">
        <v>368</v>
      </c>
      <c r="C2623" s="9"/>
      <c r="D2623" s="9" t="s">
        <v>368</v>
      </c>
      <c r="E2623" s="91" t="s">
        <v>4679</v>
      </c>
      <c r="F2623" s="91" t="s">
        <v>4680</v>
      </c>
      <c r="G2623" s="91"/>
    </row>
    <row r="2624">
      <c r="A2624" s="9" t="s">
        <v>326</v>
      </c>
      <c r="B2624" s="18" t="s">
        <v>2474</v>
      </c>
      <c r="C2624" s="9" t="s">
        <v>3182</v>
      </c>
      <c r="D2624" s="9" t="s">
        <v>2479</v>
      </c>
      <c r="E2624" s="91"/>
      <c r="F2624" s="91" t="s">
        <v>4681</v>
      </c>
      <c r="G2624" s="91"/>
    </row>
    <row r="2625">
      <c r="A2625" s="9" t="s">
        <v>326</v>
      </c>
      <c r="B2625" s="18" t="s">
        <v>2474</v>
      </c>
      <c r="C2625" s="9" t="s">
        <v>4682</v>
      </c>
      <c r="D2625" s="9" t="s">
        <v>4683</v>
      </c>
      <c r="E2625" s="91"/>
      <c r="F2625" s="91" t="s">
        <v>4681</v>
      </c>
      <c r="G2625" s="91"/>
    </row>
    <row r="2626">
      <c r="A2626" s="9" t="s">
        <v>326</v>
      </c>
      <c r="B2626" s="18" t="s">
        <v>2474</v>
      </c>
      <c r="C2626" s="9" t="s">
        <v>4684</v>
      </c>
      <c r="D2626" s="9" t="s">
        <v>4685</v>
      </c>
      <c r="E2626" s="91"/>
      <c r="F2626" s="91" t="s">
        <v>4681</v>
      </c>
      <c r="G2626" s="91"/>
    </row>
    <row r="2627">
      <c r="A2627" s="9" t="s">
        <v>326</v>
      </c>
      <c r="B2627" s="18" t="s">
        <v>4686</v>
      </c>
      <c r="C2627" s="9" t="s">
        <v>4687</v>
      </c>
      <c r="D2627" s="9" t="s">
        <v>4688</v>
      </c>
      <c r="E2627" s="91"/>
      <c r="F2627" s="91" t="s">
        <v>4681</v>
      </c>
      <c r="G2627" s="91"/>
    </row>
    <row r="2628">
      <c r="A2628" s="9" t="s">
        <v>326</v>
      </c>
      <c r="B2628" s="18" t="s">
        <v>658</v>
      </c>
      <c r="C2628" s="9"/>
      <c r="D2628" s="9" t="s">
        <v>660</v>
      </c>
      <c r="E2628" s="91"/>
      <c r="F2628" s="91" t="s">
        <v>4680</v>
      </c>
      <c r="G2628" s="91"/>
    </row>
    <row r="2629">
      <c r="A2629" s="9" t="s">
        <v>326</v>
      </c>
      <c r="B2629" s="18" t="s">
        <v>658</v>
      </c>
      <c r="C2629" s="9"/>
      <c r="D2629" s="9"/>
      <c r="E2629" s="91"/>
      <c r="F2629" s="91" t="s">
        <v>4689</v>
      </c>
      <c r="G2629" s="91"/>
    </row>
    <row r="2630">
      <c r="A2630" s="9" t="s">
        <v>326</v>
      </c>
      <c r="B2630" s="18" t="s">
        <v>658</v>
      </c>
      <c r="C2630" s="9" t="s">
        <v>1535</v>
      </c>
      <c r="D2630" s="9" t="s">
        <v>1536</v>
      </c>
      <c r="E2630" s="91"/>
      <c r="F2630" s="91" t="s">
        <v>4690</v>
      </c>
      <c r="G2630" s="91"/>
    </row>
    <row r="2631">
      <c r="A2631" s="9" t="s">
        <v>1181</v>
      </c>
      <c r="B2631" s="18" t="s">
        <v>4691</v>
      </c>
      <c r="C2631" s="9"/>
      <c r="D2631" s="9" t="s">
        <v>2048</v>
      </c>
      <c r="E2631" s="91"/>
      <c r="F2631" s="91" t="s">
        <v>4692</v>
      </c>
      <c r="G2631" s="91"/>
    </row>
    <row r="2632">
      <c r="A2632" s="9" t="s">
        <v>388</v>
      </c>
      <c r="B2632" s="18" t="s">
        <v>1347</v>
      </c>
      <c r="C2632" s="9" t="s">
        <v>4693</v>
      </c>
      <c r="D2632" s="89" t="s">
        <v>4694</v>
      </c>
      <c r="E2632" s="91" t="s">
        <v>4695</v>
      </c>
      <c r="F2632" s="85" t="s">
        <v>4696</v>
      </c>
      <c r="G2632" s="85"/>
    </row>
    <row r="2633">
      <c r="A2633" s="9" t="s">
        <v>388</v>
      </c>
      <c r="B2633" s="18" t="s">
        <v>1006</v>
      </c>
      <c r="C2633" s="9" t="s">
        <v>2106</v>
      </c>
      <c r="D2633" s="89" t="s">
        <v>2114</v>
      </c>
      <c r="E2633" s="91"/>
      <c r="F2633" s="85" t="s">
        <v>4697</v>
      </c>
      <c r="G2633" s="85"/>
    </row>
    <row r="2634">
      <c r="A2634" s="9" t="s">
        <v>388</v>
      </c>
      <c r="B2634" s="18" t="s">
        <v>1010</v>
      </c>
      <c r="C2634" s="9" t="s">
        <v>1655</v>
      </c>
      <c r="D2634" s="89" t="s">
        <v>4698</v>
      </c>
      <c r="E2634" s="91"/>
      <c r="F2634" s="85" t="s">
        <v>4699</v>
      </c>
      <c r="G2634" s="85"/>
    </row>
    <row r="2635">
      <c r="A2635" s="9" t="s">
        <v>388</v>
      </c>
      <c r="B2635" s="18" t="s">
        <v>1010</v>
      </c>
      <c r="C2635" s="9" t="s">
        <v>1655</v>
      </c>
      <c r="D2635" s="89" t="s">
        <v>368</v>
      </c>
      <c r="E2635" s="91"/>
      <c r="F2635" s="85" t="s">
        <v>4255</v>
      </c>
      <c r="G2635" s="85"/>
    </row>
    <row r="2636">
      <c r="A2636" s="9" t="s">
        <v>388</v>
      </c>
      <c r="B2636" s="18" t="s">
        <v>1010</v>
      </c>
      <c r="C2636" s="9" t="s">
        <v>1655</v>
      </c>
      <c r="D2636" s="89" t="s">
        <v>368</v>
      </c>
      <c r="E2636" s="91"/>
      <c r="F2636" s="85" t="s">
        <v>4700</v>
      </c>
      <c r="G2636" s="85"/>
    </row>
    <row r="2637">
      <c r="A2637" s="9" t="s">
        <v>388</v>
      </c>
      <c r="B2637" s="18" t="s">
        <v>1010</v>
      </c>
      <c r="C2637" s="9" t="s">
        <v>1655</v>
      </c>
      <c r="D2637" s="89" t="s">
        <v>368</v>
      </c>
      <c r="E2637" s="91"/>
      <c r="F2637" s="85" t="s">
        <v>4701</v>
      </c>
      <c r="G2637" s="85"/>
    </row>
    <row r="2638">
      <c r="A2638" s="9" t="s">
        <v>388</v>
      </c>
      <c r="B2638" s="18" t="s">
        <v>1010</v>
      </c>
      <c r="C2638" s="9" t="s">
        <v>2149</v>
      </c>
      <c r="D2638" s="89" t="s">
        <v>2150</v>
      </c>
      <c r="E2638" s="91"/>
      <c r="F2638" s="85" t="s">
        <v>4700</v>
      </c>
      <c r="G2638" s="85"/>
    </row>
    <row r="2639">
      <c r="A2639" s="9" t="s">
        <v>388</v>
      </c>
      <c r="B2639" s="18" t="s">
        <v>1010</v>
      </c>
      <c r="C2639" s="9" t="s">
        <v>3447</v>
      </c>
      <c r="D2639" s="89" t="s">
        <v>4702</v>
      </c>
      <c r="E2639" s="91"/>
      <c r="F2639" s="85" t="s">
        <v>4703</v>
      </c>
      <c r="G2639" s="85"/>
    </row>
    <row r="2640">
      <c r="A2640" s="9" t="s">
        <v>388</v>
      </c>
      <c r="B2640" s="18" t="s">
        <v>1010</v>
      </c>
      <c r="C2640" s="9" t="s">
        <v>3447</v>
      </c>
      <c r="D2640" s="89" t="s">
        <v>368</v>
      </c>
      <c r="E2640" s="91"/>
      <c r="F2640" s="85" t="s">
        <v>4701</v>
      </c>
      <c r="G2640" s="85"/>
    </row>
    <row r="2641">
      <c r="A2641" s="9" t="s">
        <v>388</v>
      </c>
      <c r="B2641" s="18" t="s">
        <v>1010</v>
      </c>
      <c r="C2641" s="9" t="s">
        <v>3450</v>
      </c>
      <c r="D2641" s="89" t="s">
        <v>4704</v>
      </c>
      <c r="E2641" s="91"/>
      <c r="F2641" s="85" t="s">
        <v>4703</v>
      </c>
      <c r="G2641" s="85"/>
    </row>
    <row r="2642">
      <c r="A2642" s="9" t="s">
        <v>388</v>
      </c>
      <c r="B2642" s="18" t="s">
        <v>1010</v>
      </c>
      <c r="C2642" s="9" t="s">
        <v>1371</v>
      </c>
      <c r="D2642" s="89" t="s">
        <v>4705</v>
      </c>
      <c r="E2642" s="91"/>
      <c r="F2642" s="85" t="s">
        <v>4706</v>
      </c>
      <c r="G2642" s="85"/>
    </row>
    <row r="2643">
      <c r="A2643" s="9" t="s">
        <v>388</v>
      </c>
      <c r="B2643" s="18" t="s">
        <v>1010</v>
      </c>
      <c r="C2643" s="9" t="s">
        <v>1371</v>
      </c>
      <c r="D2643" s="89" t="s">
        <v>4707</v>
      </c>
      <c r="E2643" s="91"/>
      <c r="F2643" s="95" t="s">
        <v>4255</v>
      </c>
      <c r="G2643" s="95"/>
    </row>
    <row r="2644">
      <c r="A2644" s="9" t="s">
        <v>388</v>
      </c>
      <c r="B2644" s="18" t="s">
        <v>1010</v>
      </c>
      <c r="C2644" s="9" t="s">
        <v>1371</v>
      </c>
      <c r="D2644" s="89" t="s">
        <v>1718</v>
      </c>
      <c r="E2644" s="91"/>
      <c r="F2644" s="95" t="s">
        <v>4708</v>
      </c>
      <c r="G2644" s="95"/>
    </row>
    <row r="2645">
      <c r="A2645" s="9" t="s">
        <v>388</v>
      </c>
      <c r="B2645" s="18" t="s">
        <v>1392</v>
      </c>
      <c r="C2645" s="9" t="s">
        <v>4709</v>
      </c>
      <c r="D2645" s="9" t="s">
        <v>1727</v>
      </c>
      <c r="E2645" s="91"/>
      <c r="F2645" s="91" t="s">
        <v>4710</v>
      </c>
      <c r="G2645" s="91"/>
    </row>
    <row r="2646">
      <c r="A2646" s="9" t="s">
        <v>388</v>
      </c>
      <c r="B2646" s="18" t="s">
        <v>1392</v>
      </c>
      <c r="C2646" s="9" t="s">
        <v>4709</v>
      </c>
      <c r="D2646" s="9" t="s">
        <v>4711</v>
      </c>
      <c r="E2646" s="91"/>
      <c r="F2646" s="91" t="s">
        <v>4712</v>
      </c>
      <c r="G2646" s="91"/>
    </row>
    <row r="2647">
      <c r="A2647" s="9" t="s">
        <v>388</v>
      </c>
      <c r="B2647" s="18" t="s">
        <v>1392</v>
      </c>
      <c r="C2647" s="9" t="s">
        <v>1396</v>
      </c>
      <c r="D2647" s="9" t="s">
        <v>1397</v>
      </c>
      <c r="E2647" s="91"/>
      <c r="F2647" s="91" t="s">
        <v>4713</v>
      </c>
      <c r="G2647" s="91"/>
    </row>
    <row r="2648">
      <c r="A2648" s="9" t="s">
        <v>388</v>
      </c>
      <c r="B2648" s="18" t="s">
        <v>1392</v>
      </c>
      <c r="C2648" s="9"/>
      <c r="D2648" s="9"/>
      <c r="E2648" s="91" t="s">
        <v>2360</v>
      </c>
      <c r="F2648" s="91" t="s">
        <v>4714</v>
      </c>
      <c r="G2648" s="91"/>
    </row>
    <row r="2649">
      <c r="A2649" s="9" t="s">
        <v>388</v>
      </c>
      <c r="B2649" s="18" t="s">
        <v>1392</v>
      </c>
      <c r="C2649" s="9"/>
      <c r="D2649" s="9"/>
      <c r="E2649" s="91"/>
      <c r="F2649" s="91" t="s">
        <v>4696</v>
      </c>
      <c r="G2649" s="91"/>
    </row>
    <row r="2650">
      <c r="A2650" s="9" t="s">
        <v>1016</v>
      </c>
      <c r="B2650" s="18" t="s">
        <v>1733</v>
      </c>
      <c r="C2650" s="9" t="s">
        <v>1734</v>
      </c>
      <c r="D2650" s="100" t="s">
        <v>4715</v>
      </c>
      <c r="E2650" s="91"/>
      <c r="F2650" s="95" t="s">
        <v>4716</v>
      </c>
      <c r="G2650" s="95"/>
    </row>
    <row r="2651">
      <c r="A2651" s="9" t="s">
        <v>1016</v>
      </c>
      <c r="B2651" s="18" t="s">
        <v>1733</v>
      </c>
      <c r="C2651" s="9" t="s">
        <v>1734</v>
      </c>
      <c r="D2651" s="100" t="s">
        <v>4717</v>
      </c>
      <c r="E2651" s="91"/>
      <c r="F2651" s="95" t="s">
        <v>4716</v>
      </c>
      <c r="G2651" s="95"/>
    </row>
    <row r="2652">
      <c r="A2652" s="9" t="s">
        <v>1016</v>
      </c>
      <c r="B2652" s="18" t="s">
        <v>1733</v>
      </c>
      <c r="C2652" s="9" t="s">
        <v>1734</v>
      </c>
      <c r="D2652" s="89" t="s">
        <v>4718</v>
      </c>
      <c r="E2652" s="91"/>
      <c r="F2652" s="85" t="s">
        <v>4719</v>
      </c>
      <c r="G2652" s="85"/>
    </row>
    <row r="2653">
      <c r="A2653" s="9" t="s">
        <v>1016</v>
      </c>
      <c r="B2653" s="18" t="s">
        <v>1733</v>
      </c>
      <c r="C2653" s="9" t="s">
        <v>1734</v>
      </c>
      <c r="D2653" s="100" t="s">
        <v>1766</v>
      </c>
      <c r="E2653" s="91"/>
      <c r="F2653" s="95" t="s">
        <v>4720</v>
      </c>
      <c r="G2653" s="95"/>
    </row>
    <row r="2654">
      <c r="A2654" s="9" t="s">
        <v>1016</v>
      </c>
      <c r="B2654" s="18" t="s">
        <v>1733</v>
      </c>
      <c r="C2654" s="9" t="s">
        <v>1734</v>
      </c>
      <c r="D2654" s="100" t="s">
        <v>4673</v>
      </c>
      <c r="E2654" s="91"/>
      <c r="F2654" s="85" t="s">
        <v>4721</v>
      </c>
      <c r="G2654" s="95"/>
    </row>
    <row r="2655">
      <c r="A2655" s="9" t="s">
        <v>1016</v>
      </c>
      <c r="B2655" s="18" t="s">
        <v>2886</v>
      </c>
      <c r="C2655" s="9" t="s">
        <v>4722</v>
      </c>
      <c r="D2655" s="100" t="s">
        <v>4723</v>
      </c>
      <c r="E2655" s="91"/>
      <c r="F2655" s="95" t="s">
        <v>4724</v>
      </c>
      <c r="G2655" s="95"/>
    </row>
    <row r="2656">
      <c r="A2656" s="9" t="s">
        <v>1016</v>
      </c>
      <c r="B2656" s="18" t="s">
        <v>2886</v>
      </c>
      <c r="C2656" s="9" t="s">
        <v>3118</v>
      </c>
      <c r="D2656" s="100" t="s">
        <v>4725</v>
      </c>
      <c r="E2656" s="91"/>
      <c r="F2656" s="95" t="s">
        <v>4713</v>
      </c>
      <c r="G2656" s="95"/>
    </row>
    <row r="2657">
      <c r="A2657" s="9" t="s">
        <v>1016</v>
      </c>
      <c r="B2657" s="18" t="s">
        <v>2886</v>
      </c>
      <c r="C2657" s="9" t="s">
        <v>3118</v>
      </c>
      <c r="D2657" s="89" t="s">
        <v>4726</v>
      </c>
      <c r="E2657" s="91"/>
      <c r="F2657" s="85" t="s">
        <v>4727</v>
      </c>
      <c r="G2657" s="95"/>
    </row>
    <row r="2658">
      <c r="A2658" s="9" t="s">
        <v>1016</v>
      </c>
      <c r="B2658" s="18" t="s">
        <v>1782</v>
      </c>
      <c r="C2658" s="9" t="s">
        <v>1783</v>
      </c>
      <c r="D2658" s="9" t="s">
        <v>1030</v>
      </c>
      <c r="E2658" s="91"/>
      <c r="F2658" s="95" t="s">
        <v>4720</v>
      </c>
      <c r="G2658" s="95"/>
    </row>
    <row r="2659">
      <c r="A2659" s="9" t="s">
        <v>1016</v>
      </c>
      <c r="B2659" s="18" t="s">
        <v>1782</v>
      </c>
      <c r="C2659" s="9" t="s">
        <v>2922</v>
      </c>
      <c r="D2659" s="9" t="s">
        <v>4728</v>
      </c>
      <c r="E2659" s="91"/>
      <c r="F2659" s="91" t="s">
        <v>4716</v>
      </c>
      <c r="G2659" s="91"/>
    </row>
    <row r="2660">
      <c r="A2660" s="9" t="s">
        <v>1016</v>
      </c>
      <c r="B2660" s="18" t="s">
        <v>1782</v>
      </c>
      <c r="C2660" s="9" t="s">
        <v>1024</v>
      </c>
      <c r="D2660" s="9" t="s">
        <v>4729</v>
      </c>
      <c r="E2660" s="91"/>
      <c r="F2660" s="91" t="s">
        <v>1968</v>
      </c>
      <c r="G2660" s="91"/>
    </row>
    <row r="2661">
      <c r="A2661" s="9" t="s">
        <v>1016</v>
      </c>
      <c r="B2661" s="18" t="s">
        <v>1782</v>
      </c>
      <c r="C2661" s="9" t="s">
        <v>1024</v>
      </c>
      <c r="D2661" s="9" t="s">
        <v>4730</v>
      </c>
      <c r="E2661" s="91"/>
      <c r="F2661" s="91" t="s">
        <v>4724</v>
      </c>
      <c r="G2661" s="91"/>
    </row>
    <row r="2662">
      <c r="A2662" s="9" t="s">
        <v>3354</v>
      </c>
      <c r="B2662" s="18" t="s">
        <v>3355</v>
      </c>
      <c r="C2662" s="9" t="s">
        <v>3361</v>
      </c>
      <c r="D2662" s="9" t="s">
        <v>4731</v>
      </c>
      <c r="E2662" s="91"/>
      <c r="F2662" s="85" t="s">
        <v>4719</v>
      </c>
      <c r="G2662" s="91"/>
    </row>
    <row r="2663">
      <c r="A2663" s="9" t="s">
        <v>3354</v>
      </c>
      <c r="B2663" s="18" t="s">
        <v>3355</v>
      </c>
      <c r="C2663" s="9" t="s">
        <v>4732</v>
      </c>
      <c r="D2663" s="9" t="s">
        <v>4733</v>
      </c>
      <c r="E2663" s="91"/>
      <c r="F2663" s="85" t="s">
        <v>4719</v>
      </c>
      <c r="G2663" s="91"/>
    </row>
    <row r="2664">
      <c r="A2664" s="9" t="s">
        <v>1107</v>
      </c>
      <c r="B2664" s="18" t="s">
        <v>1108</v>
      </c>
      <c r="C2664" s="9" t="s">
        <v>4734</v>
      </c>
      <c r="D2664" s="9"/>
      <c r="E2664" s="9"/>
      <c r="F2664" s="91" t="s">
        <v>1968</v>
      </c>
      <c r="G2664" s="91"/>
    </row>
    <row r="2665">
      <c r="A2665" s="9" t="s">
        <v>1107</v>
      </c>
      <c r="B2665" s="18" t="s">
        <v>368</v>
      </c>
      <c r="C2665" s="9"/>
      <c r="D2665" s="9"/>
      <c r="E2665" s="91" t="s">
        <v>4735</v>
      </c>
      <c r="F2665" s="91" t="s">
        <v>4701</v>
      </c>
      <c r="G2665" s="91"/>
    </row>
    <row r="2666">
      <c r="A2666" s="9" t="s">
        <v>1402</v>
      </c>
      <c r="B2666" s="18" t="s">
        <v>1403</v>
      </c>
      <c r="C2666" s="9" t="s">
        <v>1404</v>
      </c>
      <c r="D2666" s="9" t="s">
        <v>4736</v>
      </c>
      <c r="E2666" s="91"/>
      <c r="F2666" s="91" t="s">
        <v>4737</v>
      </c>
      <c r="G2666" s="91"/>
    </row>
    <row r="2667">
      <c r="A2667" s="9" t="s">
        <v>1402</v>
      </c>
      <c r="B2667" s="18" t="s">
        <v>1403</v>
      </c>
      <c r="C2667" s="9"/>
      <c r="D2667" s="9"/>
      <c r="E2667" s="91"/>
      <c r="F2667" s="91" t="s">
        <v>4738</v>
      </c>
      <c r="G2667" s="91"/>
    </row>
    <row r="2668">
      <c r="A2668" s="60" t="s">
        <v>366</v>
      </c>
    </row>
    <row r="2669">
      <c r="A2669" s="9" t="s">
        <v>368</v>
      </c>
      <c r="B2669" s="18" t="s">
        <v>368</v>
      </c>
      <c r="C2669" s="9"/>
      <c r="D2669" s="9"/>
      <c r="E2669" s="91" t="s">
        <v>2350</v>
      </c>
      <c r="F2669" s="91" t="s">
        <v>4690</v>
      </c>
      <c r="G2669" s="91"/>
    </row>
    <row r="2670">
      <c r="A2670" s="9" t="s">
        <v>368</v>
      </c>
      <c r="B2670" s="18" t="s">
        <v>368</v>
      </c>
      <c r="C2670" s="9"/>
      <c r="D2670" s="9"/>
      <c r="E2670" s="91" t="s">
        <v>4739</v>
      </c>
      <c r="F2670" s="91" t="s">
        <v>4690</v>
      </c>
      <c r="G2670" s="91"/>
    </row>
    <row r="2671">
      <c r="A2671" s="9" t="s">
        <v>368</v>
      </c>
      <c r="B2671" s="18" t="s">
        <v>368</v>
      </c>
      <c r="C2671" s="9"/>
      <c r="D2671" s="9"/>
      <c r="E2671" s="91" t="s">
        <v>1536</v>
      </c>
      <c r="F2671" s="91" t="s">
        <v>4690</v>
      </c>
      <c r="G2671" s="91"/>
    </row>
    <row r="2672">
      <c r="A2672" s="1" t="s">
        <v>4740</v>
      </c>
    </row>
    <row r="2673">
      <c r="A2673" s="9" t="s">
        <v>316</v>
      </c>
      <c r="B2673" s="18" t="s">
        <v>1198</v>
      </c>
      <c r="C2673" s="9" t="s">
        <v>2387</v>
      </c>
      <c r="D2673" s="89" t="s">
        <v>2388</v>
      </c>
      <c r="E2673" s="91"/>
      <c r="F2673" s="85" t="s">
        <v>4741</v>
      </c>
      <c r="G2673" s="85"/>
    </row>
    <row r="2674">
      <c r="A2674" s="9" t="s">
        <v>326</v>
      </c>
      <c r="B2674" s="18" t="s">
        <v>658</v>
      </c>
      <c r="C2674" s="9"/>
      <c r="D2674" s="89"/>
      <c r="E2674" s="91"/>
      <c r="F2674" s="85" t="s">
        <v>4742</v>
      </c>
      <c r="G2674" s="85"/>
    </row>
    <row r="2675">
      <c r="A2675" s="9" t="s">
        <v>388</v>
      </c>
      <c r="B2675" s="18" t="s">
        <v>1006</v>
      </c>
      <c r="C2675" s="9"/>
      <c r="D2675" s="89" t="s">
        <v>4743</v>
      </c>
      <c r="E2675" s="91"/>
      <c r="F2675" s="85" t="s">
        <v>4744</v>
      </c>
      <c r="G2675" s="85"/>
    </row>
    <row r="2676">
      <c r="A2676" s="9" t="s">
        <v>388</v>
      </c>
      <c r="B2676" s="18" t="s">
        <v>1006</v>
      </c>
      <c r="C2676" s="9" t="s">
        <v>2091</v>
      </c>
      <c r="D2676" s="89"/>
      <c r="E2676" s="91"/>
      <c r="F2676" s="85" t="s">
        <v>4745</v>
      </c>
      <c r="G2676" s="85"/>
    </row>
    <row r="2677">
      <c r="A2677" s="9" t="s">
        <v>388</v>
      </c>
      <c r="B2677" s="18" t="s">
        <v>1006</v>
      </c>
      <c r="C2677" s="9"/>
      <c r="D2677" s="89"/>
      <c r="E2677" s="91"/>
      <c r="F2677" s="85" t="s">
        <v>4746</v>
      </c>
      <c r="G2677" s="85"/>
    </row>
    <row r="2678">
      <c r="A2678" s="9" t="s">
        <v>388</v>
      </c>
      <c r="B2678" s="18" t="s">
        <v>1010</v>
      </c>
      <c r="C2678" s="9" t="s">
        <v>1371</v>
      </c>
      <c r="D2678" s="89" t="s">
        <v>4747</v>
      </c>
      <c r="E2678" s="91"/>
      <c r="F2678" s="85" t="s">
        <v>4745</v>
      </c>
      <c r="G2678" s="85"/>
    </row>
    <row r="2679">
      <c r="A2679" s="9" t="s">
        <v>388</v>
      </c>
      <c r="B2679" s="18" t="s">
        <v>1010</v>
      </c>
      <c r="C2679" s="9" t="s">
        <v>1371</v>
      </c>
      <c r="D2679" s="89" t="s">
        <v>4748</v>
      </c>
      <c r="E2679" s="91"/>
      <c r="F2679" s="85" t="s">
        <v>4744</v>
      </c>
      <c r="G2679" s="85"/>
    </row>
    <row r="2680">
      <c r="A2680" s="9" t="s">
        <v>388</v>
      </c>
      <c r="B2680" s="18" t="s">
        <v>1010</v>
      </c>
      <c r="C2680" s="9" t="s">
        <v>1371</v>
      </c>
      <c r="D2680" s="89" t="s">
        <v>4749</v>
      </c>
      <c r="E2680" s="91"/>
      <c r="F2680" s="85" t="s">
        <v>4750</v>
      </c>
      <c r="G2680" s="85"/>
    </row>
    <row r="2681">
      <c r="A2681" s="9" t="s">
        <v>388</v>
      </c>
      <c r="B2681" s="18" t="s">
        <v>1010</v>
      </c>
      <c r="C2681" s="9" t="s">
        <v>1371</v>
      </c>
      <c r="D2681" s="89" t="s">
        <v>4751</v>
      </c>
      <c r="E2681" s="91"/>
      <c r="F2681" s="85" t="s">
        <v>4752</v>
      </c>
      <c r="G2681" s="85"/>
    </row>
    <row r="2682">
      <c r="A2682" s="9" t="s">
        <v>388</v>
      </c>
      <c r="B2682" s="18" t="s">
        <v>1010</v>
      </c>
      <c r="C2682" s="9" t="s">
        <v>1371</v>
      </c>
      <c r="D2682" s="89" t="s">
        <v>1721</v>
      </c>
      <c r="E2682" s="91"/>
      <c r="F2682" s="85" t="s">
        <v>4753</v>
      </c>
      <c r="G2682" s="85"/>
    </row>
    <row r="2683">
      <c r="A2683" s="9" t="s">
        <v>388</v>
      </c>
      <c r="B2683" s="18" t="s">
        <v>1010</v>
      </c>
      <c r="C2683" s="9" t="s">
        <v>1371</v>
      </c>
      <c r="D2683" s="89"/>
      <c r="E2683" s="91"/>
      <c r="F2683" s="85" t="s">
        <v>4754</v>
      </c>
      <c r="G2683" s="85"/>
    </row>
    <row r="2684">
      <c r="A2684" s="9" t="s">
        <v>388</v>
      </c>
      <c r="B2684" s="18" t="s">
        <v>1010</v>
      </c>
      <c r="C2684" s="9" t="s">
        <v>1371</v>
      </c>
      <c r="D2684" s="89"/>
      <c r="E2684" s="91"/>
      <c r="F2684" s="85" t="s">
        <v>4755</v>
      </c>
      <c r="G2684" s="85"/>
    </row>
    <row r="2685">
      <c r="A2685" s="9" t="s">
        <v>388</v>
      </c>
      <c r="B2685" s="18" t="s">
        <v>1010</v>
      </c>
      <c r="C2685" s="9" t="s">
        <v>1371</v>
      </c>
      <c r="D2685" s="89"/>
      <c r="E2685" s="91"/>
      <c r="F2685" s="85" t="s">
        <v>4756</v>
      </c>
      <c r="G2685" s="85"/>
    </row>
    <row r="2686">
      <c r="A2686" s="9" t="s">
        <v>388</v>
      </c>
      <c r="B2686" s="18" t="s">
        <v>1010</v>
      </c>
      <c r="C2686" s="9" t="s">
        <v>1371</v>
      </c>
      <c r="D2686" s="89"/>
      <c r="E2686" s="91"/>
      <c r="F2686" s="85" t="s">
        <v>4750</v>
      </c>
      <c r="G2686" s="85"/>
    </row>
    <row r="2687">
      <c r="A2687" s="9" t="s">
        <v>388</v>
      </c>
      <c r="B2687" s="18" t="s">
        <v>1010</v>
      </c>
      <c r="C2687" s="9" t="s">
        <v>1371</v>
      </c>
      <c r="D2687" s="89"/>
      <c r="E2687" s="91"/>
      <c r="F2687" s="85" t="s">
        <v>4757</v>
      </c>
      <c r="G2687" s="85"/>
    </row>
    <row r="2688">
      <c r="A2688" s="9" t="s">
        <v>388</v>
      </c>
      <c r="B2688" s="18" t="s">
        <v>1010</v>
      </c>
      <c r="C2688" s="9" t="s">
        <v>1371</v>
      </c>
      <c r="D2688" s="89"/>
      <c r="E2688" s="91"/>
      <c r="F2688" s="85" t="s">
        <v>4758</v>
      </c>
      <c r="G2688" s="85"/>
    </row>
    <row r="2689">
      <c r="A2689" s="9" t="s">
        <v>388</v>
      </c>
      <c r="B2689" s="18" t="s">
        <v>1010</v>
      </c>
      <c r="C2689" s="9" t="s">
        <v>1371</v>
      </c>
      <c r="D2689" s="89"/>
      <c r="E2689" s="91"/>
      <c r="F2689" s="85" t="s">
        <v>4746</v>
      </c>
      <c r="G2689" s="85"/>
    </row>
    <row r="2690">
      <c r="A2690" s="9" t="s">
        <v>388</v>
      </c>
      <c r="B2690" s="18" t="s">
        <v>1392</v>
      </c>
      <c r="C2690" s="9"/>
      <c r="D2690" s="89"/>
      <c r="E2690" s="91"/>
      <c r="F2690" s="85" t="s">
        <v>4759</v>
      </c>
      <c r="G2690" s="85"/>
    </row>
    <row r="2691">
      <c r="A2691" s="9" t="s">
        <v>1402</v>
      </c>
      <c r="B2691" s="18" t="s">
        <v>1403</v>
      </c>
      <c r="C2691" s="9"/>
      <c r="D2691" s="89"/>
      <c r="E2691" s="91"/>
      <c r="F2691" s="85" t="s">
        <v>4760</v>
      </c>
      <c r="G2691" s="85"/>
    </row>
    <row r="2692">
      <c r="A2692" s="1" t="s">
        <v>4761</v>
      </c>
    </row>
    <row r="2693">
      <c r="A2693" s="9" t="s">
        <v>4540</v>
      </c>
      <c r="B2693" s="18" t="s">
        <v>4614</v>
      </c>
      <c r="C2693" s="9"/>
      <c r="D2693" s="89"/>
      <c r="E2693" s="91"/>
      <c r="F2693" s="85" t="s">
        <v>4762</v>
      </c>
      <c r="G2693" s="85"/>
    </row>
    <row r="2694">
      <c r="A2694" s="9" t="s">
        <v>230</v>
      </c>
      <c r="B2694" s="18" t="s">
        <v>4763</v>
      </c>
      <c r="C2694" s="9"/>
      <c r="D2694" s="89"/>
      <c r="E2694" s="91"/>
      <c r="F2694" s="85"/>
      <c r="G2694" s="85"/>
    </row>
    <row r="2695">
      <c r="A2695" s="9" t="s">
        <v>248</v>
      </c>
      <c r="B2695" s="18" t="s">
        <v>4512</v>
      </c>
      <c r="C2695" s="9"/>
      <c r="D2695" s="89"/>
      <c r="E2695" s="91" t="s">
        <v>4764</v>
      </c>
      <c r="F2695" s="85" t="s">
        <v>4765</v>
      </c>
      <c r="G2695" s="85"/>
    </row>
    <row r="2696">
      <c r="A2696" s="9" t="s">
        <v>388</v>
      </c>
      <c r="B2696" s="18" t="s">
        <v>1006</v>
      </c>
      <c r="C2696" s="9" t="s">
        <v>2101</v>
      </c>
      <c r="D2696" s="89" t="s">
        <v>4766</v>
      </c>
      <c r="E2696" s="91"/>
      <c r="F2696" s="85" t="s">
        <v>4767</v>
      </c>
      <c r="G2696" s="85"/>
    </row>
    <row r="2697">
      <c r="A2697" s="9" t="s">
        <v>388</v>
      </c>
      <c r="B2697" s="18" t="s">
        <v>1006</v>
      </c>
      <c r="C2697" s="9" t="s">
        <v>2106</v>
      </c>
      <c r="D2697" s="89" t="s">
        <v>4768</v>
      </c>
      <c r="E2697" s="91"/>
      <c r="F2697" s="85" t="s">
        <v>4769</v>
      </c>
      <c r="G2697" s="85"/>
    </row>
    <row r="2698">
      <c r="A2698" s="9" t="s">
        <v>1016</v>
      </c>
      <c r="B2698" s="18" t="s">
        <v>1782</v>
      </c>
      <c r="C2698" s="9" t="s">
        <v>4770</v>
      </c>
      <c r="D2698" s="89" t="s">
        <v>1823</v>
      </c>
      <c r="E2698" s="91"/>
      <c r="F2698" s="85" t="s">
        <v>4771</v>
      </c>
      <c r="G2698" s="85"/>
    </row>
    <row r="2699">
      <c r="A2699" s="1" t="s">
        <v>4772</v>
      </c>
    </row>
    <row r="2700">
      <c r="A2700" s="9" t="s">
        <v>326</v>
      </c>
      <c r="B2700" s="18" t="s">
        <v>658</v>
      </c>
      <c r="C2700" s="9"/>
      <c r="D2700" s="91" t="s">
        <v>368</v>
      </c>
      <c r="E2700" s="91"/>
      <c r="F2700" s="91" t="s">
        <v>4773</v>
      </c>
      <c r="G2700" s="91"/>
    </row>
    <row r="2701">
      <c r="A2701" s="9" t="s">
        <v>388</v>
      </c>
      <c r="B2701" s="18" t="s">
        <v>4774</v>
      </c>
      <c r="C2701" s="9"/>
      <c r="D2701" s="89"/>
      <c r="E2701" s="91"/>
      <c r="F2701" s="85"/>
      <c r="G2701" s="95"/>
    </row>
    <row r="2702">
      <c r="A2702" s="9" t="s">
        <v>388</v>
      </c>
      <c r="B2702" s="18" t="s">
        <v>1006</v>
      </c>
      <c r="C2702" s="9" t="s">
        <v>2106</v>
      </c>
      <c r="D2702" s="89" t="s">
        <v>3314</v>
      </c>
      <c r="E2702" s="91"/>
      <c r="F2702" s="85"/>
      <c r="G2702" s="95"/>
    </row>
    <row r="2703">
      <c r="A2703" s="9" t="s">
        <v>388</v>
      </c>
      <c r="B2703" s="18" t="s">
        <v>1006</v>
      </c>
      <c r="C2703" s="9"/>
      <c r="D2703" s="89" t="s">
        <v>2112</v>
      </c>
      <c r="E2703" s="91"/>
      <c r="F2703" s="85" t="s">
        <v>4775</v>
      </c>
      <c r="G2703" s="95"/>
    </row>
    <row r="2704">
      <c r="A2704" s="9" t="s">
        <v>388</v>
      </c>
      <c r="B2704" s="18" t="s">
        <v>1010</v>
      </c>
      <c r="C2704" s="9" t="s">
        <v>1371</v>
      </c>
      <c r="D2704" s="89" t="s">
        <v>2176</v>
      </c>
      <c r="E2704" s="91"/>
      <c r="F2704" s="95" t="s">
        <v>4776</v>
      </c>
      <c r="G2704" s="95"/>
    </row>
    <row r="2705">
      <c r="A2705" s="9" t="s">
        <v>388</v>
      </c>
      <c r="B2705" s="18" t="s">
        <v>1010</v>
      </c>
      <c r="C2705" s="9" t="s">
        <v>1371</v>
      </c>
      <c r="D2705" s="89" t="s">
        <v>4777</v>
      </c>
      <c r="E2705" s="91"/>
      <c r="F2705" s="85" t="s">
        <v>4778</v>
      </c>
      <c r="G2705" s="85"/>
    </row>
    <row r="2706">
      <c r="A2706" s="9" t="s">
        <v>388</v>
      </c>
      <c r="B2706" s="18" t="s">
        <v>1010</v>
      </c>
      <c r="C2706" s="9" t="s">
        <v>1371</v>
      </c>
      <c r="D2706" s="89" t="s">
        <v>4779</v>
      </c>
      <c r="E2706" s="91"/>
      <c r="F2706" s="85" t="s">
        <v>4778</v>
      </c>
      <c r="G2706" s="85"/>
    </row>
    <row r="2707">
      <c r="A2707" s="9" t="s">
        <v>388</v>
      </c>
      <c r="B2707" s="18" t="s">
        <v>1010</v>
      </c>
      <c r="C2707" s="9" t="s">
        <v>1371</v>
      </c>
      <c r="D2707" s="89" t="s">
        <v>4780</v>
      </c>
      <c r="E2707" s="91"/>
      <c r="F2707" s="85" t="s">
        <v>4778</v>
      </c>
      <c r="G2707" s="85"/>
    </row>
    <row r="2708">
      <c r="A2708" s="9" t="s">
        <v>388</v>
      </c>
      <c r="B2708" s="18" t="s">
        <v>1010</v>
      </c>
      <c r="C2708" s="9" t="s">
        <v>1371</v>
      </c>
      <c r="D2708" s="89" t="s">
        <v>4781</v>
      </c>
      <c r="E2708" s="91"/>
      <c r="F2708" s="85" t="s">
        <v>4778</v>
      </c>
      <c r="G2708" s="85"/>
    </row>
    <row r="2709">
      <c r="A2709" s="9" t="s">
        <v>388</v>
      </c>
      <c r="B2709" s="18" t="s">
        <v>1010</v>
      </c>
      <c r="C2709" s="9" t="s">
        <v>1371</v>
      </c>
      <c r="D2709" s="89" t="s">
        <v>4782</v>
      </c>
      <c r="E2709" s="91"/>
      <c r="F2709" s="95"/>
      <c r="G2709" s="95"/>
    </row>
    <row r="2710">
      <c r="A2710" s="9" t="s">
        <v>388</v>
      </c>
      <c r="B2710" s="18" t="s">
        <v>1010</v>
      </c>
      <c r="C2710" s="9" t="s">
        <v>1371</v>
      </c>
      <c r="D2710" s="89" t="s">
        <v>4783</v>
      </c>
      <c r="E2710" s="91"/>
      <c r="F2710" s="85" t="s">
        <v>4778</v>
      </c>
      <c r="G2710" s="85"/>
    </row>
    <row r="2711">
      <c r="A2711" s="9" t="s">
        <v>388</v>
      </c>
      <c r="B2711" s="18" t="s">
        <v>1010</v>
      </c>
      <c r="C2711" s="9"/>
      <c r="D2711" s="89" t="s">
        <v>4784</v>
      </c>
      <c r="E2711" s="91"/>
      <c r="F2711" s="95" t="s">
        <v>4776</v>
      </c>
      <c r="G2711" s="95"/>
    </row>
    <row r="2712">
      <c r="A2712" s="9" t="s">
        <v>388</v>
      </c>
      <c r="B2712" s="18" t="s">
        <v>1392</v>
      </c>
      <c r="C2712" s="9"/>
      <c r="D2712" s="89"/>
      <c r="E2712" s="91"/>
      <c r="F2712" s="95"/>
      <c r="G2712" s="95"/>
    </row>
    <row r="2713">
      <c r="A2713" s="9" t="s">
        <v>1016</v>
      </c>
      <c r="B2713" s="18" t="s">
        <v>1782</v>
      </c>
      <c r="C2713" s="9" t="s">
        <v>1027</v>
      </c>
      <c r="D2713" s="91" t="s">
        <v>1787</v>
      </c>
      <c r="E2713" s="91"/>
      <c r="F2713" s="91" t="s">
        <v>4785</v>
      </c>
      <c r="G2713" s="91"/>
    </row>
    <row r="2714">
      <c r="A2714" s="9" t="s">
        <v>1402</v>
      </c>
      <c r="B2714" s="18" t="s">
        <v>1403</v>
      </c>
      <c r="C2714" s="9" t="s">
        <v>1404</v>
      </c>
      <c r="D2714" s="91" t="s">
        <v>1407</v>
      </c>
      <c r="E2714" s="91"/>
      <c r="F2714" s="91" t="s">
        <v>4786</v>
      </c>
      <c r="G2714" s="91"/>
    </row>
    <row r="2715">
      <c r="A2715" s="1" t="s">
        <v>4787</v>
      </c>
    </row>
    <row r="2716">
      <c r="A2716" s="9" t="s">
        <v>4788</v>
      </c>
      <c r="B2716" s="18" t="s">
        <v>368</v>
      </c>
      <c r="C2716" s="9"/>
      <c r="D2716" s="91"/>
      <c r="E2716" s="91" t="s">
        <v>4789</v>
      </c>
      <c r="F2716" s="91" t="s">
        <v>4790</v>
      </c>
      <c r="G2716" s="91"/>
    </row>
    <row r="2717">
      <c r="A2717" s="9" t="s">
        <v>4788</v>
      </c>
      <c r="B2717" s="18" t="s">
        <v>4791</v>
      </c>
      <c r="C2717" s="9" t="s">
        <v>4792</v>
      </c>
      <c r="D2717" s="91" t="s">
        <v>4793</v>
      </c>
      <c r="E2717" s="91"/>
      <c r="F2717" s="91" t="s">
        <v>4794</v>
      </c>
      <c r="G2717" s="91"/>
    </row>
    <row r="2718">
      <c r="A2718" s="9" t="s">
        <v>4788</v>
      </c>
      <c r="B2718" s="18" t="s">
        <v>4791</v>
      </c>
      <c r="C2718" s="9" t="s">
        <v>1396</v>
      </c>
      <c r="D2718" s="91" t="s">
        <v>4795</v>
      </c>
      <c r="E2718" s="91"/>
      <c r="F2718" s="91" t="s">
        <v>4796</v>
      </c>
      <c r="G2718" s="91"/>
    </row>
    <row r="2719">
      <c r="A2719" s="9" t="s">
        <v>1035</v>
      </c>
      <c r="B2719" s="18" t="s">
        <v>3852</v>
      </c>
      <c r="C2719" s="9" t="s">
        <v>4797</v>
      </c>
      <c r="D2719" s="91" t="s">
        <v>4798</v>
      </c>
      <c r="E2719" s="91"/>
      <c r="F2719" s="91" t="s">
        <v>4799</v>
      </c>
      <c r="G2719" s="91"/>
    </row>
    <row r="2720">
      <c r="A2720" s="9" t="s">
        <v>1035</v>
      </c>
      <c r="B2720" s="18" t="s">
        <v>3852</v>
      </c>
      <c r="C2720" s="9" t="s">
        <v>4800</v>
      </c>
      <c r="D2720" s="91" t="s">
        <v>4801</v>
      </c>
      <c r="E2720" s="91"/>
      <c r="F2720" s="91" t="s">
        <v>4799</v>
      </c>
      <c r="G2720" s="91"/>
    </row>
    <row r="2721">
      <c r="A2721" s="1" t="s">
        <v>4802</v>
      </c>
    </row>
    <row r="2722">
      <c r="A2722" s="9" t="s">
        <v>316</v>
      </c>
      <c r="B2722" s="18" t="s">
        <v>4803</v>
      </c>
      <c r="C2722" s="9" t="s">
        <v>4804</v>
      </c>
      <c r="D2722" s="89" t="s">
        <v>4805</v>
      </c>
      <c r="E2722" s="91"/>
      <c r="F2722" s="91" t="s">
        <v>4506</v>
      </c>
      <c r="G2722" s="91"/>
    </row>
    <row r="2723">
      <c r="A2723" s="9" t="s">
        <v>326</v>
      </c>
      <c r="B2723" s="18" t="s">
        <v>658</v>
      </c>
      <c r="C2723" s="9" t="s">
        <v>2026</v>
      </c>
      <c r="D2723" s="91" t="s">
        <v>2027</v>
      </c>
      <c r="E2723" s="91"/>
      <c r="F2723" s="91" t="s">
        <v>4610</v>
      </c>
      <c r="G2723" s="91"/>
    </row>
    <row r="2724">
      <c r="A2724" s="9" t="s">
        <v>326</v>
      </c>
      <c r="B2724" s="18" t="s">
        <v>658</v>
      </c>
      <c r="C2724" s="9" t="s">
        <v>1244</v>
      </c>
      <c r="D2724" s="91" t="s">
        <v>1245</v>
      </c>
      <c r="E2724" s="91"/>
      <c r="F2724" s="91" t="s">
        <v>4610</v>
      </c>
      <c r="G2724" s="91"/>
    </row>
    <row r="2725">
      <c r="A2725" s="9" t="s">
        <v>326</v>
      </c>
      <c r="B2725" s="18" t="s">
        <v>658</v>
      </c>
      <c r="C2725" s="9" t="s">
        <v>872</v>
      </c>
      <c r="D2725" s="91" t="s">
        <v>1251</v>
      </c>
      <c r="E2725" s="91"/>
      <c r="F2725" s="91" t="s">
        <v>4610</v>
      </c>
      <c r="G2725" s="91"/>
    </row>
    <row r="2726">
      <c r="A2726" s="9" t="s">
        <v>687</v>
      </c>
      <c r="B2726" s="18" t="s">
        <v>693</v>
      </c>
      <c r="C2726" s="9" t="s">
        <v>715</v>
      </c>
      <c r="D2726" s="91" t="s">
        <v>4806</v>
      </c>
      <c r="E2726" s="91"/>
      <c r="F2726" s="91" t="s">
        <v>4807</v>
      </c>
      <c r="G2726" s="91"/>
    </row>
    <row r="2727">
      <c r="A2727" s="9" t="s">
        <v>4808</v>
      </c>
      <c r="B2727" s="18" t="s">
        <v>4809</v>
      </c>
      <c r="C2727" s="9" t="s">
        <v>4810</v>
      </c>
      <c r="D2727" s="91" t="s">
        <v>4811</v>
      </c>
      <c r="E2727" s="91"/>
      <c r="F2727" s="91" t="s">
        <v>4812</v>
      </c>
      <c r="G2727" s="91"/>
    </row>
    <row r="2728">
      <c r="A2728" s="9" t="s">
        <v>248</v>
      </c>
      <c r="B2728" s="18" t="s">
        <v>4496</v>
      </c>
      <c r="C2728" s="9" t="s">
        <v>4504</v>
      </c>
      <c r="D2728" s="91" t="s">
        <v>4813</v>
      </c>
      <c r="E2728" s="91"/>
      <c r="F2728" s="91" t="s">
        <v>4814</v>
      </c>
      <c r="G2728" s="91"/>
    </row>
    <row r="2729">
      <c r="A2729" s="9" t="s">
        <v>388</v>
      </c>
      <c r="B2729" s="18" t="s">
        <v>1347</v>
      </c>
      <c r="C2729" s="9" t="s">
        <v>4815</v>
      </c>
      <c r="D2729" s="91" t="s">
        <v>4816</v>
      </c>
      <c r="E2729" s="91"/>
      <c r="F2729" s="91" t="s">
        <v>4817</v>
      </c>
      <c r="G2729" s="91"/>
    </row>
    <row r="2730">
      <c r="A2730" s="9" t="s">
        <v>388</v>
      </c>
      <c r="B2730" s="18" t="s">
        <v>1010</v>
      </c>
      <c r="C2730" s="9" t="s">
        <v>4818</v>
      </c>
      <c r="D2730" s="91" t="s">
        <v>4819</v>
      </c>
      <c r="E2730" s="91"/>
      <c r="F2730" s="91" t="s">
        <v>4820</v>
      </c>
      <c r="G2730" s="91"/>
    </row>
    <row r="2731">
      <c r="A2731" s="9" t="s">
        <v>388</v>
      </c>
      <c r="B2731" s="18" t="s">
        <v>1010</v>
      </c>
      <c r="C2731" s="9" t="s">
        <v>4821</v>
      </c>
      <c r="D2731" s="91" t="s">
        <v>4822</v>
      </c>
      <c r="E2731" s="91"/>
      <c r="F2731" s="91" t="s">
        <v>4823</v>
      </c>
      <c r="G2731" s="91"/>
    </row>
    <row r="2732">
      <c r="A2732" s="9" t="s">
        <v>388</v>
      </c>
      <c r="B2732" s="18" t="s">
        <v>1010</v>
      </c>
      <c r="C2732" s="9" t="s">
        <v>4824</v>
      </c>
      <c r="D2732" s="91" t="s">
        <v>4825</v>
      </c>
      <c r="E2732" s="91"/>
      <c r="F2732" s="91" t="s">
        <v>4826</v>
      </c>
      <c r="G2732" s="91"/>
    </row>
    <row r="2733">
      <c r="A2733" s="1" t="s">
        <v>4827</v>
      </c>
    </row>
    <row r="2734">
      <c r="A2734" s="9" t="s">
        <v>1454</v>
      </c>
      <c r="B2734" s="18" t="s">
        <v>4828</v>
      </c>
      <c r="C2734" s="9" t="s">
        <v>4829</v>
      </c>
      <c r="D2734" s="9" t="s">
        <v>4830</v>
      </c>
      <c r="E2734" s="91"/>
      <c r="F2734" s="10" t="s">
        <v>4831</v>
      </c>
      <c r="G2734" s="10"/>
    </row>
    <row r="2735">
      <c r="A2735" s="9" t="s">
        <v>1454</v>
      </c>
      <c r="B2735" s="18" t="s">
        <v>4828</v>
      </c>
      <c r="C2735" s="9" t="s">
        <v>4829</v>
      </c>
      <c r="D2735" s="9" t="s">
        <v>4832</v>
      </c>
      <c r="E2735" s="91"/>
      <c r="F2735" s="10" t="s">
        <v>4831</v>
      </c>
      <c r="G2735" s="10"/>
    </row>
    <row r="2736">
      <c r="A2736" s="9" t="s">
        <v>326</v>
      </c>
      <c r="B2736" s="18" t="s">
        <v>658</v>
      </c>
      <c r="C2736" s="9" t="s">
        <v>872</v>
      </c>
      <c r="D2736" s="9" t="s">
        <v>660</v>
      </c>
      <c r="E2736" s="91"/>
      <c r="F2736" s="10" t="s">
        <v>4833</v>
      </c>
      <c r="G2736" s="10"/>
    </row>
    <row r="2737">
      <c r="A2737" s="9" t="s">
        <v>326</v>
      </c>
      <c r="B2737" s="18" t="s">
        <v>1215</v>
      </c>
      <c r="C2737" s="9"/>
      <c r="D2737" s="9"/>
      <c r="E2737" s="91"/>
      <c r="F2737" s="10" t="s">
        <v>4834</v>
      </c>
      <c r="G2737" s="10"/>
    </row>
    <row r="2738">
      <c r="A2738" s="9" t="s">
        <v>1181</v>
      </c>
      <c r="B2738" s="18" t="s">
        <v>3440</v>
      </c>
      <c r="C2738" s="9"/>
      <c r="D2738" s="9"/>
      <c r="E2738" s="91"/>
      <c r="F2738" s="10"/>
      <c r="G2738" s="10"/>
    </row>
    <row r="2739">
      <c r="A2739" s="9" t="s">
        <v>687</v>
      </c>
      <c r="B2739" s="18" t="s">
        <v>1638</v>
      </c>
      <c r="C2739" s="9"/>
      <c r="D2739" s="9"/>
      <c r="E2739" s="91"/>
      <c r="F2739" s="10" t="s">
        <v>1212</v>
      </c>
      <c r="G2739" s="10"/>
    </row>
    <row r="2740">
      <c r="A2740" s="9" t="s">
        <v>687</v>
      </c>
      <c r="B2740" s="18" t="s">
        <v>2464</v>
      </c>
      <c r="C2740" s="9"/>
      <c r="D2740" s="9"/>
      <c r="E2740" s="91"/>
      <c r="F2740" s="10"/>
      <c r="G2740" s="10"/>
    </row>
    <row r="2741">
      <c r="A2741" s="9" t="s">
        <v>4835</v>
      </c>
      <c r="B2741" s="18" t="s">
        <v>4836</v>
      </c>
      <c r="C2741" s="9"/>
      <c r="D2741" s="9"/>
      <c r="E2741" s="91"/>
      <c r="F2741" s="10" t="s">
        <v>4837</v>
      </c>
      <c r="G2741" s="10"/>
    </row>
    <row r="2742">
      <c r="A2742" s="9" t="s">
        <v>3453</v>
      </c>
      <c r="B2742" s="18" t="s">
        <v>4838</v>
      </c>
      <c r="C2742" s="9" t="s">
        <v>3463</v>
      </c>
      <c r="D2742" s="9" t="s">
        <v>3464</v>
      </c>
      <c r="E2742" s="91"/>
      <c r="F2742" s="10"/>
      <c r="G2742" s="10"/>
    </row>
    <row r="2743">
      <c r="A2743" s="9" t="s">
        <v>3453</v>
      </c>
      <c r="B2743" s="18" t="s">
        <v>3479</v>
      </c>
      <c r="C2743" s="9"/>
      <c r="D2743" s="9" t="s">
        <v>4839</v>
      </c>
      <c r="E2743" s="91"/>
      <c r="F2743" s="10" t="s">
        <v>4840</v>
      </c>
      <c r="G2743" s="10"/>
    </row>
    <row r="2744">
      <c r="A2744" s="9" t="s">
        <v>3453</v>
      </c>
      <c r="B2744" s="18" t="s">
        <v>3479</v>
      </c>
      <c r="C2744" s="9"/>
      <c r="D2744" s="9" t="s">
        <v>3483</v>
      </c>
      <c r="E2744" s="91"/>
      <c r="F2744" s="10" t="s">
        <v>4840</v>
      </c>
      <c r="G2744" s="10"/>
    </row>
    <row r="2745">
      <c r="A2745" s="9" t="s">
        <v>3453</v>
      </c>
      <c r="B2745" s="18" t="s">
        <v>3479</v>
      </c>
      <c r="C2745" s="9"/>
      <c r="D2745" s="9" t="s">
        <v>3487</v>
      </c>
      <c r="E2745" s="91"/>
      <c r="F2745" s="10" t="s">
        <v>4840</v>
      </c>
      <c r="G2745" s="10"/>
    </row>
    <row r="2746">
      <c r="A2746" s="9" t="s">
        <v>3453</v>
      </c>
      <c r="B2746" s="18" t="s">
        <v>3491</v>
      </c>
      <c r="C2746" s="9"/>
      <c r="D2746" s="9" t="s">
        <v>3492</v>
      </c>
      <c r="E2746" s="91"/>
      <c r="F2746" s="10" t="s">
        <v>4840</v>
      </c>
      <c r="G2746" s="10"/>
    </row>
    <row r="2747">
      <c r="A2747" s="9" t="s">
        <v>3453</v>
      </c>
      <c r="B2747" s="18" t="s">
        <v>3491</v>
      </c>
      <c r="C2747" s="9"/>
      <c r="D2747" s="9" t="s">
        <v>3499</v>
      </c>
      <c r="E2747" s="91"/>
      <c r="F2747" s="10" t="s">
        <v>4840</v>
      </c>
      <c r="G2747" s="10"/>
    </row>
    <row r="2748">
      <c r="A2748" s="9" t="s">
        <v>3453</v>
      </c>
      <c r="B2748" s="18" t="s">
        <v>3491</v>
      </c>
      <c r="C2748" s="9" t="s">
        <v>4841</v>
      </c>
      <c r="D2748" s="9" t="s">
        <v>4842</v>
      </c>
      <c r="E2748" s="91"/>
      <c r="F2748" s="10" t="s">
        <v>4840</v>
      </c>
      <c r="G2748" s="10"/>
    </row>
    <row r="2749">
      <c r="A2749" s="9" t="s">
        <v>3453</v>
      </c>
      <c r="B2749" s="18" t="s">
        <v>3501</v>
      </c>
      <c r="C2749" s="9"/>
      <c r="D2749" s="9" t="s">
        <v>4843</v>
      </c>
      <c r="E2749" s="91"/>
      <c r="F2749" s="10" t="s">
        <v>4840</v>
      </c>
      <c r="G2749" s="10"/>
    </row>
    <row r="2750">
      <c r="A2750" s="9" t="s">
        <v>3453</v>
      </c>
      <c r="B2750" s="18" t="s">
        <v>3501</v>
      </c>
      <c r="C2750" s="9"/>
      <c r="D2750" s="9" t="s">
        <v>4844</v>
      </c>
      <c r="E2750" s="91"/>
      <c r="F2750" s="10" t="s">
        <v>4840</v>
      </c>
      <c r="G2750" s="10"/>
    </row>
    <row r="2751">
      <c r="A2751" s="9" t="s">
        <v>388</v>
      </c>
      <c r="B2751" s="18" t="s">
        <v>1006</v>
      </c>
      <c r="C2751" s="9" t="s">
        <v>2091</v>
      </c>
      <c r="D2751" s="9" t="s">
        <v>4845</v>
      </c>
      <c r="E2751" s="91"/>
      <c r="F2751" s="10" t="s">
        <v>4846</v>
      </c>
      <c r="G2751" s="10"/>
    </row>
    <row r="2752">
      <c r="A2752" s="9" t="s">
        <v>388</v>
      </c>
      <c r="B2752" s="18" t="s">
        <v>1006</v>
      </c>
      <c r="C2752" s="9" t="s">
        <v>2106</v>
      </c>
      <c r="D2752" s="9" t="s">
        <v>2107</v>
      </c>
      <c r="E2752" s="91"/>
      <c r="F2752" s="10" t="s">
        <v>4847</v>
      </c>
      <c r="G2752" s="10"/>
    </row>
    <row r="2753">
      <c r="A2753" s="9" t="s">
        <v>388</v>
      </c>
      <c r="B2753" s="18" t="s">
        <v>1006</v>
      </c>
      <c r="C2753" s="9" t="s">
        <v>2106</v>
      </c>
      <c r="D2753" s="9" t="s">
        <v>2114</v>
      </c>
      <c r="E2753" s="91"/>
      <c r="F2753" s="10" t="s">
        <v>3706</v>
      </c>
      <c r="G2753" s="10"/>
    </row>
    <row r="2754">
      <c r="A2754" s="9" t="s">
        <v>388</v>
      </c>
      <c r="B2754" s="18" t="s">
        <v>1006</v>
      </c>
      <c r="C2754" s="9" t="s">
        <v>2125</v>
      </c>
      <c r="D2754" s="9" t="s">
        <v>2129</v>
      </c>
      <c r="E2754" s="91"/>
      <c r="F2754" s="10" t="s">
        <v>3138</v>
      </c>
      <c r="G2754" s="10"/>
    </row>
    <row r="2755">
      <c r="A2755" s="9" t="s">
        <v>388</v>
      </c>
      <c r="B2755" s="18" t="s">
        <v>3110</v>
      </c>
      <c r="C2755" s="9" t="s">
        <v>2106</v>
      </c>
      <c r="D2755" s="9" t="s">
        <v>4848</v>
      </c>
      <c r="E2755" s="91"/>
      <c r="F2755" s="10" t="s">
        <v>4849</v>
      </c>
      <c r="G2755" s="10"/>
    </row>
    <row r="2756">
      <c r="A2756" s="9" t="s">
        <v>388</v>
      </c>
      <c r="B2756" s="18" t="s">
        <v>1010</v>
      </c>
      <c r="C2756" s="9"/>
      <c r="D2756" s="9"/>
      <c r="E2756" s="91"/>
      <c r="F2756" s="10" t="s">
        <v>2803</v>
      </c>
      <c r="G2756" s="10"/>
    </row>
    <row r="2757">
      <c r="A2757" s="9" t="s">
        <v>1016</v>
      </c>
      <c r="B2757" s="18" t="s">
        <v>1733</v>
      </c>
      <c r="C2757" s="9"/>
      <c r="D2757" s="9" t="s">
        <v>1766</v>
      </c>
      <c r="E2757" s="91"/>
      <c r="F2757" s="10" t="s">
        <v>4850</v>
      </c>
      <c r="G2757" s="10"/>
    </row>
    <row r="2758">
      <c r="A2758" s="9" t="s">
        <v>1016</v>
      </c>
      <c r="B2758" s="18" t="s">
        <v>1782</v>
      </c>
      <c r="C2758" s="9"/>
      <c r="D2758" s="9" t="s">
        <v>1824</v>
      </c>
      <c r="E2758" s="91"/>
      <c r="F2758" s="10" t="s">
        <v>4851</v>
      </c>
      <c r="G2758" s="10"/>
    </row>
    <row r="2759">
      <c r="A2759" s="9" t="s">
        <v>1016</v>
      </c>
      <c r="B2759" s="18" t="s">
        <v>1782</v>
      </c>
      <c r="C2759" s="9" t="s">
        <v>1024</v>
      </c>
      <c r="D2759" s="9" t="s">
        <v>1025</v>
      </c>
      <c r="E2759" s="91"/>
      <c r="F2759" s="10" t="s">
        <v>4852</v>
      </c>
      <c r="G2759" s="10"/>
    </row>
    <row r="2760">
      <c r="A2760" s="9" t="s">
        <v>1402</v>
      </c>
      <c r="B2760" s="18" t="s">
        <v>1403</v>
      </c>
      <c r="C2760" s="9"/>
      <c r="D2760" s="9"/>
      <c r="E2760" s="91" t="s">
        <v>4853</v>
      </c>
      <c r="F2760" s="10" t="s">
        <v>4854</v>
      </c>
      <c r="G2760" s="10"/>
    </row>
    <row r="2761">
      <c r="A2761" s="9" t="s">
        <v>1402</v>
      </c>
      <c r="B2761" s="18" t="s">
        <v>1403</v>
      </c>
      <c r="C2761" s="9"/>
      <c r="D2761" s="9"/>
      <c r="E2761" s="91"/>
      <c r="F2761" s="10" t="s">
        <v>4855</v>
      </c>
      <c r="G2761" s="10"/>
    </row>
    <row r="2762">
      <c r="A2762" s="1" t="s">
        <v>4856</v>
      </c>
    </row>
    <row r="2763">
      <c r="A2763" s="9" t="s">
        <v>326</v>
      </c>
      <c r="B2763" s="18" t="s">
        <v>658</v>
      </c>
      <c r="C2763" s="9"/>
      <c r="D2763" s="9"/>
      <c r="E2763" s="91"/>
      <c r="F2763" s="10" t="s">
        <v>4857</v>
      </c>
      <c r="G2763" s="10"/>
    </row>
    <row r="2764">
      <c r="A2764" s="9" t="s">
        <v>388</v>
      </c>
      <c r="B2764" s="18" t="s">
        <v>1006</v>
      </c>
      <c r="C2764" s="9" t="s">
        <v>2106</v>
      </c>
      <c r="D2764" s="9" t="s">
        <v>4858</v>
      </c>
      <c r="E2764" s="91"/>
      <c r="F2764" s="10" t="s">
        <v>4620</v>
      </c>
      <c r="G2764" s="10"/>
    </row>
    <row r="2765">
      <c r="A2765" s="9" t="s">
        <v>388</v>
      </c>
      <c r="B2765" s="18" t="s">
        <v>1010</v>
      </c>
      <c r="C2765" s="9" t="s">
        <v>1371</v>
      </c>
      <c r="D2765" s="9" t="s">
        <v>2230</v>
      </c>
      <c r="E2765" s="91"/>
      <c r="F2765" s="10" t="s">
        <v>4859</v>
      </c>
      <c r="G2765" s="10"/>
    </row>
    <row r="2766">
      <c r="A2766" s="9" t="s">
        <v>388</v>
      </c>
      <c r="B2766" s="18" t="s">
        <v>1010</v>
      </c>
      <c r="C2766" s="9"/>
      <c r="D2766" s="9"/>
      <c r="E2766" s="91"/>
      <c r="F2766" s="10" t="s">
        <v>4255</v>
      </c>
      <c r="G2766" s="10"/>
    </row>
    <row r="2767">
      <c r="A2767" s="9" t="s">
        <v>388</v>
      </c>
      <c r="B2767" s="18" t="s">
        <v>1010</v>
      </c>
      <c r="C2767" s="9" t="s">
        <v>4860</v>
      </c>
      <c r="D2767" s="9" t="s">
        <v>4861</v>
      </c>
      <c r="E2767" s="91" t="s">
        <v>4862</v>
      </c>
      <c r="F2767" s="10" t="s">
        <v>4863</v>
      </c>
      <c r="G2767" s="10"/>
    </row>
    <row r="2768">
      <c r="A2768" s="1" t="s">
        <v>4864</v>
      </c>
    </row>
    <row r="2769">
      <c r="A2769" s="9" t="s">
        <v>316</v>
      </c>
      <c r="B2769" s="18" t="s">
        <v>4803</v>
      </c>
      <c r="C2769" s="9" t="s">
        <v>4865</v>
      </c>
      <c r="D2769" s="9" t="s">
        <v>4866</v>
      </c>
      <c r="E2769" s="91"/>
      <c r="F2769" s="10" t="s">
        <v>4867</v>
      </c>
      <c r="G2769" s="10"/>
    </row>
    <row r="2770">
      <c r="A2770" s="9" t="s">
        <v>316</v>
      </c>
      <c r="B2770" s="18" t="s">
        <v>4803</v>
      </c>
      <c r="C2770" s="9" t="s">
        <v>4868</v>
      </c>
      <c r="D2770" s="9" t="s">
        <v>4869</v>
      </c>
      <c r="E2770" s="91"/>
      <c r="F2770" s="10" t="s">
        <v>4867</v>
      </c>
      <c r="G2770" s="10"/>
    </row>
    <row r="2771">
      <c r="A2771" s="9" t="s">
        <v>316</v>
      </c>
      <c r="B2771" s="18" t="s">
        <v>4803</v>
      </c>
      <c r="C2771" s="9" t="s">
        <v>4870</v>
      </c>
      <c r="D2771" s="9" t="s">
        <v>4871</v>
      </c>
      <c r="E2771" s="91"/>
      <c r="F2771" s="10" t="s">
        <v>4867</v>
      </c>
      <c r="G2771" s="10"/>
    </row>
    <row r="2772">
      <c r="A2772" s="9" t="s">
        <v>316</v>
      </c>
      <c r="B2772" s="18" t="s">
        <v>4803</v>
      </c>
      <c r="C2772" s="9" t="s">
        <v>4872</v>
      </c>
      <c r="D2772" s="9" t="s">
        <v>4873</v>
      </c>
      <c r="E2772" s="91"/>
      <c r="F2772" s="10" t="s">
        <v>4867</v>
      </c>
      <c r="G2772" s="10"/>
    </row>
    <row r="2773">
      <c r="A2773" s="9" t="s">
        <v>316</v>
      </c>
      <c r="B2773" s="18" t="s">
        <v>4803</v>
      </c>
      <c r="C2773" s="9" t="s">
        <v>4874</v>
      </c>
      <c r="D2773" s="9" t="s">
        <v>4875</v>
      </c>
      <c r="E2773" s="91"/>
      <c r="F2773" s="10" t="s">
        <v>4876</v>
      </c>
      <c r="G2773" s="10"/>
    </row>
    <row r="2774">
      <c r="A2774" s="9" t="s">
        <v>316</v>
      </c>
      <c r="B2774" s="18" t="s">
        <v>4803</v>
      </c>
      <c r="C2774" s="9" t="s">
        <v>4874</v>
      </c>
      <c r="D2774" s="9" t="s">
        <v>4877</v>
      </c>
      <c r="E2774" s="91"/>
      <c r="F2774" s="10" t="s">
        <v>4876</v>
      </c>
      <c r="G2774" s="10"/>
    </row>
    <row r="2775">
      <c r="A2775" s="9" t="s">
        <v>316</v>
      </c>
      <c r="B2775" s="18" t="s">
        <v>4803</v>
      </c>
      <c r="C2775" s="9" t="s">
        <v>4874</v>
      </c>
      <c r="D2775" s="9" t="s">
        <v>4878</v>
      </c>
      <c r="E2775" s="91"/>
      <c r="F2775" s="10" t="s">
        <v>4876</v>
      </c>
      <c r="G2775" s="10"/>
    </row>
    <row r="2776">
      <c r="A2776" s="9" t="s">
        <v>687</v>
      </c>
      <c r="B2776" s="18" t="s">
        <v>693</v>
      </c>
      <c r="C2776" s="9" t="s">
        <v>694</v>
      </c>
      <c r="D2776" s="9" t="s">
        <v>4879</v>
      </c>
      <c r="E2776" s="91"/>
      <c r="F2776" s="10" t="s">
        <v>4880</v>
      </c>
      <c r="G2776" s="10"/>
    </row>
    <row r="2777">
      <c r="A2777" s="9" t="s">
        <v>687</v>
      </c>
      <c r="B2777" s="18" t="s">
        <v>693</v>
      </c>
      <c r="C2777" s="9" t="s">
        <v>694</v>
      </c>
      <c r="D2777" s="9" t="s">
        <v>4881</v>
      </c>
      <c r="E2777" s="91"/>
      <c r="F2777" s="10" t="s">
        <v>4882</v>
      </c>
      <c r="G2777" s="10"/>
    </row>
    <row r="2778">
      <c r="A2778" s="9" t="s">
        <v>687</v>
      </c>
      <c r="B2778" s="18" t="s">
        <v>693</v>
      </c>
      <c r="C2778" s="9" t="s">
        <v>694</v>
      </c>
      <c r="D2778" s="9" t="s">
        <v>698</v>
      </c>
      <c r="E2778" s="91"/>
      <c r="F2778" s="10" t="s">
        <v>4883</v>
      </c>
      <c r="G2778" s="10"/>
    </row>
    <row r="2779">
      <c r="A2779" s="9" t="s">
        <v>687</v>
      </c>
      <c r="B2779" s="18" t="s">
        <v>693</v>
      </c>
      <c r="C2779" s="9" t="s">
        <v>694</v>
      </c>
      <c r="D2779" s="9" t="s">
        <v>3640</v>
      </c>
      <c r="E2779" s="91"/>
      <c r="F2779" s="10" t="s">
        <v>4880</v>
      </c>
      <c r="G2779" s="10"/>
    </row>
    <row r="2780">
      <c r="A2780" s="9" t="s">
        <v>687</v>
      </c>
      <c r="B2780" s="18" t="s">
        <v>693</v>
      </c>
      <c r="C2780" s="9" t="s">
        <v>694</v>
      </c>
      <c r="D2780" s="9" t="s">
        <v>701</v>
      </c>
      <c r="E2780" s="91"/>
      <c r="F2780" s="10" t="s">
        <v>4880</v>
      </c>
      <c r="G2780" s="10"/>
    </row>
    <row r="2781">
      <c r="A2781" s="9" t="s">
        <v>687</v>
      </c>
      <c r="B2781" s="18" t="s">
        <v>693</v>
      </c>
      <c r="C2781" s="9" t="s">
        <v>702</v>
      </c>
      <c r="D2781" s="9" t="s">
        <v>703</v>
      </c>
      <c r="E2781" s="91"/>
      <c r="F2781" s="10" t="s">
        <v>4884</v>
      </c>
      <c r="G2781" s="10"/>
    </row>
    <row r="2782">
      <c r="A2782" s="9" t="s">
        <v>687</v>
      </c>
      <c r="B2782" s="18" t="s">
        <v>693</v>
      </c>
      <c r="C2782" s="9" t="s">
        <v>702</v>
      </c>
      <c r="D2782" s="9" t="s">
        <v>674</v>
      </c>
      <c r="E2782" s="91"/>
      <c r="F2782" s="10" t="s">
        <v>4885</v>
      </c>
      <c r="G2782" s="10"/>
    </row>
    <row r="2783">
      <c r="A2783" s="9" t="s">
        <v>687</v>
      </c>
      <c r="B2783" s="18" t="s">
        <v>693</v>
      </c>
      <c r="C2783" s="9" t="s">
        <v>702</v>
      </c>
      <c r="D2783" s="9" t="s">
        <v>4886</v>
      </c>
      <c r="E2783" s="91"/>
      <c r="F2783" s="10" t="s">
        <v>4867</v>
      </c>
      <c r="G2783" s="10"/>
    </row>
    <row r="2784">
      <c r="A2784" s="9" t="s">
        <v>687</v>
      </c>
      <c r="B2784" s="18" t="s">
        <v>693</v>
      </c>
      <c r="C2784" s="9" t="s">
        <v>702</v>
      </c>
      <c r="D2784" s="9" t="s">
        <v>837</v>
      </c>
      <c r="E2784" s="91"/>
      <c r="F2784" s="10" t="s">
        <v>4887</v>
      </c>
      <c r="G2784" s="10"/>
    </row>
    <row r="2785">
      <c r="A2785" s="9" t="s">
        <v>687</v>
      </c>
      <c r="B2785" s="18" t="s">
        <v>693</v>
      </c>
      <c r="C2785" s="9" t="s">
        <v>702</v>
      </c>
      <c r="D2785" s="9" t="s">
        <v>426</v>
      </c>
      <c r="E2785" s="91"/>
      <c r="F2785" s="10" t="s">
        <v>4888</v>
      </c>
      <c r="G2785" s="10"/>
    </row>
    <row r="2786">
      <c r="A2786" s="9" t="s">
        <v>687</v>
      </c>
      <c r="B2786" s="18" t="s">
        <v>693</v>
      </c>
      <c r="C2786" s="9" t="s">
        <v>702</v>
      </c>
      <c r="D2786" s="9" t="s">
        <v>2709</v>
      </c>
      <c r="E2786" s="91"/>
      <c r="F2786" s="10" t="s">
        <v>4889</v>
      </c>
      <c r="G2786" s="10"/>
    </row>
    <row r="2787">
      <c r="A2787" s="9" t="s">
        <v>687</v>
      </c>
      <c r="B2787" s="18" t="s">
        <v>693</v>
      </c>
      <c r="C2787" s="9" t="s">
        <v>706</v>
      </c>
      <c r="D2787" s="9" t="s">
        <v>710</v>
      </c>
      <c r="E2787" s="91"/>
      <c r="F2787" s="10" t="s">
        <v>4890</v>
      </c>
      <c r="G2787" s="10"/>
    </row>
    <row r="2788">
      <c r="A2788" s="9" t="s">
        <v>687</v>
      </c>
      <c r="B2788" s="18" t="s">
        <v>693</v>
      </c>
      <c r="C2788" s="9" t="s">
        <v>706</v>
      </c>
      <c r="D2788" s="9" t="s">
        <v>707</v>
      </c>
      <c r="E2788" s="91"/>
      <c r="F2788" s="10" t="s">
        <v>4891</v>
      </c>
      <c r="G2788" s="10"/>
    </row>
    <row r="2789">
      <c r="A2789" s="9" t="s">
        <v>687</v>
      </c>
      <c r="B2789" s="18" t="s">
        <v>693</v>
      </c>
      <c r="C2789" s="9" t="s">
        <v>706</v>
      </c>
      <c r="D2789" s="9" t="s">
        <v>712</v>
      </c>
      <c r="E2789" s="91"/>
      <c r="F2789" s="10" t="s">
        <v>4892</v>
      </c>
      <c r="G2789" s="10"/>
    </row>
    <row r="2790">
      <c r="A2790" s="9" t="s">
        <v>687</v>
      </c>
      <c r="B2790" s="18" t="s">
        <v>693</v>
      </c>
      <c r="C2790" s="9" t="s">
        <v>706</v>
      </c>
      <c r="D2790" s="9" t="s">
        <v>1590</v>
      </c>
      <c r="E2790" s="91"/>
      <c r="F2790" s="10" t="s">
        <v>4890</v>
      </c>
      <c r="G2790" s="10"/>
    </row>
    <row r="2791">
      <c r="A2791" s="9" t="s">
        <v>687</v>
      </c>
      <c r="B2791" s="18" t="s">
        <v>693</v>
      </c>
      <c r="C2791" s="9" t="s">
        <v>706</v>
      </c>
      <c r="D2791" s="9" t="s">
        <v>714</v>
      </c>
      <c r="E2791" s="91"/>
      <c r="F2791" s="10" t="s">
        <v>4893</v>
      </c>
      <c r="G2791" s="10"/>
    </row>
    <row r="2792">
      <c r="A2792" s="9" t="s">
        <v>687</v>
      </c>
      <c r="B2792" s="18" t="s">
        <v>693</v>
      </c>
      <c r="C2792" s="9" t="s">
        <v>706</v>
      </c>
      <c r="D2792" s="9" t="s">
        <v>974</v>
      </c>
      <c r="E2792" s="91"/>
      <c r="F2792" s="10" t="s">
        <v>4894</v>
      </c>
      <c r="G2792" s="10"/>
    </row>
    <row r="2793">
      <c r="A2793" s="9" t="s">
        <v>687</v>
      </c>
      <c r="B2793" s="18" t="s">
        <v>693</v>
      </c>
      <c r="C2793" s="9" t="s">
        <v>715</v>
      </c>
      <c r="D2793" s="9" t="s">
        <v>4590</v>
      </c>
      <c r="E2793" s="91"/>
      <c r="F2793" s="10" t="s">
        <v>4894</v>
      </c>
      <c r="G2793" s="10"/>
    </row>
    <row r="2794">
      <c r="A2794" s="9" t="s">
        <v>687</v>
      </c>
      <c r="B2794" s="18" t="s">
        <v>693</v>
      </c>
      <c r="C2794" s="9" t="s">
        <v>715</v>
      </c>
      <c r="D2794" s="9" t="s">
        <v>4895</v>
      </c>
      <c r="E2794" s="91"/>
      <c r="F2794" s="10" t="s">
        <v>4890</v>
      </c>
      <c r="G2794" s="10"/>
    </row>
    <row r="2795">
      <c r="A2795" s="9" t="s">
        <v>687</v>
      </c>
      <c r="B2795" s="18" t="s">
        <v>693</v>
      </c>
      <c r="C2795" s="9" t="s">
        <v>715</v>
      </c>
      <c r="D2795" s="9" t="s">
        <v>4896</v>
      </c>
      <c r="E2795" s="91"/>
      <c r="F2795" s="10" t="s">
        <v>4897</v>
      </c>
      <c r="G2795" s="10"/>
    </row>
    <row r="2796">
      <c r="A2796" s="9" t="s">
        <v>687</v>
      </c>
      <c r="B2796" s="18" t="s">
        <v>693</v>
      </c>
      <c r="C2796" s="9" t="s">
        <v>715</v>
      </c>
      <c r="D2796" s="9" t="s">
        <v>718</v>
      </c>
      <c r="E2796" s="91"/>
      <c r="F2796" s="10" t="s">
        <v>4890</v>
      </c>
      <c r="G2796" s="10"/>
    </row>
    <row r="2797">
      <c r="A2797" s="9" t="s">
        <v>687</v>
      </c>
      <c r="B2797" s="18" t="s">
        <v>693</v>
      </c>
      <c r="C2797" s="9" t="s">
        <v>715</v>
      </c>
      <c r="D2797" s="9" t="s">
        <v>4806</v>
      </c>
      <c r="E2797" s="91"/>
      <c r="F2797" s="10" t="s">
        <v>4894</v>
      </c>
      <c r="G2797" s="10"/>
    </row>
    <row r="2798">
      <c r="A2798" s="9" t="s">
        <v>687</v>
      </c>
      <c r="B2798" s="18" t="s">
        <v>693</v>
      </c>
      <c r="C2798" s="9" t="s">
        <v>715</v>
      </c>
      <c r="D2798" s="9" t="s">
        <v>4898</v>
      </c>
      <c r="E2798" s="91"/>
      <c r="F2798" s="10" t="s">
        <v>4890</v>
      </c>
      <c r="G2798" s="10"/>
    </row>
    <row r="2799">
      <c r="A2799" s="9" t="s">
        <v>687</v>
      </c>
      <c r="B2799" s="18" t="s">
        <v>693</v>
      </c>
      <c r="C2799" s="9" t="s">
        <v>715</v>
      </c>
      <c r="D2799" s="9" t="s">
        <v>3468</v>
      </c>
      <c r="E2799" s="91"/>
      <c r="F2799" s="10" t="s">
        <v>4894</v>
      </c>
      <c r="G2799" s="10"/>
    </row>
    <row r="2800">
      <c r="A2800" s="9" t="s">
        <v>687</v>
      </c>
      <c r="B2800" s="18" t="s">
        <v>693</v>
      </c>
      <c r="C2800" s="9" t="s">
        <v>715</v>
      </c>
      <c r="D2800" s="9" t="s">
        <v>4899</v>
      </c>
      <c r="E2800" s="91"/>
      <c r="F2800" s="10" t="s">
        <v>4900</v>
      </c>
      <c r="G2800" s="10"/>
    </row>
    <row r="2801">
      <c r="A2801" s="9" t="s">
        <v>687</v>
      </c>
      <c r="B2801" s="18" t="s">
        <v>693</v>
      </c>
      <c r="C2801" s="9" t="s">
        <v>715</v>
      </c>
      <c r="D2801" s="9" t="s">
        <v>721</v>
      </c>
      <c r="E2801" s="91"/>
      <c r="F2801" s="10" t="s">
        <v>4901</v>
      </c>
      <c r="G2801" s="10"/>
    </row>
    <row r="2802">
      <c r="A2802" s="9" t="s">
        <v>687</v>
      </c>
      <c r="B2802" s="18" t="s">
        <v>693</v>
      </c>
      <c r="C2802" s="9" t="s">
        <v>715</v>
      </c>
      <c r="D2802" s="9" t="s">
        <v>978</v>
      </c>
      <c r="E2802" s="91" t="s">
        <v>4902</v>
      </c>
      <c r="F2802" s="10" t="s">
        <v>4903</v>
      </c>
      <c r="G2802" s="10"/>
    </row>
    <row r="2803">
      <c r="A2803" s="9" t="s">
        <v>687</v>
      </c>
      <c r="B2803" s="18" t="s">
        <v>693</v>
      </c>
      <c r="C2803" s="9" t="s">
        <v>715</v>
      </c>
      <c r="D2803" s="9" t="s">
        <v>4904</v>
      </c>
      <c r="E2803" s="91" t="s">
        <v>4905</v>
      </c>
      <c r="F2803" s="10" t="s">
        <v>4906</v>
      </c>
      <c r="G2803" s="10"/>
    </row>
    <row r="2804">
      <c r="A2804" s="9" t="s">
        <v>687</v>
      </c>
      <c r="B2804" s="18" t="s">
        <v>693</v>
      </c>
      <c r="C2804" s="9" t="s">
        <v>1617</v>
      </c>
      <c r="D2804" s="9" t="s">
        <v>1618</v>
      </c>
      <c r="E2804" s="91"/>
      <c r="F2804" s="10" t="s">
        <v>4907</v>
      </c>
      <c r="G2804" s="10"/>
    </row>
    <row r="2805">
      <c r="A2805" s="9" t="s">
        <v>248</v>
      </c>
      <c r="B2805" s="18" t="s">
        <v>4908</v>
      </c>
      <c r="C2805" s="9" t="s">
        <v>4233</v>
      </c>
      <c r="D2805" s="9" t="s">
        <v>4909</v>
      </c>
      <c r="E2805" s="91"/>
      <c r="F2805" s="10" t="s">
        <v>4910</v>
      </c>
      <c r="G2805" s="10"/>
    </row>
    <row r="2806">
      <c r="A2806" s="9" t="s">
        <v>248</v>
      </c>
      <c r="B2806" s="18" t="s">
        <v>4908</v>
      </c>
      <c r="C2806" s="9" t="s">
        <v>4513</v>
      </c>
      <c r="D2806" s="9" t="s">
        <v>4911</v>
      </c>
      <c r="E2806" s="91"/>
      <c r="F2806" s="10" t="s">
        <v>4912</v>
      </c>
      <c r="G2806" s="10"/>
    </row>
    <row r="2807">
      <c r="A2807" s="9" t="s">
        <v>248</v>
      </c>
      <c r="B2807" s="18" t="s">
        <v>4908</v>
      </c>
      <c r="C2807" s="9" t="s">
        <v>4913</v>
      </c>
      <c r="D2807" s="9" t="s">
        <v>4914</v>
      </c>
      <c r="E2807" s="91"/>
      <c r="F2807" s="10" t="s">
        <v>4915</v>
      </c>
      <c r="G2807" s="10"/>
    </row>
    <row r="2808">
      <c r="A2808" s="9" t="s">
        <v>248</v>
      </c>
      <c r="B2808" s="18" t="s">
        <v>4908</v>
      </c>
      <c r="C2808" s="9" t="s">
        <v>4916</v>
      </c>
      <c r="D2808" s="9" t="s">
        <v>302</v>
      </c>
      <c r="E2808" s="91"/>
      <c r="F2808" s="10"/>
      <c r="G2808" s="10"/>
    </row>
    <row r="2809">
      <c r="A2809" s="9" t="s">
        <v>388</v>
      </c>
      <c r="B2809" s="18" t="s">
        <v>1010</v>
      </c>
      <c r="C2809" s="9" t="s">
        <v>1371</v>
      </c>
      <c r="D2809" s="9" t="s">
        <v>4917</v>
      </c>
      <c r="E2809" s="91"/>
      <c r="F2809" s="10" t="s">
        <v>4918</v>
      </c>
      <c r="G2809" s="10"/>
    </row>
    <row r="2810">
      <c r="A2810" s="9" t="s">
        <v>388</v>
      </c>
      <c r="B2810" s="18" t="s">
        <v>1010</v>
      </c>
      <c r="C2810" s="9" t="s">
        <v>1371</v>
      </c>
      <c r="D2810" s="9" t="s">
        <v>4919</v>
      </c>
      <c r="E2810" s="91"/>
      <c r="F2810" s="10" t="s">
        <v>4920</v>
      </c>
      <c r="G2810" s="10"/>
    </row>
    <row r="2811">
      <c r="A2811" s="9" t="s">
        <v>388</v>
      </c>
      <c r="B2811" s="18" t="s">
        <v>1010</v>
      </c>
      <c r="C2811" s="9" t="s">
        <v>1371</v>
      </c>
      <c r="D2811" s="9" t="s">
        <v>4921</v>
      </c>
      <c r="E2811" s="91"/>
      <c r="F2811" s="10" t="s">
        <v>4910</v>
      </c>
      <c r="G2811" s="10"/>
    </row>
    <row r="2812">
      <c r="A2812" s="9" t="s">
        <v>388</v>
      </c>
      <c r="B2812" s="18" t="s">
        <v>1010</v>
      </c>
      <c r="C2812" s="9" t="s">
        <v>1371</v>
      </c>
      <c r="D2812" s="9" t="s">
        <v>3327</v>
      </c>
      <c r="E2812" s="91"/>
      <c r="F2812" s="10" t="s">
        <v>4882</v>
      </c>
      <c r="G2812" s="10"/>
    </row>
    <row r="2813">
      <c r="A2813" s="9" t="s">
        <v>388</v>
      </c>
      <c r="B2813" s="18" t="s">
        <v>1010</v>
      </c>
      <c r="C2813" s="9" t="s">
        <v>1371</v>
      </c>
      <c r="D2813" s="9" t="s">
        <v>4819</v>
      </c>
      <c r="E2813" s="91"/>
      <c r="F2813" s="10" t="s">
        <v>4892</v>
      </c>
      <c r="G2813" s="10"/>
    </row>
    <row r="2814">
      <c r="A2814" s="9" t="s">
        <v>388</v>
      </c>
      <c r="B2814" s="18" t="s">
        <v>1010</v>
      </c>
      <c r="C2814" s="9" t="s">
        <v>1371</v>
      </c>
      <c r="D2814" s="9" t="s">
        <v>4922</v>
      </c>
      <c r="E2814" s="91"/>
      <c r="F2814" s="10" t="s">
        <v>4923</v>
      </c>
      <c r="G2814" s="10"/>
    </row>
    <row r="2815">
      <c r="A2815" s="9" t="s">
        <v>388</v>
      </c>
      <c r="B2815" s="18" t="s">
        <v>1010</v>
      </c>
      <c r="C2815" s="9" t="s">
        <v>1371</v>
      </c>
      <c r="D2815" s="9" t="s">
        <v>4749</v>
      </c>
      <c r="E2815" s="91"/>
      <c r="F2815" s="10" t="s">
        <v>4924</v>
      </c>
      <c r="G2815" s="10"/>
    </row>
    <row r="2816">
      <c r="A2816" s="9" t="s">
        <v>388</v>
      </c>
      <c r="B2816" s="18" t="s">
        <v>1010</v>
      </c>
      <c r="C2816" s="9" t="s">
        <v>1371</v>
      </c>
      <c r="D2816" s="9" t="s">
        <v>4925</v>
      </c>
      <c r="E2816" s="91"/>
      <c r="F2816" s="10" t="s">
        <v>4920</v>
      </c>
      <c r="G2816" s="10"/>
    </row>
    <row r="2817">
      <c r="A2817" s="9" t="s">
        <v>388</v>
      </c>
      <c r="B2817" s="18" t="s">
        <v>1010</v>
      </c>
      <c r="C2817" s="9" t="s">
        <v>1371</v>
      </c>
      <c r="D2817" s="9" t="s">
        <v>1721</v>
      </c>
      <c r="E2817" s="91"/>
      <c r="F2817" s="10" t="s">
        <v>4926</v>
      </c>
      <c r="G2817" s="10"/>
    </row>
    <row r="2818">
      <c r="A2818" s="9" t="s">
        <v>388</v>
      </c>
      <c r="B2818" s="18" t="s">
        <v>1010</v>
      </c>
      <c r="C2818" s="9" t="s">
        <v>1371</v>
      </c>
      <c r="D2818" s="9" t="s">
        <v>4927</v>
      </c>
      <c r="E2818" s="91"/>
      <c r="F2818" s="10" t="s">
        <v>4924</v>
      </c>
      <c r="G2818" s="10"/>
    </row>
    <row r="2819">
      <c r="A2819" s="9" t="s">
        <v>1016</v>
      </c>
      <c r="B2819" s="18" t="s">
        <v>4928</v>
      </c>
      <c r="C2819" s="9" t="s">
        <v>4929</v>
      </c>
      <c r="D2819" s="9" t="s">
        <v>4930</v>
      </c>
      <c r="E2819" s="91"/>
      <c r="F2819" s="10" t="s">
        <v>4910</v>
      </c>
      <c r="G2819" s="10"/>
    </row>
    <row r="2820">
      <c r="A2820" s="9" t="s">
        <v>1402</v>
      </c>
      <c r="B2820" s="18" t="s">
        <v>1403</v>
      </c>
      <c r="C2820" s="9" t="s">
        <v>1404</v>
      </c>
      <c r="D2820" s="9" t="s">
        <v>1407</v>
      </c>
      <c r="E2820" s="91"/>
      <c r="F2820" s="10" t="s">
        <v>4931</v>
      </c>
      <c r="G2820" s="10"/>
    </row>
    <row r="2821">
      <c r="A2821" s="1" t="s">
        <v>4932</v>
      </c>
    </row>
    <row r="2822">
      <c r="A2822" s="9" t="s">
        <v>326</v>
      </c>
      <c r="B2822" s="18" t="s">
        <v>1215</v>
      </c>
      <c r="C2822" s="9"/>
      <c r="D2822" s="9"/>
      <c r="E2822" s="91"/>
      <c r="F2822" s="10" t="s">
        <v>4933</v>
      </c>
      <c r="G2822" s="10"/>
    </row>
    <row r="2823">
      <c r="A2823" s="9" t="s">
        <v>326</v>
      </c>
      <c r="B2823" s="18" t="s">
        <v>658</v>
      </c>
      <c r="C2823" s="9" t="s">
        <v>4934</v>
      </c>
      <c r="D2823" s="9" t="s">
        <v>1238</v>
      </c>
      <c r="E2823" s="91"/>
      <c r="F2823" s="10" t="s">
        <v>4935</v>
      </c>
      <c r="G2823" s="10"/>
    </row>
    <row r="2824">
      <c r="A2824" s="9" t="s">
        <v>326</v>
      </c>
      <c r="B2824" s="18" t="s">
        <v>658</v>
      </c>
      <c r="C2824" s="9" t="s">
        <v>4936</v>
      </c>
      <c r="D2824" s="9" t="s">
        <v>1236</v>
      </c>
      <c r="E2824" s="91"/>
      <c r="F2824" s="10" t="s">
        <v>4935</v>
      </c>
      <c r="G2824" s="10"/>
    </row>
    <row r="2825">
      <c r="A2825" s="9" t="s">
        <v>326</v>
      </c>
      <c r="B2825" s="18" t="s">
        <v>658</v>
      </c>
      <c r="C2825" s="9" t="s">
        <v>1249</v>
      </c>
      <c r="D2825" s="9" t="s">
        <v>1250</v>
      </c>
      <c r="E2825" s="91"/>
      <c r="F2825" s="10" t="s">
        <v>4935</v>
      </c>
      <c r="G2825" s="10"/>
    </row>
    <row r="2826">
      <c r="A2826" s="9" t="s">
        <v>326</v>
      </c>
      <c r="B2826" s="18" t="s">
        <v>658</v>
      </c>
      <c r="C2826" s="9" t="s">
        <v>1249</v>
      </c>
      <c r="D2826" s="9" t="s">
        <v>1522</v>
      </c>
      <c r="E2826" s="91"/>
      <c r="F2826" s="10" t="s">
        <v>4935</v>
      </c>
      <c r="G2826" s="10"/>
    </row>
    <row r="2827">
      <c r="A2827" s="9" t="s">
        <v>326</v>
      </c>
      <c r="B2827" s="18" t="s">
        <v>658</v>
      </c>
      <c r="C2827" s="9" t="s">
        <v>4937</v>
      </c>
      <c r="D2827" s="9" t="s">
        <v>1245</v>
      </c>
      <c r="E2827" s="91"/>
      <c r="F2827" s="10" t="s">
        <v>4935</v>
      </c>
      <c r="G2827" s="10"/>
    </row>
    <row r="2828">
      <c r="A2828" s="9" t="s">
        <v>326</v>
      </c>
      <c r="B2828" s="18" t="s">
        <v>658</v>
      </c>
      <c r="C2828" s="9" t="s">
        <v>4938</v>
      </c>
      <c r="D2828" s="9" t="s">
        <v>4278</v>
      </c>
      <c r="E2828" s="91"/>
      <c r="F2828" s="10" t="s">
        <v>4939</v>
      </c>
      <c r="G2828" s="10"/>
    </row>
    <row r="2829">
      <c r="A2829" s="9" t="s">
        <v>687</v>
      </c>
      <c r="B2829" s="18" t="s">
        <v>693</v>
      </c>
      <c r="C2829" s="9" t="s">
        <v>702</v>
      </c>
      <c r="D2829" s="9" t="s">
        <v>837</v>
      </c>
      <c r="E2829" s="91"/>
      <c r="F2829" s="10" t="s">
        <v>4940</v>
      </c>
      <c r="G2829" s="10"/>
    </row>
    <row r="2830">
      <c r="A2830" s="9" t="s">
        <v>687</v>
      </c>
      <c r="B2830" s="18" t="s">
        <v>693</v>
      </c>
      <c r="C2830" s="9" t="s">
        <v>702</v>
      </c>
      <c r="D2830" s="9" t="s">
        <v>4153</v>
      </c>
      <c r="E2830" s="91"/>
      <c r="F2830" s="10" t="s">
        <v>4940</v>
      </c>
      <c r="G2830" s="10"/>
    </row>
    <row r="2831">
      <c r="A2831" s="9" t="s">
        <v>687</v>
      </c>
      <c r="B2831" s="18" t="s">
        <v>693</v>
      </c>
      <c r="C2831" s="9" t="s">
        <v>706</v>
      </c>
      <c r="D2831" s="9" t="s">
        <v>714</v>
      </c>
      <c r="E2831" s="91"/>
      <c r="F2831" s="10" t="s">
        <v>4941</v>
      </c>
      <c r="G2831" s="10"/>
    </row>
    <row r="2832">
      <c r="A2832" s="9" t="s">
        <v>687</v>
      </c>
      <c r="B2832" s="18" t="s">
        <v>693</v>
      </c>
      <c r="C2832" s="9" t="s">
        <v>715</v>
      </c>
      <c r="D2832" s="9" t="s">
        <v>720</v>
      </c>
      <c r="E2832" s="91"/>
      <c r="F2832" s="10" t="s">
        <v>4942</v>
      </c>
      <c r="G2832" s="10"/>
    </row>
    <row r="2833">
      <c r="A2833" s="9" t="s">
        <v>687</v>
      </c>
      <c r="B2833" s="18" t="s">
        <v>693</v>
      </c>
      <c r="C2833" s="9" t="s">
        <v>715</v>
      </c>
      <c r="D2833" s="9" t="s">
        <v>3468</v>
      </c>
      <c r="E2833" s="91"/>
      <c r="F2833" s="10" t="s">
        <v>4943</v>
      </c>
      <c r="G2833" s="10"/>
    </row>
    <row r="2834">
      <c r="A2834" s="9" t="s">
        <v>687</v>
      </c>
      <c r="B2834" s="18" t="s">
        <v>693</v>
      </c>
      <c r="C2834" s="9" t="s">
        <v>715</v>
      </c>
      <c r="D2834" s="9" t="s">
        <v>4649</v>
      </c>
      <c r="E2834" s="91"/>
      <c r="F2834" s="10" t="s">
        <v>4944</v>
      </c>
      <c r="G2834" s="10"/>
    </row>
    <row r="2835">
      <c r="A2835" s="9" t="s">
        <v>687</v>
      </c>
      <c r="B2835" s="18" t="s">
        <v>693</v>
      </c>
      <c r="C2835" s="9" t="s">
        <v>1617</v>
      </c>
      <c r="D2835" s="9" t="s">
        <v>1618</v>
      </c>
      <c r="E2835" s="91"/>
      <c r="F2835" s="10" t="s">
        <v>4945</v>
      </c>
      <c r="G2835" s="10"/>
    </row>
    <row r="2836">
      <c r="A2836" s="9" t="s">
        <v>388</v>
      </c>
      <c r="B2836" s="18" t="s">
        <v>1010</v>
      </c>
      <c r="C2836" s="9" t="s">
        <v>1371</v>
      </c>
      <c r="D2836" s="9" t="s">
        <v>4927</v>
      </c>
      <c r="E2836" s="91"/>
      <c r="F2836" s="10" t="s">
        <v>4946</v>
      </c>
      <c r="G2836" s="10"/>
    </row>
    <row r="2837">
      <c r="A2837" s="9" t="s">
        <v>1402</v>
      </c>
      <c r="B2837" s="18" t="s">
        <v>1403</v>
      </c>
      <c r="C2837" s="9" t="s">
        <v>1404</v>
      </c>
      <c r="D2837" s="9" t="s">
        <v>1407</v>
      </c>
      <c r="E2837" s="91"/>
      <c r="F2837" s="10" t="s">
        <v>4947</v>
      </c>
      <c r="G2837" s="10"/>
    </row>
    <row r="2838">
      <c r="A2838" s="9" t="s">
        <v>234</v>
      </c>
      <c r="B2838" s="18" t="s">
        <v>1943</v>
      </c>
      <c r="C2838" s="9" t="s">
        <v>4948</v>
      </c>
      <c r="D2838" s="9" t="s">
        <v>4949</v>
      </c>
      <c r="E2838" s="91"/>
      <c r="F2838" s="10" t="s">
        <v>4950</v>
      </c>
      <c r="G2838" s="10"/>
    </row>
    <row r="2839">
      <c r="A2839" s="9" t="s">
        <v>234</v>
      </c>
      <c r="B2839" s="18" t="s">
        <v>1943</v>
      </c>
      <c r="C2839" s="9" t="s">
        <v>4948</v>
      </c>
      <c r="D2839" s="9" t="s">
        <v>4951</v>
      </c>
      <c r="E2839" s="91"/>
      <c r="F2839" s="10" t="s">
        <v>4950</v>
      </c>
      <c r="G2839" s="10"/>
    </row>
    <row r="2840">
      <c r="A2840" s="9" t="s">
        <v>234</v>
      </c>
      <c r="B2840" s="18" t="s">
        <v>1943</v>
      </c>
      <c r="C2840" s="9" t="s">
        <v>4948</v>
      </c>
      <c r="D2840" s="9" t="s">
        <v>4952</v>
      </c>
      <c r="E2840" s="91"/>
      <c r="F2840" s="10" t="s">
        <v>4950</v>
      </c>
      <c r="G2840" s="10"/>
    </row>
    <row r="2841">
      <c r="A2841" s="1" t="s">
        <v>4953</v>
      </c>
    </row>
    <row r="2842">
      <c r="A2842" s="9" t="s">
        <v>248</v>
      </c>
      <c r="B2842" s="18" t="s">
        <v>4908</v>
      </c>
      <c r="C2842" s="9" t="s">
        <v>4916</v>
      </c>
      <c r="D2842" s="9" t="s">
        <v>255</v>
      </c>
      <c r="E2842" s="91" t="s">
        <v>4954</v>
      </c>
      <c r="F2842" s="10" t="s">
        <v>340</v>
      </c>
      <c r="G2842" s="10"/>
    </row>
    <row r="2843">
      <c r="A2843" s="9" t="s">
        <v>248</v>
      </c>
      <c r="B2843" s="18" t="s">
        <v>4908</v>
      </c>
      <c r="C2843" s="9" t="s">
        <v>4916</v>
      </c>
      <c r="D2843" s="9" t="s">
        <v>4955</v>
      </c>
      <c r="E2843" s="91"/>
      <c r="F2843" s="10" t="s">
        <v>4956</v>
      </c>
      <c r="G2843" s="10"/>
    </row>
    <row r="2844">
      <c r="A2844" s="1" t="s">
        <v>4957</v>
      </c>
    </row>
    <row r="2845">
      <c r="A2845" s="9" t="s">
        <v>248</v>
      </c>
      <c r="B2845" s="18" t="s">
        <v>4908</v>
      </c>
      <c r="C2845" s="9" t="s">
        <v>4916</v>
      </c>
      <c r="D2845" s="9" t="s">
        <v>894</v>
      </c>
      <c r="E2845" s="91" t="s">
        <v>4958</v>
      </c>
      <c r="F2845" s="10" t="s">
        <v>4959</v>
      </c>
      <c r="G2845" s="10"/>
    </row>
    <row r="2846">
      <c r="A2846" s="9" t="s">
        <v>248</v>
      </c>
      <c r="B2846" s="18" t="s">
        <v>4908</v>
      </c>
      <c r="C2846" s="9" t="s">
        <v>4513</v>
      </c>
      <c r="D2846" s="9" t="s">
        <v>4960</v>
      </c>
      <c r="E2846" s="91"/>
      <c r="F2846" s="10" t="s">
        <v>4959</v>
      </c>
      <c r="G2846" s="10"/>
    </row>
    <row r="2847">
      <c r="A2847" s="1" t="s">
        <v>4961</v>
      </c>
    </row>
    <row r="2848">
      <c r="A2848" s="9" t="s">
        <v>306</v>
      </c>
      <c r="B2848" s="18" t="s">
        <v>4962</v>
      </c>
      <c r="C2848" s="9"/>
      <c r="D2848" s="9"/>
      <c r="E2848" s="91"/>
      <c r="F2848" s="10"/>
      <c r="G2848" s="10"/>
    </row>
    <row r="2849">
      <c r="A2849" s="9" t="s">
        <v>248</v>
      </c>
      <c r="B2849" s="18" t="s">
        <v>4908</v>
      </c>
      <c r="C2849" s="9"/>
      <c r="D2849" s="9"/>
      <c r="E2849" s="91"/>
      <c r="F2849" s="10"/>
      <c r="G2849" s="10"/>
    </row>
    <row r="2850">
      <c r="A2850" s="1" t="s">
        <v>4963</v>
      </c>
    </row>
    <row r="2851">
      <c r="A2851" s="9" t="s">
        <v>326</v>
      </c>
      <c r="B2851" s="18" t="s">
        <v>658</v>
      </c>
      <c r="C2851" s="9"/>
      <c r="D2851" s="9"/>
      <c r="E2851" s="91"/>
      <c r="F2851" s="10"/>
      <c r="G2851" s="10"/>
    </row>
    <row r="2852">
      <c r="A2852" s="9" t="s">
        <v>687</v>
      </c>
      <c r="B2852" s="18" t="s">
        <v>693</v>
      </c>
      <c r="C2852" s="100" t="s">
        <v>955</v>
      </c>
      <c r="D2852" s="100" t="s">
        <v>956</v>
      </c>
      <c r="E2852" s="91"/>
      <c r="F2852" s="10" t="s">
        <v>4964</v>
      </c>
      <c r="G2852" s="10"/>
    </row>
    <row r="2853">
      <c r="A2853" s="1" t="s">
        <v>4965</v>
      </c>
    </row>
    <row r="2854">
      <c r="A2854" s="9" t="s">
        <v>388</v>
      </c>
      <c r="B2854" s="18" t="s">
        <v>1006</v>
      </c>
      <c r="C2854" s="9"/>
      <c r="D2854" s="9"/>
      <c r="E2854" s="91"/>
      <c r="F2854" s="10"/>
      <c r="G2854" s="10"/>
    </row>
    <row r="2855">
      <c r="A2855" s="1" t="s">
        <v>4966</v>
      </c>
    </row>
    <row r="2856">
      <c r="A2856" s="9" t="s">
        <v>388</v>
      </c>
      <c r="B2856" s="18" t="s">
        <v>1006</v>
      </c>
      <c r="C2856" s="9" t="s">
        <v>2091</v>
      </c>
      <c r="D2856" s="9" t="s">
        <v>4967</v>
      </c>
      <c r="E2856" s="91"/>
      <c r="F2856" s="10" t="s">
        <v>4968</v>
      </c>
      <c r="G2856" s="10"/>
    </row>
    <row r="2857">
      <c r="A2857" s="9" t="s">
        <v>388</v>
      </c>
      <c r="B2857" s="18" t="s">
        <v>1006</v>
      </c>
      <c r="C2857" s="9" t="s">
        <v>2818</v>
      </c>
      <c r="D2857" s="9" t="s">
        <v>3739</v>
      </c>
      <c r="E2857" s="91"/>
      <c r="F2857" s="10" t="s">
        <v>4969</v>
      </c>
      <c r="G2857" s="10"/>
    </row>
    <row r="2858">
      <c r="A2858" s="9" t="s">
        <v>388</v>
      </c>
      <c r="B2858" s="18" t="s">
        <v>1006</v>
      </c>
      <c r="C2858" s="9" t="s">
        <v>2106</v>
      </c>
      <c r="D2858" s="9" t="s">
        <v>2114</v>
      </c>
      <c r="E2858" s="91"/>
      <c r="F2858" s="10" t="s">
        <v>4969</v>
      </c>
      <c r="G2858" s="10"/>
    </row>
    <row r="2859">
      <c r="A2859" s="9" t="s">
        <v>388</v>
      </c>
      <c r="B2859" s="18" t="s">
        <v>1010</v>
      </c>
      <c r="C2859" s="9" t="s">
        <v>1011</v>
      </c>
      <c r="D2859" s="9"/>
      <c r="E2859" s="91"/>
      <c r="F2859" s="10" t="s">
        <v>4970</v>
      </c>
      <c r="G2859" s="10"/>
    </row>
    <row r="2860">
      <c r="A2860" s="9" t="s">
        <v>1016</v>
      </c>
      <c r="B2860" s="18" t="s">
        <v>1733</v>
      </c>
      <c r="C2860" s="9" t="s">
        <v>3143</v>
      </c>
      <c r="D2860" s="9" t="s">
        <v>1735</v>
      </c>
      <c r="E2860" s="91"/>
      <c r="F2860" s="10" t="s">
        <v>4970</v>
      </c>
      <c r="G2860" s="10"/>
    </row>
    <row r="2861">
      <c r="A2861" s="9" t="s">
        <v>1016</v>
      </c>
      <c r="B2861" s="18" t="s">
        <v>1782</v>
      </c>
      <c r="C2861" s="9" t="s">
        <v>2922</v>
      </c>
      <c r="D2861" s="9" t="s">
        <v>4971</v>
      </c>
      <c r="E2861" s="91" t="s">
        <v>2731</v>
      </c>
      <c r="F2861" s="10" t="s">
        <v>4969</v>
      </c>
      <c r="G2861" s="10"/>
    </row>
    <row r="2862">
      <c r="A2862" s="1" t="s">
        <v>4972</v>
      </c>
    </row>
    <row r="2863">
      <c r="A2863" s="9" t="s">
        <v>687</v>
      </c>
      <c r="B2863" s="18" t="s">
        <v>693</v>
      </c>
      <c r="C2863" s="9" t="s">
        <v>958</v>
      </c>
      <c r="D2863" s="9" t="s">
        <v>4973</v>
      </c>
      <c r="E2863" s="91"/>
      <c r="F2863" s="10" t="s">
        <v>2876</v>
      </c>
      <c r="G2863" s="10"/>
    </row>
    <row r="2864">
      <c r="A2864" s="9" t="s">
        <v>4835</v>
      </c>
      <c r="B2864" s="18" t="s">
        <v>4836</v>
      </c>
      <c r="C2864" s="9"/>
      <c r="D2864" s="9"/>
      <c r="E2864" s="91" t="s">
        <v>4974</v>
      </c>
      <c r="F2864" s="10" t="s">
        <v>4975</v>
      </c>
      <c r="G2864" s="10"/>
    </row>
    <row r="2865">
      <c r="A2865" s="13" t="s">
        <v>1035</v>
      </c>
      <c r="B2865" s="189" t="s">
        <v>4976</v>
      </c>
      <c r="C2865" s="9" t="s">
        <v>4977</v>
      </c>
      <c r="D2865" s="9" t="s">
        <v>4978</v>
      </c>
      <c r="E2865" s="91"/>
      <c r="F2865" s="10" t="s">
        <v>4979</v>
      </c>
      <c r="G2865" s="10"/>
    </row>
    <row r="2866">
      <c r="A2866" s="13" t="s">
        <v>1035</v>
      </c>
      <c r="B2866" s="189" t="s">
        <v>4976</v>
      </c>
      <c r="C2866" s="9" t="s">
        <v>4977</v>
      </c>
      <c r="D2866" s="9"/>
      <c r="E2866" s="91" t="s">
        <v>4980</v>
      </c>
      <c r="F2866" s="10" t="s">
        <v>4979</v>
      </c>
      <c r="G2866" s="10"/>
    </row>
    <row r="2867">
      <c r="A2867" s="9" t="s">
        <v>1035</v>
      </c>
      <c r="B2867" s="18" t="s">
        <v>4976</v>
      </c>
      <c r="C2867" s="9" t="s">
        <v>4981</v>
      </c>
      <c r="D2867" s="9" t="s">
        <v>4982</v>
      </c>
      <c r="E2867" s="91"/>
      <c r="F2867" s="10" t="s">
        <v>4979</v>
      </c>
      <c r="G2867" s="10"/>
    </row>
    <row r="2868">
      <c r="A2868" s="9" t="s">
        <v>1035</v>
      </c>
      <c r="B2868" s="18" t="s">
        <v>4976</v>
      </c>
      <c r="C2868" s="9" t="s">
        <v>4981</v>
      </c>
      <c r="D2868" s="9" t="s">
        <v>4983</v>
      </c>
      <c r="E2868" s="91"/>
      <c r="F2868" s="10" t="s">
        <v>4979</v>
      </c>
      <c r="G2868" s="10"/>
    </row>
    <row r="2869">
      <c r="A2869" s="9" t="s">
        <v>1035</v>
      </c>
      <c r="B2869" s="18" t="s">
        <v>4976</v>
      </c>
      <c r="C2869" s="9" t="s">
        <v>4981</v>
      </c>
      <c r="D2869" s="9" t="s">
        <v>4984</v>
      </c>
      <c r="E2869" s="91"/>
      <c r="F2869" s="10" t="s">
        <v>4979</v>
      </c>
      <c r="G2869" s="10"/>
    </row>
    <row r="2870">
      <c r="A2870" s="9" t="s">
        <v>1035</v>
      </c>
      <c r="B2870" s="18" t="s">
        <v>4976</v>
      </c>
      <c r="C2870" s="9" t="s">
        <v>4981</v>
      </c>
      <c r="D2870" s="9" t="s">
        <v>4985</v>
      </c>
      <c r="E2870" s="91"/>
      <c r="F2870" s="10" t="s">
        <v>4979</v>
      </c>
      <c r="G2870" s="10"/>
    </row>
    <row r="2871">
      <c r="A2871" s="1" t="s">
        <v>4986</v>
      </c>
    </row>
    <row r="2872">
      <c r="A2872" s="9" t="s">
        <v>1016</v>
      </c>
      <c r="B2872" s="18" t="s">
        <v>1733</v>
      </c>
      <c r="C2872" s="9" t="s">
        <v>3143</v>
      </c>
      <c r="D2872" s="9" t="s">
        <v>4987</v>
      </c>
      <c r="E2872" s="91"/>
      <c r="F2872" s="10" t="s">
        <v>4988</v>
      </c>
      <c r="G2872" s="10"/>
    </row>
    <row r="2873">
      <c r="A2873" s="9" t="s">
        <v>1016</v>
      </c>
      <c r="B2873" s="18" t="s">
        <v>1733</v>
      </c>
      <c r="C2873" s="9" t="s">
        <v>3143</v>
      </c>
      <c r="D2873" s="9" t="s">
        <v>4642</v>
      </c>
      <c r="E2873" s="91"/>
      <c r="F2873" s="10" t="s">
        <v>4979</v>
      </c>
      <c r="G2873" s="10"/>
    </row>
    <row r="2874">
      <c r="A2874" s="9" t="s">
        <v>1016</v>
      </c>
      <c r="B2874" s="18" t="s">
        <v>1782</v>
      </c>
      <c r="C2874" s="9" t="s">
        <v>1024</v>
      </c>
      <c r="D2874" s="9" t="s">
        <v>1842</v>
      </c>
      <c r="E2874" s="91"/>
      <c r="F2874" s="10" t="s">
        <v>4988</v>
      </c>
      <c r="G2874" s="10"/>
    </row>
    <row r="2875">
      <c r="A2875" s="1" t="s">
        <v>4989</v>
      </c>
    </row>
    <row r="2876">
      <c r="A2876" s="9" t="s">
        <v>1016</v>
      </c>
      <c r="B2876" s="18" t="s">
        <v>4928</v>
      </c>
      <c r="C2876" s="9"/>
      <c r="D2876" s="9"/>
      <c r="E2876" s="91"/>
      <c r="F2876" s="10" t="s">
        <v>4988</v>
      </c>
      <c r="G2876" s="10"/>
    </row>
    <row r="2877">
      <c r="A2877" s="1" t="s">
        <v>4990</v>
      </c>
    </row>
    <row r="2878">
      <c r="A2878" s="9" t="s">
        <v>326</v>
      </c>
      <c r="B2878" s="18" t="s">
        <v>658</v>
      </c>
      <c r="C2878" s="9" t="s">
        <v>1253</v>
      </c>
      <c r="D2878" s="9" t="s">
        <v>1525</v>
      </c>
      <c r="E2878" s="91"/>
      <c r="F2878" s="10" t="s">
        <v>4991</v>
      </c>
      <c r="G2878" s="10"/>
    </row>
    <row r="2879">
      <c r="A2879" s="9" t="s">
        <v>326</v>
      </c>
      <c r="B2879" s="18" t="s">
        <v>658</v>
      </c>
      <c r="C2879" s="9"/>
      <c r="D2879" s="9"/>
      <c r="E2879" s="91"/>
      <c r="F2879" s="10" t="s">
        <v>4992</v>
      </c>
      <c r="G2879" s="10"/>
    </row>
    <row r="2880">
      <c r="A2880" s="9" t="s">
        <v>687</v>
      </c>
      <c r="B2880" s="18" t="s">
        <v>693</v>
      </c>
      <c r="C2880" s="9" t="s">
        <v>3237</v>
      </c>
      <c r="D2880" s="9"/>
      <c r="E2880" s="91"/>
      <c r="F2880" s="10" t="s">
        <v>4993</v>
      </c>
      <c r="G2880" s="10"/>
    </row>
    <row r="2881">
      <c r="A2881" s="9" t="s">
        <v>687</v>
      </c>
      <c r="B2881" s="18" t="s">
        <v>693</v>
      </c>
      <c r="C2881" s="9" t="s">
        <v>1634</v>
      </c>
      <c r="D2881" s="9" t="s">
        <v>2073</v>
      </c>
      <c r="E2881" s="91" t="s">
        <v>4994</v>
      </c>
      <c r="F2881" s="10" t="s">
        <v>4993</v>
      </c>
      <c r="G2881" s="10"/>
    </row>
    <row r="2882">
      <c r="A2882" s="9" t="s">
        <v>248</v>
      </c>
      <c r="B2882" s="18" t="s">
        <v>368</v>
      </c>
      <c r="C2882" s="9"/>
      <c r="D2882" s="9"/>
      <c r="E2882" s="91" t="s">
        <v>4195</v>
      </c>
      <c r="F2882" s="10" t="s">
        <v>4993</v>
      </c>
      <c r="G2882" s="10"/>
    </row>
    <row r="2883">
      <c r="A2883" s="9" t="s">
        <v>1016</v>
      </c>
      <c r="B2883" s="18" t="s">
        <v>1782</v>
      </c>
      <c r="C2883" s="9" t="s">
        <v>1803</v>
      </c>
      <c r="D2883" s="89" t="s">
        <v>1806</v>
      </c>
      <c r="E2883" s="91"/>
      <c r="F2883" s="10" t="s">
        <v>4995</v>
      </c>
      <c r="G2883" s="10"/>
    </row>
    <row r="2884">
      <c r="A2884" s="9" t="s">
        <v>1016</v>
      </c>
      <c r="B2884" s="18" t="s">
        <v>1782</v>
      </c>
      <c r="C2884" s="9" t="s">
        <v>1803</v>
      </c>
      <c r="D2884" s="89" t="s">
        <v>1824</v>
      </c>
      <c r="E2884" s="91"/>
      <c r="F2884" s="10" t="s">
        <v>4996</v>
      </c>
      <c r="G2884" s="10"/>
    </row>
    <row r="2885">
      <c r="A2885" s="9" t="s">
        <v>388</v>
      </c>
      <c r="B2885" s="18" t="s">
        <v>1006</v>
      </c>
      <c r="C2885" s="9"/>
      <c r="D2885" s="9" t="s">
        <v>4997</v>
      </c>
      <c r="E2885" s="91"/>
      <c r="F2885" s="10" t="s">
        <v>4998</v>
      </c>
      <c r="G2885" s="10"/>
    </row>
    <row r="2886">
      <c r="A2886" s="9" t="s">
        <v>388</v>
      </c>
      <c r="B2886" s="18" t="s">
        <v>1006</v>
      </c>
      <c r="C2886" s="9" t="s">
        <v>3726</v>
      </c>
      <c r="D2886" s="9"/>
      <c r="E2886" s="91" t="s">
        <v>4999</v>
      </c>
      <c r="F2886" s="10" t="s">
        <v>5000</v>
      </c>
      <c r="G2886" s="10"/>
    </row>
    <row r="2887">
      <c r="A2887" s="9" t="s">
        <v>388</v>
      </c>
      <c r="B2887" s="18" t="s">
        <v>1006</v>
      </c>
      <c r="C2887" s="9" t="s">
        <v>3726</v>
      </c>
      <c r="D2887" s="9" t="s">
        <v>5001</v>
      </c>
      <c r="E2887" s="91"/>
      <c r="F2887" s="10" t="s">
        <v>5002</v>
      </c>
      <c r="G2887" s="10"/>
    </row>
    <row r="2888">
      <c r="A2888" s="9" t="s">
        <v>1107</v>
      </c>
      <c r="B2888" s="18" t="s">
        <v>368</v>
      </c>
      <c r="C2888" s="9"/>
      <c r="D2888" s="9" t="s">
        <v>1536</v>
      </c>
      <c r="E2888" s="91"/>
      <c r="F2888" s="10" t="s">
        <v>5003</v>
      </c>
      <c r="G2888" s="10"/>
    </row>
    <row r="2889">
      <c r="A2889" s="9" t="s">
        <v>1107</v>
      </c>
      <c r="B2889" s="18" t="s">
        <v>368</v>
      </c>
      <c r="C2889" s="9"/>
      <c r="D2889" s="9" t="s">
        <v>5004</v>
      </c>
      <c r="E2889" s="91"/>
      <c r="F2889" s="10" t="s">
        <v>4993</v>
      </c>
      <c r="G2889" s="10"/>
    </row>
    <row r="2890">
      <c r="A2890" s="1" t="s">
        <v>5005</v>
      </c>
    </row>
    <row r="2891">
      <c r="A2891" s="9" t="s">
        <v>1016</v>
      </c>
      <c r="B2891" s="18" t="s">
        <v>1782</v>
      </c>
      <c r="C2891" s="9" t="s">
        <v>1803</v>
      </c>
      <c r="D2891" s="89" t="s">
        <v>1815</v>
      </c>
      <c r="E2891" s="91"/>
      <c r="F2891" s="10" t="s">
        <v>5006</v>
      </c>
      <c r="G2891" s="10"/>
    </row>
    <row r="2892">
      <c r="A2892" s="1" t="s">
        <v>5007</v>
      </c>
    </row>
    <row r="2893">
      <c r="A2893" s="9" t="s">
        <v>1181</v>
      </c>
      <c r="B2893" s="18" t="s">
        <v>3440</v>
      </c>
      <c r="C2893" s="9" t="s">
        <v>3441</v>
      </c>
      <c r="D2893" s="9" t="s">
        <v>3442</v>
      </c>
      <c r="E2893" s="91"/>
      <c r="F2893" s="21" t="s">
        <v>152</v>
      </c>
      <c r="G2893" s="10"/>
    </row>
    <row r="2894">
      <c r="A2894" s="9" t="s">
        <v>388</v>
      </c>
      <c r="B2894" s="18" t="s">
        <v>1010</v>
      </c>
      <c r="C2894" s="9"/>
      <c r="D2894" s="9"/>
      <c r="E2894" s="91"/>
      <c r="F2894" s="10"/>
      <c r="G2894" s="10"/>
    </row>
    <row r="2895">
      <c r="A2895" s="9" t="s">
        <v>3453</v>
      </c>
      <c r="B2895" s="18" t="s">
        <v>3479</v>
      </c>
      <c r="C2895" s="9"/>
      <c r="D2895" s="9" t="s">
        <v>5008</v>
      </c>
      <c r="E2895" s="91"/>
      <c r="F2895" s="10"/>
      <c r="G2895" s="10"/>
    </row>
    <row r="2896">
      <c r="A2896" s="9" t="s">
        <v>3453</v>
      </c>
      <c r="B2896" s="18" t="s">
        <v>3479</v>
      </c>
      <c r="C2896" s="9"/>
      <c r="D2896" s="9" t="s">
        <v>3480</v>
      </c>
      <c r="E2896" s="91"/>
      <c r="F2896" s="10"/>
      <c r="G2896" s="10"/>
    </row>
    <row r="2897">
      <c r="A2897" s="9" t="s">
        <v>3453</v>
      </c>
      <c r="B2897" s="18" t="s">
        <v>3479</v>
      </c>
      <c r="C2897" s="9"/>
      <c r="D2897" s="9" t="s">
        <v>3483</v>
      </c>
      <c r="E2897" s="91"/>
      <c r="F2897" s="10"/>
      <c r="G2897" s="10"/>
    </row>
    <row r="2898">
      <c r="A2898" s="9" t="s">
        <v>3453</v>
      </c>
      <c r="B2898" s="18" t="s">
        <v>3479</v>
      </c>
      <c r="C2898" s="9"/>
      <c r="D2898" s="9" t="s">
        <v>3487</v>
      </c>
      <c r="E2898" s="91"/>
      <c r="F2898" s="10"/>
      <c r="G2898" s="10"/>
    </row>
    <row r="2899">
      <c r="A2899" s="9" t="s">
        <v>3453</v>
      </c>
      <c r="B2899" s="18" t="s">
        <v>3479</v>
      </c>
      <c r="C2899" s="9"/>
      <c r="D2899" s="9" t="s">
        <v>3489</v>
      </c>
      <c r="E2899" s="91"/>
      <c r="F2899" s="10"/>
      <c r="G2899" s="10"/>
    </row>
    <row r="2900">
      <c r="A2900" s="9" t="s">
        <v>3453</v>
      </c>
      <c r="B2900" s="18" t="s">
        <v>3491</v>
      </c>
      <c r="C2900" s="9"/>
      <c r="D2900" s="9" t="s">
        <v>3492</v>
      </c>
      <c r="E2900" s="91"/>
      <c r="F2900" s="10"/>
      <c r="G2900" s="10"/>
    </row>
    <row r="2901">
      <c r="A2901" s="9" t="s">
        <v>3453</v>
      </c>
      <c r="B2901" s="18" t="s">
        <v>3491</v>
      </c>
      <c r="C2901" s="9"/>
      <c r="D2901" s="9" t="s">
        <v>3495</v>
      </c>
      <c r="E2901" s="91"/>
      <c r="F2901" s="10"/>
      <c r="G2901" s="10"/>
    </row>
    <row r="2902">
      <c r="A2902" s="9" t="s">
        <v>3453</v>
      </c>
      <c r="B2902" s="18" t="s">
        <v>3491</v>
      </c>
      <c r="C2902" s="9"/>
      <c r="D2902" s="9" t="s">
        <v>3497</v>
      </c>
      <c r="E2902" s="91"/>
      <c r="F2902" s="10"/>
      <c r="G2902" s="10"/>
    </row>
    <row r="2903">
      <c r="A2903" s="9" t="s">
        <v>3453</v>
      </c>
      <c r="B2903" s="18" t="s">
        <v>3491</v>
      </c>
      <c r="C2903" s="9"/>
      <c r="D2903" s="9" t="s">
        <v>3499</v>
      </c>
      <c r="E2903" s="91"/>
      <c r="F2903" s="10"/>
      <c r="G2903" s="10"/>
    </row>
    <row r="2904">
      <c r="A2904" s="9" t="s">
        <v>3453</v>
      </c>
      <c r="B2904" s="18" t="s">
        <v>3491</v>
      </c>
      <c r="C2904" s="9" t="s">
        <v>5009</v>
      </c>
      <c r="D2904" s="9" t="s">
        <v>5010</v>
      </c>
      <c r="E2904" s="91"/>
      <c r="F2904" s="10"/>
      <c r="G2904" s="10"/>
    </row>
    <row r="2905">
      <c r="A2905" s="9" t="s">
        <v>3453</v>
      </c>
      <c r="B2905" s="18" t="s">
        <v>3501</v>
      </c>
      <c r="C2905" s="9"/>
      <c r="D2905" s="9" t="s">
        <v>3502</v>
      </c>
      <c r="E2905" s="91"/>
      <c r="F2905" s="10"/>
      <c r="G2905" s="10"/>
    </row>
    <row r="2906">
      <c r="A2906" s="9" t="s">
        <v>3453</v>
      </c>
      <c r="B2906" s="18" t="s">
        <v>3501</v>
      </c>
      <c r="C2906" s="9"/>
      <c r="D2906" s="9" t="s">
        <v>3504</v>
      </c>
      <c r="E2906" s="91"/>
      <c r="F2906" s="10"/>
      <c r="G2906" s="10"/>
    </row>
    <row r="2907">
      <c r="A2907" s="9" t="s">
        <v>3453</v>
      </c>
      <c r="B2907" s="18" t="s">
        <v>3501</v>
      </c>
      <c r="C2907" s="9"/>
      <c r="D2907" s="9" t="s">
        <v>3506</v>
      </c>
      <c r="E2907" s="91"/>
      <c r="F2907" s="10"/>
      <c r="G2907" s="10"/>
    </row>
    <row r="2908">
      <c r="A2908" s="9" t="s">
        <v>3453</v>
      </c>
      <c r="B2908" s="18" t="s">
        <v>3501</v>
      </c>
      <c r="C2908" s="9"/>
      <c r="D2908" s="9" t="s">
        <v>3510</v>
      </c>
      <c r="E2908" s="91"/>
      <c r="F2908" s="10"/>
      <c r="G2908" s="10"/>
    </row>
    <row r="2909">
      <c r="A2909" s="9" t="s">
        <v>3453</v>
      </c>
      <c r="B2909" s="18" t="s">
        <v>3501</v>
      </c>
      <c r="C2909" s="9"/>
      <c r="D2909" s="9" t="s">
        <v>3512</v>
      </c>
      <c r="E2909" s="91"/>
      <c r="F2909" s="10"/>
      <c r="G2909" s="10"/>
    </row>
    <row r="2910">
      <c r="A2910" s="9" t="s">
        <v>1016</v>
      </c>
      <c r="B2910" s="18" t="s">
        <v>1733</v>
      </c>
      <c r="C2910" s="9"/>
      <c r="D2910" s="9"/>
      <c r="E2910" s="91" t="s">
        <v>5011</v>
      </c>
      <c r="F2910" s="10" t="s">
        <v>5012</v>
      </c>
      <c r="G2910" s="10"/>
    </row>
    <row r="2911">
      <c r="A2911" s="9" t="s">
        <v>1016</v>
      </c>
      <c r="B2911" s="18" t="s">
        <v>1782</v>
      </c>
      <c r="C2911" s="9" t="s">
        <v>1783</v>
      </c>
      <c r="D2911" s="9" t="s">
        <v>1030</v>
      </c>
      <c r="E2911" s="91"/>
      <c r="F2911" s="10"/>
      <c r="G2911" s="10"/>
    </row>
    <row r="2912">
      <c r="A2912" s="1" t="s">
        <v>5013</v>
      </c>
    </row>
    <row r="2913">
      <c r="A2913" s="9" t="s">
        <v>326</v>
      </c>
      <c r="B2913" s="18" t="s">
        <v>658</v>
      </c>
      <c r="C2913" s="9"/>
      <c r="D2913" s="9"/>
      <c r="E2913" s="91"/>
      <c r="F2913" s="10"/>
      <c r="G2913" s="10"/>
    </row>
    <row r="2914">
      <c r="A2914" s="9" t="s">
        <v>326</v>
      </c>
      <c r="B2914" s="18" t="s">
        <v>658</v>
      </c>
      <c r="C2914" s="9" t="s">
        <v>1246</v>
      </c>
      <c r="D2914" s="9"/>
      <c r="E2914" s="91"/>
      <c r="F2914" s="10" t="s">
        <v>5014</v>
      </c>
      <c r="G2914" s="10"/>
    </row>
    <row r="2915">
      <c r="A2915" s="1" t="s">
        <v>5015</v>
      </c>
    </row>
    <row r="2916">
      <c r="A2916" s="9" t="s">
        <v>5016</v>
      </c>
      <c r="B2916" s="18" t="s">
        <v>5017</v>
      </c>
      <c r="C2916" s="9" t="s">
        <v>5018</v>
      </c>
      <c r="D2916" s="9" t="s">
        <v>5019</v>
      </c>
      <c r="E2916" s="91"/>
      <c r="F2916" s="9" t="s">
        <v>5020</v>
      </c>
      <c r="G2916" s="10"/>
    </row>
    <row r="2917">
      <c r="A2917" s="17"/>
    </row>
    <row r="2918">
      <c r="A2918" s="15"/>
    </row>
    <row r="2921">
      <c r="A2921" s="17"/>
    </row>
    <row r="2922">
      <c r="A2922" s="38" t="s">
        <v>5021</v>
      </c>
    </row>
    <row r="2923">
      <c r="A2923" s="192"/>
    </row>
    <row r="2924">
      <c r="A2924" s="192" t="s">
        <v>5022</v>
      </c>
      <c r="F2924" s="24" t="s">
        <v>186</v>
      </c>
    </row>
    <row r="2925" ht="13.5" customHeight="1">
      <c r="A2925" s="193" t="s">
        <v>316</v>
      </c>
      <c r="B2925" s="194" t="s">
        <v>1446</v>
      </c>
      <c r="C2925" s="89" t="s">
        <v>5023</v>
      </c>
      <c r="D2925" s="89" t="s">
        <v>5024</v>
      </c>
      <c r="E2925" s="195"/>
      <c r="F2925" s="89" t="s">
        <v>5025</v>
      </c>
      <c r="G2925" s="89"/>
    </row>
    <row r="2926" ht="13.5" customHeight="1">
      <c r="A2926" s="193" t="s">
        <v>316</v>
      </c>
      <c r="B2926" s="194" t="s">
        <v>5026</v>
      </c>
      <c r="C2926" s="89" t="s">
        <v>5027</v>
      </c>
      <c r="D2926" s="89" t="s">
        <v>319</v>
      </c>
      <c r="E2926" s="195" t="s">
        <v>5028</v>
      </c>
      <c r="F2926" s="89" t="s">
        <v>5029</v>
      </c>
      <c r="G2926" s="89"/>
    </row>
    <row r="2927" ht="13.5" customHeight="1">
      <c r="A2927" s="193" t="s">
        <v>4540</v>
      </c>
      <c r="B2927" s="194" t="s">
        <v>5030</v>
      </c>
      <c r="C2927" s="89" t="s">
        <v>5031</v>
      </c>
      <c r="D2927" s="89" t="s">
        <v>5032</v>
      </c>
      <c r="E2927" s="195"/>
      <c r="F2927" s="89" t="s">
        <v>5033</v>
      </c>
      <c r="G2927" s="89"/>
    </row>
    <row r="2928" ht="13.5" customHeight="1">
      <c r="A2928" s="193" t="s">
        <v>4540</v>
      </c>
      <c r="B2928" s="194" t="s">
        <v>5034</v>
      </c>
      <c r="C2928" s="89" t="s">
        <v>4735</v>
      </c>
      <c r="D2928" s="89" t="s">
        <v>837</v>
      </c>
      <c r="E2928" s="195"/>
      <c r="F2928" s="89" t="s">
        <v>5035</v>
      </c>
      <c r="G2928" s="89"/>
    </row>
    <row r="2929" ht="13.5" customHeight="1">
      <c r="A2929" s="193" t="s">
        <v>4540</v>
      </c>
      <c r="B2929" s="194" t="s">
        <v>5034</v>
      </c>
      <c r="C2929" s="89" t="s">
        <v>5036</v>
      </c>
      <c r="D2929" s="89" t="s">
        <v>5037</v>
      </c>
      <c r="E2929" s="195"/>
      <c r="F2929" s="89" t="s">
        <v>5038</v>
      </c>
      <c r="G2929" s="89"/>
    </row>
    <row r="2930" ht="13.5" customHeight="1">
      <c r="A2930" s="193" t="s">
        <v>4540</v>
      </c>
      <c r="B2930" s="194" t="s">
        <v>5034</v>
      </c>
      <c r="C2930" s="89" t="s">
        <v>5039</v>
      </c>
      <c r="D2930" s="89" t="s">
        <v>5040</v>
      </c>
      <c r="E2930" s="195"/>
      <c r="F2930" s="196" t="s">
        <v>152</v>
      </c>
      <c r="G2930" s="89"/>
    </row>
    <row r="2931" ht="13.5" customHeight="1">
      <c r="A2931" s="193" t="s">
        <v>4540</v>
      </c>
      <c r="B2931" s="194" t="s">
        <v>5034</v>
      </c>
      <c r="C2931" s="89" t="s">
        <v>5041</v>
      </c>
      <c r="D2931" s="89" t="s">
        <v>5042</v>
      </c>
      <c r="E2931" s="195"/>
      <c r="F2931" s="89" t="s">
        <v>5043</v>
      </c>
      <c r="G2931" s="89"/>
    </row>
    <row r="2932" ht="13.5" customHeight="1">
      <c r="A2932" s="193" t="s">
        <v>4540</v>
      </c>
      <c r="B2932" s="194" t="s">
        <v>5044</v>
      </c>
      <c r="C2932" s="89" t="s">
        <v>5045</v>
      </c>
      <c r="D2932" s="89" t="s">
        <v>5046</v>
      </c>
      <c r="E2932" s="195" t="s">
        <v>5047</v>
      </c>
      <c r="F2932" s="89" t="s">
        <v>5048</v>
      </c>
      <c r="G2932" s="89"/>
    </row>
    <row r="2933" ht="13.5" customHeight="1">
      <c r="A2933" s="193" t="s">
        <v>4540</v>
      </c>
      <c r="B2933" s="194" t="s">
        <v>5044</v>
      </c>
      <c r="C2933" s="89" t="s">
        <v>5049</v>
      </c>
      <c r="D2933" s="89" t="s">
        <v>5050</v>
      </c>
      <c r="E2933" s="195"/>
      <c r="F2933" s="89" t="s">
        <v>5051</v>
      </c>
      <c r="G2933" s="89"/>
    </row>
    <row r="2934" ht="13.5" customHeight="1">
      <c r="A2934" s="193" t="s">
        <v>4540</v>
      </c>
      <c r="B2934" s="194" t="s">
        <v>5052</v>
      </c>
      <c r="C2934" s="89" t="s">
        <v>5053</v>
      </c>
      <c r="D2934" s="89" t="s">
        <v>5054</v>
      </c>
      <c r="E2934" s="195"/>
      <c r="F2934" s="89" t="s">
        <v>5055</v>
      </c>
      <c r="G2934" s="89"/>
    </row>
    <row r="2935" ht="13.5" customHeight="1">
      <c r="A2935" s="193" t="s">
        <v>687</v>
      </c>
      <c r="B2935" s="194" t="s">
        <v>5056</v>
      </c>
      <c r="C2935" s="89"/>
      <c r="D2935" s="89" t="s">
        <v>5057</v>
      </c>
      <c r="E2935" s="195" t="s">
        <v>5058</v>
      </c>
      <c r="F2935" s="196" t="s">
        <v>152</v>
      </c>
      <c r="G2935" s="89"/>
    </row>
    <row r="2936" ht="13.5" customHeight="1">
      <c r="A2936" s="193" t="s">
        <v>687</v>
      </c>
      <c r="B2936" s="194" t="s">
        <v>5056</v>
      </c>
      <c r="C2936" s="89"/>
      <c r="D2936" s="89" t="s">
        <v>5059</v>
      </c>
      <c r="E2936" s="195" t="s">
        <v>5060</v>
      </c>
      <c r="F2936" s="196" t="s">
        <v>152</v>
      </c>
      <c r="G2936" s="89"/>
    </row>
    <row r="2937" ht="13.5" customHeight="1">
      <c r="A2937" s="193" t="s">
        <v>687</v>
      </c>
      <c r="B2937" s="194" t="s">
        <v>5061</v>
      </c>
      <c r="C2937" s="89" t="s">
        <v>5062</v>
      </c>
      <c r="D2937" s="89" t="s">
        <v>5063</v>
      </c>
      <c r="E2937" s="195" t="s">
        <v>5064</v>
      </c>
      <c r="F2937" s="196" t="s">
        <v>152</v>
      </c>
      <c r="G2937" s="89"/>
    </row>
    <row r="2938" ht="13.5" customHeight="1">
      <c r="A2938" s="193" t="s">
        <v>248</v>
      </c>
      <c r="B2938" s="194" t="s">
        <v>4496</v>
      </c>
      <c r="C2938" s="89" t="s">
        <v>4554</v>
      </c>
      <c r="D2938" s="89" t="s">
        <v>5065</v>
      </c>
      <c r="E2938" s="195"/>
      <c r="F2938" s="89" t="s">
        <v>5066</v>
      </c>
      <c r="G2938" s="89"/>
    </row>
    <row r="2939" ht="13.5" customHeight="1">
      <c r="A2939" s="197" t="s">
        <v>248</v>
      </c>
      <c r="B2939" s="194" t="s">
        <v>4496</v>
      </c>
      <c r="C2939" s="100" t="s">
        <v>5067</v>
      </c>
      <c r="D2939" s="100" t="s">
        <v>281</v>
      </c>
      <c r="E2939" s="195"/>
      <c r="F2939" s="89" t="s">
        <v>5068</v>
      </c>
      <c r="G2939" s="89"/>
    </row>
    <row r="2940" ht="13.5" customHeight="1">
      <c r="A2940" s="197" t="s">
        <v>248</v>
      </c>
      <c r="B2940" s="194" t="s">
        <v>4496</v>
      </c>
      <c r="C2940" s="89"/>
      <c r="D2940" s="89"/>
      <c r="E2940" s="195" t="s">
        <v>5069</v>
      </c>
      <c r="F2940" s="196" t="s">
        <v>152</v>
      </c>
      <c r="G2940" s="89"/>
    </row>
    <row r="2941" ht="13.5" customHeight="1">
      <c r="A2941" s="193" t="s">
        <v>248</v>
      </c>
      <c r="B2941" s="194" t="s">
        <v>4908</v>
      </c>
      <c r="C2941" s="89" t="s">
        <v>4233</v>
      </c>
      <c r="D2941" s="89" t="s">
        <v>5070</v>
      </c>
      <c r="E2941" s="195"/>
      <c r="F2941" s="89" t="s">
        <v>5071</v>
      </c>
      <c r="G2941" s="89"/>
    </row>
    <row r="2942" ht="13.5" customHeight="1">
      <c r="A2942" s="197" t="s">
        <v>248</v>
      </c>
      <c r="B2942" s="194" t="s">
        <v>4908</v>
      </c>
      <c r="C2942" s="89" t="s">
        <v>4916</v>
      </c>
      <c r="D2942" s="89" t="s">
        <v>5072</v>
      </c>
      <c r="E2942" s="195"/>
      <c r="F2942" s="196" t="s">
        <v>440</v>
      </c>
      <c r="G2942" s="89"/>
    </row>
    <row r="2943" ht="13.5" customHeight="1">
      <c r="A2943" s="197" t="s">
        <v>248</v>
      </c>
      <c r="B2943" s="194" t="s">
        <v>4908</v>
      </c>
      <c r="C2943" s="89" t="s">
        <v>4916</v>
      </c>
      <c r="D2943" s="89" t="s">
        <v>5073</v>
      </c>
      <c r="E2943" s="195"/>
      <c r="F2943" s="89" t="s">
        <v>5074</v>
      </c>
      <c r="G2943" s="89"/>
    </row>
    <row r="2944" ht="13.5" customHeight="1">
      <c r="A2944" s="193" t="s">
        <v>5075</v>
      </c>
      <c r="B2944" s="194" t="s">
        <v>5076</v>
      </c>
      <c r="C2944" s="89" t="s">
        <v>5077</v>
      </c>
      <c r="D2944" s="89" t="s">
        <v>5078</v>
      </c>
      <c r="E2944" s="195"/>
      <c r="F2944" s="89" t="s">
        <v>5079</v>
      </c>
      <c r="G2944" s="89"/>
    </row>
    <row r="2945" ht="13.5" customHeight="1">
      <c r="A2945" s="193" t="s">
        <v>1107</v>
      </c>
      <c r="B2945" s="194" t="s">
        <v>5080</v>
      </c>
      <c r="C2945" s="89"/>
      <c r="D2945" s="89" t="s">
        <v>5081</v>
      </c>
      <c r="E2945" s="195"/>
      <c r="F2945" s="89" t="s">
        <v>5074</v>
      </c>
      <c r="G2945" s="89"/>
    </row>
    <row r="2946" ht="13.5" customHeight="1">
      <c r="A2946" s="193" t="s">
        <v>234</v>
      </c>
      <c r="B2946" s="194" t="s">
        <v>5082</v>
      </c>
      <c r="C2946" s="89" t="s">
        <v>5083</v>
      </c>
      <c r="D2946" s="89" t="s">
        <v>5084</v>
      </c>
      <c r="E2946" s="195"/>
      <c r="F2946" s="89" t="s">
        <v>5085</v>
      </c>
      <c r="G2946" s="89"/>
    </row>
    <row r="2947" ht="13.5" customHeight="1">
      <c r="A2947" s="67" t="s">
        <v>366</v>
      </c>
      <c r="B2947" s="67"/>
      <c r="C2947" s="67"/>
      <c r="D2947" s="67"/>
      <c r="E2947" s="67"/>
      <c r="F2947" s="67"/>
      <c r="G2947" s="67"/>
    </row>
    <row r="2948" ht="13.5" customHeight="1">
      <c r="A2948" s="193" t="s">
        <v>4540</v>
      </c>
      <c r="B2948" s="194" t="s">
        <v>5086</v>
      </c>
      <c r="C2948" s="89"/>
      <c r="D2948" s="89"/>
      <c r="E2948" s="195" t="s">
        <v>5087</v>
      </c>
      <c r="F2948" s="196" t="s">
        <v>152</v>
      </c>
      <c r="G2948" s="89"/>
    </row>
    <row r="2949" ht="13.5" customHeight="1">
      <c r="A2949" s="193" t="s">
        <v>566</v>
      </c>
      <c r="B2949" s="194" t="s">
        <v>368</v>
      </c>
      <c r="C2949" s="89"/>
      <c r="D2949" s="89"/>
      <c r="E2949" s="195" t="s">
        <v>5088</v>
      </c>
      <c r="F2949" s="89" t="s">
        <v>5089</v>
      </c>
      <c r="G2949" s="89"/>
    </row>
    <row r="2950" ht="13.5" customHeight="1">
      <c r="A2950" s="193" t="s">
        <v>368</v>
      </c>
      <c r="B2950" s="194" t="s">
        <v>368</v>
      </c>
      <c r="C2950" s="89"/>
      <c r="D2950" s="89"/>
      <c r="E2950" s="195" t="s">
        <v>5090</v>
      </c>
      <c r="F2950" s="89" t="s">
        <v>5091</v>
      </c>
      <c r="G2950" s="89"/>
    </row>
    <row r="2951" ht="13.5" customHeight="1">
      <c r="A2951" s="193" t="s">
        <v>368</v>
      </c>
      <c r="B2951" s="194" t="s">
        <v>368</v>
      </c>
      <c r="C2951" s="89"/>
      <c r="D2951" s="89"/>
      <c r="E2951" s="195" t="s">
        <v>720</v>
      </c>
      <c r="F2951" s="89" t="s">
        <v>5092</v>
      </c>
      <c r="G2951" s="89"/>
    </row>
    <row r="2952" ht="13.5" customHeight="1">
      <c r="A2952" s="193" t="s">
        <v>368</v>
      </c>
      <c r="B2952" s="194" t="s">
        <v>368</v>
      </c>
      <c r="C2952" s="89"/>
      <c r="D2952" s="89"/>
      <c r="E2952" s="195" t="s">
        <v>5093</v>
      </c>
      <c r="F2952" s="89" t="s">
        <v>5038</v>
      </c>
      <c r="G2952" s="89"/>
    </row>
    <row r="2953" ht="13.5" customHeight="1">
      <c r="A2953" s="193" t="s">
        <v>368</v>
      </c>
      <c r="B2953" s="194" t="s">
        <v>368</v>
      </c>
      <c r="C2953" s="89"/>
      <c r="D2953" s="89"/>
      <c r="E2953" s="195" t="s">
        <v>3468</v>
      </c>
      <c r="F2953" s="89" t="s">
        <v>5094</v>
      </c>
      <c r="G2953" s="89"/>
    </row>
    <row r="2954" ht="13.5" customHeight="1">
      <c r="A2954" s="193" t="s">
        <v>368</v>
      </c>
      <c r="B2954" s="194" t="s">
        <v>368</v>
      </c>
      <c r="C2954" s="89"/>
      <c r="D2954" s="89"/>
      <c r="E2954" s="195" t="s">
        <v>5095</v>
      </c>
      <c r="F2954" s="89"/>
      <c r="G2954" s="89"/>
    </row>
    <row r="2955" ht="13.5" customHeight="1">
      <c r="A2955" s="198" t="s">
        <v>5096</v>
      </c>
    </row>
    <row r="2956" ht="13.5" customHeight="1">
      <c r="A2956" s="199" t="s">
        <v>5097</v>
      </c>
      <c r="B2956" s="200"/>
      <c r="C2956" s="201"/>
      <c r="D2956" s="201"/>
      <c r="E2956" s="201"/>
      <c r="F2956" s="201"/>
      <c r="G2956" s="201"/>
    </row>
    <row r="2957" ht="13.5" customHeight="1">
      <c r="A2957" s="202" t="s">
        <v>642</v>
      </c>
      <c r="B2957" s="203" t="s">
        <v>5098</v>
      </c>
      <c r="C2957" s="89" t="s">
        <v>5099</v>
      </c>
      <c r="D2957" s="89" t="s">
        <v>5100</v>
      </c>
      <c r="E2957" s="89"/>
      <c r="F2957" s="89" t="s">
        <v>5101</v>
      </c>
      <c r="G2957" s="89"/>
    </row>
    <row r="2958" ht="13.5" customHeight="1">
      <c r="A2958" s="202" t="s">
        <v>642</v>
      </c>
      <c r="B2958" s="203" t="s">
        <v>5098</v>
      </c>
      <c r="C2958" s="89" t="s">
        <v>5102</v>
      </c>
      <c r="D2958" s="89" t="s">
        <v>5103</v>
      </c>
      <c r="E2958" s="89"/>
      <c r="F2958" s="196" t="s">
        <v>152</v>
      </c>
      <c r="G2958" s="196"/>
    </row>
    <row r="2959" ht="13.5" customHeight="1">
      <c r="A2959" s="202" t="s">
        <v>316</v>
      </c>
      <c r="B2959" s="203" t="s">
        <v>4803</v>
      </c>
      <c r="C2959" s="89" t="s">
        <v>5104</v>
      </c>
      <c r="D2959" s="89" t="s">
        <v>5105</v>
      </c>
      <c r="E2959" s="195"/>
      <c r="F2959" s="89" t="s">
        <v>5106</v>
      </c>
      <c r="G2959" s="89"/>
    </row>
    <row r="2960" ht="13.5" customHeight="1">
      <c r="A2960" s="202" t="s">
        <v>316</v>
      </c>
      <c r="B2960" s="203" t="s">
        <v>4803</v>
      </c>
      <c r="C2960" s="89" t="s">
        <v>5107</v>
      </c>
      <c r="D2960" s="89" t="s">
        <v>5108</v>
      </c>
      <c r="E2960" s="195"/>
      <c r="F2960" s="89" t="s">
        <v>5109</v>
      </c>
      <c r="G2960" s="89"/>
    </row>
    <row r="2961" ht="13.5" customHeight="1">
      <c r="A2961" s="202" t="s">
        <v>326</v>
      </c>
      <c r="B2961" s="203" t="s">
        <v>658</v>
      </c>
      <c r="C2961" s="89"/>
      <c r="D2961" s="89" t="s">
        <v>329</v>
      </c>
      <c r="E2961" s="89"/>
      <c r="F2961" s="89" t="s">
        <v>5110</v>
      </c>
      <c r="G2961" s="89"/>
    </row>
    <row r="2962" ht="13.5" customHeight="1">
      <c r="A2962" s="202" t="s">
        <v>4540</v>
      </c>
      <c r="B2962" s="203" t="s">
        <v>5034</v>
      </c>
      <c r="C2962" s="89" t="s">
        <v>4735</v>
      </c>
      <c r="D2962" s="89" t="s">
        <v>5111</v>
      </c>
      <c r="E2962" s="89"/>
      <c r="F2962" s="89" t="s">
        <v>5112</v>
      </c>
      <c r="G2962" s="89"/>
    </row>
    <row r="2963" ht="13.5" customHeight="1">
      <c r="A2963" s="202" t="s">
        <v>4540</v>
      </c>
      <c r="B2963" s="203" t="s">
        <v>5034</v>
      </c>
      <c r="C2963" s="89" t="s">
        <v>5036</v>
      </c>
      <c r="D2963" s="89" t="s">
        <v>5037</v>
      </c>
      <c r="E2963" s="195"/>
      <c r="F2963" s="89" t="s">
        <v>5113</v>
      </c>
      <c r="G2963" s="89"/>
    </row>
    <row r="2964" ht="13.5" customHeight="1">
      <c r="A2964" s="202" t="s">
        <v>4540</v>
      </c>
      <c r="B2964" s="203" t="s">
        <v>5034</v>
      </c>
      <c r="C2964" s="89" t="s">
        <v>5114</v>
      </c>
      <c r="D2964" s="89" t="s">
        <v>5115</v>
      </c>
      <c r="E2964" s="195"/>
      <c r="F2964" s="89" t="s">
        <v>5116</v>
      </c>
      <c r="G2964" s="89"/>
    </row>
    <row r="2965" ht="13.5" customHeight="1">
      <c r="A2965" s="202" t="s">
        <v>4540</v>
      </c>
      <c r="B2965" s="203" t="s">
        <v>5117</v>
      </c>
      <c r="C2965" s="89" t="s">
        <v>5118</v>
      </c>
      <c r="D2965" s="89" t="s">
        <v>5119</v>
      </c>
      <c r="E2965" s="204"/>
      <c r="F2965" s="89" t="s">
        <v>5120</v>
      </c>
      <c r="G2965" s="89"/>
    </row>
    <row r="2966" ht="13.5" customHeight="1">
      <c r="A2966" s="202" t="s">
        <v>4371</v>
      </c>
      <c r="B2966" s="203" t="s">
        <v>4472</v>
      </c>
      <c r="C2966" s="89" t="s">
        <v>5121</v>
      </c>
      <c r="D2966" s="89" t="s">
        <v>5122</v>
      </c>
      <c r="E2966" s="195"/>
      <c r="F2966" s="89" t="s">
        <v>5123</v>
      </c>
      <c r="G2966" s="89"/>
    </row>
    <row r="2967" ht="13.5" customHeight="1">
      <c r="A2967" s="202" t="s">
        <v>4659</v>
      </c>
      <c r="B2967" s="203" t="s">
        <v>5124</v>
      </c>
      <c r="C2967" s="89"/>
      <c r="D2967" s="89" t="s">
        <v>5125</v>
      </c>
      <c r="E2967" s="89"/>
      <c r="F2967" s="89" t="s">
        <v>5120</v>
      </c>
      <c r="G2967" s="89"/>
    </row>
    <row r="2968" ht="13.5" customHeight="1">
      <c r="A2968" s="202" t="s">
        <v>4659</v>
      </c>
      <c r="B2968" s="203" t="s">
        <v>5126</v>
      </c>
      <c r="C2968" s="89"/>
      <c r="D2968" s="89" t="s">
        <v>5127</v>
      </c>
      <c r="E2968" s="195"/>
      <c r="F2968" s="196" t="s">
        <v>440</v>
      </c>
      <c r="G2968" s="89"/>
    </row>
    <row r="2969" ht="13.5" customHeight="1">
      <c r="A2969" s="202" t="s">
        <v>687</v>
      </c>
      <c r="B2969" s="203" t="s">
        <v>5061</v>
      </c>
      <c r="C2969" s="89" t="s">
        <v>5128</v>
      </c>
      <c r="D2969" s="89" t="s">
        <v>5129</v>
      </c>
      <c r="E2969" s="195"/>
      <c r="F2969" s="89" t="s">
        <v>5130</v>
      </c>
      <c r="G2969" s="89"/>
    </row>
    <row r="2970" ht="13.5" customHeight="1">
      <c r="A2970" s="202" t="s">
        <v>687</v>
      </c>
      <c r="B2970" s="203" t="s">
        <v>5131</v>
      </c>
      <c r="C2970" s="89" t="s">
        <v>1636</v>
      </c>
      <c r="D2970" s="89" t="s">
        <v>4672</v>
      </c>
      <c r="E2970" s="195"/>
      <c r="F2970" s="89" t="s">
        <v>5132</v>
      </c>
      <c r="G2970" s="89"/>
    </row>
    <row r="2971" ht="13.5" customHeight="1">
      <c r="A2971" s="205" t="s">
        <v>248</v>
      </c>
      <c r="B2971" s="203" t="s">
        <v>4496</v>
      </c>
      <c r="C2971" s="100" t="s">
        <v>5067</v>
      </c>
      <c r="D2971" s="100" t="s">
        <v>5133</v>
      </c>
      <c r="E2971" s="195"/>
      <c r="F2971" s="89" t="s">
        <v>5134</v>
      </c>
      <c r="G2971" s="89"/>
    </row>
    <row r="2972" ht="13.5" customHeight="1">
      <c r="A2972" s="205" t="s">
        <v>248</v>
      </c>
      <c r="B2972" s="203" t="s">
        <v>5135</v>
      </c>
      <c r="C2972" s="89" t="s">
        <v>4581</v>
      </c>
      <c r="D2972" s="89" t="s">
        <v>5136</v>
      </c>
      <c r="E2972" s="195"/>
      <c r="F2972" s="89" t="s">
        <v>5137</v>
      </c>
      <c r="G2972" s="89"/>
    </row>
    <row r="2973" ht="13.5" customHeight="1">
      <c r="A2973" s="205" t="s">
        <v>248</v>
      </c>
      <c r="B2973" s="203" t="s">
        <v>4580</v>
      </c>
      <c r="C2973" s="89" t="s">
        <v>4581</v>
      </c>
      <c r="D2973" s="89" t="s">
        <v>5138</v>
      </c>
      <c r="E2973" s="195"/>
      <c r="F2973" s="89" t="s">
        <v>5139</v>
      </c>
      <c r="G2973" s="89"/>
    </row>
    <row r="2974" ht="13.5" customHeight="1">
      <c r="A2974" s="202" t="s">
        <v>248</v>
      </c>
      <c r="B2974" s="203" t="s">
        <v>4908</v>
      </c>
      <c r="C2974" s="89" t="s">
        <v>4233</v>
      </c>
      <c r="D2974" s="89" t="s">
        <v>5140</v>
      </c>
      <c r="E2974" s="195"/>
      <c r="F2974" s="89" t="s">
        <v>5141</v>
      </c>
      <c r="G2974" s="89"/>
    </row>
    <row r="2975" ht="13.5" customHeight="1">
      <c r="A2975" s="205" t="s">
        <v>248</v>
      </c>
      <c r="B2975" s="203" t="s">
        <v>4908</v>
      </c>
      <c r="C2975" s="89" t="s">
        <v>4916</v>
      </c>
      <c r="D2975" s="89" t="s">
        <v>5142</v>
      </c>
      <c r="E2975" s="195"/>
      <c r="F2975" s="89" t="s">
        <v>5143</v>
      </c>
      <c r="G2975" s="89"/>
    </row>
    <row r="2976" ht="13.5" customHeight="1">
      <c r="A2976" s="205" t="s">
        <v>248</v>
      </c>
      <c r="B2976" s="203" t="s">
        <v>4908</v>
      </c>
      <c r="C2976" s="89" t="s">
        <v>4916</v>
      </c>
      <c r="D2976" s="89" t="s">
        <v>5144</v>
      </c>
      <c r="E2976" s="195"/>
      <c r="F2976" s="89" t="s">
        <v>5145</v>
      </c>
      <c r="G2976" s="89"/>
    </row>
    <row r="2977" ht="13.5" customHeight="1">
      <c r="A2977" s="202" t="s">
        <v>248</v>
      </c>
      <c r="B2977" s="203" t="s">
        <v>4908</v>
      </c>
      <c r="C2977" s="89" t="s">
        <v>4916</v>
      </c>
      <c r="D2977" s="89" t="s">
        <v>5146</v>
      </c>
      <c r="E2977" s="195"/>
      <c r="F2977" s="89" t="s">
        <v>5147</v>
      </c>
      <c r="G2977" s="89"/>
    </row>
    <row r="2978" ht="13.5" customHeight="1">
      <c r="A2978" s="202" t="s">
        <v>5075</v>
      </c>
      <c r="B2978" s="203" t="s">
        <v>5148</v>
      </c>
      <c r="C2978" s="89" t="s">
        <v>5149</v>
      </c>
      <c r="D2978" s="89" t="s">
        <v>5150</v>
      </c>
      <c r="E2978" s="195"/>
      <c r="F2978" s="89" t="s">
        <v>5151</v>
      </c>
      <c r="G2978" s="89"/>
    </row>
    <row r="2979" ht="13.5" customHeight="1">
      <c r="A2979" s="202" t="s">
        <v>388</v>
      </c>
      <c r="B2979" s="203" t="s">
        <v>2083</v>
      </c>
      <c r="C2979" s="89" t="s">
        <v>2084</v>
      </c>
      <c r="D2979" s="89" t="s">
        <v>5152</v>
      </c>
      <c r="E2979" s="195"/>
      <c r="F2979" s="196" t="s">
        <v>440</v>
      </c>
      <c r="G2979" s="89"/>
    </row>
    <row r="2980" ht="13.5" customHeight="1">
      <c r="A2980" s="202" t="s">
        <v>5153</v>
      </c>
      <c r="B2980" s="203" t="s">
        <v>5154</v>
      </c>
      <c r="C2980" s="89" t="s">
        <v>5155</v>
      </c>
      <c r="D2980" s="89" t="s">
        <v>5156</v>
      </c>
      <c r="E2980" s="195"/>
      <c r="F2980" s="89" t="s">
        <v>5157</v>
      </c>
      <c r="G2980" s="89"/>
    </row>
    <row r="2981" ht="13.5" customHeight="1">
      <c r="A2981" s="202" t="s">
        <v>1107</v>
      </c>
      <c r="B2981" s="203" t="s">
        <v>5080</v>
      </c>
      <c r="C2981" s="89"/>
      <c r="D2981" s="89" t="s">
        <v>5158</v>
      </c>
      <c r="E2981" s="195"/>
      <c r="F2981" s="89"/>
      <c r="G2981" s="89"/>
    </row>
    <row r="2982" ht="13.5" customHeight="1">
      <c r="A2982" s="202" t="s">
        <v>1107</v>
      </c>
      <c r="B2982" s="203" t="s">
        <v>5080</v>
      </c>
      <c r="C2982" s="89"/>
      <c r="D2982" s="89" t="s">
        <v>5159</v>
      </c>
      <c r="E2982" s="195"/>
      <c r="F2982" s="89"/>
      <c r="G2982" s="89"/>
    </row>
    <row r="2983" ht="13.5" customHeight="1">
      <c r="A2983" s="202" t="s">
        <v>1107</v>
      </c>
      <c r="B2983" s="203" t="s">
        <v>5080</v>
      </c>
      <c r="C2983" s="100"/>
      <c r="D2983" s="89" t="s">
        <v>5160</v>
      </c>
      <c r="E2983" s="195"/>
      <c r="F2983" s="89" t="s">
        <v>5161</v>
      </c>
      <c r="G2983" s="89"/>
    </row>
    <row r="2984">
      <c r="A2984" s="202" t="s">
        <v>234</v>
      </c>
      <c r="B2984" s="203" t="s">
        <v>5082</v>
      </c>
      <c r="C2984" s="89" t="s">
        <v>5162</v>
      </c>
      <c r="D2984" s="89" t="s">
        <v>5163</v>
      </c>
      <c r="E2984" s="195"/>
      <c r="F2984" s="89" t="s">
        <v>5141</v>
      </c>
      <c r="G2984" s="89"/>
    </row>
    <row r="2985" ht="13.5" customHeight="1">
      <c r="A2985" s="67" t="s">
        <v>366</v>
      </c>
    </row>
    <row r="2986" ht="13.5" customHeight="1">
      <c r="A2986" s="202" t="s">
        <v>4788</v>
      </c>
      <c r="B2986" s="203" t="s">
        <v>5164</v>
      </c>
      <c r="C2986" s="89"/>
      <c r="D2986" s="89"/>
      <c r="E2986" s="195" t="s">
        <v>639</v>
      </c>
      <c r="F2986" s="89" t="s">
        <v>5165</v>
      </c>
      <c r="G2986" s="89"/>
    </row>
    <row r="2987" ht="13.5" customHeight="1">
      <c r="A2987" s="202" t="s">
        <v>1107</v>
      </c>
      <c r="B2987" s="203" t="s">
        <v>5166</v>
      </c>
      <c r="C2987" s="100"/>
      <c r="D2987" s="100"/>
      <c r="E2987" s="195" t="s">
        <v>5167</v>
      </c>
      <c r="F2987" s="89" t="s">
        <v>5123</v>
      </c>
      <c r="G2987" s="89"/>
    </row>
    <row r="2988" ht="13.5" customHeight="1">
      <c r="A2988" s="202" t="s">
        <v>1107</v>
      </c>
      <c r="B2988" s="203" t="s">
        <v>5166</v>
      </c>
      <c r="C2988" s="89"/>
      <c r="D2988" s="89"/>
      <c r="E2988" s="195" t="s">
        <v>5168</v>
      </c>
      <c r="F2988" s="89" t="s">
        <v>5169</v>
      </c>
      <c r="G2988" s="89"/>
    </row>
    <row r="2989" ht="13.5" customHeight="1">
      <c r="A2989" s="202" t="s">
        <v>368</v>
      </c>
      <c r="B2989" s="203" t="s">
        <v>368</v>
      </c>
      <c r="C2989" s="89"/>
      <c r="D2989" s="89"/>
      <c r="E2989" s="195" t="s">
        <v>5170</v>
      </c>
      <c r="F2989" s="89" t="s">
        <v>5171</v>
      </c>
      <c r="G2989" s="89"/>
    </row>
    <row r="2990" ht="13.5" customHeight="1">
      <c r="A2990" s="202" t="s">
        <v>368</v>
      </c>
      <c r="B2990" s="203" t="s">
        <v>368</v>
      </c>
      <c r="C2990" s="89"/>
      <c r="D2990" s="89"/>
      <c r="E2990" s="195" t="s">
        <v>5172</v>
      </c>
      <c r="F2990" s="89" t="s">
        <v>5173</v>
      </c>
      <c r="G2990" s="89"/>
    </row>
    <row r="2991" ht="13.5" customHeight="1">
      <c r="A2991" s="202" t="s">
        <v>368</v>
      </c>
      <c r="B2991" s="203" t="s">
        <v>368</v>
      </c>
      <c r="C2991" s="89"/>
      <c r="D2991" s="89"/>
      <c r="E2991" s="195" t="s">
        <v>5174</v>
      </c>
      <c r="F2991" s="89" t="s">
        <v>5175</v>
      </c>
      <c r="G2991" s="196"/>
    </row>
    <row r="2992" ht="13.5" customHeight="1">
      <c r="A2992" s="202" t="s">
        <v>368</v>
      </c>
      <c r="B2992" s="203" t="s">
        <v>368</v>
      </c>
      <c r="C2992" s="89"/>
      <c r="D2992" s="89"/>
      <c r="E2992" s="204" t="s">
        <v>5176</v>
      </c>
      <c r="F2992" s="89" t="s">
        <v>5177</v>
      </c>
      <c r="G2992" s="89"/>
    </row>
    <row r="2993" ht="13.5" customHeight="1">
      <c r="A2993" s="202" t="s">
        <v>368</v>
      </c>
      <c r="B2993" s="203" t="s">
        <v>368</v>
      </c>
      <c r="C2993" s="89"/>
      <c r="D2993" s="89"/>
      <c r="E2993" s="195" t="s">
        <v>5178</v>
      </c>
      <c r="F2993" s="159" t="s">
        <v>5179</v>
      </c>
      <c r="G2993" s="159"/>
    </row>
    <row r="2994" ht="13.5" customHeight="1">
      <c r="A2994" s="202" t="s">
        <v>368</v>
      </c>
      <c r="B2994" s="203" t="s">
        <v>368</v>
      </c>
      <c r="C2994" s="89"/>
      <c r="D2994" s="89"/>
      <c r="E2994" s="195" t="s">
        <v>5180</v>
      </c>
      <c r="F2994" s="89" t="s">
        <v>5181</v>
      </c>
      <c r="G2994" s="89"/>
    </row>
    <row r="2995" ht="13.5" customHeight="1">
      <c r="A2995" s="202" t="s">
        <v>368</v>
      </c>
      <c r="B2995" s="203" t="s">
        <v>368</v>
      </c>
      <c r="C2995" s="89"/>
      <c r="D2995" s="89"/>
      <c r="E2995" s="195" t="s">
        <v>5182</v>
      </c>
      <c r="F2995" s="89" t="s">
        <v>5183</v>
      </c>
      <c r="G2995" s="89"/>
    </row>
    <row r="2996" ht="13.5" customHeight="1">
      <c r="A2996" s="202" t="s">
        <v>368</v>
      </c>
      <c r="B2996" s="203" t="s">
        <v>368</v>
      </c>
      <c r="C2996" s="89"/>
      <c r="D2996" s="89"/>
      <c r="E2996" s="195" t="s">
        <v>5184</v>
      </c>
      <c r="F2996" s="89" t="s">
        <v>5185</v>
      </c>
      <c r="G2996" s="89"/>
    </row>
    <row r="2997" ht="13.5" customHeight="1">
      <c r="A2997" s="202" t="s">
        <v>368</v>
      </c>
      <c r="B2997" s="203" t="s">
        <v>368</v>
      </c>
      <c r="C2997" s="89"/>
      <c r="D2997" s="89"/>
      <c r="E2997" s="195" t="s">
        <v>5186</v>
      </c>
      <c r="F2997" s="89" t="s">
        <v>5141</v>
      </c>
      <c r="G2997" s="89"/>
    </row>
    <row r="2998" ht="13.5" customHeight="1">
      <c r="A2998" s="202" t="s">
        <v>368</v>
      </c>
      <c r="B2998" s="203" t="s">
        <v>368</v>
      </c>
      <c r="C2998" s="89"/>
      <c r="D2998" s="89"/>
      <c r="E2998" s="195" t="s">
        <v>5187</v>
      </c>
      <c r="F2998" s="89" t="s">
        <v>5188</v>
      </c>
      <c r="G2998" s="89"/>
    </row>
    <row r="2999">
      <c r="A2999" s="141" t="s">
        <v>5189</v>
      </c>
    </row>
    <row r="3000" ht="13.5" customHeight="1">
      <c r="A3000" s="206" t="s">
        <v>326</v>
      </c>
      <c r="B3000" s="207" t="s">
        <v>658</v>
      </c>
      <c r="C3000" s="9"/>
      <c r="D3000" s="89" t="s">
        <v>5190</v>
      </c>
      <c r="E3000" s="89"/>
      <c r="F3000" s="89" t="s">
        <v>5191</v>
      </c>
      <c r="G3000" s="89"/>
    </row>
    <row r="3001" ht="13.5" customHeight="1">
      <c r="A3001" s="206" t="s">
        <v>687</v>
      </c>
      <c r="B3001" s="207" t="s">
        <v>693</v>
      </c>
      <c r="C3001" s="9" t="s">
        <v>715</v>
      </c>
      <c r="D3001" s="89" t="s">
        <v>1313</v>
      </c>
      <c r="E3001" s="89"/>
      <c r="F3001" s="89" t="s">
        <v>5192</v>
      </c>
      <c r="G3001" s="89"/>
    </row>
    <row r="3002" ht="13.5" customHeight="1">
      <c r="A3002" s="206" t="s">
        <v>248</v>
      </c>
      <c r="B3002" s="207" t="s">
        <v>4496</v>
      </c>
      <c r="C3002" s="89" t="s">
        <v>5067</v>
      </c>
      <c r="D3002" s="89" t="s">
        <v>5193</v>
      </c>
      <c r="E3002" s="89"/>
      <c r="F3002" s="89" t="s">
        <v>1633</v>
      </c>
      <c r="G3002" s="89"/>
    </row>
    <row r="3003" ht="13.5" customHeight="1">
      <c r="A3003" s="206" t="s">
        <v>248</v>
      </c>
      <c r="B3003" s="207" t="s">
        <v>249</v>
      </c>
      <c r="C3003" s="89" t="s">
        <v>5194</v>
      </c>
      <c r="D3003" s="89" t="s">
        <v>251</v>
      </c>
      <c r="E3003" s="89" t="s">
        <v>5195</v>
      </c>
      <c r="F3003" s="196" t="s">
        <v>152</v>
      </c>
      <c r="G3003" s="196"/>
    </row>
    <row r="3004">
      <c r="A3004" s="208" t="s">
        <v>5196</v>
      </c>
    </row>
    <row r="3005" ht="13.5" customHeight="1">
      <c r="A3005" s="209" t="s">
        <v>316</v>
      </c>
      <c r="B3005" s="210" t="s">
        <v>1193</v>
      </c>
      <c r="C3005" s="89" t="s">
        <v>5197</v>
      </c>
      <c r="D3005" s="89" t="s">
        <v>4869</v>
      </c>
      <c r="E3005" s="89" t="s">
        <v>5198</v>
      </c>
      <c r="F3005" s="89" t="s">
        <v>5199</v>
      </c>
      <c r="G3005" s="89"/>
    </row>
    <row r="3006" ht="13.5" customHeight="1">
      <c r="A3006" s="209" t="s">
        <v>316</v>
      </c>
      <c r="B3006" s="210" t="s">
        <v>1193</v>
      </c>
      <c r="C3006" s="89" t="s">
        <v>5200</v>
      </c>
      <c r="D3006" s="89" t="s">
        <v>3692</v>
      </c>
      <c r="E3006" s="89"/>
      <c r="F3006" s="89" t="s">
        <v>5201</v>
      </c>
      <c r="G3006" s="89"/>
    </row>
    <row r="3007" ht="13.5" customHeight="1">
      <c r="A3007" s="209" t="s">
        <v>3436</v>
      </c>
      <c r="B3007" s="210" t="s">
        <v>5202</v>
      </c>
      <c r="C3007" s="89"/>
      <c r="D3007" s="89" t="s">
        <v>5202</v>
      </c>
      <c r="E3007" s="89"/>
      <c r="F3007" s="89" t="s">
        <v>5203</v>
      </c>
      <c r="G3007" s="89"/>
    </row>
    <row r="3008" ht="13.5" customHeight="1">
      <c r="A3008" s="209" t="s">
        <v>326</v>
      </c>
      <c r="B3008" s="210" t="s">
        <v>1215</v>
      </c>
      <c r="C3008" s="89" t="s">
        <v>1216</v>
      </c>
      <c r="D3008" s="89" t="s">
        <v>1217</v>
      </c>
      <c r="E3008" s="89"/>
      <c r="F3008" s="196" t="s">
        <v>152</v>
      </c>
      <c r="G3008" s="89"/>
    </row>
    <row r="3009" ht="13.5" customHeight="1">
      <c r="A3009" s="209" t="s">
        <v>326</v>
      </c>
      <c r="B3009" s="210" t="s">
        <v>1215</v>
      </c>
      <c r="C3009" s="9" t="s">
        <v>2505</v>
      </c>
      <c r="D3009" s="89" t="s">
        <v>3554</v>
      </c>
      <c r="E3009" s="89"/>
      <c r="F3009" s="89" t="s">
        <v>5204</v>
      </c>
      <c r="G3009" s="89"/>
    </row>
    <row r="3010" ht="13.5" customHeight="1">
      <c r="A3010" s="209" t="s">
        <v>326</v>
      </c>
      <c r="B3010" s="210" t="s">
        <v>1215</v>
      </c>
      <c r="C3010" s="89" t="s">
        <v>5205</v>
      </c>
      <c r="D3010" s="89" t="s">
        <v>5206</v>
      </c>
      <c r="E3010" s="89"/>
      <c r="F3010" s="89" t="s">
        <v>5207</v>
      </c>
      <c r="G3010" s="89"/>
    </row>
    <row r="3011" ht="13.5" customHeight="1">
      <c r="A3011" s="209" t="s">
        <v>326</v>
      </c>
      <c r="B3011" s="210" t="s">
        <v>658</v>
      </c>
      <c r="C3011" s="89" t="s">
        <v>872</v>
      </c>
      <c r="D3011" s="89" t="s">
        <v>660</v>
      </c>
      <c r="E3011" s="89"/>
      <c r="F3011" s="89" t="s">
        <v>5208</v>
      </c>
      <c r="G3011" s="89"/>
    </row>
    <row r="3012" ht="13.5" customHeight="1">
      <c r="A3012" s="209" t="s">
        <v>3979</v>
      </c>
      <c r="B3012" s="210" t="s">
        <v>3980</v>
      </c>
      <c r="C3012" s="89"/>
      <c r="D3012" s="89" t="s">
        <v>5209</v>
      </c>
      <c r="E3012" s="89"/>
      <c r="F3012" s="89" t="s">
        <v>5210</v>
      </c>
      <c r="G3012" s="89"/>
    </row>
    <row r="3013" ht="13.5" customHeight="1">
      <c r="A3013" s="209" t="s">
        <v>687</v>
      </c>
      <c r="B3013" s="210" t="s">
        <v>1306</v>
      </c>
      <c r="C3013" s="89" t="s">
        <v>1307</v>
      </c>
      <c r="D3013" s="89" t="s">
        <v>2691</v>
      </c>
      <c r="E3013" s="89" t="s">
        <v>5211</v>
      </c>
      <c r="F3013" s="89" t="s">
        <v>5212</v>
      </c>
      <c r="G3013" s="89"/>
    </row>
    <row r="3014" ht="13.5" customHeight="1">
      <c r="A3014" s="209" t="s">
        <v>687</v>
      </c>
      <c r="B3014" s="210" t="s">
        <v>1306</v>
      </c>
      <c r="C3014" s="89" t="s">
        <v>1307</v>
      </c>
      <c r="D3014" s="89" t="s">
        <v>5213</v>
      </c>
      <c r="E3014" s="89"/>
      <c r="F3014" s="89" t="s">
        <v>5212</v>
      </c>
      <c r="G3014" s="89"/>
    </row>
    <row r="3015" ht="13.5" customHeight="1">
      <c r="A3015" s="209" t="s">
        <v>687</v>
      </c>
      <c r="B3015" s="210" t="s">
        <v>1306</v>
      </c>
      <c r="C3015" s="89" t="s">
        <v>1307</v>
      </c>
      <c r="D3015" s="89" t="s">
        <v>5214</v>
      </c>
      <c r="E3015" s="89" t="s">
        <v>5215</v>
      </c>
      <c r="F3015" s="89" t="s">
        <v>5216</v>
      </c>
      <c r="G3015" s="89"/>
    </row>
    <row r="3016" ht="13.5" customHeight="1">
      <c r="A3016" s="209" t="s">
        <v>687</v>
      </c>
      <c r="B3016" s="210" t="s">
        <v>1306</v>
      </c>
      <c r="C3016" s="89" t="s">
        <v>2690</v>
      </c>
      <c r="D3016" s="89" t="s">
        <v>5217</v>
      </c>
      <c r="E3016" s="89" t="s">
        <v>5218</v>
      </c>
      <c r="F3016" s="89" t="s">
        <v>5212</v>
      </c>
      <c r="G3016" s="89"/>
    </row>
    <row r="3017" ht="13.5" customHeight="1">
      <c r="A3017" s="209" t="s">
        <v>687</v>
      </c>
      <c r="B3017" s="210" t="s">
        <v>1306</v>
      </c>
      <c r="C3017" s="89" t="s">
        <v>5219</v>
      </c>
      <c r="D3017" s="89" t="s">
        <v>5220</v>
      </c>
      <c r="E3017" s="89"/>
      <c r="F3017" s="89" t="s">
        <v>5221</v>
      </c>
      <c r="G3017" s="89"/>
    </row>
    <row r="3018" ht="13.5" customHeight="1">
      <c r="A3018" s="209" t="s">
        <v>687</v>
      </c>
      <c r="B3018" s="210" t="s">
        <v>1306</v>
      </c>
      <c r="C3018" s="89" t="s">
        <v>5219</v>
      </c>
      <c r="D3018" s="89" t="s">
        <v>5222</v>
      </c>
      <c r="E3018" s="89"/>
      <c r="F3018" s="89" t="s">
        <v>5221</v>
      </c>
      <c r="G3018" s="89"/>
    </row>
    <row r="3019" ht="13.5" customHeight="1">
      <c r="A3019" s="209" t="s">
        <v>687</v>
      </c>
      <c r="B3019" s="210" t="s">
        <v>1306</v>
      </c>
      <c r="C3019" s="89" t="s">
        <v>5219</v>
      </c>
      <c r="D3019" s="89" t="s">
        <v>5223</v>
      </c>
      <c r="E3019" s="89"/>
      <c r="F3019" s="89" t="s">
        <v>5224</v>
      </c>
      <c r="G3019" s="89"/>
    </row>
    <row r="3020" ht="13.5" customHeight="1">
      <c r="A3020" s="209" t="s">
        <v>687</v>
      </c>
      <c r="B3020" s="210" t="s">
        <v>693</v>
      </c>
      <c r="C3020" s="89" t="s">
        <v>694</v>
      </c>
      <c r="D3020" s="89" t="s">
        <v>701</v>
      </c>
      <c r="E3020" s="89"/>
      <c r="F3020" s="89" t="s">
        <v>5225</v>
      </c>
      <c r="G3020" s="89"/>
    </row>
    <row r="3021" ht="13.5" customHeight="1">
      <c r="A3021" s="209" t="s">
        <v>687</v>
      </c>
      <c r="B3021" s="210" t="s">
        <v>693</v>
      </c>
      <c r="C3021" s="9" t="s">
        <v>702</v>
      </c>
      <c r="D3021" s="89" t="s">
        <v>2709</v>
      </c>
      <c r="E3021" s="89"/>
      <c r="F3021" s="89" t="s">
        <v>5226</v>
      </c>
      <c r="G3021" s="89"/>
    </row>
    <row r="3022" ht="13.5" customHeight="1">
      <c r="A3022" s="209" t="s">
        <v>687</v>
      </c>
      <c r="B3022" s="210" t="s">
        <v>693</v>
      </c>
      <c r="C3022" s="89" t="s">
        <v>706</v>
      </c>
      <c r="D3022" s="89" t="s">
        <v>707</v>
      </c>
      <c r="E3022" s="89"/>
      <c r="F3022" s="89" t="s">
        <v>5227</v>
      </c>
      <c r="G3022" s="89"/>
    </row>
    <row r="3023" ht="13.5" customHeight="1">
      <c r="A3023" s="209" t="s">
        <v>687</v>
      </c>
      <c r="B3023" s="210" t="s">
        <v>693</v>
      </c>
      <c r="C3023" s="89" t="s">
        <v>706</v>
      </c>
      <c r="D3023" s="89" t="s">
        <v>714</v>
      </c>
      <c r="E3023" s="89"/>
      <c r="F3023" s="89" t="s">
        <v>5228</v>
      </c>
      <c r="G3023" s="89"/>
    </row>
    <row r="3024" ht="13.5" customHeight="1">
      <c r="A3024" s="209" t="s">
        <v>687</v>
      </c>
      <c r="B3024" s="210" t="s">
        <v>693</v>
      </c>
      <c r="C3024" s="89" t="s">
        <v>1617</v>
      </c>
      <c r="D3024" s="89" t="s">
        <v>1536</v>
      </c>
      <c r="E3024" s="89"/>
      <c r="F3024" s="89" t="s">
        <v>5229</v>
      </c>
      <c r="G3024" s="89"/>
    </row>
    <row r="3025" ht="13.5" customHeight="1">
      <c r="A3025" s="209" t="s">
        <v>687</v>
      </c>
      <c r="B3025" s="210" t="s">
        <v>693</v>
      </c>
      <c r="C3025" s="9" t="s">
        <v>1623</v>
      </c>
      <c r="D3025" s="89" t="s">
        <v>5230</v>
      </c>
      <c r="E3025" s="89" t="s">
        <v>5231</v>
      </c>
      <c r="F3025" s="89" t="s">
        <v>5232</v>
      </c>
      <c r="G3025" s="89"/>
    </row>
    <row r="3026" ht="13.5" customHeight="1">
      <c r="A3026" s="209" t="s">
        <v>687</v>
      </c>
      <c r="B3026" s="210" t="s">
        <v>693</v>
      </c>
      <c r="C3026" s="9" t="s">
        <v>1623</v>
      </c>
      <c r="D3026" s="89" t="s">
        <v>5233</v>
      </c>
      <c r="E3026" s="89" t="s">
        <v>5234</v>
      </c>
      <c r="F3026" s="89" t="s">
        <v>5232</v>
      </c>
      <c r="G3026" s="89"/>
    </row>
    <row r="3027" ht="13.5" customHeight="1">
      <c r="A3027" s="209" t="s">
        <v>687</v>
      </c>
      <c r="B3027" s="210" t="s">
        <v>693</v>
      </c>
      <c r="C3027" s="9" t="s">
        <v>2071</v>
      </c>
      <c r="D3027" s="89" t="s">
        <v>5235</v>
      </c>
      <c r="E3027" s="89"/>
      <c r="F3027" s="89" t="s">
        <v>5236</v>
      </c>
      <c r="G3027" s="89"/>
    </row>
    <row r="3028" ht="13.5" customHeight="1">
      <c r="A3028" s="209" t="s">
        <v>687</v>
      </c>
      <c r="B3028" s="210" t="s">
        <v>693</v>
      </c>
      <c r="C3028" s="9" t="s">
        <v>2071</v>
      </c>
      <c r="D3028" s="89" t="s">
        <v>5237</v>
      </c>
      <c r="E3028" s="89"/>
      <c r="F3028" s="89" t="s">
        <v>5238</v>
      </c>
      <c r="G3028" s="89"/>
    </row>
    <row r="3029" ht="13.5" customHeight="1">
      <c r="A3029" s="209" t="s">
        <v>687</v>
      </c>
      <c r="B3029" s="210" t="s">
        <v>693</v>
      </c>
      <c r="C3029" s="89" t="s">
        <v>1634</v>
      </c>
      <c r="D3029" s="89" t="s">
        <v>639</v>
      </c>
      <c r="E3029" s="89"/>
      <c r="F3029" s="89" t="s">
        <v>5239</v>
      </c>
      <c r="G3029" s="89"/>
    </row>
    <row r="3030" ht="13.5" customHeight="1">
      <c r="A3030" s="209" t="s">
        <v>687</v>
      </c>
      <c r="B3030" s="210" t="s">
        <v>1638</v>
      </c>
      <c r="C3030" s="89" t="s">
        <v>2728</v>
      </c>
      <c r="D3030" s="89" t="s">
        <v>1838</v>
      </c>
      <c r="E3030" s="89"/>
      <c r="F3030" s="89" t="s">
        <v>5240</v>
      </c>
      <c r="G3030" s="89"/>
    </row>
    <row r="3031" ht="13.5" customHeight="1">
      <c r="A3031" s="209" t="s">
        <v>687</v>
      </c>
      <c r="B3031" s="210" t="s">
        <v>1638</v>
      </c>
      <c r="C3031" s="89" t="s">
        <v>2728</v>
      </c>
      <c r="D3031" s="89" t="s">
        <v>5241</v>
      </c>
      <c r="E3031" s="89"/>
      <c r="F3031" s="89" t="s">
        <v>5212</v>
      </c>
      <c r="G3031" s="89"/>
    </row>
    <row r="3032" ht="13.5" customHeight="1">
      <c r="A3032" s="209" t="s">
        <v>4808</v>
      </c>
      <c r="B3032" s="210" t="s">
        <v>4809</v>
      </c>
      <c r="C3032" s="89" t="s">
        <v>5242</v>
      </c>
      <c r="D3032" s="89" t="s">
        <v>5243</v>
      </c>
      <c r="E3032" s="89"/>
      <c r="F3032" s="89" t="s">
        <v>4620</v>
      </c>
      <c r="G3032" s="89"/>
    </row>
    <row r="3033" ht="13.5" customHeight="1">
      <c r="A3033" s="209" t="s">
        <v>4808</v>
      </c>
      <c r="B3033" s="210" t="s">
        <v>4809</v>
      </c>
      <c r="C3033" s="89" t="s">
        <v>4810</v>
      </c>
      <c r="D3033" s="89" t="s">
        <v>5244</v>
      </c>
      <c r="E3033" s="89" t="s">
        <v>5245</v>
      </c>
      <c r="F3033" s="89" t="s">
        <v>5246</v>
      </c>
      <c r="G3033" s="89"/>
    </row>
    <row r="3034" ht="13.5" customHeight="1">
      <c r="A3034" s="209" t="s">
        <v>4808</v>
      </c>
      <c r="B3034" s="210" t="s">
        <v>4809</v>
      </c>
      <c r="C3034" s="89" t="s">
        <v>4810</v>
      </c>
      <c r="D3034" s="89" t="s">
        <v>4811</v>
      </c>
      <c r="E3034" s="89" t="s">
        <v>5245</v>
      </c>
      <c r="F3034" s="89" t="s">
        <v>5247</v>
      </c>
      <c r="G3034" s="89"/>
    </row>
    <row r="3035" ht="13.5" customHeight="1">
      <c r="A3035" s="209" t="s">
        <v>4808</v>
      </c>
      <c r="B3035" s="210" t="s">
        <v>4809</v>
      </c>
      <c r="C3035" s="89" t="s">
        <v>4810</v>
      </c>
      <c r="D3035" s="89" t="s">
        <v>5248</v>
      </c>
      <c r="E3035" s="89" t="s">
        <v>5245</v>
      </c>
      <c r="F3035" s="89" t="s">
        <v>5249</v>
      </c>
      <c r="G3035" s="89"/>
    </row>
    <row r="3036" ht="13.5" customHeight="1">
      <c r="A3036" s="209" t="s">
        <v>1016</v>
      </c>
      <c r="B3036" s="210" t="s">
        <v>1733</v>
      </c>
      <c r="C3036" s="89" t="s">
        <v>3143</v>
      </c>
      <c r="D3036" s="89" t="s">
        <v>5250</v>
      </c>
      <c r="E3036" s="89"/>
      <c r="F3036" s="89" t="s">
        <v>5238</v>
      </c>
      <c r="G3036" s="89"/>
    </row>
    <row r="3037" ht="13.5" customHeight="1">
      <c r="A3037" s="209" t="s">
        <v>1016</v>
      </c>
      <c r="B3037" s="210" t="s">
        <v>1782</v>
      </c>
      <c r="C3037" s="89" t="s">
        <v>4770</v>
      </c>
      <c r="D3037" s="89" t="s">
        <v>1823</v>
      </c>
      <c r="E3037" s="89"/>
      <c r="F3037" s="89" t="s">
        <v>4620</v>
      </c>
      <c r="G3037" s="89"/>
    </row>
    <row r="3038" ht="13.5" customHeight="1">
      <c r="A3038" s="209" t="s">
        <v>1016</v>
      </c>
      <c r="B3038" s="210" t="s">
        <v>1782</v>
      </c>
      <c r="C3038" s="89" t="s">
        <v>4770</v>
      </c>
      <c r="D3038" s="89" t="s">
        <v>2288</v>
      </c>
      <c r="E3038" s="89"/>
      <c r="F3038" s="89" t="s">
        <v>4610</v>
      </c>
      <c r="G3038" s="89"/>
    </row>
    <row r="3039" ht="13.5" customHeight="1">
      <c r="A3039" s="209" t="s">
        <v>1016</v>
      </c>
      <c r="B3039" s="210" t="s">
        <v>1782</v>
      </c>
      <c r="C3039" s="89" t="s">
        <v>4770</v>
      </c>
      <c r="D3039" s="89" t="s">
        <v>1827</v>
      </c>
      <c r="E3039" s="89"/>
      <c r="F3039" s="89" t="s">
        <v>5251</v>
      </c>
      <c r="G3039" s="89"/>
    </row>
    <row r="3040" ht="13.5" customHeight="1">
      <c r="A3040" s="209" t="s">
        <v>1016</v>
      </c>
      <c r="B3040" s="210" t="s">
        <v>1782</v>
      </c>
      <c r="C3040" s="89" t="s">
        <v>5252</v>
      </c>
      <c r="D3040" s="89" t="s">
        <v>4162</v>
      </c>
      <c r="E3040" s="89"/>
      <c r="F3040" s="89" t="s">
        <v>5253</v>
      </c>
      <c r="G3040" s="89"/>
    </row>
    <row r="3041" ht="13.5" customHeight="1">
      <c r="A3041" s="209" t="s">
        <v>1107</v>
      </c>
      <c r="B3041" s="210" t="s">
        <v>1108</v>
      </c>
      <c r="C3041" s="10" t="s">
        <v>1866</v>
      </c>
      <c r="D3041" s="10" t="s">
        <v>1867</v>
      </c>
      <c r="E3041" s="89"/>
      <c r="F3041" s="89" t="s">
        <v>5254</v>
      </c>
      <c r="G3041" s="89"/>
    </row>
    <row r="3042" ht="13.5" customHeight="1">
      <c r="A3042" s="209" t="s">
        <v>1107</v>
      </c>
      <c r="B3042" s="210" t="s">
        <v>1108</v>
      </c>
      <c r="C3042" s="9" t="s">
        <v>1869</v>
      </c>
      <c r="D3042" s="10" t="s">
        <v>1870</v>
      </c>
      <c r="E3042" s="89"/>
      <c r="F3042" s="89" t="s">
        <v>5255</v>
      </c>
      <c r="G3042" s="89"/>
    </row>
    <row r="3043" ht="13.5" customHeight="1">
      <c r="A3043" s="209" t="s">
        <v>1107</v>
      </c>
      <c r="B3043" s="210" t="s">
        <v>1108</v>
      </c>
      <c r="C3043" s="9" t="s">
        <v>1880</v>
      </c>
      <c r="D3043" s="10" t="s">
        <v>5256</v>
      </c>
      <c r="E3043" s="89"/>
      <c r="F3043" s="89" t="s">
        <v>5257</v>
      </c>
      <c r="G3043" s="89"/>
    </row>
    <row r="3044" ht="13.5" customHeight="1">
      <c r="A3044" s="209" t="s">
        <v>1107</v>
      </c>
      <c r="B3044" s="210" t="s">
        <v>1108</v>
      </c>
      <c r="C3044" s="9" t="s">
        <v>1187</v>
      </c>
      <c r="D3044" s="10" t="s">
        <v>1887</v>
      </c>
      <c r="E3044" s="89"/>
      <c r="F3044" s="89" t="s">
        <v>5258</v>
      </c>
      <c r="G3044" s="89"/>
    </row>
    <row r="3045" ht="13.5" customHeight="1">
      <c r="A3045" s="209" t="s">
        <v>1107</v>
      </c>
      <c r="B3045" s="210" t="s">
        <v>1108</v>
      </c>
      <c r="C3045" s="9" t="s">
        <v>1892</v>
      </c>
      <c r="D3045" s="10" t="s">
        <v>5259</v>
      </c>
      <c r="E3045" s="89"/>
      <c r="F3045" s="89" t="s">
        <v>5260</v>
      </c>
      <c r="G3045" s="89"/>
    </row>
    <row r="3046" ht="13.5" customHeight="1">
      <c r="A3046" s="209" t="s">
        <v>1107</v>
      </c>
      <c r="B3046" s="210" t="s">
        <v>1108</v>
      </c>
      <c r="C3046" s="9" t="s">
        <v>1897</v>
      </c>
      <c r="D3046" s="10" t="s">
        <v>2321</v>
      </c>
      <c r="E3046" s="89"/>
      <c r="F3046" s="89" t="s">
        <v>5261</v>
      </c>
      <c r="G3046" s="89"/>
    </row>
    <row r="3047" ht="13.5" customHeight="1">
      <c r="A3047" s="209" t="s">
        <v>1107</v>
      </c>
      <c r="B3047" s="210" t="s">
        <v>1108</v>
      </c>
      <c r="C3047" s="9" t="s">
        <v>1897</v>
      </c>
      <c r="D3047" s="10" t="s">
        <v>1900</v>
      </c>
      <c r="E3047" s="89"/>
      <c r="F3047" s="89" t="s">
        <v>5262</v>
      </c>
      <c r="G3047" s="89"/>
    </row>
    <row r="3048" ht="13.5" customHeight="1">
      <c r="A3048" s="209" t="s">
        <v>1107</v>
      </c>
      <c r="B3048" s="210" t="s">
        <v>1108</v>
      </c>
      <c r="C3048" s="9" t="s">
        <v>1897</v>
      </c>
      <c r="D3048" s="10" t="s">
        <v>1904</v>
      </c>
      <c r="E3048" s="89"/>
      <c r="F3048" s="89" t="s">
        <v>5263</v>
      </c>
      <c r="G3048" s="89"/>
    </row>
    <row r="3049" ht="13.5" customHeight="1">
      <c r="A3049" s="209" t="s">
        <v>1107</v>
      </c>
      <c r="B3049" s="210" t="s">
        <v>1108</v>
      </c>
      <c r="C3049" s="10" t="s">
        <v>1906</v>
      </c>
      <c r="D3049" s="89" t="s">
        <v>1907</v>
      </c>
      <c r="E3049" s="89"/>
      <c r="F3049" s="89" t="s">
        <v>5257</v>
      </c>
      <c r="G3049" s="89"/>
    </row>
    <row r="3050" ht="13.5" customHeight="1">
      <c r="A3050" s="209" t="s">
        <v>1107</v>
      </c>
      <c r="B3050" s="210" t="s">
        <v>1108</v>
      </c>
      <c r="C3050" s="10" t="s">
        <v>1906</v>
      </c>
      <c r="D3050" s="89" t="s">
        <v>3921</v>
      </c>
      <c r="E3050" s="89" t="s">
        <v>5264</v>
      </c>
      <c r="F3050" s="89" t="s">
        <v>5265</v>
      </c>
      <c r="G3050" s="89"/>
    </row>
    <row r="3051" ht="13.5" customHeight="1">
      <c r="A3051" s="209" t="s">
        <v>1107</v>
      </c>
      <c r="B3051" s="210" t="s">
        <v>1108</v>
      </c>
      <c r="C3051" s="10" t="s">
        <v>1906</v>
      </c>
      <c r="D3051" s="89" t="s">
        <v>1908</v>
      </c>
      <c r="E3051" s="89"/>
      <c r="F3051" s="89" t="s">
        <v>5266</v>
      </c>
      <c r="G3051" s="89"/>
    </row>
    <row r="3052" ht="13.5" customHeight="1">
      <c r="A3052" s="209" t="s">
        <v>1107</v>
      </c>
      <c r="B3052" s="210" t="s">
        <v>1108</v>
      </c>
      <c r="C3052" s="10" t="s">
        <v>1906</v>
      </c>
      <c r="D3052" s="10" t="s">
        <v>1910</v>
      </c>
      <c r="E3052" s="89" t="s">
        <v>1525</v>
      </c>
      <c r="F3052" s="89" t="s">
        <v>5267</v>
      </c>
      <c r="G3052" s="89"/>
    </row>
    <row r="3053" ht="13.5" customHeight="1">
      <c r="A3053" s="209" t="s">
        <v>1107</v>
      </c>
      <c r="B3053" s="210" t="s">
        <v>1108</v>
      </c>
      <c r="C3053" s="10" t="s">
        <v>1906</v>
      </c>
      <c r="D3053" s="10" t="s">
        <v>1910</v>
      </c>
      <c r="E3053" s="10" t="s">
        <v>5268</v>
      </c>
      <c r="F3053" s="89" t="s">
        <v>5269</v>
      </c>
      <c r="G3053" s="89"/>
    </row>
    <row r="3054" ht="13.5" customHeight="1">
      <c r="A3054" s="209" t="s">
        <v>1402</v>
      </c>
      <c r="B3054" s="210" t="s">
        <v>1403</v>
      </c>
      <c r="C3054" s="89" t="s">
        <v>1404</v>
      </c>
      <c r="D3054" s="89" t="s">
        <v>1407</v>
      </c>
      <c r="E3054" s="89"/>
      <c r="F3054" s="89" t="s">
        <v>5270</v>
      </c>
      <c r="G3054" s="89"/>
    </row>
    <row r="3055" ht="13.5" customHeight="1">
      <c r="A3055" s="67" t="s">
        <v>366</v>
      </c>
    </row>
    <row r="3056" ht="13.5" customHeight="1">
      <c r="A3056" s="209" t="s">
        <v>326</v>
      </c>
      <c r="B3056" s="210" t="s">
        <v>1215</v>
      </c>
      <c r="C3056" s="89"/>
      <c r="D3056" s="89" t="s">
        <v>5271</v>
      </c>
      <c r="E3056" s="89"/>
      <c r="F3056" s="89" t="s">
        <v>5204</v>
      </c>
      <c r="G3056" s="89"/>
    </row>
    <row r="3057" ht="13.5" customHeight="1">
      <c r="A3057" s="209" t="s">
        <v>326</v>
      </c>
      <c r="B3057" s="210" t="s">
        <v>658</v>
      </c>
      <c r="C3057" s="89"/>
      <c r="D3057" s="89" t="s">
        <v>5272</v>
      </c>
      <c r="E3057" s="89"/>
      <c r="F3057" s="89" t="s">
        <v>5273</v>
      </c>
      <c r="G3057" s="89"/>
    </row>
    <row r="3058" ht="13.5" customHeight="1">
      <c r="A3058" s="209" t="s">
        <v>326</v>
      </c>
      <c r="B3058" s="210" t="s">
        <v>658</v>
      </c>
      <c r="C3058" s="89"/>
      <c r="D3058" s="89" t="s">
        <v>4195</v>
      </c>
      <c r="E3058" s="89" t="s">
        <v>5274</v>
      </c>
      <c r="F3058" s="89" t="s">
        <v>5275</v>
      </c>
      <c r="G3058" s="89"/>
    </row>
    <row r="3059" ht="13.5" customHeight="1">
      <c r="A3059" s="209" t="s">
        <v>326</v>
      </c>
      <c r="B3059" s="210" t="s">
        <v>658</v>
      </c>
      <c r="C3059" s="89"/>
      <c r="D3059" s="89" t="s">
        <v>5276</v>
      </c>
      <c r="E3059" s="89"/>
      <c r="F3059" s="89" t="s">
        <v>5277</v>
      </c>
      <c r="G3059" s="89"/>
    </row>
    <row r="3060" ht="13.5" customHeight="1">
      <c r="A3060" s="209" t="s">
        <v>1016</v>
      </c>
      <c r="B3060" s="210" t="s">
        <v>5278</v>
      </c>
      <c r="C3060" s="89"/>
      <c r="D3060" s="89"/>
      <c r="E3060" s="89"/>
      <c r="F3060" s="89"/>
      <c r="G3060" s="89"/>
    </row>
    <row r="3061" ht="13.5" customHeight="1">
      <c r="A3061" s="209" t="s">
        <v>1107</v>
      </c>
      <c r="B3061" s="210" t="s">
        <v>1108</v>
      </c>
      <c r="C3061" s="9" t="s">
        <v>4170</v>
      </c>
      <c r="D3061" s="10"/>
      <c r="E3061" s="89"/>
      <c r="F3061" s="89" t="s">
        <v>5279</v>
      </c>
      <c r="G3061" s="89"/>
    </row>
    <row r="3062" ht="13.5" customHeight="1">
      <c r="A3062" s="209" t="s">
        <v>2361</v>
      </c>
      <c r="B3062" s="210" t="s">
        <v>2361</v>
      </c>
      <c r="C3062" s="89"/>
      <c r="D3062" s="89"/>
      <c r="E3062" s="89" t="s">
        <v>5280</v>
      </c>
      <c r="F3062" s="89" t="s">
        <v>5281</v>
      </c>
      <c r="G3062" s="89"/>
    </row>
    <row r="3063">
      <c r="A3063" s="211" t="s">
        <v>5282</v>
      </c>
    </row>
    <row r="3064" ht="13.5" customHeight="1">
      <c r="A3064" s="212" t="s">
        <v>5283</v>
      </c>
      <c r="B3064" s="213" t="s">
        <v>5284</v>
      </c>
      <c r="C3064" s="89" t="s">
        <v>5285</v>
      </c>
      <c r="D3064" s="89" t="s">
        <v>5286</v>
      </c>
      <c r="E3064" s="89" t="s">
        <v>5287</v>
      </c>
      <c r="F3064" s="89" t="s">
        <v>5288</v>
      </c>
      <c r="G3064" s="89"/>
    </row>
    <row r="3065" ht="13.5" customHeight="1">
      <c r="A3065" s="212" t="s">
        <v>4788</v>
      </c>
      <c r="B3065" s="213" t="s">
        <v>5289</v>
      </c>
      <c r="C3065" s="89" t="s">
        <v>5290</v>
      </c>
      <c r="D3065" s="89" t="s">
        <v>5291</v>
      </c>
      <c r="E3065" s="89"/>
      <c r="F3065" s="89" t="s">
        <v>5292</v>
      </c>
      <c r="G3065" s="89"/>
    </row>
    <row r="3066" ht="13.5" customHeight="1">
      <c r="A3066" s="212" t="s">
        <v>4788</v>
      </c>
      <c r="B3066" s="213" t="s">
        <v>5289</v>
      </c>
      <c r="C3066" s="89" t="s">
        <v>5290</v>
      </c>
      <c r="D3066" s="89" t="s">
        <v>5293</v>
      </c>
      <c r="E3066" s="89"/>
      <c r="F3066" s="89" t="s">
        <v>5294</v>
      </c>
      <c r="G3066" s="89"/>
    </row>
    <row r="3067" ht="13.5" customHeight="1">
      <c r="A3067" s="212" t="s">
        <v>316</v>
      </c>
      <c r="B3067" s="213" t="s">
        <v>1193</v>
      </c>
      <c r="C3067" s="9" t="s">
        <v>5295</v>
      </c>
      <c r="D3067" s="89" t="s">
        <v>5296</v>
      </c>
      <c r="E3067" s="89"/>
      <c r="F3067" s="89" t="s">
        <v>5297</v>
      </c>
      <c r="G3067" s="89"/>
    </row>
    <row r="3068" ht="13.5" customHeight="1">
      <c r="A3068" s="212" t="s">
        <v>316</v>
      </c>
      <c r="B3068" s="213" t="s">
        <v>1193</v>
      </c>
      <c r="C3068" s="89" t="s">
        <v>5200</v>
      </c>
      <c r="D3068" s="89" t="s">
        <v>3692</v>
      </c>
      <c r="E3068" s="89"/>
      <c r="F3068" s="89" t="s">
        <v>5298</v>
      </c>
      <c r="G3068" s="89"/>
    </row>
    <row r="3069" ht="13.5" customHeight="1">
      <c r="A3069" s="212" t="s">
        <v>326</v>
      </c>
      <c r="B3069" s="213" t="s">
        <v>1215</v>
      </c>
      <c r="C3069" s="89" t="s">
        <v>1484</v>
      </c>
      <c r="D3069" s="89" t="s">
        <v>5299</v>
      </c>
      <c r="E3069" s="89"/>
      <c r="F3069" s="89" t="s">
        <v>5300</v>
      </c>
      <c r="G3069" s="89"/>
    </row>
    <row r="3070" ht="13.5" customHeight="1">
      <c r="A3070" s="212" t="s">
        <v>326</v>
      </c>
      <c r="B3070" s="213" t="s">
        <v>1215</v>
      </c>
      <c r="C3070" s="89" t="s">
        <v>5301</v>
      </c>
      <c r="D3070" s="89" t="s">
        <v>5302</v>
      </c>
      <c r="E3070" s="89"/>
      <c r="F3070" s="89" t="s">
        <v>5303</v>
      </c>
      <c r="G3070" s="89"/>
    </row>
    <row r="3071" ht="13.5" customHeight="1">
      <c r="A3071" s="212" t="s">
        <v>326</v>
      </c>
      <c r="B3071" s="213" t="s">
        <v>1215</v>
      </c>
      <c r="C3071" s="89" t="s">
        <v>5304</v>
      </c>
      <c r="D3071" s="89" t="s">
        <v>5305</v>
      </c>
      <c r="E3071" s="89"/>
      <c r="F3071" s="89" t="s">
        <v>5306</v>
      </c>
      <c r="G3071" s="89"/>
    </row>
    <row r="3072" ht="13.5" customHeight="1">
      <c r="A3072" s="212" t="s">
        <v>326</v>
      </c>
      <c r="B3072" s="213" t="s">
        <v>1215</v>
      </c>
      <c r="C3072" s="89" t="s">
        <v>5205</v>
      </c>
      <c r="D3072" s="89" t="s">
        <v>5206</v>
      </c>
      <c r="E3072" s="89"/>
      <c r="F3072" s="89" t="s">
        <v>5307</v>
      </c>
      <c r="G3072" s="89"/>
    </row>
    <row r="3073" ht="13.5" customHeight="1">
      <c r="A3073" s="212" t="s">
        <v>326</v>
      </c>
      <c r="B3073" s="213" t="s">
        <v>1215</v>
      </c>
      <c r="C3073" s="89" t="s">
        <v>5308</v>
      </c>
      <c r="D3073" s="89" t="s">
        <v>1491</v>
      </c>
      <c r="E3073" s="89"/>
      <c r="F3073" s="89" t="s">
        <v>5309</v>
      </c>
      <c r="G3073" s="89"/>
    </row>
    <row r="3074" ht="13.5" customHeight="1">
      <c r="A3074" s="212" t="s">
        <v>326</v>
      </c>
      <c r="B3074" s="213" t="s">
        <v>1215</v>
      </c>
      <c r="C3074" s="89" t="s">
        <v>1216</v>
      </c>
      <c r="D3074" s="89" t="s">
        <v>1217</v>
      </c>
      <c r="E3074" s="89"/>
      <c r="F3074" s="196" t="s">
        <v>152</v>
      </c>
      <c r="G3074" s="89"/>
    </row>
    <row r="3075" ht="13.5" customHeight="1">
      <c r="A3075" s="212" t="s">
        <v>326</v>
      </c>
      <c r="B3075" s="213" t="s">
        <v>1215</v>
      </c>
      <c r="C3075" s="89" t="s">
        <v>5310</v>
      </c>
      <c r="D3075" s="89" t="s">
        <v>5311</v>
      </c>
      <c r="E3075" s="89"/>
      <c r="F3075" s="89" t="s">
        <v>5312</v>
      </c>
      <c r="G3075" s="89"/>
    </row>
    <row r="3076" ht="13.5" customHeight="1">
      <c r="A3076" s="212" t="s">
        <v>326</v>
      </c>
      <c r="B3076" s="213" t="s">
        <v>1215</v>
      </c>
      <c r="C3076" s="9" t="s">
        <v>1493</v>
      </c>
      <c r="D3076" s="89" t="s">
        <v>1494</v>
      </c>
      <c r="E3076" s="89"/>
      <c r="F3076" s="89" t="s">
        <v>5313</v>
      </c>
      <c r="G3076" s="89"/>
    </row>
    <row r="3077" ht="13.5" customHeight="1">
      <c r="A3077" s="212" t="s">
        <v>326</v>
      </c>
      <c r="B3077" s="213" t="s">
        <v>1215</v>
      </c>
      <c r="C3077" s="89" t="s">
        <v>5314</v>
      </c>
      <c r="D3077" s="89" t="s">
        <v>5315</v>
      </c>
      <c r="E3077" s="89" t="s">
        <v>5316</v>
      </c>
      <c r="F3077" s="89" t="s">
        <v>5317</v>
      </c>
      <c r="G3077" s="89"/>
    </row>
    <row r="3078" ht="13.5" customHeight="1">
      <c r="A3078" s="212" t="s">
        <v>326</v>
      </c>
      <c r="B3078" s="213" t="s">
        <v>658</v>
      </c>
      <c r="C3078" s="89" t="s">
        <v>4055</v>
      </c>
      <c r="D3078" s="89" t="s">
        <v>5318</v>
      </c>
      <c r="E3078" s="89"/>
      <c r="F3078" s="89" t="s">
        <v>5319</v>
      </c>
      <c r="G3078" s="89"/>
    </row>
    <row r="3079" ht="13.5" customHeight="1">
      <c r="A3079" s="212" t="s">
        <v>326</v>
      </c>
      <c r="B3079" s="213" t="s">
        <v>658</v>
      </c>
      <c r="C3079" s="89" t="s">
        <v>1244</v>
      </c>
      <c r="D3079" s="89" t="s">
        <v>5320</v>
      </c>
      <c r="E3079" s="89"/>
      <c r="F3079" s="89" t="s">
        <v>5321</v>
      </c>
      <c r="G3079" s="89"/>
    </row>
    <row r="3080" ht="13.5" customHeight="1">
      <c r="A3080" s="212" t="s">
        <v>326</v>
      </c>
      <c r="B3080" s="213" t="s">
        <v>658</v>
      </c>
      <c r="C3080" s="89" t="s">
        <v>1249</v>
      </c>
      <c r="D3080" s="89" t="s">
        <v>1522</v>
      </c>
      <c r="E3080" s="89"/>
      <c r="F3080" s="89" t="s">
        <v>5322</v>
      </c>
      <c r="G3080" s="89"/>
    </row>
    <row r="3081" ht="13.5" customHeight="1">
      <c r="A3081" s="212" t="s">
        <v>326</v>
      </c>
      <c r="B3081" s="213" t="s">
        <v>658</v>
      </c>
      <c r="C3081" s="89" t="s">
        <v>872</v>
      </c>
      <c r="D3081" s="89" t="s">
        <v>660</v>
      </c>
      <c r="E3081" s="89"/>
      <c r="F3081" s="89" t="s">
        <v>5323</v>
      </c>
      <c r="G3081" s="89"/>
    </row>
    <row r="3082" ht="13.5" customHeight="1">
      <c r="A3082" s="212" t="s">
        <v>2562</v>
      </c>
      <c r="B3082" s="213" t="s">
        <v>2563</v>
      </c>
      <c r="C3082" s="89" t="s">
        <v>2564</v>
      </c>
      <c r="D3082" s="89" t="s">
        <v>2565</v>
      </c>
      <c r="E3082" s="89" t="s">
        <v>2234</v>
      </c>
      <c r="F3082" s="89" t="s">
        <v>5324</v>
      </c>
      <c r="G3082" s="89"/>
    </row>
    <row r="3083" ht="13.5" customHeight="1">
      <c r="A3083" s="212" t="s">
        <v>2347</v>
      </c>
      <c r="B3083" s="213" t="s">
        <v>5325</v>
      </c>
      <c r="C3083" s="89"/>
      <c r="D3083" s="89" t="s">
        <v>5326</v>
      </c>
      <c r="E3083" s="89" t="s">
        <v>5327</v>
      </c>
      <c r="F3083" s="89" t="s">
        <v>5328</v>
      </c>
      <c r="G3083" s="89"/>
    </row>
    <row r="3084" ht="13.5" customHeight="1">
      <c r="A3084" s="212" t="s">
        <v>3979</v>
      </c>
      <c r="B3084" s="213" t="s">
        <v>3980</v>
      </c>
      <c r="C3084" s="89"/>
      <c r="D3084" s="89" t="s">
        <v>5209</v>
      </c>
      <c r="E3084" s="89"/>
      <c r="F3084" s="89" t="s">
        <v>5329</v>
      </c>
      <c r="G3084" s="89"/>
    </row>
    <row r="3085" ht="13.5" customHeight="1">
      <c r="A3085" s="212" t="s">
        <v>687</v>
      </c>
      <c r="B3085" s="213" t="s">
        <v>693</v>
      </c>
      <c r="C3085" s="89" t="s">
        <v>1585</v>
      </c>
      <c r="D3085" s="89" t="s">
        <v>5330</v>
      </c>
      <c r="E3085" s="89"/>
      <c r="F3085" s="89" t="s">
        <v>5331</v>
      </c>
      <c r="G3085" s="89"/>
    </row>
    <row r="3086" ht="13.5" customHeight="1">
      <c r="A3086" s="212" t="s">
        <v>687</v>
      </c>
      <c r="B3086" s="213" t="s">
        <v>693</v>
      </c>
      <c r="C3086" s="89" t="s">
        <v>1585</v>
      </c>
      <c r="D3086" s="89" t="s">
        <v>1590</v>
      </c>
      <c r="E3086" s="89"/>
      <c r="F3086" s="89" t="s">
        <v>5328</v>
      </c>
      <c r="G3086" s="89"/>
    </row>
    <row r="3087" ht="13.5" customHeight="1">
      <c r="A3087" s="212" t="s">
        <v>687</v>
      </c>
      <c r="B3087" s="213" t="s">
        <v>693</v>
      </c>
      <c r="C3087" s="89" t="s">
        <v>955</v>
      </c>
      <c r="D3087" s="89" t="s">
        <v>956</v>
      </c>
      <c r="E3087" s="89"/>
      <c r="F3087" s="89" t="s">
        <v>5331</v>
      </c>
      <c r="G3087" s="89"/>
    </row>
    <row r="3088" ht="13.5" customHeight="1">
      <c r="A3088" s="212" t="s">
        <v>687</v>
      </c>
      <c r="B3088" s="213" t="s">
        <v>693</v>
      </c>
      <c r="C3088" s="9" t="s">
        <v>702</v>
      </c>
      <c r="D3088" s="89" t="s">
        <v>703</v>
      </c>
      <c r="E3088" s="89"/>
      <c r="F3088" s="89" t="s">
        <v>5332</v>
      </c>
      <c r="G3088" s="89"/>
    </row>
    <row r="3089" ht="13.5" customHeight="1">
      <c r="A3089" s="212" t="s">
        <v>687</v>
      </c>
      <c r="B3089" s="213" t="s">
        <v>693</v>
      </c>
      <c r="C3089" s="9" t="s">
        <v>702</v>
      </c>
      <c r="D3089" s="89" t="s">
        <v>837</v>
      </c>
      <c r="E3089" s="89"/>
      <c r="F3089" s="89" t="s">
        <v>5333</v>
      </c>
      <c r="G3089" s="89"/>
    </row>
    <row r="3090" ht="13.5" customHeight="1">
      <c r="A3090" s="212" t="s">
        <v>687</v>
      </c>
      <c r="B3090" s="213" t="s">
        <v>693</v>
      </c>
      <c r="C3090" s="9" t="s">
        <v>702</v>
      </c>
      <c r="D3090" s="89" t="s">
        <v>426</v>
      </c>
      <c r="E3090" s="89"/>
      <c r="F3090" s="89" t="s">
        <v>5334</v>
      </c>
      <c r="G3090" s="89"/>
    </row>
    <row r="3091" ht="13.5" customHeight="1">
      <c r="A3091" s="212" t="s">
        <v>687</v>
      </c>
      <c r="B3091" s="213" t="s">
        <v>693</v>
      </c>
      <c r="C3091" s="89" t="s">
        <v>977</v>
      </c>
      <c r="D3091" s="89" t="s">
        <v>2064</v>
      </c>
      <c r="E3091" s="89"/>
      <c r="F3091" s="89" t="s">
        <v>5335</v>
      </c>
      <c r="G3091" s="89"/>
    </row>
    <row r="3092" ht="13.5" customHeight="1">
      <c r="A3092" s="212" t="s">
        <v>687</v>
      </c>
      <c r="B3092" s="213" t="s">
        <v>693</v>
      </c>
      <c r="C3092" s="89" t="s">
        <v>977</v>
      </c>
      <c r="D3092" s="89" t="s">
        <v>4649</v>
      </c>
      <c r="E3092" s="89"/>
      <c r="F3092" s="89" t="s">
        <v>5336</v>
      </c>
      <c r="G3092" s="89"/>
    </row>
    <row r="3093" ht="13.5" customHeight="1">
      <c r="A3093" s="212" t="s">
        <v>687</v>
      </c>
      <c r="B3093" s="213" t="s">
        <v>693</v>
      </c>
      <c r="C3093" s="9" t="s">
        <v>2071</v>
      </c>
      <c r="D3093" s="89" t="s">
        <v>2072</v>
      </c>
      <c r="E3093" s="89"/>
      <c r="F3093" s="89" t="s">
        <v>5337</v>
      </c>
      <c r="G3093" s="89"/>
    </row>
    <row r="3094" ht="13.5" customHeight="1">
      <c r="A3094" s="212" t="s">
        <v>687</v>
      </c>
      <c r="B3094" s="213" t="s">
        <v>693</v>
      </c>
      <c r="C3094" s="9" t="s">
        <v>2071</v>
      </c>
      <c r="D3094" s="89" t="s">
        <v>5235</v>
      </c>
      <c r="E3094" s="89"/>
      <c r="F3094" s="89" t="s">
        <v>5338</v>
      </c>
      <c r="G3094" s="89"/>
    </row>
    <row r="3095" ht="13.5" customHeight="1">
      <c r="A3095" s="212" t="s">
        <v>687</v>
      </c>
      <c r="B3095" s="213" t="s">
        <v>693</v>
      </c>
      <c r="C3095" s="89" t="s">
        <v>5339</v>
      </c>
      <c r="D3095" s="89" t="s">
        <v>5340</v>
      </c>
      <c r="E3095" s="89"/>
      <c r="F3095" s="89" t="s">
        <v>5341</v>
      </c>
      <c r="G3095" s="89"/>
    </row>
    <row r="3096" ht="13.5" customHeight="1">
      <c r="A3096" s="212" t="s">
        <v>687</v>
      </c>
      <c r="B3096" s="213" t="s">
        <v>693</v>
      </c>
      <c r="C3096" s="89" t="s">
        <v>5339</v>
      </c>
      <c r="D3096" s="89" t="s">
        <v>5342</v>
      </c>
      <c r="E3096" s="89"/>
      <c r="F3096" s="89" t="s">
        <v>5343</v>
      </c>
      <c r="G3096" s="89"/>
    </row>
    <row r="3097" ht="13.5" customHeight="1">
      <c r="A3097" s="212" t="s">
        <v>687</v>
      </c>
      <c r="B3097" s="213" t="s">
        <v>693</v>
      </c>
      <c r="C3097" s="89" t="s">
        <v>5344</v>
      </c>
      <c r="D3097" s="89" t="s">
        <v>5345</v>
      </c>
      <c r="E3097" s="89"/>
      <c r="F3097" s="89" t="s">
        <v>5346</v>
      </c>
      <c r="G3097" s="89"/>
    </row>
    <row r="3098" ht="13.5" customHeight="1">
      <c r="A3098" s="212" t="s">
        <v>687</v>
      </c>
      <c r="B3098" s="213" t="s">
        <v>693</v>
      </c>
      <c r="C3098" s="89" t="s">
        <v>1634</v>
      </c>
      <c r="D3098" s="89" t="s">
        <v>639</v>
      </c>
      <c r="E3098" s="89"/>
      <c r="F3098" s="89" t="s">
        <v>5347</v>
      </c>
      <c r="G3098" s="89"/>
    </row>
    <row r="3099" ht="13.5" customHeight="1">
      <c r="A3099" s="212" t="s">
        <v>687</v>
      </c>
      <c r="B3099" s="213" t="s">
        <v>693</v>
      </c>
      <c r="C3099" s="89" t="s">
        <v>1634</v>
      </c>
      <c r="D3099" s="89" t="s">
        <v>985</v>
      </c>
      <c r="E3099" s="89"/>
      <c r="F3099" s="89" t="s">
        <v>5346</v>
      </c>
      <c r="G3099" s="89"/>
    </row>
    <row r="3100" ht="13.5" customHeight="1">
      <c r="A3100" s="212" t="s">
        <v>687</v>
      </c>
      <c r="B3100" s="213" t="s">
        <v>693</v>
      </c>
      <c r="C3100" s="89" t="s">
        <v>1636</v>
      </c>
      <c r="D3100" s="89" t="s">
        <v>5348</v>
      </c>
      <c r="E3100" s="89"/>
      <c r="F3100" s="89" t="s">
        <v>5349</v>
      </c>
      <c r="G3100" s="89"/>
    </row>
    <row r="3101" ht="13.5" customHeight="1">
      <c r="A3101" s="212" t="s">
        <v>687</v>
      </c>
      <c r="B3101" s="213" t="s">
        <v>693</v>
      </c>
      <c r="C3101" s="89" t="s">
        <v>1636</v>
      </c>
      <c r="D3101" s="89" t="s">
        <v>5350</v>
      </c>
      <c r="E3101" s="89"/>
      <c r="F3101" s="89" t="s">
        <v>5351</v>
      </c>
      <c r="G3101" s="89"/>
    </row>
    <row r="3102" ht="13.5" customHeight="1">
      <c r="A3102" s="212" t="s">
        <v>687</v>
      </c>
      <c r="B3102" s="213" t="s">
        <v>693</v>
      </c>
      <c r="C3102" s="89" t="s">
        <v>1636</v>
      </c>
      <c r="D3102" s="89" t="s">
        <v>4672</v>
      </c>
      <c r="E3102" s="89"/>
      <c r="F3102" s="196" t="s">
        <v>152</v>
      </c>
      <c r="G3102" s="89"/>
    </row>
    <row r="3103" ht="13.5" customHeight="1">
      <c r="A3103" s="212" t="s">
        <v>4808</v>
      </c>
      <c r="B3103" s="213" t="s">
        <v>4809</v>
      </c>
      <c r="C3103" s="89" t="s">
        <v>4810</v>
      </c>
      <c r="D3103" s="89" t="s">
        <v>5352</v>
      </c>
      <c r="E3103" s="89" t="s">
        <v>5245</v>
      </c>
      <c r="F3103" s="89" t="s">
        <v>5353</v>
      </c>
      <c r="G3103" s="89"/>
    </row>
    <row r="3104" ht="13.5" customHeight="1">
      <c r="A3104" s="212" t="s">
        <v>4808</v>
      </c>
      <c r="B3104" s="213" t="s">
        <v>4809</v>
      </c>
      <c r="C3104" s="89" t="s">
        <v>4810</v>
      </c>
      <c r="D3104" s="89" t="s">
        <v>4811</v>
      </c>
      <c r="E3104" s="89" t="s">
        <v>5245</v>
      </c>
      <c r="F3104" s="89" t="s">
        <v>5354</v>
      </c>
      <c r="G3104" s="89"/>
    </row>
    <row r="3105" ht="13.5" customHeight="1">
      <c r="A3105" s="212" t="s">
        <v>388</v>
      </c>
      <c r="B3105" s="213" t="s">
        <v>5355</v>
      </c>
      <c r="C3105" s="89" t="s">
        <v>5356</v>
      </c>
      <c r="D3105" s="89" t="s">
        <v>5357</v>
      </c>
      <c r="E3105" s="89" t="s">
        <v>2684</v>
      </c>
      <c r="F3105" s="89" t="s">
        <v>5358</v>
      </c>
      <c r="G3105" s="89"/>
    </row>
    <row r="3106" ht="13.5" customHeight="1">
      <c r="A3106" s="212" t="s">
        <v>388</v>
      </c>
      <c r="B3106" s="213" t="s">
        <v>5355</v>
      </c>
      <c r="C3106" s="89" t="s">
        <v>5356</v>
      </c>
      <c r="D3106" s="89" t="s">
        <v>5359</v>
      </c>
      <c r="E3106" s="89"/>
      <c r="F3106" s="89" t="s">
        <v>5360</v>
      </c>
      <c r="G3106" s="89"/>
    </row>
    <row r="3107" ht="13.5" customHeight="1">
      <c r="A3107" s="212" t="s">
        <v>388</v>
      </c>
      <c r="B3107" s="213" t="s">
        <v>1347</v>
      </c>
      <c r="C3107" s="89" t="s">
        <v>1645</v>
      </c>
      <c r="D3107" s="89" t="s">
        <v>5361</v>
      </c>
      <c r="E3107" s="89"/>
      <c r="F3107" s="89" t="s">
        <v>5358</v>
      </c>
      <c r="G3107" s="89"/>
    </row>
    <row r="3108" ht="13.5" customHeight="1">
      <c r="A3108" s="212" t="s">
        <v>388</v>
      </c>
      <c r="B3108" s="213" t="s">
        <v>1347</v>
      </c>
      <c r="C3108" s="89" t="s">
        <v>1645</v>
      </c>
      <c r="D3108" s="89" t="s">
        <v>1646</v>
      </c>
      <c r="E3108" s="89"/>
      <c r="F3108" s="89" t="s">
        <v>5362</v>
      </c>
      <c r="G3108" s="89"/>
    </row>
    <row r="3109" ht="13.5" customHeight="1">
      <c r="A3109" s="212" t="s">
        <v>388</v>
      </c>
      <c r="B3109" s="213" t="s">
        <v>1006</v>
      </c>
      <c r="C3109" s="89" t="s">
        <v>2091</v>
      </c>
      <c r="D3109" s="89" t="s">
        <v>2787</v>
      </c>
      <c r="E3109" s="89"/>
      <c r="F3109" s="89" t="s">
        <v>5363</v>
      </c>
      <c r="G3109" s="89"/>
    </row>
    <row r="3110" ht="13.5" customHeight="1">
      <c r="A3110" s="212" t="s">
        <v>388</v>
      </c>
      <c r="B3110" s="213" t="s">
        <v>1006</v>
      </c>
      <c r="C3110" s="89" t="s">
        <v>2084</v>
      </c>
      <c r="D3110" s="89" t="s">
        <v>2093</v>
      </c>
      <c r="E3110" s="89"/>
      <c r="F3110" s="89" t="s">
        <v>5364</v>
      </c>
      <c r="G3110" s="89"/>
    </row>
    <row r="3111" ht="13.5" customHeight="1">
      <c r="A3111" s="212" t="s">
        <v>388</v>
      </c>
      <c r="B3111" s="213" t="s">
        <v>1006</v>
      </c>
      <c r="C3111" s="89" t="s">
        <v>2084</v>
      </c>
      <c r="D3111" s="89" t="s">
        <v>5365</v>
      </c>
      <c r="E3111" s="89"/>
      <c r="F3111" s="89" t="s">
        <v>5366</v>
      </c>
      <c r="G3111" s="89"/>
    </row>
    <row r="3112" ht="13.5" customHeight="1">
      <c r="A3112" s="212" t="s">
        <v>388</v>
      </c>
      <c r="B3112" s="213" t="s">
        <v>1006</v>
      </c>
      <c r="C3112" s="89" t="s">
        <v>2084</v>
      </c>
      <c r="D3112" s="89" t="s">
        <v>3715</v>
      </c>
      <c r="E3112" s="89"/>
      <c r="F3112" s="89" t="s">
        <v>5367</v>
      </c>
      <c r="G3112" s="89"/>
    </row>
    <row r="3113" ht="13.5" customHeight="1">
      <c r="A3113" s="212" t="s">
        <v>388</v>
      </c>
      <c r="B3113" s="213" t="s">
        <v>1006</v>
      </c>
      <c r="C3113" s="89" t="s">
        <v>2084</v>
      </c>
      <c r="D3113" s="89" t="s">
        <v>5368</v>
      </c>
      <c r="E3113" s="89"/>
      <c r="F3113" s="89" t="s">
        <v>5369</v>
      </c>
      <c r="G3113" s="89"/>
    </row>
    <row r="3114" ht="13.5" customHeight="1">
      <c r="A3114" s="212" t="s">
        <v>388</v>
      </c>
      <c r="B3114" s="213" t="s">
        <v>1006</v>
      </c>
      <c r="C3114" s="89" t="s">
        <v>2084</v>
      </c>
      <c r="D3114" s="89" t="s">
        <v>5370</v>
      </c>
      <c r="E3114" s="89"/>
      <c r="F3114" s="89" t="s">
        <v>5371</v>
      </c>
      <c r="G3114" s="89"/>
    </row>
    <row r="3115" ht="13.5" customHeight="1">
      <c r="A3115" s="212" t="s">
        <v>388</v>
      </c>
      <c r="B3115" s="213" t="s">
        <v>1006</v>
      </c>
      <c r="C3115" s="89" t="s">
        <v>2095</v>
      </c>
      <c r="D3115" s="89" t="s">
        <v>3720</v>
      </c>
      <c r="E3115" s="89"/>
      <c r="F3115" s="89" t="s">
        <v>5372</v>
      </c>
      <c r="G3115" s="89"/>
    </row>
    <row r="3116" ht="13.5" customHeight="1">
      <c r="A3116" s="212" t="s">
        <v>388</v>
      </c>
      <c r="B3116" s="213" t="s">
        <v>1006</v>
      </c>
      <c r="C3116" s="89" t="s">
        <v>3726</v>
      </c>
      <c r="D3116" s="89" t="s">
        <v>5373</v>
      </c>
      <c r="E3116" s="89"/>
      <c r="F3116" s="89" t="s">
        <v>5374</v>
      </c>
      <c r="G3116" s="89"/>
    </row>
    <row r="3117" ht="13.5" customHeight="1">
      <c r="A3117" s="212" t="s">
        <v>388</v>
      </c>
      <c r="B3117" s="213" t="s">
        <v>1006</v>
      </c>
      <c r="C3117" s="89" t="s">
        <v>3726</v>
      </c>
      <c r="D3117" s="89" t="s">
        <v>5375</v>
      </c>
      <c r="E3117" s="89"/>
      <c r="F3117" s="89" t="s">
        <v>5376</v>
      </c>
      <c r="G3117" s="89"/>
    </row>
    <row r="3118" ht="13.5" customHeight="1">
      <c r="A3118" s="212" t="s">
        <v>388</v>
      </c>
      <c r="B3118" s="213" t="s">
        <v>1006</v>
      </c>
      <c r="C3118" s="89" t="s">
        <v>2818</v>
      </c>
      <c r="D3118" s="89" t="s">
        <v>2819</v>
      </c>
      <c r="E3118" s="89"/>
      <c r="F3118" s="89" t="s">
        <v>5377</v>
      </c>
      <c r="G3118" s="89"/>
    </row>
    <row r="3119" ht="13.5" customHeight="1">
      <c r="A3119" s="212" t="s">
        <v>388</v>
      </c>
      <c r="B3119" s="213" t="s">
        <v>1010</v>
      </c>
      <c r="C3119" s="89" t="s">
        <v>1371</v>
      </c>
      <c r="D3119" s="89" t="s">
        <v>5378</v>
      </c>
      <c r="E3119" s="89"/>
      <c r="F3119" s="89" t="s">
        <v>5379</v>
      </c>
      <c r="G3119" s="89"/>
    </row>
    <row r="3120" ht="13.5" customHeight="1">
      <c r="A3120" s="212" t="s">
        <v>388</v>
      </c>
      <c r="B3120" s="213" t="s">
        <v>1010</v>
      </c>
      <c r="C3120" s="89" t="s">
        <v>1371</v>
      </c>
      <c r="D3120" s="89" t="s">
        <v>2168</v>
      </c>
      <c r="E3120" s="89"/>
      <c r="F3120" s="89" t="s">
        <v>5380</v>
      </c>
      <c r="G3120" s="89"/>
    </row>
    <row r="3121" ht="13.5" customHeight="1">
      <c r="A3121" s="212" t="s">
        <v>388</v>
      </c>
      <c r="B3121" s="213" t="s">
        <v>1010</v>
      </c>
      <c r="C3121" s="89" t="s">
        <v>1371</v>
      </c>
      <c r="D3121" s="89" t="s">
        <v>1691</v>
      </c>
      <c r="E3121" s="89"/>
      <c r="F3121" s="89" t="s">
        <v>5381</v>
      </c>
      <c r="G3121" s="89"/>
    </row>
    <row r="3122" ht="13.5" customHeight="1">
      <c r="A3122" s="212" t="s">
        <v>3453</v>
      </c>
      <c r="B3122" s="213" t="s">
        <v>3501</v>
      </c>
      <c r="C3122" s="89"/>
      <c r="D3122" s="89" t="s">
        <v>426</v>
      </c>
      <c r="E3122" s="89"/>
      <c r="F3122" s="89" t="s">
        <v>5382</v>
      </c>
      <c r="G3122" s="89"/>
    </row>
    <row r="3123" ht="13.5" customHeight="1">
      <c r="A3123" s="212" t="s">
        <v>1016</v>
      </c>
      <c r="B3123" s="213" t="s">
        <v>1733</v>
      </c>
      <c r="C3123" s="89" t="s">
        <v>3143</v>
      </c>
      <c r="D3123" s="89" t="s">
        <v>5383</v>
      </c>
      <c r="E3123" s="89"/>
      <c r="F3123" s="89" t="s">
        <v>5369</v>
      </c>
      <c r="G3123" s="89"/>
    </row>
    <row r="3124" ht="13.5" customHeight="1">
      <c r="A3124" s="212" t="s">
        <v>1016</v>
      </c>
      <c r="B3124" s="213" t="s">
        <v>1733</v>
      </c>
      <c r="C3124" s="89" t="s">
        <v>3143</v>
      </c>
      <c r="D3124" s="89" t="s">
        <v>5384</v>
      </c>
      <c r="E3124" s="89"/>
      <c r="F3124" s="89" t="s">
        <v>5385</v>
      </c>
      <c r="G3124" s="89"/>
    </row>
    <row r="3125">
      <c r="A3125" s="212" t="s">
        <v>1016</v>
      </c>
      <c r="B3125" s="213" t="s">
        <v>1733</v>
      </c>
      <c r="C3125" s="89" t="s">
        <v>3143</v>
      </c>
      <c r="D3125" s="10" t="s">
        <v>2073</v>
      </c>
      <c r="E3125" s="10"/>
      <c r="F3125" s="10" t="s">
        <v>5341</v>
      </c>
      <c r="G3125" s="10"/>
    </row>
    <row r="3126">
      <c r="A3126" s="212" t="s">
        <v>1016</v>
      </c>
      <c r="B3126" s="213" t="s">
        <v>1782</v>
      </c>
      <c r="C3126" s="9" t="s">
        <v>1803</v>
      </c>
      <c r="D3126" s="89" t="s">
        <v>1808</v>
      </c>
      <c r="E3126" s="89"/>
      <c r="F3126" s="10" t="s">
        <v>4255</v>
      </c>
      <c r="G3126" s="89"/>
    </row>
    <row r="3127">
      <c r="A3127" s="212" t="s">
        <v>1016</v>
      </c>
      <c r="B3127" s="213" t="s">
        <v>1782</v>
      </c>
      <c r="C3127" s="9" t="s">
        <v>1803</v>
      </c>
      <c r="D3127" s="89" t="s">
        <v>2908</v>
      </c>
      <c r="E3127" s="89"/>
      <c r="F3127" s="10" t="s">
        <v>5386</v>
      </c>
      <c r="G3127" s="89"/>
    </row>
    <row r="3128">
      <c r="A3128" s="214" t="s">
        <v>1035</v>
      </c>
      <c r="B3128" s="215" t="s">
        <v>5387</v>
      </c>
      <c r="C3128" s="10" t="s">
        <v>5388</v>
      </c>
      <c r="D3128" s="10" t="s">
        <v>5389</v>
      </c>
      <c r="E3128" s="10"/>
      <c r="F3128" s="10" t="s">
        <v>5390</v>
      </c>
      <c r="G3128" s="10"/>
    </row>
    <row r="3129" ht="16.5" customHeight="1">
      <c r="A3129" s="214" t="s">
        <v>4677</v>
      </c>
      <c r="B3129" s="215" t="s">
        <v>3355</v>
      </c>
      <c r="C3129" s="9" t="s">
        <v>3356</v>
      </c>
      <c r="D3129" s="10" t="s">
        <v>5391</v>
      </c>
      <c r="E3129" s="10"/>
      <c r="F3129" s="10" t="s">
        <v>5392</v>
      </c>
      <c r="G3129" s="10"/>
    </row>
    <row r="3130" ht="16.5" customHeight="1">
      <c r="A3130" s="214" t="s">
        <v>1107</v>
      </c>
      <c r="B3130" s="215" t="s">
        <v>1108</v>
      </c>
      <c r="C3130" s="10" t="s">
        <v>1892</v>
      </c>
      <c r="D3130" s="10" t="s">
        <v>5259</v>
      </c>
      <c r="E3130" s="10"/>
      <c r="F3130" s="10" t="s">
        <v>5393</v>
      </c>
      <c r="G3130" s="10"/>
    </row>
    <row r="3131" ht="16.5" customHeight="1">
      <c r="A3131" s="214" t="s">
        <v>1107</v>
      </c>
      <c r="B3131" s="215" t="s">
        <v>1108</v>
      </c>
      <c r="C3131" s="10" t="s">
        <v>1897</v>
      </c>
      <c r="D3131" s="10" t="s">
        <v>2321</v>
      </c>
      <c r="E3131" s="10"/>
      <c r="F3131" s="89" t="s">
        <v>5394</v>
      </c>
      <c r="G3131" s="10"/>
    </row>
    <row r="3132" ht="16.5" customHeight="1">
      <c r="A3132" s="214" t="s">
        <v>1107</v>
      </c>
      <c r="B3132" s="215" t="s">
        <v>1108</v>
      </c>
      <c r="C3132" s="10" t="s">
        <v>1897</v>
      </c>
      <c r="D3132" s="10" t="s">
        <v>1902</v>
      </c>
      <c r="E3132" s="10"/>
      <c r="F3132" s="10" t="s">
        <v>5395</v>
      </c>
      <c r="G3132" s="10"/>
    </row>
    <row r="3133" ht="16.5" customHeight="1">
      <c r="A3133" s="214" t="s">
        <v>1107</v>
      </c>
      <c r="B3133" s="215" t="s">
        <v>1108</v>
      </c>
      <c r="C3133" s="9" t="s">
        <v>1897</v>
      </c>
      <c r="D3133" s="9" t="s">
        <v>1904</v>
      </c>
      <c r="E3133" s="10"/>
      <c r="F3133" s="10" t="s">
        <v>5393</v>
      </c>
      <c r="G3133" s="10"/>
    </row>
    <row r="3134" ht="16.5" customHeight="1">
      <c r="A3134" s="214" t="s">
        <v>1107</v>
      </c>
      <c r="B3134" s="215" t="s">
        <v>1108</v>
      </c>
      <c r="C3134" s="10" t="s">
        <v>1906</v>
      </c>
      <c r="D3134" s="10" t="s">
        <v>3921</v>
      </c>
      <c r="E3134" s="10" t="s">
        <v>5264</v>
      </c>
      <c r="F3134" s="10"/>
      <c r="G3134" s="10"/>
    </row>
    <row r="3135" ht="16.5" customHeight="1">
      <c r="A3135" s="214" t="s">
        <v>1107</v>
      </c>
      <c r="B3135" s="215" t="s">
        <v>1108</v>
      </c>
      <c r="C3135" s="10" t="s">
        <v>1906</v>
      </c>
      <c r="D3135" s="10" t="s">
        <v>1908</v>
      </c>
      <c r="E3135" s="10"/>
      <c r="F3135" s="10"/>
      <c r="G3135" s="10"/>
    </row>
    <row r="3136" ht="16.5" customHeight="1">
      <c r="A3136" s="214" t="s">
        <v>1107</v>
      </c>
      <c r="B3136" s="215" t="s">
        <v>1108</v>
      </c>
      <c r="C3136" s="10" t="s">
        <v>1906</v>
      </c>
      <c r="D3136" s="10" t="s">
        <v>1910</v>
      </c>
      <c r="E3136" s="10" t="s">
        <v>1525</v>
      </c>
      <c r="F3136" s="10" t="s">
        <v>5396</v>
      </c>
      <c r="G3136" s="10"/>
    </row>
    <row r="3137" ht="16.5" customHeight="1">
      <c r="A3137" s="214" t="s">
        <v>1107</v>
      </c>
      <c r="B3137" s="215" t="s">
        <v>1108</v>
      </c>
      <c r="C3137" s="10" t="s">
        <v>1906</v>
      </c>
      <c r="D3137" s="10" t="s">
        <v>1910</v>
      </c>
      <c r="E3137" s="10" t="s">
        <v>5268</v>
      </c>
      <c r="F3137" s="10" t="s">
        <v>5393</v>
      </c>
      <c r="G3137" s="10"/>
    </row>
    <row r="3138" ht="16.5" customHeight="1">
      <c r="A3138" s="214" t="s">
        <v>1402</v>
      </c>
      <c r="B3138" s="215" t="s">
        <v>5397</v>
      </c>
      <c r="C3138" s="10" t="s">
        <v>1404</v>
      </c>
      <c r="D3138" s="10" t="s">
        <v>4244</v>
      </c>
      <c r="E3138" s="10"/>
      <c r="F3138" s="10" t="s">
        <v>5398</v>
      </c>
      <c r="G3138" s="10"/>
    </row>
    <row r="3139">
      <c r="A3139" s="148" t="s">
        <v>366</v>
      </c>
    </row>
    <row r="3140" ht="13.5" customHeight="1">
      <c r="A3140" s="212" t="s">
        <v>2398</v>
      </c>
      <c r="B3140" s="213" t="s">
        <v>2399</v>
      </c>
      <c r="C3140" s="9"/>
      <c r="D3140" s="89"/>
      <c r="E3140" s="89"/>
      <c r="F3140" s="89" t="s">
        <v>5399</v>
      </c>
      <c r="G3140" s="89"/>
    </row>
    <row r="3141" ht="13.5" customHeight="1">
      <c r="A3141" s="212" t="s">
        <v>326</v>
      </c>
      <c r="B3141" s="213" t="s">
        <v>1215</v>
      </c>
      <c r="C3141" s="89"/>
      <c r="D3141" s="89"/>
      <c r="E3141" s="89"/>
      <c r="F3141" s="89" t="s">
        <v>5400</v>
      </c>
      <c r="G3141" s="89"/>
    </row>
    <row r="3142" ht="13.5" customHeight="1">
      <c r="A3142" s="212" t="s">
        <v>326</v>
      </c>
      <c r="B3142" s="213" t="s">
        <v>658</v>
      </c>
      <c r="C3142" s="89" t="s">
        <v>5401</v>
      </c>
      <c r="D3142" s="89"/>
      <c r="E3142" s="89" t="s">
        <v>5402</v>
      </c>
      <c r="F3142" s="89" t="s">
        <v>5403</v>
      </c>
      <c r="G3142" s="89"/>
    </row>
    <row r="3143" ht="13.5" customHeight="1">
      <c r="A3143" s="212" t="s">
        <v>2562</v>
      </c>
      <c r="B3143" s="213" t="s">
        <v>2563</v>
      </c>
      <c r="C3143" s="89"/>
      <c r="D3143" s="89"/>
      <c r="E3143" s="89"/>
      <c r="F3143" s="89" t="s">
        <v>5364</v>
      </c>
      <c r="G3143" s="89"/>
    </row>
    <row r="3144" ht="13.5" customHeight="1">
      <c r="A3144" s="212" t="s">
        <v>2562</v>
      </c>
      <c r="B3144" s="213" t="s">
        <v>2563</v>
      </c>
      <c r="C3144" s="89"/>
      <c r="D3144" s="89"/>
      <c r="E3144" s="89"/>
      <c r="F3144" s="89" t="s">
        <v>5404</v>
      </c>
      <c r="G3144" s="89"/>
    </row>
    <row r="3145" ht="13.5" customHeight="1">
      <c r="A3145" s="212" t="s">
        <v>388</v>
      </c>
      <c r="B3145" s="213" t="s">
        <v>5405</v>
      </c>
      <c r="C3145" s="89"/>
      <c r="D3145" s="89"/>
      <c r="E3145" s="89"/>
      <c r="F3145" s="89" t="s">
        <v>5309</v>
      </c>
      <c r="G3145" s="89"/>
    </row>
    <row r="3146" ht="13.5" customHeight="1">
      <c r="A3146" s="212" t="s">
        <v>388</v>
      </c>
      <c r="B3146" s="213" t="s">
        <v>1006</v>
      </c>
      <c r="C3146" s="89" t="s">
        <v>2101</v>
      </c>
      <c r="D3146" s="89" t="s">
        <v>5406</v>
      </c>
      <c r="E3146" s="89" t="s">
        <v>5407</v>
      </c>
      <c r="F3146" s="89" t="s">
        <v>5309</v>
      </c>
      <c r="G3146" s="89"/>
    </row>
    <row r="3147" ht="13.5" customHeight="1">
      <c r="A3147" s="212" t="s">
        <v>388</v>
      </c>
      <c r="B3147" s="213" t="s">
        <v>1006</v>
      </c>
      <c r="C3147" s="89"/>
      <c r="D3147" s="89"/>
      <c r="E3147" s="89"/>
      <c r="F3147" s="89" t="s">
        <v>5408</v>
      </c>
      <c r="G3147" s="89"/>
    </row>
    <row r="3148" ht="13.5" customHeight="1">
      <c r="A3148" s="212" t="s">
        <v>388</v>
      </c>
      <c r="B3148" s="213" t="s">
        <v>1006</v>
      </c>
      <c r="C3148" s="89"/>
      <c r="D3148" s="89"/>
      <c r="E3148" s="89"/>
      <c r="F3148" s="89" t="s">
        <v>5409</v>
      </c>
      <c r="G3148" s="89"/>
    </row>
    <row r="3149" ht="13.5" customHeight="1">
      <c r="A3149" s="212" t="s">
        <v>388</v>
      </c>
      <c r="B3149" s="213" t="s">
        <v>1010</v>
      </c>
      <c r="C3149" s="89"/>
      <c r="D3149" s="89"/>
      <c r="E3149" s="89"/>
      <c r="F3149" s="89" t="s">
        <v>5363</v>
      </c>
      <c r="G3149" s="89"/>
    </row>
    <row r="3150" ht="13.5" customHeight="1">
      <c r="A3150" s="212" t="s">
        <v>388</v>
      </c>
      <c r="B3150" s="213" t="s">
        <v>1010</v>
      </c>
      <c r="C3150" s="89"/>
      <c r="D3150" s="89" t="s">
        <v>5410</v>
      </c>
      <c r="E3150" s="89"/>
      <c r="F3150" s="89" t="s">
        <v>5363</v>
      </c>
      <c r="G3150" s="89"/>
    </row>
    <row r="3151" ht="13.5" customHeight="1">
      <c r="A3151" s="212" t="s">
        <v>388</v>
      </c>
      <c r="B3151" s="213" t="s">
        <v>1010</v>
      </c>
      <c r="C3151" s="89" t="s">
        <v>1011</v>
      </c>
      <c r="D3151" s="89" t="s">
        <v>5411</v>
      </c>
      <c r="E3151" s="89"/>
      <c r="F3151" s="89" t="s">
        <v>5412</v>
      </c>
      <c r="G3151" s="89"/>
    </row>
    <row r="3152" ht="13.5" customHeight="1">
      <c r="A3152" s="212" t="s">
        <v>388</v>
      </c>
      <c r="B3152" s="213" t="s">
        <v>1010</v>
      </c>
      <c r="C3152" s="89" t="s">
        <v>1011</v>
      </c>
      <c r="D3152" s="89" t="s">
        <v>5413</v>
      </c>
      <c r="E3152" s="89"/>
      <c r="F3152" s="89" t="s">
        <v>5414</v>
      </c>
      <c r="G3152" s="89"/>
    </row>
    <row r="3153" ht="13.5" customHeight="1">
      <c r="A3153" s="212" t="s">
        <v>388</v>
      </c>
      <c r="B3153" s="213" t="s">
        <v>1010</v>
      </c>
      <c r="C3153" s="89" t="s">
        <v>1371</v>
      </c>
      <c r="D3153" s="89" t="s">
        <v>5415</v>
      </c>
      <c r="E3153" s="89"/>
      <c r="F3153" s="89" t="s">
        <v>5416</v>
      </c>
      <c r="G3153" s="89"/>
    </row>
    <row r="3154" ht="13.5" customHeight="1">
      <c r="A3154" s="212" t="s">
        <v>388</v>
      </c>
      <c r="B3154" s="213" t="s">
        <v>1392</v>
      </c>
      <c r="C3154" s="89"/>
      <c r="D3154" s="89"/>
      <c r="E3154" s="89"/>
      <c r="F3154" s="89" t="s">
        <v>5363</v>
      </c>
      <c r="G3154" s="89"/>
    </row>
    <row r="3155" ht="13.5" customHeight="1">
      <c r="A3155" s="212" t="s">
        <v>1016</v>
      </c>
      <c r="B3155" s="213" t="s">
        <v>1733</v>
      </c>
      <c r="C3155" s="89"/>
      <c r="D3155" s="89" t="s">
        <v>5417</v>
      </c>
      <c r="E3155" s="89"/>
      <c r="F3155" s="89" t="s">
        <v>5418</v>
      </c>
      <c r="G3155" s="89"/>
    </row>
    <row r="3156">
      <c r="A3156" s="212" t="s">
        <v>1016</v>
      </c>
      <c r="B3156" s="213" t="s">
        <v>5278</v>
      </c>
      <c r="C3156" s="89"/>
      <c r="D3156" s="89"/>
      <c r="E3156" s="89"/>
      <c r="F3156" s="10"/>
      <c r="G3156" s="89"/>
    </row>
    <row r="3157" ht="16.5" customHeight="1">
      <c r="A3157" s="212" t="s">
        <v>368</v>
      </c>
      <c r="B3157" s="213" t="s">
        <v>368</v>
      </c>
      <c r="C3157" s="89"/>
      <c r="D3157" s="89"/>
      <c r="E3157" s="89" t="s">
        <v>5280</v>
      </c>
      <c r="F3157" s="89" t="s">
        <v>5419</v>
      </c>
      <c r="G3157" s="89"/>
    </row>
    <row r="3158" ht="21.75" customHeight="1">
      <c r="A3158" s="216" t="s">
        <v>5420</v>
      </c>
    </row>
    <row r="3159">
      <c r="A3159" s="217" t="s">
        <v>2398</v>
      </c>
      <c r="B3159" s="218" t="s">
        <v>2399</v>
      </c>
      <c r="C3159" s="10" t="s">
        <v>5421</v>
      </c>
      <c r="D3159" s="10" t="s">
        <v>5422</v>
      </c>
      <c r="E3159" s="10"/>
      <c r="F3159" s="10" t="s">
        <v>5423</v>
      </c>
      <c r="G3159" s="10"/>
    </row>
    <row r="3160">
      <c r="A3160" s="217" t="s">
        <v>5424</v>
      </c>
      <c r="B3160" s="218" t="s">
        <v>5425</v>
      </c>
      <c r="C3160" s="10"/>
      <c r="D3160" s="10"/>
      <c r="E3160" s="10"/>
      <c r="F3160" s="10" t="s">
        <v>5306</v>
      </c>
      <c r="G3160" s="10"/>
    </row>
    <row r="3161">
      <c r="A3161" s="217" t="s">
        <v>316</v>
      </c>
      <c r="B3161" s="218" t="s">
        <v>5426</v>
      </c>
      <c r="C3161" s="10" t="s">
        <v>5427</v>
      </c>
      <c r="D3161" s="10" t="s">
        <v>5428</v>
      </c>
      <c r="E3161" s="10"/>
      <c r="F3161" s="10" t="s">
        <v>5429</v>
      </c>
      <c r="G3161" s="10"/>
    </row>
    <row r="3162">
      <c r="A3162" s="217" t="s">
        <v>316</v>
      </c>
      <c r="B3162" s="218" t="s">
        <v>5426</v>
      </c>
      <c r="C3162" s="10" t="s">
        <v>5197</v>
      </c>
      <c r="D3162" s="10" t="s">
        <v>5430</v>
      </c>
      <c r="E3162" s="10"/>
      <c r="F3162" s="10" t="s">
        <v>5431</v>
      </c>
      <c r="G3162" s="10"/>
    </row>
    <row r="3163">
      <c r="A3163" s="217" t="s">
        <v>316</v>
      </c>
      <c r="B3163" s="218" t="s">
        <v>5426</v>
      </c>
      <c r="C3163" s="89" t="s">
        <v>5200</v>
      </c>
      <c r="D3163" s="89" t="s">
        <v>3692</v>
      </c>
      <c r="E3163" s="10"/>
      <c r="F3163" s="10" t="s">
        <v>5306</v>
      </c>
      <c r="G3163" s="10"/>
    </row>
    <row r="3164">
      <c r="A3164" s="217" t="s">
        <v>316</v>
      </c>
      <c r="B3164" s="218" t="s">
        <v>5426</v>
      </c>
      <c r="C3164" s="89" t="s">
        <v>5200</v>
      </c>
      <c r="D3164" s="10" t="s">
        <v>5093</v>
      </c>
      <c r="E3164" s="10"/>
      <c r="F3164" s="10" t="s">
        <v>5432</v>
      </c>
      <c r="G3164" s="10"/>
    </row>
    <row r="3165">
      <c r="A3165" s="217" t="s">
        <v>326</v>
      </c>
      <c r="B3165" s="218" t="s">
        <v>1215</v>
      </c>
      <c r="C3165" s="89" t="s">
        <v>1216</v>
      </c>
      <c r="D3165" s="89" t="s">
        <v>1217</v>
      </c>
      <c r="E3165" s="10"/>
      <c r="F3165" s="10" t="s">
        <v>5433</v>
      </c>
      <c r="G3165" s="10"/>
    </row>
    <row r="3166">
      <c r="A3166" s="217" t="s">
        <v>326</v>
      </c>
      <c r="B3166" s="218" t="s">
        <v>1215</v>
      </c>
      <c r="C3166" s="10" t="s">
        <v>2505</v>
      </c>
      <c r="D3166" s="10" t="s">
        <v>3554</v>
      </c>
      <c r="E3166" s="10"/>
      <c r="F3166" s="10" t="s">
        <v>5434</v>
      </c>
      <c r="G3166" s="10"/>
    </row>
    <row r="3167">
      <c r="A3167" s="217" t="s">
        <v>326</v>
      </c>
      <c r="B3167" s="218" t="s">
        <v>1215</v>
      </c>
      <c r="C3167" s="10" t="s">
        <v>1222</v>
      </c>
      <c r="D3167" s="10" t="s">
        <v>5435</v>
      </c>
      <c r="E3167" s="10"/>
      <c r="F3167" s="10" t="s">
        <v>5436</v>
      </c>
      <c r="G3167" s="10"/>
    </row>
    <row r="3168">
      <c r="A3168" s="217" t="s">
        <v>326</v>
      </c>
      <c r="B3168" s="218" t="s">
        <v>658</v>
      </c>
      <c r="C3168" s="10"/>
      <c r="D3168" s="10" t="s">
        <v>5318</v>
      </c>
      <c r="E3168" s="10"/>
      <c r="F3168" s="10" t="s">
        <v>5437</v>
      </c>
      <c r="G3168" s="10"/>
    </row>
    <row r="3169">
      <c r="A3169" s="217" t="s">
        <v>326</v>
      </c>
      <c r="B3169" s="218" t="s">
        <v>658</v>
      </c>
      <c r="C3169" s="10" t="s">
        <v>872</v>
      </c>
      <c r="D3169" s="10" t="s">
        <v>660</v>
      </c>
      <c r="E3169" s="10"/>
      <c r="F3169" s="10" t="s">
        <v>5438</v>
      </c>
      <c r="G3169" s="10"/>
    </row>
    <row r="3170">
      <c r="A3170" s="217" t="s">
        <v>687</v>
      </c>
      <c r="B3170" s="218" t="s">
        <v>693</v>
      </c>
      <c r="C3170" s="10" t="s">
        <v>715</v>
      </c>
      <c r="D3170" s="10" t="s">
        <v>1313</v>
      </c>
      <c r="E3170" s="10"/>
      <c r="F3170" s="10" t="s">
        <v>5439</v>
      </c>
      <c r="G3170" s="10"/>
    </row>
    <row r="3171">
      <c r="A3171" s="217" t="s">
        <v>687</v>
      </c>
      <c r="B3171" s="218" t="s">
        <v>693</v>
      </c>
      <c r="C3171" s="10" t="s">
        <v>1623</v>
      </c>
      <c r="D3171" s="10" t="s">
        <v>1624</v>
      </c>
      <c r="E3171" s="10"/>
      <c r="F3171" s="10" t="s">
        <v>1229</v>
      </c>
      <c r="G3171" s="10"/>
    </row>
    <row r="3172">
      <c r="A3172" s="217" t="s">
        <v>4808</v>
      </c>
      <c r="B3172" s="218" t="s">
        <v>5440</v>
      </c>
      <c r="C3172" s="10"/>
      <c r="D3172" s="10" t="s">
        <v>4811</v>
      </c>
      <c r="E3172" s="10" t="s">
        <v>5441</v>
      </c>
      <c r="F3172" s="10" t="s">
        <v>5442</v>
      </c>
      <c r="G3172" s="10"/>
    </row>
    <row r="3173">
      <c r="A3173" s="217" t="s">
        <v>388</v>
      </c>
      <c r="B3173" s="218" t="s">
        <v>2083</v>
      </c>
      <c r="C3173" s="10" t="s">
        <v>2813</v>
      </c>
      <c r="D3173" s="10" t="s">
        <v>5443</v>
      </c>
      <c r="E3173" s="10" t="s">
        <v>5444</v>
      </c>
      <c r="F3173" s="10" t="s">
        <v>5445</v>
      </c>
      <c r="G3173" s="10"/>
    </row>
    <row r="3174">
      <c r="A3174" s="217" t="s">
        <v>1016</v>
      </c>
      <c r="B3174" s="218" t="s">
        <v>4289</v>
      </c>
      <c r="C3174" s="10"/>
      <c r="D3174" s="10" t="s">
        <v>5446</v>
      </c>
      <c r="E3174" s="10" t="s">
        <v>5444</v>
      </c>
      <c r="F3174" s="10" t="s">
        <v>5447</v>
      </c>
      <c r="G3174" s="10"/>
    </row>
    <row r="3175">
      <c r="A3175" s="217" t="s">
        <v>1016</v>
      </c>
      <c r="B3175" s="218" t="s">
        <v>1733</v>
      </c>
      <c r="C3175" s="10" t="s">
        <v>3143</v>
      </c>
      <c r="D3175" s="10" t="s">
        <v>5448</v>
      </c>
      <c r="E3175" s="10"/>
      <c r="F3175" s="10" t="s">
        <v>5449</v>
      </c>
      <c r="G3175" s="10"/>
    </row>
    <row r="3176">
      <c r="A3176" s="217" t="s">
        <v>1016</v>
      </c>
      <c r="B3176" s="218" t="s">
        <v>1782</v>
      </c>
      <c r="C3176" s="9" t="s">
        <v>1803</v>
      </c>
      <c r="D3176" s="10" t="s">
        <v>1808</v>
      </c>
      <c r="E3176" s="10"/>
      <c r="F3176" s="10" t="s">
        <v>5450</v>
      </c>
      <c r="G3176" s="10"/>
    </row>
    <row r="3177">
      <c r="A3177" s="217" t="s">
        <v>1016</v>
      </c>
      <c r="B3177" s="218" t="s">
        <v>1782</v>
      </c>
      <c r="C3177" s="9" t="s">
        <v>1803</v>
      </c>
      <c r="D3177" s="10" t="s">
        <v>1812</v>
      </c>
      <c r="E3177" s="10"/>
      <c r="F3177" s="10" t="s">
        <v>5451</v>
      </c>
      <c r="G3177" s="10"/>
    </row>
    <row r="3178">
      <c r="A3178" s="217" t="s">
        <v>1016</v>
      </c>
      <c r="B3178" s="218" t="s">
        <v>1782</v>
      </c>
      <c r="C3178" s="9" t="s">
        <v>1803</v>
      </c>
      <c r="D3178" s="10" t="s">
        <v>1822</v>
      </c>
      <c r="E3178" s="10"/>
      <c r="F3178" s="10" t="s">
        <v>5452</v>
      </c>
      <c r="G3178" s="10"/>
    </row>
    <row r="3179">
      <c r="A3179" s="217" t="s">
        <v>1016</v>
      </c>
      <c r="B3179" s="218" t="s">
        <v>1782</v>
      </c>
      <c r="C3179" s="9" t="s">
        <v>1803</v>
      </c>
      <c r="D3179" s="10" t="s">
        <v>2291</v>
      </c>
      <c r="E3179" s="10"/>
      <c r="F3179" s="10" t="s">
        <v>5453</v>
      </c>
      <c r="G3179" s="10"/>
    </row>
    <row r="3180">
      <c r="A3180" s="217" t="s">
        <v>1016</v>
      </c>
      <c r="B3180" s="218" t="s">
        <v>1782</v>
      </c>
      <c r="C3180" s="9" t="s">
        <v>1803</v>
      </c>
      <c r="D3180" s="10" t="s">
        <v>2912</v>
      </c>
      <c r="E3180" s="10"/>
      <c r="F3180" s="10" t="s">
        <v>5454</v>
      </c>
      <c r="G3180" s="10"/>
    </row>
    <row r="3181">
      <c r="A3181" s="217" t="s">
        <v>1016</v>
      </c>
      <c r="B3181" s="218" t="s">
        <v>1782</v>
      </c>
      <c r="C3181" s="9" t="s">
        <v>1803</v>
      </c>
      <c r="D3181" s="10" t="s">
        <v>1834</v>
      </c>
      <c r="E3181" s="10" t="s">
        <v>5455</v>
      </c>
      <c r="F3181" s="196" t="s">
        <v>152</v>
      </c>
      <c r="G3181" s="10"/>
    </row>
    <row r="3182">
      <c r="A3182" s="217" t="s">
        <v>1107</v>
      </c>
      <c r="B3182" s="218" t="s">
        <v>1108</v>
      </c>
      <c r="C3182" s="9" t="s">
        <v>1897</v>
      </c>
      <c r="D3182" s="9" t="s">
        <v>1904</v>
      </c>
      <c r="E3182" s="10"/>
      <c r="F3182" s="10" t="s">
        <v>5456</v>
      </c>
      <c r="G3182" s="10"/>
    </row>
    <row r="3183">
      <c r="A3183" s="217" t="s">
        <v>1107</v>
      </c>
      <c r="B3183" s="218" t="s">
        <v>1108</v>
      </c>
      <c r="C3183" s="9" t="s">
        <v>1869</v>
      </c>
      <c r="D3183" s="9" t="s">
        <v>1870</v>
      </c>
      <c r="E3183" s="10"/>
      <c r="F3183" s="10" t="s">
        <v>5457</v>
      </c>
      <c r="G3183" s="10"/>
    </row>
    <row r="3184">
      <c r="A3184" s="67" t="s">
        <v>366</v>
      </c>
    </row>
    <row r="3185">
      <c r="A3185" s="217" t="s">
        <v>4808</v>
      </c>
      <c r="B3185" s="218" t="s">
        <v>5440</v>
      </c>
      <c r="C3185" s="10"/>
      <c r="D3185" s="10"/>
      <c r="E3185" s="10" t="s">
        <v>5458</v>
      </c>
      <c r="F3185" s="10" t="s">
        <v>5071</v>
      </c>
      <c r="G3185" s="10"/>
    </row>
    <row r="3186">
      <c r="A3186" s="217" t="s">
        <v>248</v>
      </c>
      <c r="B3186" s="218" t="s">
        <v>5459</v>
      </c>
      <c r="C3186" s="10"/>
      <c r="D3186" s="10"/>
      <c r="E3186" s="10" t="s">
        <v>5460</v>
      </c>
      <c r="F3186" s="10" t="s">
        <v>5461</v>
      </c>
      <c r="G3186" s="10"/>
    </row>
    <row r="3187">
      <c r="A3187" s="217" t="s">
        <v>4835</v>
      </c>
      <c r="B3187" s="218" t="s">
        <v>5462</v>
      </c>
      <c r="C3187" s="10"/>
      <c r="D3187" s="10"/>
      <c r="E3187" s="10"/>
      <c r="F3187" s="10" t="s">
        <v>5228</v>
      </c>
      <c r="G3187" s="10"/>
    </row>
    <row r="3188">
      <c r="A3188" s="217" t="s">
        <v>368</v>
      </c>
      <c r="B3188" s="218" t="s">
        <v>368</v>
      </c>
      <c r="C3188" s="10"/>
      <c r="D3188" s="10"/>
      <c r="E3188" s="10" t="s">
        <v>1421</v>
      </c>
      <c r="F3188" s="10" t="s">
        <v>5432</v>
      </c>
      <c r="G3188" s="10"/>
    </row>
    <row r="3189">
      <c r="A3189" s="217" t="s">
        <v>368</v>
      </c>
      <c r="B3189" s="218" t="s">
        <v>368</v>
      </c>
      <c r="C3189" s="10"/>
      <c r="D3189" s="10"/>
      <c r="E3189" s="10" t="s">
        <v>5463</v>
      </c>
      <c r="F3189" s="10"/>
      <c r="G3189" s="10"/>
    </row>
    <row r="3190">
      <c r="A3190" s="217" t="s">
        <v>3368</v>
      </c>
      <c r="B3190" s="218" t="s">
        <v>3369</v>
      </c>
      <c r="C3190" s="10"/>
      <c r="D3190" s="10"/>
      <c r="E3190" s="10"/>
      <c r="F3190" s="10" t="s">
        <v>5464</v>
      </c>
      <c r="G3190" s="10"/>
    </row>
    <row r="3191">
      <c r="A3191" s="217" t="s">
        <v>368</v>
      </c>
      <c r="B3191" s="218" t="s">
        <v>368</v>
      </c>
      <c r="C3191" s="10"/>
      <c r="D3191" s="10"/>
      <c r="E3191" s="10" t="s">
        <v>5280</v>
      </c>
      <c r="F3191" s="10" t="s">
        <v>5465</v>
      </c>
      <c r="G3191" s="10"/>
    </row>
    <row r="3192">
      <c r="A3192" s="17"/>
    </row>
    <row r="3193">
      <c r="A3193" s="15"/>
    </row>
    <row r="3196">
      <c r="A3196" s="219"/>
    </row>
    <row r="3197">
      <c r="A3197" s="38" t="s">
        <v>5466</v>
      </c>
    </row>
    <row r="3198">
      <c r="A3198" s="1"/>
    </row>
    <row r="3199">
      <c r="A3199" s="1" t="s">
        <v>5467</v>
      </c>
      <c r="F3199" s="24" t="s">
        <v>186</v>
      </c>
    </row>
    <row r="3200">
      <c r="A3200" s="9" t="s">
        <v>4540</v>
      </c>
      <c r="B3200" s="18" t="s">
        <v>5468</v>
      </c>
      <c r="C3200" s="9" t="s">
        <v>5469</v>
      </c>
      <c r="D3200" s="91" t="s">
        <v>5470</v>
      </c>
      <c r="E3200" s="91"/>
      <c r="F3200" s="91" t="s">
        <v>5471</v>
      </c>
      <c r="G3200" s="91"/>
    </row>
    <row r="3201">
      <c r="A3201" s="9" t="s">
        <v>4540</v>
      </c>
      <c r="B3201" s="18" t="s">
        <v>5468</v>
      </c>
      <c r="C3201" s="9" t="s">
        <v>5469</v>
      </c>
      <c r="D3201" s="91" t="s">
        <v>5472</v>
      </c>
      <c r="E3201" s="91"/>
      <c r="F3201" s="91" t="s">
        <v>5471</v>
      </c>
      <c r="G3201" s="91"/>
    </row>
    <row r="3202">
      <c r="A3202" s="9" t="s">
        <v>4540</v>
      </c>
      <c r="B3202" s="18" t="s">
        <v>5468</v>
      </c>
      <c r="C3202" s="9" t="s">
        <v>5469</v>
      </c>
      <c r="D3202" s="91" t="s">
        <v>5473</v>
      </c>
      <c r="E3202" s="91"/>
      <c r="F3202" s="91" t="s">
        <v>5471</v>
      </c>
      <c r="G3202" s="91"/>
    </row>
    <row r="3203">
      <c r="A3203" s="9" t="s">
        <v>4540</v>
      </c>
      <c r="B3203" s="18" t="s">
        <v>5468</v>
      </c>
      <c r="C3203" s="9" t="s">
        <v>5469</v>
      </c>
      <c r="D3203" s="91" t="s">
        <v>5474</v>
      </c>
      <c r="E3203" s="91"/>
      <c r="F3203" s="91" t="s">
        <v>5471</v>
      </c>
      <c r="G3203" s="91"/>
    </row>
    <row r="3204">
      <c r="A3204" s="9" t="s">
        <v>4540</v>
      </c>
      <c r="B3204" s="18" t="s">
        <v>5468</v>
      </c>
      <c r="C3204" s="9" t="s">
        <v>5469</v>
      </c>
      <c r="D3204" s="91" t="s">
        <v>5475</v>
      </c>
      <c r="E3204" s="91"/>
      <c r="F3204" s="91" t="s">
        <v>5471</v>
      </c>
      <c r="G3204" s="91"/>
    </row>
    <row r="3205">
      <c r="A3205" s="9" t="s">
        <v>4540</v>
      </c>
      <c r="B3205" s="18" t="s">
        <v>5468</v>
      </c>
      <c r="C3205" s="9" t="s">
        <v>5469</v>
      </c>
      <c r="D3205" s="91" t="s">
        <v>5476</v>
      </c>
      <c r="E3205" s="91"/>
      <c r="F3205" s="91" t="s">
        <v>5471</v>
      </c>
      <c r="G3205" s="91"/>
    </row>
    <row r="3206">
      <c r="A3206" s="9" t="s">
        <v>4540</v>
      </c>
      <c r="B3206" s="18" t="s">
        <v>5034</v>
      </c>
      <c r="C3206" s="9" t="s">
        <v>5114</v>
      </c>
      <c r="D3206" s="91" t="s">
        <v>5477</v>
      </c>
      <c r="E3206" s="91"/>
      <c r="F3206" s="91" t="s">
        <v>5478</v>
      </c>
      <c r="G3206" s="91"/>
    </row>
    <row r="3207">
      <c r="A3207" s="9" t="s">
        <v>4540</v>
      </c>
      <c r="B3207" s="31" t="s">
        <v>5479</v>
      </c>
      <c r="C3207" s="9"/>
      <c r="D3207" s="91" t="s">
        <v>5480</v>
      </c>
      <c r="E3207" s="91"/>
      <c r="F3207" s="91" t="s">
        <v>5481</v>
      </c>
      <c r="G3207" s="91"/>
    </row>
    <row r="3208">
      <c r="A3208" s="9" t="s">
        <v>4540</v>
      </c>
      <c r="B3208" s="31" t="s">
        <v>5479</v>
      </c>
      <c r="C3208" s="9" t="s">
        <v>5482</v>
      </c>
      <c r="D3208" s="91" t="s">
        <v>5483</v>
      </c>
      <c r="E3208" s="91"/>
      <c r="F3208" s="91" t="s">
        <v>5484</v>
      </c>
      <c r="G3208" s="91"/>
    </row>
    <row r="3209">
      <c r="A3209" s="9" t="s">
        <v>4540</v>
      </c>
      <c r="B3209" s="31" t="s">
        <v>5479</v>
      </c>
      <c r="C3209" s="9"/>
      <c r="D3209" s="91" t="s">
        <v>5485</v>
      </c>
      <c r="E3209" s="91"/>
      <c r="F3209" s="91" t="s">
        <v>5486</v>
      </c>
      <c r="G3209" s="91"/>
    </row>
    <row r="3210">
      <c r="A3210" s="9" t="s">
        <v>4540</v>
      </c>
      <c r="B3210" s="31" t="s">
        <v>5479</v>
      </c>
      <c r="C3210" s="9"/>
      <c r="D3210" s="91" t="s">
        <v>5487</v>
      </c>
      <c r="E3210" s="91"/>
      <c r="F3210" s="91" t="s">
        <v>5488</v>
      </c>
      <c r="G3210" s="91"/>
    </row>
    <row r="3211">
      <c r="A3211" s="9" t="s">
        <v>4540</v>
      </c>
      <c r="B3211" s="31" t="s">
        <v>5479</v>
      </c>
      <c r="C3211" s="9"/>
      <c r="D3211" s="91" t="s">
        <v>5489</v>
      </c>
      <c r="E3211" s="91"/>
      <c r="F3211" s="91"/>
      <c r="G3211" s="91"/>
    </row>
    <row r="3212">
      <c r="A3212" s="9" t="s">
        <v>4540</v>
      </c>
      <c r="B3212" s="31" t="s">
        <v>5479</v>
      </c>
      <c r="C3212" s="9"/>
      <c r="D3212" s="91" t="s">
        <v>5490</v>
      </c>
      <c r="E3212" s="91"/>
      <c r="F3212" s="91" t="s">
        <v>5481</v>
      </c>
      <c r="G3212" s="91"/>
    </row>
    <row r="3213">
      <c r="A3213" s="9" t="s">
        <v>4371</v>
      </c>
      <c r="B3213" s="18" t="s">
        <v>4472</v>
      </c>
      <c r="C3213" s="9" t="s">
        <v>5491</v>
      </c>
      <c r="D3213" s="9" t="s">
        <v>5492</v>
      </c>
      <c r="E3213" s="91"/>
      <c r="F3213" s="91" t="s">
        <v>5493</v>
      </c>
      <c r="G3213" s="91"/>
    </row>
    <row r="3214">
      <c r="A3214" s="9" t="s">
        <v>4371</v>
      </c>
      <c r="B3214" s="18" t="s">
        <v>4472</v>
      </c>
      <c r="C3214" s="9" t="s">
        <v>5494</v>
      </c>
      <c r="D3214" s="9" t="s">
        <v>5495</v>
      </c>
      <c r="E3214" s="91"/>
      <c r="F3214" s="91" t="s">
        <v>5493</v>
      </c>
      <c r="G3214" s="91"/>
    </row>
    <row r="3215">
      <c r="A3215" s="9" t="s">
        <v>5496</v>
      </c>
      <c r="B3215" s="18" t="s">
        <v>5497</v>
      </c>
      <c r="C3215" s="91" t="s">
        <v>5498</v>
      </c>
      <c r="D3215" s="91" t="s">
        <v>5499</v>
      </c>
      <c r="E3215" s="91" t="s">
        <v>837</v>
      </c>
      <c r="F3215" s="91" t="s">
        <v>5500</v>
      </c>
      <c r="G3215" s="91"/>
    </row>
    <row r="3216">
      <c r="A3216" s="9" t="s">
        <v>5496</v>
      </c>
      <c r="B3216" s="18" t="s">
        <v>5501</v>
      </c>
      <c r="C3216" s="91" t="s">
        <v>5502</v>
      </c>
      <c r="D3216" s="91" t="s">
        <v>5503</v>
      </c>
      <c r="E3216" s="91" t="s">
        <v>714</v>
      </c>
      <c r="F3216" s="91" t="s">
        <v>5504</v>
      </c>
      <c r="G3216" s="91"/>
    </row>
    <row r="3217">
      <c r="A3217" s="9" t="s">
        <v>248</v>
      </c>
      <c r="B3217" s="18" t="s">
        <v>5505</v>
      </c>
      <c r="C3217" s="9" t="s">
        <v>5506</v>
      </c>
      <c r="D3217" s="91" t="s">
        <v>5507</v>
      </c>
      <c r="E3217" s="91" t="s">
        <v>3468</v>
      </c>
      <c r="F3217" s="91" t="s">
        <v>5508</v>
      </c>
      <c r="G3217" s="91"/>
    </row>
    <row r="3218">
      <c r="A3218" s="9" t="s">
        <v>248</v>
      </c>
      <c r="B3218" s="18" t="s">
        <v>5505</v>
      </c>
      <c r="C3218" s="9" t="s">
        <v>5509</v>
      </c>
      <c r="D3218" s="91" t="s">
        <v>5510</v>
      </c>
      <c r="E3218" s="91" t="s">
        <v>5511</v>
      </c>
      <c r="F3218" s="91" t="s">
        <v>5512</v>
      </c>
      <c r="G3218" s="91"/>
    </row>
    <row r="3219">
      <c r="A3219" s="9" t="s">
        <v>248</v>
      </c>
      <c r="B3219" s="18" t="s">
        <v>5505</v>
      </c>
      <c r="C3219" s="9" t="s">
        <v>5509</v>
      </c>
      <c r="D3219" s="91" t="s">
        <v>5513</v>
      </c>
      <c r="E3219" s="91" t="s">
        <v>5514</v>
      </c>
      <c r="F3219" s="91" t="s">
        <v>5508</v>
      </c>
      <c r="G3219" s="91"/>
    </row>
    <row r="3220">
      <c r="A3220" s="9" t="s">
        <v>566</v>
      </c>
      <c r="B3220" s="18" t="s">
        <v>5515</v>
      </c>
      <c r="C3220" s="9" t="s">
        <v>5516</v>
      </c>
      <c r="D3220" s="91" t="s">
        <v>5517</v>
      </c>
      <c r="E3220" s="91"/>
      <c r="F3220" s="91" t="s">
        <v>5518</v>
      </c>
      <c r="G3220" s="91"/>
    </row>
    <row r="3221">
      <c r="A3221" s="9" t="s">
        <v>566</v>
      </c>
      <c r="B3221" s="18" t="s">
        <v>5515</v>
      </c>
      <c r="C3221" s="9" t="s">
        <v>5516</v>
      </c>
      <c r="D3221" s="91" t="s">
        <v>5519</v>
      </c>
      <c r="E3221" s="91" t="s">
        <v>5520</v>
      </c>
      <c r="F3221" s="91" t="s">
        <v>5521</v>
      </c>
      <c r="G3221" s="91"/>
    </row>
    <row r="3222">
      <c r="A3222" s="9" t="s">
        <v>566</v>
      </c>
      <c r="B3222" s="18" t="s">
        <v>5515</v>
      </c>
      <c r="C3222" s="9" t="s">
        <v>5516</v>
      </c>
      <c r="D3222" s="91" t="s">
        <v>5522</v>
      </c>
      <c r="E3222" s="91"/>
      <c r="F3222" s="91" t="s">
        <v>5478</v>
      </c>
      <c r="G3222" s="91"/>
    </row>
    <row r="3223">
      <c r="A3223" s="9" t="s">
        <v>566</v>
      </c>
      <c r="B3223" s="18" t="s">
        <v>5515</v>
      </c>
      <c r="C3223" s="9" t="s">
        <v>5523</v>
      </c>
      <c r="D3223" s="91" t="s">
        <v>5524</v>
      </c>
      <c r="E3223" s="91"/>
      <c r="F3223" s="91"/>
      <c r="G3223" s="91"/>
    </row>
    <row r="3224">
      <c r="A3224" s="9" t="s">
        <v>566</v>
      </c>
      <c r="B3224" s="18" t="s">
        <v>5515</v>
      </c>
      <c r="C3224" s="9" t="s">
        <v>5523</v>
      </c>
      <c r="D3224" s="91" t="s">
        <v>5525</v>
      </c>
      <c r="E3224" s="91"/>
      <c r="F3224" s="91" t="s">
        <v>5526</v>
      </c>
      <c r="G3224" s="91"/>
    </row>
    <row r="3225">
      <c r="A3225" s="9" t="s">
        <v>566</v>
      </c>
      <c r="B3225" s="18" t="s">
        <v>5515</v>
      </c>
      <c r="C3225" s="9" t="s">
        <v>5523</v>
      </c>
      <c r="D3225" s="91" t="s">
        <v>5527</v>
      </c>
      <c r="E3225" s="91"/>
      <c r="F3225" s="91"/>
      <c r="G3225" s="91"/>
    </row>
    <row r="3226">
      <c r="A3226" s="9" t="s">
        <v>566</v>
      </c>
      <c r="B3226" s="18" t="s">
        <v>5515</v>
      </c>
      <c r="C3226" s="9" t="s">
        <v>5523</v>
      </c>
      <c r="D3226" s="91" t="s">
        <v>5528</v>
      </c>
      <c r="E3226" s="91"/>
      <c r="F3226" s="91" t="s">
        <v>5529</v>
      </c>
      <c r="G3226" s="91"/>
    </row>
    <row r="3227">
      <c r="A3227" s="9" t="s">
        <v>566</v>
      </c>
      <c r="B3227" s="18" t="s">
        <v>5515</v>
      </c>
      <c r="C3227" s="9" t="s">
        <v>5523</v>
      </c>
      <c r="D3227" s="91" t="s">
        <v>5530</v>
      </c>
      <c r="E3227" s="91"/>
      <c r="F3227" s="91" t="s">
        <v>5531</v>
      </c>
      <c r="G3227" s="91"/>
    </row>
    <row r="3228">
      <c r="A3228" s="9" t="s">
        <v>566</v>
      </c>
      <c r="B3228" s="18" t="s">
        <v>5515</v>
      </c>
      <c r="C3228" s="9" t="s">
        <v>5523</v>
      </c>
      <c r="D3228" s="91" t="s">
        <v>5532</v>
      </c>
      <c r="E3228" s="91"/>
      <c r="F3228" s="91" t="s">
        <v>5533</v>
      </c>
      <c r="G3228" s="91"/>
    </row>
    <row r="3229">
      <c r="A3229" s="9" t="s">
        <v>566</v>
      </c>
      <c r="B3229" s="18" t="s">
        <v>5515</v>
      </c>
      <c r="C3229" s="9" t="s">
        <v>5534</v>
      </c>
      <c r="D3229" s="91" t="s">
        <v>5535</v>
      </c>
      <c r="E3229" s="91"/>
      <c r="F3229" s="91" t="s">
        <v>5529</v>
      </c>
      <c r="G3229" s="91"/>
    </row>
    <row r="3230">
      <c r="A3230" s="9" t="s">
        <v>566</v>
      </c>
      <c r="B3230" s="18" t="s">
        <v>5515</v>
      </c>
      <c r="C3230" s="9" t="s">
        <v>5534</v>
      </c>
      <c r="D3230" s="91" t="s">
        <v>5536</v>
      </c>
      <c r="E3230" s="91"/>
      <c r="F3230" s="91" t="s">
        <v>5537</v>
      </c>
      <c r="G3230" s="91"/>
    </row>
    <row r="3231">
      <c r="A3231" s="9" t="s">
        <v>566</v>
      </c>
      <c r="B3231" s="18" t="s">
        <v>5515</v>
      </c>
      <c r="C3231" s="9" t="s">
        <v>5534</v>
      </c>
      <c r="D3231" s="91" t="s">
        <v>5538</v>
      </c>
      <c r="E3231" s="91"/>
      <c r="F3231" s="91" t="s">
        <v>5539</v>
      </c>
      <c r="G3231" s="91"/>
    </row>
    <row r="3232">
      <c r="A3232" s="9" t="s">
        <v>566</v>
      </c>
      <c r="B3232" s="18" t="s">
        <v>5515</v>
      </c>
      <c r="C3232" s="9" t="s">
        <v>5534</v>
      </c>
      <c r="D3232" s="91" t="s">
        <v>5540</v>
      </c>
      <c r="E3232" s="91" t="s">
        <v>5541</v>
      </c>
      <c r="F3232" s="91" t="s">
        <v>5542</v>
      </c>
      <c r="G3232" s="91"/>
    </row>
    <row r="3233">
      <c r="A3233" s="9" t="s">
        <v>566</v>
      </c>
      <c r="B3233" s="18" t="s">
        <v>5515</v>
      </c>
      <c r="C3233" s="9" t="s">
        <v>5534</v>
      </c>
      <c r="D3233" s="91" t="s">
        <v>5543</v>
      </c>
      <c r="E3233" s="91"/>
      <c r="F3233" s="91" t="s">
        <v>5544</v>
      </c>
      <c r="G3233" s="91"/>
    </row>
    <row r="3234">
      <c r="A3234" s="9" t="s">
        <v>566</v>
      </c>
      <c r="B3234" s="18" t="s">
        <v>5515</v>
      </c>
      <c r="C3234" s="9" t="s">
        <v>5534</v>
      </c>
      <c r="D3234" s="91" t="s">
        <v>5545</v>
      </c>
      <c r="E3234" s="91"/>
      <c r="F3234" s="91" t="s">
        <v>5542</v>
      </c>
      <c r="G3234" s="91"/>
    </row>
    <row r="3235">
      <c r="A3235" s="9" t="s">
        <v>566</v>
      </c>
      <c r="B3235" s="18" t="s">
        <v>5515</v>
      </c>
      <c r="C3235" s="9" t="s">
        <v>5534</v>
      </c>
      <c r="D3235" s="91" t="s">
        <v>5546</v>
      </c>
      <c r="E3235" s="91"/>
      <c r="F3235" s="91" t="s">
        <v>5547</v>
      </c>
      <c r="G3235" s="91"/>
    </row>
    <row r="3236">
      <c r="A3236" s="9" t="s">
        <v>566</v>
      </c>
      <c r="B3236" s="18" t="s">
        <v>5515</v>
      </c>
      <c r="C3236" s="9" t="s">
        <v>5534</v>
      </c>
      <c r="D3236" s="91" t="s">
        <v>5548</v>
      </c>
      <c r="E3236" s="91"/>
      <c r="F3236" s="91" t="s">
        <v>5478</v>
      </c>
      <c r="G3236" s="91"/>
    </row>
    <row r="3237">
      <c r="A3237" s="9" t="s">
        <v>566</v>
      </c>
      <c r="B3237" s="18" t="s">
        <v>5515</v>
      </c>
      <c r="C3237" s="9" t="s">
        <v>5549</v>
      </c>
      <c r="D3237" s="91" t="s">
        <v>5550</v>
      </c>
      <c r="E3237" s="91"/>
      <c r="F3237" s="91" t="s">
        <v>5508</v>
      </c>
      <c r="G3237" s="91"/>
    </row>
    <row r="3238">
      <c r="A3238" s="9" t="s">
        <v>566</v>
      </c>
      <c r="B3238" s="18" t="s">
        <v>5515</v>
      </c>
      <c r="C3238" s="9" t="s">
        <v>5549</v>
      </c>
      <c r="D3238" s="91" t="s">
        <v>5551</v>
      </c>
      <c r="E3238" s="91"/>
      <c r="F3238" s="91" t="s">
        <v>5478</v>
      </c>
      <c r="G3238" s="91"/>
    </row>
    <row r="3239">
      <c r="A3239" s="9" t="s">
        <v>566</v>
      </c>
      <c r="B3239" s="18" t="s">
        <v>5515</v>
      </c>
      <c r="C3239" s="9" t="s">
        <v>5552</v>
      </c>
      <c r="D3239" s="91" t="s">
        <v>5553</v>
      </c>
      <c r="E3239" s="91"/>
      <c r="F3239" s="91" t="s">
        <v>5478</v>
      </c>
      <c r="G3239" s="91"/>
    </row>
    <row r="3240">
      <c r="A3240" s="9" t="s">
        <v>566</v>
      </c>
      <c r="B3240" s="18" t="s">
        <v>5515</v>
      </c>
      <c r="C3240" s="9" t="s">
        <v>5554</v>
      </c>
      <c r="D3240" s="91" t="s">
        <v>5555</v>
      </c>
      <c r="E3240" s="91"/>
      <c r="F3240" s="91" t="s">
        <v>5556</v>
      </c>
      <c r="G3240" s="91"/>
    </row>
    <row r="3241">
      <c r="A3241" s="220" t="s">
        <v>366</v>
      </c>
      <c r="B3241" s="1"/>
      <c r="C3241" s="1"/>
      <c r="D3241" s="1"/>
      <c r="E3241" s="1"/>
      <c r="F3241" s="1"/>
      <c r="G3241" s="1"/>
    </row>
    <row r="3242">
      <c r="A3242" s="9" t="s">
        <v>234</v>
      </c>
      <c r="B3242" s="18" t="s">
        <v>625</v>
      </c>
      <c r="C3242" s="9"/>
      <c r="D3242" s="91" t="s">
        <v>5557</v>
      </c>
      <c r="E3242" s="91"/>
      <c r="F3242" s="91" t="s">
        <v>5558</v>
      </c>
      <c r="G3242" s="91"/>
    </row>
    <row r="3243">
      <c r="A3243" s="1" t="s">
        <v>5559</v>
      </c>
    </row>
    <row r="3244">
      <c r="A3244" s="9" t="s">
        <v>306</v>
      </c>
      <c r="B3244" s="18" t="s">
        <v>4962</v>
      </c>
      <c r="C3244" s="9" t="s">
        <v>5560</v>
      </c>
      <c r="D3244" s="91" t="s">
        <v>5561</v>
      </c>
      <c r="E3244" s="91"/>
      <c r="F3244" s="91" t="s">
        <v>5562</v>
      </c>
      <c r="G3244" s="91"/>
    </row>
    <row r="3245">
      <c r="A3245" s="9" t="s">
        <v>306</v>
      </c>
      <c r="B3245" s="18" t="s">
        <v>4962</v>
      </c>
      <c r="C3245" s="9" t="s">
        <v>5563</v>
      </c>
      <c r="D3245" s="91" t="s">
        <v>5564</v>
      </c>
      <c r="E3245" s="91"/>
      <c r="F3245" s="91" t="s">
        <v>5565</v>
      </c>
      <c r="G3245" s="91"/>
    </row>
    <row r="3246">
      <c r="A3246" s="9" t="s">
        <v>306</v>
      </c>
      <c r="B3246" s="18" t="s">
        <v>4962</v>
      </c>
      <c r="C3246" s="9" t="s">
        <v>5566</v>
      </c>
      <c r="D3246" s="91" t="s">
        <v>5567</v>
      </c>
      <c r="E3246" s="91"/>
      <c r="F3246" s="91" t="s">
        <v>5568</v>
      </c>
      <c r="G3246" s="91"/>
    </row>
    <row r="3247">
      <c r="A3247" s="9" t="s">
        <v>306</v>
      </c>
      <c r="B3247" s="18" t="s">
        <v>4962</v>
      </c>
      <c r="C3247" s="13" t="s">
        <v>5569</v>
      </c>
      <c r="D3247" s="43" t="s">
        <v>5570</v>
      </c>
      <c r="E3247" s="91"/>
      <c r="F3247" s="91" t="s">
        <v>5571</v>
      </c>
      <c r="G3247" s="91"/>
    </row>
    <row r="3248">
      <c r="A3248" s="9" t="s">
        <v>306</v>
      </c>
      <c r="B3248" s="18" t="s">
        <v>4962</v>
      </c>
      <c r="C3248" s="13" t="s">
        <v>5569</v>
      </c>
      <c r="D3248" s="43" t="s">
        <v>5572</v>
      </c>
      <c r="E3248" s="91" t="s">
        <v>5573</v>
      </c>
      <c r="F3248" s="91" t="s">
        <v>5574</v>
      </c>
      <c r="G3248" s="91"/>
    </row>
    <row r="3249">
      <c r="A3249" s="9" t="s">
        <v>306</v>
      </c>
      <c r="B3249" s="18" t="s">
        <v>4962</v>
      </c>
      <c r="C3249" s="14" t="s">
        <v>5575</v>
      </c>
      <c r="D3249" s="43" t="s">
        <v>5576</v>
      </c>
      <c r="E3249" s="91"/>
      <c r="F3249" s="91" t="s">
        <v>5577</v>
      </c>
      <c r="G3249" s="91"/>
    </row>
    <row r="3250">
      <c r="A3250" s="9" t="s">
        <v>4540</v>
      </c>
      <c r="B3250" s="18" t="s">
        <v>5578</v>
      </c>
      <c r="C3250" s="9" t="s">
        <v>5579</v>
      </c>
      <c r="D3250" s="91" t="s">
        <v>5580</v>
      </c>
      <c r="E3250" s="91"/>
      <c r="F3250" s="91" t="s">
        <v>5581</v>
      </c>
      <c r="G3250" s="91"/>
    </row>
    <row r="3251">
      <c r="A3251" s="9" t="s">
        <v>4540</v>
      </c>
      <c r="B3251" s="18" t="s">
        <v>5578</v>
      </c>
      <c r="C3251" s="9" t="s">
        <v>5579</v>
      </c>
      <c r="D3251" s="91" t="s">
        <v>5582</v>
      </c>
      <c r="E3251" s="91"/>
      <c r="F3251" s="91" t="s">
        <v>5583</v>
      </c>
      <c r="G3251" s="91"/>
    </row>
    <row r="3252">
      <c r="A3252" s="9" t="s">
        <v>4540</v>
      </c>
      <c r="B3252" s="18" t="s">
        <v>5578</v>
      </c>
      <c r="C3252" s="9" t="s">
        <v>5579</v>
      </c>
      <c r="D3252" s="91" t="s">
        <v>5584</v>
      </c>
      <c r="E3252" s="91"/>
      <c r="F3252" s="91" t="s">
        <v>5585</v>
      </c>
      <c r="G3252" s="91"/>
    </row>
    <row r="3253">
      <c r="A3253" s="9" t="s">
        <v>4540</v>
      </c>
      <c r="B3253" s="18" t="s">
        <v>5578</v>
      </c>
      <c r="C3253" s="9" t="s">
        <v>5586</v>
      </c>
      <c r="D3253" s="91" t="s">
        <v>5587</v>
      </c>
      <c r="E3253" s="91"/>
      <c r="F3253" s="91" t="s">
        <v>5583</v>
      </c>
      <c r="G3253" s="91"/>
    </row>
    <row r="3254">
      <c r="A3254" s="9" t="s">
        <v>4540</v>
      </c>
      <c r="B3254" s="18" t="s">
        <v>5578</v>
      </c>
      <c r="C3254" s="9" t="s">
        <v>5586</v>
      </c>
      <c r="D3254" s="91" t="s">
        <v>5588</v>
      </c>
      <c r="E3254" s="91" t="s">
        <v>5589</v>
      </c>
      <c r="F3254" s="91" t="s">
        <v>5585</v>
      </c>
      <c r="G3254" s="91"/>
    </row>
    <row r="3255">
      <c r="A3255" s="9" t="s">
        <v>4540</v>
      </c>
      <c r="B3255" s="18" t="s">
        <v>5578</v>
      </c>
      <c r="C3255" s="9" t="s">
        <v>5586</v>
      </c>
      <c r="D3255" s="91" t="s">
        <v>5590</v>
      </c>
      <c r="E3255" s="91"/>
      <c r="F3255" s="91" t="s">
        <v>5583</v>
      </c>
      <c r="G3255" s="91"/>
    </row>
    <row r="3256">
      <c r="A3256" s="9" t="s">
        <v>4540</v>
      </c>
      <c r="B3256" s="18" t="s">
        <v>5578</v>
      </c>
      <c r="C3256" s="9" t="s">
        <v>5586</v>
      </c>
      <c r="D3256" s="91" t="s">
        <v>5591</v>
      </c>
      <c r="E3256" s="91" t="s">
        <v>5589</v>
      </c>
      <c r="F3256" s="91" t="s">
        <v>5583</v>
      </c>
      <c r="G3256" s="91"/>
    </row>
    <row r="3257">
      <c r="A3257" s="9" t="s">
        <v>4540</v>
      </c>
      <c r="B3257" s="18" t="s">
        <v>5578</v>
      </c>
      <c r="C3257" s="9"/>
      <c r="D3257" s="91" t="s">
        <v>5592</v>
      </c>
      <c r="E3257" s="91"/>
      <c r="F3257" s="91" t="s">
        <v>5583</v>
      </c>
      <c r="G3257" s="91"/>
    </row>
    <row r="3258">
      <c r="A3258" s="9" t="s">
        <v>4540</v>
      </c>
      <c r="B3258" s="18" t="s">
        <v>5578</v>
      </c>
      <c r="C3258" s="9"/>
      <c r="D3258" s="91" t="s">
        <v>5593</v>
      </c>
      <c r="E3258" s="91"/>
      <c r="F3258" s="91" t="s">
        <v>5583</v>
      </c>
      <c r="G3258" s="91"/>
    </row>
    <row r="3259">
      <c r="A3259" s="9" t="s">
        <v>4540</v>
      </c>
      <c r="B3259" s="18" t="s">
        <v>5578</v>
      </c>
      <c r="C3259" s="9"/>
      <c r="D3259" s="91" t="s">
        <v>5594</v>
      </c>
      <c r="E3259" s="91" t="s">
        <v>5589</v>
      </c>
      <c r="F3259" s="91" t="s">
        <v>5581</v>
      </c>
      <c r="G3259" s="91"/>
    </row>
    <row r="3260">
      <c r="A3260" s="9" t="s">
        <v>4540</v>
      </c>
      <c r="B3260" s="18" t="s">
        <v>5578</v>
      </c>
      <c r="C3260" s="9"/>
      <c r="D3260" s="91" t="s">
        <v>5595</v>
      </c>
      <c r="E3260" s="91"/>
      <c r="F3260" s="91" t="s">
        <v>5581</v>
      </c>
      <c r="G3260" s="91"/>
    </row>
    <row r="3261">
      <c r="A3261" s="9" t="s">
        <v>4540</v>
      </c>
      <c r="B3261" s="18" t="s">
        <v>5578</v>
      </c>
      <c r="C3261" s="9"/>
      <c r="D3261" s="91" t="s">
        <v>5596</v>
      </c>
      <c r="E3261" s="91"/>
      <c r="F3261" s="91" t="s">
        <v>5585</v>
      </c>
      <c r="G3261" s="91"/>
    </row>
    <row r="3262">
      <c r="A3262" s="9" t="s">
        <v>4540</v>
      </c>
      <c r="B3262" s="18" t="s">
        <v>5578</v>
      </c>
      <c r="C3262" s="9"/>
      <c r="D3262" s="91" t="s">
        <v>5597</v>
      </c>
      <c r="E3262" s="91"/>
      <c r="F3262" s="91" t="s">
        <v>5585</v>
      </c>
      <c r="G3262" s="91"/>
    </row>
    <row r="3263">
      <c r="A3263" s="9" t="s">
        <v>4540</v>
      </c>
      <c r="B3263" s="18" t="s">
        <v>5578</v>
      </c>
      <c r="C3263" s="9"/>
      <c r="D3263" s="91" t="s">
        <v>5598</v>
      </c>
      <c r="E3263" s="91" t="s">
        <v>5589</v>
      </c>
      <c r="F3263" s="91" t="s">
        <v>5585</v>
      </c>
      <c r="G3263" s="91"/>
    </row>
    <row r="3264">
      <c r="A3264" s="9" t="s">
        <v>4540</v>
      </c>
      <c r="B3264" s="18" t="s">
        <v>5578</v>
      </c>
      <c r="C3264" s="9"/>
      <c r="D3264" s="91" t="s">
        <v>5599</v>
      </c>
      <c r="E3264" s="91" t="s">
        <v>5589</v>
      </c>
      <c r="F3264" s="91" t="s">
        <v>5585</v>
      </c>
      <c r="G3264" s="91"/>
    </row>
    <row r="3265">
      <c r="A3265" s="9" t="s">
        <v>4540</v>
      </c>
      <c r="B3265" s="18" t="s">
        <v>5600</v>
      </c>
      <c r="C3265" s="9" t="s">
        <v>5601</v>
      </c>
      <c r="D3265" s="91" t="s">
        <v>5602</v>
      </c>
      <c r="E3265" s="91"/>
      <c r="F3265" s="91" t="s">
        <v>5603</v>
      </c>
      <c r="G3265" s="91"/>
    </row>
    <row r="3266">
      <c r="A3266" s="9" t="s">
        <v>4540</v>
      </c>
      <c r="B3266" s="18" t="s">
        <v>5600</v>
      </c>
      <c r="C3266" s="9" t="s">
        <v>5601</v>
      </c>
      <c r="D3266" s="91" t="s">
        <v>5604</v>
      </c>
      <c r="E3266" s="91"/>
      <c r="F3266" s="91" t="s">
        <v>5603</v>
      </c>
      <c r="G3266" s="91"/>
    </row>
    <row r="3267">
      <c r="A3267" s="9" t="s">
        <v>4540</v>
      </c>
      <c r="B3267" s="18" t="s">
        <v>5600</v>
      </c>
      <c r="C3267" s="9" t="s">
        <v>5601</v>
      </c>
      <c r="D3267" s="91" t="s">
        <v>5605</v>
      </c>
      <c r="E3267" s="91"/>
      <c r="F3267" s="91" t="s">
        <v>5606</v>
      </c>
      <c r="G3267" s="91"/>
    </row>
    <row r="3268">
      <c r="A3268" s="9" t="s">
        <v>4540</v>
      </c>
      <c r="B3268" s="31" t="s">
        <v>5479</v>
      </c>
      <c r="C3268" s="13"/>
      <c r="D3268" s="84" t="s">
        <v>5607</v>
      </c>
      <c r="E3268" s="91"/>
      <c r="F3268" s="91" t="s">
        <v>5608</v>
      </c>
      <c r="G3268" s="91"/>
    </row>
    <row r="3269">
      <c r="A3269" s="9" t="s">
        <v>4371</v>
      </c>
      <c r="B3269" s="18" t="s">
        <v>4472</v>
      </c>
      <c r="C3269" s="9" t="s">
        <v>5609</v>
      </c>
      <c r="D3269" s="91" t="s">
        <v>5610</v>
      </c>
      <c r="E3269" s="91"/>
      <c r="F3269" s="91" t="s">
        <v>4610</v>
      </c>
      <c r="G3269" s="91"/>
    </row>
    <row r="3270">
      <c r="A3270" s="9" t="s">
        <v>687</v>
      </c>
      <c r="B3270" s="18" t="s">
        <v>1293</v>
      </c>
      <c r="C3270" s="9" t="s">
        <v>1294</v>
      </c>
      <c r="D3270" s="91" t="s">
        <v>1299</v>
      </c>
      <c r="E3270" s="91"/>
      <c r="F3270" s="91" t="s">
        <v>5611</v>
      </c>
      <c r="G3270" s="91"/>
    </row>
    <row r="3271">
      <c r="A3271" s="9" t="s">
        <v>687</v>
      </c>
      <c r="B3271" s="18" t="s">
        <v>1293</v>
      </c>
      <c r="C3271" s="9" t="s">
        <v>1294</v>
      </c>
      <c r="D3271" s="91" t="s">
        <v>5612</v>
      </c>
      <c r="E3271" s="91"/>
      <c r="F3271" s="91" t="s">
        <v>5613</v>
      </c>
      <c r="G3271" s="91"/>
    </row>
    <row r="3272">
      <c r="A3272" s="9" t="s">
        <v>687</v>
      </c>
      <c r="B3272" s="18" t="s">
        <v>1293</v>
      </c>
      <c r="C3272" s="9" t="s">
        <v>1294</v>
      </c>
      <c r="D3272" s="91" t="s">
        <v>5614</v>
      </c>
      <c r="E3272" s="91"/>
      <c r="F3272" s="91" t="s">
        <v>5611</v>
      </c>
      <c r="G3272" s="91"/>
    </row>
    <row r="3273">
      <c r="A3273" s="9" t="s">
        <v>687</v>
      </c>
      <c r="B3273" s="18" t="s">
        <v>1293</v>
      </c>
      <c r="C3273" s="9" t="s">
        <v>1294</v>
      </c>
      <c r="D3273" s="91" t="s">
        <v>5615</v>
      </c>
      <c r="E3273" s="91"/>
      <c r="F3273" s="91" t="s">
        <v>5616</v>
      </c>
      <c r="G3273" s="91"/>
    </row>
    <row r="3274">
      <c r="A3274" s="9" t="s">
        <v>388</v>
      </c>
      <c r="B3274" s="18" t="s">
        <v>2083</v>
      </c>
      <c r="C3274" s="9"/>
      <c r="D3274" s="91" t="s">
        <v>5617</v>
      </c>
      <c r="E3274" s="91"/>
      <c r="F3274" s="91" t="s">
        <v>5618</v>
      </c>
      <c r="G3274" s="91"/>
    </row>
    <row r="3275">
      <c r="A3275" s="9" t="s">
        <v>388</v>
      </c>
      <c r="B3275" s="18" t="s">
        <v>5619</v>
      </c>
      <c r="C3275" s="9" t="s">
        <v>5620</v>
      </c>
      <c r="D3275" s="91" t="s">
        <v>5621</v>
      </c>
      <c r="E3275" s="91"/>
      <c r="F3275" s="91" t="s">
        <v>5622</v>
      </c>
      <c r="G3275" s="121" t="str">
        <f t="shared" ref="G3275:G3277" si="5">HYPERLINK("https://www.youtube.com/watch?v=7qWlzgePAB8","Link")</f>
        <v>Link</v>
      </c>
    </row>
    <row r="3276">
      <c r="A3276" s="9" t="s">
        <v>388</v>
      </c>
      <c r="B3276" s="18" t="s">
        <v>5619</v>
      </c>
      <c r="C3276" s="9" t="s">
        <v>5620</v>
      </c>
      <c r="D3276" s="91" t="s">
        <v>5623</v>
      </c>
      <c r="E3276" s="91"/>
      <c r="F3276" s="91" t="s">
        <v>5622</v>
      </c>
      <c r="G3276" s="121" t="str">
        <f t="shared" si="5"/>
        <v>Link</v>
      </c>
    </row>
    <row r="3277">
      <c r="A3277" s="9" t="s">
        <v>388</v>
      </c>
      <c r="B3277" s="18" t="s">
        <v>5619</v>
      </c>
      <c r="C3277" s="9" t="s">
        <v>5624</v>
      </c>
      <c r="D3277" s="91" t="s">
        <v>5625</v>
      </c>
      <c r="E3277" s="91"/>
      <c r="F3277" s="91" t="s">
        <v>5622</v>
      </c>
      <c r="G3277" s="121" t="str">
        <f t="shared" si="5"/>
        <v>Link</v>
      </c>
    </row>
    <row r="3278">
      <c r="A3278" s="9" t="s">
        <v>388</v>
      </c>
      <c r="B3278" s="18" t="s">
        <v>5619</v>
      </c>
      <c r="C3278" s="9" t="s">
        <v>5624</v>
      </c>
      <c r="D3278" s="91" t="s">
        <v>5626</v>
      </c>
      <c r="E3278" s="91"/>
      <c r="F3278" s="91" t="s">
        <v>5627</v>
      </c>
      <c r="G3278" s="91"/>
    </row>
    <row r="3279">
      <c r="A3279" s="9" t="s">
        <v>1016</v>
      </c>
      <c r="B3279" s="18" t="s">
        <v>5628</v>
      </c>
      <c r="C3279" s="9" t="s">
        <v>5629</v>
      </c>
      <c r="D3279" s="91" t="s">
        <v>5630</v>
      </c>
      <c r="E3279" s="91"/>
      <c r="F3279" s="91" t="s">
        <v>5622</v>
      </c>
      <c r="G3279" s="121" t="str">
        <f>HYPERLINK("https://www.youtube.com/watch?v=ESOgms7FpuA","Link")</f>
        <v>Link</v>
      </c>
    </row>
    <row r="3280">
      <c r="A3280" s="9" t="s">
        <v>1016</v>
      </c>
      <c r="B3280" s="18" t="s">
        <v>5628</v>
      </c>
      <c r="C3280" s="9" t="s">
        <v>5631</v>
      </c>
      <c r="D3280" s="91" t="s">
        <v>5632</v>
      </c>
      <c r="E3280" s="91" t="s">
        <v>5633</v>
      </c>
      <c r="F3280" s="91" t="s">
        <v>5622</v>
      </c>
      <c r="G3280" s="121" t="str">
        <f>HYPERLINK("https://www.youtube.com/watch?v=Td5Nn3sTRUs","Link")</f>
        <v>Link</v>
      </c>
    </row>
    <row r="3281">
      <c r="A3281" s="9" t="s">
        <v>1016</v>
      </c>
      <c r="B3281" s="18" t="s">
        <v>5628</v>
      </c>
      <c r="C3281" s="9" t="s">
        <v>5634</v>
      </c>
      <c r="D3281" s="91" t="s">
        <v>4596</v>
      </c>
      <c r="E3281" s="91"/>
      <c r="F3281" s="91" t="s">
        <v>5531</v>
      </c>
      <c r="G3281" s="91"/>
    </row>
    <row r="3282">
      <c r="A3282" s="9" t="s">
        <v>1016</v>
      </c>
      <c r="B3282" s="18" t="s">
        <v>5628</v>
      </c>
      <c r="C3282" s="9"/>
      <c r="D3282" s="91" t="s">
        <v>5635</v>
      </c>
      <c r="E3282" s="91"/>
      <c r="F3282" s="91" t="s">
        <v>5636</v>
      </c>
      <c r="G3282" s="121" t="str">
        <f>HYPERLINK("https://www.youtube.com/watch?v=_QtCkEZ8tqg","Link")</f>
        <v>Link</v>
      </c>
    </row>
    <row r="3283">
      <c r="A3283" s="9" t="s">
        <v>1016</v>
      </c>
      <c r="B3283" s="18" t="s">
        <v>5628</v>
      </c>
      <c r="C3283" s="9"/>
      <c r="D3283" s="91" t="s">
        <v>5637</v>
      </c>
      <c r="E3283" s="91"/>
      <c r="F3283" s="91" t="s">
        <v>5622</v>
      </c>
      <c r="G3283" s="121" t="str">
        <f>HYPERLINK("https://www.youtube.com/watch?v=7qWlzgePAB8","Link")</f>
        <v>Link</v>
      </c>
    </row>
    <row r="3284">
      <c r="A3284" s="9" t="s">
        <v>1016</v>
      </c>
      <c r="B3284" s="18" t="s">
        <v>5638</v>
      </c>
      <c r="C3284" s="9" t="s">
        <v>5639</v>
      </c>
      <c r="D3284" s="91" t="s">
        <v>5640</v>
      </c>
      <c r="E3284" s="91"/>
      <c r="F3284" s="91" t="s">
        <v>5641</v>
      </c>
      <c r="G3284" s="91"/>
    </row>
    <row r="3285">
      <c r="A3285" s="9" t="s">
        <v>1016</v>
      </c>
      <c r="B3285" s="18" t="s">
        <v>4928</v>
      </c>
      <c r="C3285" s="9" t="s">
        <v>5642</v>
      </c>
      <c r="D3285" s="91" t="s">
        <v>5643</v>
      </c>
      <c r="E3285" s="91"/>
      <c r="F3285" s="91" t="s">
        <v>5644</v>
      </c>
      <c r="G3285" s="91"/>
    </row>
    <row r="3286">
      <c r="A3286" s="9" t="s">
        <v>566</v>
      </c>
      <c r="B3286" s="18" t="s">
        <v>5515</v>
      </c>
      <c r="C3286" s="9" t="s">
        <v>5645</v>
      </c>
      <c r="D3286" s="91" t="s">
        <v>5646</v>
      </c>
      <c r="E3286" s="91"/>
      <c r="F3286" s="91" t="s">
        <v>5647</v>
      </c>
      <c r="G3286" s="91"/>
    </row>
    <row r="3287">
      <c r="A3287" s="9" t="s">
        <v>566</v>
      </c>
      <c r="B3287" s="18" t="s">
        <v>5515</v>
      </c>
      <c r="C3287" s="9" t="s">
        <v>5516</v>
      </c>
      <c r="D3287" s="91" t="s">
        <v>5517</v>
      </c>
      <c r="E3287" s="91"/>
      <c r="F3287" s="91" t="s">
        <v>5648</v>
      </c>
      <c r="G3287" s="91"/>
    </row>
    <row r="3288">
      <c r="A3288" s="9" t="s">
        <v>566</v>
      </c>
      <c r="B3288" s="18" t="s">
        <v>5515</v>
      </c>
      <c r="C3288" s="9" t="s">
        <v>5523</v>
      </c>
      <c r="D3288" s="91" t="s">
        <v>5649</v>
      </c>
      <c r="E3288" s="91"/>
      <c r="F3288" s="91" t="s">
        <v>5650</v>
      </c>
      <c r="G3288" s="91"/>
    </row>
    <row r="3289">
      <c r="A3289" s="9" t="s">
        <v>566</v>
      </c>
      <c r="B3289" s="18" t="s">
        <v>5515</v>
      </c>
      <c r="C3289" s="9" t="s">
        <v>5523</v>
      </c>
      <c r="D3289" s="91" t="s">
        <v>5651</v>
      </c>
      <c r="E3289" s="91"/>
      <c r="F3289" s="91" t="s">
        <v>5652</v>
      </c>
      <c r="G3289" s="91"/>
    </row>
    <row r="3290">
      <c r="A3290" s="9" t="s">
        <v>566</v>
      </c>
      <c r="B3290" s="18" t="s">
        <v>5515</v>
      </c>
      <c r="C3290" s="9" t="s">
        <v>5523</v>
      </c>
      <c r="D3290" s="91" t="s">
        <v>5653</v>
      </c>
      <c r="E3290" s="91"/>
      <c r="F3290" s="91" t="s">
        <v>5654</v>
      </c>
      <c r="G3290" s="91"/>
    </row>
    <row r="3291">
      <c r="A3291" s="9" t="s">
        <v>566</v>
      </c>
      <c r="B3291" s="18" t="s">
        <v>5515</v>
      </c>
      <c r="C3291" s="9" t="s">
        <v>5523</v>
      </c>
      <c r="D3291" s="91" t="s">
        <v>5527</v>
      </c>
      <c r="E3291" s="91"/>
      <c r="F3291" s="91" t="s">
        <v>5655</v>
      </c>
      <c r="G3291" s="91"/>
    </row>
    <row r="3292">
      <c r="A3292" s="9" t="s">
        <v>566</v>
      </c>
      <c r="B3292" s="18" t="s">
        <v>5515</v>
      </c>
      <c r="C3292" s="9" t="s">
        <v>5523</v>
      </c>
      <c r="D3292" s="91" t="s">
        <v>5656</v>
      </c>
      <c r="E3292" s="91"/>
      <c r="F3292" s="91" t="s">
        <v>5657</v>
      </c>
      <c r="G3292" s="91"/>
    </row>
    <row r="3293">
      <c r="A3293" s="9" t="s">
        <v>566</v>
      </c>
      <c r="B3293" s="18" t="s">
        <v>5515</v>
      </c>
      <c r="C3293" s="9" t="s">
        <v>5523</v>
      </c>
      <c r="D3293" s="91" t="s">
        <v>5658</v>
      </c>
      <c r="E3293" s="91"/>
      <c r="F3293" s="91" t="s">
        <v>5659</v>
      </c>
      <c r="G3293" s="91"/>
    </row>
    <row r="3294">
      <c r="A3294" s="9" t="s">
        <v>566</v>
      </c>
      <c r="B3294" s="18" t="s">
        <v>5515</v>
      </c>
      <c r="C3294" s="9" t="s">
        <v>5523</v>
      </c>
      <c r="D3294" s="91" t="s">
        <v>5532</v>
      </c>
      <c r="E3294" s="91"/>
      <c r="F3294" s="91" t="s">
        <v>5660</v>
      </c>
      <c r="G3294" s="91"/>
    </row>
    <row r="3295">
      <c r="A3295" s="9" t="s">
        <v>566</v>
      </c>
      <c r="B3295" s="18" t="s">
        <v>5515</v>
      </c>
      <c r="C3295" s="9" t="s">
        <v>5523</v>
      </c>
      <c r="D3295" s="91" t="s">
        <v>5661</v>
      </c>
      <c r="E3295" s="91"/>
      <c r="F3295" s="91" t="s">
        <v>5662</v>
      </c>
      <c r="G3295" s="91"/>
    </row>
    <row r="3296">
      <c r="A3296" s="9" t="s">
        <v>566</v>
      </c>
      <c r="B3296" s="18" t="s">
        <v>5515</v>
      </c>
      <c r="C3296" s="9" t="s">
        <v>5534</v>
      </c>
      <c r="D3296" s="91" t="s">
        <v>5663</v>
      </c>
      <c r="E3296" s="91"/>
      <c r="F3296" s="91" t="s">
        <v>5641</v>
      </c>
      <c r="G3296" s="91"/>
    </row>
    <row r="3297">
      <c r="A3297" s="9" t="s">
        <v>566</v>
      </c>
      <c r="B3297" s="18" t="s">
        <v>5515</v>
      </c>
      <c r="C3297" s="9" t="s">
        <v>5549</v>
      </c>
      <c r="D3297" s="91" t="s">
        <v>5664</v>
      </c>
      <c r="E3297" s="91"/>
      <c r="F3297" s="91" t="s">
        <v>5662</v>
      </c>
      <c r="G3297" s="91"/>
    </row>
    <row r="3298">
      <c r="A3298" s="9" t="s">
        <v>566</v>
      </c>
      <c r="B3298" s="18" t="s">
        <v>5515</v>
      </c>
      <c r="C3298" s="9" t="s">
        <v>5549</v>
      </c>
      <c r="D3298" s="91" t="s">
        <v>5665</v>
      </c>
      <c r="E3298" s="91"/>
      <c r="F3298" s="91" t="s">
        <v>5666</v>
      </c>
      <c r="G3298" s="91"/>
    </row>
    <row r="3299">
      <c r="A3299" s="9" t="s">
        <v>566</v>
      </c>
      <c r="B3299" s="18" t="s">
        <v>5515</v>
      </c>
      <c r="C3299" s="9" t="s">
        <v>5549</v>
      </c>
      <c r="D3299" s="91" t="s">
        <v>5667</v>
      </c>
      <c r="E3299" s="91"/>
      <c r="F3299" s="91" t="s">
        <v>5662</v>
      </c>
      <c r="G3299" s="91"/>
    </row>
    <row r="3300">
      <c r="A3300" s="9" t="s">
        <v>566</v>
      </c>
      <c r="B3300" s="18" t="s">
        <v>5515</v>
      </c>
      <c r="C3300" s="9" t="s">
        <v>5549</v>
      </c>
      <c r="D3300" s="91" t="s">
        <v>5668</v>
      </c>
      <c r="E3300" s="91"/>
      <c r="F3300" s="91" t="s">
        <v>5662</v>
      </c>
      <c r="G3300" s="91"/>
    </row>
    <row r="3301">
      <c r="A3301" s="9" t="s">
        <v>566</v>
      </c>
      <c r="B3301" s="18" t="s">
        <v>5515</v>
      </c>
      <c r="C3301" s="9" t="s">
        <v>5552</v>
      </c>
      <c r="D3301" s="91" t="s">
        <v>5669</v>
      </c>
      <c r="E3301" s="91"/>
      <c r="F3301" s="91" t="s">
        <v>5478</v>
      </c>
      <c r="G3301" s="91"/>
    </row>
    <row r="3302">
      <c r="A3302" s="9" t="s">
        <v>566</v>
      </c>
      <c r="B3302" s="18" t="s">
        <v>5515</v>
      </c>
      <c r="C3302" s="9" t="s">
        <v>5670</v>
      </c>
      <c r="D3302" s="91" t="s">
        <v>5671</v>
      </c>
      <c r="E3302" s="91"/>
      <c r="F3302" s="91" t="s">
        <v>5672</v>
      </c>
      <c r="G3302" s="91"/>
    </row>
    <row r="3303">
      <c r="A3303" s="9" t="s">
        <v>1107</v>
      </c>
      <c r="B3303" s="18" t="s">
        <v>1108</v>
      </c>
      <c r="C3303" s="9" t="s">
        <v>1872</v>
      </c>
      <c r="D3303" s="91" t="s">
        <v>1873</v>
      </c>
      <c r="E3303" s="91"/>
      <c r="F3303" s="91" t="s">
        <v>5486</v>
      </c>
      <c r="G3303" s="91"/>
    </row>
    <row r="3304" ht="13.5" customHeight="1">
      <c r="A3304" s="67" t="s">
        <v>366</v>
      </c>
    </row>
    <row r="3305">
      <c r="A3305" s="9" t="s">
        <v>306</v>
      </c>
      <c r="B3305" s="18" t="s">
        <v>4962</v>
      </c>
      <c r="C3305" s="13"/>
      <c r="D3305" s="84"/>
      <c r="E3305" s="91" t="s">
        <v>5673</v>
      </c>
      <c r="F3305" s="91" t="s">
        <v>1229</v>
      </c>
      <c r="G3305" s="91"/>
    </row>
    <row r="3306">
      <c r="A3306" s="9" t="s">
        <v>306</v>
      </c>
      <c r="B3306" s="18" t="s">
        <v>4962</v>
      </c>
      <c r="C3306" s="13"/>
      <c r="D3306" s="84"/>
      <c r="E3306" s="91" t="s">
        <v>5674</v>
      </c>
      <c r="F3306" s="91" t="s">
        <v>5675</v>
      </c>
      <c r="G3306" s="91"/>
    </row>
    <row r="3307">
      <c r="A3307" s="9" t="s">
        <v>4540</v>
      </c>
      <c r="B3307" s="31" t="s">
        <v>5479</v>
      </c>
      <c r="C3307" s="9" t="s">
        <v>5676</v>
      </c>
      <c r="D3307" s="91"/>
      <c r="E3307" s="91" t="s">
        <v>5677</v>
      </c>
      <c r="F3307" s="91" t="s">
        <v>5678</v>
      </c>
      <c r="G3307" s="91"/>
    </row>
    <row r="3308">
      <c r="A3308" s="9" t="s">
        <v>5679</v>
      </c>
      <c r="B3308" s="18" t="s">
        <v>5680</v>
      </c>
      <c r="C3308" s="9"/>
      <c r="D3308" s="91"/>
      <c r="E3308" s="91" t="s">
        <v>5681</v>
      </c>
      <c r="F3308" s="91" t="s">
        <v>5678</v>
      </c>
      <c r="G3308" s="91"/>
    </row>
    <row r="3309">
      <c r="A3309" s="9" t="s">
        <v>566</v>
      </c>
      <c r="B3309" s="18" t="s">
        <v>5515</v>
      </c>
      <c r="C3309" s="9"/>
      <c r="D3309" s="91"/>
      <c r="E3309" s="91" t="s">
        <v>5682</v>
      </c>
      <c r="F3309" s="91" t="s">
        <v>5683</v>
      </c>
      <c r="G3309" s="91"/>
    </row>
    <row r="3310">
      <c r="A3310" s="9" t="s">
        <v>566</v>
      </c>
      <c r="B3310" s="18" t="s">
        <v>5515</v>
      </c>
      <c r="C3310" s="9"/>
      <c r="D3310" s="91"/>
      <c r="E3310" s="91" t="s">
        <v>5684</v>
      </c>
      <c r="F3310" s="91" t="s">
        <v>5685</v>
      </c>
      <c r="G3310" s="91"/>
    </row>
    <row r="3311">
      <c r="A3311" s="9" t="s">
        <v>368</v>
      </c>
      <c r="B3311" s="18" t="s">
        <v>368</v>
      </c>
      <c r="C3311" s="9"/>
      <c r="D3311" s="91"/>
      <c r="E3311" s="91" t="s">
        <v>5686</v>
      </c>
      <c r="F3311" s="91" t="s">
        <v>5654</v>
      </c>
      <c r="G3311" s="91"/>
    </row>
    <row r="3312">
      <c r="A3312" s="1" t="s">
        <v>5687</v>
      </c>
    </row>
    <row r="3313">
      <c r="A3313" s="9" t="s">
        <v>4540</v>
      </c>
      <c r="B3313" s="18" t="s">
        <v>5578</v>
      </c>
      <c r="C3313" s="9" t="s">
        <v>5688</v>
      </c>
      <c r="D3313" s="91" t="s">
        <v>5689</v>
      </c>
      <c r="E3313" s="91"/>
      <c r="F3313" s="91" t="s">
        <v>5690</v>
      </c>
      <c r="G3313" s="91"/>
    </row>
    <row r="3314">
      <c r="A3314" s="9" t="s">
        <v>4540</v>
      </c>
      <c r="B3314" s="18" t="s">
        <v>5578</v>
      </c>
      <c r="C3314" s="9" t="s">
        <v>5688</v>
      </c>
      <c r="D3314" s="91" t="s">
        <v>5691</v>
      </c>
      <c r="E3314" s="91"/>
      <c r="F3314" s="91" t="s">
        <v>5690</v>
      </c>
      <c r="G3314" s="91"/>
    </row>
    <row r="3315">
      <c r="A3315" s="9" t="s">
        <v>4540</v>
      </c>
      <c r="B3315" s="18" t="s">
        <v>5578</v>
      </c>
      <c r="C3315" s="9" t="s">
        <v>5692</v>
      </c>
      <c r="D3315" s="91" t="s">
        <v>5693</v>
      </c>
      <c r="E3315" s="91"/>
      <c r="F3315" s="91" t="s">
        <v>1229</v>
      </c>
      <c r="G3315" s="91"/>
    </row>
    <row r="3316">
      <c r="A3316" s="13" t="s">
        <v>4540</v>
      </c>
      <c r="B3316" s="18" t="s">
        <v>5578</v>
      </c>
      <c r="C3316" s="9" t="s">
        <v>5692</v>
      </c>
      <c r="D3316" s="91" t="s">
        <v>5694</v>
      </c>
      <c r="E3316" s="91"/>
      <c r="F3316" s="91" t="s">
        <v>1229</v>
      </c>
      <c r="G3316" s="91"/>
    </row>
    <row r="3317">
      <c r="A3317" s="9" t="s">
        <v>4540</v>
      </c>
      <c r="B3317" s="18" t="s">
        <v>5578</v>
      </c>
      <c r="C3317" s="9" t="s">
        <v>5695</v>
      </c>
      <c r="D3317" s="91" t="s">
        <v>5696</v>
      </c>
      <c r="E3317" s="91"/>
      <c r="F3317" s="91" t="s">
        <v>5697</v>
      </c>
      <c r="G3317" s="91"/>
    </row>
    <row r="3318">
      <c r="A3318" s="9" t="s">
        <v>4540</v>
      </c>
      <c r="B3318" s="18" t="s">
        <v>5578</v>
      </c>
      <c r="C3318" s="9" t="s">
        <v>5695</v>
      </c>
      <c r="D3318" s="91" t="s">
        <v>5698</v>
      </c>
      <c r="E3318" s="91"/>
      <c r="F3318" s="91" t="s">
        <v>5697</v>
      </c>
      <c r="G3318" s="91"/>
    </row>
    <row r="3319">
      <c r="A3319" s="9" t="s">
        <v>4540</v>
      </c>
      <c r="B3319" s="18" t="s">
        <v>5578</v>
      </c>
      <c r="C3319" s="9" t="s">
        <v>5695</v>
      </c>
      <c r="D3319" s="91" t="s">
        <v>5699</v>
      </c>
      <c r="E3319" s="91"/>
      <c r="F3319" s="91" t="s">
        <v>5700</v>
      </c>
      <c r="G3319" s="91"/>
    </row>
    <row r="3320">
      <c r="A3320" s="9" t="s">
        <v>4540</v>
      </c>
      <c r="B3320" s="18" t="s">
        <v>5578</v>
      </c>
      <c r="C3320" s="9" t="s">
        <v>5695</v>
      </c>
      <c r="D3320" s="91" t="s">
        <v>5701</v>
      </c>
      <c r="E3320" s="91"/>
      <c r="F3320" s="91" t="s">
        <v>5700</v>
      </c>
      <c r="G3320" s="91"/>
    </row>
    <row r="3321">
      <c r="A3321" s="9" t="s">
        <v>4540</v>
      </c>
      <c r="B3321" s="18" t="s">
        <v>5578</v>
      </c>
      <c r="C3321" s="9" t="s">
        <v>5695</v>
      </c>
      <c r="D3321" s="91" t="s">
        <v>5702</v>
      </c>
      <c r="E3321" s="91" t="s">
        <v>5703</v>
      </c>
      <c r="F3321" s="91" t="s">
        <v>5700</v>
      </c>
      <c r="G3321" s="91"/>
    </row>
    <row r="3322">
      <c r="A3322" s="9" t="s">
        <v>4540</v>
      </c>
      <c r="B3322" s="18" t="s">
        <v>5578</v>
      </c>
      <c r="C3322" s="9" t="s">
        <v>5695</v>
      </c>
      <c r="D3322" s="91" t="s">
        <v>5704</v>
      </c>
      <c r="E3322" s="91"/>
      <c r="F3322" s="91" t="s">
        <v>5700</v>
      </c>
      <c r="G3322" s="91"/>
    </row>
    <row r="3323">
      <c r="A3323" s="9" t="s">
        <v>4540</v>
      </c>
      <c r="B3323" s="18" t="s">
        <v>5578</v>
      </c>
      <c r="C3323" s="9" t="s">
        <v>5705</v>
      </c>
      <c r="D3323" s="91" t="s">
        <v>5706</v>
      </c>
      <c r="E3323" s="91"/>
      <c r="F3323" s="91" t="s">
        <v>5707</v>
      </c>
      <c r="G3323" s="91"/>
    </row>
    <row r="3324">
      <c r="A3324" s="9" t="s">
        <v>4540</v>
      </c>
      <c r="B3324" s="18" t="s">
        <v>5578</v>
      </c>
      <c r="C3324" s="9" t="s">
        <v>5705</v>
      </c>
      <c r="D3324" s="91" t="s">
        <v>5708</v>
      </c>
      <c r="E3324" s="91"/>
      <c r="F3324" s="91" t="s">
        <v>5707</v>
      </c>
      <c r="G3324" s="91"/>
    </row>
    <row r="3325">
      <c r="A3325" s="9" t="s">
        <v>4540</v>
      </c>
      <c r="B3325" s="18" t="s">
        <v>5578</v>
      </c>
      <c r="C3325" s="9" t="s">
        <v>5705</v>
      </c>
      <c r="D3325" s="91" t="s">
        <v>5709</v>
      </c>
      <c r="E3325" s="91"/>
      <c r="F3325" s="91" t="s">
        <v>5710</v>
      </c>
      <c r="G3325" s="91"/>
    </row>
    <row r="3326">
      <c r="A3326" s="9" t="s">
        <v>4540</v>
      </c>
      <c r="B3326" s="18" t="s">
        <v>5578</v>
      </c>
      <c r="C3326" s="9" t="s">
        <v>5705</v>
      </c>
      <c r="D3326" s="91" t="s">
        <v>5711</v>
      </c>
      <c r="E3326" s="91"/>
      <c r="F3326" s="91" t="s">
        <v>5707</v>
      </c>
      <c r="G3326" s="91"/>
    </row>
    <row r="3327">
      <c r="A3327" s="9" t="s">
        <v>4540</v>
      </c>
      <c r="B3327" s="18" t="s">
        <v>5578</v>
      </c>
      <c r="C3327" s="9" t="s">
        <v>5705</v>
      </c>
      <c r="D3327" s="91" t="s">
        <v>5712</v>
      </c>
      <c r="E3327" s="91"/>
      <c r="F3327" s="91" t="s">
        <v>5700</v>
      </c>
      <c r="G3327" s="91"/>
    </row>
    <row r="3328">
      <c r="A3328" s="9" t="s">
        <v>4540</v>
      </c>
      <c r="B3328" s="18" t="s">
        <v>5578</v>
      </c>
      <c r="C3328" s="9" t="s">
        <v>5705</v>
      </c>
      <c r="D3328" s="91" t="s">
        <v>5713</v>
      </c>
      <c r="E3328" s="91"/>
      <c r="F3328" s="91" t="s">
        <v>5714</v>
      </c>
      <c r="G3328" s="91"/>
    </row>
    <row r="3329">
      <c r="A3329" s="9" t="s">
        <v>4540</v>
      </c>
      <c r="B3329" s="18" t="s">
        <v>5578</v>
      </c>
      <c r="C3329" s="9" t="s">
        <v>5705</v>
      </c>
      <c r="D3329" s="91" t="s">
        <v>5715</v>
      </c>
      <c r="E3329" s="91"/>
      <c r="F3329" s="91" t="s">
        <v>5700</v>
      </c>
      <c r="G3329" s="91"/>
    </row>
    <row r="3330">
      <c r="A3330" s="9" t="s">
        <v>4540</v>
      </c>
      <c r="B3330" s="18" t="s">
        <v>5578</v>
      </c>
      <c r="C3330" s="9" t="s">
        <v>5705</v>
      </c>
      <c r="D3330" s="91" t="s">
        <v>5716</v>
      </c>
      <c r="E3330" s="91"/>
      <c r="F3330" s="91" t="s">
        <v>5700</v>
      </c>
      <c r="G3330" s="91"/>
    </row>
    <row r="3331">
      <c r="A3331" s="9" t="s">
        <v>4540</v>
      </c>
      <c r="B3331" s="18" t="s">
        <v>5578</v>
      </c>
      <c r="C3331" s="9" t="s">
        <v>5705</v>
      </c>
      <c r="D3331" s="91" t="s">
        <v>5717</v>
      </c>
      <c r="E3331" s="91" t="s">
        <v>5703</v>
      </c>
      <c r="F3331" s="91" t="s">
        <v>5700</v>
      </c>
      <c r="G3331" s="91"/>
    </row>
    <row r="3332">
      <c r="A3332" s="9" t="s">
        <v>4540</v>
      </c>
      <c r="B3332" s="18" t="s">
        <v>5718</v>
      </c>
      <c r="C3332" s="9"/>
      <c r="D3332" s="91" t="s">
        <v>5719</v>
      </c>
      <c r="E3332" s="91"/>
      <c r="F3332" s="91" t="s">
        <v>5710</v>
      </c>
      <c r="G3332" s="91"/>
    </row>
    <row r="3333">
      <c r="A3333" s="9" t="s">
        <v>4540</v>
      </c>
      <c r="B3333" s="18" t="s">
        <v>5718</v>
      </c>
      <c r="C3333" s="9"/>
      <c r="D3333" s="91" t="s">
        <v>5720</v>
      </c>
      <c r="E3333" s="91"/>
      <c r="F3333" s="91" t="s">
        <v>5721</v>
      </c>
      <c r="G3333" s="91"/>
    </row>
    <row r="3334">
      <c r="A3334" s="9" t="s">
        <v>4540</v>
      </c>
      <c r="B3334" s="18" t="s">
        <v>5718</v>
      </c>
      <c r="C3334" s="9"/>
      <c r="D3334" s="91" t="s">
        <v>5722</v>
      </c>
      <c r="E3334" s="91"/>
      <c r="F3334" s="91" t="s">
        <v>1229</v>
      </c>
      <c r="G3334" s="91"/>
    </row>
    <row r="3335">
      <c r="A3335" s="9" t="s">
        <v>4540</v>
      </c>
      <c r="B3335" s="18" t="s">
        <v>5718</v>
      </c>
      <c r="C3335" s="9"/>
      <c r="D3335" s="91" t="s">
        <v>5723</v>
      </c>
      <c r="E3335" s="91"/>
      <c r="F3335" s="91" t="s">
        <v>5724</v>
      </c>
      <c r="G3335" s="91"/>
    </row>
    <row r="3336">
      <c r="A3336" s="9" t="s">
        <v>4540</v>
      </c>
      <c r="B3336" s="18" t="s">
        <v>5718</v>
      </c>
      <c r="C3336" s="9"/>
      <c r="D3336" s="91" t="s">
        <v>5725</v>
      </c>
      <c r="E3336" s="91"/>
      <c r="F3336" s="91" t="s">
        <v>5697</v>
      </c>
      <c r="G3336" s="91"/>
    </row>
    <row r="3337">
      <c r="A3337" s="9" t="s">
        <v>4540</v>
      </c>
      <c r="B3337" s="18" t="s">
        <v>5718</v>
      </c>
      <c r="C3337" s="9"/>
      <c r="D3337" s="91" t="s">
        <v>5726</v>
      </c>
      <c r="E3337" s="91"/>
      <c r="F3337" s="91" t="s">
        <v>5727</v>
      </c>
      <c r="G3337" s="91"/>
    </row>
    <row r="3338">
      <c r="A3338" s="9" t="s">
        <v>4540</v>
      </c>
      <c r="B3338" s="18" t="s">
        <v>5718</v>
      </c>
      <c r="C3338" s="9"/>
      <c r="D3338" s="91" t="s">
        <v>5728</v>
      </c>
      <c r="E3338" s="91"/>
      <c r="F3338" s="91" t="s">
        <v>5729</v>
      </c>
      <c r="G3338" s="91"/>
    </row>
    <row r="3339">
      <c r="A3339" s="9" t="s">
        <v>4540</v>
      </c>
      <c r="B3339" s="18" t="s">
        <v>5718</v>
      </c>
      <c r="C3339" s="9"/>
      <c r="D3339" s="91" t="s">
        <v>5730</v>
      </c>
      <c r="E3339" s="91"/>
      <c r="F3339" s="91" t="s">
        <v>5729</v>
      </c>
      <c r="G3339" s="91"/>
    </row>
    <row r="3340">
      <c r="A3340" s="9" t="s">
        <v>4540</v>
      </c>
      <c r="B3340" s="18" t="s">
        <v>5718</v>
      </c>
      <c r="C3340" s="9"/>
      <c r="D3340" s="91" t="s">
        <v>5731</v>
      </c>
      <c r="E3340" s="91"/>
      <c r="F3340" s="91" t="s">
        <v>5707</v>
      </c>
      <c r="G3340" s="91"/>
    </row>
    <row r="3341" ht="13.5" customHeight="1">
      <c r="A3341" s="220" t="s">
        <v>366</v>
      </c>
      <c r="B3341" s="67"/>
      <c r="C3341" s="67"/>
      <c r="D3341" s="67"/>
      <c r="E3341" s="67"/>
      <c r="F3341" s="67"/>
      <c r="G3341" s="67"/>
    </row>
    <row r="3342">
      <c r="A3342" s="9" t="s">
        <v>4540</v>
      </c>
      <c r="B3342" s="18" t="s">
        <v>5718</v>
      </c>
      <c r="C3342" s="9"/>
      <c r="D3342" s="91"/>
      <c r="E3342" s="91"/>
      <c r="F3342" s="91" t="s">
        <v>5697</v>
      </c>
      <c r="G3342" s="91"/>
    </row>
    <row r="3343">
      <c r="A3343" s="9" t="s">
        <v>636</v>
      </c>
      <c r="B3343" s="18" t="s">
        <v>1926</v>
      </c>
      <c r="C3343" s="9" t="s">
        <v>2945</v>
      </c>
      <c r="D3343" s="91" t="s">
        <v>2372</v>
      </c>
      <c r="E3343" s="91" t="s">
        <v>5732</v>
      </c>
      <c r="F3343" s="91" t="s">
        <v>5733</v>
      </c>
      <c r="G3343" s="91"/>
    </row>
    <row r="3344">
      <c r="A3344" s="1" t="s">
        <v>5734</v>
      </c>
    </row>
    <row r="3345">
      <c r="A3345" s="9" t="s">
        <v>306</v>
      </c>
      <c r="B3345" s="18" t="s">
        <v>4962</v>
      </c>
      <c r="C3345" s="9" t="s">
        <v>5735</v>
      </c>
      <c r="D3345" s="91" t="s">
        <v>5736</v>
      </c>
      <c r="E3345" s="91"/>
      <c r="F3345" s="91" t="s">
        <v>5737</v>
      </c>
      <c r="G3345" s="91"/>
    </row>
    <row r="3346">
      <c r="A3346" s="9" t="s">
        <v>306</v>
      </c>
      <c r="B3346" s="18" t="s">
        <v>4962</v>
      </c>
      <c r="C3346" s="9" t="s">
        <v>5738</v>
      </c>
      <c r="D3346" s="91" t="s">
        <v>5739</v>
      </c>
      <c r="E3346" s="91"/>
      <c r="F3346" s="91" t="s">
        <v>4812</v>
      </c>
      <c r="G3346" s="91"/>
    </row>
    <row r="3347">
      <c r="A3347" s="9" t="s">
        <v>306</v>
      </c>
      <c r="B3347" s="18" t="s">
        <v>4962</v>
      </c>
      <c r="C3347" s="9" t="s">
        <v>5569</v>
      </c>
      <c r="D3347" s="91" t="s">
        <v>5570</v>
      </c>
      <c r="E3347" s="91"/>
      <c r="F3347" s="91" t="s">
        <v>4812</v>
      </c>
      <c r="G3347" s="91"/>
    </row>
    <row r="3348">
      <c r="A3348" s="9" t="s">
        <v>306</v>
      </c>
      <c r="B3348" s="18" t="s">
        <v>4962</v>
      </c>
      <c r="C3348" s="9" t="s">
        <v>5740</v>
      </c>
      <c r="D3348" s="91" t="s">
        <v>5741</v>
      </c>
      <c r="E3348" s="91"/>
      <c r="F3348" s="91" t="s">
        <v>4812</v>
      </c>
      <c r="G3348" s="91"/>
    </row>
    <row r="3349">
      <c r="A3349" s="9" t="s">
        <v>671</v>
      </c>
      <c r="B3349" s="18" t="s">
        <v>5742</v>
      </c>
      <c r="C3349" s="9" t="s">
        <v>5743</v>
      </c>
      <c r="D3349" s="91" t="s">
        <v>5744</v>
      </c>
      <c r="E3349" s="91"/>
      <c r="F3349" s="91" t="s">
        <v>5745</v>
      </c>
      <c r="G3349" s="91"/>
    </row>
    <row r="3350">
      <c r="A3350" s="9" t="s">
        <v>671</v>
      </c>
      <c r="B3350" s="18" t="s">
        <v>5742</v>
      </c>
      <c r="C3350" s="9" t="s">
        <v>5743</v>
      </c>
      <c r="D3350" s="91" t="s">
        <v>5746</v>
      </c>
      <c r="E3350" s="91"/>
      <c r="F3350" s="91" t="s">
        <v>5745</v>
      </c>
      <c r="G3350" s="91"/>
    </row>
    <row r="3351">
      <c r="A3351" s="9" t="s">
        <v>671</v>
      </c>
      <c r="B3351" s="18" t="s">
        <v>5742</v>
      </c>
      <c r="C3351" s="9" t="s">
        <v>5743</v>
      </c>
      <c r="D3351" s="91" t="s">
        <v>5747</v>
      </c>
      <c r="E3351" s="91"/>
      <c r="F3351" s="91" t="s">
        <v>5745</v>
      </c>
      <c r="G3351" s="91"/>
    </row>
    <row r="3352">
      <c r="A3352" s="9" t="s">
        <v>671</v>
      </c>
      <c r="B3352" s="18" t="s">
        <v>5742</v>
      </c>
      <c r="C3352" s="9" t="s">
        <v>5743</v>
      </c>
      <c r="D3352" s="91" t="s">
        <v>5748</v>
      </c>
      <c r="E3352" s="91"/>
      <c r="F3352" s="91" t="s">
        <v>5745</v>
      </c>
      <c r="G3352" s="91"/>
    </row>
    <row r="3353">
      <c r="A3353" s="9" t="s">
        <v>671</v>
      </c>
      <c r="B3353" s="18" t="s">
        <v>5742</v>
      </c>
      <c r="C3353" s="9" t="s">
        <v>5743</v>
      </c>
      <c r="D3353" s="91" t="s">
        <v>5749</v>
      </c>
      <c r="E3353" s="91"/>
      <c r="F3353" s="91" t="s">
        <v>5745</v>
      </c>
      <c r="G3353" s="91"/>
    </row>
    <row r="3354">
      <c r="A3354" s="9" t="s">
        <v>671</v>
      </c>
      <c r="B3354" s="18" t="s">
        <v>5742</v>
      </c>
      <c r="C3354" s="9" t="s">
        <v>5743</v>
      </c>
      <c r="D3354" s="91" t="s">
        <v>5750</v>
      </c>
      <c r="E3354" s="91"/>
      <c r="F3354" s="91" t="s">
        <v>5745</v>
      </c>
      <c r="G3354" s="91"/>
    </row>
    <row r="3355">
      <c r="A3355" s="9" t="s">
        <v>687</v>
      </c>
      <c r="B3355" s="18" t="s">
        <v>1293</v>
      </c>
      <c r="C3355" s="9" t="s">
        <v>5751</v>
      </c>
      <c r="D3355" s="91" t="s">
        <v>5752</v>
      </c>
      <c r="E3355" s="91"/>
      <c r="F3355" s="91" t="s">
        <v>5753</v>
      </c>
      <c r="G3355" s="91"/>
    </row>
    <row r="3356">
      <c r="A3356" s="9" t="s">
        <v>687</v>
      </c>
      <c r="B3356" s="18" t="s">
        <v>1293</v>
      </c>
      <c r="C3356" s="9" t="s">
        <v>922</v>
      </c>
      <c r="D3356" s="91" t="s">
        <v>5754</v>
      </c>
      <c r="E3356" s="91"/>
      <c r="F3356" s="91" t="s">
        <v>4255</v>
      </c>
      <c r="G3356" s="121" t="str">
        <f>HYPERLINK("https://www.youtube.com/watch?v=1R8HLmUgoLA","Link")</f>
        <v>Link</v>
      </c>
    </row>
    <row r="3357">
      <c r="A3357" s="13" t="s">
        <v>1016</v>
      </c>
      <c r="B3357" s="189" t="s">
        <v>5628</v>
      </c>
      <c r="C3357" s="9" t="s">
        <v>5631</v>
      </c>
      <c r="D3357" s="91" t="s">
        <v>5755</v>
      </c>
      <c r="E3357" s="91"/>
      <c r="F3357" s="91" t="s">
        <v>5756</v>
      </c>
      <c r="G3357" s="91"/>
    </row>
    <row r="3358">
      <c r="A3358" s="13" t="s">
        <v>1016</v>
      </c>
      <c r="B3358" s="189" t="s">
        <v>5628</v>
      </c>
      <c r="C3358" s="9" t="s">
        <v>5631</v>
      </c>
      <c r="D3358" s="91" t="s">
        <v>5757</v>
      </c>
      <c r="E3358" s="91"/>
      <c r="F3358" s="91" t="s">
        <v>5758</v>
      </c>
      <c r="G3358" s="91"/>
    </row>
    <row r="3359">
      <c r="A3359" s="13" t="s">
        <v>1016</v>
      </c>
      <c r="B3359" s="189" t="s">
        <v>5628</v>
      </c>
      <c r="C3359" s="9" t="s">
        <v>5631</v>
      </c>
      <c r="D3359" s="91" t="s">
        <v>5759</v>
      </c>
      <c r="E3359" s="91"/>
      <c r="F3359" s="91" t="s">
        <v>5760</v>
      </c>
      <c r="G3359" s="91"/>
    </row>
    <row r="3360">
      <c r="A3360" s="13" t="s">
        <v>1016</v>
      </c>
      <c r="B3360" s="189" t="s">
        <v>5628</v>
      </c>
      <c r="C3360" s="9" t="s">
        <v>5631</v>
      </c>
      <c r="D3360" s="91" t="s">
        <v>5761</v>
      </c>
      <c r="E3360" s="91"/>
      <c r="F3360" s="91" t="s">
        <v>5762</v>
      </c>
      <c r="G3360" s="121" t="str">
        <f>HYPERLINK("https://www.youtube.com/watch?v=j3jR679HAPA","Link")</f>
        <v>Link</v>
      </c>
    </row>
    <row r="3361">
      <c r="A3361" s="9" t="s">
        <v>1016</v>
      </c>
      <c r="B3361" s="18" t="s">
        <v>5628</v>
      </c>
      <c r="C3361" s="9" t="s">
        <v>5631</v>
      </c>
      <c r="D3361" s="91" t="s">
        <v>5763</v>
      </c>
      <c r="E3361" s="91"/>
      <c r="F3361" s="91" t="s">
        <v>5745</v>
      </c>
      <c r="G3361" s="91"/>
    </row>
    <row r="3362">
      <c r="A3362" s="9" t="s">
        <v>1016</v>
      </c>
      <c r="B3362" s="18" t="s">
        <v>5628</v>
      </c>
      <c r="C3362" s="9" t="s">
        <v>5631</v>
      </c>
      <c r="D3362" s="91" t="s">
        <v>5764</v>
      </c>
      <c r="E3362" s="91"/>
      <c r="F3362" s="91" t="s">
        <v>5765</v>
      </c>
      <c r="G3362" s="91"/>
    </row>
    <row r="3363">
      <c r="A3363" s="9" t="s">
        <v>1016</v>
      </c>
      <c r="B3363" s="18" t="s">
        <v>5628</v>
      </c>
      <c r="C3363" s="9" t="s">
        <v>5631</v>
      </c>
      <c r="D3363" s="91" t="s">
        <v>5766</v>
      </c>
      <c r="E3363" s="91"/>
      <c r="F3363" s="91" t="s">
        <v>5767</v>
      </c>
      <c r="G3363" s="91"/>
    </row>
    <row r="3364">
      <c r="A3364" s="9" t="s">
        <v>1016</v>
      </c>
      <c r="B3364" s="18" t="s">
        <v>5628</v>
      </c>
      <c r="C3364" s="9" t="s">
        <v>5768</v>
      </c>
      <c r="D3364" s="91" t="s">
        <v>5769</v>
      </c>
      <c r="E3364" s="91"/>
      <c r="F3364" s="91" t="s">
        <v>5770</v>
      </c>
      <c r="G3364" s="91"/>
    </row>
    <row r="3365">
      <c r="A3365" s="9" t="s">
        <v>1016</v>
      </c>
      <c r="B3365" s="18" t="s">
        <v>5628</v>
      </c>
      <c r="C3365" s="9" t="s">
        <v>5768</v>
      </c>
      <c r="D3365" s="91" t="s">
        <v>5771</v>
      </c>
      <c r="E3365" s="91"/>
      <c r="F3365" s="21" t="s">
        <v>152</v>
      </c>
      <c r="G3365" s="91"/>
    </row>
    <row r="3366">
      <c r="A3366" s="9" t="s">
        <v>1016</v>
      </c>
      <c r="B3366" s="18" t="s">
        <v>5628</v>
      </c>
      <c r="C3366" s="9" t="s">
        <v>5768</v>
      </c>
      <c r="D3366" s="91" t="s">
        <v>5772</v>
      </c>
      <c r="E3366" s="91"/>
      <c r="F3366" s="91" t="s">
        <v>5773</v>
      </c>
      <c r="G3366" s="91"/>
    </row>
    <row r="3367">
      <c r="A3367" s="9" t="s">
        <v>1016</v>
      </c>
      <c r="B3367" s="18" t="s">
        <v>5628</v>
      </c>
      <c r="C3367" s="9" t="s">
        <v>5774</v>
      </c>
      <c r="D3367" s="91" t="s">
        <v>5775</v>
      </c>
      <c r="E3367" s="91"/>
      <c r="F3367" s="91" t="s">
        <v>5765</v>
      </c>
      <c r="G3367" s="91"/>
    </row>
    <row r="3368">
      <c r="A3368" s="9" t="s">
        <v>1016</v>
      </c>
      <c r="B3368" s="18" t="s">
        <v>5628</v>
      </c>
      <c r="C3368" s="9" t="s">
        <v>5774</v>
      </c>
      <c r="D3368" s="91" t="s">
        <v>5776</v>
      </c>
      <c r="E3368" s="91"/>
      <c r="F3368" s="9" t="s">
        <v>5777</v>
      </c>
      <c r="G3368" s="91"/>
    </row>
    <row r="3369">
      <c r="A3369" s="9" t="s">
        <v>1016</v>
      </c>
      <c r="B3369" s="18" t="s">
        <v>5628</v>
      </c>
      <c r="C3369" s="9" t="s">
        <v>5774</v>
      </c>
      <c r="D3369" s="91" t="s">
        <v>5778</v>
      </c>
      <c r="E3369" s="91"/>
      <c r="F3369" s="91" t="s">
        <v>5770</v>
      </c>
      <c r="G3369" s="91"/>
    </row>
    <row r="3370">
      <c r="A3370" s="9" t="s">
        <v>1016</v>
      </c>
      <c r="B3370" s="18" t="s">
        <v>5628</v>
      </c>
      <c r="C3370" s="9" t="s">
        <v>5779</v>
      </c>
      <c r="D3370" s="91" t="s">
        <v>5780</v>
      </c>
      <c r="E3370" s="91"/>
      <c r="F3370" s="88" t="s">
        <v>152</v>
      </c>
      <c r="G3370" s="91"/>
    </row>
    <row r="3371" ht="13.5" customHeight="1">
      <c r="A3371" s="9" t="s">
        <v>1016</v>
      </c>
      <c r="B3371" s="18" t="s">
        <v>5628</v>
      </c>
      <c r="C3371" s="9" t="s">
        <v>5781</v>
      </c>
      <c r="D3371" s="91" t="s">
        <v>5782</v>
      </c>
      <c r="E3371" s="91"/>
      <c r="F3371" s="91" t="s">
        <v>4610</v>
      </c>
      <c r="G3371" s="91"/>
    </row>
    <row r="3372" ht="13.5" customHeight="1">
      <c r="A3372" s="9" t="s">
        <v>1016</v>
      </c>
      <c r="B3372" s="18" t="s">
        <v>5628</v>
      </c>
      <c r="C3372" s="9" t="s">
        <v>5781</v>
      </c>
      <c r="D3372" s="91" t="s">
        <v>5783</v>
      </c>
      <c r="E3372" s="91"/>
      <c r="F3372" s="91" t="s">
        <v>5784</v>
      </c>
      <c r="G3372" s="91"/>
    </row>
    <row r="3373" ht="13.5" customHeight="1">
      <c r="A3373" s="9" t="s">
        <v>1016</v>
      </c>
      <c r="B3373" s="18" t="s">
        <v>5628</v>
      </c>
      <c r="C3373" s="9" t="s">
        <v>5781</v>
      </c>
      <c r="D3373" s="91" t="s">
        <v>5785</v>
      </c>
      <c r="E3373" s="91"/>
      <c r="F3373" s="91" t="s">
        <v>5786</v>
      </c>
      <c r="G3373" s="91"/>
    </row>
    <row r="3374" ht="13.5" customHeight="1">
      <c r="A3374" s="9" t="s">
        <v>1016</v>
      </c>
      <c r="B3374" s="18" t="s">
        <v>5628</v>
      </c>
      <c r="C3374" s="9" t="s">
        <v>5781</v>
      </c>
      <c r="D3374" s="91" t="s">
        <v>5787</v>
      </c>
      <c r="E3374" s="91"/>
      <c r="F3374" s="88" t="s">
        <v>152</v>
      </c>
      <c r="G3374" s="91"/>
    </row>
    <row r="3375" ht="13.5" customHeight="1">
      <c r="A3375" s="9" t="s">
        <v>1016</v>
      </c>
      <c r="B3375" s="18" t="s">
        <v>5628</v>
      </c>
      <c r="C3375" s="9" t="s">
        <v>5781</v>
      </c>
      <c r="D3375" s="91" t="s">
        <v>5788</v>
      </c>
      <c r="E3375" s="91"/>
      <c r="F3375" s="91" t="s">
        <v>5777</v>
      </c>
      <c r="G3375" s="91"/>
    </row>
    <row r="3376" ht="13.5" customHeight="1">
      <c r="A3376" s="9" t="s">
        <v>1016</v>
      </c>
      <c r="B3376" s="18" t="s">
        <v>5628</v>
      </c>
      <c r="C3376" s="9" t="s">
        <v>5781</v>
      </c>
      <c r="D3376" s="91" t="s">
        <v>5789</v>
      </c>
      <c r="E3376" s="91"/>
      <c r="F3376" s="91" t="s">
        <v>5773</v>
      </c>
      <c r="G3376" s="91"/>
    </row>
    <row r="3377">
      <c r="A3377" s="9" t="s">
        <v>1016</v>
      </c>
      <c r="B3377" s="18" t="s">
        <v>5628</v>
      </c>
      <c r="C3377" s="9" t="s">
        <v>5781</v>
      </c>
      <c r="D3377" s="91" t="s">
        <v>5790</v>
      </c>
      <c r="E3377" s="91" t="s">
        <v>5791</v>
      </c>
      <c r="F3377" s="91" t="s">
        <v>5792</v>
      </c>
      <c r="G3377" s="91"/>
    </row>
    <row r="3378">
      <c r="A3378" s="9" t="s">
        <v>1016</v>
      </c>
      <c r="B3378" s="18" t="s">
        <v>5628</v>
      </c>
      <c r="C3378" s="9" t="s">
        <v>5781</v>
      </c>
      <c r="D3378" s="91" t="s">
        <v>5793</v>
      </c>
      <c r="E3378" s="91"/>
      <c r="F3378" s="91" t="s">
        <v>5794</v>
      </c>
      <c r="G3378" s="91"/>
    </row>
    <row r="3379">
      <c r="A3379" s="9" t="s">
        <v>1016</v>
      </c>
      <c r="B3379" s="18" t="s">
        <v>5628</v>
      </c>
      <c r="C3379" s="9" t="s">
        <v>5781</v>
      </c>
      <c r="D3379" s="91" t="s">
        <v>5795</v>
      </c>
      <c r="E3379" s="91"/>
      <c r="F3379" s="91" t="s">
        <v>5765</v>
      </c>
      <c r="G3379" s="91"/>
    </row>
    <row r="3380">
      <c r="A3380" s="9" t="s">
        <v>1016</v>
      </c>
      <c r="B3380" s="18" t="s">
        <v>5628</v>
      </c>
      <c r="C3380" s="9" t="s">
        <v>5781</v>
      </c>
      <c r="D3380" s="91" t="s">
        <v>5796</v>
      </c>
      <c r="E3380" s="91"/>
      <c r="F3380" s="91" t="s">
        <v>5762</v>
      </c>
      <c r="G3380" s="91"/>
    </row>
    <row r="3381">
      <c r="A3381" s="9" t="s">
        <v>1016</v>
      </c>
      <c r="B3381" s="18" t="s">
        <v>5628</v>
      </c>
      <c r="C3381" s="9" t="s">
        <v>5781</v>
      </c>
      <c r="D3381" s="91" t="s">
        <v>5797</v>
      </c>
      <c r="E3381" s="91"/>
      <c r="F3381" s="91" t="s">
        <v>5798</v>
      </c>
      <c r="G3381" s="91"/>
    </row>
    <row r="3382">
      <c r="A3382" s="9" t="s">
        <v>1016</v>
      </c>
      <c r="B3382" s="18" t="s">
        <v>5628</v>
      </c>
      <c r="C3382" s="9" t="s">
        <v>5781</v>
      </c>
      <c r="D3382" s="91" t="s">
        <v>5799</v>
      </c>
      <c r="E3382" s="91"/>
      <c r="F3382" s="91" t="s">
        <v>5762</v>
      </c>
      <c r="G3382" s="91"/>
    </row>
    <row r="3383">
      <c r="A3383" s="9" t="s">
        <v>1016</v>
      </c>
      <c r="B3383" s="18" t="s">
        <v>5628</v>
      </c>
      <c r="C3383" s="9" t="s">
        <v>5781</v>
      </c>
      <c r="D3383" s="91" t="s">
        <v>5800</v>
      </c>
      <c r="E3383" s="91"/>
      <c r="F3383" s="91" t="s">
        <v>5777</v>
      </c>
      <c r="G3383" s="91"/>
    </row>
    <row r="3384">
      <c r="A3384" s="9" t="s">
        <v>1016</v>
      </c>
      <c r="B3384" s="18" t="s">
        <v>5628</v>
      </c>
      <c r="C3384" s="9" t="s">
        <v>5781</v>
      </c>
      <c r="D3384" s="91" t="s">
        <v>5801</v>
      </c>
      <c r="E3384" s="91"/>
      <c r="F3384" s="91" t="s">
        <v>5765</v>
      </c>
      <c r="G3384" s="91"/>
    </row>
    <row r="3385">
      <c r="A3385" s="9" t="s">
        <v>1016</v>
      </c>
      <c r="B3385" s="18" t="s">
        <v>5628</v>
      </c>
      <c r="C3385" s="9" t="s">
        <v>5781</v>
      </c>
      <c r="D3385" s="91" t="s">
        <v>5802</v>
      </c>
      <c r="E3385" s="91"/>
      <c r="F3385" s="91" t="s">
        <v>5803</v>
      </c>
      <c r="G3385" s="91"/>
    </row>
    <row r="3386">
      <c r="A3386" s="9" t="s">
        <v>1016</v>
      </c>
      <c r="B3386" s="18" t="s">
        <v>5628</v>
      </c>
      <c r="C3386" s="9" t="s">
        <v>5781</v>
      </c>
      <c r="D3386" s="91" t="s">
        <v>5804</v>
      </c>
      <c r="E3386" s="91"/>
      <c r="F3386" s="91" t="s">
        <v>5784</v>
      </c>
      <c r="G3386" s="91"/>
    </row>
    <row r="3387">
      <c r="A3387" s="9" t="s">
        <v>1016</v>
      </c>
      <c r="B3387" s="18" t="s">
        <v>5628</v>
      </c>
      <c r="C3387" s="9" t="s">
        <v>5781</v>
      </c>
      <c r="D3387" s="91" t="s">
        <v>5805</v>
      </c>
      <c r="E3387" s="91"/>
      <c r="F3387" s="91" t="s">
        <v>5806</v>
      </c>
      <c r="G3387" s="91"/>
    </row>
    <row r="3388">
      <c r="A3388" s="9" t="s">
        <v>1016</v>
      </c>
      <c r="B3388" s="18" t="s">
        <v>5628</v>
      </c>
      <c r="C3388" s="9" t="s">
        <v>5781</v>
      </c>
      <c r="D3388" s="91" t="s">
        <v>5807</v>
      </c>
      <c r="E3388" s="91"/>
      <c r="F3388" s="91" t="s">
        <v>5808</v>
      </c>
      <c r="G3388" s="91"/>
    </row>
    <row r="3389">
      <c r="A3389" s="9" t="s">
        <v>1016</v>
      </c>
      <c r="B3389" s="18" t="s">
        <v>5628</v>
      </c>
      <c r="C3389" s="9" t="s">
        <v>5781</v>
      </c>
      <c r="D3389" s="91" t="s">
        <v>5809</v>
      </c>
      <c r="E3389" s="91"/>
      <c r="F3389" s="91" t="s">
        <v>5810</v>
      </c>
      <c r="G3389" s="91"/>
    </row>
    <row r="3390">
      <c r="A3390" s="9" t="s">
        <v>1016</v>
      </c>
      <c r="B3390" s="18" t="s">
        <v>5628</v>
      </c>
      <c r="C3390" s="9" t="s">
        <v>5634</v>
      </c>
      <c r="D3390" s="91" t="s">
        <v>5811</v>
      </c>
      <c r="E3390" s="91"/>
      <c r="F3390" s="21" t="s">
        <v>152</v>
      </c>
      <c r="G3390" s="91"/>
    </row>
    <row r="3391">
      <c r="A3391" s="9" t="s">
        <v>1016</v>
      </c>
      <c r="B3391" s="18" t="s">
        <v>5628</v>
      </c>
      <c r="C3391" s="9" t="s">
        <v>5812</v>
      </c>
      <c r="D3391" s="91" t="s">
        <v>5813</v>
      </c>
      <c r="E3391" s="91"/>
      <c r="F3391" s="91" t="s">
        <v>5814</v>
      </c>
      <c r="G3391" s="91"/>
    </row>
    <row r="3392">
      <c r="A3392" s="9" t="s">
        <v>1016</v>
      </c>
      <c r="B3392" s="18" t="s">
        <v>5628</v>
      </c>
      <c r="C3392" s="9" t="s">
        <v>915</v>
      </c>
      <c r="D3392" s="91" t="s">
        <v>5815</v>
      </c>
      <c r="E3392" s="91"/>
      <c r="F3392" s="91" t="s">
        <v>5765</v>
      </c>
      <c r="G3392" s="91"/>
    </row>
    <row r="3393">
      <c r="A3393" s="9" t="s">
        <v>1016</v>
      </c>
      <c r="B3393" s="18" t="s">
        <v>5628</v>
      </c>
      <c r="C3393" s="9" t="s">
        <v>5629</v>
      </c>
      <c r="D3393" s="91" t="s">
        <v>5816</v>
      </c>
      <c r="E3393" s="91"/>
      <c r="F3393" s="91" t="s">
        <v>5784</v>
      </c>
      <c r="G3393" s="91"/>
    </row>
    <row r="3394">
      <c r="A3394" s="9" t="s">
        <v>1016</v>
      </c>
      <c r="B3394" s="18" t="s">
        <v>5628</v>
      </c>
      <c r="C3394" s="9" t="s">
        <v>5629</v>
      </c>
      <c r="D3394" s="91" t="s">
        <v>5817</v>
      </c>
      <c r="E3394" s="91"/>
      <c r="F3394" s="91" t="s">
        <v>5765</v>
      </c>
      <c r="G3394" s="91"/>
    </row>
    <row r="3395">
      <c r="A3395" s="9" t="s">
        <v>1016</v>
      </c>
      <c r="B3395" s="18" t="s">
        <v>5628</v>
      </c>
      <c r="C3395" s="9" t="s">
        <v>5818</v>
      </c>
      <c r="D3395" s="91" t="s">
        <v>5819</v>
      </c>
      <c r="E3395" s="91"/>
      <c r="F3395" s="91" t="s">
        <v>5820</v>
      </c>
      <c r="G3395" s="91"/>
    </row>
    <row r="3396">
      <c r="A3396" s="9" t="s">
        <v>1016</v>
      </c>
      <c r="B3396" s="18" t="s">
        <v>5628</v>
      </c>
      <c r="C3396" s="9" t="s">
        <v>5818</v>
      </c>
      <c r="D3396" s="91" t="s">
        <v>5821</v>
      </c>
      <c r="E3396" s="91"/>
      <c r="F3396" s="91" t="s">
        <v>5822</v>
      </c>
      <c r="G3396" s="91"/>
    </row>
    <row r="3397">
      <c r="A3397" s="9" t="s">
        <v>1016</v>
      </c>
      <c r="B3397" s="18" t="s">
        <v>5628</v>
      </c>
      <c r="C3397" s="9" t="s">
        <v>5823</v>
      </c>
      <c r="D3397" s="91" t="s">
        <v>5824</v>
      </c>
      <c r="E3397" s="91"/>
      <c r="F3397" s="91" t="s">
        <v>5825</v>
      </c>
      <c r="G3397" s="91"/>
    </row>
    <row r="3398">
      <c r="A3398" s="9" t="s">
        <v>1016</v>
      </c>
      <c r="B3398" s="18" t="s">
        <v>5628</v>
      </c>
      <c r="C3398" s="9" t="s">
        <v>5823</v>
      </c>
      <c r="D3398" s="91" t="s">
        <v>5826</v>
      </c>
      <c r="E3398" s="91"/>
      <c r="F3398" s="91" t="s">
        <v>5827</v>
      </c>
      <c r="G3398" s="91"/>
    </row>
    <row r="3399">
      <c r="A3399" s="9" t="s">
        <v>1016</v>
      </c>
      <c r="B3399" s="18" t="s">
        <v>5628</v>
      </c>
      <c r="C3399" s="9" t="s">
        <v>5823</v>
      </c>
      <c r="D3399" s="91" t="s">
        <v>5828</v>
      </c>
      <c r="E3399" s="91"/>
      <c r="F3399" s="91" t="s">
        <v>5777</v>
      </c>
      <c r="G3399" s="91"/>
    </row>
    <row r="3400">
      <c r="A3400" s="9" t="s">
        <v>1016</v>
      </c>
      <c r="B3400" s="18" t="s">
        <v>5628</v>
      </c>
      <c r="C3400" s="9" t="s">
        <v>5823</v>
      </c>
      <c r="D3400" s="91" t="s">
        <v>5829</v>
      </c>
      <c r="E3400" s="91"/>
      <c r="F3400" s="91" t="s">
        <v>5784</v>
      </c>
      <c r="G3400" s="91"/>
    </row>
    <row r="3401">
      <c r="A3401" s="9" t="s">
        <v>1016</v>
      </c>
      <c r="B3401" s="18" t="s">
        <v>5628</v>
      </c>
      <c r="C3401" s="9" t="s">
        <v>1007</v>
      </c>
      <c r="D3401" s="91" t="s">
        <v>5830</v>
      </c>
      <c r="E3401" s="91"/>
      <c r="F3401" s="9" t="s">
        <v>5792</v>
      </c>
      <c r="G3401" s="91"/>
    </row>
    <row r="3402">
      <c r="A3402" s="9" t="s">
        <v>1016</v>
      </c>
      <c r="B3402" s="18" t="s">
        <v>5628</v>
      </c>
      <c r="C3402" s="9" t="s">
        <v>5831</v>
      </c>
      <c r="D3402" s="91" t="s">
        <v>5832</v>
      </c>
      <c r="E3402" s="91"/>
      <c r="F3402" s="91" t="s">
        <v>5833</v>
      </c>
      <c r="G3402" s="91"/>
    </row>
    <row r="3403">
      <c r="A3403" s="9" t="s">
        <v>1016</v>
      </c>
      <c r="B3403" s="18" t="s">
        <v>5628</v>
      </c>
      <c r="C3403" s="9" t="s">
        <v>5831</v>
      </c>
      <c r="D3403" s="91" t="s">
        <v>5834</v>
      </c>
      <c r="E3403" s="91"/>
      <c r="F3403" s="91" t="s">
        <v>5835</v>
      </c>
      <c r="G3403" s="121" t="str">
        <f>HYPERLINK("https://www.youtube.com/watch?v=uG3abv5q61A","Link")</f>
        <v>Link</v>
      </c>
    </row>
    <row r="3404">
      <c r="A3404" s="9" t="s">
        <v>1016</v>
      </c>
      <c r="B3404" s="18" t="s">
        <v>5628</v>
      </c>
      <c r="C3404" s="9" t="s">
        <v>5831</v>
      </c>
      <c r="D3404" s="91" t="s">
        <v>5836</v>
      </c>
      <c r="E3404" s="91"/>
      <c r="F3404" s="91" t="s">
        <v>5773</v>
      </c>
      <c r="G3404" s="121" t="str">
        <f>HYPERLINK("https://www.youtube.com/watch?v=E6zKgacGWRw","Link")</f>
        <v>Link</v>
      </c>
    </row>
    <row r="3405">
      <c r="A3405" s="9" t="s">
        <v>1016</v>
      </c>
      <c r="B3405" s="18" t="s">
        <v>5628</v>
      </c>
      <c r="C3405" s="9" t="s">
        <v>5831</v>
      </c>
      <c r="D3405" s="91" t="s">
        <v>5837</v>
      </c>
      <c r="E3405" s="91" t="s">
        <v>5838</v>
      </c>
      <c r="F3405" s="91" t="s">
        <v>5773</v>
      </c>
      <c r="G3405" s="91"/>
    </row>
    <row r="3406">
      <c r="A3406" s="9" t="s">
        <v>1016</v>
      </c>
      <c r="B3406" s="18" t="s">
        <v>5628</v>
      </c>
      <c r="C3406" s="9" t="s">
        <v>5831</v>
      </c>
      <c r="D3406" s="91" t="s">
        <v>5839</v>
      </c>
      <c r="E3406" s="91"/>
      <c r="F3406" s="91" t="s">
        <v>5840</v>
      </c>
      <c r="G3406" s="121" t="str">
        <f>HYPERLINK("https://www.youtube.com/watch?v=VbAbyVHewXo","Link")</f>
        <v>Link</v>
      </c>
    </row>
    <row r="3407">
      <c r="A3407" s="9" t="s">
        <v>1016</v>
      </c>
      <c r="B3407" s="18" t="s">
        <v>5628</v>
      </c>
      <c r="C3407" s="9" t="s">
        <v>5841</v>
      </c>
      <c r="D3407" s="91" t="s">
        <v>5842</v>
      </c>
      <c r="E3407" s="91"/>
      <c r="F3407" s="91" t="s">
        <v>5784</v>
      </c>
      <c r="G3407" s="91"/>
    </row>
    <row r="3408">
      <c r="A3408" s="9" t="s">
        <v>1016</v>
      </c>
      <c r="B3408" s="18" t="s">
        <v>5628</v>
      </c>
      <c r="C3408" s="9" t="s">
        <v>5843</v>
      </c>
      <c r="D3408" s="91" t="s">
        <v>5844</v>
      </c>
      <c r="E3408" s="91"/>
      <c r="F3408" s="91" t="s">
        <v>5784</v>
      </c>
      <c r="G3408" s="91"/>
    </row>
    <row r="3409">
      <c r="A3409" s="9" t="s">
        <v>1016</v>
      </c>
      <c r="B3409" s="18" t="s">
        <v>5628</v>
      </c>
      <c r="C3409" s="9" t="s">
        <v>5843</v>
      </c>
      <c r="D3409" s="91" t="s">
        <v>5845</v>
      </c>
      <c r="E3409" s="91"/>
      <c r="F3409" s="91" t="s">
        <v>5767</v>
      </c>
      <c r="G3409" s="91"/>
    </row>
    <row r="3410">
      <c r="A3410" s="9" t="s">
        <v>1016</v>
      </c>
      <c r="B3410" s="18" t="s">
        <v>5628</v>
      </c>
      <c r="C3410" s="9" t="s">
        <v>5846</v>
      </c>
      <c r="D3410" s="91" t="s">
        <v>5847</v>
      </c>
      <c r="E3410" s="91"/>
      <c r="F3410" s="91" t="s">
        <v>5848</v>
      </c>
      <c r="G3410" s="91"/>
    </row>
    <row r="3411">
      <c r="A3411" s="9" t="s">
        <v>1016</v>
      </c>
      <c r="B3411" s="18" t="s">
        <v>5628</v>
      </c>
      <c r="C3411" s="9" t="s">
        <v>5849</v>
      </c>
      <c r="D3411" s="91" t="s">
        <v>5850</v>
      </c>
      <c r="E3411" s="91"/>
      <c r="F3411" s="91" t="s">
        <v>5765</v>
      </c>
      <c r="G3411" s="91"/>
    </row>
    <row r="3412">
      <c r="A3412" s="9" t="s">
        <v>1016</v>
      </c>
      <c r="B3412" s="18" t="s">
        <v>5628</v>
      </c>
      <c r="C3412" s="9" t="s">
        <v>5851</v>
      </c>
      <c r="D3412" s="91" t="s">
        <v>5852</v>
      </c>
      <c r="E3412" s="91"/>
      <c r="F3412" s="91" t="s">
        <v>5745</v>
      </c>
      <c r="G3412" s="91"/>
    </row>
    <row r="3413">
      <c r="A3413" s="9" t="s">
        <v>1016</v>
      </c>
      <c r="B3413" s="18" t="s">
        <v>5628</v>
      </c>
      <c r="C3413" s="9" t="s">
        <v>5851</v>
      </c>
      <c r="D3413" s="91" t="s">
        <v>5853</v>
      </c>
      <c r="E3413" s="91"/>
      <c r="F3413" s="91" t="s">
        <v>5762</v>
      </c>
      <c r="G3413" s="91"/>
    </row>
    <row r="3414">
      <c r="A3414" s="9" t="s">
        <v>1016</v>
      </c>
      <c r="B3414" s="18" t="s">
        <v>5628</v>
      </c>
      <c r="C3414" s="9" t="s">
        <v>5854</v>
      </c>
      <c r="D3414" s="91" t="s">
        <v>5855</v>
      </c>
      <c r="E3414" s="91"/>
      <c r="F3414" s="91" t="s">
        <v>5745</v>
      </c>
      <c r="G3414" s="91"/>
    </row>
    <row r="3415">
      <c r="A3415" s="9" t="s">
        <v>1016</v>
      </c>
      <c r="B3415" s="18" t="s">
        <v>5628</v>
      </c>
      <c r="C3415" s="9" t="s">
        <v>5854</v>
      </c>
      <c r="D3415" s="91" t="s">
        <v>5856</v>
      </c>
      <c r="E3415" s="91"/>
      <c r="F3415" s="91" t="s">
        <v>5784</v>
      </c>
      <c r="G3415" s="91"/>
    </row>
    <row r="3416">
      <c r="A3416" s="9" t="s">
        <v>1016</v>
      </c>
      <c r="B3416" s="18" t="s">
        <v>5628</v>
      </c>
      <c r="C3416" s="9" t="s">
        <v>5857</v>
      </c>
      <c r="D3416" s="91" t="s">
        <v>5858</v>
      </c>
      <c r="E3416" s="91"/>
      <c r="F3416" s="91" t="s">
        <v>5859</v>
      </c>
      <c r="G3416" s="91"/>
    </row>
    <row r="3417">
      <c r="A3417" s="9" t="s">
        <v>1016</v>
      </c>
      <c r="B3417" s="18" t="s">
        <v>5628</v>
      </c>
      <c r="C3417" s="9" t="s">
        <v>5857</v>
      </c>
      <c r="D3417" s="91" t="s">
        <v>5860</v>
      </c>
      <c r="E3417" s="91"/>
      <c r="F3417" s="91" t="s">
        <v>5777</v>
      </c>
      <c r="G3417" s="91"/>
    </row>
    <row r="3418">
      <c r="A3418" s="9" t="s">
        <v>1016</v>
      </c>
      <c r="B3418" s="18" t="s">
        <v>5628</v>
      </c>
      <c r="C3418" s="9" t="s">
        <v>5861</v>
      </c>
      <c r="D3418" s="91" t="s">
        <v>5862</v>
      </c>
      <c r="E3418" s="91"/>
      <c r="F3418" s="91" t="s">
        <v>5827</v>
      </c>
      <c r="G3418" s="91"/>
    </row>
    <row r="3419">
      <c r="A3419" s="9" t="s">
        <v>1016</v>
      </c>
      <c r="B3419" s="18" t="s">
        <v>5628</v>
      </c>
      <c r="C3419" s="9"/>
      <c r="D3419" s="91" t="s">
        <v>5863</v>
      </c>
      <c r="E3419" s="91"/>
      <c r="F3419" s="91" t="s">
        <v>5767</v>
      </c>
      <c r="G3419" s="91"/>
    </row>
    <row r="3420">
      <c r="A3420" s="9" t="s">
        <v>1016</v>
      </c>
      <c r="B3420" s="18" t="s">
        <v>5628</v>
      </c>
      <c r="C3420" s="9"/>
      <c r="D3420" s="91" t="s">
        <v>5864</v>
      </c>
      <c r="E3420" s="91"/>
      <c r="F3420" s="91" t="s">
        <v>5767</v>
      </c>
      <c r="G3420" s="91"/>
    </row>
    <row r="3421">
      <c r="A3421" s="9" t="s">
        <v>1016</v>
      </c>
      <c r="B3421" s="18" t="s">
        <v>5628</v>
      </c>
      <c r="C3421" s="9"/>
      <c r="D3421" s="91" t="s">
        <v>5865</v>
      </c>
      <c r="E3421" s="91"/>
      <c r="F3421" s="91" t="s">
        <v>5848</v>
      </c>
      <c r="G3421" s="91"/>
    </row>
    <row r="3422">
      <c r="A3422" s="9" t="s">
        <v>1016</v>
      </c>
      <c r="B3422" s="18" t="s">
        <v>5628</v>
      </c>
      <c r="C3422" s="9"/>
      <c r="D3422" s="91" t="s">
        <v>5866</v>
      </c>
      <c r="E3422" s="91"/>
      <c r="F3422" s="91" t="s">
        <v>5848</v>
      </c>
      <c r="G3422" s="91"/>
    </row>
    <row r="3423">
      <c r="A3423" s="9" t="s">
        <v>1016</v>
      </c>
      <c r="B3423" s="18" t="s">
        <v>5628</v>
      </c>
      <c r="C3423" s="9"/>
      <c r="D3423" s="91" t="s">
        <v>5867</v>
      </c>
      <c r="E3423" s="91"/>
      <c r="F3423" s="91" t="s">
        <v>5765</v>
      </c>
      <c r="G3423" s="91"/>
    </row>
    <row r="3424">
      <c r="A3424" s="9" t="s">
        <v>1016</v>
      </c>
      <c r="B3424" s="18" t="s">
        <v>5628</v>
      </c>
      <c r="C3424" s="9"/>
      <c r="D3424" s="91" t="s">
        <v>5868</v>
      </c>
      <c r="E3424" s="91"/>
      <c r="F3424" s="88" t="s">
        <v>152</v>
      </c>
      <c r="G3424" s="91"/>
    </row>
    <row r="3425">
      <c r="A3425" s="9" t="s">
        <v>1016</v>
      </c>
      <c r="B3425" s="18" t="s">
        <v>5628</v>
      </c>
      <c r="C3425" s="9"/>
      <c r="D3425" s="91" t="s">
        <v>5869</v>
      </c>
      <c r="E3425" s="91"/>
      <c r="F3425" s="91" t="s">
        <v>5870</v>
      </c>
      <c r="G3425" s="91"/>
    </row>
    <row r="3426">
      <c r="A3426" s="9" t="s">
        <v>1016</v>
      </c>
      <c r="B3426" s="18" t="s">
        <v>5628</v>
      </c>
      <c r="C3426" s="9"/>
      <c r="D3426" s="91" t="s">
        <v>5871</v>
      </c>
      <c r="E3426" s="91"/>
      <c r="F3426" s="91" t="s">
        <v>5765</v>
      </c>
      <c r="G3426" s="91"/>
    </row>
    <row r="3427">
      <c r="A3427" s="9" t="s">
        <v>1016</v>
      </c>
      <c r="B3427" s="18" t="s">
        <v>5628</v>
      </c>
      <c r="C3427" s="9"/>
      <c r="D3427" s="91" t="s">
        <v>5872</v>
      </c>
      <c r="E3427" s="91"/>
      <c r="F3427" s="91" t="s">
        <v>5773</v>
      </c>
      <c r="G3427" s="91"/>
    </row>
    <row r="3428">
      <c r="A3428" s="9" t="s">
        <v>1016</v>
      </c>
      <c r="B3428" s="18" t="s">
        <v>5628</v>
      </c>
      <c r="C3428" s="9"/>
      <c r="D3428" s="91" t="s">
        <v>5873</v>
      </c>
      <c r="E3428" s="91"/>
      <c r="F3428" s="9" t="s">
        <v>5777</v>
      </c>
      <c r="G3428" s="91"/>
    </row>
    <row r="3429">
      <c r="A3429" s="13" t="s">
        <v>1016</v>
      </c>
      <c r="B3429" s="189" t="s">
        <v>5628</v>
      </c>
      <c r="C3429" s="9"/>
      <c r="D3429" s="91" t="s">
        <v>5874</v>
      </c>
      <c r="E3429" s="91"/>
      <c r="F3429" s="9" t="s">
        <v>5792</v>
      </c>
      <c r="G3429" s="91"/>
    </row>
    <row r="3430">
      <c r="A3430" s="13" t="s">
        <v>1016</v>
      </c>
      <c r="B3430" s="189" t="s">
        <v>5628</v>
      </c>
      <c r="C3430" s="9"/>
      <c r="D3430" s="91" t="s">
        <v>5875</v>
      </c>
      <c r="E3430" s="91"/>
      <c r="F3430" s="9" t="s">
        <v>5792</v>
      </c>
      <c r="G3430" s="91"/>
    </row>
    <row r="3431">
      <c r="A3431" s="13" t="s">
        <v>1016</v>
      </c>
      <c r="B3431" s="189" t="s">
        <v>5628</v>
      </c>
      <c r="C3431" s="9"/>
      <c r="D3431" s="91" t="s">
        <v>1536</v>
      </c>
      <c r="E3431" s="91"/>
      <c r="F3431" s="9" t="s">
        <v>5792</v>
      </c>
      <c r="G3431" s="91"/>
    </row>
    <row r="3432">
      <c r="A3432" s="9" t="s">
        <v>1016</v>
      </c>
      <c r="B3432" s="18" t="s">
        <v>5628</v>
      </c>
      <c r="C3432" s="9"/>
      <c r="D3432" s="91" t="s">
        <v>5876</v>
      </c>
      <c r="E3432" s="91"/>
      <c r="F3432" s="88" t="s">
        <v>152</v>
      </c>
      <c r="G3432" s="91"/>
    </row>
    <row r="3433">
      <c r="A3433" s="9" t="s">
        <v>1016</v>
      </c>
      <c r="B3433" s="18" t="s">
        <v>5628</v>
      </c>
      <c r="C3433" s="9"/>
      <c r="D3433" s="91" t="s">
        <v>5877</v>
      </c>
      <c r="E3433" s="91"/>
      <c r="F3433" s="88" t="s">
        <v>152</v>
      </c>
      <c r="G3433" s="91"/>
    </row>
    <row r="3434">
      <c r="A3434" s="9" t="s">
        <v>1016</v>
      </c>
      <c r="B3434" s="18" t="s">
        <v>5628</v>
      </c>
      <c r="C3434" s="9"/>
      <c r="D3434" s="91" t="s">
        <v>5878</v>
      </c>
      <c r="E3434" s="91"/>
      <c r="F3434" s="91" t="s">
        <v>5825</v>
      </c>
      <c r="G3434" s="91"/>
    </row>
    <row r="3435">
      <c r="A3435" s="9" t="s">
        <v>1016</v>
      </c>
      <c r="B3435" s="18" t="s">
        <v>5628</v>
      </c>
      <c r="C3435" s="9"/>
      <c r="D3435" s="91" t="s">
        <v>5879</v>
      </c>
      <c r="E3435" s="91"/>
      <c r="F3435" s="91" t="s">
        <v>5825</v>
      </c>
      <c r="G3435" s="91"/>
    </row>
    <row r="3436">
      <c r="A3436" s="9" t="s">
        <v>1016</v>
      </c>
      <c r="B3436" s="18" t="s">
        <v>5628</v>
      </c>
      <c r="C3436" s="9"/>
      <c r="D3436" s="91" t="s">
        <v>5637</v>
      </c>
      <c r="E3436" s="91"/>
      <c r="F3436" s="91" t="s">
        <v>1229</v>
      </c>
      <c r="G3436" s="91"/>
    </row>
    <row r="3437">
      <c r="A3437" s="220" t="s">
        <v>366</v>
      </c>
      <c r="B3437" s="1"/>
      <c r="C3437" s="1"/>
      <c r="D3437" s="1"/>
      <c r="E3437" s="1"/>
      <c r="F3437" s="1"/>
      <c r="G3437" s="1"/>
    </row>
    <row r="3438">
      <c r="A3438" s="9" t="s">
        <v>566</v>
      </c>
      <c r="B3438" s="18" t="s">
        <v>5515</v>
      </c>
      <c r="C3438" s="9"/>
      <c r="D3438" s="91"/>
      <c r="E3438" s="91"/>
      <c r="F3438" s="91"/>
      <c r="G3438" s="91"/>
    </row>
    <row r="3439">
      <c r="A3439" s="1" t="s">
        <v>5880</v>
      </c>
    </row>
    <row r="3440">
      <c r="A3440" s="9" t="s">
        <v>306</v>
      </c>
      <c r="B3440" s="18" t="s">
        <v>4962</v>
      </c>
      <c r="C3440" s="9" t="s">
        <v>5735</v>
      </c>
      <c r="D3440" s="91" t="s">
        <v>5736</v>
      </c>
      <c r="E3440" s="91"/>
      <c r="F3440" s="91" t="s">
        <v>5881</v>
      </c>
      <c r="G3440" s="91"/>
    </row>
    <row r="3441">
      <c r="A3441" s="9" t="s">
        <v>306</v>
      </c>
      <c r="B3441" s="18" t="s">
        <v>4962</v>
      </c>
      <c r="C3441" s="9" t="s">
        <v>5563</v>
      </c>
      <c r="D3441" s="91" t="s">
        <v>5564</v>
      </c>
      <c r="E3441" s="91"/>
      <c r="F3441" s="91" t="s">
        <v>5882</v>
      </c>
      <c r="G3441" s="91"/>
    </row>
    <row r="3442">
      <c r="A3442" s="9" t="s">
        <v>306</v>
      </c>
      <c r="B3442" s="18" t="s">
        <v>4962</v>
      </c>
      <c r="C3442" s="9" t="s">
        <v>5883</v>
      </c>
      <c r="D3442" s="91" t="s">
        <v>5884</v>
      </c>
      <c r="E3442" s="91"/>
      <c r="F3442" s="91" t="s">
        <v>5885</v>
      </c>
      <c r="G3442" s="91"/>
    </row>
    <row r="3443">
      <c r="A3443" s="9" t="s">
        <v>306</v>
      </c>
      <c r="B3443" s="18" t="s">
        <v>4962</v>
      </c>
      <c r="C3443" s="9" t="s">
        <v>5738</v>
      </c>
      <c r="D3443" s="91" t="s">
        <v>5886</v>
      </c>
      <c r="E3443" s="91"/>
      <c r="F3443" s="91" t="s">
        <v>5887</v>
      </c>
      <c r="G3443" s="91"/>
    </row>
    <row r="3444">
      <c r="A3444" s="9" t="s">
        <v>4540</v>
      </c>
      <c r="B3444" s="18" t="s">
        <v>5479</v>
      </c>
      <c r="C3444" s="9" t="s">
        <v>5482</v>
      </c>
      <c r="D3444" s="91" t="s">
        <v>5607</v>
      </c>
      <c r="E3444" s="91"/>
      <c r="F3444" s="91" t="s">
        <v>5888</v>
      </c>
      <c r="G3444" s="91"/>
    </row>
    <row r="3445">
      <c r="A3445" s="9" t="s">
        <v>1016</v>
      </c>
      <c r="B3445" s="18" t="s">
        <v>5628</v>
      </c>
      <c r="C3445" s="9" t="s">
        <v>5779</v>
      </c>
      <c r="D3445" s="91" t="s">
        <v>5889</v>
      </c>
      <c r="E3445" s="91"/>
      <c r="F3445" s="91" t="s">
        <v>5890</v>
      </c>
      <c r="G3445" s="91"/>
    </row>
    <row r="3446">
      <c r="A3446" s="9" t="s">
        <v>1016</v>
      </c>
      <c r="B3446" s="18" t="s">
        <v>5628</v>
      </c>
      <c r="C3446" s="9" t="s">
        <v>3632</v>
      </c>
      <c r="D3446" s="91" t="s">
        <v>5891</v>
      </c>
      <c r="E3446" s="91"/>
      <c r="F3446" s="91" t="s">
        <v>5892</v>
      </c>
      <c r="G3446" s="91"/>
    </row>
    <row r="3447">
      <c r="A3447" s="9" t="s">
        <v>1016</v>
      </c>
      <c r="B3447" s="18" t="s">
        <v>5628</v>
      </c>
      <c r="C3447" s="9" t="s">
        <v>5893</v>
      </c>
      <c r="D3447" s="91" t="s">
        <v>5894</v>
      </c>
      <c r="E3447" s="91"/>
      <c r="F3447" s="91" t="s">
        <v>5895</v>
      </c>
      <c r="G3447" s="91"/>
    </row>
    <row r="3448">
      <c r="A3448" s="9" t="s">
        <v>1016</v>
      </c>
      <c r="B3448" s="18" t="s">
        <v>5628</v>
      </c>
      <c r="C3448" s="89" t="s">
        <v>5831</v>
      </c>
      <c r="D3448" s="91" t="s">
        <v>5896</v>
      </c>
      <c r="E3448" s="91"/>
      <c r="F3448" s="91" t="s">
        <v>5890</v>
      </c>
      <c r="G3448" s="91"/>
    </row>
    <row r="3449">
      <c r="A3449" s="9" t="s">
        <v>1016</v>
      </c>
      <c r="B3449" s="18" t="s">
        <v>5628</v>
      </c>
      <c r="C3449" s="89" t="s">
        <v>5634</v>
      </c>
      <c r="D3449" s="91" t="s">
        <v>5897</v>
      </c>
      <c r="E3449" s="91"/>
      <c r="F3449" s="91" t="s">
        <v>5898</v>
      </c>
      <c r="G3449" s="91"/>
    </row>
    <row r="3450">
      <c r="A3450" s="9" t="s">
        <v>1016</v>
      </c>
      <c r="B3450" s="18" t="s">
        <v>5628</v>
      </c>
      <c r="C3450" s="89"/>
      <c r="D3450" s="91" t="s">
        <v>837</v>
      </c>
      <c r="E3450" s="91"/>
      <c r="F3450" s="91" t="s">
        <v>5899</v>
      </c>
      <c r="G3450" s="91"/>
    </row>
    <row r="3451">
      <c r="A3451" s="9" t="s">
        <v>1016</v>
      </c>
      <c r="B3451" s="18" t="s">
        <v>5628</v>
      </c>
      <c r="C3451" s="89"/>
      <c r="D3451" s="91" t="s">
        <v>5900</v>
      </c>
      <c r="E3451" s="91"/>
      <c r="F3451" s="91" t="s">
        <v>1229</v>
      </c>
      <c r="G3451" s="91"/>
    </row>
    <row r="3452">
      <c r="A3452" s="9" t="s">
        <v>1016</v>
      </c>
      <c r="B3452" s="18" t="s">
        <v>5628</v>
      </c>
      <c r="C3452" s="89"/>
      <c r="D3452" s="91" t="s">
        <v>4215</v>
      </c>
      <c r="E3452" s="91"/>
      <c r="F3452" s="91" t="s">
        <v>5901</v>
      </c>
      <c r="G3452" s="91"/>
    </row>
    <row r="3453">
      <c r="A3453" s="220" t="s">
        <v>366</v>
      </c>
      <c r="B3453" s="1"/>
      <c r="C3453" s="1"/>
      <c r="D3453" s="1"/>
      <c r="E3453" s="1"/>
      <c r="F3453" s="1"/>
      <c r="G3453" s="1"/>
    </row>
    <row r="3454">
      <c r="A3454" s="9" t="s">
        <v>1016</v>
      </c>
      <c r="B3454" s="18" t="s">
        <v>5628</v>
      </c>
      <c r="C3454" s="89"/>
      <c r="D3454" s="91"/>
      <c r="E3454" s="91" t="s">
        <v>5902</v>
      </c>
      <c r="F3454" s="91" t="s">
        <v>5903</v>
      </c>
      <c r="G3454" s="91"/>
    </row>
    <row r="3455">
      <c r="A3455" s="9" t="s">
        <v>1016</v>
      </c>
      <c r="B3455" s="18" t="s">
        <v>5628</v>
      </c>
      <c r="C3455" s="89"/>
      <c r="D3455" s="91"/>
      <c r="E3455" s="91" t="s">
        <v>5902</v>
      </c>
      <c r="F3455" s="91" t="s">
        <v>5904</v>
      </c>
      <c r="G3455" s="91"/>
    </row>
    <row r="3456">
      <c r="A3456" s="1" t="s">
        <v>5905</v>
      </c>
    </row>
    <row r="3457">
      <c r="A3457" s="9" t="s">
        <v>306</v>
      </c>
      <c r="B3457" s="18" t="s">
        <v>4962</v>
      </c>
      <c r="C3457" s="9" t="s">
        <v>5738</v>
      </c>
      <c r="D3457" s="91" t="s">
        <v>5886</v>
      </c>
      <c r="E3457" s="91"/>
      <c r="F3457" s="91" t="s">
        <v>5906</v>
      </c>
      <c r="G3457" s="91"/>
    </row>
    <row r="3458">
      <c r="A3458" s="9" t="s">
        <v>306</v>
      </c>
      <c r="B3458" s="18" t="s">
        <v>4962</v>
      </c>
      <c r="C3458" s="9" t="s">
        <v>5569</v>
      </c>
      <c r="D3458" s="91" t="s">
        <v>5907</v>
      </c>
      <c r="E3458" s="91"/>
      <c r="F3458" s="91" t="s">
        <v>5908</v>
      </c>
      <c r="G3458" s="91"/>
    </row>
    <row r="3459">
      <c r="A3459" s="9" t="s">
        <v>306</v>
      </c>
      <c r="B3459" s="18" t="s">
        <v>4962</v>
      </c>
      <c r="C3459" s="9"/>
      <c r="D3459" s="91"/>
      <c r="E3459" s="91"/>
      <c r="F3459" s="91" t="s">
        <v>5909</v>
      </c>
      <c r="G3459" s="91"/>
    </row>
    <row r="3460">
      <c r="A3460" s="9" t="s">
        <v>4540</v>
      </c>
      <c r="B3460" s="18" t="s">
        <v>5479</v>
      </c>
      <c r="C3460" s="9" t="s">
        <v>5482</v>
      </c>
      <c r="D3460" s="91" t="s">
        <v>5607</v>
      </c>
      <c r="E3460" s="91"/>
      <c r="F3460" s="91" t="s">
        <v>5910</v>
      </c>
      <c r="G3460" s="91"/>
    </row>
    <row r="3461">
      <c r="A3461" s="9" t="s">
        <v>687</v>
      </c>
      <c r="B3461" s="18" t="s">
        <v>693</v>
      </c>
      <c r="C3461" s="89"/>
      <c r="D3461" s="91" t="s">
        <v>4123</v>
      </c>
      <c r="E3461" s="91" t="s">
        <v>5911</v>
      </c>
      <c r="F3461" s="91" t="s">
        <v>5912</v>
      </c>
      <c r="G3461" s="91"/>
    </row>
    <row r="3462">
      <c r="A3462" s="9" t="s">
        <v>687</v>
      </c>
      <c r="B3462" s="18" t="s">
        <v>693</v>
      </c>
      <c r="C3462" s="89"/>
      <c r="D3462" s="91" t="s">
        <v>556</v>
      </c>
      <c r="E3462" s="91"/>
      <c r="F3462" s="21" t="s">
        <v>152</v>
      </c>
      <c r="G3462" s="91"/>
    </row>
    <row r="3463">
      <c r="A3463" s="9" t="s">
        <v>388</v>
      </c>
      <c r="B3463" s="18" t="s">
        <v>1010</v>
      </c>
      <c r="C3463" s="89" t="s">
        <v>5913</v>
      </c>
      <c r="D3463" s="91" t="s">
        <v>5914</v>
      </c>
      <c r="E3463" s="91"/>
      <c r="F3463" s="91" t="s">
        <v>5915</v>
      </c>
      <c r="G3463" s="91"/>
    </row>
    <row r="3464">
      <c r="A3464" s="9" t="s">
        <v>388</v>
      </c>
      <c r="B3464" s="18" t="s">
        <v>1010</v>
      </c>
      <c r="C3464" s="89" t="s">
        <v>1371</v>
      </c>
      <c r="D3464" s="91" t="s">
        <v>2176</v>
      </c>
      <c r="E3464" s="91"/>
      <c r="F3464" s="91" t="s">
        <v>5916</v>
      </c>
      <c r="G3464" s="91"/>
    </row>
    <row r="3465">
      <c r="A3465" s="9" t="s">
        <v>388</v>
      </c>
      <c r="B3465" s="18" t="s">
        <v>1010</v>
      </c>
      <c r="C3465" s="89" t="s">
        <v>1371</v>
      </c>
      <c r="D3465" s="91" t="s">
        <v>5917</v>
      </c>
      <c r="E3465" s="91"/>
      <c r="F3465" s="91" t="s">
        <v>5918</v>
      </c>
      <c r="G3465" s="91"/>
    </row>
    <row r="3466">
      <c r="A3466" s="9" t="s">
        <v>1016</v>
      </c>
      <c r="B3466" s="18" t="s">
        <v>5628</v>
      </c>
      <c r="C3466" s="9" t="s">
        <v>5779</v>
      </c>
      <c r="D3466" s="91" t="s">
        <v>5889</v>
      </c>
      <c r="E3466" s="91"/>
      <c r="F3466" s="91" t="s">
        <v>5919</v>
      </c>
      <c r="G3466" s="91"/>
    </row>
    <row r="3467">
      <c r="A3467" s="9" t="s">
        <v>1016</v>
      </c>
      <c r="B3467" s="18" t="s">
        <v>5628</v>
      </c>
      <c r="C3467" s="9" t="s">
        <v>5781</v>
      </c>
      <c r="D3467" s="91" t="s">
        <v>5920</v>
      </c>
      <c r="E3467" s="91"/>
      <c r="F3467" s="91" t="s">
        <v>5921</v>
      </c>
      <c r="G3467" s="91"/>
    </row>
    <row r="3468">
      <c r="A3468" s="9" t="s">
        <v>1016</v>
      </c>
      <c r="B3468" s="18" t="s">
        <v>5628</v>
      </c>
      <c r="C3468" s="9"/>
      <c r="D3468" s="91" t="s">
        <v>5922</v>
      </c>
      <c r="E3468" s="91"/>
      <c r="F3468" s="91" t="s">
        <v>5923</v>
      </c>
      <c r="G3468" s="91"/>
    </row>
    <row r="3469">
      <c r="A3469" s="9" t="s">
        <v>1016</v>
      </c>
      <c r="B3469" s="18" t="s">
        <v>5628</v>
      </c>
      <c r="C3469" s="89"/>
      <c r="D3469" s="91" t="s">
        <v>5924</v>
      </c>
      <c r="E3469" s="91" t="s">
        <v>5925</v>
      </c>
      <c r="F3469" s="91" t="s">
        <v>5926</v>
      </c>
      <c r="G3469" s="91"/>
    </row>
    <row r="3470">
      <c r="A3470" s="220" t="s">
        <v>366</v>
      </c>
      <c r="B3470" s="1"/>
      <c r="C3470" s="1"/>
      <c r="D3470" s="1"/>
      <c r="E3470" s="1"/>
      <c r="F3470" s="1"/>
      <c r="G3470" s="1"/>
    </row>
    <row r="3471">
      <c r="A3471" s="9" t="s">
        <v>5283</v>
      </c>
      <c r="B3471" s="18" t="s">
        <v>5284</v>
      </c>
      <c r="C3471" s="89"/>
      <c r="D3471" s="91"/>
      <c r="E3471" s="91"/>
      <c r="F3471" s="91"/>
      <c r="G3471" s="91"/>
    </row>
    <row r="3472">
      <c r="A3472" s="9" t="s">
        <v>316</v>
      </c>
      <c r="B3472" s="18" t="s">
        <v>1446</v>
      </c>
      <c r="C3472" s="9"/>
      <c r="D3472" s="91"/>
      <c r="E3472" s="91" t="s">
        <v>5927</v>
      </c>
      <c r="F3472" s="91"/>
      <c r="G3472" s="91"/>
    </row>
    <row r="3473">
      <c r="A3473" s="9" t="s">
        <v>316</v>
      </c>
      <c r="B3473" s="18" t="s">
        <v>4651</v>
      </c>
      <c r="C3473" s="9"/>
      <c r="D3473" s="91"/>
      <c r="E3473" s="91" t="s">
        <v>5927</v>
      </c>
      <c r="F3473" s="91"/>
      <c r="G3473" s="91"/>
    </row>
    <row r="3474">
      <c r="A3474" s="9" t="s">
        <v>4540</v>
      </c>
      <c r="B3474" s="18" t="s">
        <v>5600</v>
      </c>
      <c r="C3474" s="9"/>
      <c r="D3474" s="91"/>
      <c r="E3474" s="91"/>
      <c r="F3474" s="91"/>
      <c r="G3474" s="91"/>
    </row>
    <row r="3475">
      <c r="A3475" s="9" t="s">
        <v>1016</v>
      </c>
      <c r="B3475" s="18" t="s">
        <v>5628</v>
      </c>
      <c r="C3475" s="89"/>
      <c r="D3475" s="91" t="s">
        <v>5011</v>
      </c>
      <c r="E3475" s="91" t="s">
        <v>5928</v>
      </c>
      <c r="F3475" s="91" t="s">
        <v>5906</v>
      </c>
      <c r="G3475" s="91"/>
    </row>
    <row r="3476">
      <c r="A3476" s="1" t="s">
        <v>5929</v>
      </c>
    </row>
    <row r="3477">
      <c r="A3477" s="9" t="s">
        <v>306</v>
      </c>
      <c r="B3477" s="18" t="s">
        <v>4962</v>
      </c>
      <c r="C3477" s="9" t="s">
        <v>5735</v>
      </c>
      <c r="D3477" s="91"/>
      <c r="E3477" s="91"/>
      <c r="F3477" s="91" t="s">
        <v>5930</v>
      </c>
      <c r="G3477" s="91"/>
    </row>
    <row r="3478">
      <c r="A3478" s="9" t="s">
        <v>687</v>
      </c>
      <c r="B3478" s="18" t="s">
        <v>693</v>
      </c>
      <c r="C3478" s="89"/>
      <c r="D3478" s="91" t="s">
        <v>720</v>
      </c>
      <c r="E3478" s="91"/>
      <c r="F3478" s="91"/>
      <c r="G3478" s="91"/>
    </row>
    <row r="3479">
      <c r="A3479" s="9" t="s">
        <v>388</v>
      </c>
      <c r="B3479" s="18" t="s">
        <v>1010</v>
      </c>
      <c r="C3479" s="89" t="s">
        <v>1655</v>
      </c>
      <c r="D3479" s="91" t="s">
        <v>5931</v>
      </c>
      <c r="E3479" s="91"/>
      <c r="F3479" s="91" t="s">
        <v>5932</v>
      </c>
      <c r="G3479" s="91"/>
    </row>
    <row r="3480">
      <c r="A3480" s="9" t="s">
        <v>388</v>
      </c>
      <c r="B3480" s="18" t="s">
        <v>1010</v>
      </c>
      <c r="C3480" s="89" t="s">
        <v>1371</v>
      </c>
      <c r="D3480" s="91" t="s">
        <v>3770</v>
      </c>
      <c r="E3480" s="91"/>
      <c r="F3480" s="91" t="s">
        <v>4970</v>
      </c>
      <c r="G3480" s="91"/>
    </row>
    <row r="3481">
      <c r="A3481" s="9" t="s">
        <v>566</v>
      </c>
      <c r="B3481" s="18" t="s">
        <v>5515</v>
      </c>
      <c r="C3481" s="89" t="s">
        <v>5523</v>
      </c>
      <c r="D3481" s="91" t="s">
        <v>5532</v>
      </c>
      <c r="E3481" s="91"/>
      <c r="F3481" s="91" t="s">
        <v>5933</v>
      </c>
      <c r="G3481" s="91"/>
    </row>
    <row r="3482">
      <c r="A3482" s="220" t="s">
        <v>366</v>
      </c>
      <c r="B3482" s="1"/>
      <c r="C3482" s="1"/>
      <c r="D3482" s="1"/>
      <c r="E3482" s="1"/>
      <c r="F3482" s="1"/>
      <c r="G3482" s="1"/>
    </row>
    <row r="3483">
      <c r="A3483" s="9" t="s">
        <v>388</v>
      </c>
      <c r="B3483" s="18" t="s">
        <v>1010</v>
      </c>
      <c r="C3483" s="89" t="s">
        <v>1655</v>
      </c>
      <c r="D3483" s="91"/>
      <c r="E3483" s="91"/>
      <c r="F3483" s="91" t="s">
        <v>5934</v>
      </c>
      <c r="G3483" s="91"/>
    </row>
    <row r="3484">
      <c r="A3484" s="9" t="s">
        <v>1016</v>
      </c>
      <c r="B3484" s="18" t="s">
        <v>5628</v>
      </c>
      <c r="C3484" s="89"/>
      <c r="D3484" s="91"/>
      <c r="E3484" s="91"/>
      <c r="F3484" s="91" t="s">
        <v>4970</v>
      </c>
      <c r="G3484" s="91"/>
    </row>
    <row r="3485">
      <c r="A3485" s="17"/>
    </row>
    <row r="3486">
      <c r="A3486" s="15"/>
      <c r="G3486" s="15"/>
    </row>
    <row r="3487">
      <c r="G3487" s="15"/>
    </row>
    <row r="3488">
      <c r="G3488" s="15"/>
    </row>
    <row r="3489">
      <c r="A3489" s="17" t="s">
        <v>195</v>
      </c>
    </row>
    <row r="3490">
      <c r="A3490" s="221" t="s">
        <v>5935</v>
      </c>
    </row>
    <row r="3491">
      <c r="A3491" s="221" t="s">
        <v>5936</v>
      </c>
    </row>
  </sheetData>
  <mergeCells count="162">
    <mergeCell ref="A2:E2"/>
    <mergeCell ref="F2:G2"/>
    <mergeCell ref="A3:G4"/>
    <mergeCell ref="A5:G5"/>
    <mergeCell ref="A6:G6"/>
    <mergeCell ref="A21:G21"/>
    <mergeCell ref="A22:G22"/>
    <mergeCell ref="A23:G23"/>
    <mergeCell ref="A24:G24"/>
    <mergeCell ref="A27:E27"/>
    <mergeCell ref="F27:G27"/>
    <mergeCell ref="A58:G58"/>
    <mergeCell ref="A62:G62"/>
    <mergeCell ref="A63:F63"/>
    <mergeCell ref="A78:G78"/>
    <mergeCell ref="A81:G81"/>
    <mergeCell ref="A86:G86"/>
    <mergeCell ref="A87:G87"/>
    <mergeCell ref="A101:G101"/>
    <mergeCell ref="A103:E103"/>
    <mergeCell ref="F103:G103"/>
    <mergeCell ref="A191:G191"/>
    <mergeCell ref="A193:G193"/>
    <mergeCell ref="A194:G194"/>
    <mergeCell ref="A196:E196"/>
    <mergeCell ref="F196:G196"/>
    <mergeCell ref="A279:G279"/>
    <mergeCell ref="F281:G281"/>
    <mergeCell ref="A281:E281"/>
    <mergeCell ref="A282:F282"/>
    <mergeCell ref="A283:F283"/>
    <mergeCell ref="A450:G450"/>
    <mergeCell ref="D451:E451"/>
    <mergeCell ref="A452:G452"/>
    <mergeCell ref="F461:G461"/>
    <mergeCell ref="A461:E461"/>
    <mergeCell ref="A561:G561"/>
    <mergeCell ref="A578:E578"/>
    <mergeCell ref="F578:G578"/>
    <mergeCell ref="A848:G848"/>
    <mergeCell ref="A863:G863"/>
    <mergeCell ref="F868:G868"/>
    <mergeCell ref="A868:E868"/>
    <mergeCell ref="A1065:G1065"/>
    <mergeCell ref="A1097:G1097"/>
    <mergeCell ref="A1104:E1104"/>
    <mergeCell ref="F1104:G1104"/>
    <mergeCell ref="A1475:G1475"/>
    <mergeCell ref="A1500:G1500"/>
    <mergeCell ref="A2492:G2492"/>
    <mergeCell ref="A2494:G2494"/>
    <mergeCell ref="A2503:G2503"/>
    <mergeCell ref="A2545:G2545"/>
    <mergeCell ref="A2561:G2561"/>
    <mergeCell ref="A2564:G2564"/>
    <mergeCell ref="A2567:G2567"/>
    <mergeCell ref="A2573:G2573"/>
    <mergeCell ref="A2580:G2580"/>
    <mergeCell ref="A2592:G2592"/>
    <mergeCell ref="A2597:G2597"/>
    <mergeCell ref="A2622:G2622"/>
    <mergeCell ref="A2668:G2668"/>
    <mergeCell ref="A2672:G2672"/>
    <mergeCell ref="A2821:G2821"/>
    <mergeCell ref="A2841:G2841"/>
    <mergeCell ref="A2844:G2844"/>
    <mergeCell ref="A2847:G2847"/>
    <mergeCell ref="A2850:G2850"/>
    <mergeCell ref="A2853:G2853"/>
    <mergeCell ref="A2855:G2855"/>
    <mergeCell ref="A2862:G2862"/>
    <mergeCell ref="A2871:G2871"/>
    <mergeCell ref="A2875:G2875"/>
    <mergeCell ref="A2877:G2877"/>
    <mergeCell ref="A2890:G2890"/>
    <mergeCell ref="A2892:G2892"/>
    <mergeCell ref="A2912:G2912"/>
    <mergeCell ref="A2915:G2915"/>
    <mergeCell ref="A2917:G2917"/>
    <mergeCell ref="A2918:G2920"/>
    <mergeCell ref="A2921:G2921"/>
    <mergeCell ref="A2922:G2922"/>
    <mergeCell ref="A2923:G2923"/>
    <mergeCell ref="F2924:G2924"/>
    <mergeCell ref="A2924:E2924"/>
    <mergeCell ref="A2955:G2955"/>
    <mergeCell ref="A2985:G2985"/>
    <mergeCell ref="A2999:G2999"/>
    <mergeCell ref="A3004:G3004"/>
    <mergeCell ref="A3055:G3055"/>
    <mergeCell ref="A3063:G3063"/>
    <mergeCell ref="A3139:G3139"/>
    <mergeCell ref="A3158:G3158"/>
    <mergeCell ref="A3184:G3184"/>
    <mergeCell ref="A3192:G3192"/>
    <mergeCell ref="A3193:G3195"/>
    <mergeCell ref="A3196:G3196"/>
    <mergeCell ref="A3197:G3197"/>
    <mergeCell ref="A3439:G3439"/>
    <mergeCell ref="A3456:G3456"/>
    <mergeCell ref="A3476:G3476"/>
    <mergeCell ref="A3485:G3485"/>
    <mergeCell ref="A3486:F3488"/>
    <mergeCell ref="A3489:G3489"/>
    <mergeCell ref="A3490:G3490"/>
    <mergeCell ref="A3491:G3491"/>
    <mergeCell ref="A3198:G3198"/>
    <mergeCell ref="A3199:E3199"/>
    <mergeCell ref="F3199:G3199"/>
    <mergeCell ref="A3243:G3243"/>
    <mergeCell ref="A3304:G3304"/>
    <mergeCell ref="A3312:G3312"/>
    <mergeCell ref="A3344:G3344"/>
    <mergeCell ref="A1510:E1510"/>
    <mergeCell ref="F1510:G1510"/>
    <mergeCell ref="A1697:G1697"/>
    <mergeCell ref="A1728:E1728"/>
    <mergeCell ref="F1728:G1728"/>
    <mergeCell ref="A1761:G1761"/>
    <mergeCell ref="A1767:G1767"/>
    <mergeCell ref="A1770:E1770"/>
    <mergeCell ref="F1770:G1770"/>
    <mergeCell ref="A2063:G2063"/>
    <mergeCell ref="A2103:G2103"/>
    <mergeCell ref="A2122:G2122"/>
    <mergeCell ref="A2125:G2125"/>
    <mergeCell ref="A2183:G2183"/>
    <mergeCell ref="A2200:G2200"/>
    <mergeCell ref="A2260:G2260"/>
    <mergeCell ref="A2278:E2278"/>
    <mergeCell ref="F2278:G2278"/>
    <mergeCell ref="A2299:G2299"/>
    <mergeCell ref="A2307:E2307"/>
    <mergeCell ref="F2307:G2307"/>
    <mergeCell ref="A2334:G2334"/>
    <mergeCell ref="A2342:G2342"/>
    <mergeCell ref="A2343:G2345"/>
    <mergeCell ref="A2346:G2346"/>
    <mergeCell ref="A2347:G2347"/>
    <mergeCell ref="A2348:G2348"/>
    <mergeCell ref="F2349:G2349"/>
    <mergeCell ref="A2349:E2349"/>
    <mergeCell ref="A2355:G2355"/>
    <mergeCell ref="A2366:G2366"/>
    <mergeCell ref="A2368:G2368"/>
    <mergeCell ref="A2399:G2399"/>
    <mergeCell ref="A2408:G2408"/>
    <mergeCell ref="A2426:G2426"/>
    <mergeCell ref="A2431:G2433"/>
    <mergeCell ref="A2434:G2434"/>
    <mergeCell ref="A2435:G2435"/>
    <mergeCell ref="A2436:G2436"/>
    <mergeCell ref="A2437:E2437"/>
    <mergeCell ref="F2437:G2437"/>
    <mergeCell ref="A2484:G2484"/>
    <mergeCell ref="A2692:G2692"/>
    <mergeCell ref="A2699:G2699"/>
    <mergeCell ref="A2715:G2715"/>
    <mergeCell ref="A2721:G2721"/>
    <mergeCell ref="A2733:G2733"/>
    <mergeCell ref="A2762:G2762"/>
    <mergeCell ref="A2768:G2768"/>
  </mergeCells>
  <hyperlinks>
    <hyperlink display="Red / Blue" location="'Pokémon'!A24:G24" ref="B7"/>
    <hyperlink display="Tie-In Games" location="'Pokémon'!A2347:G2347" ref="C7"/>
    <hyperlink display="Ruby / Sapphire" location="'Pokémon'!A27:G27" ref="B8"/>
    <hyperlink display="Misc." location="'Pokémon'!A2435:G2435" ref="C8"/>
    <hyperlink display="Diamond / Pearl" location="'Pokémon'!A103:G103" ref="B9"/>
    <hyperlink display="Mystery Dungeon" location="'Pokémon'!A2922:G2922" ref="C9"/>
    <hyperlink display="HeartGold / SoulSilver" location="'Pokémon'!A196:G196" ref="B10"/>
    <hyperlink display="Genius Sonority" location="'Pokémon'!A3197:G3197" ref="C10"/>
    <hyperlink display="Black / White" location="'Pokémon'!A281:G281" ref="B11"/>
    <hyperlink display="Black 2 / White 2" location="'Pokémon'!A461:G461" ref="B12"/>
    <hyperlink display="X / Y" location="'Pokémon'!A578:G578" ref="B13"/>
    <hyperlink display="Omega Ruby / Alpha Sapphire" location="'Pokémon'!A868:G868" ref="B14"/>
    <hyperlink display="Sun / Moon" location="'Pokémon'!A1104:G1104" ref="B15"/>
    <hyperlink display="Ultra Sun / Ultra Moon" location="'Pokémon'!A1510:G1510" ref="B16"/>
    <hyperlink display="Let's Go Pikachu / Let's Go Eevee" location="'Pokémon'!A1728:G1728" ref="B17"/>
    <hyperlink display="Sword / Shield" location="'Pokémon'!A1770:G1770" ref="B18"/>
    <hyperlink display="Brilliant Diamond / Shining Pearl" location="'Pokémon'!A2278:G2278" ref="B19"/>
    <hyperlink display="Pokemon Legends: Arceus" location="'Pokémon'!A2307:G2307" ref="B20"/>
    <hyperlink display="Jump to top" location="'Pokémon'!A1" ref="F27"/>
    <hyperlink display="All other instruments come from Ruby &amp; Sapphire" location="'Pokémon'!A27:E27" ref="A63"/>
    <hyperlink display="All other instruments come from Ruby &amp; Sapphire" location="'Pokémon'!A27:E27" ref="A87"/>
    <hyperlink display="Jump to top" location="'Pokémon'!A1" ref="F103"/>
    <hyperlink display="All other instruments come from Diamond &amp; Pearl" location="'Pokémon'!A103:E103" ref="A194"/>
    <hyperlink display="Jump to top" location="'Pokémon'!A1" ref="F196"/>
    <hyperlink display="Jump to top" location="'Pokémon'!A1" ref="F281"/>
    <hyperlink r:id="rId2" ref="D451"/>
    <hyperlink display="Jump to top" location="'Pokémon'!A1" ref="F461"/>
    <hyperlink r:id="rId3" ref="F514"/>
    <hyperlink r:id="rId4" location="!details?id=7617324" ref="G515"/>
    <hyperlink r:id="rId5" ref="E568"/>
    <hyperlink r:id="rId6" ref="F570"/>
    <hyperlink display="Jump to top" location="'Pokémon'!A1" ref="F578"/>
    <hyperlink r:id="rId7" ref="G777"/>
    <hyperlink display="Jump to top" location="'Pokémon'!A1" ref="F868"/>
    <hyperlink display="Jump to top" location="'Pokémon'!A1" ref="F1104"/>
    <hyperlink display="Jump to top" location="'Pokémon'!A1" ref="F1510"/>
    <hyperlink r:id="rId8" location="!details?id=7617324" ref="G1593"/>
    <hyperlink display="Jump to top" location="'Pokémon'!A1" ref="F1728"/>
    <hyperlink display="Jump to top" location="'Pokémon'!A1" ref="F1770"/>
    <hyperlink r:id="rId9" ref="G1781"/>
    <hyperlink r:id="rId10" ref="G2157"/>
    <hyperlink r:id="rId11" ref="G2161"/>
    <hyperlink r:id="rId12" ref="G2162"/>
    <hyperlink r:id="rId13" ref="G2168"/>
    <hyperlink r:id="rId14" ref="G2172"/>
    <hyperlink r:id="rId15" ref="G2182"/>
    <hyperlink r:id="rId16" ref="G2237"/>
    <hyperlink r:id="rId17" ref="G2245"/>
    <hyperlink r:id="rId18" ref="G2247"/>
    <hyperlink display="Jump to top" location="'Pokémon'!A1" ref="F2278"/>
    <hyperlink display="Jump to top" location="'Pokémon'!A1" ref="F2307"/>
    <hyperlink display="Jump to top" location="'Pokémon'!A1" ref="F2349"/>
    <hyperlink display="Jump to top" location="'Pokémon'!A1" ref="F2437"/>
    <hyperlink r:id="rId19" location="!details?id=7617276" ref="G2450"/>
    <hyperlink r:id="rId20" location="!details?id=7614159" ref="G2451"/>
    <hyperlink display="Jump to top" location="'Pokémon'!A1" ref="F2924"/>
    <hyperlink display="All other instruments come from Blue / Red Rescue Team." location="'Pokémon'!A2924:G2924" ref="A2956"/>
    <hyperlink display="Jump to top" location="'Pokémon'!A1" ref="F3199"/>
  </hyperlinks>
  <printOptions gridLines="1" horizontalCentered="1"/>
  <pageMargins bottom="0.75" footer="0.0" header="0.0" left="0.7" right="0.7" top="0.75"/>
  <pageSetup fitToHeight="0" paperSize="9" cellComments="atEnd" orientation="landscape" pageOrder="overThenDown"/>
  <drawing r:id="rId21"/>
  <legacyDrawing r:id="rId2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B003B"/>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4.43"/>
    <col customWidth="1" min="2" max="2" width="37.29"/>
    <col customWidth="1" min="3" max="3" width="41.86"/>
    <col customWidth="1" min="4" max="4" width="36.57"/>
    <col customWidth="1" min="5" max="5" width="38.43"/>
    <col customWidth="1" min="6" max="6" width="153.0"/>
    <col customWidth="1" min="7" max="7" width="8.0"/>
  </cols>
  <sheetData>
    <row r="1">
      <c r="A1" s="1" t="s">
        <v>5937</v>
      </c>
      <c r="B1" s="2" t="s">
        <v>1</v>
      </c>
      <c r="C1" s="2" t="s">
        <v>2</v>
      </c>
      <c r="D1" s="2" t="s">
        <v>3</v>
      </c>
      <c r="E1" s="2" t="s">
        <v>4</v>
      </c>
      <c r="F1" s="1" t="s">
        <v>5</v>
      </c>
      <c r="G1" s="1" t="s">
        <v>6</v>
      </c>
    </row>
    <row r="2">
      <c r="A2" s="222" t="s">
        <v>5938</v>
      </c>
      <c r="B2" s="97"/>
      <c r="C2" s="97"/>
      <c r="D2" s="97"/>
      <c r="E2" s="97"/>
      <c r="F2" s="97"/>
      <c r="G2" s="223"/>
    </row>
    <row r="3">
      <c r="A3" s="28" t="s">
        <v>5939</v>
      </c>
      <c r="B3" s="4"/>
      <c r="C3" s="4"/>
      <c r="D3" s="4"/>
      <c r="E3" s="4"/>
      <c r="F3" s="224"/>
      <c r="G3" s="4"/>
    </row>
    <row r="4" ht="16.5" customHeight="1">
      <c r="A4" s="225" t="s">
        <v>5940</v>
      </c>
    </row>
    <row r="5" ht="20.25" customHeight="1"/>
    <row r="6" ht="41.25" customHeight="1">
      <c r="A6" s="225" t="s">
        <v>5941</v>
      </c>
    </row>
    <row r="7">
      <c r="A7" s="31" t="s">
        <v>200</v>
      </c>
    </row>
    <row r="8">
      <c r="A8" s="32"/>
    </row>
    <row r="9">
      <c r="A9" s="33" t="s">
        <v>201</v>
      </c>
      <c r="B9" s="226" t="s">
        <v>5942</v>
      </c>
      <c r="C9" s="38"/>
      <c r="D9" s="38"/>
      <c r="E9" s="38"/>
      <c r="F9" s="38"/>
      <c r="G9" s="38"/>
    </row>
    <row r="10">
      <c r="A10" s="33" t="s">
        <v>5943</v>
      </c>
      <c r="B10" s="226" t="s">
        <v>5944</v>
      </c>
      <c r="C10" s="38"/>
      <c r="D10" s="38"/>
      <c r="E10" s="38"/>
      <c r="F10" s="38"/>
      <c r="G10" s="38"/>
    </row>
    <row r="11">
      <c r="A11" s="33" t="s">
        <v>5945</v>
      </c>
      <c r="B11" s="226" t="s">
        <v>5946</v>
      </c>
      <c r="C11" s="38"/>
      <c r="D11" s="38"/>
      <c r="E11" s="38"/>
      <c r="F11" s="38"/>
      <c r="G11" s="38"/>
    </row>
    <row r="12">
      <c r="A12" s="38"/>
      <c r="B12" s="226" t="s">
        <v>5947</v>
      </c>
      <c r="C12" s="38"/>
      <c r="D12" s="38"/>
      <c r="E12" s="38"/>
      <c r="F12" s="38"/>
      <c r="G12" s="38"/>
    </row>
    <row r="13">
      <c r="A13" s="38"/>
      <c r="B13" s="226" t="s">
        <v>5948</v>
      </c>
      <c r="C13" s="38"/>
      <c r="D13" s="38"/>
      <c r="E13" s="38"/>
      <c r="F13" s="38"/>
      <c r="G13" s="38"/>
    </row>
    <row r="14">
      <c r="A14" s="38"/>
      <c r="B14" s="226" t="s">
        <v>5949</v>
      </c>
      <c r="C14" s="38"/>
      <c r="D14" s="38"/>
      <c r="E14" s="38"/>
      <c r="F14" s="38"/>
      <c r="G14" s="38"/>
    </row>
    <row r="15">
      <c r="A15" s="38"/>
      <c r="B15" s="226" t="s">
        <v>5950</v>
      </c>
      <c r="C15" s="38"/>
      <c r="D15" s="38"/>
      <c r="E15" s="38"/>
      <c r="F15" s="38"/>
      <c r="G15" s="38"/>
    </row>
    <row r="16">
      <c r="A16" s="38"/>
      <c r="B16" s="226" t="s">
        <v>5951</v>
      </c>
      <c r="C16" s="38"/>
      <c r="D16" s="38"/>
      <c r="E16" s="38"/>
      <c r="F16" s="38"/>
      <c r="G16" s="38"/>
    </row>
    <row r="17">
      <c r="A17" s="38"/>
      <c r="B17" s="226" t="s">
        <v>5952</v>
      </c>
      <c r="C17" s="38"/>
      <c r="D17" s="38"/>
      <c r="E17" s="38"/>
      <c r="F17" s="38"/>
      <c r="G17" s="38"/>
    </row>
    <row r="18">
      <c r="A18" s="32"/>
    </row>
    <row r="19">
      <c r="A19" s="38" t="s">
        <v>228</v>
      </c>
    </row>
    <row r="20">
      <c r="A20" s="1"/>
    </row>
    <row r="21">
      <c r="A21" s="1" t="s">
        <v>5953</v>
      </c>
      <c r="F21" s="227" t="s">
        <v>186</v>
      </c>
    </row>
    <row r="22">
      <c r="A22" s="228" t="s">
        <v>5954</v>
      </c>
      <c r="B22" s="229" t="s">
        <v>5955</v>
      </c>
      <c r="C22" s="9" t="s">
        <v>5956</v>
      </c>
      <c r="D22" s="9" t="s">
        <v>5957</v>
      </c>
      <c r="E22" s="19"/>
      <c r="F22" s="9" t="s">
        <v>5958</v>
      </c>
      <c r="G22" s="19"/>
    </row>
    <row r="23">
      <c r="A23" s="228" t="s">
        <v>5954</v>
      </c>
      <c r="B23" s="229" t="s">
        <v>5955</v>
      </c>
      <c r="C23" s="9" t="s">
        <v>5959</v>
      </c>
      <c r="D23" s="9" t="s">
        <v>2644</v>
      </c>
      <c r="E23" s="9" t="s">
        <v>3468</v>
      </c>
      <c r="F23" s="9" t="s">
        <v>5960</v>
      </c>
      <c r="G23" s="19"/>
    </row>
    <row r="24">
      <c r="A24" s="60" t="s">
        <v>366</v>
      </c>
    </row>
    <row r="25">
      <c r="A25" s="228" t="s">
        <v>5954</v>
      </c>
      <c r="B25" s="229" t="s">
        <v>5955</v>
      </c>
      <c r="E25" s="9" t="s">
        <v>543</v>
      </c>
      <c r="F25" s="9"/>
      <c r="G25" s="19"/>
    </row>
    <row r="26">
      <c r="A26" s="228" t="s">
        <v>368</v>
      </c>
      <c r="B26" s="229" t="s">
        <v>368</v>
      </c>
      <c r="E26" s="9" t="s">
        <v>5961</v>
      </c>
      <c r="F26" s="9"/>
      <c r="G26" s="19"/>
    </row>
    <row r="27">
      <c r="A27" s="228" t="s">
        <v>368</v>
      </c>
      <c r="B27" s="229" t="s">
        <v>368</v>
      </c>
      <c r="E27" s="9" t="s">
        <v>5962</v>
      </c>
      <c r="F27" s="9"/>
      <c r="G27" s="19"/>
    </row>
    <row r="28">
      <c r="A28" s="228" t="s">
        <v>368</v>
      </c>
      <c r="B28" s="229" t="s">
        <v>368</v>
      </c>
      <c r="E28" s="9" t="s">
        <v>4806</v>
      </c>
      <c r="F28" s="9"/>
      <c r="G28" s="19"/>
    </row>
    <row r="29">
      <c r="A29" s="1" t="s">
        <v>5963</v>
      </c>
    </row>
    <row r="30">
      <c r="A30" s="230" t="s">
        <v>5964</v>
      </c>
      <c r="B30" s="231" t="s">
        <v>5965</v>
      </c>
      <c r="C30" s="14" t="s">
        <v>5966</v>
      </c>
      <c r="D30" s="14" t="s">
        <v>5967</v>
      </c>
      <c r="E30" s="13"/>
      <c r="F30" s="13" t="s">
        <v>5968</v>
      </c>
      <c r="G30" s="232" t="s">
        <v>1333</v>
      </c>
    </row>
    <row r="31">
      <c r="A31" s="230" t="s">
        <v>5964</v>
      </c>
      <c r="B31" s="231" t="s">
        <v>5965</v>
      </c>
      <c r="C31" s="14" t="s">
        <v>5966</v>
      </c>
      <c r="D31" s="14" t="s">
        <v>5969</v>
      </c>
      <c r="E31" s="13"/>
      <c r="F31" s="14" t="s">
        <v>5970</v>
      </c>
      <c r="G31" s="232" t="s">
        <v>1333</v>
      </c>
    </row>
    <row r="32">
      <c r="A32" s="233" t="s">
        <v>5964</v>
      </c>
      <c r="B32" s="234" t="s">
        <v>5965</v>
      </c>
      <c r="C32" s="9" t="s">
        <v>5966</v>
      </c>
      <c r="D32" s="9" t="s">
        <v>5971</v>
      </c>
      <c r="E32" s="9"/>
      <c r="F32" s="9" t="s">
        <v>5972</v>
      </c>
      <c r="G32" s="122" t="s">
        <v>1333</v>
      </c>
    </row>
    <row r="33">
      <c r="A33" s="233" t="s">
        <v>248</v>
      </c>
      <c r="B33" s="234" t="s">
        <v>5973</v>
      </c>
      <c r="C33" s="9" t="s">
        <v>5974</v>
      </c>
      <c r="D33" s="9" t="s">
        <v>5975</v>
      </c>
      <c r="E33" s="9"/>
      <c r="F33" s="9" t="s">
        <v>5976</v>
      </c>
      <c r="G33" s="122" t="s">
        <v>1333</v>
      </c>
    </row>
    <row r="34">
      <c r="A34" s="233" t="s">
        <v>248</v>
      </c>
      <c r="B34" s="234" t="s">
        <v>5973</v>
      </c>
      <c r="C34" s="9" t="s">
        <v>5974</v>
      </c>
      <c r="D34" s="9" t="s">
        <v>5977</v>
      </c>
      <c r="E34" s="9"/>
      <c r="F34" s="9" t="s">
        <v>5978</v>
      </c>
      <c r="G34" s="122" t="s">
        <v>1333</v>
      </c>
    </row>
    <row r="35">
      <c r="A35" s="233" t="s">
        <v>248</v>
      </c>
      <c r="B35" s="234" t="s">
        <v>5973</v>
      </c>
      <c r="C35" s="9" t="s">
        <v>5974</v>
      </c>
      <c r="D35" s="9" t="s">
        <v>5979</v>
      </c>
      <c r="E35" s="9" t="s">
        <v>3481</v>
      </c>
      <c r="F35" s="9" t="s">
        <v>5980</v>
      </c>
      <c r="G35" s="19"/>
    </row>
    <row r="36">
      <c r="A36" s="233" t="s">
        <v>248</v>
      </c>
      <c r="B36" s="234" t="s">
        <v>5973</v>
      </c>
      <c r="C36" s="9" t="s">
        <v>5974</v>
      </c>
      <c r="D36" s="9" t="s">
        <v>5981</v>
      </c>
      <c r="E36" s="19"/>
      <c r="F36" s="9" t="s">
        <v>5982</v>
      </c>
      <c r="G36" s="19"/>
    </row>
    <row r="37">
      <c r="A37" s="233" t="s">
        <v>248</v>
      </c>
      <c r="B37" s="234" t="s">
        <v>5973</v>
      </c>
      <c r="C37" s="9" t="s">
        <v>5983</v>
      </c>
      <c r="D37" s="9" t="s">
        <v>5984</v>
      </c>
      <c r="E37" s="9"/>
      <c r="F37" s="9" t="s">
        <v>5985</v>
      </c>
      <c r="G37" s="122" t="s">
        <v>1333</v>
      </c>
    </row>
    <row r="38">
      <c r="A38" s="233" t="s">
        <v>248</v>
      </c>
      <c r="B38" s="234" t="s">
        <v>5986</v>
      </c>
      <c r="C38" s="9" t="s">
        <v>5987</v>
      </c>
      <c r="D38" s="9" t="s">
        <v>5988</v>
      </c>
      <c r="E38" s="19"/>
      <c r="F38" s="9" t="s">
        <v>5989</v>
      </c>
      <c r="G38" s="122" t="s">
        <v>1333</v>
      </c>
    </row>
    <row r="39">
      <c r="A39" s="233" t="s">
        <v>248</v>
      </c>
      <c r="B39" s="234" t="s">
        <v>5986</v>
      </c>
      <c r="C39" s="9" t="s">
        <v>5990</v>
      </c>
      <c r="D39" s="9" t="s">
        <v>5991</v>
      </c>
      <c r="E39" s="19"/>
      <c r="F39" s="9" t="s">
        <v>5992</v>
      </c>
      <c r="G39" s="19"/>
    </row>
    <row r="40">
      <c r="A40" s="233" t="s">
        <v>248</v>
      </c>
      <c r="B40" s="234" t="s">
        <v>5986</v>
      </c>
      <c r="C40" s="9" t="s">
        <v>5993</v>
      </c>
      <c r="D40" s="9" t="s">
        <v>5994</v>
      </c>
      <c r="E40" s="19"/>
      <c r="F40" s="9" t="s">
        <v>5995</v>
      </c>
      <c r="G40" s="19"/>
    </row>
    <row r="41">
      <c r="A41" s="233" t="s">
        <v>248</v>
      </c>
      <c r="B41" s="234" t="s">
        <v>5996</v>
      </c>
      <c r="C41" s="9" t="s">
        <v>572</v>
      </c>
      <c r="D41" s="9" t="s">
        <v>5997</v>
      </c>
      <c r="E41" s="9"/>
      <c r="F41" s="9" t="s">
        <v>5998</v>
      </c>
      <c r="G41" s="122" t="s">
        <v>1333</v>
      </c>
    </row>
    <row r="42">
      <c r="A42" s="233" t="s">
        <v>248</v>
      </c>
      <c r="B42" s="234" t="s">
        <v>5996</v>
      </c>
      <c r="C42" s="9" t="s">
        <v>572</v>
      </c>
      <c r="D42" s="9" t="s">
        <v>5999</v>
      </c>
      <c r="E42" s="19"/>
      <c r="F42" s="9" t="s">
        <v>6000</v>
      </c>
      <c r="G42" s="19"/>
    </row>
    <row r="43">
      <c r="A43" s="233" t="s">
        <v>248</v>
      </c>
      <c r="B43" s="234" t="s">
        <v>5996</v>
      </c>
      <c r="C43" s="9" t="s">
        <v>572</v>
      </c>
      <c r="D43" s="9" t="s">
        <v>6001</v>
      </c>
      <c r="E43" s="19"/>
      <c r="F43" s="9" t="s">
        <v>6002</v>
      </c>
      <c r="G43" s="19"/>
    </row>
    <row r="44">
      <c r="A44" s="233" t="s">
        <v>248</v>
      </c>
      <c r="B44" s="234" t="s">
        <v>5996</v>
      </c>
      <c r="C44" s="9" t="s">
        <v>572</v>
      </c>
      <c r="D44" s="9" t="s">
        <v>6003</v>
      </c>
      <c r="E44" s="9"/>
      <c r="F44" s="9" t="s">
        <v>6004</v>
      </c>
      <c r="G44" s="122" t="s">
        <v>1333</v>
      </c>
    </row>
    <row r="45">
      <c r="A45" s="233" t="s">
        <v>248</v>
      </c>
      <c r="B45" s="234" t="s">
        <v>5996</v>
      </c>
      <c r="C45" s="9" t="s">
        <v>572</v>
      </c>
      <c r="D45" s="9" t="s">
        <v>6005</v>
      </c>
      <c r="E45" s="19"/>
      <c r="F45" s="9" t="s">
        <v>6006</v>
      </c>
      <c r="G45" s="19"/>
    </row>
    <row r="46">
      <c r="A46" s="60" t="s">
        <v>366</v>
      </c>
    </row>
    <row r="47">
      <c r="A47" s="233" t="s">
        <v>4540</v>
      </c>
      <c r="B47" s="234" t="s">
        <v>368</v>
      </c>
      <c r="C47" s="9"/>
      <c r="D47" s="9" t="s">
        <v>6007</v>
      </c>
      <c r="E47" s="9" t="s">
        <v>6008</v>
      </c>
      <c r="F47" s="9" t="s">
        <v>6009</v>
      </c>
      <c r="G47" s="122" t="s">
        <v>1333</v>
      </c>
    </row>
    <row r="48">
      <c r="A48" s="233" t="s">
        <v>368</v>
      </c>
      <c r="B48" s="234" t="s">
        <v>368</v>
      </c>
      <c r="C48" s="9"/>
      <c r="D48" s="9" t="s">
        <v>6010</v>
      </c>
      <c r="E48" s="9"/>
      <c r="F48" s="144" t="s">
        <v>6011</v>
      </c>
      <c r="G48" s="19"/>
    </row>
    <row r="49">
      <c r="A49" s="233" t="s">
        <v>368</v>
      </c>
      <c r="B49" s="234" t="s">
        <v>368</v>
      </c>
      <c r="C49" s="9"/>
      <c r="D49" s="9" t="s">
        <v>674</v>
      </c>
      <c r="E49" s="9"/>
      <c r="F49" s="9" t="s">
        <v>6012</v>
      </c>
      <c r="G49" s="19"/>
    </row>
    <row r="50">
      <c r="A50" s="233" t="s">
        <v>368</v>
      </c>
      <c r="B50" s="234" t="s">
        <v>368</v>
      </c>
      <c r="C50" s="9"/>
      <c r="D50" s="9" t="s">
        <v>6013</v>
      </c>
      <c r="E50" s="9"/>
      <c r="F50" s="9" t="s">
        <v>6014</v>
      </c>
      <c r="G50" s="19"/>
    </row>
    <row r="51">
      <c r="A51" s="1" t="s">
        <v>6015</v>
      </c>
    </row>
    <row r="52">
      <c r="A52" s="22" t="s">
        <v>6016</v>
      </c>
      <c r="B52" s="4"/>
      <c r="C52" s="4"/>
      <c r="D52" s="4"/>
      <c r="E52" s="4"/>
      <c r="F52" s="4"/>
      <c r="G52" s="23"/>
    </row>
    <row r="53">
      <c r="A53" s="235" t="s">
        <v>248</v>
      </c>
      <c r="B53" s="236" t="s">
        <v>5986</v>
      </c>
      <c r="C53" s="9" t="s">
        <v>6017</v>
      </c>
      <c r="D53" s="9" t="s">
        <v>3468</v>
      </c>
      <c r="E53" s="122" t="s">
        <v>6018</v>
      </c>
      <c r="F53" s="155" t="s">
        <v>152</v>
      </c>
      <c r="G53" s="122" t="s">
        <v>1333</v>
      </c>
    </row>
    <row r="54">
      <c r="A54" s="60" t="s">
        <v>366</v>
      </c>
    </row>
    <row r="55">
      <c r="A55" s="235" t="s">
        <v>4540</v>
      </c>
      <c r="B55" s="236" t="s">
        <v>6019</v>
      </c>
      <c r="C55" s="9"/>
      <c r="D55" s="9"/>
      <c r="E55" s="9" t="s">
        <v>6020</v>
      </c>
      <c r="F55" s="155" t="s">
        <v>152</v>
      </c>
      <c r="G55" s="19"/>
    </row>
    <row r="56">
      <c r="A56" s="1" t="s">
        <v>6021</v>
      </c>
    </row>
    <row r="57">
      <c r="A57" s="237" t="s">
        <v>6022</v>
      </c>
      <c r="B57" s="4"/>
      <c r="C57" s="4"/>
      <c r="D57" s="4"/>
      <c r="E57" s="4"/>
      <c r="F57" s="4"/>
      <c r="G57" s="4"/>
    </row>
    <row r="58">
      <c r="A58" s="238" t="s">
        <v>316</v>
      </c>
      <c r="B58" s="239" t="s">
        <v>6023</v>
      </c>
      <c r="C58" s="9" t="s">
        <v>6024</v>
      </c>
      <c r="D58" s="91" t="s">
        <v>6025</v>
      </c>
      <c r="E58" s="91" t="s">
        <v>6026</v>
      </c>
      <c r="F58" s="91" t="s">
        <v>6027</v>
      </c>
      <c r="G58" s="19"/>
    </row>
    <row r="59">
      <c r="A59" s="238" t="s">
        <v>316</v>
      </c>
      <c r="B59" s="239" t="s">
        <v>6023</v>
      </c>
      <c r="C59" s="9" t="s">
        <v>6028</v>
      </c>
      <c r="D59" s="91" t="s">
        <v>6029</v>
      </c>
      <c r="E59" s="91"/>
      <c r="F59" s="91" t="s">
        <v>6030</v>
      </c>
      <c r="G59" s="19"/>
    </row>
    <row r="60">
      <c r="A60" s="238" t="s">
        <v>4521</v>
      </c>
      <c r="B60" s="239" t="s">
        <v>4522</v>
      </c>
      <c r="C60" s="9" t="s">
        <v>6031</v>
      </c>
      <c r="D60" s="91" t="s">
        <v>6032</v>
      </c>
      <c r="E60" s="91"/>
      <c r="F60" s="91" t="s">
        <v>6033</v>
      </c>
      <c r="G60" s="19"/>
    </row>
    <row r="61">
      <c r="A61" s="238" t="s">
        <v>4521</v>
      </c>
      <c r="B61" s="239" t="s">
        <v>4522</v>
      </c>
      <c r="C61" s="9" t="s">
        <v>4523</v>
      </c>
      <c r="D61" s="91" t="s">
        <v>4524</v>
      </c>
      <c r="E61" s="91"/>
      <c r="F61" s="91" t="s">
        <v>6034</v>
      </c>
      <c r="G61" s="19"/>
    </row>
    <row r="62">
      <c r="A62" s="238" t="s">
        <v>4521</v>
      </c>
      <c r="B62" s="239" t="s">
        <v>4522</v>
      </c>
      <c r="C62" s="9" t="s">
        <v>6035</v>
      </c>
      <c r="D62" s="91" t="s">
        <v>6036</v>
      </c>
      <c r="E62" s="91"/>
      <c r="F62" s="91" t="s">
        <v>6037</v>
      </c>
      <c r="G62" s="19"/>
    </row>
    <row r="63">
      <c r="A63" s="238" t="s">
        <v>4521</v>
      </c>
      <c r="B63" s="239" t="s">
        <v>4522</v>
      </c>
      <c r="C63" s="9" t="s">
        <v>4532</v>
      </c>
      <c r="D63" s="91" t="s">
        <v>4533</v>
      </c>
      <c r="E63" s="91"/>
      <c r="F63" s="91" t="s">
        <v>6038</v>
      </c>
      <c r="G63" s="19"/>
    </row>
    <row r="64">
      <c r="A64" s="238" t="s">
        <v>4521</v>
      </c>
      <c r="B64" s="239" t="s">
        <v>4522</v>
      </c>
      <c r="C64" s="9" t="s">
        <v>6039</v>
      </c>
      <c r="D64" s="91" t="s">
        <v>6040</v>
      </c>
      <c r="E64" s="91"/>
      <c r="F64" s="91" t="s">
        <v>6041</v>
      </c>
      <c r="G64" s="19"/>
    </row>
    <row r="65">
      <c r="A65" s="238" t="s">
        <v>4521</v>
      </c>
      <c r="B65" s="239" t="s">
        <v>4522</v>
      </c>
      <c r="C65" s="9" t="s">
        <v>6042</v>
      </c>
      <c r="D65" s="91" t="s">
        <v>6043</v>
      </c>
      <c r="E65" s="91"/>
      <c r="F65" s="91" t="s">
        <v>3345</v>
      </c>
      <c r="G65" s="19"/>
    </row>
    <row r="66">
      <c r="A66" s="238" t="s">
        <v>4521</v>
      </c>
      <c r="B66" s="239" t="s">
        <v>4522</v>
      </c>
      <c r="C66" s="9" t="s">
        <v>6044</v>
      </c>
      <c r="D66" s="91" t="s">
        <v>6045</v>
      </c>
      <c r="E66" s="91"/>
      <c r="F66" s="91" t="s">
        <v>6046</v>
      </c>
      <c r="G66" s="19"/>
    </row>
    <row r="67">
      <c r="A67" s="238" t="s">
        <v>4521</v>
      </c>
      <c r="B67" s="239" t="s">
        <v>4522</v>
      </c>
      <c r="C67" s="9" t="s">
        <v>4525</v>
      </c>
      <c r="D67" s="91" t="s">
        <v>6047</v>
      </c>
      <c r="E67" s="91"/>
      <c r="F67" s="91" t="s">
        <v>6048</v>
      </c>
      <c r="G67" s="19"/>
    </row>
    <row r="68">
      <c r="A68" s="238" t="s">
        <v>4521</v>
      </c>
      <c r="B68" s="239" t="s">
        <v>4522</v>
      </c>
      <c r="C68" s="9" t="s">
        <v>4525</v>
      </c>
      <c r="D68" s="91" t="s">
        <v>6049</v>
      </c>
      <c r="E68" s="91"/>
      <c r="F68" s="91" t="s">
        <v>6050</v>
      </c>
      <c r="G68" s="19"/>
    </row>
    <row r="69">
      <c r="A69" s="240" t="s">
        <v>4521</v>
      </c>
      <c r="B69" s="239" t="s">
        <v>4522</v>
      </c>
      <c r="C69" s="13" t="s">
        <v>4525</v>
      </c>
      <c r="D69" s="91" t="s">
        <v>6051</v>
      </c>
      <c r="E69" s="91"/>
      <c r="F69" s="91" t="s">
        <v>6052</v>
      </c>
      <c r="G69" s="19"/>
    </row>
    <row r="70">
      <c r="A70" s="238" t="s">
        <v>4521</v>
      </c>
      <c r="B70" s="239" t="s">
        <v>4522</v>
      </c>
      <c r="C70" s="9" t="s">
        <v>4525</v>
      </c>
      <c r="D70" s="91" t="s">
        <v>6053</v>
      </c>
      <c r="E70" s="91"/>
      <c r="F70" s="91" t="s">
        <v>6048</v>
      </c>
      <c r="G70" s="19"/>
    </row>
    <row r="71">
      <c r="A71" s="238" t="s">
        <v>4521</v>
      </c>
      <c r="B71" s="239" t="s">
        <v>4522</v>
      </c>
      <c r="C71" s="9" t="s">
        <v>4525</v>
      </c>
      <c r="D71" s="91" t="s">
        <v>6054</v>
      </c>
      <c r="E71" s="91"/>
      <c r="F71" s="91" t="s">
        <v>6055</v>
      </c>
      <c r="G71" s="19"/>
    </row>
    <row r="72">
      <c r="A72" s="238" t="s">
        <v>4521</v>
      </c>
      <c r="B72" s="239" t="s">
        <v>4522</v>
      </c>
      <c r="C72" s="9" t="s">
        <v>4525</v>
      </c>
      <c r="D72" s="91" t="s">
        <v>6056</v>
      </c>
      <c r="E72" s="91"/>
      <c r="F72" s="91" t="s">
        <v>6057</v>
      </c>
      <c r="G72" s="19"/>
    </row>
    <row r="73">
      <c r="A73" s="238" t="s">
        <v>4521</v>
      </c>
      <c r="B73" s="239" t="s">
        <v>4522</v>
      </c>
      <c r="C73" s="9" t="s">
        <v>4525</v>
      </c>
      <c r="D73" s="91" t="s">
        <v>6058</v>
      </c>
      <c r="E73" s="91"/>
      <c r="F73" s="91" t="s">
        <v>6059</v>
      </c>
      <c r="G73" s="19"/>
    </row>
    <row r="74">
      <c r="A74" s="238" t="s">
        <v>4521</v>
      </c>
      <c r="B74" s="239" t="s">
        <v>4522</v>
      </c>
      <c r="C74" s="9" t="s">
        <v>6060</v>
      </c>
      <c r="D74" s="91" t="s">
        <v>6061</v>
      </c>
      <c r="E74" s="91"/>
      <c r="F74" s="91" t="s">
        <v>6062</v>
      </c>
      <c r="G74" s="19"/>
    </row>
    <row r="75">
      <c r="A75" s="238" t="s">
        <v>4521</v>
      </c>
      <c r="B75" s="239" t="s">
        <v>4522</v>
      </c>
      <c r="C75" s="9" t="s">
        <v>6060</v>
      </c>
      <c r="D75" s="91" t="s">
        <v>6063</v>
      </c>
      <c r="E75" s="91"/>
      <c r="F75" s="91" t="s">
        <v>6064</v>
      </c>
      <c r="G75" s="19"/>
    </row>
    <row r="76">
      <c r="A76" s="238" t="s">
        <v>4521</v>
      </c>
      <c r="B76" s="239" t="s">
        <v>4522</v>
      </c>
      <c r="C76" s="9" t="s">
        <v>6060</v>
      </c>
      <c r="D76" s="91" t="s">
        <v>6065</v>
      </c>
      <c r="E76" s="91"/>
      <c r="F76" s="91" t="s">
        <v>6066</v>
      </c>
      <c r="G76" s="19"/>
    </row>
    <row r="77">
      <c r="A77" s="238" t="s">
        <v>4521</v>
      </c>
      <c r="B77" s="239" t="s">
        <v>4522</v>
      </c>
      <c r="C77" s="9" t="s">
        <v>4535</v>
      </c>
      <c r="D77" s="91" t="s">
        <v>6067</v>
      </c>
      <c r="E77" s="91"/>
      <c r="F77" s="91" t="s">
        <v>6068</v>
      </c>
      <c r="G77" s="19"/>
    </row>
    <row r="78">
      <c r="A78" s="238" t="s">
        <v>4521</v>
      </c>
      <c r="B78" s="239" t="s">
        <v>4522</v>
      </c>
      <c r="C78" s="9" t="s">
        <v>4535</v>
      </c>
      <c r="D78" s="91" t="s">
        <v>4536</v>
      </c>
      <c r="E78" s="91"/>
      <c r="F78" s="155" t="s">
        <v>152</v>
      </c>
      <c r="G78" s="19"/>
    </row>
    <row r="79">
      <c r="A79" s="238" t="s">
        <v>4521</v>
      </c>
      <c r="B79" s="239" t="s">
        <v>4522</v>
      </c>
      <c r="C79" s="9" t="s">
        <v>6069</v>
      </c>
      <c r="D79" s="91" t="s">
        <v>6070</v>
      </c>
      <c r="E79" s="91"/>
      <c r="F79" s="91" t="s">
        <v>6071</v>
      </c>
      <c r="G79" s="19"/>
    </row>
    <row r="80">
      <c r="A80" s="238" t="s">
        <v>4521</v>
      </c>
      <c r="B80" s="239" t="s">
        <v>4522</v>
      </c>
      <c r="C80" s="9" t="s">
        <v>4735</v>
      </c>
      <c r="D80" s="91" t="s">
        <v>6072</v>
      </c>
      <c r="E80" s="91"/>
      <c r="F80" s="91" t="s">
        <v>6073</v>
      </c>
      <c r="G80" s="19"/>
    </row>
    <row r="81">
      <c r="A81" s="238" t="s">
        <v>4521</v>
      </c>
      <c r="B81" s="239" t="s">
        <v>6074</v>
      </c>
      <c r="C81" s="9" t="s">
        <v>6075</v>
      </c>
      <c r="D81" s="91" t="s">
        <v>6076</v>
      </c>
      <c r="E81" s="91"/>
      <c r="F81" s="91" t="s">
        <v>6048</v>
      </c>
      <c r="G81" s="19"/>
    </row>
    <row r="82">
      <c r="A82" s="238" t="s">
        <v>4521</v>
      </c>
      <c r="B82" s="239" t="s">
        <v>6074</v>
      </c>
      <c r="C82" s="9" t="s">
        <v>6077</v>
      </c>
      <c r="D82" s="91" t="s">
        <v>6076</v>
      </c>
      <c r="E82" s="91"/>
      <c r="F82" s="91" t="s">
        <v>6048</v>
      </c>
      <c r="G82" s="19"/>
    </row>
    <row r="83">
      <c r="A83" s="238" t="s">
        <v>6078</v>
      </c>
      <c r="B83" s="239" t="s">
        <v>6079</v>
      </c>
      <c r="C83" s="91" t="s">
        <v>6080</v>
      </c>
      <c r="D83" s="91" t="s">
        <v>6081</v>
      </c>
      <c r="E83" s="91"/>
      <c r="F83" s="91" t="s">
        <v>6082</v>
      </c>
      <c r="G83" s="19"/>
    </row>
    <row r="84">
      <c r="A84" s="238" t="s">
        <v>4540</v>
      </c>
      <c r="B84" s="239" t="s">
        <v>4541</v>
      </c>
      <c r="C84" s="9" t="s">
        <v>4542</v>
      </c>
      <c r="D84" s="91" t="s">
        <v>6083</v>
      </c>
      <c r="E84" s="91"/>
      <c r="F84" s="91" t="s">
        <v>6084</v>
      </c>
      <c r="G84" s="19"/>
    </row>
    <row r="85">
      <c r="A85" s="238" t="s">
        <v>4659</v>
      </c>
      <c r="B85" s="239" t="s">
        <v>6085</v>
      </c>
      <c r="C85" s="9" t="s">
        <v>6086</v>
      </c>
      <c r="D85" s="91" t="s">
        <v>6087</v>
      </c>
      <c r="E85" s="91"/>
      <c r="F85" s="91" t="s">
        <v>6088</v>
      </c>
      <c r="G85" s="19"/>
    </row>
    <row r="86">
      <c r="A86" s="241" t="s">
        <v>5964</v>
      </c>
      <c r="B86" s="242" t="s">
        <v>5965</v>
      </c>
      <c r="C86" s="14" t="s">
        <v>6089</v>
      </c>
      <c r="D86" s="91" t="s">
        <v>6090</v>
      </c>
      <c r="E86" s="91" t="s">
        <v>4550</v>
      </c>
      <c r="F86" s="91" t="s">
        <v>6091</v>
      </c>
      <c r="G86" s="19"/>
    </row>
    <row r="87">
      <c r="A87" s="241" t="s">
        <v>230</v>
      </c>
      <c r="B87" s="242" t="s">
        <v>6092</v>
      </c>
      <c r="C87" s="14" t="s">
        <v>6093</v>
      </c>
      <c r="D87" s="91" t="s">
        <v>6094</v>
      </c>
      <c r="E87" s="91"/>
      <c r="F87" s="91" t="s">
        <v>6066</v>
      </c>
      <c r="G87" s="19"/>
    </row>
    <row r="88">
      <c r="A88" s="240" t="s">
        <v>6095</v>
      </c>
      <c r="B88" s="242" t="s">
        <v>1317</v>
      </c>
      <c r="C88" s="14" t="s">
        <v>6096</v>
      </c>
      <c r="D88" s="91" t="s">
        <v>6097</v>
      </c>
      <c r="E88" s="91" t="s">
        <v>6098</v>
      </c>
      <c r="F88" s="91" t="s">
        <v>4799</v>
      </c>
      <c r="G88" s="19"/>
    </row>
    <row r="89">
      <c r="A89" s="240" t="s">
        <v>6095</v>
      </c>
      <c r="B89" s="242" t="s">
        <v>1317</v>
      </c>
      <c r="C89" s="14" t="s">
        <v>6096</v>
      </c>
      <c r="D89" s="91" t="s">
        <v>6099</v>
      </c>
      <c r="E89" s="91" t="s">
        <v>6100</v>
      </c>
      <c r="F89" s="91" t="s">
        <v>4799</v>
      </c>
      <c r="G89" s="19"/>
    </row>
    <row r="90">
      <c r="A90" s="238" t="s">
        <v>6095</v>
      </c>
      <c r="B90" s="242" t="s">
        <v>1317</v>
      </c>
      <c r="C90" s="14" t="s">
        <v>6096</v>
      </c>
      <c r="D90" s="91" t="s">
        <v>6101</v>
      </c>
      <c r="E90" s="91" t="s">
        <v>6102</v>
      </c>
      <c r="F90" s="91" t="s">
        <v>6103</v>
      </c>
      <c r="G90" s="19"/>
    </row>
    <row r="91">
      <c r="A91" s="238" t="s">
        <v>6095</v>
      </c>
      <c r="B91" s="242" t="s">
        <v>1317</v>
      </c>
      <c r="C91" s="9" t="s">
        <v>6104</v>
      </c>
      <c r="D91" s="91" t="s">
        <v>6105</v>
      </c>
      <c r="E91" s="91" t="s">
        <v>6106</v>
      </c>
      <c r="F91" s="91" t="s">
        <v>6107</v>
      </c>
      <c r="G91" s="19"/>
    </row>
    <row r="92">
      <c r="A92" s="238" t="s">
        <v>6095</v>
      </c>
      <c r="B92" s="242" t="s">
        <v>1317</v>
      </c>
      <c r="C92" s="14" t="s">
        <v>922</v>
      </c>
      <c r="D92" s="91" t="s">
        <v>6108</v>
      </c>
      <c r="E92" s="91" t="s">
        <v>6109</v>
      </c>
      <c r="F92" s="91" t="s">
        <v>6110</v>
      </c>
      <c r="G92" s="19"/>
    </row>
    <row r="93">
      <c r="A93" s="238" t="s">
        <v>6095</v>
      </c>
      <c r="B93" s="242" t="s">
        <v>1317</v>
      </c>
      <c r="C93" s="14" t="s">
        <v>922</v>
      </c>
      <c r="D93" s="91" t="s">
        <v>6111</v>
      </c>
      <c r="E93" s="91" t="s">
        <v>6112</v>
      </c>
      <c r="F93" s="91" t="s">
        <v>6113</v>
      </c>
      <c r="G93" s="19"/>
    </row>
    <row r="94">
      <c r="A94" s="240" t="s">
        <v>6095</v>
      </c>
      <c r="B94" s="242" t="s">
        <v>6114</v>
      </c>
      <c r="C94" s="14" t="s">
        <v>6115</v>
      </c>
      <c r="D94" s="243" t="s">
        <v>6116</v>
      </c>
      <c r="E94" s="91"/>
      <c r="F94" s="91" t="s">
        <v>6107</v>
      </c>
      <c r="G94" s="41"/>
    </row>
    <row r="95">
      <c r="A95" s="240" t="s">
        <v>6095</v>
      </c>
      <c r="B95" s="242" t="s">
        <v>6114</v>
      </c>
      <c r="C95" s="9" t="s">
        <v>6117</v>
      </c>
      <c r="D95" s="9" t="s">
        <v>6118</v>
      </c>
      <c r="E95" s="91"/>
      <c r="F95" s="91" t="s">
        <v>6107</v>
      </c>
      <c r="G95" s="122" t="s">
        <v>1333</v>
      </c>
    </row>
    <row r="96">
      <c r="A96" s="238" t="s">
        <v>6119</v>
      </c>
      <c r="B96" s="239" t="s">
        <v>6120</v>
      </c>
      <c r="C96" s="9" t="s">
        <v>6121</v>
      </c>
      <c r="D96" s="91" t="s">
        <v>6122</v>
      </c>
      <c r="E96" s="91"/>
      <c r="F96" s="91" t="s">
        <v>6123</v>
      </c>
      <c r="G96" s="19"/>
    </row>
    <row r="97">
      <c r="A97" s="238" t="s">
        <v>6124</v>
      </c>
      <c r="B97" s="239" t="s">
        <v>6125</v>
      </c>
      <c r="C97" s="9" t="s">
        <v>6126</v>
      </c>
      <c r="D97" s="91" t="s">
        <v>6127</v>
      </c>
      <c r="E97" s="91"/>
      <c r="F97" s="91" t="s">
        <v>6128</v>
      </c>
      <c r="G97" s="19"/>
    </row>
    <row r="98">
      <c r="A98" s="238" t="s">
        <v>6124</v>
      </c>
      <c r="B98" s="239" t="s">
        <v>6125</v>
      </c>
      <c r="C98" s="9" t="s">
        <v>6129</v>
      </c>
      <c r="D98" s="91" t="s">
        <v>6130</v>
      </c>
      <c r="E98" s="91"/>
      <c r="F98" s="91" t="s">
        <v>6128</v>
      </c>
      <c r="G98" s="19"/>
    </row>
    <row r="99">
      <c r="A99" s="238" t="s">
        <v>6124</v>
      </c>
      <c r="B99" s="239" t="s">
        <v>6125</v>
      </c>
      <c r="C99" s="9" t="s">
        <v>6131</v>
      </c>
      <c r="D99" s="91" t="s">
        <v>6132</v>
      </c>
      <c r="E99" s="91" t="s">
        <v>6133</v>
      </c>
      <c r="F99" s="91" t="s">
        <v>6128</v>
      </c>
      <c r="G99" s="19"/>
    </row>
    <row r="100">
      <c r="A100" s="238" t="s">
        <v>6124</v>
      </c>
      <c r="B100" s="239" t="s">
        <v>6125</v>
      </c>
      <c r="C100" s="9" t="s">
        <v>6134</v>
      </c>
      <c r="D100" s="91" t="s">
        <v>6135</v>
      </c>
      <c r="E100" s="91"/>
      <c r="F100" s="91" t="s">
        <v>6136</v>
      </c>
      <c r="G100" s="19"/>
    </row>
    <row r="101">
      <c r="A101" s="238" t="s">
        <v>248</v>
      </c>
      <c r="B101" s="239" t="s">
        <v>4553</v>
      </c>
      <c r="C101" s="9" t="s">
        <v>572</v>
      </c>
      <c r="D101" s="91" t="s">
        <v>6137</v>
      </c>
      <c r="E101" s="91"/>
      <c r="F101" s="91" t="s">
        <v>6138</v>
      </c>
      <c r="G101" s="19"/>
    </row>
    <row r="102">
      <c r="A102" s="238" t="s">
        <v>248</v>
      </c>
      <c r="B102" s="239" t="s">
        <v>4553</v>
      </c>
      <c r="C102" s="9" t="s">
        <v>572</v>
      </c>
      <c r="D102" s="91" t="s">
        <v>6139</v>
      </c>
      <c r="E102" s="91"/>
      <c r="F102" s="91" t="s">
        <v>6140</v>
      </c>
      <c r="G102" s="19"/>
    </row>
    <row r="103">
      <c r="A103" s="238" t="s">
        <v>248</v>
      </c>
      <c r="B103" s="239" t="s">
        <v>4512</v>
      </c>
      <c r="C103" s="9" t="s">
        <v>4233</v>
      </c>
      <c r="D103" s="91" t="s">
        <v>6141</v>
      </c>
      <c r="E103" s="91"/>
      <c r="F103" s="91" t="s">
        <v>6142</v>
      </c>
      <c r="G103" s="19"/>
    </row>
    <row r="104">
      <c r="A104" s="238" t="s">
        <v>248</v>
      </c>
      <c r="B104" s="239" t="s">
        <v>4512</v>
      </c>
      <c r="C104" s="9" t="s">
        <v>4233</v>
      </c>
      <c r="D104" s="91" t="s">
        <v>893</v>
      </c>
      <c r="E104" s="91"/>
      <c r="F104" s="91" t="s">
        <v>6143</v>
      </c>
      <c r="G104" s="19"/>
    </row>
    <row r="105">
      <c r="A105" s="238" t="s">
        <v>248</v>
      </c>
      <c r="B105" s="239" t="s">
        <v>4512</v>
      </c>
      <c r="C105" s="9" t="s">
        <v>4233</v>
      </c>
      <c r="D105" s="91" t="s">
        <v>265</v>
      </c>
      <c r="E105" s="91"/>
      <c r="F105" s="91" t="s">
        <v>6144</v>
      </c>
      <c r="G105" s="19"/>
    </row>
    <row r="106">
      <c r="A106" s="238" t="s">
        <v>248</v>
      </c>
      <c r="B106" s="239" t="s">
        <v>4512</v>
      </c>
      <c r="C106" s="9" t="s">
        <v>4233</v>
      </c>
      <c r="D106" s="91" t="s">
        <v>6145</v>
      </c>
      <c r="E106" s="91"/>
      <c r="F106" s="91" t="s">
        <v>3345</v>
      </c>
      <c r="G106" s="19"/>
    </row>
    <row r="107">
      <c r="A107" s="238" t="s">
        <v>248</v>
      </c>
      <c r="B107" s="239" t="s">
        <v>4512</v>
      </c>
      <c r="C107" s="9" t="s">
        <v>4233</v>
      </c>
      <c r="D107" s="91" t="s">
        <v>294</v>
      </c>
      <c r="E107" s="91"/>
      <c r="F107" s="91" t="s">
        <v>6066</v>
      </c>
      <c r="G107" s="19"/>
    </row>
    <row r="108">
      <c r="A108" s="238" t="s">
        <v>248</v>
      </c>
      <c r="B108" s="239" t="s">
        <v>4512</v>
      </c>
      <c r="C108" s="9" t="s">
        <v>4513</v>
      </c>
      <c r="D108" s="91" t="s">
        <v>290</v>
      </c>
      <c r="E108" s="91"/>
      <c r="F108" s="91" t="s">
        <v>6146</v>
      </c>
      <c r="G108" s="19"/>
    </row>
    <row r="109">
      <c r="A109" s="238" t="s">
        <v>988</v>
      </c>
      <c r="B109" s="239" t="s">
        <v>6147</v>
      </c>
      <c r="C109" s="9" t="s">
        <v>6148</v>
      </c>
      <c r="D109" s="91" t="s">
        <v>6149</v>
      </c>
      <c r="E109" s="91" t="s">
        <v>6150</v>
      </c>
      <c r="F109" s="91" t="s">
        <v>6151</v>
      </c>
      <c r="G109" s="122" t="s">
        <v>1333</v>
      </c>
    </row>
    <row r="110">
      <c r="A110" s="238" t="s">
        <v>988</v>
      </c>
      <c r="B110" s="239" t="s">
        <v>6147</v>
      </c>
      <c r="C110" s="244" t="s">
        <v>6152</v>
      </c>
      <c r="D110" s="91" t="s">
        <v>6153</v>
      </c>
      <c r="E110" s="91" t="s">
        <v>6154</v>
      </c>
      <c r="F110" s="91" t="s">
        <v>6151</v>
      </c>
      <c r="G110" s="122"/>
    </row>
    <row r="111">
      <c r="A111" s="238" t="s">
        <v>988</v>
      </c>
      <c r="B111" s="239" t="s">
        <v>6147</v>
      </c>
      <c r="C111" s="244" t="s">
        <v>6155</v>
      </c>
      <c r="D111" s="91" t="s">
        <v>6153</v>
      </c>
      <c r="E111" s="91" t="s">
        <v>6154</v>
      </c>
      <c r="F111" s="91" t="s">
        <v>6151</v>
      </c>
      <c r="G111" s="122"/>
    </row>
    <row r="112">
      <c r="A112" s="238" t="s">
        <v>988</v>
      </c>
      <c r="B112" s="239" t="s">
        <v>6147</v>
      </c>
      <c r="C112" s="91" t="s">
        <v>6156</v>
      </c>
      <c r="D112" s="91" t="s">
        <v>6157</v>
      </c>
      <c r="E112" s="91" t="s">
        <v>6158</v>
      </c>
      <c r="F112" s="91" t="s">
        <v>6159</v>
      </c>
      <c r="G112" s="122" t="s">
        <v>1333</v>
      </c>
    </row>
    <row r="113">
      <c r="A113" s="238" t="s">
        <v>988</v>
      </c>
      <c r="B113" s="239" t="s">
        <v>6147</v>
      </c>
      <c r="C113" s="91" t="s">
        <v>6160</v>
      </c>
      <c r="D113" s="91" t="s">
        <v>6157</v>
      </c>
      <c r="E113" s="91" t="s">
        <v>6158</v>
      </c>
      <c r="F113" s="91" t="s">
        <v>6159</v>
      </c>
      <c r="G113" s="122" t="s">
        <v>1333</v>
      </c>
    </row>
    <row r="114">
      <c r="A114" s="238" t="s">
        <v>988</v>
      </c>
      <c r="B114" s="239" t="s">
        <v>6147</v>
      </c>
      <c r="C114" s="9" t="s">
        <v>6161</v>
      </c>
      <c r="D114" s="91" t="s">
        <v>6157</v>
      </c>
      <c r="E114" s="91" t="s">
        <v>6162</v>
      </c>
      <c r="F114" s="91" t="s">
        <v>6159</v>
      </c>
      <c r="G114" s="122" t="s">
        <v>1333</v>
      </c>
    </row>
    <row r="115">
      <c r="A115" s="238" t="s">
        <v>988</v>
      </c>
      <c r="B115" s="239" t="s">
        <v>6147</v>
      </c>
      <c r="C115" s="9" t="s">
        <v>6163</v>
      </c>
      <c r="D115" s="91" t="s">
        <v>6164</v>
      </c>
      <c r="E115" s="91" t="s">
        <v>6165</v>
      </c>
      <c r="F115" s="91" t="s">
        <v>6151</v>
      </c>
      <c r="G115" s="122" t="s">
        <v>1333</v>
      </c>
    </row>
    <row r="116">
      <c r="A116" s="238" t="s">
        <v>388</v>
      </c>
      <c r="B116" s="239" t="s">
        <v>4584</v>
      </c>
      <c r="C116" s="9" t="s">
        <v>6166</v>
      </c>
      <c r="D116" s="91" t="s">
        <v>6167</v>
      </c>
      <c r="E116" s="91" t="s">
        <v>6168</v>
      </c>
      <c r="F116" s="91" t="s">
        <v>6169</v>
      </c>
      <c r="G116" s="19"/>
    </row>
    <row r="117">
      <c r="A117" s="238" t="s">
        <v>388</v>
      </c>
      <c r="B117" s="239" t="s">
        <v>4584</v>
      </c>
      <c r="C117" s="9" t="s">
        <v>6170</v>
      </c>
      <c r="D117" s="91" t="s">
        <v>6171</v>
      </c>
      <c r="E117" s="91" t="s">
        <v>6172</v>
      </c>
      <c r="F117" s="91" t="s">
        <v>6173</v>
      </c>
      <c r="G117" s="19"/>
    </row>
    <row r="118">
      <c r="A118" s="238" t="s">
        <v>388</v>
      </c>
      <c r="B118" s="239" t="s">
        <v>4584</v>
      </c>
      <c r="C118" s="9" t="s">
        <v>6174</v>
      </c>
      <c r="D118" s="91" t="s">
        <v>6175</v>
      </c>
      <c r="E118" s="91" t="s">
        <v>6176</v>
      </c>
      <c r="F118" s="91" t="s">
        <v>6177</v>
      </c>
      <c r="G118" s="19"/>
    </row>
    <row r="119">
      <c r="A119" s="238" t="s">
        <v>388</v>
      </c>
      <c r="B119" s="239" t="s">
        <v>6178</v>
      </c>
      <c r="C119" s="9" t="s">
        <v>6179</v>
      </c>
      <c r="D119" s="91" t="s">
        <v>6180</v>
      </c>
      <c r="E119" s="91"/>
      <c r="F119" s="91" t="s">
        <v>6181</v>
      </c>
      <c r="G119" s="19"/>
    </row>
    <row r="120">
      <c r="A120" s="238" t="s">
        <v>388</v>
      </c>
      <c r="B120" s="239" t="s">
        <v>6178</v>
      </c>
      <c r="C120" s="9" t="s">
        <v>6182</v>
      </c>
      <c r="D120" s="91" t="s">
        <v>6183</v>
      </c>
      <c r="E120" s="91"/>
      <c r="F120" s="91" t="s">
        <v>6184</v>
      </c>
      <c r="G120" s="19"/>
    </row>
    <row r="121">
      <c r="A121" s="238" t="s">
        <v>566</v>
      </c>
      <c r="B121" s="239" t="s">
        <v>4587</v>
      </c>
      <c r="C121" s="9" t="s">
        <v>4588</v>
      </c>
      <c r="D121" s="91" t="s">
        <v>4589</v>
      </c>
      <c r="E121" s="91"/>
      <c r="F121" s="91" t="s">
        <v>6185</v>
      </c>
      <c r="G121" s="122" t="s">
        <v>1333</v>
      </c>
    </row>
    <row r="122">
      <c r="A122" s="60" t="s">
        <v>366</v>
      </c>
    </row>
    <row r="123">
      <c r="A123" s="238" t="s">
        <v>368</v>
      </c>
      <c r="B123" s="239" t="s">
        <v>368</v>
      </c>
      <c r="C123" s="9"/>
      <c r="D123" s="91"/>
      <c r="E123" s="91" t="s">
        <v>6186</v>
      </c>
      <c r="F123" s="91" t="s">
        <v>6181</v>
      </c>
      <c r="G123" s="19"/>
    </row>
    <row r="124">
      <c r="A124" s="238" t="s">
        <v>368</v>
      </c>
      <c r="B124" s="239" t="s">
        <v>368</v>
      </c>
      <c r="C124" s="9"/>
      <c r="D124" s="91"/>
      <c r="E124" s="91" t="s">
        <v>6187</v>
      </c>
      <c r="F124" s="91" t="s">
        <v>6188</v>
      </c>
      <c r="G124" s="19"/>
    </row>
    <row r="125">
      <c r="A125" s="237" t="s">
        <v>6189</v>
      </c>
      <c r="B125" s="4"/>
      <c r="C125" s="4"/>
      <c r="D125" s="4"/>
      <c r="E125" s="4"/>
      <c r="F125" s="4"/>
      <c r="G125" s="4"/>
    </row>
    <row r="126">
      <c r="A126" s="238" t="s">
        <v>316</v>
      </c>
      <c r="B126" s="239" t="s">
        <v>6023</v>
      </c>
      <c r="C126" s="9" t="s">
        <v>6190</v>
      </c>
      <c r="D126" s="91" t="s">
        <v>6191</v>
      </c>
      <c r="E126" s="91"/>
      <c r="F126" s="91" t="s">
        <v>6192</v>
      </c>
      <c r="G126" s="19"/>
    </row>
    <row r="127">
      <c r="A127" s="238" t="s">
        <v>316</v>
      </c>
      <c r="B127" s="239" t="s">
        <v>6023</v>
      </c>
      <c r="C127" s="9" t="s">
        <v>6193</v>
      </c>
      <c r="D127" s="91" t="s">
        <v>6194</v>
      </c>
      <c r="E127" s="91"/>
      <c r="F127" s="91" t="s">
        <v>6192</v>
      </c>
      <c r="G127" s="19"/>
    </row>
    <row r="128">
      <c r="A128" s="238" t="s">
        <v>316</v>
      </c>
      <c r="B128" s="239" t="s">
        <v>6023</v>
      </c>
      <c r="C128" s="9" t="s">
        <v>6195</v>
      </c>
      <c r="D128" s="91" t="s">
        <v>6196</v>
      </c>
      <c r="E128" s="91"/>
      <c r="F128" s="91" t="s">
        <v>6192</v>
      </c>
      <c r="G128" s="19"/>
    </row>
    <row r="129">
      <c r="A129" s="238" t="s">
        <v>316</v>
      </c>
      <c r="B129" s="239" t="s">
        <v>6023</v>
      </c>
      <c r="C129" s="9" t="s">
        <v>6197</v>
      </c>
      <c r="D129" s="91" t="s">
        <v>6198</v>
      </c>
      <c r="E129" s="91"/>
      <c r="F129" s="91" t="s">
        <v>6192</v>
      </c>
      <c r="G129" s="19"/>
    </row>
    <row r="130">
      <c r="A130" s="238" t="s">
        <v>316</v>
      </c>
      <c r="B130" s="239" t="s">
        <v>6023</v>
      </c>
      <c r="C130" s="9" t="s">
        <v>6199</v>
      </c>
      <c r="D130" s="91" t="s">
        <v>6200</v>
      </c>
      <c r="E130" s="91"/>
      <c r="F130" s="91" t="s">
        <v>6192</v>
      </c>
      <c r="G130" s="19"/>
    </row>
    <row r="131">
      <c r="A131" s="238" t="s">
        <v>316</v>
      </c>
      <c r="B131" s="239" t="s">
        <v>6023</v>
      </c>
      <c r="C131" s="9" t="s">
        <v>6201</v>
      </c>
      <c r="D131" s="91" t="s">
        <v>6202</v>
      </c>
      <c r="E131" s="91"/>
      <c r="F131" s="91" t="s">
        <v>6192</v>
      </c>
      <c r="G131" s="19"/>
    </row>
    <row r="132">
      <c r="A132" s="238" t="s">
        <v>316</v>
      </c>
      <c r="B132" s="239" t="s">
        <v>6023</v>
      </c>
      <c r="C132" s="9" t="s">
        <v>6203</v>
      </c>
      <c r="D132" s="91" t="s">
        <v>6204</v>
      </c>
      <c r="E132" s="91"/>
      <c r="F132" s="91" t="s">
        <v>6192</v>
      </c>
      <c r="G132" s="19"/>
    </row>
    <row r="133">
      <c r="A133" s="238" t="s">
        <v>316</v>
      </c>
      <c r="B133" s="239" t="s">
        <v>6023</v>
      </c>
      <c r="C133" s="9" t="s">
        <v>6205</v>
      </c>
      <c r="D133" s="91" t="s">
        <v>6194</v>
      </c>
      <c r="E133" s="91"/>
      <c r="F133" s="91" t="s">
        <v>6192</v>
      </c>
      <c r="G133" s="19"/>
    </row>
    <row r="134">
      <c r="A134" s="238" t="s">
        <v>4521</v>
      </c>
      <c r="B134" s="239" t="s">
        <v>4522</v>
      </c>
      <c r="C134" s="9" t="s">
        <v>6206</v>
      </c>
      <c r="D134" s="91" t="s">
        <v>6207</v>
      </c>
      <c r="E134" s="91"/>
      <c r="F134" s="91" t="s">
        <v>6208</v>
      </c>
      <c r="G134" s="245" t="s">
        <v>1333</v>
      </c>
    </row>
    <row r="135">
      <c r="A135" s="238" t="s">
        <v>4521</v>
      </c>
      <c r="B135" s="239" t="s">
        <v>4522</v>
      </c>
      <c r="C135" s="9" t="s">
        <v>6209</v>
      </c>
      <c r="D135" s="91" t="s">
        <v>6210</v>
      </c>
      <c r="E135" s="91" t="s">
        <v>6211</v>
      </c>
      <c r="F135" s="91" t="s">
        <v>6212</v>
      </c>
      <c r="G135" s="19"/>
    </row>
    <row r="136">
      <c r="A136" s="238" t="s">
        <v>4521</v>
      </c>
      <c r="B136" s="239" t="s">
        <v>4522</v>
      </c>
      <c r="C136" s="9" t="s">
        <v>6069</v>
      </c>
      <c r="D136" s="91" t="s">
        <v>4739</v>
      </c>
      <c r="E136" s="91"/>
      <c r="F136" s="91" t="s">
        <v>6213</v>
      </c>
      <c r="G136" s="19"/>
    </row>
    <row r="137">
      <c r="A137" s="238" t="s">
        <v>248</v>
      </c>
      <c r="B137" s="239" t="s">
        <v>4512</v>
      </c>
      <c r="C137" s="9" t="s">
        <v>4233</v>
      </c>
      <c r="D137" s="91" t="s">
        <v>6214</v>
      </c>
      <c r="E137" s="91"/>
      <c r="F137" s="91" t="s">
        <v>6215</v>
      </c>
      <c r="G137" s="122" t="s">
        <v>1333</v>
      </c>
    </row>
    <row r="138">
      <c r="A138" s="238" t="s">
        <v>988</v>
      </c>
      <c r="B138" s="239" t="s">
        <v>994</v>
      </c>
      <c r="C138" s="9" t="s">
        <v>6216</v>
      </c>
      <c r="D138" s="91" t="s">
        <v>6217</v>
      </c>
      <c r="E138" s="91" t="s">
        <v>6218</v>
      </c>
      <c r="F138" s="91" t="s">
        <v>6192</v>
      </c>
      <c r="G138" s="19"/>
    </row>
    <row r="139">
      <c r="A139" s="238" t="s">
        <v>988</v>
      </c>
      <c r="B139" s="239" t="s">
        <v>6219</v>
      </c>
      <c r="C139" s="9" t="s">
        <v>6220</v>
      </c>
      <c r="D139" s="91" t="s">
        <v>6221</v>
      </c>
      <c r="E139" s="91" t="s">
        <v>6222</v>
      </c>
      <c r="F139" s="91" t="s">
        <v>6192</v>
      </c>
      <c r="G139" s="19"/>
    </row>
    <row r="140">
      <c r="A140" s="1" t="s">
        <v>6223</v>
      </c>
    </row>
    <row r="141">
      <c r="A141" s="246" t="s">
        <v>316</v>
      </c>
      <c r="B141" s="183" t="s">
        <v>6224</v>
      </c>
      <c r="C141" s="9" t="s">
        <v>6225</v>
      </c>
      <c r="D141" s="91" t="s">
        <v>6226</v>
      </c>
      <c r="E141" s="91" t="s">
        <v>6227</v>
      </c>
      <c r="F141" s="91" t="s">
        <v>3769</v>
      </c>
      <c r="G141" s="19"/>
    </row>
    <row r="142">
      <c r="A142" s="246" t="s">
        <v>316</v>
      </c>
      <c r="B142" s="183" t="s">
        <v>6224</v>
      </c>
      <c r="C142" s="9" t="s">
        <v>6228</v>
      </c>
      <c r="D142" s="91" t="s">
        <v>6229</v>
      </c>
      <c r="E142" s="91">
        <v>102.0</v>
      </c>
      <c r="F142" s="91" t="s">
        <v>6230</v>
      </c>
      <c r="G142" s="19"/>
    </row>
    <row r="143">
      <c r="A143" s="246" t="s">
        <v>316</v>
      </c>
      <c r="B143" s="183" t="s">
        <v>6224</v>
      </c>
      <c r="C143" s="9" t="s">
        <v>6231</v>
      </c>
      <c r="D143" s="91" t="s">
        <v>6232</v>
      </c>
      <c r="E143" s="91" t="s">
        <v>6227</v>
      </c>
      <c r="F143" s="91" t="s">
        <v>6230</v>
      </c>
      <c r="G143" s="19"/>
    </row>
    <row r="144">
      <c r="A144" s="246" t="s">
        <v>316</v>
      </c>
      <c r="B144" s="183" t="s">
        <v>6224</v>
      </c>
      <c r="C144" s="9" t="s">
        <v>6233</v>
      </c>
      <c r="D144" s="91" t="s">
        <v>6234</v>
      </c>
      <c r="E144" s="91">
        <v>66.0</v>
      </c>
      <c r="F144" s="91" t="s">
        <v>6235</v>
      </c>
      <c r="G144" s="19"/>
    </row>
    <row r="145">
      <c r="A145" s="246" t="s">
        <v>316</v>
      </c>
      <c r="B145" s="183" t="s">
        <v>6224</v>
      </c>
      <c r="C145" s="9" t="s">
        <v>6236</v>
      </c>
      <c r="D145" s="91" t="s">
        <v>6237</v>
      </c>
      <c r="E145" s="91" t="s">
        <v>6238</v>
      </c>
      <c r="F145" s="91" t="s">
        <v>6239</v>
      </c>
      <c r="G145" s="19"/>
    </row>
    <row r="146">
      <c r="A146" s="246" t="s">
        <v>316</v>
      </c>
      <c r="B146" s="183" t="s">
        <v>6224</v>
      </c>
      <c r="C146" s="9" t="s">
        <v>6240</v>
      </c>
      <c r="D146" s="91" t="s">
        <v>6241</v>
      </c>
      <c r="E146" s="91" t="s">
        <v>6227</v>
      </c>
      <c r="F146" s="91" t="s">
        <v>3769</v>
      </c>
      <c r="G146" s="19"/>
    </row>
    <row r="147">
      <c r="A147" s="246" t="s">
        <v>316</v>
      </c>
      <c r="B147" s="183" t="s">
        <v>4517</v>
      </c>
      <c r="C147" s="9" t="s">
        <v>6242</v>
      </c>
      <c r="D147" s="91" t="s">
        <v>6243</v>
      </c>
      <c r="E147" s="91" t="s">
        <v>6244</v>
      </c>
      <c r="F147" s="91" t="s">
        <v>6245</v>
      </c>
      <c r="G147" s="19"/>
    </row>
    <row r="148">
      <c r="A148" s="246" t="s">
        <v>316</v>
      </c>
      <c r="B148" s="183" t="s">
        <v>4517</v>
      </c>
      <c r="C148" s="9" t="s">
        <v>6246</v>
      </c>
      <c r="D148" s="91" t="s">
        <v>6247</v>
      </c>
      <c r="E148" s="91">
        <v>84.0</v>
      </c>
      <c r="F148" s="91" t="s">
        <v>6248</v>
      </c>
      <c r="G148" s="19"/>
    </row>
    <row r="149">
      <c r="A149" s="246" t="s">
        <v>316</v>
      </c>
      <c r="B149" s="183" t="s">
        <v>4517</v>
      </c>
      <c r="C149" s="9" t="s">
        <v>6249</v>
      </c>
      <c r="D149" s="91" t="s">
        <v>6250</v>
      </c>
      <c r="E149" s="91" t="s">
        <v>6251</v>
      </c>
      <c r="F149" s="91" t="s">
        <v>6252</v>
      </c>
      <c r="G149" s="19"/>
    </row>
    <row r="150">
      <c r="A150" s="246" t="s">
        <v>316</v>
      </c>
      <c r="B150" s="183" t="s">
        <v>4517</v>
      </c>
      <c r="C150" s="9" t="s">
        <v>6253</v>
      </c>
      <c r="D150" s="91" t="s">
        <v>6254</v>
      </c>
      <c r="E150" s="91" t="s">
        <v>6255</v>
      </c>
      <c r="F150" s="91" t="s">
        <v>6248</v>
      </c>
      <c r="G150" s="19"/>
    </row>
    <row r="151">
      <c r="A151" s="246" t="s">
        <v>316</v>
      </c>
      <c r="B151" s="183" t="s">
        <v>4517</v>
      </c>
      <c r="C151" s="9" t="s">
        <v>6253</v>
      </c>
      <c r="D151" s="91" t="s">
        <v>6256</v>
      </c>
      <c r="E151" s="91">
        <v>197.0</v>
      </c>
      <c r="F151" s="91" t="s">
        <v>6257</v>
      </c>
      <c r="G151" s="19"/>
    </row>
    <row r="152">
      <c r="A152" s="246" t="s">
        <v>316</v>
      </c>
      <c r="B152" s="183" t="s">
        <v>4517</v>
      </c>
      <c r="C152" s="9" t="s">
        <v>6258</v>
      </c>
      <c r="D152" s="91" t="s">
        <v>6259</v>
      </c>
      <c r="E152" s="91" t="s">
        <v>6260</v>
      </c>
      <c r="F152" s="91" t="s">
        <v>6261</v>
      </c>
      <c r="G152" s="19"/>
    </row>
    <row r="153">
      <c r="A153" s="246" t="s">
        <v>316</v>
      </c>
      <c r="B153" s="183" t="s">
        <v>4517</v>
      </c>
      <c r="C153" s="9" t="s">
        <v>6262</v>
      </c>
      <c r="D153" s="91" t="s">
        <v>6263</v>
      </c>
      <c r="E153" s="91">
        <v>194.0</v>
      </c>
      <c r="F153" s="91" t="s">
        <v>6264</v>
      </c>
      <c r="G153" s="19"/>
    </row>
    <row r="154">
      <c r="A154" s="246" t="s">
        <v>316</v>
      </c>
      <c r="B154" s="183" t="s">
        <v>4517</v>
      </c>
      <c r="C154" s="9" t="s">
        <v>6265</v>
      </c>
      <c r="D154" s="91" t="s">
        <v>6266</v>
      </c>
      <c r="E154" s="91">
        <v>195.0</v>
      </c>
      <c r="F154" s="91" t="s">
        <v>6264</v>
      </c>
      <c r="G154" s="19"/>
    </row>
    <row r="155">
      <c r="A155" s="246" t="s">
        <v>316</v>
      </c>
      <c r="B155" s="183" t="s">
        <v>4517</v>
      </c>
      <c r="C155" s="9" t="s">
        <v>6267</v>
      </c>
      <c r="D155" s="25" t="s">
        <v>6268</v>
      </c>
      <c r="E155" s="91" t="s">
        <v>6269</v>
      </c>
      <c r="F155" s="91" t="s">
        <v>6270</v>
      </c>
      <c r="G155" s="19"/>
    </row>
    <row r="156">
      <c r="A156" s="246" t="s">
        <v>316</v>
      </c>
      <c r="B156" s="183" t="s">
        <v>6271</v>
      </c>
      <c r="C156" s="9" t="s">
        <v>6272</v>
      </c>
      <c r="D156" s="25" t="s">
        <v>6273</v>
      </c>
      <c r="E156" s="91" t="s">
        <v>6274</v>
      </c>
      <c r="F156" s="91" t="s">
        <v>6275</v>
      </c>
      <c r="G156" s="19"/>
    </row>
    <row r="157">
      <c r="A157" s="246" t="s">
        <v>316</v>
      </c>
      <c r="B157" s="183" t="s">
        <v>6271</v>
      </c>
      <c r="C157" s="9" t="s">
        <v>6276</v>
      </c>
      <c r="D157" s="25" t="s">
        <v>6277</v>
      </c>
      <c r="E157" s="91" t="s">
        <v>6278</v>
      </c>
      <c r="F157" s="91" t="s">
        <v>6275</v>
      </c>
      <c r="G157" s="19"/>
    </row>
    <row r="158">
      <c r="A158" s="246" t="s">
        <v>316</v>
      </c>
      <c r="B158" s="183" t="s">
        <v>6023</v>
      </c>
      <c r="C158" s="9" t="s">
        <v>6279</v>
      </c>
      <c r="D158" s="25" t="s">
        <v>6280</v>
      </c>
      <c r="E158" s="91" t="s">
        <v>6281</v>
      </c>
      <c r="F158" s="91" t="s">
        <v>6275</v>
      </c>
      <c r="G158" s="19"/>
    </row>
    <row r="159">
      <c r="A159" s="246" t="s">
        <v>316</v>
      </c>
      <c r="B159" s="183" t="s">
        <v>6282</v>
      </c>
      <c r="C159" s="9" t="s">
        <v>6283</v>
      </c>
      <c r="D159" s="25" t="s">
        <v>6284</v>
      </c>
      <c r="E159" s="91">
        <v>230.0</v>
      </c>
      <c r="F159" s="91" t="s">
        <v>6285</v>
      </c>
      <c r="G159" s="19"/>
    </row>
    <row r="160">
      <c r="A160" s="246" t="s">
        <v>1454</v>
      </c>
      <c r="B160" s="183" t="s">
        <v>6286</v>
      </c>
      <c r="C160" s="9" t="s">
        <v>6287</v>
      </c>
      <c r="D160" s="25" t="s">
        <v>6288</v>
      </c>
      <c r="E160" s="91" t="s">
        <v>6289</v>
      </c>
      <c r="F160" s="91" t="s">
        <v>6290</v>
      </c>
      <c r="G160" s="19"/>
    </row>
    <row r="161">
      <c r="A161" s="246" t="s">
        <v>1454</v>
      </c>
      <c r="B161" s="183" t="s">
        <v>6286</v>
      </c>
      <c r="C161" s="9" t="s">
        <v>6291</v>
      </c>
      <c r="D161" s="144" t="s">
        <v>6292</v>
      </c>
      <c r="E161" s="91">
        <v>120.0</v>
      </c>
      <c r="F161" s="91" t="s">
        <v>6293</v>
      </c>
      <c r="G161" s="19"/>
    </row>
    <row r="162">
      <c r="A162" s="247" t="s">
        <v>1454</v>
      </c>
      <c r="B162" s="248" t="s">
        <v>6294</v>
      </c>
      <c r="C162" s="14" t="s">
        <v>6295</v>
      </c>
      <c r="D162" s="14" t="s">
        <v>6296</v>
      </c>
      <c r="E162" s="91"/>
      <c r="F162" s="91" t="s">
        <v>6297</v>
      </c>
      <c r="G162" s="19"/>
    </row>
    <row r="163">
      <c r="A163" s="247" t="s">
        <v>1454</v>
      </c>
      <c r="B163" s="248" t="s">
        <v>6294</v>
      </c>
      <c r="C163" s="13" t="s">
        <v>6298</v>
      </c>
      <c r="D163" s="13" t="s">
        <v>6299</v>
      </c>
      <c r="E163" s="91"/>
      <c r="F163" s="91" t="s">
        <v>6297</v>
      </c>
      <c r="G163" s="19"/>
    </row>
    <row r="164">
      <c r="A164" s="247" t="s">
        <v>1454</v>
      </c>
      <c r="B164" s="248" t="s">
        <v>6294</v>
      </c>
      <c r="C164" s="9" t="s">
        <v>6300</v>
      </c>
      <c r="D164" s="91" t="s">
        <v>6301</v>
      </c>
      <c r="E164" s="91"/>
      <c r="F164" s="91" t="s">
        <v>6302</v>
      </c>
      <c r="G164" s="19"/>
    </row>
    <row r="165">
      <c r="A165" s="247" t="s">
        <v>1454</v>
      </c>
      <c r="B165" s="248" t="s">
        <v>6294</v>
      </c>
      <c r="C165" s="9" t="s">
        <v>6303</v>
      </c>
      <c r="D165" s="91" t="s">
        <v>6304</v>
      </c>
      <c r="E165" s="91"/>
      <c r="F165" s="91" t="s">
        <v>6297</v>
      </c>
      <c r="G165" s="19"/>
    </row>
    <row r="166">
      <c r="A166" s="247" t="s">
        <v>1454</v>
      </c>
      <c r="B166" s="248" t="s">
        <v>6294</v>
      </c>
      <c r="C166" s="9" t="s">
        <v>6305</v>
      </c>
      <c r="D166" s="91" t="s">
        <v>6306</v>
      </c>
      <c r="E166" s="91"/>
      <c r="F166" s="91" t="s">
        <v>6307</v>
      </c>
      <c r="G166" s="19"/>
    </row>
    <row r="167">
      <c r="A167" s="246" t="s">
        <v>4521</v>
      </c>
      <c r="B167" s="183" t="s">
        <v>4522</v>
      </c>
      <c r="C167" s="9" t="s">
        <v>6308</v>
      </c>
      <c r="D167" s="91" t="s">
        <v>959</v>
      </c>
      <c r="E167" s="91" t="s">
        <v>6309</v>
      </c>
      <c r="F167" s="91" t="s">
        <v>6261</v>
      </c>
      <c r="G167" s="19"/>
    </row>
    <row r="168">
      <c r="A168" s="246" t="s">
        <v>4521</v>
      </c>
      <c r="B168" s="183" t="s">
        <v>4522</v>
      </c>
      <c r="C168" s="9" t="s">
        <v>6310</v>
      </c>
      <c r="D168" s="89" t="s">
        <v>6311</v>
      </c>
      <c r="E168" s="91" t="s">
        <v>6312</v>
      </c>
      <c r="F168" s="91" t="s">
        <v>6270</v>
      </c>
      <c r="G168" s="19"/>
    </row>
    <row r="169">
      <c r="A169" s="246" t="s">
        <v>4521</v>
      </c>
      <c r="B169" s="183" t="s">
        <v>4522</v>
      </c>
      <c r="C169" s="9" t="s">
        <v>6313</v>
      </c>
      <c r="D169" s="91" t="s">
        <v>6314</v>
      </c>
      <c r="E169" s="91"/>
      <c r="F169" s="91" t="s">
        <v>6261</v>
      </c>
      <c r="G169" s="19"/>
    </row>
    <row r="170">
      <c r="A170" s="246" t="s">
        <v>4521</v>
      </c>
      <c r="B170" s="183" t="s">
        <v>4522</v>
      </c>
      <c r="C170" s="9" t="s">
        <v>6313</v>
      </c>
      <c r="D170" s="91" t="s">
        <v>6315</v>
      </c>
      <c r="E170" s="91"/>
      <c r="F170" s="91" t="s">
        <v>6261</v>
      </c>
      <c r="G170" s="19"/>
    </row>
    <row r="171">
      <c r="A171" s="246" t="s">
        <v>4521</v>
      </c>
      <c r="B171" s="183" t="s">
        <v>4522</v>
      </c>
      <c r="C171" s="9" t="s">
        <v>6035</v>
      </c>
      <c r="D171" s="91" t="s">
        <v>6316</v>
      </c>
      <c r="E171" s="91" t="s">
        <v>6317</v>
      </c>
      <c r="F171" s="91" t="s">
        <v>6248</v>
      </c>
      <c r="G171" s="19"/>
    </row>
    <row r="172">
      <c r="A172" s="246" t="s">
        <v>4521</v>
      </c>
      <c r="B172" s="183" t="s">
        <v>4522</v>
      </c>
      <c r="C172" s="9" t="s">
        <v>6318</v>
      </c>
      <c r="D172" s="91" t="s">
        <v>6319</v>
      </c>
      <c r="E172" s="91">
        <v>14.0</v>
      </c>
      <c r="F172" s="91" t="s">
        <v>6320</v>
      </c>
      <c r="G172" s="19"/>
    </row>
    <row r="173">
      <c r="A173" s="246" t="s">
        <v>4521</v>
      </c>
      <c r="B173" s="183" t="s">
        <v>4522</v>
      </c>
      <c r="C173" s="9" t="s">
        <v>6321</v>
      </c>
      <c r="D173" s="91" t="s">
        <v>6322</v>
      </c>
      <c r="E173" s="91" t="s">
        <v>6323</v>
      </c>
      <c r="F173" s="91" t="s">
        <v>6324</v>
      </c>
      <c r="G173" s="19"/>
    </row>
    <row r="174">
      <c r="A174" s="246" t="s">
        <v>4521</v>
      </c>
      <c r="B174" s="183" t="s">
        <v>4522</v>
      </c>
      <c r="C174" s="9" t="s">
        <v>4535</v>
      </c>
      <c r="D174" s="91" t="s">
        <v>6067</v>
      </c>
      <c r="E174" s="91" t="s">
        <v>6325</v>
      </c>
      <c r="F174" s="91" t="s">
        <v>6324</v>
      </c>
      <c r="G174" s="19"/>
    </row>
    <row r="175">
      <c r="A175" s="246" t="s">
        <v>4521</v>
      </c>
      <c r="B175" s="183" t="s">
        <v>4522</v>
      </c>
      <c r="C175" s="9" t="s">
        <v>4735</v>
      </c>
      <c r="D175" s="91" t="s">
        <v>6326</v>
      </c>
      <c r="E175" s="91" t="s">
        <v>6327</v>
      </c>
      <c r="F175" s="91" t="s">
        <v>6324</v>
      </c>
      <c r="G175" s="19"/>
    </row>
    <row r="176">
      <c r="A176" s="246" t="s">
        <v>4521</v>
      </c>
      <c r="B176" s="183" t="s">
        <v>4522</v>
      </c>
      <c r="C176" s="9" t="s">
        <v>4735</v>
      </c>
      <c r="D176" s="91" t="s">
        <v>6328</v>
      </c>
      <c r="E176" s="91" t="s">
        <v>6329</v>
      </c>
      <c r="F176" s="91" t="s">
        <v>6324</v>
      </c>
      <c r="G176" s="19"/>
    </row>
    <row r="177">
      <c r="A177" s="246" t="s">
        <v>4521</v>
      </c>
      <c r="B177" s="183" t="s">
        <v>4522</v>
      </c>
      <c r="C177" s="9" t="s">
        <v>4735</v>
      </c>
      <c r="D177" s="91" t="s">
        <v>6330</v>
      </c>
      <c r="E177" s="91"/>
      <c r="F177" s="91" t="s">
        <v>6324</v>
      </c>
      <c r="G177" s="19"/>
    </row>
    <row r="178">
      <c r="A178" s="246" t="s">
        <v>326</v>
      </c>
      <c r="B178" s="183" t="s">
        <v>6331</v>
      </c>
      <c r="C178" s="9" t="s">
        <v>6332</v>
      </c>
      <c r="D178" s="91" t="s">
        <v>6333</v>
      </c>
      <c r="E178" s="91" t="s">
        <v>6334</v>
      </c>
      <c r="F178" s="91" t="s">
        <v>6335</v>
      </c>
      <c r="G178" s="19"/>
    </row>
    <row r="179">
      <c r="A179" s="246" t="s">
        <v>326</v>
      </c>
      <c r="B179" s="183" t="s">
        <v>6331</v>
      </c>
      <c r="C179" s="9" t="s">
        <v>6336</v>
      </c>
      <c r="D179" s="91" t="s">
        <v>6337</v>
      </c>
      <c r="E179" s="91" t="s">
        <v>6338</v>
      </c>
      <c r="F179" s="91" t="s">
        <v>6339</v>
      </c>
      <c r="G179" s="19"/>
    </row>
    <row r="180">
      <c r="A180" s="246" t="s">
        <v>326</v>
      </c>
      <c r="B180" s="183" t="s">
        <v>6331</v>
      </c>
      <c r="C180" s="9" t="s">
        <v>6340</v>
      </c>
      <c r="D180" s="91" t="s">
        <v>6341</v>
      </c>
      <c r="E180" s="91">
        <v>139.0</v>
      </c>
      <c r="F180" s="91" t="s">
        <v>6235</v>
      </c>
      <c r="G180" s="19"/>
    </row>
    <row r="181">
      <c r="A181" s="246" t="s">
        <v>4540</v>
      </c>
      <c r="B181" s="183" t="s">
        <v>4541</v>
      </c>
      <c r="C181" s="9" t="s">
        <v>4542</v>
      </c>
      <c r="D181" s="9" t="s">
        <v>6342</v>
      </c>
      <c r="E181" s="91" t="s">
        <v>6227</v>
      </c>
      <c r="F181" s="91" t="s">
        <v>4620</v>
      </c>
      <c r="G181" s="19"/>
    </row>
    <row r="182">
      <c r="A182" s="246" t="s">
        <v>4540</v>
      </c>
      <c r="B182" s="183" t="s">
        <v>6343</v>
      </c>
      <c r="C182" s="9" t="s">
        <v>5469</v>
      </c>
      <c r="D182" s="91" t="s">
        <v>6344</v>
      </c>
      <c r="E182" s="91"/>
      <c r="F182" s="91" t="s">
        <v>6345</v>
      </c>
      <c r="G182" s="19"/>
    </row>
    <row r="183">
      <c r="A183" s="246" t="s">
        <v>4659</v>
      </c>
      <c r="B183" s="183" t="s">
        <v>6085</v>
      </c>
      <c r="C183" s="91" t="s">
        <v>6346</v>
      </c>
      <c r="D183" s="91" t="s">
        <v>6347</v>
      </c>
      <c r="E183" s="91">
        <v>227.0</v>
      </c>
      <c r="F183" s="91" t="s">
        <v>6348</v>
      </c>
      <c r="G183" s="19"/>
    </row>
    <row r="184">
      <c r="A184" s="246" t="s">
        <v>4659</v>
      </c>
      <c r="B184" s="183" t="s">
        <v>6085</v>
      </c>
      <c r="C184" s="9" t="s">
        <v>6086</v>
      </c>
      <c r="D184" s="91" t="s">
        <v>6349</v>
      </c>
      <c r="E184" s="91"/>
      <c r="F184" s="91" t="s">
        <v>6350</v>
      </c>
      <c r="G184" s="19"/>
    </row>
    <row r="185">
      <c r="A185" s="246" t="s">
        <v>6351</v>
      </c>
      <c r="B185" s="183" t="s">
        <v>6352</v>
      </c>
      <c r="C185" s="9" t="s">
        <v>6353</v>
      </c>
      <c r="D185" s="91" t="s">
        <v>6354</v>
      </c>
      <c r="E185" s="91" t="s">
        <v>6355</v>
      </c>
      <c r="F185" s="91" t="s">
        <v>6248</v>
      </c>
      <c r="G185" s="19"/>
    </row>
    <row r="186">
      <c r="A186" s="246" t="s">
        <v>6351</v>
      </c>
      <c r="B186" s="183" t="s">
        <v>6352</v>
      </c>
      <c r="C186" s="9" t="s">
        <v>6356</v>
      </c>
      <c r="D186" s="91" t="s">
        <v>6357</v>
      </c>
      <c r="E186" s="91" t="s">
        <v>6358</v>
      </c>
      <c r="F186" s="91" t="s">
        <v>6359</v>
      </c>
      <c r="G186" s="19"/>
    </row>
    <row r="187">
      <c r="A187" s="246" t="s">
        <v>6351</v>
      </c>
      <c r="B187" s="183" t="s">
        <v>6352</v>
      </c>
      <c r="C187" s="9" t="s">
        <v>6360</v>
      </c>
      <c r="D187" s="91" t="s">
        <v>6361</v>
      </c>
      <c r="E187" s="91" t="s">
        <v>6362</v>
      </c>
      <c r="F187" s="91" t="s">
        <v>6363</v>
      </c>
      <c r="G187" s="19"/>
    </row>
    <row r="188">
      <c r="A188" s="246" t="s">
        <v>6351</v>
      </c>
      <c r="B188" s="183" t="s">
        <v>6352</v>
      </c>
      <c r="C188" s="9" t="s">
        <v>6364</v>
      </c>
      <c r="D188" s="91" t="s">
        <v>6365</v>
      </c>
      <c r="E188" s="91" t="s">
        <v>6366</v>
      </c>
      <c r="F188" s="91" t="s">
        <v>6324</v>
      </c>
      <c r="G188" s="19"/>
    </row>
    <row r="189">
      <c r="A189" s="246" t="s">
        <v>230</v>
      </c>
      <c r="B189" s="183" t="s">
        <v>4547</v>
      </c>
      <c r="C189" s="9" t="s">
        <v>4551</v>
      </c>
      <c r="D189" s="9" t="s">
        <v>6367</v>
      </c>
      <c r="E189" s="91" t="s">
        <v>6368</v>
      </c>
      <c r="F189" s="91" t="s">
        <v>6369</v>
      </c>
      <c r="G189" s="19"/>
    </row>
    <row r="190">
      <c r="A190" s="246" t="s">
        <v>230</v>
      </c>
      <c r="B190" s="183" t="s">
        <v>6370</v>
      </c>
      <c r="C190" s="9" t="s">
        <v>244</v>
      </c>
      <c r="D190" s="91" t="s">
        <v>559</v>
      </c>
      <c r="E190" s="91">
        <v>364.0</v>
      </c>
      <c r="F190" s="91" t="s">
        <v>6371</v>
      </c>
      <c r="G190" s="19"/>
    </row>
    <row r="191">
      <c r="A191" s="246" t="s">
        <v>230</v>
      </c>
      <c r="B191" s="183" t="s">
        <v>6370</v>
      </c>
      <c r="C191" s="9" t="s">
        <v>244</v>
      </c>
      <c r="D191" s="91" t="s">
        <v>6372</v>
      </c>
      <c r="E191" s="91">
        <v>339.0</v>
      </c>
      <c r="F191" s="91" t="s">
        <v>6373</v>
      </c>
      <c r="G191" s="19"/>
    </row>
    <row r="192">
      <c r="A192" s="246" t="s">
        <v>230</v>
      </c>
      <c r="B192" s="183" t="s">
        <v>6370</v>
      </c>
      <c r="C192" s="9" t="s">
        <v>244</v>
      </c>
      <c r="D192" s="91" t="s">
        <v>6374</v>
      </c>
      <c r="E192" s="91" t="s">
        <v>6375</v>
      </c>
      <c r="F192" s="91" t="s">
        <v>6297</v>
      </c>
      <c r="G192" s="19"/>
    </row>
    <row r="193">
      <c r="A193" s="246" t="s">
        <v>230</v>
      </c>
      <c r="B193" s="183" t="s">
        <v>6370</v>
      </c>
      <c r="C193" s="9" t="s">
        <v>244</v>
      </c>
      <c r="D193" s="91" t="s">
        <v>6376</v>
      </c>
      <c r="E193" s="91" t="s">
        <v>6377</v>
      </c>
      <c r="F193" s="91" t="s">
        <v>6378</v>
      </c>
      <c r="G193" s="19"/>
    </row>
    <row r="194">
      <c r="A194" s="246" t="s">
        <v>230</v>
      </c>
      <c r="B194" s="183" t="s">
        <v>6370</v>
      </c>
      <c r="C194" s="9" t="s">
        <v>244</v>
      </c>
      <c r="D194" s="91" t="s">
        <v>6379</v>
      </c>
      <c r="E194" s="91" t="s">
        <v>6380</v>
      </c>
      <c r="F194" s="91"/>
      <c r="G194" s="19"/>
    </row>
    <row r="195">
      <c r="A195" s="246" t="s">
        <v>230</v>
      </c>
      <c r="B195" s="183" t="s">
        <v>6370</v>
      </c>
      <c r="C195" s="9" t="s">
        <v>244</v>
      </c>
      <c r="D195" s="91" t="s">
        <v>6381</v>
      </c>
      <c r="E195" s="91" t="s">
        <v>6382</v>
      </c>
      <c r="F195" s="91" t="s">
        <v>6383</v>
      </c>
      <c r="G195" s="19"/>
    </row>
    <row r="196">
      <c r="A196" s="246" t="s">
        <v>230</v>
      </c>
      <c r="B196" s="183" t="s">
        <v>6370</v>
      </c>
      <c r="C196" s="9" t="s">
        <v>6384</v>
      </c>
      <c r="D196" s="91" t="s">
        <v>6385</v>
      </c>
      <c r="E196" s="91" t="s">
        <v>6386</v>
      </c>
      <c r="F196" s="91" t="s">
        <v>6387</v>
      </c>
      <c r="G196" s="19"/>
    </row>
    <row r="197">
      <c r="A197" s="246" t="s">
        <v>230</v>
      </c>
      <c r="B197" s="183" t="s">
        <v>6370</v>
      </c>
      <c r="C197" s="9" t="s">
        <v>6384</v>
      </c>
      <c r="D197" s="91" t="s">
        <v>6388</v>
      </c>
      <c r="E197" s="91" t="s">
        <v>6389</v>
      </c>
      <c r="F197" s="91" t="s">
        <v>6390</v>
      </c>
      <c r="G197" s="19"/>
    </row>
    <row r="198">
      <c r="A198" s="246" t="s">
        <v>230</v>
      </c>
      <c r="B198" s="183" t="s">
        <v>6370</v>
      </c>
      <c r="C198" s="9" t="s">
        <v>6391</v>
      </c>
      <c r="D198" s="91" t="s">
        <v>6392</v>
      </c>
      <c r="E198" s="91" t="s">
        <v>6393</v>
      </c>
      <c r="F198" s="91" t="s">
        <v>6383</v>
      </c>
      <c r="G198" s="19"/>
    </row>
    <row r="199">
      <c r="A199" s="246" t="s">
        <v>230</v>
      </c>
      <c r="B199" s="183" t="s">
        <v>6370</v>
      </c>
      <c r="C199" s="9" t="s">
        <v>6391</v>
      </c>
      <c r="D199" s="91" t="s">
        <v>6394</v>
      </c>
      <c r="E199" s="91" t="s">
        <v>6395</v>
      </c>
      <c r="F199" s="91" t="s">
        <v>6297</v>
      </c>
      <c r="G199" s="19"/>
    </row>
    <row r="200">
      <c r="A200" s="246" t="s">
        <v>230</v>
      </c>
      <c r="B200" s="183" t="s">
        <v>6370</v>
      </c>
      <c r="C200" s="9" t="s">
        <v>6396</v>
      </c>
      <c r="D200" s="91" t="s">
        <v>6397</v>
      </c>
      <c r="E200" s="91">
        <v>356.0</v>
      </c>
      <c r="F200" s="91" t="s">
        <v>6398</v>
      </c>
      <c r="G200" s="19"/>
    </row>
    <row r="201">
      <c r="A201" s="246" t="s">
        <v>6095</v>
      </c>
      <c r="B201" s="183" t="s">
        <v>1317</v>
      </c>
      <c r="C201" s="9" t="s">
        <v>6399</v>
      </c>
      <c r="D201" s="91" t="s">
        <v>6400</v>
      </c>
      <c r="E201" s="91">
        <v>208.0</v>
      </c>
      <c r="F201" s="91" t="s">
        <v>6401</v>
      </c>
      <c r="G201" s="19"/>
    </row>
    <row r="202">
      <c r="A202" s="246" t="s">
        <v>6095</v>
      </c>
      <c r="B202" s="183" t="s">
        <v>1317</v>
      </c>
      <c r="C202" s="9" t="s">
        <v>6402</v>
      </c>
      <c r="D202" s="91" t="s">
        <v>6403</v>
      </c>
      <c r="E202" s="91" t="s">
        <v>6404</v>
      </c>
      <c r="F202" s="91" t="s">
        <v>6345</v>
      </c>
      <c r="G202" s="19"/>
    </row>
    <row r="203">
      <c r="A203" s="246" t="s">
        <v>6095</v>
      </c>
      <c r="B203" s="183" t="s">
        <v>6114</v>
      </c>
      <c r="C203" s="9" t="s">
        <v>6405</v>
      </c>
      <c r="D203" s="91" t="s">
        <v>6406</v>
      </c>
      <c r="E203" s="91">
        <v>15.0</v>
      </c>
      <c r="F203" s="91" t="s">
        <v>6245</v>
      </c>
      <c r="G203" s="19"/>
    </row>
    <row r="204">
      <c r="A204" s="246" t="s">
        <v>6119</v>
      </c>
      <c r="B204" s="183" t="s">
        <v>6120</v>
      </c>
      <c r="C204" s="9" t="s">
        <v>6121</v>
      </c>
      <c r="D204" s="91" t="s">
        <v>6122</v>
      </c>
      <c r="E204" s="91"/>
      <c r="F204" s="91" t="s">
        <v>6350</v>
      </c>
      <c r="G204" s="19"/>
    </row>
    <row r="205">
      <c r="A205" s="246" t="s">
        <v>6119</v>
      </c>
      <c r="B205" s="183" t="s">
        <v>6407</v>
      </c>
      <c r="C205" s="9" t="s">
        <v>6408</v>
      </c>
      <c r="D205" s="91" t="s">
        <v>6409</v>
      </c>
      <c r="E205" s="91"/>
      <c r="F205" s="91" t="s">
        <v>6324</v>
      </c>
      <c r="G205" s="19"/>
    </row>
    <row r="206">
      <c r="A206" s="246" t="s">
        <v>248</v>
      </c>
      <c r="B206" s="249" t="s">
        <v>4553</v>
      </c>
      <c r="C206" s="9" t="s">
        <v>4554</v>
      </c>
      <c r="D206" s="43" t="s">
        <v>4555</v>
      </c>
      <c r="E206" s="91" t="s">
        <v>6410</v>
      </c>
      <c r="F206" s="91" t="s">
        <v>4620</v>
      </c>
      <c r="G206" s="19"/>
    </row>
    <row r="207">
      <c r="A207" s="246" t="s">
        <v>248</v>
      </c>
      <c r="B207" s="249" t="s">
        <v>4553</v>
      </c>
      <c r="C207" s="9" t="s">
        <v>5966</v>
      </c>
      <c r="D207" s="43" t="s">
        <v>6411</v>
      </c>
      <c r="E207" s="91">
        <v>221.0</v>
      </c>
      <c r="F207" s="91" t="s">
        <v>4620</v>
      </c>
      <c r="G207" s="19"/>
    </row>
    <row r="208">
      <c r="A208" s="246" t="s">
        <v>248</v>
      </c>
      <c r="B208" s="249" t="s">
        <v>4512</v>
      </c>
      <c r="C208" s="9" t="s">
        <v>4233</v>
      </c>
      <c r="D208" s="43" t="s">
        <v>6412</v>
      </c>
      <c r="E208" s="91"/>
      <c r="F208" s="91" t="s">
        <v>4620</v>
      </c>
      <c r="G208" s="19"/>
    </row>
    <row r="209">
      <c r="A209" s="246" t="s">
        <v>248</v>
      </c>
      <c r="B209" s="249" t="s">
        <v>4512</v>
      </c>
      <c r="C209" s="9" t="s">
        <v>4233</v>
      </c>
      <c r="D209" s="84" t="s">
        <v>5144</v>
      </c>
      <c r="E209" s="91"/>
      <c r="F209" s="91"/>
      <c r="G209" s="19"/>
    </row>
    <row r="210">
      <c r="A210" s="246" t="s">
        <v>248</v>
      </c>
      <c r="B210" s="249" t="s">
        <v>4512</v>
      </c>
      <c r="C210" s="9" t="s">
        <v>4233</v>
      </c>
      <c r="D210" s="91" t="s">
        <v>6413</v>
      </c>
      <c r="E210" s="91"/>
      <c r="F210" s="91" t="s">
        <v>4620</v>
      </c>
      <c r="G210" s="19"/>
    </row>
    <row r="211">
      <c r="A211" s="246" t="s">
        <v>248</v>
      </c>
      <c r="B211" s="249" t="s">
        <v>4512</v>
      </c>
      <c r="C211" s="9" t="s">
        <v>4233</v>
      </c>
      <c r="D211" s="91" t="s">
        <v>4909</v>
      </c>
      <c r="E211" s="91" t="s">
        <v>6414</v>
      </c>
      <c r="F211" s="91" t="s">
        <v>6415</v>
      </c>
      <c r="G211" s="19"/>
    </row>
    <row r="212">
      <c r="A212" s="246" t="s">
        <v>248</v>
      </c>
      <c r="B212" s="249" t="s">
        <v>4512</v>
      </c>
      <c r="C212" s="9" t="s">
        <v>4513</v>
      </c>
      <c r="D212" s="91" t="s">
        <v>6416</v>
      </c>
      <c r="E212" s="91" t="s">
        <v>6227</v>
      </c>
      <c r="F212" s="91" t="s">
        <v>6417</v>
      </c>
      <c r="G212" s="19"/>
    </row>
    <row r="213">
      <c r="A213" s="246" t="s">
        <v>248</v>
      </c>
      <c r="B213" s="249" t="s">
        <v>4512</v>
      </c>
      <c r="C213" s="9" t="s">
        <v>4513</v>
      </c>
      <c r="D213" s="91" t="s">
        <v>6418</v>
      </c>
      <c r="E213" s="91"/>
      <c r="F213" s="91" t="s">
        <v>6419</v>
      </c>
      <c r="G213" s="19"/>
    </row>
    <row r="214">
      <c r="A214" s="246" t="s">
        <v>248</v>
      </c>
      <c r="B214" s="249" t="s">
        <v>4512</v>
      </c>
      <c r="C214" s="9" t="s">
        <v>4513</v>
      </c>
      <c r="D214" s="43" t="s">
        <v>156</v>
      </c>
      <c r="E214" s="91"/>
      <c r="F214" s="91"/>
      <c r="G214" s="19"/>
    </row>
    <row r="215">
      <c r="A215" s="246" t="s">
        <v>248</v>
      </c>
      <c r="B215" s="249" t="s">
        <v>4512</v>
      </c>
      <c r="C215" s="9" t="s">
        <v>4513</v>
      </c>
      <c r="D215" s="43" t="s">
        <v>6420</v>
      </c>
      <c r="E215" s="91" t="s">
        <v>6227</v>
      </c>
      <c r="F215" s="91" t="s">
        <v>6302</v>
      </c>
      <c r="G215" s="19"/>
    </row>
    <row r="216">
      <c r="A216" s="246" t="s">
        <v>248</v>
      </c>
      <c r="B216" s="249" t="s">
        <v>4512</v>
      </c>
      <c r="C216" s="9" t="s">
        <v>4513</v>
      </c>
      <c r="D216" s="43" t="s">
        <v>6421</v>
      </c>
      <c r="E216" s="91" t="s">
        <v>6422</v>
      </c>
      <c r="F216" s="91" t="s">
        <v>6423</v>
      </c>
      <c r="G216" s="19"/>
    </row>
    <row r="217">
      <c r="A217" s="246" t="s">
        <v>248</v>
      </c>
      <c r="B217" s="249" t="s">
        <v>4512</v>
      </c>
      <c r="C217" s="9" t="s">
        <v>4513</v>
      </c>
      <c r="D217" s="43" t="s">
        <v>6412</v>
      </c>
      <c r="E217" s="91"/>
      <c r="F217" s="91" t="s">
        <v>6424</v>
      </c>
      <c r="G217" s="19"/>
    </row>
    <row r="218">
      <c r="A218" s="246" t="s">
        <v>248</v>
      </c>
      <c r="B218" s="249" t="s">
        <v>4512</v>
      </c>
      <c r="C218" s="9" t="s">
        <v>4513</v>
      </c>
      <c r="D218" s="91" t="s">
        <v>6425</v>
      </c>
      <c r="E218" s="91"/>
      <c r="F218" s="91" t="s">
        <v>6426</v>
      </c>
      <c r="G218" s="19"/>
    </row>
    <row r="219">
      <c r="A219" s="246" t="s">
        <v>248</v>
      </c>
      <c r="B219" s="249" t="s">
        <v>4512</v>
      </c>
      <c r="C219" s="9" t="s">
        <v>4513</v>
      </c>
      <c r="D219" s="91" t="s">
        <v>6427</v>
      </c>
      <c r="E219" s="91"/>
      <c r="F219" s="91" t="s">
        <v>6428</v>
      </c>
      <c r="G219" s="19"/>
    </row>
    <row r="220">
      <c r="A220" s="246" t="s">
        <v>248</v>
      </c>
      <c r="B220" s="249" t="s">
        <v>4512</v>
      </c>
      <c r="C220" s="9" t="s">
        <v>4513</v>
      </c>
      <c r="D220" s="250" t="s">
        <v>6429</v>
      </c>
      <c r="E220" s="91"/>
      <c r="F220" s="91" t="s">
        <v>6371</v>
      </c>
      <c r="G220" s="19"/>
    </row>
    <row r="221">
      <c r="A221" s="246" t="s">
        <v>248</v>
      </c>
      <c r="B221" s="249" t="s">
        <v>4512</v>
      </c>
      <c r="C221" s="9" t="s">
        <v>4513</v>
      </c>
      <c r="D221" s="91" t="s">
        <v>6430</v>
      </c>
      <c r="E221" s="91" t="s">
        <v>6227</v>
      </c>
      <c r="F221" s="91" t="s">
        <v>6431</v>
      </c>
      <c r="G221" s="19"/>
    </row>
    <row r="222">
      <c r="A222" s="246" t="s">
        <v>248</v>
      </c>
      <c r="B222" s="249" t="s">
        <v>4512</v>
      </c>
      <c r="C222" s="9" t="s">
        <v>4513</v>
      </c>
      <c r="D222" s="91" t="s">
        <v>6432</v>
      </c>
      <c r="E222" s="91">
        <v>321.0</v>
      </c>
      <c r="F222" s="91" t="s">
        <v>6433</v>
      </c>
      <c r="G222" s="19"/>
    </row>
    <row r="223">
      <c r="A223" s="247" t="s">
        <v>248</v>
      </c>
      <c r="B223" s="249" t="s">
        <v>4512</v>
      </c>
      <c r="C223" s="14" t="s">
        <v>4513</v>
      </c>
      <c r="D223" s="91" t="s">
        <v>6434</v>
      </c>
      <c r="E223" s="91" t="s">
        <v>6414</v>
      </c>
      <c r="F223" s="91" t="s">
        <v>6435</v>
      </c>
      <c r="G223" s="19"/>
    </row>
    <row r="224">
      <c r="A224" s="247" t="s">
        <v>248</v>
      </c>
      <c r="B224" s="249" t="s">
        <v>4512</v>
      </c>
      <c r="C224" s="14" t="s">
        <v>4513</v>
      </c>
      <c r="D224" s="43" t="s">
        <v>6436</v>
      </c>
      <c r="E224" s="91"/>
      <c r="F224" s="91" t="s">
        <v>6437</v>
      </c>
      <c r="G224" s="19"/>
    </row>
    <row r="225">
      <c r="A225" s="247" t="s">
        <v>248</v>
      </c>
      <c r="B225" s="249" t="s">
        <v>4512</v>
      </c>
      <c r="C225" s="14" t="s">
        <v>4513</v>
      </c>
      <c r="D225" s="84" t="s">
        <v>5144</v>
      </c>
      <c r="E225" s="91"/>
      <c r="F225" s="91" t="s">
        <v>6417</v>
      </c>
      <c r="G225" s="19"/>
    </row>
    <row r="226">
      <c r="A226" s="247" t="s">
        <v>248</v>
      </c>
      <c r="B226" s="249" t="s">
        <v>4512</v>
      </c>
      <c r="C226" s="14" t="s">
        <v>4513</v>
      </c>
      <c r="D226" s="91" t="s">
        <v>6438</v>
      </c>
      <c r="E226" s="91" t="s">
        <v>6414</v>
      </c>
      <c r="F226" s="91" t="s">
        <v>4620</v>
      </c>
      <c r="G226" s="19"/>
    </row>
    <row r="227">
      <c r="A227" s="247" t="s">
        <v>248</v>
      </c>
      <c r="B227" s="249" t="s">
        <v>4512</v>
      </c>
      <c r="C227" s="14" t="s">
        <v>4513</v>
      </c>
      <c r="D227" s="91" t="s">
        <v>6413</v>
      </c>
      <c r="E227" s="91" t="s">
        <v>6227</v>
      </c>
      <c r="F227" s="91" t="s">
        <v>6423</v>
      </c>
      <c r="G227" s="19"/>
    </row>
    <row r="228">
      <c r="A228" s="247" t="s">
        <v>248</v>
      </c>
      <c r="B228" s="249" t="s">
        <v>4512</v>
      </c>
      <c r="C228" s="14" t="s">
        <v>4513</v>
      </c>
      <c r="D228" s="91" t="s">
        <v>6439</v>
      </c>
      <c r="E228" s="91"/>
      <c r="F228" s="91" t="s">
        <v>6428</v>
      </c>
      <c r="G228" s="19"/>
    </row>
    <row r="229">
      <c r="A229" s="247" t="s">
        <v>248</v>
      </c>
      <c r="B229" s="249" t="s">
        <v>4512</v>
      </c>
      <c r="C229" s="14" t="s">
        <v>4513</v>
      </c>
      <c r="D229" s="91" t="s">
        <v>6440</v>
      </c>
      <c r="E229" s="91" t="s">
        <v>6441</v>
      </c>
      <c r="F229" s="91" t="s">
        <v>6428</v>
      </c>
      <c r="G229" s="19"/>
    </row>
    <row r="230">
      <c r="A230" s="247" t="s">
        <v>248</v>
      </c>
      <c r="B230" s="249" t="s">
        <v>4512</v>
      </c>
      <c r="C230" s="14" t="s">
        <v>4513</v>
      </c>
      <c r="D230" s="91" t="s">
        <v>6442</v>
      </c>
      <c r="E230" s="91"/>
      <c r="F230" s="91" t="s">
        <v>6297</v>
      </c>
      <c r="G230" s="19"/>
    </row>
    <row r="231">
      <c r="A231" s="247" t="s">
        <v>248</v>
      </c>
      <c r="B231" s="249" t="s">
        <v>4512</v>
      </c>
      <c r="C231" s="14" t="s">
        <v>4513</v>
      </c>
      <c r="D231" s="91" t="s">
        <v>5146</v>
      </c>
      <c r="E231" s="91"/>
      <c r="F231" s="91" t="s">
        <v>6435</v>
      </c>
      <c r="G231" s="19"/>
    </row>
    <row r="232">
      <c r="A232" s="247" t="s">
        <v>248</v>
      </c>
      <c r="B232" s="249" t="s">
        <v>4512</v>
      </c>
      <c r="C232" s="14" t="s">
        <v>4513</v>
      </c>
      <c r="D232" s="91" t="s">
        <v>6443</v>
      </c>
      <c r="E232" s="91"/>
      <c r="F232" s="91" t="s">
        <v>6428</v>
      </c>
      <c r="G232" s="19"/>
    </row>
    <row r="233">
      <c r="A233" s="247" t="s">
        <v>248</v>
      </c>
      <c r="B233" s="249" t="s">
        <v>4512</v>
      </c>
      <c r="C233" s="14" t="s">
        <v>4513</v>
      </c>
      <c r="D233" s="91" t="s">
        <v>6444</v>
      </c>
      <c r="E233" s="91" t="s">
        <v>6227</v>
      </c>
      <c r="F233" s="91" t="s">
        <v>6445</v>
      </c>
      <c r="G233" s="19"/>
    </row>
    <row r="234">
      <c r="A234" s="247" t="s">
        <v>248</v>
      </c>
      <c r="B234" s="249" t="s">
        <v>4512</v>
      </c>
      <c r="C234" s="14" t="s">
        <v>4513</v>
      </c>
      <c r="D234" s="91" t="s">
        <v>6446</v>
      </c>
      <c r="E234" s="91"/>
      <c r="F234" s="91" t="s">
        <v>6447</v>
      </c>
      <c r="G234" s="19"/>
    </row>
    <row r="235">
      <c r="A235" s="247" t="s">
        <v>248</v>
      </c>
      <c r="B235" s="249" t="s">
        <v>4512</v>
      </c>
      <c r="C235" s="14" t="s">
        <v>4513</v>
      </c>
      <c r="D235" s="91" t="s">
        <v>6448</v>
      </c>
      <c r="E235" s="91"/>
      <c r="F235" s="91" t="s">
        <v>6383</v>
      </c>
      <c r="G235" s="19"/>
    </row>
    <row r="236">
      <c r="A236" s="247" t="s">
        <v>248</v>
      </c>
      <c r="B236" s="249" t="s">
        <v>4512</v>
      </c>
      <c r="C236" s="14" t="s">
        <v>4513</v>
      </c>
      <c r="D236" s="91" t="s">
        <v>6449</v>
      </c>
      <c r="E236" s="91" t="s">
        <v>6227</v>
      </c>
      <c r="F236" s="91" t="s">
        <v>6417</v>
      </c>
      <c r="G236" s="19"/>
    </row>
    <row r="237">
      <c r="A237" s="247" t="s">
        <v>248</v>
      </c>
      <c r="B237" s="249" t="s">
        <v>4512</v>
      </c>
      <c r="C237" s="14" t="s">
        <v>4513</v>
      </c>
      <c r="D237" s="91" t="s">
        <v>6450</v>
      </c>
      <c r="E237" s="91"/>
      <c r="F237" s="91" t="s">
        <v>6435</v>
      </c>
      <c r="G237" s="19"/>
    </row>
    <row r="238">
      <c r="A238" s="247" t="s">
        <v>248</v>
      </c>
      <c r="B238" s="249" t="s">
        <v>4512</v>
      </c>
      <c r="C238" s="14" t="s">
        <v>4513</v>
      </c>
      <c r="D238" s="91" t="s">
        <v>6451</v>
      </c>
      <c r="E238" s="91"/>
      <c r="F238" s="91" t="s">
        <v>6383</v>
      </c>
      <c r="G238" s="19"/>
    </row>
    <row r="239">
      <c r="A239" s="247" t="s">
        <v>248</v>
      </c>
      <c r="B239" s="249" t="s">
        <v>4512</v>
      </c>
      <c r="C239" s="13" t="s">
        <v>4513</v>
      </c>
      <c r="D239" s="91" t="s">
        <v>6452</v>
      </c>
      <c r="E239" s="91" t="s">
        <v>6453</v>
      </c>
      <c r="F239" s="91" t="s">
        <v>6454</v>
      </c>
      <c r="G239" s="19"/>
    </row>
    <row r="240">
      <c r="A240" s="247" t="s">
        <v>248</v>
      </c>
      <c r="B240" s="249" t="s">
        <v>4512</v>
      </c>
      <c r="C240" s="13" t="s">
        <v>4513</v>
      </c>
      <c r="D240" s="91" t="s">
        <v>6455</v>
      </c>
      <c r="E240" s="91" t="s">
        <v>6456</v>
      </c>
      <c r="F240" s="25" t="s">
        <v>6457</v>
      </c>
      <c r="G240" s="19"/>
    </row>
    <row r="241">
      <c r="A241" s="247" t="s">
        <v>248</v>
      </c>
      <c r="B241" s="249" t="s">
        <v>4512</v>
      </c>
      <c r="C241" s="13" t="s">
        <v>4513</v>
      </c>
      <c r="D241" s="91" t="s">
        <v>4909</v>
      </c>
      <c r="E241" s="91" t="s">
        <v>6458</v>
      </c>
      <c r="F241" s="91" t="s">
        <v>6459</v>
      </c>
      <c r="G241" s="19"/>
    </row>
    <row r="242">
      <c r="A242" s="247" t="s">
        <v>248</v>
      </c>
      <c r="B242" s="249" t="s">
        <v>4512</v>
      </c>
      <c r="C242" s="14" t="s">
        <v>4514</v>
      </c>
      <c r="D242" s="9" t="s">
        <v>880</v>
      </c>
      <c r="E242" s="91" t="s">
        <v>6227</v>
      </c>
      <c r="F242" s="91" t="s">
        <v>6264</v>
      </c>
      <c r="G242" s="19"/>
    </row>
    <row r="243">
      <c r="A243" s="247" t="s">
        <v>248</v>
      </c>
      <c r="B243" s="249" t="s">
        <v>4512</v>
      </c>
      <c r="C243" s="14" t="s">
        <v>4514</v>
      </c>
      <c r="D243" s="9" t="s">
        <v>6460</v>
      </c>
      <c r="E243" s="91" t="s">
        <v>6227</v>
      </c>
      <c r="F243" s="91" t="s">
        <v>6428</v>
      </c>
      <c r="G243" s="19"/>
    </row>
    <row r="244">
      <c r="A244" s="247" t="s">
        <v>248</v>
      </c>
      <c r="B244" s="249" t="s">
        <v>4512</v>
      </c>
      <c r="C244" s="14" t="s">
        <v>4514</v>
      </c>
      <c r="D244" s="9" t="s">
        <v>302</v>
      </c>
      <c r="E244" s="91" t="s">
        <v>6227</v>
      </c>
      <c r="F244" s="91" t="s">
        <v>6461</v>
      </c>
      <c r="G244" s="19"/>
    </row>
    <row r="245">
      <c r="A245" s="246" t="s">
        <v>248</v>
      </c>
      <c r="B245" s="183" t="s">
        <v>5459</v>
      </c>
      <c r="C245" s="9" t="s">
        <v>6462</v>
      </c>
      <c r="D245" s="9" t="s">
        <v>6463</v>
      </c>
      <c r="E245" s="91"/>
      <c r="F245" s="91" t="s">
        <v>6459</v>
      </c>
      <c r="G245" s="19"/>
    </row>
    <row r="246">
      <c r="A246" s="246" t="s">
        <v>248</v>
      </c>
      <c r="B246" s="183" t="s">
        <v>5459</v>
      </c>
      <c r="C246" s="9" t="s">
        <v>6464</v>
      </c>
      <c r="D246" s="9" t="s">
        <v>6465</v>
      </c>
      <c r="E246" s="91" t="s">
        <v>6466</v>
      </c>
      <c r="F246" s="91" t="s">
        <v>4620</v>
      </c>
      <c r="G246" s="19"/>
    </row>
    <row r="247">
      <c r="A247" s="246" t="s">
        <v>388</v>
      </c>
      <c r="B247" s="183" t="s">
        <v>4584</v>
      </c>
      <c r="C247" s="9" t="s">
        <v>6467</v>
      </c>
      <c r="D247" s="9" t="s">
        <v>6175</v>
      </c>
      <c r="E247" s="9" t="s">
        <v>6468</v>
      </c>
      <c r="F247" s="91" t="s">
        <v>6469</v>
      </c>
      <c r="G247" s="19"/>
    </row>
    <row r="248">
      <c r="A248" s="246" t="s">
        <v>388</v>
      </c>
      <c r="B248" s="183" t="s">
        <v>6178</v>
      </c>
      <c r="C248" s="9" t="s">
        <v>6470</v>
      </c>
      <c r="D248" s="91" t="s">
        <v>6471</v>
      </c>
      <c r="E248" s="91" t="s">
        <v>6472</v>
      </c>
      <c r="F248" s="91" t="s">
        <v>6473</v>
      </c>
      <c r="G248" s="19"/>
    </row>
    <row r="249">
      <c r="A249" s="246" t="s">
        <v>388</v>
      </c>
      <c r="B249" s="183" t="s">
        <v>6178</v>
      </c>
      <c r="C249" s="9" t="s">
        <v>6474</v>
      </c>
      <c r="D249" s="91" t="s">
        <v>6475</v>
      </c>
      <c r="E249" s="91" t="s">
        <v>6476</v>
      </c>
      <c r="F249" s="91"/>
      <c r="G249" s="19"/>
    </row>
    <row r="250">
      <c r="A250" s="246" t="s">
        <v>388</v>
      </c>
      <c r="B250" s="183" t="s">
        <v>6178</v>
      </c>
      <c r="C250" s="9" t="s">
        <v>6477</v>
      </c>
      <c r="D250" s="91" t="s">
        <v>6478</v>
      </c>
      <c r="E250" s="91"/>
      <c r="F250" s="91" t="s">
        <v>6479</v>
      </c>
      <c r="G250" s="19"/>
    </row>
    <row r="251">
      <c r="A251" s="246" t="s">
        <v>388</v>
      </c>
      <c r="B251" s="183" t="s">
        <v>6178</v>
      </c>
      <c r="C251" s="9" t="s">
        <v>6480</v>
      </c>
      <c r="D251" s="91" t="s">
        <v>6481</v>
      </c>
      <c r="E251" s="91"/>
      <c r="F251" s="91" t="s">
        <v>6482</v>
      </c>
      <c r="G251" s="19"/>
    </row>
    <row r="252">
      <c r="A252" s="246" t="s">
        <v>388</v>
      </c>
      <c r="B252" s="183" t="s">
        <v>6178</v>
      </c>
      <c r="C252" s="9" t="s">
        <v>6483</v>
      </c>
      <c r="D252" s="91" t="s">
        <v>6484</v>
      </c>
      <c r="E252" s="91">
        <v>196.0</v>
      </c>
      <c r="F252" s="91" t="s">
        <v>6264</v>
      </c>
      <c r="G252" s="19"/>
    </row>
    <row r="253">
      <c r="A253" s="246" t="s">
        <v>388</v>
      </c>
      <c r="B253" s="183" t="s">
        <v>6178</v>
      </c>
      <c r="C253" s="9" t="s">
        <v>6485</v>
      </c>
      <c r="D253" s="91" t="s">
        <v>6486</v>
      </c>
      <c r="E253" s="91"/>
      <c r="F253" s="91" t="s">
        <v>6371</v>
      </c>
      <c r="G253" s="19"/>
    </row>
    <row r="254">
      <c r="A254" s="246" t="s">
        <v>388</v>
      </c>
      <c r="B254" s="183" t="s">
        <v>6178</v>
      </c>
      <c r="C254" s="9" t="s">
        <v>6487</v>
      </c>
      <c r="D254" s="91" t="s">
        <v>6488</v>
      </c>
      <c r="E254" s="91"/>
      <c r="F254" s="91" t="s">
        <v>6489</v>
      </c>
      <c r="G254" s="19"/>
    </row>
    <row r="255">
      <c r="A255" s="246" t="s">
        <v>388</v>
      </c>
      <c r="B255" s="183" t="s">
        <v>6178</v>
      </c>
      <c r="C255" s="9" t="s">
        <v>6490</v>
      </c>
      <c r="D255" s="91" t="s">
        <v>6491</v>
      </c>
      <c r="E255" s="91">
        <v>138.0</v>
      </c>
      <c r="F255" s="91" t="s">
        <v>6492</v>
      </c>
      <c r="G255" s="19"/>
    </row>
    <row r="256">
      <c r="A256" s="246" t="s">
        <v>388</v>
      </c>
      <c r="B256" s="183" t="s">
        <v>6178</v>
      </c>
      <c r="C256" s="9" t="s">
        <v>6493</v>
      </c>
      <c r="D256" s="91" t="s">
        <v>6494</v>
      </c>
      <c r="E256" s="91"/>
      <c r="F256" s="91" t="s">
        <v>6495</v>
      </c>
      <c r="G256" s="19"/>
    </row>
    <row r="257">
      <c r="A257" s="246" t="s">
        <v>388</v>
      </c>
      <c r="B257" s="183" t="s">
        <v>6178</v>
      </c>
      <c r="C257" s="9" t="s">
        <v>6496</v>
      </c>
      <c r="D257" s="91" t="s">
        <v>6497</v>
      </c>
      <c r="E257" s="91"/>
      <c r="F257" s="91" t="s">
        <v>6383</v>
      </c>
      <c r="G257" s="19"/>
    </row>
    <row r="258">
      <c r="A258" s="246" t="s">
        <v>388</v>
      </c>
      <c r="B258" s="183" t="s">
        <v>6178</v>
      </c>
      <c r="C258" s="9" t="s">
        <v>6498</v>
      </c>
      <c r="D258" s="91" t="s">
        <v>6499</v>
      </c>
      <c r="E258" s="91"/>
      <c r="F258" s="91"/>
      <c r="G258" s="19"/>
    </row>
    <row r="259">
      <c r="A259" s="246" t="s">
        <v>388</v>
      </c>
      <c r="B259" s="183" t="s">
        <v>6178</v>
      </c>
      <c r="C259" s="9" t="s">
        <v>6500</v>
      </c>
      <c r="D259" s="91" t="s">
        <v>6501</v>
      </c>
      <c r="E259" s="91"/>
      <c r="F259" s="91"/>
      <c r="G259" s="19"/>
    </row>
    <row r="260">
      <c r="A260" s="246" t="s">
        <v>388</v>
      </c>
      <c r="B260" s="183" t="s">
        <v>6178</v>
      </c>
      <c r="C260" s="9" t="s">
        <v>6502</v>
      </c>
      <c r="D260" s="91" t="s">
        <v>6503</v>
      </c>
      <c r="E260" s="91"/>
      <c r="F260" s="91" t="s">
        <v>6504</v>
      </c>
      <c r="G260" s="19"/>
    </row>
    <row r="261">
      <c r="A261" s="246" t="s">
        <v>388</v>
      </c>
      <c r="B261" s="249" t="s">
        <v>6505</v>
      </c>
      <c r="C261" s="9" t="s">
        <v>6506</v>
      </c>
      <c r="D261" s="91" t="s">
        <v>6507</v>
      </c>
      <c r="E261" s="91" t="s">
        <v>6508</v>
      </c>
      <c r="F261" s="91" t="s">
        <v>6275</v>
      </c>
      <c r="G261" s="122" t="s">
        <v>1333</v>
      </c>
    </row>
    <row r="262">
      <c r="A262" s="246" t="s">
        <v>388</v>
      </c>
      <c r="B262" s="249" t="s">
        <v>6505</v>
      </c>
      <c r="C262" s="9" t="s">
        <v>6506</v>
      </c>
      <c r="D262" s="91" t="s">
        <v>6509</v>
      </c>
      <c r="E262" s="91" t="s">
        <v>6510</v>
      </c>
      <c r="F262" s="91" t="s">
        <v>6275</v>
      </c>
      <c r="G262" s="122" t="s">
        <v>1333</v>
      </c>
    </row>
    <row r="263">
      <c r="A263" s="246" t="s">
        <v>388</v>
      </c>
      <c r="B263" s="249" t="s">
        <v>6505</v>
      </c>
      <c r="C263" s="9" t="s">
        <v>6506</v>
      </c>
      <c r="D263" s="91" t="s">
        <v>6511</v>
      </c>
      <c r="E263" s="91" t="s">
        <v>6512</v>
      </c>
      <c r="F263" s="91" t="s">
        <v>6275</v>
      </c>
      <c r="G263" s="122" t="s">
        <v>1333</v>
      </c>
    </row>
    <row r="264">
      <c r="A264" s="247" t="s">
        <v>988</v>
      </c>
      <c r="B264" s="249" t="s">
        <v>6513</v>
      </c>
      <c r="C264" s="251">
        <v>767510.0</v>
      </c>
      <c r="D264" s="43" t="s">
        <v>6514</v>
      </c>
      <c r="E264" s="43" t="s">
        <v>6515</v>
      </c>
      <c r="F264" s="43" t="s">
        <v>6516</v>
      </c>
      <c r="G264" s="122" t="s">
        <v>1333</v>
      </c>
    </row>
    <row r="265">
      <c r="A265" s="247" t="s">
        <v>988</v>
      </c>
      <c r="B265" s="249" t="s">
        <v>6513</v>
      </c>
      <c r="C265" s="251">
        <v>767511.0</v>
      </c>
      <c r="D265" s="43" t="s">
        <v>6514</v>
      </c>
      <c r="E265" s="43" t="s">
        <v>6515</v>
      </c>
      <c r="F265" s="43" t="s">
        <v>6516</v>
      </c>
      <c r="G265" s="122" t="s">
        <v>1333</v>
      </c>
    </row>
    <row r="266">
      <c r="A266" s="247" t="s">
        <v>988</v>
      </c>
      <c r="B266" s="249" t="s">
        <v>6513</v>
      </c>
      <c r="C266" s="251">
        <v>767681.0</v>
      </c>
      <c r="D266" s="91" t="s">
        <v>6517</v>
      </c>
      <c r="E266" s="91" t="s">
        <v>6518</v>
      </c>
      <c r="F266" s="91"/>
      <c r="G266" s="122" t="s">
        <v>1333</v>
      </c>
    </row>
    <row r="267">
      <c r="A267" s="246" t="s">
        <v>988</v>
      </c>
      <c r="B267" s="183" t="s">
        <v>6513</v>
      </c>
      <c r="C267" s="9" t="s">
        <v>6519</v>
      </c>
      <c r="D267" s="91" t="s">
        <v>6520</v>
      </c>
      <c r="E267" s="91" t="s">
        <v>6521</v>
      </c>
      <c r="F267" s="91" t="s">
        <v>6307</v>
      </c>
      <c r="G267" s="19"/>
    </row>
    <row r="268">
      <c r="A268" s="246" t="s">
        <v>988</v>
      </c>
      <c r="B268" s="183" t="s">
        <v>6147</v>
      </c>
      <c r="C268" s="9" t="s">
        <v>6522</v>
      </c>
      <c r="D268" s="91" t="s">
        <v>6523</v>
      </c>
      <c r="E268" s="91" t="s">
        <v>6524</v>
      </c>
      <c r="F268" s="91" t="s">
        <v>4620</v>
      </c>
      <c r="G268" s="19"/>
    </row>
    <row r="269">
      <c r="A269" s="246" t="s">
        <v>988</v>
      </c>
      <c r="B269" s="183" t="s">
        <v>6147</v>
      </c>
      <c r="C269" s="9" t="s">
        <v>6525</v>
      </c>
      <c r="D269" s="91" t="s">
        <v>6526</v>
      </c>
      <c r="E269" s="91" t="s">
        <v>6527</v>
      </c>
      <c r="F269" s="91" t="s">
        <v>6248</v>
      </c>
      <c r="G269" s="19"/>
    </row>
    <row r="270">
      <c r="A270" s="246" t="s">
        <v>988</v>
      </c>
      <c r="B270" s="183" t="s">
        <v>6147</v>
      </c>
      <c r="C270" s="9" t="s">
        <v>6528</v>
      </c>
      <c r="D270" s="91" t="s">
        <v>6526</v>
      </c>
      <c r="E270" s="91" t="s">
        <v>6529</v>
      </c>
      <c r="F270" s="91" t="s">
        <v>6248</v>
      </c>
      <c r="G270" s="19"/>
    </row>
    <row r="271">
      <c r="A271" s="246" t="s">
        <v>988</v>
      </c>
      <c r="B271" s="183" t="s">
        <v>6147</v>
      </c>
      <c r="C271" s="251" t="s">
        <v>6530</v>
      </c>
      <c r="D271" s="91" t="s">
        <v>6531</v>
      </c>
      <c r="E271" s="91" t="s">
        <v>6532</v>
      </c>
      <c r="F271" s="91" t="s">
        <v>6533</v>
      </c>
      <c r="G271" s="19"/>
    </row>
    <row r="272">
      <c r="A272" s="246" t="s">
        <v>988</v>
      </c>
      <c r="B272" s="183" t="s">
        <v>6147</v>
      </c>
      <c r="C272" s="251" t="s">
        <v>6534</v>
      </c>
      <c r="D272" s="91" t="s">
        <v>6531</v>
      </c>
      <c r="E272" s="91" t="s">
        <v>6532</v>
      </c>
      <c r="F272" s="91" t="s">
        <v>6533</v>
      </c>
      <c r="G272" s="19"/>
    </row>
    <row r="273">
      <c r="A273" s="246" t="s">
        <v>988</v>
      </c>
      <c r="B273" s="183" t="s">
        <v>6147</v>
      </c>
      <c r="C273" s="9" t="s">
        <v>6535</v>
      </c>
      <c r="D273" s="91" t="s">
        <v>6536</v>
      </c>
      <c r="E273" s="91" t="s">
        <v>6537</v>
      </c>
      <c r="F273" s="91" t="s">
        <v>6538</v>
      </c>
      <c r="G273" s="19"/>
    </row>
    <row r="274">
      <c r="A274" s="246" t="s">
        <v>988</v>
      </c>
      <c r="B274" s="183" t="s">
        <v>6219</v>
      </c>
      <c r="C274" s="9" t="s">
        <v>6539</v>
      </c>
      <c r="D274" s="91" t="s">
        <v>6540</v>
      </c>
      <c r="E274" s="91" t="s">
        <v>6541</v>
      </c>
      <c r="F274" s="91" t="s">
        <v>6383</v>
      </c>
      <c r="G274" s="19"/>
    </row>
    <row r="275">
      <c r="A275" s="246" t="s">
        <v>988</v>
      </c>
      <c r="B275" s="183" t="s">
        <v>6219</v>
      </c>
      <c r="C275" s="9" t="s">
        <v>6542</v>
      </c>
      <c r="D275" s="91" t="s">
        <v>6543</v>
      </c>
      <c r="E275" s="91" t="s">
        <v>6544</v>
      </c>
      <c r="F275" s="91" t="s">
        <v>6235</v>
      </c>
      <c r="G275" s="19"/>
    </row>
    <row r="276">
      <c r="A276" s="60" t="s">
        <v>366</v>
      </c>
    </row>
    <row r="277">
      <c r="A277" s="246" t="s">
        <v>316</v>
      </c>
      <c r="B277" s="183" t="s">
        <v>4517</v>
      </c>
      <c r="C277" s="9"/>
      <c r="D277" s="91"/>
      <c r="E277" s="91" t="s">
        <v>6545</v>
      </c>
      <c r="F277" s="91"/>
      <c r="G277" s="19"/>
    </row>
    <row r="278">
      <c r="A278" s="246" t="s">
        <v>230</v>
      </c>
      <c r="B278" s="183" t="s">
        <v>6370</v>
      </c>
      <c r="C278" s="9"/>
      <c r="D278" s="91"/>
      <c r="E278" s="91" t="s">
        <v>6546</v>
      </c>
      <c r="F278" s="91"/>
      <c r="G278" s="19"/>
    </row>
    <row r="279">
      <c r="A279" s="246" t="s">
        <v>6119</v>
      </c>
      <c r="B279" s="183" t="s">
        <v>6407</v>
      </c>
      <c r="C279" s="9"/>
      <c r="D279" s="43"/>
      <c r="E279" s="91" t="s">
        <v>6547</v>
      </c>
      <c r="F279" s="91" t="s">
        <v>6324</v>
      </c>
      <c r="G279" s="19"/>
    </row>
    <row r="280">
      <c r="A280" s="246" t="s">
        <v>248</v>
      </c>
      <c r="B280" s="183" t="s">
        <v>368</v>
      </c>
      <c r="C280" s="9"/>
      <c r="D280" s="91"/>
      <c r="E280" s="91" t="s">
        <v>6548</v>
      </c>
      <c r="F280" s="91" t="s">
        <v>6350</v>
      </c>
      <c r="G280" s="19"/>
    </row>
    <row r="281">
      <c r="A281" s="246" t="s">
        <v>248</v>
      </c>
      <c r="B281" s="183" t="s">
        <v>368</v>
      </c>
      <c r="C281" s="9"/>
      <c r="D281" s="91"/>
      <c r="E281" s="91" t="s">
        <v>6549</v>
      </c>
      <c r="F281" s="91" t="s">
        <v>6261</v>
      </c>
      <c r="G281" s="19"/>
    </row>
    <row r="282">
      <c r="A282" s="246" t="s">
        <v>566</v>
      </c>
      <c r="B282" s="183" t="s">
        <v>368</v>
      </c>
      <c r="C282" s="9"/>
      <c r="D282" s="91"/>
      <c r="E282" s="91" t="s">
        <v>6550</v>
      </c>
      <c r="F282" s="91" t="s">
        <v>4799</v>
      </c>
      <c r="G282" s="19"/>
    </row>
    <row r="283">
      <c r="A283" s="246" t="s">
        <v>566</v>
      </c>
      <c r="B283" s="183" t="s">
        <v>368</v>
      </c>
      <c r="C283" s="9"/>
      <c r="D283" s="91"/>
      <c r="E283" s="91" t="s">
        <v>6551</v>
      </c>
      <c r="F283" s="91" t="s">
        <v>6293</v>
      </c>
      <c r="G283" s="19"/>
    </row>
    <row r="284">
      <c r="A284" s="246" t="s">
        <v>566</v>
      </c>
      <c r="B284" s="183" t="s">
        <v>368</v>
      </c>
      <c r="C284" s="9"/>
      <c r="D284" s="91"/>
      <c r="E284" s="91" t="s">
        <v>1632</v>
      </c>
      <c r="F284" s="91" t="s">
        <v>6459</v>
      </c>
      <c r="G284" s="19"/>
    </row>
    <row r="285">
      <c r="A285" s="246" t="s">
        <v>368</v>
      </c>
      <c r="B285" s="183" t="s">
        <v>368</v>
      </c>
      <c r="C285" s="9"/>
      <c r="D285" s="91"/>
      <c r="E285" s="91" t="s">
        <v>6552</v>
      </c>
      <c r="F285" s="91" t="s">
        <v>6293</v>
      </c>
      <c r="G285" s="19"/>
    </row>
    <row r="286">
      <c r="A286" s="246" t="s">
        <v>368</v>
      </c>
      <c r="B286" s="183" t="s">
        <v>368</v>
      </c>
      <c r="C286" s="9"/>
      <c r="D286" s="91"/>
      <c r="E286" s="91" t="s">
        <v>6553</v>
      </c>
      <c r="F286" s="91" t="s">
        <v>6293</v>
      </c>
      <c r="G286" s="19"/>
    </row>
    <row r="287">
      <c r="A287" s="246" t="s">
        <v>368</v>
      </c>
      <c r="B287" s="183" t="s">
        <v>368</v>
      </c>
      <c r="C287" s="9"/>
      <c r="D287" s="91"/>
      <c r="E287" s="91" t="s">
        <v>6554</v>
      </c>
      <c r="F287" s="91" t="s">
        <v>6293</v>
      </c>
      <c r="G287" s="19"/>
    </row>
    <row r="288">
      <c r="A288" s="246" t="s">
        <v>368</v>
      </c>
      <c r="B288" s="183" t="s">
        <v>368</v>
      </c>
      <c r="C288" s="9"/>
      <c r="D288" s="91"/>
      <c r="E288" s="91" t="s">
        <v>6555</v>
      </c>
      <c r="F288" s="91" t="s">
        <v>6556</v>
      </c>
      <c r="G288" s="19"/>
    </row>
    <row r="289">
      <c r="A289" s="246" t="s">
        <v>368</v>
      </c>
      <c r="B289" s="183" t="s">
        <v>368</v>
      </c>
      <c r="C289" s="9"/>
      <c r="D289" s="91"/>
      <c r="E289" s="91" t="s">
        <v>6557</v>
      </c>
      <c r="F289" s="91" t="s">
        <v>6293</v>
      </c>
      <c r="G289" s="19"/>
    </row>
    <row r="290">
      <c r="A290" s="246" t="s">
        <v>368</v>
      </c>
      <c r="B290" s="183" t="s">
        <v>368</v>
      </c>
      <c r="C290" s="9"/>
      <c r="D290" s="91"/>
      <c r="E290" s="91" t="s">
        <v>6558</v>
      </c>
      <c r="F290" s="91" t="s">
        <v>6516</v>
      </c>
      <c r="G290" s="19"/>
    </row>
    <row r="291">
      <c r="A291" s="246" t="s">
        <v>368</v>
      </c>
      <c r="B291" s="183" t="s">
        <v>368</v>
      </c>
      <c r="C291" s="9"/>
      <c r="D291" s="91"/>
      <c r="E291" s="91" t="s">
        <v>6559</v>
      </c>
      <c r="F291" s="91"/>
      <c r="G291" s="19"/>
    </row>
    <row r="292">
      <c r="A292" s="1" t="s">
        <v>6560</v>
      </c>
    </row>
    <row r="293">
      <c r="A293" s="252" t="s">
        <v>6561</v>
      </c>
      <c r="B293" s="253" t="s">
        <v>6562</v>
      </c>
      <c r="C293" s="253" t="s">
        <v>6563</v>
      </c>
      <c r="D293" s="4"/>
      <c r="E293" s="4"/>
      <c r="F293" s="4"/>
      <c r="G293" s="4"/>
    </row>
    <row r="294">
      <c r="A294" s="254" t="s">
        <v>6564</v>
      </c>
      <c r="B294" s="255" t="s">
        <v>6565</v>
      </c>
      <c r="C294" s="9"/>
      <c r="D294" s="91" t="s">
        <v>6566</v>
      </c>
      <c r="E294" s="91"/>
      <c r="F294" s="91" t="s">
        <v>6567</v>
      </c>
      <c r="G294" s="19"/>
    </row>
    <row r="295">
      <c r="A295" s="254" t="s">
        <v>248</v>
      </c>
      <c r="B295" s="255" t="s">
        <v>4908</v>
      </c>
      <c r="C295" s="9" t="s">
        <v>4913</v>
      </c>
      <c r="D295" s="91" t="s">
        <v>6568</v>
      </c>
      <c r="E295" s="91"/>
      <c r="F295" s="91" t="s">
        <v>6569</v>
      </c>
      <c r="G295" s="19"/>
    </row>
    <row r="296">
      <c r="A296" s="254" t="s">
        <v>248</v>
      </c>
      <c r="B296" s="255" t="s">
        <v>4908</v>
      </c>
      <c r="C296" s="9" t="s">
        <v>4913</v>
      </c>
      <c r="D296" s="91" t="s">
        <v>426</v>
      </c>
      <c r="E296" s="91"/>
      <c r="F296" s="91" t="s">
        <v>6570</v>
      </c>
      <c r="G296" s="19"/>
    </row>
    <row r="297">
      <c r="A297" s="254" t="s">
        <v>988</v>
      </c>
      <c r="B297" s="255" t="s">
        <v>6147</v>
      </c>
      <c r="C297" s="91" t="s">
        <v>6571</v>
      </c>
      <c r="D297" s="91" t="s">
        <v>6572</v>
      </c>
      <c r="E297" s="91" t="s">
        <v>6573</v>
      </c>
      <c r="F297" s="243" t="s">
        <v>6428</v>
      </c>
      <c r="G297" s="19"/>
    </row>
    <row r="298">
      <c r="A298" s="1" t="s">
        <v>6574</v>
      </c>
    </row>
    <row r="299">
      <c r="A299" s="187" t="s">
        <v>642</v>
      </c>
      <c r="B299" s="256" t="s">
        <v>6575</v>
      </c>
      <c r="C299" s="9" t="s">
        <v>6576</v>
      </c>
      <c r="D299" s="91" t="s">
        <v>6577</v>
      </c>
      <c r="E299" s="91"/>
      <c r="F299" s="91" t="s">
        <v>6578</v>
      </c>
      <c r="G299" s="19"/>
    </row>
    <row r="300">
      <c r="A300" s="187" t="s">
        <v>316</v>
      </c>
      <c r="B300" s="256" t="s">
        <v>4517</v>
      </c>
      <c r="C300" s="9" t="s">
        <v>6579</v>
      </c>
      <c r="D300" s="91" t="s">
        <v>6580</v>
      </c>
      <c r="E300" s="91" t="s">
        <v>6581</v>
      </c>
      <c r="F300" s="91" t="s">
        <v>6582</v>
      </c>
      <c r="G300" s="19"/>
    </row>
    <row r="301">
      <c r="A301" s="187" t="s">
        <v>316</v>
      </c>
      <c r="B301" s="256" t="s">
        <v>4517</v>
      </c>
      <c r="C301" s="9" t="s">
        <v>6579</v>
      </c>
      <c r="D301" s="91" t="s">
        <v>6583</v>
      </c>
      <c r="E301" s="91" t="s">
        <v>6584</v>
      </c>
      <c r="F301" s="91" t="s">
        <v>6582</v>
      </c>
      <c r="G301" s="19"/>
    </row>
    <row r="302">
      <c r="A302" s="187" t="s">
        <v>316</v>
      </c>
      <c r="B302" s="256" t="s">
        <v>4517</v>
      </c>
      <c r="C302" s="9" t="s">
        <v>6585</v>
      </c>
      <c r="D302" s="91" t="s">
        <v>6586</v>
      </c>
      <c r="E302" s="91" t="s">
        <v>6587</v>
      </c>
      <c r="F302" s="91" t="s">
        <v>6582</v>
      </c>
      <c r="G302" s="19"/>
    </row>
    <row r="303">
      <c r="A303" s="187" t="s">
        <v>316</v>
      </c>
      <c r="B303" s="256" t="s">
        <v>4517</v>
      </c>
      <c r="C303" s="91" t="s">
        <v>6588</v>
      </c>
      <c r="D303" s="91" t="s">
        <v>6589</v>
      </c>
      <c r="E303" s="91" t="s">
        <v>6227</v>
      </c>
      <c r="F303" s="91" t="s">
        <v>6245</v>
      </c>
      <c r="G303" s="19"/>
    </row>
    <row r="304">
      <c r="A304" s="187" t="s">
        <v>316</v>
      </c>
      <c r="B304" s="256" t="s">
        <v>4517</v>
      </c>
      <c r="C304" s="91" t="s">
        <v>6590</v>
      </c>
      <c r="D304" s="91" t="s">
        <v>6591</v>
      </c>
      <c r="E304" s="91" t="s">
        <v>6227</v>
      </c>
      <c r="F304" s="91" t="s">
        <v>6592</v>
      </c>
      <c r="G304" s="19"/>
    </row>
    <row r="305">
      <c r="A305" s="187" t="s">
        <v>316</v>
      </c>
      <c r="B305" s="256" t="s">
        <v>4517</v>
      </c>
      <c r="C305" s="91" t="s">
        <v>6593</v>
      </c>
      <c r="D305" s="91" t="s">
        <v>6594</v>
      </c>
      <c r="E305" s="91" t="s">
        <v>6227</v>
      </c>
      <c r="F305" s="91" t="s">
        <v>6582</v>
      </c>
      <c r="G305" s="19"/>
    </row>
    <row r="306">
      <c r="A306" s="187" t="s">
        <v>316</v>
      </c>
      <c r="B306" s="256" t="s">
        <v>4517</v>
      </c>
      <c r="C306" s="91" t="s">
        <v>6595</v>
      </c>
      <c r="D306" s="91" t="s">
        <v>6596</v>
      </c>
      <c r="E306" s="91" t="s">
        <v>6227</v>
      </c>
      <c r="F306" s="91" t="s">
        <v>6597</v>
      </c>
      <c r="G306" s="19"/>
    </row>
    <row r="307">
      <c r="A307" s="187" t="s">
        <v>316</v>
      </c>
      <c r="B307" s="256" t="s">
        <v>4517</v>
      </c>
      <c r="C307" s="91" t="s">
        <v>6598</v>
      </c>
      <c r="D307" s="91" t="s">
        <v>4519</v>
      </c>
      <c r="E307" s="91" t="s">
        <v>6227</v>
      </c>
      <c r="F307" s="91" t="s">
        <v>6599</v>
      </c>
      <c r="G307" s="19"/>
    </row>
    <row r="308">
      <c r="A308" s="187" t="s">
        <v>316</v>
      </c>
      <c r="B308" s="256" t="s">
        <v>4517</v>
      </c>
      <c r="C308" s="91" t="s">
        <v>6600</v>
      </c>
      <c r="D308" s="91" t="s">
        <v>6601</v>
      </c>
      <c r="E308" s="91" t="s">
        <v>6602</v>
      </c>
      <c r="F308" s="91" t="s">
        <v>6603</v>
      </c>
      <c r="G308" s="19"/>
    </row>
    <row r="309">
      <c r="A309" s="187" t="s">
        <v>316</v>
      </c>
      <c r="B309" s="256" t="s">
        <v>4517</v>
      </c>
      <c r="C309" s="9" t="s">
        <v>6604</v>
      </c>
      <c r="D309" s="91" t="s">
        <v>6605</v>
      </c>
      <c r="E309" s="91"/>
      <c r="F309" s="91" t="s">
        <v>6606</v>
      </c>
      <c r="G309" s="19"/>
    </row>
    <row r="310">
      <c r="A310" s="187" t="s">
        <v>316</v>
      </c>
      <c r="B310" s="256" t="s">
        <v>4517</v>
      </c>
      <c r="C310" s="9" t="s">
        <v>6607</v>
      </c>
      <c r="D310" s="91" t="s">
        <v>6608</v>
      </c>
      <c r="E310" s="91"/>
      <c r="F310" s="91" t="s">
        <v>6609</v>
      </c>
      <c r="G310" s="19"/>
    </row>
    <row r="311">
      <c r="A311" s="187" t="s">
        <v>316</v>
      </c>
      <c r="B311" s="256" t="s">
        <v>6271</v>
      </c>
      <c r="C311" s="91" t="s">
        <v>6610</v>
      </c>
      <c r="D311" s="91" t="s">
        <v>6611</v>
      </c>
      <c r="E311" s="91" t="s">
        <v>6227</v>
      </c>
      <c r="F311" s="91" t="s">
        <v>4499</v>
      </c>
      <c r="G311" s="19"/>
    </row>
    <row r="312">
      <c r="A312" s="187" t="s">
        <v>316</v>
      </c>
      <c r="B312" s="256" t="s">
        <v>6271</v>
      </c>
      <c r="C312" s="91" t="s">
        <v>6612</v>
      </c>
      <c r="D312" s="91" t="s">
        <v>6613</v>
      </c>
      <c r="E312" s="91" t="s">
        <v>6227</v>
      </c>
      <c r="F312" s="91" t="s">
        <v>6614</v>
      </c>
      <c r="G312" s="19"/>
    </row>
    <row r="313">
      <c r="A313" s="187" t="s">
        <v>316</v>
      </c>
      <c r="B313" s="256" t="s">
        <v>6615</v>
      </c>
      <c r="C313" s="91" t="s">
        <v>6616</v>
      </c>
      <c r="D313" s="91" t="s">
        <v>6617</v>
      </c>
      <c r="E313" s="91"/>
      <c r="F313" s="91" t="s">
        <v>5985</v>
      </c>
      <c r="G313" s="19"/>
    </row>
    <row r="314">
      <c r="A314" s="187" t="s">
        <v>316</v>
      </c>
      <c r="B314" s="256" t="s">
        <v>6023</v>
      </c>
      <c r="C314" s="91" t="s">
        <v>6618</v>
      </c>
      <c r="D314" s="91" t="s">
        <v>6619</v>
      </c>
      <c r="E314" s="91"/>
      <c r="F314" s="91" t="s">
        <v>6620</v>
      </c>
      <c r="G314" s="19"/>
    </row>
    <row r="315">
      <c r="A315" s="187" t="s">
        <v>316</v>
      </c>
      <c r="B315" s="256" t="s">
        <v>6023</v>
      </c>
      <c r="C315" s="91" t="s">
        <v>6028</v>
      </c>
      <c r="D315" s="91" t="s">
        <v>6029</v>
      </c>
      <c r="E315" s="91"/>
      <c r="F315" s="91" t="s">
        <v>6603</v>
      </c>
      <c r="G315" s="19"/>
    </row>
    <row r="316">
      <c r="A316" s="187" t="s">
        <v>4521</v>
      </c>
      <c r="B316" s="256" t="s">
        <v>4522</v>
      </c>
      <c r="C316" s="9" t="s">
        <v>6313</v>
      </c>
      <c r="D316" s="89" t="s">
        <v>6314</v>
      </c>
      <c r="E316" s="91"/>
      <c r="F316" s="91" t="s">
        <v>5985</v>
      </c>
      <c r="G316" s="19"/>
    </row>
    <row r="317">
      <c r="A317" s="187" t="s">
        <v>4521</v>
      </c>
      <c r="B317" s="256" t="s">
        <v>4522</v>
      </c>
      <c r="C317" s="9" t="s">
        <v>4529</v>
      </c>
      <c r="D317" s="89" t="s">
        <v>4530</v>
      </c>
      <c r="E317" s="91"/>
      <c r="F317" s="91" t="s">
        <v>6621</v>
      </c>
      <c r="G317" s="19"/>
    </row>
    <row r="318">
      <c r="A318" s="187" t="s">
        <v>4521</v>
      </c>
      <c r="B318" s="256" t="s">
        <v>4522</v>
      </c>
      <c r="C318" s="9" t="s">
        <v>6622</v>
      </c>
      <c r="D318" s="91" t="s">
        <v>4533</v>
      </c>
      <c r="E318" s="91"/>
      <c r="F318" s="91" t="s">
        <v>6623</v>
      </c>
      <c r="G318" s="19"/>
    </row>
    <row r="319">
      <c r="A319" s="187" t="s">
        <v>4521</v>
      </c>
      <c r="B319" s="256" t="s">
        <v>4522</v>
      </c>
      <c r="C319" s="9" t="s">
        <v>6624</v>
      </c>
      <c r="D319" s="91" t="s">
        <v>6040</v>
      </c>
      <c r="E319" s="91"/>
      <c r="F319" s="91" t="s">
        <v>6625</v>
      </c>
      <c r="G319" s="19"/>
    </row>
    <row r="320">
      <c r="A320" s="187" t="s">
        <v>4521</v>
      </c>
      <c r="B320" s="256" t="s">
        <v>4522</v>
      </c>
      <c r="C320" s="9" t="s">
        <v>6318</v>
      </c>
      <c r="D320" s="89" t="s">
        <v>6626</v>
      </c>
      <c r="E320" s="91"/>
      <c r="F320" s="91" t="s">
        <v>6627</v>
      </c>
      <c r="G320" s="19"/>
    </row>
    <row r="321">
      <c r="A321" s="187" t="s">
        <v>4521</v>
      </c>
      <c r="B321" s="256" t="s">
        <v>4522</v>
      </c>
      <c r="C321" s="9" t="s">
        <v>4525</v>
      </c>
      <c r="D321" s="89" t="s">
        <v>6056</v>
      </c>
      <c r="E321" s="91"/>
      <c r="F321" s="91" t="s">
        <v>6628</v>
      </c>
      <c r="G321" s="19"/>
    </row>
    <row r="322">
      <c r="A322" s="187" t="s">
        <v>4521</v>
      </c>
      <c r="B322" s="256" t="s">
        <v>4522</v>
      </c>
      <c r="C322" s="9" t="s">
        <v>4525</v>
      </c>
      <c r="D322" s="89" t="s">
        <v>6629</v>
      </c>
      <c r="E322" s="91" t="s">
        <v>6630</v>
      </c>
      <c r="F322" s="91" t="s">
        <v>6631</v>
      </c>
      <c r="G322" s="19"/>
    </row>
    <row r="323">
      <c r="A323" s="187" t="s">
        <v>4521</v>
      </c>
      <c r="B323" s="256" t="s">
        <v>4522</v>
      </c>
      <c r="C323" s="9" t="s">
        <v>6060</v>
      </c>
      <c r="D323" s="91" t="s">
        <v>6063</v>
      </c>
      <c r="E323" s="91"/>
      <c r="F323" s="91" t="s">
        <v>6597</v>
      </c>
      <c r="G323" s="19"/>
    </row>
    <row r="324">
      <c r="A324" s="257" t="s">
        <v>4521</v>
      </c>
      <c r="B324" s="256" t="s">
        <v>4522</v>
      </c>
      <c r="C324" s="9" t="s">
        <v>4535</v>
      </c>
      <c r="D324" s="91" t="s">
        <v>4536</v>
      </c>
      <c r="E324" s="91"/>
      <c r="F324" s="91" t="s">
        <v>6606</v>
      </c>
      <c r="G324" s="19"/>
    </row>
    <row r="325">
      <c r="A325" s="187" t="s">
        <v>4521</v>
      </c>
      <c r="B325" s="256" t="s">
        <v>4522</v>
      </c>
      <c r="C325" s="9" t="s">
        <v>4735</v>
      </c>
      <c r="D325" s="91" t="s">
        <v>6632</v>
      </c>
      <c r="E325" s="91" t="s">
        <v>6630</v>
      </c>
      <c r="F325" s="147" t="s">
        <v>6633</v>
      </c>
      <c r="G325" s="19"/>
    </row>
    <row r="326">
      <c r="A326" s="187" t="s">
        <v>4521</v>
      </c>
      <c r="B326" s="256" t="s">
        <v>4522</v>
      </c>
      <c r="C326" s="9" t="s">
        <v>6069</v>
      </c>
      <c r="D326" s="91" t="s">
        <v>6070</v>
      </c>
      <c r="E326" s="91"/>
      <c r="F326" s="91" t="s">
        <v>6634</v>
      </c>
      <c r="G326" s="19"/>
    </row>
    <row r="327">
      <c r="A327" s="258" t="s">
        <v>4521</v>
      </c>
      <c r="B327" s="259" t="s">
        <v>6074</v>
      </c>
      <c r="C327" s="105" t="s">
        <v>6077</v>
      </c>
      <c r="D327" s="109" t="s">
        <v>6076</v>
      </c>
      <c r="E327" s="91"/>
      <c r="F327" s="147" t="s">
        <v>6633</v>
      </c>
      <c r="G327" s="19"/>
    </row>
    <row r="328">
      <c r="A328" s="187" t="s">
        <v>326</v>
      </c>
      <c r="B328" s="256" t="s">
        <v>6331</v>
      </c>
      <c r="C328" s="9" t="s">
        <v>6635</v>
      </c>
      <c r="D328" s="89" t="s">
        <v>6636</v>
      </c>
      <c r="E328" s="91"/>
      <c r="F328" s="91" t="s">
        <v>6599</v>
      </c>
      <c r="G328" s="19"/>
    </row>
    <row r="329">
      <c r="A329" s="187" t="s">
        <v>4540</v>
      </c>
      <c r="B329" s="256" t="s">
        <v>4541</v>
      </c>
      <c r="C329" s="9" t="s">
        <v>4542</v>
      </c>
      <c r="D329" s="89" t="s">
        <v>6637</v>
      </c>
      <c r="E329" s="91"/>
      <c r="F329" s="91" t="s">
        <v>4812</v>
      </c>
      <c r="G329" s="19"/>
    </row>
    <row r="330">
      <c r="A330" s="187" t="s">
        <v>4540</v>
      </c>
      <c r="B330" s="256" t="s">
        <v>6019</v>
      </c>
      <c r="C330" s="9" t="s">
        <v>4542</v>
      </c>
      <c r="D330" s="89" t="s">
        <v>6638</v>
      </c>
      <c r="E330" s="91" t="s">
        <v>6630</v>
      </c>
      <c r="F330" s="91" t="s">
        <v>6459</v>
      </c>
      <c r="G330" s="19"/>
    </row>
    <row r="331">
      <c r="A331" s="187" t="s">
        <v>4540</v>
      </c>
      <c r="B331" s="256" t="s">
        <v>6019</v>
      </c>
      <c r="C331" s="9" t="s">
        <v>4542</v>
      </c>
      <c r="D331" s="89" t="s">
        <v>6639</v>
      </c>
      <c r="E331" s="91" t="s">
        <v>6630</v>
      </c>
      <c r="F331" s="91" t="s">
        <v>6640</v>
      </c>
      <c r="G331" s="19"/>
    </row>
    <row r="332">
      <c r="A332" s="187" t="s">
        <v>4540</v>
      </c>
      <c r="B332" s="256" t="s">
        <v>6019</v>
      </c>
      <c r="C332" s="9" t="s">
        <v>4542</v>
      </c>
      <c r="D332" s="91" t="s">
        <v>6641</v>
      </c>
      <c r="E332" s="91" t="s">
        <v>6630</v>
      </c>
      <c r="F332" s="91" t="s">
        <v>5985</v>
      </c>
      <c r="G332" s="19"/>
    </row>
    <row r="333">
      <c r="A333" s="187" t="s">
        <v>4540</v>
      </c>
      <c r="B333" s="256" t="s">
        <v>6642</v>
      </c>
      <c r="C333" s="9" t="s">
        <v>5469</v>
      </c>
      <c r="D333" s="91" t="s">
        <v>6344</v>
      </c>
      <c r="E333" s="91" t="s">
        <v>6630</v>
      </c>
      <c r="F333" s="91" t="s">
        <v>6643</v>
      </c>
      <c r="G333" s="19"/>
    </row>
    <row r="334">
      <c r="A334" s="187" t="s">
        <v>4659</v>
      </c>
      <c r="B334" s="256" t="s">
        <v>6644</v>
      </c>
      <c r="C334" s="9" t="s">
        <v>922</v>
      </c>
      <c r="D334" s="91" t="s">
        <v>6645</v>
      </c>
      <c r="E334" s="91"/>
      <c r="F334" s="91" t="s">
        <v>5985</v>
      </c>
      <c r="G334" s="19"/>
    </row>
    <row r="335">
      <c r="A335" s="187" t="s">
        <v>4659</v>
      </c>
      <c r="B335" s="256" t="s">
        <v>6085</v>
      </c>
      <c r="C335" s="9" t="s">
        <v>6346</v>
      </c>
      <c r="D335" s="91" t="s">
        <v>6347</v>
      </c>
      <c r="E335" s="91"/>
      <c r="F335" s="91" t="s">
        <v>6646</v>
      </c>
      <c r="G335" s="19"/>
    </row>
    <row r="336">
      <c r="A336" s="187" t="s">
        <v>4659</v>
      </c>
      <c r="B336" s="256" t="s">
        <v>6085</v>
      </c>
      <c r="C336" s="106" t="s">
        <v>6647</v>
      </c>
      <c r="D336" s="147" t="s">
        <v>6648</v>
      </c>
      <c r="E336" s="91"/>
      <c r="F336" s="91" t="s">
        <v>6643</v>
      </c>
      <c r="G336" s="19"/>
    </row>
    <row r="337">
      <c r="A337" s="187" t="s">
        <v>4659</v>
      </c>
      <c r="B337" s="256" t="s">
        <v>6085</v>
      </c>
      <c r="C337" s="106" t="s">
        <v>6649</v>
      </c>
      <c r="D337" s="147" t="s">
        <v>1313</v>
      </c>
      <c r="E337" s="91"/>
      <c r="F337" s="91" t="s">
        <v>6650</v>
      </c>
      <c r="G337" s="19"/>
    </row>
    <row r="338">
      <c r="A338" s="187" t="s">
        <v>4659</v>
      </c>
      <c r="B338" s="256" t="s">
        <v>6085</v>
      </c>
      <c r="C338" s="9" t="s">
        <v>6651</v>
      </c>
      <c r="D338" s="91" t="s">
        <v>6087</v>
      </c>
      <c r="E338" s="91"/>
      <c r="F338" s="91" t="s">
        <v>6652</v>
      </c>
      <c r="G338" s="19"/>
    </row>
    <row r="339">
      <c r="A339" s="187" t="s">
        <v>4659</v>
      </c>
      <c r="B339" s="256" t="s">
        <v>6085</v>
      </c>
      <c r="C339" s="9" t="s">
        <v>6653</v>
      </c>
      <c r="D339" s="91" t="s">
        <v>6654</v>
      </c>
      <c r="E339" s="91"/>
      <c r="F339" s="91" t="s">
        <v>6655</v>
      </c>
      <c r="G339" s="19"/>
    </row>
    <row r="340">
      <c r="A340" s="187" t="s">
        <v>6351</v>
      </c>
      <c r="B340" s="256" t="s">
        <v>6352</v>
      </c>
      <c r="C340" s="9" t="s">
        <v>6656</v>
      </c>
      <c r="D340" s="9" t="s">
        <v>6657</v>
      </c>
      <c r="E340" s="91" t="s">
        <v>6630</v>
      </c>
      <c r="F340" s="91" t="s">
        <v>6658</v>
      </c>
      <c r="G340" s="19"/>
    </row>
    <row r="341">
      <c r="A341" s="187" t="s">
        <v>6351</v>
      </c>
      <c r="B341" s="256" t="s">
        <v>6352</v>
      </c>
      <c r="C341" s="9" t="s">
        <v>6659</v>
      </c>
      <c r="D341" s="91" t="s">
        <v>6660</v>
      </c>
      <c r="E341" s="91" t="s">
        <v>6630</v>
      </c>
      <c r="F341" s="91" t="s">
        <v>6599</v>
      </c>
      <c r="G341" s="19"/>
    </row>
    <row r="342">
      <c r="A342" s="187" t="s">
        <v>5964</v>
      </c>
      <c r="B342" s="256" t="s">
        <v>5965</v>
      </c>
      <c r="C342" s="9" t="s">
        <v>6089</v>
      </c>
      <c r="D342" s="91" t="s">
        <v>6090</v>
      </c>
      <c r="E342" s="91" t="s">
        <v>6630</v>
      </c>
      <c r="F342" s="91" t="s">
        <v>6627</v>
      </c>
      <c r="G342" s="19"/>
    </row>
    <row r="343">
      <c r="A343" s="187" t="s">
        <v>230</v>
      </c>
      <c r="B343" s="256" t="s">
        <v>4547</v>
      </c>
      <c r="C343" s="9" t="s">
        <v>4551</v>
      </c>
      <c r="D343" s="9" t="s">
        <v>4552</v>
      </c>
      <c r="E343" s="91" t="s">
        <v>6630</v>
      </c>
      <c r="F343" s="91" t="s">
        <v>6627</v>
      </c>
      <c r="G343" s="19"/>
    </row>
    <row r="344">
      <c r="A344" s="187" t="s">
        <v>230</v>
      </c>
      <c r="B344" s="256" t="s">
        <v>4547</v>
      </c>
      <c r="C344" s="9" t="s">
        <v>4551</v>
      </c>
      <c r="D344" s="91" t="s">
        <v>6661</v>
      </c>
      <c r="E344" s="91" t="s">
        <v>6630</v>
      </c>
      <c r="F344" s="91" t="s">
        <v>6597</v>
      </c>
      <c r="G344" s="19"/>
    </row>
    <row r="345">
      <c r="A345" s="187" t="s">
        <v>230</v>
      </c>
      <c r="B345" s="256" t="s">
        <v>6662</v>
      </c>
      <c r="C345" s="9" t="s">
        <v>6663</v>
      </c>
      <c r="D345" s="91" t="s">
        <v>6664</v>
      </c>
      <c r="E345" s="91" t="s">
        <v>6665</v>
      </c>
      <c r="F345" s="91" t="s">
        <v>6628</v>
      </c>
      <c r="G345" s="19"/>
    </row>
    <row r="346">
      <c r="A346" s="187" t="s">
        <v>230</v>
      </c>
      <c r="B346" s="256" t="s">
        <v>6662</v>
      </c>
      <c r="C346" s="9" t="s">
        <v>244</v>
      </c>
      <c r="D346" s="91" t="s">
        <v>6666</v>
      </c>
      <c r="E346" s="91" t="s">
        <v>6667</v>
      </c>
      <c r="F346" s="91" t="s">
        <v>6606</v>
      </c>
      <c r="G346" s="19"/>
    </row>
    <row r="347">
      <c r="A347" s="187" t="s">
        <v>230</v>
      </c>
      <c r="B347" s="256" t="s">
        <v>6662</v>
      </c>
      <c r="C347" s="9" t="s">
        <v>244</v>
      </c>
      <c r="D347" s="89" t="s">
        <v>6668</v>
      </c>
      <c r="E347" s="91" t="s">
        <v>6669</v>
      </c>
      <c r="F347" s="91" t="s">
        <v>6625</v>
      </c>
      <c r="G347" s="19"/>
    </row>
    <row r="348">
      <c r="A348" s="187" t="s">
        <v>230</v>
      </c>
      <c r="B348" s="256" t="s">
        <v>6662</v>
      </c>
      <c r="C348" s="106" t="s">
        <v>6384</v>
      </c>
      <c r="D348" s="106" t="s">
        <v>6670</v>
      </c>
      <c r="E348" s="91"/>
      <c r="F348" s="91" t="s">
        <v>6640</v>
      </c>
      <c r="G348" s="19"/>
    </row>
    <row r="349">
      <c r="A349" s="187" t="s">
        <v>230</v>
      </c>
      <c r="B349" s="256" t="s">
        <v>6662</v>
      </c>
      <c r="C349" s="9" t="s">
        <v>6384</v>
      </c>
      <c r="D349" s="89" t="s">
        <v>6671</v>
      </c>
      <c r="E349" s="91"/>
      <c r="F349" s="91" t="s">
        <v>6646</v>
      </c>
      <c r="G349" s="19"/>
    </row>
    <row r="350">
      <c r="A350" s="187" t="s">
        <v>230</v>
      </c>
      <c r="B350" s="256" t="s">
        <v>6662</v>
      </c>
      <c r="C350" s="9" t="s">
        <v>6384</v>
      </c>
      <c r="D350" s="91" t="s">
        <v>6672</v>
      </c>
      <c r="E350" s="91"/>
      <c r="F350" s="91" t="s">
        <v>6673</v>
      </c>
      <c r="G350" s="19"/>
    </row>
    <row r="351">
      <c r="A351" s="187" t="s">
        <v>230</v>
      </c>
      <c r="B351" s="256" t="s">
        <v>6662</v>
      </c>
      <c r="C351" s="9" t="s">
        <v>6384</v>
      </c>
      <c r="D351" s="89" t="s">
        <v>6674</v>
      </c>
      <c r="E351" s="91"/>
      <c r="F351" s="91" t="s">
        <v>6609</v>
      </c>
      <c r="G351" s="19"/>
    </row>
    <row r="352">
      <c r="A352" s="187" t="s">
        <v>230</v>
      </c>
      <c r="B352" s="256" t="s">
        <v>6662</v>
      </c>
      <c r="C352" s="9" t="s">
        <v>6391</v>
      </c>
      <c r="D352" s="91" t="s">
        <v>6675</v>
      </c>
      <c r="E352" s="91"/>
      <c r="F352" s="91" t="s">
        <v>6676</v>
      </c>
      <c r="G352" s="19"/>
    </row>
    <row r="353">
      <c r="A353" s="187" t="s">
        <v>230</v>
      </c>
      <c r="B353" s="256" t="s">
        <v>6662</v>
      </c>
      <c r="C353" s="9" t="s">
        <v>6396</v>
      </c>
      <c r="D353" s="89" t="s">
        <v>6677</v>
      </c>
      <c r="E353" s="91"/>
      <c r="F353" s="91" t="s">
        <v>6678</v>
      </c>
      <c r="G353" s="19"/>
    </row>
    <row r="354">
      <c r="A354" s="187" t="s">
        <v>230</v>
      </c>
      <c r="B354" s="256" t="s">
        <v>6662</v>
      </c>
      <c r="C354" s="9" t="s">
        <v>6679</v>
      </c>
      <c r="D354" s="89" t="s">
        <v>6680</v>
      </c>
      <c r="E354" s="91" t="s">
        <v>6681</v>
      </c>
      <c r="F354" s="91" t="s">
        <v>6627</v>
      </c>
      <c r="G354" s="19"/>
    </row>
    <row r="355">
      <c r="A355" s="187" t="s">
        <v>230</v>
      </c>
      <c r="B355" s="256" t="s">
        <v>6662</v>
      </c>
      <c r="C355" s="9" t="s">
        <v>6679</v>
      </c>
      <c r="D355" s="89" t="s">
        <v>6682</v>
      </c>
      <c r="E355" s="91"/>
      <c r="F355" s="91" t="s">
        <v>6640</v>
      </c>
      <c r="G355" s="19"/>
    </row>
    <row r="356">
      <c r="A356" s="187" t="s">
        <v>230</v>
      </c>
      <c r="B356" s="256" t="s">
        <v>6662</v>
      </c>
      <c r="C356" s="9" t="s">
        <v>6679</v>
      </c>
      <c r="D356" s="89" t="s">
        <v>6683</v>
      </c>
      <c r="E356" s="91"/>
      <c r="F356" s="91" t="s">
        <v>6628</v>
      </c>
      <c r="G356" s="19"/>
    </row>
    <row r="357">
      <c r="A357" s="187" t="s">
        <v>230</v>
      </c>
      <c r="B357" s="256" t="s">
        <v>6662</v>
      </c>
      <c r="C357" s="9" t="s">
        <v>6679</v>
      </c>
      <c r="D357" s="89" t="s">
        <v>6684</v>
      </c>
      <c r="E357" s="91"/>
      <c r="F357" s="91" t="s">
        <v>6643</v>
      </c>
      <c r="G357" s="19"/>
    </row>
    <row r="358">
      <c r="A358" s="187" t="s">
        <v>6685</v>
      </c>
      <c r="B358" s="256" t="s">
        <v>6686</v>
      </c>
      <c r="C358" s="9" t="s">
        <v>6687</v>
      </c>
      <c r="D358" s="89" t="s">
        <v>6688</v>
      </c>
      <c r="E358" s="91" t="s">
        <v>6227</v>
      </c>
      <c r="F358" s="91" t="s">
        <v>6689</v>
      </c>
      <c r="G358" s="19"/>
    </row>
    <row r="359">
      <c r="A359" s="187" t="s">
        <v>6685</v>
      </c>
      <c r="B359" s="256" t="s">
        <v>6686</v>
      </c>
      <c r="C359" s="9" t="s">
        <v>6690</v>
      </c>
      <c r="D359" s="89" t="s">
        <v>6691</v>
      </c>
      <c r="E359" s="91"/>
      <c r="F359" s="91" t="s">
        <v>6692</v>
      </c>
      <c r="G359" s="19"/>
    </row>
    <row r="360">
      <c r="A360" s="187" t="s">
        <v>6685</v>
      </c>
      <c r="B360" s="256" t="s">
        <v>6686</v>
      </c>
      <c r="C360" s="14" t="s">
        <v>6693</v>
      </c>
      <c r="D360" s="91" t="s">
        <v>6694</v>
      </c>
      <c r="E360" s="91"/>
      <c r="F360" s="25" t="s">
        <v>6695</v>
      </c>
      <c r="G360" s="19"/>
    </row>
    <row r="361">
      <c r="A361" s="187" t="s">
        <v>6685</v>
      </c>
      <c r="B361" s="256" t="s">
        <v>6686</v>
      </c>
      <c r="C361" s="14" t="s">
        <v>6696</v>
      </c>
      <c r="D361" s="91" t="s">
        <v>6697</v>
      </c>
      <c r="E361" s="91" t="s">
        <v>6227</v>
      </c>
      <c r="F361" s="91" t="s">
        <v>5898</v>
      </c>
      <c r="G361" s="19"/>
    </row>
    <row r="362">
      <c r="A362" s="260" t="s">
        <v>6095</v>
      </c>
      <c r="B362" s="261" t="s">
        <v>1317</v>
      </c>
      <c r="C362" s="14" t="s">
        <v>6698</v>
      </c>
      <c r="D362" s="91" t="s">
        <v>6699</v>
      </c>
      <c r="E362" s="91" t="s">
        <v>6098</v>
      </c>
      <c r="F362" s="91" t="s">
        <v>1420</v>
      </c>
      <c r="G362" s="19"/>
    </row>
    <row r="363">
      <c r="A363" s="187" t="s">
        <v>6095</v>
      </c>
      <c r="B363" s="261" t="s">
        <v>1317</v>
      </c>
      <c r="C363" s="9" t="s">
        <v>6700</v>
      </c>
      <c r="D363" s="91" t="s">
        <v>6701</v>
      </c>
      <c r="E363" s="91" t="s">
        <v>6112</v>
      </c>
      <c r="F363" s="91" t="s">
        <v>5985</v>
      </c>
      <c r="G363" s="19"/>
    </row>
    <row r="364">
      <c r="A364" s="187" t="s">
        <v>6095</v>
      </c>
      <c r="B364" s="256" t="s">
        <v>6114</v>
      </c>
      <c r="C364" s="9" t="s">
        <v>6117</v>
      </c>
      <c r="D364" s="9" t="s">
        <v>6118</v>
      </c>
      <c r="E364" s="91"/>
      <c r="F364" s="91" t="s">
        <v>6702</v>
      </c>
      <c r="G364" s="19"/>
    </row>
    <row r="365">
      <c r="A365" s="187" t="s">
        <v>248</v>
      </c>
      <c r="B365" s="256" t="s">
        <v>4553</v>
      </c>
      <c r="C365" s="9" t="s">
        <v>6703</v>
      </c>
      <c r="D365" s="89" t="s">
        <v>6704</v>
      </c>
      <c r="E365" s="91"/>
      <c r="F365" s="91" t="s">
        <v>6245</v>
      </c>
      <c r="G365" s="19"/>
    </row>
    <row r="366">
      <c r="A366" s="187" t="s">
        <v>248</v>
      </c>
      <c r="B366" s="256" t="s">
        <v>4553</v>
      </c>
      <c r="C366" s="9" t="s">
        <v>6703</v>
      </c>
      <c r="D366" s="89" t="s">
        <v>6705</v>
      </c>
      <c r="E366" s="91" t="s">
        <v>6630</v>
      </c>
      <c r="F366" s="91" t="s">
        <v>6603</v>
      </c>
      <c r="G366" s="19"/>
    </row>
    <row r="367">
      <c r="A367" s="187" t="s">
        <v>248</v>
      </c>
      <c r="B367" s="256" t="s">
        <v>4553</v>
      </c>
      <c r="C367" s="9" t="s">
        <v>6703</v>
      </c>
      <c r="D367" s="91" t="s">
        <v>6706</v>
      </c>
      <c r="E367" s="91"/>
      <c r="F367" s="91" t="s">
        <v>1420</v>
      </c>
      <c r="G367" s="19"/>
    </row>
    <row r="368">
      <c r="A368" s="187" t="s">
        <v>248</v>
      </c>
      <c r="B368" s="256" t="s">
        <v>4553</v>
      </c>
      <c r="C368" s="9" t="s">
        <v>6703</v>
      </c>
      <c r="D368" s="91" t="s">
        <v>6707</v>
      </c>
      <c r="E368" s="91"/>
      <c r="F368" s="91" t="s">
        <v>6640</v>
      </c>
      <c r="G368" s="19"/>
    </row>
    <row r="369">
      <c r="A369" s="187" t="s">
        <v>248</v>
      </c>
      <c r="B369" s="256" t="s">
        <v>4553</v>
      </c>
      <c r="C369" s="9" t="s">
        <v>6703</v>
      </c>
      <c r="D369" s="91" t="s">
        <v>6708</v>
      </c>
      <c r="E369" s="91" t="s">
        <v>6630</v>
      </c>
      <c r="F369" s="91" t="s">
        <v>5985</v>
      </c>
      <c r="G369" s="19"/>
    </row>
    <row r="370">
      <c r="A370" s="260" t="s">
        <v>248</v>
      </c>
      <c r="B370" s="262" t="s">
        <v>4553</v>
      </c>
      <c r="C370" s="13" t="s">
        <v>6703</v>
      </c>
      <c r="D370" s="84" t="s">
        <v>6709</v>
      </c>
      <c r="E370" s="91"/>
      <c r="F370" s="91" t="s">
        <v>6592</v>
      </c>
      <c r="G370" s="19"/>
    </row>
    <row r="371">
      <c r="A371" s="187" t="s">
        <v>248</v>
      </c>
      <c r="B371" s="256" t="s">
        <v>4553</v>
      </c>
      <c r="C371" s="9" t="s">
        <v>4554</v>
      </c>
      <c r="D371" s="91" t="s">
        <v>4555</v>
      </c>
      <c r="E371" s="91" t="s">
        <v>6630</v>
      </c>
      <c r="F371" s="91" t="s">
        <v>6710</v>
      </c>
      <c r="G371" s="19"/>
    </row>
    <row r="372">
      <c r="A372" s="187" t="s">
        <v>248</v>
      </c>
      <c r="B372" s="256" t="s">
        <v>4553</v>
      </c>
      <c r="C372" s="9" t="s">
        <v>5966</v>
      </c>
      <c r="D372" s="91" t="s">
        <v>6711</v>
      </c>
      <c r="E372" s="91" t="s">
        <v>6630</v>
      </c>
      <c r="F372" s="91" t="s">
        <v>6712</v>
      </c>
      <c r="G372" s="19"/>
    </row>
    <row r="373">
      <c r="A373" s="187" t="s">
        <v>248</v>
      </c>
      <c r="B373" s="256" t="s">
        <v>4553</v>
      </c>
      <c r="C373" s="9" t="s">
        <v>5966</v>
      </c>
      <c r="D373" s="91" t="s">
        <v>6713</v>
      </c>
      <c r="E373" s="91" t="s">
        <v>6630</v>
      </c>
      <c r="F373" s="91" t="s">
        <v>6714</v>
      </c>
      <c r="G373" s="19"/>
    </row>
    <row r="374">
      <c r="A374" s="187" t="s">
        <v>248</v>
      </c>
      <c r="B374" s="256" t="s">
        <v>4553</v>
      </c>
      <c r="C374" s="9" t="s">
        <v>5966</v>
      </c>
      <c r="D374" s="91" t="s">
        <v>6715</v>
      </c>
      <c r="E374" s="91" t="s">
        <v>6630</v>
      </c>
      <c r="F374" s="91" t="s">
        <v>6606</v>
      </c>
      <c r="G374" s="19"/>
    </row>
    <row r="375">
      <c r="A375" s="187" t="s">
        <v>248</v>
      </c>
      <c r="B375" s="256" t="s">
        <v>4512</v>
      </c>
      <c r="C375" s="9" t="s">
        <v>4233</v>
      </c>
      <c r="D375" s="84" t="s">
        <v>5144</v>
      </c>
      <c r="E375" s="91"/>
      <c r="F375" s="91" t="s">
        <v>6599</v>
      </c>
      <c r="G375" s="19"/>
    </row>
    <row r="376">
      <c r="A376" s="187" t="s">
        <v>248</v>
      </c>
      <c r="B376" s="256" t="s">
        <v>4512</v>
      </c>
      <c r="C376" s="9" t="s">
        <v>4513</v>
      </c>
      <c r="D376" s="91" t="s">
        <v>6716</v>
      </c>
      <c r="E376" s="91"/>
      <c r="F376" s="91" t="s">
        <v>6717</v>
      </c>
      <c r="G376" s="19"/>
    </row>
    <row r="377">
      <c r="A377" s="187" t="s">
        <v>248</v>
      </c>
      <c r="B377" s="256" t="s">
        <v>4512</v>
      </c>
      <c r="C377" s="9" t="s">
        <v>4513</v>
      </c>
      <c r="D377" s="91" t="s">
        <v>6718</v>
      </c>
      <c r="E377" s="91"/>
      <c r="F377" s="91" t="s">
        <v>6719</v>
      </c>
      <c r="G377" s="19"/>
    </row>
    <row r="378">
      <c r="A378" s="187" t="s">
        <v>248</v>
      </c>
      <c r="B378" s="256" t="s">
        <v>4512</v>
      </c>
      <c r="C378" s="9" t="s">
        <v>4513</v>
      </c>
      <c r="D378" s="91" t="s">
        <v>6452</v>
      </c>
      <c r="E378" s="91"/>
      <c r="F378" s="91" t="s">
        <v>4506</v>
      </c>
      <c r="G378" s="19"/>
    </row>
    <row r="379">
      <c r="A379" s="187" t="s">
        <v>248</v>
      </c>
      <c r="B379" s="256" t="s">
        <v>4512</v>
      </c>
      <c r="C379" s="9" t="s">
        <v>4513</v>
      </c>
      <c r="D379" s="91" t="s">
        <v>6720</v>
      </c>
      <c r="E379" s="91"/>
      <c r="F379" s="91" t="s">
        <v>6245</v>
      </c>
      <c r="G379" s="19"/>
    </row>
    <row r="380">
      <c r="A380" s="187" t="s">
        <v>248</v>
      </c>
      <c r="B380" s="261" t="s">
        <v>5459</v>
      </c>
      <c r="C380" s="9" t="s">
        <v>6721</v>
      </c>
      <c r="D380" s="91" t="s">
        <v>4502</v>
      </c>
      <c r="E380" s="91"/>
      <c r="F380" s="91" t="s">
        <v>6722</v>
      </c>
      <c r="G380" s="19"/>
    </row>
    <row r="381">
      <c r="A381" s="187" t="s">
        <v>248</v>
      </c>
      <c r="B381" s="261" t="s">
        <v>5459</v>
      </c>
      <c r="C381" s="9" t="s">
        <v>6723</v>
      </c>
      <c r="D381" s="91" t="s">
        <v>6724</v>
      </c>
      <c r="E381" s="91"/>
      <c r="F381" s="91" t="s">
        <v>6725</v>
      </c>
      <c r="G381" s="19"/>
    </row>
    <row r="382">
      <c r="A382" s="187" t="s">
        <v>988</v>
      </c>
      <c r="B382" s="261" t="s">
        <v>6513</v>
      </c>
      <c r="C382" s="9" t="s">
        <v>6726</v>
      </c>
      <c r="D382" s="91" t="s">
        <v>6727</v>
      </c>
      <c r="E382" s="9" t="s">
        <v>6728</v>
      </c>
      <c r="F382" s="91" t="s">
        <v>6609</v>
      </c>
      <c r="G382" s="122" t="s">
        <v>1333</v>
      </c>
    </row>
    <row r="383">
      <c r="A383" s="187" t="s">
        <v>988</v>
      </c>
      <c r="B383" s="261" t="s">
        <v>6147</v>
      </c>
      <c r="C383" s="9" t="s">
        <v>6729</v>
      </c>
      <c r="D383" s="9" t="s">
        <v>6149</v>
      </c>
      <c r="E383" s="9" t="s">
        <v>6573</v>
      </c>
      <c r="F383" s="9" t="s">
        <v>6730</v>
      </c>
      <c r="G383" s="19"/>
    </row>
    <row r="384">
      <c r="A384" s="187" t="s">
        <v>388</v>
      </c>
      <c r="B384" s="256" t="s">
        <v>4584</v>
      </c>
      <c r="C384" s="9" t="s">
        <v>6731</v>
      </c>
      <c r="D384" s="91" t="s">
        <v>6171</v>
      </c>
      <c r="E384" s="91" t="s">
        <v>6172</v>
      </c>
      <c r="F384" s="91" t="s">
        <v>6732</v>
      </c>
      <c r="G384" s="19"/>
    </row>
    <row r="385">
      <c r="A385" s="187" t="s">
        <v>388</v>
      </c>
      <c r="B385" s="256" t="s">
        <v>4584</v>
      </c>
      <c r="C385" s="9" t="s">
        <v>6467</v>
      </c>
      <c r="D385" s="91" t="s">
        <v>6175</v>
      </c>
      <c r="E385" s="91"/>
      <c r="F385" s="91" t="s">
        <v>6627</v>
      </c>
      <c r="G385" s="19"/>
    </row>
    <row r="386">
      <c r="A386" s="187" t="s">
        <v>388</v>
      </c>
      <c r="B386" s="256" t="s">
        <v>6178</v>
      </c>
      <c r="C386" s="9" t="s">
        <v>6733</v>
      </c>
      <c r="D386" s="91" t="s">
        <v>6734</v>
      </c>
      <c r="E386" s="91" t="s">
        <v>3542</v>
      </c>
      <c r="F386" s="91" t="s">
        <v>6628</v>
      </c>
      <c r="G386" s="19"/>
    </row>
    <row r="387">
      <c r="A387" s="187" t="s">
        <v>388</v>
      </c>
      <c r="B387" s="256" t="s">
        <v>6178</v>
      </c>
      <c r="C387" s="9" t="s">
        <v>6490</v>
      </c>
      <c r="D387" s="91" t="s">
        <v>6491</v>
      </c>
      <c r="E387" s="91"/>
      <c r="F387" s="91" t="s">
        <v>5985</v>
      </c>
      <c r="G387" s="19"/>
    </row>
    <row r="388">
      <c r="A388" s="187" t="s">
        <v>388</v>
      </c>
      <c r="B388" s="256" t="s">
        <v>6178</v>
      </c>
      <c r="C388" s="9" t="s">
        <v>6735</v>
      </c>
      <c r="D388" s="91" t="s">
        <v>6736</v>
      </c>
      <c r="E388" s="91" t="s">
        <v>6737</v>
      </c>
      <c r="F388" s="25" t="s">
        <v>6738</v>
      </c>
      <c r="G388" s="19"/>
    </row>
    <row r="389">
      <c r="A389" s="187" t="s">
        <v>1035</v>
      </c>
      <c r="B389" s="256" t="s">
        <v>6739</v>
      </c>
      <c r="C389" s="9" t="s">
        <v>6740</v>
      </c>
      <c r="D389" s="91" t="s">
        <v>6741</v>
      </c>
      <c r="E389" s="91"/>
      <c r="F389" s="25" t="s">
        <v>6742</v>
      </c>
      <c r="G389" s="19"/>
    </row>
    <row r="390">
      <c r="A390" s="187" t="s">
        <v>566</v>
      </c>
      <c r="B390" s="256" t="s">
        <v>4587</v>
      </c>
      <c r="C390" s="9" t="s">
        <v>4588</v>
      </c>
      <c r="D390" s="91" t="s">
        <v>4589</v>
      </c>
      <c r="E390" s="43" t="s">
        <v>6743</v>
      </c>
      <c r="F390" s="91" t="s">
        <v>6744</v>
      </c>
      <c r="G390" s="122" t="s">
        <v>1333</v>
      </c>
    </row>
    <row r="391">
      <c r="A391" s="60" t="s">
        <v>366</v>
      </c>
    </row>
    <row r="392">
      <c r="A392" s="187" t="s">
        <v>316</v>
      </c>
      <c r="B392" s="256" t="s">
        <v>4517</v>
      </c>
      <c r="C392" s="9"/>
      <c r="D392" s="91"/>
      <c r="E392" s="91" t="s">
        <v>2010</v>
      </c>
      <c r="F392" s="91" t="s">
        <v>4499</v>
      </c>
      <c r="G392" s="19"/>
    </row>
    <row r="393">
      <c r="A393" s="187" t="s">
        <v>1454</v>
      </c>
      <c r="B393" s="256" t="s">
        <v>6294</v>
      </c>
      <c r="C393" s="9"/>
      <c r="D393" s="89"/>
      <c r="E393" s="91"/>
      <c r="F393" s="91"/>
      <c r="G393" s="19"/>
    </row>
    <row r="394">
      <c r="A394" s="187" t="s">
        <v>4540</v>
      </c>
      <c r="B394" s="256" t="s">
        <v>368</v>
      </c>
      <c r="C394" s="9"/>
      <c r="D394" s="91"/>
      <c r="E394" s="91" t="s">
        <v>6745</v>
      </c>
      <c r="F394" s="91" t="s">
        <v>1420</v>
      </c>
      <c r="G394" s="19"/>
    </row>
    <row r="395">
      <c r="A395" s="187" t="s">
        <v>230</v>
      </c>
      <c r="B395" s="256" t="s">
        <v>6746</v>
      </c>
      <c r="C395" s="9"/>
      <c r="D395" s="91"/>
      <c r="E395" s="91" t="s">
        <v>1482</v>
      </c>
      <c r="F395" s="91" t="s">
        <v>6747</v>
      </c>
      <c r="G395" s="19"/>
    </row>
    <row r="396">
      <c r="A396" s="187" t="s">
        <v>230</v>
      </c>
      <c r="B396" s="256" t="s">
        <v>6746</v>
      </c>
      <c r="C396" s="9"/>
      <c r="D396" s="91"/>
      <c r="E396" s="91" t="s">
        <v>6748</v>
      </c>
      <c r="F396" s="91" t="s">
        <v>6749</v>
      </c>
      <c r="G396" s="19"/>
    </row>
    <row r="397">
      <c r="A397" s="187" t="s">
        <v>6685</v>
      </c>
      <c r="B397" s="256" t="s">
        <v>6686</v>
      </c>
      <c r="C397" s="9"/>
      <c r="D397" s="91"/>
      <c r="E397" s="91" t="s">
        <v>6750</v>
      </c>
      <c r="F397" s="91" t="s">
        <v>6751</v>
      </c>
      <c r="G397" s="19"/>
    </row>
    <row r="398">
      <c r="A398" s="187" t="s">
        <v>6685</v>
      </c>
      <c r="B398" s="256" t="s">
        <v>6686</v>
      </c>
      <c r="C398" s="9"/>
      <c r="D398" s="91"/>
      <c r="E398" s="91" t="s">
        <v>2705</v>
      </c>
      <c r="F398" s="91" t="s">
        <v>6752</v>
      </c>
      <c r="G398" s="19"/>
    </row>
    <row r="399">
      <c r="A399" s="187" t="s">
        <v>6685</v>
      </c>
      <c r="B399" s="256" t="s">
        <v>6686</v>
      </c>
      <c r="C399" s="9"/>
      <c r="D399" s="91"/>
      <c r="E399" s="91" t="s">
        <v>6753</v>
      </c>
      <c r="F399" s="91" t="s">
        <v>5898</v>
      </c>
      <c r="G399" s="19"/>
    </row>
    <row r="400">
      <c r="A400" s="187" t="s">
        <v>6685</v>
      </c>
      <c r="B400" s="256" t="s">
        <v>6686</v>
      </c>
      <c r="C400" s="9"/>
      <c r="D400" s="91"/>
      <c r="E400" s="91" t="s">
        <v>6754</v>
      </c>
      <c r="F400" s="91" t="s">
        <v>6692</v>
      </c>
      <c r="G400" s="19"/>
    </row>
    <row r="401">
      <c r="A401" s="260" t="s">
        <v>6685</v>
      </c>
      <c r="B401" s="262" t="s">
        <v>6686</v>
      </c>
      <c r="C401" s="9"/>
      <c r="D401" s="91"/>
      <c r="E401" s="91" t="s">
        <v>6755</v>
      </c>
      <c r="F401" s="91" t="s">
        <v>6756</v>
      </c>
      <c r="G401" s="19"/>
    </row>
    <row r="402">
      <c r="A402" s="187" t="s">
        <v>248</v>
      </c>
      <c r="B402" s="256" t="s">
        <v>4512</v>
      </c>
      <c r="C402" s="9"/>
      <c r="D402" s="91"/>
      <c r="E402" s="91" t="s">
        <v>2010</v>
      </c>
      <c r="F402" s="91" t="s">
        <v>5985</v>
      </c>
      <c r="G402" s="19"/>
    </row>
    <row r="403">
      <c r="A403" s="187" t="s">
        <v>368</v>
      </c>
      <c r="B403" s="256" t="s">
        <v>368</v>
      </c>
      <c r="C403" s="9"/>
      <c r="D403" s="91"/>
      <c r="E403" s="91" t="s">
        <v>6757</v>
      </c>
      <c r="F403" s="91" t="s">
        <v>4499</v>
      </c>
      <c r="G403" s="19"/>
    </row>
    <row r="404">
      <c r="A404" s="187" t="s">
        <v>368</v>
      </c>
      <c r="B404" s="256" t="s">
        <v>368</v>
      </c>
      <c r="C404" s="9"/>
      <c r="D404" s="91"/>
      <c r="E404" s="91" t="s">
        <v>2366</v>
      </c>
      <c r="F404" s="91" t="s">
        <v>6758</v>
      </c>
      <c r="G404" s="19"/>
    </row>
    <row r="405">
      <c r="A405" s="1" t="s">
        <v>6759</v>
      </c>
    </row>
    <row r="406">
      <c r="A406" s="22" t="s">
        <v>6760</v>
      </c>
      <c r="B406" s="4"/>
      <c r="C406" s="4"/>
      <c r="D406" s="4"/>
      <c r="E406" s="4"/>
      <c r="F406" s="23"/>
      <c r="G406" s="263"/>
    </row>
    <row r="407">
      <c r="A407" s="228" t="s">
        <v>6761</v>
      </c>
      <c r="B407" s="256" t="s">
        <v>6762</v>
      </c>
      <c r="C407" s="9"/>
      <c r="D407" s="91"/>
      <c r="E407" s="91" t="s">
        <v>698</v>
      </c>
      <c r="F407" s="91"/>
      <c r="G407" s="19"/>
    </row>
    <row r="408">
      <c r="A408" s="228" t="s">
        <v>316</v>
      </c>
      <c r="B408" s="256" t="s">
        <v>1446</v>
      </c>
      <c r="C408" s="9" t="s">
        <v>6763</v>
      </c>
      <c r="D408" s="91" t="s">
        <v>6764</v>
      </c>
      <c r="E408" s="91"/>
      <c r="F408" s="91" t="s">
        <v>6765</v>
      </c>
      <c r="G408" s="19"/>
    </row>
    <row r="409">
      <c r="A409" s="228" t="s">
        <v>316</v>
      </c>
      <c r="B409" s="256" t="s">
        <v>4651</v>
      </c>
      <c r="C409" s="9" t="s">
        <v>6766</v>
      </c>
      <c r="D409" s="91" t="s">
        <v>6767</v>
      </c>
      <c r="E409" s="91"/>
      <c r="F409" s="91" t="s">
        <v>6768</v>
      </c>
      <c r="G409" s="19"/>
    </row>
    <row r="410">
      <c r="A410" s="228" t="s">
        <v>316</v>
      </c>
      <c r="B410" s="256" t="s">
        <v>4651</v>
      </c>
      <c r="C410" s="9" t="s">
        <v>6766</v>
      </c>
      <c r="D410" s="91" t="s">
        <v>2434</v>
      </c>
      <c r="E410" s="91"/>
      <c r="F410" s="91" t="s">
        <v>6769</v>
      </c>
      <c r="G410" s="19"/>
    </row>
    <row r="411">
      <c r="A411" s="228" t="s">
        <v>316</v>
      </c>
      <c r="B411" s="256" t="s">
        <v>4517</v>
      </c>
      <c r="C411" s="14" t="s">
        <v>6770</v>
      </c>
      <c r="D411" s="14" t="s">
        <v>6771</v>
      </c>
      <c r="E411" s="91"/>
      <c r="F411" s="91" t="s">
        <v>6772</v>
      </c>
      <c r="G411" s="19"/>
    </row>
    <row r="412">
      <c r="A412" s="228" t="s">
        <v>4521</v>
      </c>
      <c r="B412" s="256" t="s">
        <v>4522</v>
      </c>
      <c r="C412" s="9" t="s">
        <v>6318</v>
      </c>
      <c r="D412" s="91" t="s">
        <v>6773</v>
      </c>
      <c r="E412" s="91"/>
      <c r="F412" s="91" t="s">
        <v>6774</v>
      </c>
      <c r="G412" s="19"/>
    </row>
    <row r="413">
      <c r="A413" s="228" t="s">
        <v>4540</v>
      </c>
      <c r="B413" s="256" t="s">
        <v>6775</v>
      </c>
      <c r="C413" s="9" t="s">
        <v>5974</v>
      </c>
      <c r="D413" s="91" t="s">
        <v>6776</v>
      </c>
      <c r="E413" s="91"/>
      <c r="F413" s="91" t="s">
        <v>6777</v>
      </c>
      <c r="G413" s="19"/>
    </row>
    <row r="414">
      <c r="A414" s="228" t="s">
        <v>4540</v>
      </c>
      <c r="B414" s="256" t="s">
        <v>6775</v>
      </c>
      <c r="C414" s="9" t="s">
        <v>4615</v>
      </c>
      <c r="D414" s="91" t="s">
        <v>6778</v>
      </c>
      <c r="E414" s="91"/>
      <c r="F414" s="91" t="s">
        <v>6779</v>
      </c>
      <c r="G414" s="19"/>
    </row>
    <row r="415">
      <c r="A415" s="228" t="s">
        <v>230</v>
      </c>
      <c r="B415" s="256" t="s">
        <v>6370</v>
      </c>
      <c r="C415" s="9" t="s">
        <v>6384</v>
      </c>
      <c r="D415" s="91" t="s">
        <v>6780</v>
      </c>
      <c r="E415" s="91"/>
      <c r="F415" s="91" t="s">
        <v>6781</v>
      </c>
      <c r="G415" s="19"/>
    </row>
    <row r="416">
      <c r="A416" s="228" t="s">
        <v>230</v>
      </c>
      <c r="B416" s="256" t="s">
        <v>6370</v>
      </c>
      <c r="C416" s="9" t="s">
        <v>6384</v>
      </c>
      <c r="D416" s="91" t="s">
        <v>6782</v>
      </c>
      <c r="E416" s="91"/>
      <c r="F416" s="91" t="s">
        <v>6783</v>
      </c>
      <c r="G416" s="19"/>
    </row>
    <row r="417">
      <c r="A417" s="228" t="s">
        <v>230</v>
      </c>
      <c r="B417" s="256" t="s">
        <v>6370</v>
      </c>
      <c r="C417" s="9" t="s">
        <v>6384</v>
      </c>
      <c r="D417" s="91" t="s">
        <v>6784</v>
      </c>
      <c r="E417" s="91"/>
      <c r="F417" s="91" t="s">
        <v>6785</v>
      </c>
      <c r="G417" s="19"/>
    </row>
    <row r="418">
      <c r="A418" s="228" t="s">
        <v>230</v>
      </c>
      <c r="B418" s="256" t="s">
        <v>6370</v>
      </c>
      <c r="C418" s="9" t="s">
        <v>6396</v>
      </c>
      <c r="D418" s="91" t="s">
        <v>6786</v>
      </c>
      <c r="E418" s="91"/>
      <c r="F418" s="91"/>
      <c r="G418" s="19"/>
    </row>
    <row r="419">
      <c r="A419" s="228" t="s">
        <v>6787</v>
      </c>
      <c r="B419" s="256" t="s">
        <v>6788</v>
      </c>
      <c r="C419" s="9" t="s">
        <v>6789</v>
      </c>
      <c r="D419" s="43" t="s">
        <v>6790</v>
      </c>
      <c r="E419" s="84"/>
      <c r="F419" s="43" t="s">
        <v>6791</v>
      </c>
      <c r="G419" s="19"/>
    </row>
    <row r="420">
      <c r="A420" s="228" t="s">
        <v>6787</v>
      </c>
      <c r="B420" s="256" t="s">
        <v>6788</v>
      </c>
      <c r="C420" s="9" t="s">
        <v>6789</v>
      </c>
      <c r="D420" s="43" t="s">
        <v>6792</v>
      </c>
      <c r="E420" s="43" t="s">
        <v>2684</v>
      </c>
      <c r="F420" s="43" t="s">
        <v>6793</v>
      </c>
      <c r="G420" s="19"/>
    </row>
    <row r="421">
      <c r="A421" s="228" t="s">
        <v>6787</v>
      </c>
      <c r="B421" s="256" t="s">
        <v>6788</v>
      </c>
      <c r="C421" s="9" t="s">
        <v>6789</v>
      </c>
      <c r="D421" s="43" t="s">
        <v>6794</v>
      </c>
      <c r="E421" s="43" t="s">
        <v>6795</v>
      </c>
      <c r="F421" s="43" t="s">
        <v>6793</v>
      </c>
      <c r="G421" s="19"/>
    </row>
    <row r="422">
      <c r="A422" s="228" t="s">
        <v>6787</v>
      </c>
      <c r="B422" s="256" t="s">
        <v>6788</v>
      </c>
      <c r="C422" s="9" t="s">
        <v>6789</v>
      </c>
      <c r="D422" s="43" t="s">
        <v>6796</v>
      </c>
      <c r="E422" s="43"/>
      <c r="F422" s="43" t="s">
        <v>6797</v>
      </c>
      <c r="G422" s="19"/>
    </row>
    <row r="423">
      <c r="A423" s="228" t="s">
        <v>6787</v>
      </c>
      <c r="B423" s="256" t="s">
        <v>6788</v>
      </c>
      <c r="C423" s="9" t="s">
        <v>6789</v>
      </c>
      <c r="D423" s="43" t="s">
        <v>6798</v>
      </c>
      <c r="E423" s="43"/>
      <c r="F423" s="43" t="s">
        <v>6797</v>
      </c>
      <c r="G423" s="19"/>
    </row>
    <row r="424">
      <c r="A424" s="228" t="s">
        <v>6787</v>
      </c>
      <c r="B424" s="256" t="s">
        <v>6799</v>
      </c>
      <c r="C424" s="9" t="s">
        <v>6800</v>
      </c>
      <c r="D424" s="43" t="s">
        <v>6801</v>
      </c>
      <c r="E424" s="43" t="s">
        <v>2684</v>
      </c>
      <c r="F424" s="43" t="s">
        <v>6802</v>
      </c>
      <c r="G424" s="19"/>
    </row>
    <row r="425">
      <c r="A425" s="228" t="s">
        <v>6787</v>
      </c>
      <c r="B425" s="256" t="s">
        <v>6799</v>
      </c>
      <c r="C425" s="9" t="s">
        <v>6800</v>
      </c>
      <c r="D425" s="43" t="s">
        <v>6803</v>
      </c>
      <c r="E425" s="84"/>
      <c r="F425" s="43" t="s">
        <v>6802</v>
      </c>
      <c r="G425" s="19"/>
    </row>
    <row r="426">
      <c r="A426" s="228" t="s">
        <v>6787</v>
      </c>
      <c r="B426" s="256" t="s">
        <v>6799</v>
      </c>
      <c r="C426" s="9" t="s">
        <v>6800</v>
      </c>
      <c r="D426" s="43" t="s">
        <v>6804</v>
      </c>
      <c r="E426" s="84"/>
      <c r="F426" s="43" t="s">
        <v>6802</v>
      </c>
      <c r="G426" s="19"/>
    </row>
    <row r="427">
      <c r="A427" s="228" t="s">
        <v>6787</v>
      </c>
      <c r="B427" s="256" t="s">
        <v>6799</v>
      </c>
      <c r="C427" s="9" t="s">
        <v>6800</v>
      </c>
      <c r="D427" s="43" t="s">
        <v>6805</v>
      </c>
      <c r="E427" s="84"/>
      <c r="F427" s="43" t="s">
        <v>6802</v>
      </c>
      <c r="G427" s="19"/>
    </row>
    <row r="428">
      <c r="A428" s="228" t="s">
        <v>6787</v>
      </c>
      <c r="B428" s="256" t="s">
        <v>6799</v>
      </c>
      <c r="C428" s="9" t="s">
        <v>6800</v>
      </c>
      <c r="D428" s="43" t="s">
        <v>6806</v>
      </c>
      <c r="E428" s="84"/>
      <c r="F428" s="43" t="s">
        <v>6802</v>
      </c>
      <c r="G428" s="19"/>
    </row>
    <row r="429">
      <c r="A429" s="228" t="s">
        <v>6787</v>
      </c>
      <c r="B429" s="256" t="s">
        <v>6799</v>
      </c>
      <c r="C429" s="9" t="s">
        <v>6807</v>
      </c>
      <c r="D429" s="43" t="s">
        <v>6808</v>
      </c>
      <c r="E429" s="43" t="s">
        <v>2684</v>
      </c>
      <c r="F429" s="43" t="s">
        <v>6809</v>
      </c>
      <c r="G429" s="19"/>
    </row>
    <row r="430">
      <c r="A430" s="228" t="s">
        <v>6787</v>
      </c>
      <c r="B430" s="256" t="s">
        <v>6799</v>
      </c>
      <c r="C430" s="9" t="s">
        <v>6810</v>
      </c>
      <c r="D430" s="43" t="s">
        <v>6811</v>
      </c>
      <c r="E430" s="84"/>
      <c r="F430" s="43" t="s">
        <v>6809</v>
      </c>
      <c r="G430" s="19"/>
    </row>
    <row r="431">
      <c r="A431" s="228" t="s">
        <v>6787</v>
      </c>
      <c r="B431" s="256" t="s">
        <v>6799</v>
      </c>
      <c r="C431" s="9" t="s">
        <v>6810</v>
      </c>
      <c r="D431" s="43" t="s">
        <v>6812</v>
      </c>
      <c r="E431" s="84"/>
      <c r="F431" s="43" t="s">
        <v>6809</v>
      </c>
      <c r="G431" s="19"/>
    </row>
    <row r="432">
      <c r="A432" s="228" t="s">
        <v>6787</v>
      </c>
      <c r="B432" s="256" t="s">
        <v>6799</v>
      </c>
      <c r="C432" s="9" t="s">
        <v>6813</v>
      </c>
      <c r="D432" s="43" t="s">
        <v>6814</v>
      </c>
      <c r="E432" s="84"/>
      <c r="F432" s="43" t="s">
        <v>6815</v>
      </c>
      <c r="G432" s="19"/>
    </row>
    <row r="433">
      <c r="A433" s="228" t="s">
        <v>6787</v>
      </c>
      <c r="B433" s="256" t="s">
        <v>6799</v>
      </c>
      <c r="C433" s="9" t="s">
        <v>6813</v>
      </c>
      <c r="D433" s="43" t="s">
        <v>6816</v>
      </c>
      <c r="E433" s="84"/>
      <c r="F433" s="43" t="s">
        <v>6817</v>
      </c>
      <c r="G433" s="19"/>
    </row>
    <row r="434">
      <c r="A434" s="228" t="s">
        <v>6787</v>
      </c>
      <c r="B434" s="256" t="s">
        <v>6799</v>
      </c>
      <c r="C434" s="9" t="s">
        <v>6813</v>
      </c>
      <c r="D434" s="43" t="s">
        <v>6818</v>
      </c>
      <c r="E434" s="84"/>
      <c r="F434" s="43" t="s">
        <v>6809</v>
      </c>
      <c r="G434" s="19"/>
    </row>
    <row r="435">
      <c r="A435" s="228" t="s">
        <v>6787</v>
      </c>
      <c r="B435" s="256" t="s">
        <v>6799</v>
      </c>
      <c r="C435" s="9" t="s">
        <v>6813</v>
      </c>
      <c r="D435" s="43" t="s">
        <v>6819</v>
      </c>
      <c r="E435" s="84"/>
      <c r="F435" s="43" t="s">
        <v>6820</v>
      </c>
      <c r="G435" s="19"/>
    </row>
    <row r="436">
      <c r="A436" s="228" t="s">
        <v>248</v>
      </c>
      <c r="B436" s="256" t="s">
        <v>6821</v>
      </c>
      <c r="C436" s="9" t="s">
        <v>6703</v>
      </c>
      <c r="D436" s="43" t="s">
        <v>6822</v>
      </c>
      <c r="E436" s="84"/>
      <c r="F436" s="43" t="s">
        <v>6823</v>
      </c>
      <c r="G436" s="19"/>
    </row>
    <row r="437">
      <c r="A437" s="228" t="s">
        <v>248</v>
      </c>
      <c r="B437" s="256" t="s">
        <v>6821</v>
      </c>
      <c r="C437" s="9" t="s">
        <v>6703</v>
      </c>
      <c r="D437" s="43" t="s">
        <v>6824</v>
      </c>
      <c r="E437" s="84"/>
      <c r="F437" s="43" t="s">
        <v>6825</v>
      </c>
      <c r="G437" s="19"/>
    </row>
    <row r="438">
      <c r="A438" s="228" t="s">
        <v>248</v>
      </c>
      <c r="B438" s="256" t="s">
        <v>6821</v>
      </c>
      <c r="C438" s="9" t="s">
        <v>6703</v>
      </c>
      <c r="D438" s="84" t="s">
        <v>6826</v>
      </c>
      <c r="E438" s="84"/>
      <c r="F438" s="84" t="s">
        <v>6827</v>
      </c>
      <c r="G438" s="19"/>
    </row>
    <row r="439">
      <c r="A439" s="228" t="s">
        <v>248</v>
      </c>
      <c r="B439" s="256" t="s">
        <v>6821</v>
      </c>
      <c r="C439" s="9" t="s">
        <v>6703</v>
      </c>
      <c r="D439" s="43" t="s">
        <v>6828</v>
      </c>
      <c r="E439" s="84"/>
      <c r="F439" s="43" t="s">
        <v>6829</v>
      </c>
      <c r="G439" s="19"/>
    </row>
    <row r="440">
      <c r="A440" s="228" t="s">
        <v>248</v>
      </c>
      <c r="B440" s="256" t="s">
        <v>6821</v>
      </c>
      <c r="C440" s="9" t="s">
        <v>6703</v>
      </c>
      <c r="D440" s="84" t="s">
        <v>6830</v>
      </c>
      <c r="E440" s="84"/>
      <c r="F440" s="43" t="s">
        <v>6831</v>
      </c>
      <c r="G440" s="19"/>
    </row>
    <row r="441">
      <c r="A441" s="228" t="s">
        <v>248</v>
      </c>
      <c r="B441" s="256" t="s">
        <v>6821</v>
      </c>
      <c r="C441" s="9" t="s">
        <v>6703</v>
      </c>
      <c r="D441" s="84" t="s">
        <v>6832</v>
      </c>
      <c r="E441" s="84"/>
      <c r="F441" s="84" t="s">
        <v>6833</v>
      </c>
      <c r="G441" s="19"/>
    </row>
    <row r="442">
      <c r="A442" s="228" t="s">
        <v>248</v>
      </c>
      <c r="B442" s="256" t="s">
        <v>6821</v>
      </c>
      <c r="C442" s="9" t="s">
        <v>6703</v>
      </c>
      <c r="D442" s="91" t="s">
        <v>6834</v>
      </c>
      <c r="E442" s="91"/>
      <c r="F442" s="91" t="s">
        <v>6835</v>
      </c>
      <c r="G442" s="19"/>
    </row>
    <row r="443">
      <c r="A443" s="228" t="s">
        <v>248</v>
      </c>
      <c r="B443" s="256" t="s">
        <v>6821</v>
      </c>
      <c r="C443" s="9" t="s">
        <v>4554</v>
      </c>
      <c r="D443" s="91" t="s">
        <v>6836</v>
      </c>
      <c r="E443" s="91"/>
      <c r="F443" s="91" t="s">
        <v>6837</v>
      </c>
      <c r="G443" s="19"/>
    </row>
    <row r="444">
      <c r="A444" s="228" t="s">
        <v>248</v>
      </c>
      <c r="B444" s="256" t="s">
        <v>6821</v>
      </c>
      <c r="C444" s="9" t="s">
        <v>4554</v>
      </c>
      <c r="D444" s="91" t="s">
        <v>6838</v>
      </c>
      <c r="E444" s="91" t="s">
        <v>3481</v>
      </c>
      <c r="F444" s="91" t="s">
        <v>6839</v>
      </c>
      <c r="G444" s="19"/>
    </row>
    <row r="445">
      <c r="A445" s="228" t="s">
        <v>248</v>
      </c>
      <c r="B445" s="256" t="s">
        <v>6821</v>
      </c>
      <c r="C445" s="9" t="s">
        <v>4554</v>
      </c>
      <c r="D445" s="91" t="s">
        <v>6840</v>
      </c>
      <c r="E445" s="91"/>
      <c r="F445" s="91" t="s">
        <v>6841</v>
      </c>
      <c r="G445" s="19"/>
    </row>
    <row r="446">
      <c r="A446" s="228" t="s">
        <v>248</v>
      </c>
      <c r="B446" s="256" t="s">
        <v>6821</v>
      </c>
      <c r="C446" s="9" t="s">
        <v>6842</v>
      </c>
      <c r="D446" s="91" t="s">
        <v>6843</v>
      </c>
      <c r="E446" s="91"/>
      <c r="F446" s="91" t="s">
        <v>6835</v>
      </c>
      <c r="G446" s="19"/>
    </row>
    <row r="447">
      <c r="A447" s="228" t="s">
        <v>248</v>
      </c>
      <c r="B447" s="256" t="s">
        <v>6821</v>
      </c>
      <c r="C447" s="9" t="s">
        <v>6842</v>
      </c>
      <c r="D447" s="91" t="s">
        <v>6844</v>
      </c>
      <c r="E447" s="91"/>
      <c r="F447" s="91" t="s">
        <v>6845</v>
      </c>
      <c r="G447" s="19"/>
    </row>
    <row r="448">
      <c r="A448" s="228" t="s">
        <v>248</v>
      </c>
      <c r="B448" s="256" t="s">
        <v>6821</v>
      </c>
      <c r="C448" s="9" t="s">
        <v>6842</v>
      </c>
      <c r="D448" s="91" t="s">
        <v>6844</v>
      </c>
      <c r="E448" s="91"/>
      <c r="F448" s="91" t="s">
        <v>6846</v>
      </c>
      <c r="G448" s="19"/>
    </row>
    <row r="449">
      <c r="A449" s="228" t="s">
        <v>248</v>
      </c>
      <c r="B449" s="256" t="s">
        <v>6821</v>
      </c>
      <c r="C449" s="9" t="s">
        <v>6842</v>
      </c>
      <c r="D449" s="91" t="s">
        <v>6847</v>
      </c>
      <c r="E449" s="91"/>
      <c r="F449" s="91" t="s">
        <v>6848</v>
      </c>
      <c r="G449" s="19"/>
    </row>
    <row r="450">
      <c r="A450" s="228" t="s">
        <v>248</v>
      </c>
      <c r="B450" s="256" t="s">
        <v>6821</v>
      </c>
      <c r="C450" s="9" t="s">
        <v>6842</v>
      </c>
      <c r="D450" s="91" t="s">
        <v>6849</v>
      </c>
      <c r="E450" s="91" t="s">
        <v>6850</v>
      </c>
      <c r="F450" s="91" t="s">
        <v>6851</v>
      </c>
      <c r="G450" s="19"/>
    </row>
    <row r="451">
      <c r="A451" s="228" t="s">
        <v>248</v>
      </c>
      <c r="B451" s="256" t="s">
        <v>6821</v>
      </c>
      <c r="C451" s="9" t="s">
        <v>6842</v>
      </c>
      <c r="D451" s="91" t="s">
        <v>6852</v>
      </c>
      <c r="E451" s="91"/>
      <c r="F451" s="91" t="s">
        <v>6853</v>
      </c>
      <c r="G451" s="19"/>
    </row>
    <row r="452">
      <c r="A452" s="228" t="s">
        <v>248</v>
      </c>
      <c r="B452" s="256" t="s">
        <v>6821</v>
      </c>
      <c r="C452" s="9" t="s">
        <v>6842</v>
      </c>
      <c r="D452" s="91" t="s">
        <v>6854</v>
      </c>
      <c r="E452" s="91"/>
      <c r="F452" s="91" t="s">
        <v>6855</v>
      </c>
      <c r="G452" s="19"/>
    </row>
    <row r="453">
      <c r="A453" s="228" t="s">
        <v>248</v>
      </c>
      <c r="B453" s="256" t="s">
        <v>6821</v>
      </c>
      <c r="C453" s="9" t="s">
        <v>6842</v>
      </c>
      <c r="D453" s="91" t="s">
        <v>6856</v>
      </c>
      <c r="E453" s="91"/>
      <c r="F453" s="91" t="s">
        <v>6857</v>
      </c>
      <c r="G453" s="19"/>
    </row>
    <row r="454">
      <c r="A454" s="228" t="s">
        <v>248</v>
      </c>
      <c r="B454" s="256" t="s">
        <v>6821</v>
      </c>
      <c r="C454" s="9" t="s">
        <v>6842</v>
      </c>
      <c r="D454" s="91" t="s">
        <v>6858</v>
      </c>
      <c r="E454" s="91"/>
      <c r="F454" s="43" t="s">
        <v>6859</v>
      </c>
      <c r="G454" s="19"/>
    </row>
    <row r="455">
      <c r="A455" s="228" t="s">
        <v>248</v>
      </c>
      <c r="B455" s="256" t="s">
        <v>6821</v>
      </c>
      <c r="C455" s="9" t="s">
        <v>6860</v>
      </c>
      <c r="D455" s="91" t="s">
        <v>6861</v>
      </c>
      <c r="E455" s="91"/>
      <c r="F455" s="91" t="s">
        <v>6862</v>
      </c>
      <c r="G455" s="19"/>
    </row>
    <row r="456">
      <c r="A456" s="228" t="s">
        <v>248</v>
      </c>
      <c r="B456" s="256" t="s">
        <v>6821</v>
      </c>
      <c r="C456" s="9" t="s">
        <v>6860</v>
      </c>
      <c r="D456" s="91" t="s">
        <v>6863</v>
      </c>
      <c r="E456" s="91"/>
      <c r="F456" s="91" t="s">
        <v>6864</v>
      </c>
      <c r="G456" s="19"/>
    </row>
    <row r="457">
      <c r="A457" s="228" t="s">
        <v>248</v>
      </c>
      <c r="B457" s="256" t="s">
        <v>6821</v>
      </c>
      <c r="C457" s="9" t="s">
        <v>6860</v>
      </c>
      <c r="D457" s="91" t="s">
        <v>6865</v>
      </c>
      <c r="E457" s="91"/>
      <c r="F457" s="91" t="s">
        <v>6835</v>
      </c>
      <c r="G457" s="19"/>
    </row>
    <row r="458">
      <c r="A458" s="228" t="s">
        <v>248</v>
      </c>
      <c r="B458" s="256" t="s">
        <v>6821</v>
      </c>
      <c r="C458" s="9" t="s">
        <v>6860</v>
      </c>
      <c r="D458" s="91" t="s">
        <v>6866</v>
      </c>
      <c r="E458" s="91"/>
      <c r="F458" s="91" t="s">
        <v>6864</v>
      </c>
      <c r="G458" s="19"/>
    </row>
    <row r="459">
      <c r="A459" s="228" t="s">
        <v>248</v>
      </c>
      <c r="B459" s="256" t="s">
        <v>6821</v>
      </c>
      <c r="C459" s="9" t="s">
        <v>6860</v>
      </c>
      <c r="D459" s="91" t="s">
        <v>6867</v>
      </c>
      <c r="E459" s="91"/>
      <c r="F459" s="91" t="s">
        <v>6868</v>
      </c>
      <c r="G459" s="19"/>
    </row>
    <row r="460">
      <c r="A460" s="228" t="s">
        <v>248</v>
      </c>
      <c r="B460" s="256" t="s">
        <v>6821</v>
      </c>
      <c r="C460" s="9" t="s">
        <v>6860</v>
      </c>
      <c r="D460" s="91" t="s">
        <v>6869</v>
      </c>
      <c r="E460" s="91" t="s">
        <v>6870</v>
      </c>
      <c r="F460" s="91" t="s">
        <v>6871</v>
      </c>
      <c r="G460" s="19"/>
    </row>
    <row r="461">
      <c r="A461" s="228" t="s">
        <v>248</v>
      </c>
      <c r="B461" s="256" t="s">
        <v>6821</v>
      </c>
      <c r="C461" s="9" t="s">
        <v>6860</v>
      </c>
      <c r="D461" s="91" t="s">
        <v>6872</v>
      </c>
      <c r="E461" s="91"/>
      <c r="F461" s="91" t="s">
        <v>6873</v>
      </c>
      <c r="G461" s="19"/>
    </row>
    <row r="462">
      <c r="A462" s="228" t="s">
        <v>248</v>
      </c>
      <c r="B462" s="256" t="s">
        <v>6821</v>
      </c>
      <c r="C462" s="9" t="s">
        <v>6874</v>
      </c>
      <c r="D462" s="91" t="s">
        <v>6875</v>
      </c>
      <c r="E462" s="91"/>
      <c r="F462" s="91" t="s">
        <v>6876</v>
      </c>
      <c r="G462" s="19"/>
    </row>
    <row r="463">
      <c r="A463" s="228" t="s">
        <v>248</v>
      </c>
      <c r="B463" s="256" t="s">
        <v>6821</v>
      </c>
      <c r="C463" s="9" t="s">
        <v>6874</v>
      </c>
      <c r="D463" s="91" t="s">
        <v>6877</v>
      </c>
      <c r="E463" s="91"/>
      <c r="F463" s="91" t="s">
        <v>6878</v>
      </c>
      <c r="G463" s="19"/>
    </row>
    <row r="464">
      <c r="A464" s="228" t="s">
        <v>248</v>
      </c>
      <c r="B464" s="256" t="s">
        <v>6821</v>
      </c>
      <c r="C464" s="9" t="s">
        <v>6874</v>
      </c>
      <c r="D464" s="91" t="s">
        <v>6879</v>
      </c>
      <c r="E464" s="91"/>
      <c r="F464" s="91" t="s">
        <v>6880</v>
      </c>
      <c r="G464" s="19"/>
    </row>
    <row r="465">
      <c r="A465" s="228" t="s">
        <v>248</v>
      </c>
      <c r="B465" s="256" t="s">
        <v>6821</v>
      </c>
      <c r="C465" s="9" t="s">
        <v>6874</v>
      </c>
      <c r="D465" s="91" t="s">
        <v>6881</v>
      </c>
      <c r="E465" s="91"/>
      <c r="F465" s="91" t="s">
        <v>6882</v>
      </c>
      <c r="G465" s="19"/>
    </row>
    <row r="466">
      <c r="A466" s="228" t="s">
        <v>248</v>
      </c>
      <c r="B466" s="256" t="s">
        <v>6821</v>
      </c>
      <c r="C466" s="9" t="s">
        <v>6462</v>
      </c>
      <c r="D466" s="91" t="s">
        <v>6883</v>
      </c>
      <c r="E466" s="91"/>
      <c r="F466" s="91" t="s">
        <v>6884</v>
      </c>
      <c r="G466" s="19"/>
    </row>
    <row r="467">
      <c r="A467" s="228" t="s">
        <v>248</v>
      </c>
      <c r="B467" s="256" t="s">
        <v>6821</v>
      </c>
      <c r="C467" s="9" t="s">
        <v>6885</v>
      </c>
      <c r="D467" s="91" t="s">
        <v>6886</v>
      </c>
      <c r="E467" s="91"/>
      <c r="F467" s="91" t="s">
        <v>6848</v>
      </c>
      <c r="G467" s="19"/>
    </row>
    <row r="468">
      <c r="A468" s="228" t="s">
        <v>248</v>
      </c>
      <c r="B468" s="256" t="s">
        <v>6821</v>
      </c>
      <c r="C468" s="9" t="s">
        <v>6885</v>
      </c>
      <c r="D468" s="91" t="s">
        <v>6887</v>
      </c>
      <c r="E468" s="91" t="s">
        <v>6888</v>
      </c>
      <c r="F468" s="91" t="s">
        <v>6889</v>
      </c>
      <c r="G468" s="19"/>
    </row>
    <row r="469">
      <c r="A469" s="228" t="s">
        <v>248</v>
      </c>
      <c r="B469" s="256" t="s">
        <v>6821</v>
      </c>
      <c r="C469" s="9" t="s">
        <v>6885</v>
      </c>
      <c r="D469" s="91" t="s">
        <v>6890</v>
      </c>
      <c r="E469" s="91"/>
      <c r="F469" s="91" t="s">
        <v>6891</v>
      </c>
      <c r="G469" s="19"/>
    </row>
    <row r="470">
      <c r="A470" s="228" t="s">
        <v>248</v>
      </c>
      <c r="B470" s="256" t="s">
        <v>6821</v>
      </c>
      <c r="C470" s="9" t="s">
        <v>6885</v>
      </c>
      <c r="D470" s="91" t="s">
        <v>6892</v>
      </c>
      <c r="E470" s="91"/>
      <c r="F470" s="91" t="s">
        <v>6893</v>
      </c>
      <c r="G470" s="19"/>
    </row>
    <row r="471">
      <c r="A471" s="228" t="s">
        <v>248</v>
      </c>
      <c r="B471" s="256" t="s">
        <v>6821</v>
      </c>
      <c r="C471" s="9" t="s">
        <v>6894</v>
      </c>
      <c r="D471" s="91" t="s">
        <v>6895</v>
      </c>
      <c r="E471" s="91"/>
      <c r="F471" s="91" t="s">
        <v>6896</v>
      </c>
      <c r="G471" s="19"/>
    </row>
    <row r="472">
      <c r="A472" s="228" t="s">
        <v>248</v>
      </c>
      <c r="B472" s="256" t="s">
        <v>6821</v>
      </c>
      <c r="C472" s="9" t="s">
        <v>6894</v>
      </c>
      <c r="D472" s="91" t="s">
        <v>6897</v>
      </c>
      <c r="E472" s="91" t="s">
        <v>6898</v>
      </c>
      <c r="F472" s="91"/>
      <c r="G472" s="19"/>
    </row>
    <row r="473">
      <c r="A473" s="228" t="s">
        <v>248</v>
      </c>
      <c r="B473" s="256" t="s">
        <v>6821</v>
      </c>
      <c r="C473" s="9" t="s">
        <v>6894</v>
      </c>
      <c r="D473" s="91" t="s">
        <v>6899</v>
      </c>
      <c r="E473" s="91"/>
      <c r="F473" s="91" t="s">
        <v>6900</v>
      </c>
      <c r="G473" s="19"/>
    </row>
    <row r="474">
      <c r="A474" s="228" t="s">
        <v>248</v>
      </c>
      <c r="B474" s="256" t="s">
        <v>6821</v>
      </c>
      <c r="C474" s="9" t="s">
        <v>6894</v>
      </c>
      <c r="D474" s="91" t="s">
        <v>6901</v>
      </c>
      <c r="E474" s="91"/>
      <c r="F474" s="91" t="s">
        <v>6902</v>
      </c>
      <c r="G474" s="19"/>
    </row>
    <row r="475">
      <c r="A475" s="228" t="s">
        <v>248</v>
      </c>
      <c r="B475" s="256" t="s">
        <v>6821</v>
      </c>
      <c r="C475" s="9" t="s">
        <v>6894</v>
      </c>
      <c r="D475" s="91" t="s">
        <v>6903</v>
      </c>
      <c r="E475" s="91"/>
      <c r="F475" s="91" t="s">
        <v>6904</v>
      </c>
      <c r="G475" s="19"/>
    </row>
    <row r="476">
      <c r="A476" s="228" t="s">
        <v>248</v>
      </c>
      <c r="B476" s="256" t="s">
        <v>6821</v>
      </c>
      <c r="C476" s="9" t="s">
        <v>6894</v>
      </c>
      <c r="D476" s="91" t="s">
        <v>6905</v>
      </c>
      <c r="E476" s="91"/>
      <c r="F476" s="91" t="s">
        <v>6906</v>
      </c>
      <c r="G476" s="19"/>
    </row>
    <row r="477">
      <c r="A477" s="228" t="s">
        <v>248</v>
      </c>
      <c r="B477" s="256" t="s">
        <v>6821</v>
      </c>
      <c r="C477" s="9" t="s">
        <v>6894</v>
      </c>
      <c r="D477" s="91" t="s">
        <v>6907</v>
      </c>
      <c r="E477" s="91"/>
      <c r="F477" s="91" t="s">
        <v>6908</v>
      </c>
      <c r="G477" s="19"/>
    </row>
    <row r="478">
      <c r="A478" s="228" t="s">
        <v>248</v>
      </c>
      <c r="B478" s="256" t="s">
        <v>6821</v>
      </c>
      <c r="C478" s="9" t="s">
        <v>6894</v>
      </c>
      <c r="D478" s="91" t="s">
        <v>6909</v>
      </c>
      <c r="E478" s="91"/>
      <c r="F478" s="91" t="s">
        <v>6908</v>
      </c>
      <c r="G478" s="19"/>
    </row>
    <row r="479">
      <c r="A479" s="228" t="s">
        <v>248</v>
      </c>
      <c r="B479" s="256" t="s">
        <v>6821</v>
      </c>
      <c r="C479" s="9" t="s">
        <v>6894</v>
      </c>
      <c r="D479" s="91" t="s">
        <v>6910</v>
      </c>
      <c r="E479" s="91"/>
      <c r="F479" s="91" t="s">
        <v>6911</v>
      </c>
      <c r="G479" s="19"/>
    </row>
    <row r="480">
      <c r="A480" s="228" t="s">
        <v>248</v>
      </c>
      <c r="B480" s="256" t="s">
        <v>6821</v>
      </c>
      <c r="C480" s="9" t="s">
        <v>6894</v>
      </c>
      <c r="D480" s="91" t="s">
        <v>6912</v>
      </c>
      <c r="E480" s="91"/>
      <c r="F480" s="91" t="s">
        <v>6835</v>
      </c>
      <c r="G480" s="19"/>
    </row>
    <row r="481">
      <c r="A481" s="228" t="s">
        <v>248</v>
      </c>
      <c r="B481" s="256" t="s">
        <v>6821</v>
      </c>
      <c r="C481" s="9" t="s">
        <v>6894</v>
      </c>
      <c r="D481" s="91" t="s">
        <v>6913</v>
      </c>
      <c r="E481" s="91"/>
      <c r="F481" s="91" t="s">
        <v>6914</v>
      </c>
      <c r="G481" s="19"/>
    </row>
    <row r="482">
      <c r="A482" s="228" t="s">
        <v>248</v>
      </c>
      <c r="B482" s="256" t="s">
        <v>6821</v>
      </c>
      <c r="C482" s="9" t="s">
        <v>6894</v>
      </c>
      <c r="D482" s="91" t="s">
        <v>6915</v>
      </c>
      <c r="E482" s="91"/>
      <c r="F482" s="91" t="s">
        <v>6823</v>
      </c>
      <c r="G482" s="19"/>
    </row>
    <row r="483">
      <c r="A483" s="228" t="s">
        <v>248</v>
      </c>
      <c r="B483" s="256" t="s">
        <v>6821</v>
      </c>
      <c r="C483" s="9" t="s">
        <v>6916</v>
      </c>
      <c r="D483" s="91" t="s">
        <v>6917</v>
      </c>
      <c r="E483" s="91"/>
      <c r="F483" s="91" t="s">
        <v>1401</v>
      </c>
      <c r="G483" s="19"/>
    </row>
    <row r="484">
      <c r="A484" s="228" t="s">
        <v>248</v>
      </c>
      <c r="B484" s="256" t="s">
        <v>6821</v>
      </c>
      <c r="C484" s="9" t="s">
        <v>6916</v>
      </c>
      <c r="D484" s="91" t="s">
        <v>6918</v>
      </c>
      <c r="E484" s="91"/>
      <c r="F484" s="91" t="s">
        <v>6919</v>
      </c>
      <c r="G484" s="19"/>
    </row>
    <row r="485">
      <c r="A485" s="228" t="s">
        <v>248</v>
      </c>
      <c r="B485" s="256" t="s">
        <v>6821</v>
      </c>
      <c r="C485" s="9" t="s">
        <v>6916</v>
      </c>
      <c r="D485" s="91" t="s">
        <v>6920</v>
      </c>
      <c r="E485" s="91"/>
      <c r="F485" s="91" t="s">
        <v>1401</v>
      </c>
      <c r="G485" s="19"/>
    </row>
    <row r="486">
      <c r="A486" s="228" t="s">
        <v>248</v>
      </c>
      <c r="B486" s="256" t="s">
        <v>6921</v>
      </c>
      <c r="C486" s="9" t="s">
        <v>4581</v>
      </c>
      <c r="D486" s="91" t="s">
        <v>6922</v>
      </c>
      <c r="E486" s="91" t="s">
        <v>2128</v>
      </c>
      <c r="F486" s="91" t="s">
        <v>6923</v>
      </c>
      <c r="G486" s="19"/>
    </row>
    <row r="487">
      <c r="A487" s="228" t="s">
        <v>248</v>
      </c>
      <c r="B487" s="256" t="s">
        <v>6924</v>
      </c>
      <c r="C487" s="9" t="s">
        <v>4581</v>
      </c>
      <c r="D487" s="91" t="s">
        <v>6925</v>
      </c>
      <c r="E487" s="91"/>
      <c r="F487" s="91" t="s">
        <v>6768</v>
      </c>
      <c r="G487" s="19"/>
    </row>
    <row r="488">
      <c r="A488" s="228" t="s">
        <v>248</v>
      </c>
      <c r="B488" s="256" t="s">
        <v>6924</v>
      </c>
      <c r="C488" s="9" t="s">
        <v>4581</v>
      </c>
      <c r="D488" s="91" t="s">
        <v>6926</v>
      </c>
      <c r="E488" s="91"/>
      <c r="F488" s="91" t="s">
        <v>6927</v>
      </c>
      <c r="G488" s="19"/>
    </row>
    <row r="489">
      <c r="A489" s="228" t="s">
        <v>248</v>
      </c>
      <c r="B489" s="256" t="s">
        <v>6924</v>
      </c>
      <c r="C489" s="9" t="s">
        <v>4581</v>
      </c>
      <c r="D489" s="91" t="s">
        <v>6928</v>
      </c>
      <c r="E489" s="91"/>
      <c r="F489" s="91" t="s">
        <v>6929</v>
      </c>
      <c r="G489" s="19"/>
    </row>
    <row r="490">
      <c r="A490" s="228" t="s">
        <v>248</v>
      </c>
      <c r="B490" s="256" t="s">
        <v>6924</v>
      </c>
      <c r="C490" s="9" t="s">
        <v>4581</v>
      </c>
      <c r="D490" s="91" t="s">
        <v>6930</v>
      </c>
      <c r="E490" s="91"/>
      <c r="F490" s="91" t="s">
        <v>6931</v>
      </c>
      <c r="G490" s="19"/>
    </row>
    <row r="491">
      <c r="A491" s="228" t="s">
        <v>248</v>
      </c>
      <c r="B491" s="256" t="s">
        <v>6924</v>
      </c>
      <c r="C491" s="9" t="s">
        <v>4581</v>
      </c>
      <c r="D491" s="91" t="s">
        <v>6932</v>
      </c>
      <c r="E491" s="91"/>
      <c r="F491" s="91" t="s">
        <v>6933</v>
      </c>
      <c r="G491" s="19"/>
    </row>
    <row r="492">
      <c r="A492" s="228" t="s">
        <v>248</v>
      </c>
      <c r="B492" s="256" t="s">
        <v>6924</v>
      </c>
      <c r="C492" s="9" t="s">
        <v>4581</v>
      </c>
      <c r="D492" s="91" t="s">
        <v>6934</v>
      </c>
      <c r="E492" s="91"/>
      <c r="F492" s="91" t="s">
        <v>6935</v>
      </c>
      <c r="G492" s="19"/>
    </row>
    <row r="493">
      <c r="A493" s="228" t="s">
        <v>248</v>
      </c>
      <c r="B493" s="256" t="s">
        <v>6924</v>
      </c>
      <c r="C493" s="9" t="s">
        <v>4581</v>
      </c>
      <c r="D493" s="91" t="s">
        <v>6936</v>
      </c>
      <c r="E493" s="91"/>
      <c r="F493" s="91" t="s">
        <v>6768</v>
      </c>
      <c r="G493" s="19"/>
    </row>
    <row r="494">
      <c r="A494" s="228" t="s">
        <v>248</v>
      </c>
      <c r="B494" s="256" t="s">
        <v>6924</v>
      </c>
      <c r="C494" s="9" t="s">
        <v>4581</v>
      </c>
      <c r="D494" s="91" t="s">
        <v>6937</v>
      </c>
      <c r="E494" s="91"/>
      <c r="F494" s="91" t="s">
        <v>6871</v>
      </c>
      <c r="G494" s="19"/>
    </row>
    <row r="495">
      <c r="A495" s="228" t="s">
        <v>988</v>
      </c>
      <c r="B495" s="256" t="s">
        <v>6938</v>
      </c>
      <c r="C495" s="9" t="s">
        <v>6939</v>
      </c>
      <c r="D495" s="91" t="s">
        <v>6940</v>
      </c>
      <c r="E495" s="9" t="s">
        <v>6941</v>
      </c>
      <c r="F495" s="91" t="s">
        <v>6942</v>
      </c>
      <c r="G495" s="19"/>
    </row>
    <row r="496">
      <c r="A496" s="228" t="s">
        <v>988</v>
      </c>
      <c r="B496" s="256" t="s">
        <v>6938</v>
      </c>
      <c r="C496" s="9" t="s">
        <v>6943</v>
      </c>
      <c r="D496" s="91" t="s">
        <v>6944</v>
      </c>
      <c r="E496" s="91" t="s">
        <v>6945</v>
      </c>
      <c r="F496" s="91" t="s">
        <v>6942</v>
      </c>
      <c r="G496" s="19"/>
    </row>
    <row r="497">
      <c r="A497" s="228" t="s">
        <v>1035</v>
      </c>
      <c r="B497" s="256" t="s">
        <v>4976</v>
      </c>
      <c r="C497" s="9" t="s">
        <v>6946</v>
      </c>
      <c r="D497" s="91" t="s">
        <v>6947</v>
      </c>
      <c r="E497" s="91"/>
      <c r="F497" s="91" t="s">
        <v>6948</v>
      </c>
      <c r="G497" s="19"/>
    </row>
    <row r="498">
      <c r="A498" s="228" t="s">
        <v>1035</v>
      </c>
      <c r="B498" s="256" t="s">
        <v>4976</v>
      </c>
      <c r="C498" s="9" t="s">
        <v>6946</v>
      </c>
      <c r="D498" s="91" t="s">
        <v>6949</v>
      </c>
      <c r="E498" s="91"/>
      <c r="F498" s="91" t="s">
        <v>6948</v>
      </c>
      <c r="G498" s="19"/>
    </row>
    <row r="499">
      <c r="A499" s="228" t="s">
        <v>1035</v>
      </c>
      <c r="B499" s="256" t="s">
        <v>4976</v>
      </c>
      <c r="C499" s="9" t="s">
        <v>6946</v>
      </c>
      <c r="D499" s="91" t="s">
        <v>6950</v>
      </c>
      <c r="E499" s="91"/>
      <c r="F499" s="91" t="s">
        <v>6948</v>
      </c>
      <c r="G499" s="19"/>
    </row>
    <row r="500">
      <c r="A500" s="60" t="s">
        <v>366</v>
      </c>
    </row>
    <row r="501">
      <c r="A501" s="228" t="s">
        <v>316</v>
      </c>
      <c r="B501" s="256" t="s">
        <v>1446</v>
      </c>
      <c r="C501" s="9"/>
      <c r="D501" s="91"/>
      <c r="E501" s="91"/>
      <c r="F501" s="91" t="s">
        <v>6951</v>
      </c>
      <c r="G501" s="19"/>
    </row>
    <row r="502">
      <c r="A502" s="228" t="s">
        <v>316</v>
      </c>
      <c r="B502" s="256" t="s">
        <v>4517</v>
      </c>
      <c r="C502" s="9"/>
      <c r="D502" s="91"/>
      <c r="E502" s="91"/>
      <c r="F502" s="91"/>
      <c r="G502" s="19"/>
    </row>
    <row r="503">
      <c r="A503" s="228" t="s">
        <v>4540</v>
      </c>
      <c r="B503" s="256" t="s">
        <v>6775</v>
      </c>
      <c r="C503" s="9"/>
      <c r="D503" s="91" t="s">
        <v>6952</v>
      </c>
      <c r="E503" s="91" t="s">
        <v>6953</v>
      </c>
      <c r="F503" s="91" t="s">
        <v>6837</v>
      </c>
      <c r="G503" s="19"/>
    </row>
    <row r="504">
      <c r="A504" s="228" t="s">
        <v>4540</v>
      </c>
      <c r="B504" s="256" t="s">
        <v>6775</v>
      </c>
      <c r="C504" s="9"/>
      <c r="D504" s="91" t="s">
        <v>6954</v>
      </c>
      <c r="E504" s="91"/>
      <c r="F504" s="91" t="s">
        <v>6955</v>
      </c>
      <c r="G504" s="19"/>
    </row>
    <row r="505">
      <c r="A505" s="228" t="s">
        <v>6787</v>
      </c>
      <c r="B505" s="256" t="s">
        <v>6788</v>
      </c>
      <c r="C505" s="9"/>
      <c r="D505" s="43"/>
      <c r="E505" s="43" t="s">
        <v>6956</v>
      </c>
      <c r="F505" s="43" t="s">
        <v>6835</v>
      </c>
      <c r="G505" s="19"/>
    </row>
    <row r="506">
      <c r="A506" s="228" t="s">
        <v>248</v>
      </c>
      <c r="B506" s="256" t="s">
        <v>6821</v>
      </c>
      <c r="C506" s="9"/>
      <c r="D506" s="43" t="s">
        <v>6957</v>
      </c>
      <c r="E506" s="84"/>
      <c r="F506" s="43" t="s">
        <v>6958</v>
      </c>
      <c r="G506" s="19"/>
    </row>
    <row r="507">
      <c r="A507" s="228" t="s">
        <v>248</v>
      </c>
      <c r="B507" s="256" t="s">
        <v>6821</v>
      </c>
      <c r="C507" s="9"/>
      <c r="D507" s="43" t="s">
        <v>6959</v>
      </c>
      <c r="E507" s="84"/>
      <c r="F507" s="43" t="s">
        <v>6960</v>
      </c>
      <c r="G507" s="19"/>
    </row>
    <row r="508">
      <c r="A508" s="228" t="s">
        <v>248</v>
      </c>
      <c r="B508" s="256" t="s">
        <v>6961</v>
      </c>
      <c r="C508" s="9"/>
      <c r="D508" s="91" t="s">
        <v>6962</v>
      </c>
      <c r="E508" s="91"/>
      <c r="F508" s="91" t="s">
        <v>6963</v>
      </c>
      <c r="G508" s="19"/>
    </row>
    <row r="509">
      <c r="A509" s="228" t="s">
        <v>368</v>
      </c>
      <c r="B509" s="256" t="s">
        <v>368</v>
      </c>
      <c r="C509" s="9"/>
      <c r="D509" s="91" t="s">
        <v>6964</v>
      </c>
      <c r="E509" s="91"/>
      <c r="F509" s="91" t="s">
        <v>6965</v>
      </c>
      <c r="G509" s="19"/>
    </row>
    <row r="510">
      <c r="A510" s="228" t="s">
        <v>368</v>
      </c>
      <c r="B510" s="256" t="s">
        <v>368</v>
      </c>
      <c r="C510" s="9"/>
      <c r="D510" s="91" t="s">
        <v>6966</v>
      </c>
      <c r="E510" s="91"/>
      <c r="F510" s="91" t="s">
        <v>6967</v>
      </c>
      <c r="G510" s="19"/>
    </row>
    <row r="511">
      <c r="A511" s="1" t="s">
        <v>6968</v>
      </c>
    </row>
    <row r="512">
      <c r="A512" s="264" t="s">
        <v>4788</v>
      </c>
      <c r="B512" s="235" t="s">
        <v>6969</v>
      </c>
      <c r="C512" s="9" t="s">
        <v>6970</v>
      </c>
      <c r="D512" s="91" t="s">
        <v>6971</v>
      </c>
      <c r="E512" s="91"/>
      <c r="F512" s="91" t="s">
        <v>6972</v>
      </c>
      <c r="G512" s="19"/>
    </row>
    <row r="513">
      <c r="A513" s="264" t="s">
        <v>4788</v>
      </c>
      <c r="B513" s="235" t="s">
        <v>6969</v>
      </c>
      <c r="C513" s="9" t="s">
        <v>6970</v>
      </c>
      <c r="D513" s="91" t="s">
        <v>6973</v>
      </c>
      <c r="E513" s="91"/>
      <c r="F513" s="91" t="s">
        <v>6625</v>
      </c>
      <c r="G513" s="19"/>
    </row>
    <row r="514">
      <c r="A514" s="264" t="s">
        <v>4788</v>
      </c>
      <c r="B514" s="235" t="s">
        <v>6969</v>
      </c>
      <c r="C514" s="9" t="s">
        <v>6974</v>
      </c>
      <c r="D514" s="91" t="s">
        <v>6975</v>
      </c>
      <c r="E514" s="91"/>
      <c r="F514" s="91" t="s">
        <v>6976</v>
      </c>
      <c r="G514" s="19"/>
    </row>
    <row r="515">
      <c r="A515" s="264" t="s">
        <v>4788</v>
      </c>
      <c r="B515" s="235" t="s">
        <v>6969</v>
      </c>
      <c r="C515" s="9" t="s">
        <v>6974</v>
      </c>
      <c r="D515" s="91" t="s">
        <v>6977</v>
      </c>
      <c r="E515" s="91"/>
      <c r="F515" s="91" t="s">
        <v>4499</v>
      </c>
      <c r="G515" s="19"/>
    </row>
    <row r="516">
      <c r="A516" s="264" t="s">
        <v>4788</v>
      </c>
      <c r="B516" s="235" t="s">
        <v>6969</v>
      </c>
      <c r="C516" s="9" t="s">
        <v>4962</v>
      </c>
      <c r="D516" s="91" t="s">
        <v>718</v>
      </c>
      <c r="E516" s="91"/>
      <c r="F516" s="91" t="s">
        <v>6978</v>
      </c>
      <c r="G516" s="19"/>
    </row>
    <row r="517">
      <c r="A517" s="264" t="s">
        <v>4788</v>
      </c>
      <c r="B517" s="235" t="s">
        <v>6969</v>
      </c>
      <c r="C517" s="9" t="s">
        <v>6979</v>
      </c>
      <c r="D517" s="91" t="s">
        <v>5907</v>
      </c>
      <c r="E517" s="91"/>
      <c r="F517" s="91" t="s">
        <v>6980</v>
      </c>
      <c r="G517" s="19"/>
    </row>
    <row r="518">
      <c r="A518" s="264" t="s">
        <v>4788</v>
      </c>
      <c r="B518" s="235" t="s">
        <v>6969</v>
      </c>
      <c r="C518" s="9" t="s">
        <v>6981</v>
      </c>
      <c r="D518" s="91" t="s">
        <v>3468</v>
      </c>
      <c r="E518" s="91"/>
      <c r="F518" s="91" t="s">
        <v>6982</v>
      </c>
      <c r="G518" s="19"/>
    </row>
    <row r="519">
      <c r="A519" s="264" t="s">
        <v>4788</v>
      </c>
      <c r="B519" s="235" t="s">
        <v>6969</v>
      </c>
      <c r="C519" s="9" t="s">
        <v>6981</v>
      </c>
      <c r="D519" s="91" t="s">
        <v>3692</v>
      </c>
      <c r="E519" s="91"/>
      <c r="F519" s="91" t="s">
        <v>6606</v>
      </c>
      <c r="G519" s="19"/>
    </row>
    <row r="520">
      <c r="A520" s="264" t="s">
        <v>4788</v>
      </c>
      <c r="B520" s="235" t="s">
        <v>6969</v>
      </c>
      <c r="C520" s="9" t="s">
        <v>6983</v>
      </c>
      <c r="D520" s="91" t="s">
        <v>6984</v>
      </c>
      <c r="E520" s="91"/>
      <c r="F520" s="91" t="s">
        <v>4499</v>
      </c>
      <c r="G520" s="19"/>
    </row>
    <row r="521">
      <c r="A521" s="264" t="s">
        <v>4788</v>
      </c>
      <c r="B521" s="235" t="s">
        <v>6969</v>
      </c>
      <c r="C521" s="9" t="s">
        <v>6985</v>
      </c>
      <c r="D521" s="91" t="s">
        <v>6986</v>
      </c>
      <c r="E521" s="91"/>
      <c r="F521" s="91" t="s">
        <v>6987</v>
      </c>
      <c r="G521" s="19"/>
    </row>
    <row r="522">
      <c r="A522" s="264" t="s">
        <v>4788</v>
      </c>
      <c r="B522" s="235" t="s">
        <v>6969</v>
      </c>
      <c r="C522" s="9" t="s">
        <v>6985</v>
      </c>
      <c r="D522" s="91" t="s">
        <v>6988</v>
      </c>
      <c r="E522" s="91"/>
      <c r="F522" s="91" t="s">
        <v>6628</v>
      </c>
      <c r="G522" s="19"/>
    </row>
    <row r="523">
      <c r="A523" s="265" t="s">
        <v>316</v>
      </c>
      <c r="B523" s="235" t="s">
        <v>6023</v>
      </c>
      <c r="C523" s="91" t="s">
        <v>6989</v>
      </c>
      <c r="D523" s="91" t="s">
        <v>6990</v>
      </c>
      <c r="E523" s="266"/>
      <c r="F523" s="91" t="s">
        <v>6991</v>
      </c>
      <c r="G523" s="19"/>
    </row>
    <row r="524">
      <c r="A524" s="264" t="s">
        <v>4521</v>
      </c>
      <c r="B524" s="235" t="s">
        <v>4522</v>
      </c>
      <c r="C524" s="9" t="s">
        <v>6992</v>
      </c>
      <c r="D524" s="91" t="s">
        <v>6993</v>
      </c>
      <c r="E524" s="91"/>
      <c r="F524" s="91" t="s">
        <v>6628</v>
      </c>
      <c r="G524" s="19"/>
    </row>
    <row r="525">
      <c r="A525" s="264" t="s">
        <v>678</v>
      </c>
      <c r="B525" s="235" t="s">
        <v>6994</v>
      </c>
      <c r="C525" s="9" t="s">
        <v>6995</v>
      </c>
      <c r="D525" s="91" t="s">
        <v>6996</v>
      </c>
      <c r="E525" s="266"/>
      <c r="F525" s="91" t="s">
        <v>6997</v>
      </c>
      <c r="G525" s="19"/>
    </row>
    <row r="526">
      <c r="A526" s="264" t="s">
        <v>678</v>
      </c>
      <c r="B526" s="235" t="s">
        <v>6994</v>
      </c>
      <c r="C526" s="9" t="s">
        <v>6998</v>
      </c>
      <c r="D526" s="91" t="s">
        <v>4216</v>
      </c>
      <c r="E526" s="266"/>
      <c r="F526" s="91" t="s">
        <v>6997</v>
      </c>
      <c r="G526" s="19"/>
    </row>
    <row r="527">
      <c r="A527" s="264" t="s">
        <v>248</v>
      </c>
      <c r="B527" s="235" t="s">
        <v>6821</v>
      </c>
      <c r="C527" s="9" t="s">
        <v>6703</v>
      </c>
      <c r="D527" s="91" t="s">
        <v>6822</v>
      </c>
      <c r="E527" s="91"/>
      <c r="F527" s="91" t="s">
        <v>5968</v>
      </c>
      <c r="G527" s="19"/>
    </row>
    <row r="528">
      <c r="A528" s="264" t="s">
        <v>248</v>
      </c>
      <c r="B528" s="235" t="s">
        <v>6821</v>
      </c>
      <c r="C528" s="9" t="s">
        <v>6703</v>
      </c>
      <c r="D528" s="91" t="s">
        <v>6999</v>
      </c>
      <c r="E528" s="91"/>
      <c r="F528" s="91" t="s">
        <v>7000</v>
      </c>
      <c r="G528" s="19"/>
    </row>
    <row r="529">
      <c r="A529" s="264" t="s">
        <v>248</v>
      </c>
      <c r="B529" s="235" t="s">
        <v>6821</v>
      </c>
      <c r="C529" s="9" t="s">
        <v>6703</v>
      </c>
      <c r="D529" s="91" t="s">
        <v>7001</v>
      </c>
      <c r="E529" s="91"/>
      <c r="F529" s="91" t="s">
        <v>7002</v>
      </c>
      <c r="G529" s="19"/>
    </row>
    <row r="530">
      <c r="A530" s="264" t="s">
        <v>248</v>
      </c>
      <c r="B530" s="235" t="s">
        <v>6821</v>
      </c>
      <c r="C530" s="9" t="s">
        <v>6703</v>
      </c>
      <c r="D530" s="91" t="s">
        <v>6830</v>
      </c>
      <c r="E530" s="91"/>
      <c r="F530" s="91" t="s">
        <v>7003</v>
      </c>
      <c r="G530" s="19"/>
    </row>
    <row r="531">
      <c r="A531" s="264" t="s">
        <v>248</v>
      </c>
      <c r="B531" s="235" t="s">
        <v>6821</v>
      </c>
      <c r="C531" s="9" t="s">
        <v>6703</v>
      </c>
      <c r="D531" s="91" t="s">
        <v>7004</v>
      </c>
      <c r="E531" s="91"/>
      <c r="F531" s="91"/>
      <c r="G531" s="19"/>
    </row>
    <row r="532">
      <c r="A532" s="264" t="s">
        <v>248</v>
      </c>
      <c r="B532" s="235" t="s">
        <v>6821</v>
      </c>
      <c r="C532" s="9" t="s">
        <v>4554</v>
      </c>
      <c r="D532" s="91" t="s">
        <v>7005</v>
      </c>
      <c r="E532" s="91"/>
      <c r="F532" s="91" t="s">
        <v>7006</v>
      </c>
      <c r="G532" s="19"/>
    </row>
    <row r="533">
      <c r="A533" s="264" t="s">
        <v>248</v>
      </c>
      <c r="B533" s="235" t="s">
        <v>6821</v>
      </c>
      <c r="C533" s="9" t="s">
        <v>6842</v>
      </c>
      <c r="D533" s="91" t="s">
        <v>7007</v>
      </c>
      <c r="E533" s="91"/>
      <c r="F533" s="91" t="s">
        <v>7008</v>
      </c>
      <c r="G533" s="19"/>
    </row>
    <row r="534">
      <c r="A534" s="264" t="s">
        <v>248</v>
      </c>
      <c r="B534" s="235" t="s">
        <v>6821</v>
      </c>
      <c r="C534" s="9" t="s">
        <v>6860</v>
      </c>
      <c r="D534" s="91" t="s">
        <v>6865</v>
      </c>
      <c r="E534" s="91"/>
      <c r="F534" s="91" t="s">
        <v>1194</v>
      </c>
      <c r="G534" s="19"/>
    </row>
    <row r="535">
      <c r="A535" s="264" t="s">
        <v>248</v>
      </c>
      <c r="B535" s="235" t="s">
        <v>6821</v>
      </c>
      <c r="C535" s="9" t="s">
        <v>6860</v>
      </c>
      <c r="D535" s="91" t="s">
        <v>7009</v>
      </c>
      <c r="E535" s="91"/>
      <c r="F535" s="91" t="s">
        <v>7003</v>
      </c>
      <c r="G535" s="19"/>
    </row>
    <row r="536">
      <c r="A536" s="264" t="s">
        <v>248</v>
      </c>
      <c r="B536" s="235" t="s">
        <v>6821</v>
      </c>
      <c r="C536" s="9" t="s">
        <v>6874</v>
      </c>
      <c r="D536" s="91" t="s">
        <v>7010</v>
      </c>
      <c r="E536" s="91"/>
      <c r="F536" s="91" t="s">
        <v>6646</v>
      </c>
      <c r="G536" s="19"/>
    </row>
    <row r="537">
      <c r="A537" s="264" t="s">
        <v>248</v>
      </c>
      <c r="B537" s="235" t="s">
        <v>6821</v>
      </c>
      <c r="C537" s="9" t="s">
        <v>6462</v>
      </c>
      <c r="D537" s="91" t="s">
        <v>7011</v>
      </c>
      <c r="E537" s="91"/>
      <c r="F537" s="91" t="s">
        <v>4255</v>
      </c>
      <c r="G537" s="19"/>
    </row>
    <row r="538">
      <c r="A538" s="264" t="s">
        <v>248</v>
      </c>
      <c r="B538" s="235" t="s">
        <v>6821</v>
      </c>
      <c r="C538" s="9" t="s">
        <v>6885</v>
      </c>
      <c r="D538" s="91" t="s">
        <v>7012</v>
      </c>
      <c r="E538" s="91"/>
      <c r="F538" s="91" t="s">
        <v>7013</v>
      </c>
      <c r="G538" s="19"/>
    </row>
    <row r="539">
      <c r="A539" s="264" t="s">
        <v>248</v>
      </c>
      <c r="B539" s="235" t="s">
        <v>6821</v>
      </c>
      <c r="C539" s="9" t="s">
        <v>6894</v>
      </c>
      <c r="D539" s="91" t="s">
        <v>6915</v>
      </c>
      <c r="E539" s="91"/>
      <c r="F539" s="91" t="s">
        <v>7003</v>
      </c>
      <c r="G539" s="19"/>
    </row>
    <row r="540">
      <c r="A540" s="264" t="s">
        <v>248</v>
      </c>
      <c r="B540" s="235" t="s">
        <v>6821</v>
      </c>
      <c r="C540" s="9" t="s">
        <v>7014</v>
      </c>
      <c r="D540" s="91" t="s">
        <v>7015</v>
      </c>
      <c r="E540" s="91"/>
      <c r="F540" s="91" t="s">
        <v>1194</v>
      </c>
      <c r="G540" s="19"/>
    </row>
    <row r="541">
      <c r="A541" s="264" t="s">
        <v>248</v>
      </c>
      <c r="B541" s="235" t="s">
        <v>6821</v>
      </c>
      <c r="C541" s="9" t="s">
        <v>6916</v>
      </c>
      <c r="D541" s="91" t="s">
        <v>7016</v>
      </c>
      <c r="E541" s="91"/>
      <c r="F541" s="91" t="s">
        <v>7017</v>
      </c>
      <c r="G541" s="19"/>
    </row>
    <row r="542">
      <c r="A542" s="264" t="s">
        <v>248</v>
      </c>
      <c r="B542" s="235" t="s">
        <v>6821</v>
      </c>
      <c r="C542" s="9" t="s">
        <v>5569</v>
      </c>
      <c r="D542" s="91" t="s">
        <v>7018</v>
      </c>
      <c r="E542" s="91" t="s">
        <v>7019</v>
      </c>
      <c r="F542" s="91" t="s">
        <v>6628</v>
      </c>
      <c r="G542" s="19"/>
    </row>
    <row r="543">
      <c r="A543" s="264" t="s">
        <v>248</v>
      </c>
      <c r="B543" s="235" t="s">
        <v>4908</v>
      </c>
      <c r="C543" s="9" t="s">
        <v>4913</v>
      </c>
      <c r="D543" s="91" t="s">
        <v>6420</v>
      </c>
      <c r="E543" s="91"/>
      <c r="F543" s="91" t="s">
        <v>5985</v>
      </c>
      <c r="G543" s="19"/>
    </row>
    <row r="544">
      <c r="A544" s="264" t="s">
        <v>248</v>
      </c>
      <c r="B544" s="235" t="s">
        <v>4908</v>
      </c>
      <c r="C544" s="9" t="s">
        <v>7020</v>
      </c>
      <c r="D544" s="91" t="s">
        <v>7021</v>
      </c>
      <c r="E544" s="91"/>
      <c r="F544" s="91" t="s">
        <v>7022</v>
      </c>
      <c r="G544" s="19"/>
    </row>
    <row r="545">
      <c r="A545" s="264" t="s">
        <v>248</v>
      </c>
      <c r="B545" s="235" t="s">
        <v>4908</v>
      </c>
      <c r="C545" s="9" t="s">
        <v>4916</v>
      </c>
      <c r="D545" s="91" t="s">
        <v>7023</v>
      </c>
      <c r="E545" s="91"/>
      <c r="F545" s="91" t="s">
        <v>5985</v>
      </c>
      <c r="G545" s="19"/>
    </row>
    <row r="546">
      <c r="A546" s="264" t="s">
        <v>248</v>
      </c>
      <c r="B546" s="235" t="s">
        <v>4908</v>
      </c>
      <c r="C546" s="9" t="s">
        <v>4916</v>
      </c>
      <c r="D546" s="91" t="s">
        <v>7024</v>
      </c>
      <c r="E546" s="91"/>
      <c r="F546" s="91" t="s">
        <v>7025</v>
      </c>
      <c r="G546" s="19"/>
    </row>
    <row r="547">
      <c r="A547" s="264" t="s">
        <v>248</v>
      </c>
      <c r="B547" s="235" t="s">
        <v>4908</v>
      </c>
      <c r="C547" s="9" t="s">
        <v>4916</v>
      </c>
      <c r="D547" s="91" t="s">
        <v>5144</v>
      </c>
      <c r="E547" s="91"/>
      <c r="F547" s="91" t="s">
        <v>7026</v>
      </c>
      <c r="G547" s="19"/>
    </row>
    <row r="548">
      <c r="A548" s="264" t="s">
        <v>248</v>
      </c>
      <c r="B548" s="235" t="s">
        <v>4908</v>
      </c>
      <c r="C548" s="9" t="s">
        <v>4916</v>
      </c>
      <c r="D548" s="91" t="s">
        <v>7027</v>
      </c>
      <c r="E548" s="91" t="s">
        <v>7028</v>
      </c>
      <c r="F548" s="91" t="s">
        <v>7022</v>
      </c>
      <c r="G548" s="19"/>
    </row>
    <row r="549">
      <c r="A549" s="264" t="s">
        <v>248</v>
      </c>
      <c r="B549" s="235" t="s">
        <v>5459</v>
      </c>
      <c r="C549" s="9" t="s">
        <v>6721</v>
      </c>
      <c r="D549" s="91" t="s">
        <v>7029</v>
      </c>
      <c r="E549" s="91"/>
      <c r="F549" s="91" t="s">
        <v>7030</v>
      </c>
      <c r="G549" s="19"/>
    </row>
    <row r="550">
      <c r="A550" s="264" t="s">
        <v>988</v>
      </c>
      <c r="B550" s="235" t="s">
        <v>6513</v>
      </c>
      <c r="C550" s="9" t="s">
        <v>6726</v>
      </c>
      <c r="D550" s="91" t="s">
        <v>6727</v>
      </c>
      <c r="E550" s="9" t="s">
        <v>6728</v>
      </c>
      <c r="F550" s="91" t="s">
        <v>6609</v>
      </c>
      <c r="G550" s="19"/>
    </row>
    <row r="551">
      <c r="A551" s="60" t="s">
        <v>366</v>
      </c>
    </row>
    <row r="552">
      <c r="A552" s="264" t="s">
        <v>4788</v>
      </c>
      <c r="B552" s="235" t="s">
        <v>6969</v>
      </c>
      <c r="C552" s="9" t="s">
        <v>7031</v>
      </c>
      <c r="D552" s="91" t="s">
        <v>7032</v>
      </c>
      <c r="E552" s="91"/>
      <c r="F552" s="91" t="s">
        <v>6978</v>
      </c>
      <c r="G552" s="19"/>
    </row>
    <row r="553">
      <c r="A553" s="264" t="s">
        <v>4788</v>
      </c>
      <c r="B553" s="235" t="s">
        <v>6969</v>
      </c>
      <c r="C553" s="9" t="s">
        <v>6970</v>
      </c>
      <c r="D553" s="91" t="s">
        <v>7032</v>
      </c>
      <c r="E553" s="91"/>
      <c r="F553" s="91" t="s">
        <v>7033</v>
      </c>
      <c r="G553" s="19"/>
    </row>
    <row r="554">
      <c r="A554" s="264" t="s">
        <v>316</v>
      </c>
      <c r="B554" s="235" t="s">
        <v>1446</v>
      </c>
      <c r="C554" s="9"/>
      <c r="D554" s="91"/>
      <c r="E554" s="91"/>
      <c r="F554" s="91" t="s">
        <v>7034</v>
      </c>
      <c r="G554" s="19"/>
    </row>
    <row r="555">
      <c r="A555" s="265" t="s">
        <v>316</v>
      </c>
      <c r="B555" s="235" t="s">
        <v>4517</v>
      </c>
      <c r="C555" s="91"/>
      <c r="D555" s="91"/>
      <c r="E555" s="91" t="s">
        <v>7035</v>
      </c>
      <c r="F555" s="91" t="s">
        <v>7036</v>
      </c>
      <c r="G555" s="19"/>
    </row>
    <row r="556">
      <c r="A556" s="264" t="s">
        <v>678</v>
      </c>
      <c r="B556" s="235" t="s">
        <v>6994</v>
      </c>
      <c r="C556" s="9" t="s">
        <v>7037</v>
      </c>
      <c r="D556" s="91" t="s">
        <v>368</v>
      </c>
      <c r="E556" s="91" t="s">
        <v>7038</v>
      </c>
      <c r="F556" s="91" t="s">
        <v>6997</v>
      </c>
      <c r="G556" s="19"/>
    </row>
    <row r="557">
      <c r="A557" s="264" t="s">
        <v>678</v>
      </c>
      <c r="B557" s="235" t="s">
        <v>6994</v>
      </c>
      <c r="C557" s="9" t="s">
        <v>7039</v>
      </c>
      <c r="D557" s="91" t="s">
        <v>368</v>
      </c>
      <c r="E557" s="91" t="s">
        <v>7040</v>
      </c>
      <c r="F557" s="91" t="s">
        <v>7041</v>
      </c>
      <c r="G557" s="19"/>
    </row>
    <row r="558">
      <c r="A558" s="264" t="s">
        <v>248</v>
      </c>
      <c r="B558" s="235" t="s">
        <v>6821</v>
      </c>
      <c r="C558" s="9"/>
      <c r="D558" s="91"/>
      <c r="E558" s="91" t="s">
        <v>7042</v>
      </c>
      <c r="F558" s="91" t="s">
        <v>3345</v>
      </c>
      <c r="G558" s="19"/>
    </row>
    <row r="559">
      <c r="A559" s="264" t="s">
        <v>248</v>
      </c>
      <c r="B559" s="235" t="s">
        <v>7043</v>
      </c>
      <c r="C559" s="9"/>
      <c r="D559" s="91"/>
      <c r="E559" s="91" t="s">
        <v>2010</v>
      </c>
      <c r="F559" s="91" t="s">
        <v>3345</v>
      </c>
      <c r="G559" s="19"/>
    </row>
    <row r="560">
      <c r="A560" s="1" t="s">
        <v>7044</v>
      </c>
    </row>
    <row r="561">
      <c r="A561" s="22" t="s">
        <v>6760</v>
      </c>
      <c r="B561" s="4"/>
      <c r="C561" s="4"/>
      <c r="D561" s="4"/>
      <c r="E561" s="4"/>
      <c r="F561" s="23"/>
      <c r="G561" s="1"/>
    </row>
    <row r="562">
      <c r="A562" s="267" t="s">
        <v>316</v>
      </c>
      <c r="B562" s="183" t="s">
        <v>1446</v>
      </c>
      <c r="C562" s="9" t="s">
        <v>7045</v>
      </c>
      <c r="D562" s="91" t="s">
        <v>1448</v>
      </c>
      <c r="E562" s="91"/>
      <c r="F562" s="91" t="s">
        <v>7046</v>
      </c>
      <c r="G562" s="19"/>
    </row>
    <row r="563">
      <c r="A563" s="267" t="s">
        <v>316</v>
      </c>
      <c r="B563" s="183" t="s">
        <v>1446</v>
      </c>
      <c r="C563" s="9" t="s">
        <v>7047</v>
      </c>
      <c r="D563" s="91" t="s">
        <v>7048</v>
      </c>
      <c r="E563" s="91"/>
      <c r="F563" s="91" t="s">
        <v>7049</v>
      </c>
      <c r="G563" s="19"/>
    </row>
    <row r="564" ht="15.75" customHeight="1">
      <c r="A564" s="267" t="s">
        <v>316</v>
      </c>
      <c r="B564" s="183" t="s">
        <v>4651</v>
      </c>
      <c r="C564" s="91" t="s">
        <v>2433</v>
      </c>
      <c r="D564" s="91" t="s">
        <v>2434</v>
      </c>
      <c r="E564" s="91" t="s">
        <v>7050</v>
      </c>
      <c r="F564" s="91" t="s">
        <v>7046</v>
      </c>
      <c r="G564" s="19"/>
    </row>
    <row r="565">
      <c r="A565" s="267" t="s">
        <v>326</v>
      </c>
      <c r="B565" s="183" t="s">
        <v>658</v>
      </c>
      <c r="C565" s="9" t="s">
        <v>1249</v>
      </c>
      <c r="D565" s="91" t="s">
        <v>1522</v>
      </c>
      <c r="E565" s="91"/>
      <c r="F565" s="91" t="s">
        <v>7051</v>
      </c>
      <c r="G565" s="19"/>
    </row>
    <row r="566">
      <c r="A566" s="267" t="s">
        <v>326</v>
      </c>
      <c r="B566" s="183" t="s">
        <v>658</v>
      </c>
      <c r="C566" s="9" t="s">
        <v>872</v>
      </c>
      <c r="D566" s="91" t="s">
        <v>660</v>
      </c>
      <c r="E566" s="91"/>
      <c r="F566" s="91" t="s">
        <v>7052</v>
      </c>
      <c r="G566" s="19"/>
    </row>
    <row r="567">
      <c r="A567" s="267" t="s">
        <v>326</v>
      </c>
      <c r="B567" s="183" t="s">
        <v>658</v>
      </c>
      <c r="C567" s="9" t="s">
        <v>7053</v>
      </c>
      <c r="D567" s="91" t="s">
        <v>7054</v>
      </c>
      <c r="E567" s="91"/>
      <c r="F567" s="91" t="s">
        <v>7055</v>
      </c>
      <c r="G567" s="19"/>
    </row>
    <row r="568">
      <c r="A568" s="267" t="s">
        <v>671</v>
      </c>
      <c r="B568" s="183" t="s">
        <v>7056</v>
      </c>
      <c r="C568" s="9" t="s">
        <v>7057</v>
      </c>
      <c r="D568" s="43" t="s">
        <v>6072</v>
      </c>
      <c r="E568" s="91"/>
      <c r="F568" s="91" t="s">
        <v>7055</v>
      </c>
      <c r="G568" s="19"/>
    </row>
    <row r="569">
      <c r="A569" s="267" t="s">
        <v>6787</v>
      </c>
      <c r="B569" s="183" t="s">
        <v>6799</v>
      </c>
      <c r="C569" s="9" t="s">
        <v>6800</v>
      </c>
      <c r="D569" s="43" t="s">
        <v>6801</v>
      </c>
      <c r="E569" s="91"/>
      <c r="F569" s="91" t="s">
        <v>7058</v>
      </c>
      <c r="G569" s="19"/>
    </row>
    <row r="570">
      <c r="A570" s="267" t="s">
        <v>6787</v>
      </c>
      <c r="B570" s="183" t="s">
        <v>6799</v>
      </c>
      <c r="C570" s="9" t="s">
        <v>6800</v>
      </c>
      <c r="D570" s="43" t="s">
        <v>6803</v>
      </c>
      <c r="E570" s="91"/>
      <c r="F570" s="91" t="s">
        <v>7058</v>
      </c>
      <c r="G570" s="19"/>
    </row>
    <row r="571">
      <c r="A571" s="267" t="s">
        <v>6787</v>
      </c>
      <c r="B571" s="183" t="s">
        <v>6799</v>
      </c>
      <c r="C571" s="9" t="s">
        <v>6800</v>
      </c>
      <c r="D571" s="43" t="s">
        <v>6804</v>
      </c>
      <c r="E571" s="91"/>
      <c r="F571" s="91" t="s">
        <v>7058</v>
      </c>
      <c r="G571" s="19"/>
    </row>
    <row r="572">
      <c r="A572" s="267" t="s">
        <v>6787</v>
      </c>
      <c r="B572" s="183" t="s">
        <v>6799</v>
      </c>
      <c r="C572" s="9" t="s">
        <v>6800</v>
      </c>
      <c r="D572" s="43" t="s">
        <v>6805</v>
      </c>
      <c r="E572" s="91"/>
      <c r="F572" s="91" t="s">
        <v>7058</v>
      </c>
      <c r="G572" s="19"/>
    </row>
    <row r="573">
      <c r="A573" s="267" t="s">
        <v>6787</v>
      </c>
      <c r="B573" s="183" t="s">
        <v>6799</v>
      </c>
      <c r="C573" s="9" t="s">
        <v>6800</v>
      </c>
      <c r="D573" s="43" t="s">
        <v>6806</v>
      </c>
      <c r="E573" s="91"/>
      <c r="F573" s="91" t="s">
        <v>7058</v>
      </c>
      <c r="G573" s="19"/>
    </row>
    <row r="574">
      <c r="A574" s="267" t="s">
        <v>248</v>
      </c>
      <c r="B574" s="183" t="s">
        <v>6821</v>
      </c>
      <c r="C574" s="9" t="s">
        <v>6703</v>
      </c>
      <c r="D574" s="91" t="s">
        <v>7059</v>
      </c>
      <c r="E574" s="91"/>
      <c r="F574" s="91" t="s">
        <v>7060</v>
      </c>
      <c r="G574" s="19"/>
    </row>
    <row r="575">
      <c r="A575" s="267" t="s">
        <v>248</v>
      </c>
      <c r="B575" s="183" t="s">
        <v>6821</v>
      </c>
      <c r="C575" s="9" t="s">
        <v>6703</v>
      </c>
      <c r="D575" s="91" t="s">
        <v>6826</v>
      </c>
      <c r="E575" s="91"/>
      <c r="F575" s="91" t="s">
        <v>7061</v>
      </c>
      <c r="G575" s="19"/>
    </row>
    <row r="576">
      <c r="A576" s="267" t="s">
        <v>248</v>
      </c>
      <c r="B576" s="183" t="s">
        <v>6821</v>
      </c>
      <c r="C576" s="9" t="s">
        <v>6703</v>
      </c>
      <c r="D576" s="91" t="s">
        <v>7062</v>
      </c>
      <c r="E576" s="91"/>
      <c r="F576" s="91" t="s">
        <v>7063</v>
      </c>
      <c r="G576" s="19"/>
    </row>
    <row r="577">
      <c r="A577" s="267" t="s">
        <v>248</v>
      </c>
      <c r="B577" s="183" t="s">
        <v>6821</v>
      </c>
      <c r="C577" s="9" t="s">
        <v>6703</v>
      </c>
      <c r="D577" s="91" t="s">
        <v>6830</v>
      </c>
      <c r="E577" s="91"/>
      <c r="F577" s="91" t="s">
        <v>7064</v>
      </c>
      <c r="G577" s="19"/>
    </row>
    <row r="578">
      <c r="A578" s="267" t="s">
        <v>248</v>
      </c>
      <c r="B578" s="183" t="s">
        <v>6821</v>
      </c>
      <c r="C578" s="9" t="s">
        <v>6703</v>
      </c>
      <c r="D578" s="91" t="s">
        <v>6834</v>
      </c>
      <c r="E578" s="91"/>
      <c r="F578" s="91" t="s">
        <v>7065</v>
      </c>
      <c r="G578" s="19"/>
    </row>
    <row r="579">
      <c r="A579" s="267" t="s">
        <v>248</v>
      </c>
      <c r="B579" s="183" t="s">
        <v>6821</v>
      </c>
      <c r="C579" s="9" t="s">
        <v>4554</v>
      </c>
      <c r="D579" s="91" t="s">
        <v>7066</v>
      </c>
      <c r="E579" s="91"/>
      <c r="F579" s="91" t="s">
        <v>7065</v>
      </c>
      <c r="G579" s="19"/>
    </row>
    <row r="580">
      <c r="A580" s="267" t="s">
        <v>248</v>
      </c>
      <c r="B580" s="183" t="s">
        <v>6821</v>
      </c>
      <c r="C580" s="9" t="s">
        <v>4554</v>
      </c>
      <c r="D580" s="91" t="s">
        <v>6836</v>
      </c>
      <c r="E580" s="91"/>
      <c r="F580" s="91" t="s">
        <v>7067</v>
      </c>
      <c r="G580" s="19"/>
    </row>
    <row r="581">
      <c r="A581" s="267" t="s">
        <v>248</v>
      </c>
      <c r="B581" s="183" t="s">
        <v>6821</v>
      </c>
      <c r="C581" s="9" t="s">
        <v>4554</v>
      </c>
      <c r="D581" s="91" t="s">
        <v>6838</v>
      </c>
      <c r="E581" s="91"/>
      <c r="F581" s="91" t="s">
        <v>7068</v>
      </c>
      <c r="G581" s="19"/>
    </row>
    <row r="582">
      <c r="A582" s="267" t="s">
        <v>248</v>
      </c>
      <c r="B582" s="183" t="s">
        <v>6821</v>
      </c>
      <c r="C582" s="9" t="s">
        <v>6842</v>
      </c>
      <c r="D582" s="91" t="s">
        <v>6847</v>
      </c>
      <c r="E582" s="91"/>
      <c r="F582" s="91" t="s">
        <v>7069</v>
      </c>
      <c r="G582" s="19"/>
    </row>
    <row r="583">
      <c r="A583" s="267" t="s">
        <v>248</v>
      </c>
      <c r="B583" s="183" t="s">
        <v>6821</v>
      </c>
      <c r="C583" s="9" t="s">
        <v>6842</v>
      </c>
      <c r="D583" s="91" t="s">
        <v>6849</v>
      </c>
      <c r="E583" s="91"/>
      <c r="F583" s="91" t="s">
        <v>7070</v>
      </c>
      <c r="G583" s="19"/>
    </row>
    <row r="584">
      <c r="A584" s="267" t="s">
        <v>248</v>
      </c>
      <c r="B584" s="183" t="s">
        <v>6821</v>
      </c>
      <c r="C584" s="9" t="s">
        <v>6842</v>
      </c>
      <c r="D584" s="91" t="s">
        <v>6852</v>
      </c>
      <c r="E584" s="91"/>
      <c r="F584" s="91" t="s">
        <v>7071</v>
      </c>
      <c r="G584" s="19"/>
    </row>
    <row r="585">
      <c r="A585" s="267" t="s">
        <v>248</v>
      </c>
      <c r="B585" s="183" t="s">
        <v>6821</v>
      </c>
      <c r="C585" s="9" t="s">
        <v>6842</v>
      </c>
      <c r="D585" s="91" t="s">
        <v>7072</v>
      </c>
      <c r="E585" s="91"/>
      <c r="F585" s="91" t="s">
        <v>7073</v>
      </c>
      <c r="G585" s="19"/>
    </row>
    <row r="586">
      <c r="A586" s="267" t="s">
        <v>248</v>
      </c>
      <c r="B586" s="183" t="s">
        <v>6821</v>
      </c>
      <c r="C586" s="9" t="s">
        <v>6842</v>
      </c>
      <c r="D586" s="91" t="s">
        <v>7074</v>
      </c>
      <c r="E586" s="91"/>
      <c r="F586" s="91" t="s">
        <v>7075</v>
      </c>
      <c r="G586" s="19"/>
    </row>
    <row r="587">
      <c r="A587" s="267" t="s">
        <v>248</v>
      </c>
      <c r="B587" s="183" t="s">
        <v>6821</v>
      </c>
      <c r="C587" s="9" t="s">
        <v>6842</v>
      </c>
      <c r="D587" s="91" t="s">
        <v>7076</v>
      </c>
      <c r="E587" s="91"/>
      <c r="F587" s="91" t="s">
        <v>7077</v>
      </c>
      <c r="G587" s="19"/>
    </row>
    <row r="588">
      <c r="A588" s="267" t="s">
        <v>248</v>
      </c>
      <c r="B588" s="183" t="s">
        <v>6821</v>
      </c>
      <c r="C588" s="9" t="s">
        <v>6860</v>
      </c>
      <c r="D588" s="91" t="s">
        <v>7078</v>
      </c>
      <c r="E588" s="91"/>
      <c r="F588" s="91" t="s">
        <v>7079</v>
      </c>
      <c r="G588" s="19"/>
    </row>
    <row r="589">
      <c r="A589" s="267" t="s">
        <v>248</v>
      </c>
      <c r="B589" s="183" t="s">
        <v>6821</v>
      </c>
      <c r="C589" s="9" t="s">
        <v>6860</v>
      </c>
      <c r="D589" s="91" t="s">
        <v>6861</v>
      </c>
      <c r="E589" s="91"/>
      <c r="F589" s="91" t="s">
        <v>7080</v>
      </c>
      <c r="G589" s="19"/>
    </row>
    <row r="590">
      <c r="A590" s="267" t="s">
        <v>248</v>
      </c>
      <c r="B590" s="183" t="s">
        <v>6821</v>
      </c>
      <c r="C590" s="9" t="s">
        <v>6860</v>
      </c>
      <c r="D590" s="91" t="s">
        <v>6863</v>
      </c>
      <c r="E590" s="91"/>
      <c r="F590" s="91" t="s">
        <v>7081</v>
      </c>
      <c r="G590" s="19"/>
    </row>
    <row r="591">
      <c r="A591" s="267" t="s">
        <v>248</v>
      </c>
      <c r="B591" s="183" t="s">
        <v>6821</v>
      </c>
      <c r="C591" s="9" t="s">
        <v>6860</v>
      </c>
      <c r="D591" s="91" t="s">
        <v>6866</v>
      </c>
      <c r="E591" s="91"/>
      <c r="F591" s="91" t="s">
        <v>7082</v>
      </c>
      <c r="G591" s="19"/>
    </row>
    <row r="592">
      <c r="A592" s="267" t="s">
        <v>248</v>
      </c>
      <c r="B592" s="183" t="s">
        <v>6821</v>
      </c>
      <c r="C592" s="9" t="s">
        <v>6860</v>
      </c>
      <c r="D592" s="91" t="s">
        <v>6867</v>
      </c>
      <c r="E592" s="91"/>
      <c r="F592" s="91" t="s">
        <v>7083</v>
      </c>
      <c r="G592" s="19"/>
    </row>
    <row r="593">
      <c r="A593" s="267" t="s">
        <v>248</v>
      </c>
      <c r="B593" s="183" t="s">
        <v>6821</v>
      </c>
      <c r="C593" s="9" t="s">
        <v>6860</v>
      </c>
      <c r="D593" s="91" t="s">
        <v>6872</v>
      </c>
      <c r="E593" s="91"/>
      <c r="F593" s="91" t="s">
        <v>7084</v>
      </c>
      <c r="G593" s="19"/>
    </row>
    <row r="594">
      <c r="A594" s="267" t="s">
        <v>248</v>
      </c>
      <c r="B594" s="183" t="s">
        <v>6821</v>
      </c>
      <c r="C594" s="9" t="s">
        <v>6874</v>
      </c>
      <c r="D594" s="91" t="s">
        <v>6875</v>
      </c>
      <c r="E594" s="91"/>
      <c r="F594" s="91" t="s">
        <v>7085</v>
      </c>
      <c r="G594" s="19"/>
    </row>
    <row r="595">
      <c r="A595" s="267" t="s">
        <v>248</v>
      </c>
      <c r="B595" s="183" t="s">
        <v>6821</v>
      </c>
      <c r="C595" s="9" t="s">
        <v>6874</v>
      </c>
      <c r="D595" s="91" t="s">
        <v>7086</v>
      </c>
      <c r="E595" s="91"/>
      <c r="F595" s="91" t="s">
        <v>7065</v>
      </c>
      <c r="G595" s="19"/>
    </row>
    <row r="596">
      <c r="A596" s="267" t="s">
        <v>248</v>
      </c>
      <c r="B596" s="183" t="s">
        <v>6821</v>
      </c>
      <c r="C596" s="9" t="s">
        <v>6874</v>
      </c>
      <c r="D596" s="91" t="s">
        <v>7087</v>
      </c>
      <c r="E596" s="91"/>
      <c r="F596" s="91" t="s">
        <v>7088</v>
      </c>
      <c r="G596" s="19"/>
    </row>
    <row r="597">
      <c r="A597" s="267" t="s">
        <v>248</v>
      </c>
      <c r="B597" s="183" t="s">
        <v>6821</v>
      </c>
      <c r="C597" s="9" t="s">
        <v>6874</v>
      </c>
      <c r="D597" s="91" t="s">
        <v>7089</v>
      </c>
      <c r="E597" s="91"/>
      <c r="F597" s="91" t="s">
        <v>7090</v>
      </c>
      <c r="G597" s="19"/>
    </row>
    <row r="598">
      <c r="A598" s="267" t="s">
        <v>248</v>
      </c>
      <c r="B598" s="183" t="s">
        <v>6821</v>
      </c>
      <c r="C598" s="9" t="s">
        <v>6874</v>
      </c>
      <c r="D598" s="91" t="s">
        <v>7010</v>
      </c>
      <c r="E598" s="91"/>
      <c r="F598" s="91" t="s">
        <v>7051</v>
      </c>
      <c r="G598" s="19"/>
    </row>
    <row r="599">
      <c r="A599" s="267" t="s">
        <v>248</v>
      </c>
      <c r="B599" s="183" t="s">
        <v>6821</v>
      </c>
      <c r="C599" s="9" t="s">
        <v>6874</v>
      </c>
      <c r="D599" s="91" t="s">
        <v>7091</v>
      </c>
      <c r="E599" s="91"/>
      <c r="F599" s="91" t="s">
        <v>7092</v>
      </c>
      <c r="G599" s="19"/>
    </row>
    <row r="600">
      <c r="A600" s="267" t="s">
        <v>248</v>
      </c>
      <c r="B600" s="183" t="s">
        <v>6821</v>
      </c>
      <c r="C600" s="9" t="s">
        <v>6462</v>
      </c>
      <c r="D600" s="91" t="s">
        <v>6883</v>
      </c>
      <c r="E600" s="91"/>
      <c r="F600" s="91" t="s">
        <v>7093</v>
      </c>
      <c r="G600" s="19"/>
    </row>
    <row r="601">
      <c r="A601" s="267" t="s">
        <v>248</v>
      </c>
      <c r="B601" s="183" t="s">
        <v>6821</v>
      </c>
      <c r="C601" s="9" t="s">
        <v>6462</v>
      </c>
      <c r="D601" s="91" t="s">
        <v>7094</v>
      </c>
      <c r="E601" s="91"/>
      <c r="F601" s="91" t="s">
        <v>7065</v>
      </c>
      <c r="G601" s="19"/>
    </row>
    <row r="602">
      <c r="A602" s="267" t="s">
        <v>248</v>
      </c>
      <c r="B602" s="183" t="s">
        <v>6821</v>
      </c>
      <c r="C602" s="9" t="s">
        <v>6462</v>
      </c>
      <c r="D602" s="91" t="s">
        <v>7095</v>
      </c>
      <c r="E602" s="91"/>
      <c r="F602" s="91" t="s">
        <v>7065</v>
      </c>
      <c r="G602" s="19"/>
    </row>
    <row r="603">
      <c r="A603" s="267" t="s">
        <v>248</v>
      </c>
      <c r="B603" s="183" t="s">
        <v>6821</v>
      </c>
      <c r="C603" s="9" t="s">
        <v>6462</v>
      </c>
      <c r="D603" s="91" t="s">
        <v>7096</v>
      </c>
      <c r="E603" s="91"/>
      <c r="F603" s="91" t="s">
        <v>7097</v>
      </c>
      <c r="G603" s="19"/>
    </row>
    <row r="604">
      <c r="A604" s="267" t="s">
        <v>248</v>
      </c>
      <c r="B604" s="183" t="s">
        <v>6821</v>
      </c>
      <c r="C604" s="9" t="s">
        <v>6885</v>
      </c>
      <c r="D604" s="91" t="s">
        <v>7098</v>
      </c>
      <c r="E604" s="91"/>
      <c r="F604" s="91" t="s">
        <v>7051</v>
      </c>
      <c r="G604" s="19"/>
    </row>
    <row r="605">
      <c r="A605" s="267" t="s">
        <v>248</v>
      </c>
      <c r="B605" s="183" t="s">
        <v>6821</v>
      </c>
      <c r="C605" s="9" t="s">
        <v>6885</v>
      </c>
      <c r="D605" s="91" t="s">
        <v>7099</v>
      </c>
      <c r="E605" s="91"/>
      <c r="F605" s="91" t="s">
        <v>7100</v>
      </c>
      <c r="G605" s="19"/>
    </row>
    <row r="606">
      <c r="A606" s="267" t="s">
        <v>248</v>
      </c>
      <c r="B606" s="183" t="s">
        <v>6821</v>
      </c>
      <c r="C606" s="9" t="s">
        <v>6885</v>
      </c>
      <c r="D606" s="91" t="s">
        <v>7101</v>
      </c>
      <c r="E606" s="91"/>
      <c r="F606" s="91" t="s">
        <v>7068</v>
      </c>
      <c r="G606" s="19"/>
    </row>
    <row r="607">
      <c r="A607" s="267" t="s">
        <v>248</v>
      </c>
      <c r="B607" s="183" t="s">
        <v>6821</v>
      </c>
      <c r="C607" s="9" t="s">
        <v>6885</v>
      </c>
      <c r="D607" s="91" t="s">
        <v>6890</v>
      </c>
      <c r="E607" s="91"/>
      <c r="F607" s="91" t="s">
        <v>7102</v>
      </c>
      <c r="G607" s="19"/>
    </row>
    <row r="608">
      <c r="A608" s="267" t="s">
        <v>248</v>
      </c>
      <c r="B608" s="183" t="s">
        <v>6821</v>
      </c>
      <c r="C608" s="9" t="s">
        <v>6885</v>
      </c>
      <c r="D608" s="91" t="s">
        <v>6892</v>
      </c>
      <c r="E608" s="91"/>
      <c r="F608" s="91" t="s">
        <v>7103</v>
      </c>
      <c r="G608" s="19"/>
    </row>
    <row r="609">
      <c r="A609" s="267" t="s">
        <v>248</v>
      </c>
      <c r="B609" s="183" t="s">
        <v>6821</v>
      </c>
      <c r="C609" s="9" t="s">
        <v>6894</v>
      </c>
      <c r="D609" s="91" t="s">
        <v>6895</v>
      </c>
      <c r="E609" s="91"/>
      <c r="F609" s="91" t="s">
        <v>7104</v>
      </c>
      <c r="G609" s="19"/>
    </row>
    <row r="610">
      <c r="A610" s="267" t="s">
        <v>248</v>
      </c>
      <c r="B610" s="183" t="s">
        <v>6821</v>
      </c>
      <c r="C610" s="9" t="s">
        <v>6894</v>
      </c>
      <c r="D610" s="91" t="s">
        <v>6899</v>
      </c>
      <c r="E610" s="91"/>
      <c r="F610" s="91" t="s">
        <v>7049</v>
      </c>
      <c r="G610" s="19"/>
    </row>
    <row r="611">
      <c r="A611" s="267" t="s">
        <v>248</v>
      </c>
      <c r="B611" s="183" t="s">
        <v>6821</v>
      </c>
      <c r="C611" s="9" t="s">
        <v>6894</v>
      </c>
      <c r="D611" s="91" t="s">
        <v>6903</v>
      </c>
      <c r="E611" s="91"/>
      <c r="F611" s="91" t="s">
        <v>7105</v>
      </c>
      <c r="G611" s="19"/>
    </row>
    <row r="612">
      <c r="A612" s="267" t="s">
        <v>248</v>
      </c>
      <c r="B612" s="183" t="s">
        <v>6821</v>
      </c>
      <c r="C612" s="9" t="s">
        <v>6894</v>
      </c>
      <c r="D612" s="91" t="s">
        <v>6905</v>
      </c>
      <c r="E612" s="91"/>
      <c r="F612" s="91" t="s">
        <v>7106</v>
      </c>
      <c r="G612" s="19"/>
    </row>
    <row r="613">
      <c r="A613" s="267" t="s">
        <v>248</v>
      </c>
      <c r="B613" s="183" t="s">
        <v>6821</v>
      </c>
      <c r="C613" s="9" t="s">
        <v>6894</v>
      </c>
      <c r="D613" s="91" t="s">
        <v>6910</v>
      </c>
      <c r="E613" s="91"/>
      <c r="F613" s="91" t="s">
        <v>7107</v>
      </c>
      <c r="G613" s="19"/>
    </row>
    <row r="614">
      <c r="A614" s="267" t="s">
        <v>248</v>
      </c>
      <c r="B614" s="183" t="s">
        <v>6821</v>
      </c>
      <c r="C614" s="9" t="s">
        <v>6916</v>
      </c>
      <c r="D614" s="91" t="s">
        <v>6917</v>
      </c>
      <c r="E614" s="91"/>
      <c r="F614" s="91" t="s">
        <v>7108</v>
      </c>
      <c r="G614" s="19"/>
    </row>
    <row r="615">
      <c r="A615" s="267" t="s">
        <v>248</v>
      </c>
      <c r="B615" s="183" t="s">
        <v>6821</v>
      </c>
      <c r="C615" s="9" t="s">
        <v>6916</v>
      </c>
      <c r="D615" s="91" t="s">
        <v>6918</v>
      </c>
      <c r="E615" s="91"/>
      <c r="F615" s="91" t="s">
        <v>7109</v>
      </c>
      <c r="G615" s="19"/>
    </row>
    <row r="616">
      <c r="A616" s="267" t="s">
        <v>248</v>
      </c>
      <c r="B616" s="183" t="s">
        <v>6821</v>
      </c>
      <c r="C616" s="9" t="s">
        <v>6916</v>
      </c>
      <c r="D616" s="91" t="s">
        <v>6920</v>
      </c>
      <c r="E616" s="91"/>
      <c r="F616" s="91" t="s">
        <v>7110</v>
      </c>
      <c r="G616" s="19"/>
    </row>
    <row r="617">
      <c r="A617" s="267" t="s">
        <v>248</v>
      </c>
      <c r="B617" s="183" t="s">
        <v>7043</v>
      </c>
      <c r="C617" s="9" t="s">
        <v>4581</v>
      </c>
      <c r="D617" s="91" t="s">
        <v>7111</v>
      </c>
      <c r="E617" s="91"/>
      <c r="F617" s="91" t="s">
        <v>7070</v>
      </c>
      <c r="G617" s="19"/>
    </row>
    <row r="618">
      <c r="A618" s="267" t="s">
        <v>248</v>
      </c>
      <c r="B618" s="183" t="s">
        <v>6921</v>
      </c>
      <c r="C618" s="9" t="s">
        <v>4581</v>
      </c>
      <c r="D618" s="91" t="s">
        <v>6922</v>
      </c>
      <c r="E618" s="91" t="s">
        <v>2128</v>
      </c>
      <c r="F618" s="91" t="s">
        <v>7112</v>
      </c>
      <c r="G618" s="19"/>
    </row>
    <row r="619">
      <c r="A619" s="267" t="s">
        <v>248</v>
      </c>
      <c r="B619" s="183" t="s">
        <v>6924</v>
      </c>
      <c r="C619" s="9" t="s">
        <v>4581</v>
      </c>
      <c r="D619" s="91" t="s">
        <v>6928</v>
      </c>
      <c r="E619" s="91"/>
      <c r="F619" s="91" t="s">
        <v>7113</v>
      </c>
      <c r="G619" s="19"/>
    </row>
    <row r="620">
      <c r="A620" s="267" t="s">
        <v>248</v>
      </c>
      <c r="B620" s="183" t="s">
        <v>6924</v>
      </c>
      <c r="C620" s="9" t="s">
        <v>4581</v>
      </c>
      <c r="D620" s="91" t="s">
        <v>7114</v>
      </c>
      <c r="E620" s="91"/>
      <c r="F620" s="91" t="s">
        <v>7046</v>
      </c>
      <c r="G620" s="19"/>
    </row>
    <row r="621">
      <c r="A621" s="267" t="s">
        <v>248</v>
      </c>
      <c r="B621" s="183" t="s">
        <v>6924</v>
      </c>
      <c r="C621" s="9" t="s">
        <v>4581</v>
      </c>
      <c r="D621" s="91" t="s">
        <v>7115</v>
      </c>
      <c r="E621" s="91"/>
      <c r="F621" s="91" t="s">
        <v>7063</v>
      </c>
      <c r="G621" s="19"/>
    </row>
    <row r="622">
      <c r="A622" s="267" t="s">
        <v>248</v>
      </c>
      <c r="B622" s="183" t="s">
        <v>6924</v>
      </c>
      <c r="C622" s="9" t="s">
        <v>4581</v>
      </c>
      <c r="D622" s="91" t="s">
        <v>6932</v>
      </c>
      <c r="E622" s="91"/>
      <c r="F622" s="91" t="s">
        <v>7063</v>
      </c>
      <c r="G622" s="19"/>
    </row>
    <row r="623">
      <c r="A623" s="267" t="s">
        <v>1035</v>
      </c>
      <c r="B623" s="183" t="s">
        <v>4976</v>
      </c>
      <c r="C623" s="9" t="s">
        <v>6946</v>
      </c>
      <c r="D623" s="91" t="s">
        <v>7116</v>
      </c>
      <c r="E623" s="91"/>
      <c r="F623" s="91" t="s">
        <v>7063</v>
      </c>
      <c r="G623" s="19"/>
    </row>
    <row r="624">
      <c r="A624" s="267" t="s">
        <v>1035</v>
      </c>
      <c r="B624" s="183" t="s">
        <v>4976</v>
      </c>
      <c r="C624" s="9" t="s">
        <v>6946</v>
      </c>
      <c r="D624" s="91" t="s">
        <v>6950</v>
      </c>
      <c r="E624" s="91"/>
      <c r="F624" s="91" t="s">
        <v>7063</v>
      </c>
      <c r="G624" s="19"/>
    </row>
    <row r="625">
      <c r="A625" s="60" t="s">
        <v>366</v>
      </c>
    </row>
    <row r="626">
      <c r="A626" s="267" t="s">
        <v>316</v>
      </c>
      <c r="B626" s="183" t="s">
        <v>4517</v>
      </c>
      <c r="C626" s="9"/>
      <c r="D626" s="91"/>
      <c r="E626" s="91"/>
      <c r="F626" s="91"/>
      <c r="G626" s="19"/>
    </row>
    <row r="627">
      <c r="A627" s="267" t="s">
        <v>230</v>
      </c>
      <c r="B627" s="183" t="s">
        <v>6662</v>
      </c>
      <c r="C627" s="9"/>
      <c r="D627" s="91"/>
      <c r="E627" s="91"/>
      <c r="F627" s="91"/>
      <c r="G627" s="19"/>
    </row>
    <row r="628">
      <c r="A628" s="267" t="s">
        <v>6787</v>
      </c>
      <c r="B628" s="183" t="s">
        <v>6788</v>
      </c>
      <c r="C628" s="9"/>
      <c r="D628" s="43"/>
      <c r="E628" s="91" t="s">
        <v>6956</v>
      </c>
      <c r="F628" s="91" t="s">
        <v>7117</v>
      </c>
      <c r="G628" s="19"/>
    </row>
    <row r="629">
      <c r="A629" s="267" t="s">
        <v>248</v>
      </c>
      <c r="B629" s="183" t="s">
        <v>4908</v>
      </c>
      <c r="C629" s="9"/>
      <c r="D629" s="91"/>
      <c r="E629" s="91"/>
      <c r="F629" s="91"/>
      <c r="G629" s="19"/>
    </row>
    <row r="630">
      <c r="A630" s="267" t="s">
        <v>248</v>
      </c>
      <c r="B630" s="183" t="s">
        <v>6821</v>
      </c>
      <c r="C630" s="9"/>
      <c r="D630" s="91"/>
      <c r="E630" s="91"/>
      <c r="F630" s="91" t="s">
        <v>7063</v>
      </c>
      <c r="G630" s="19"/>
    </row>
    <row r="631">
      <c r="A631" s="267" t="s">
        <v>248</v>
      </c>
      <c r="B631" s="183" t="s">
        <v>368</v>
      </c>
      <c r="C631" s="9"/>
      <c r="D631" s="91"/>
      <c r="E631" s="91" t="s">
        <v>7118</v>
      </c>
      <c r="F631" s="91" t="s">
        <v>7070</v>
      </c>
      <c r="G631" s="19"/>
    </row>
    <row r="632">
      <c r="A632" s="267" t="s">
        <v>368</v>
      </c>
      <c r="B632" s="183" t="s">
        <v>368</v>
      </c>
      <c r="C632" s="9"/>
      <c r="D632" s="91" t="s">
        <v>7119</v>
      </c>
      <c r="E632" s="91"/>
      <c r="F632" s="91" t="s">
        <v>7088</v>
      </c>
      <c r="G632" s="19"/>
    </row>
    <row r="633">
      <c r="A633" s="1" t="s">
        <v>7120</v>
      </c>
    </row>
    <row r="634">
      <c r="A634" s="268" t="s">
        <v>4788</v>
      </c>
      <c r="B634" s="269" t="s">
        <v>6969</v>
      </c>
      <c r="C634" s="9" t="s">
        <v>7121</v>
      </c>
      <c r="D634" s="91" t="s">
        <v>2709</v>
      </c>
      <c r="E634" s="91"/>
      <c r="F634" s="91" t="s">
        <v>6597</v>
      </c>
      <c r="G634" s="19"/>
    </row>
    <row r="635">
      <c r="A635" s="268" t="s">
        <v>316</v>
      </c>
      <c r="B635" s="269" t="s">
        <v>1446</v>
      </c>
      <c r="C635" s="9" t="s">
        <v>7122</v>
      </c>
      <c r="D635" s="91" t="s">
        <v>7123</v>
      </c>
      <c r="E635" s="91" t="s">
        <v>7124</v>
      </c>
      <c r="F635" s="91" t="s">
        <v>7125</v>
      </c>
      <c r="G635" s="19"/>
    </row>
    <row r="636">
      <c r="A636" s="268" t="s">
        <v>4540</v>
      </c>
      <c r="B636" s="269" t="s">
        <v>6775</v>
      </c>
      <c r="C636" s="9" t="s">
        <v>5974</v>
      </c>
      <c r="D636" s="91" t="s">
        <v>6776</v>
      </c>
      <c r="E636" s="91"/>
      <c r="F636" s="91" t="s">
        <v>7126</v>
      </c>
      <c r="G636" s="19"/>
    </row>
    <row r="637">
      <c r="A637" s="268" t="s">
        <v>4540</v>
      </c>
      <c r="B637" s="269" t="s">
        <v>6775</v>
      </c>
      <c r="C637" s="9" t="s">
        <v>4615</v>
      </c>
      <c r="D637" s="91" t="s">
        <v>6778</v>
      </c>
      <c r="E637" s="91"/>
      <c r="F637" s="91" t="s">
        <v>7127</v>
      </c>
      <c r="G637" s="19"/>
    </row>
    <row r="638">
      <c r="A638" s="268" t="s">
        <v>230</v>
      </c>
      <c r="B638" s="269" t="s">
        <v>6662</v>
      </c>
      <c r="C638" s="9" t="s">
        <v>244</v>
      </c>
      <c r="D638" s="91" t="s">
        <v>7128</v>
      </c>
      <c r="E638" s="91"/>
      <c r="F638" s="91" t="s">
        <v>7129</v>
      </c>
      <c r="G638" s="19"/>
    </row>
    <row r="639">
      <c r="A639" s="268" t="s">
        <v>230</v>
      </c>
      <c r="B639" s="269" t="s">
        <v>6662</v>
      </c>
      <c r="C639" s="9" t="s">
        <v>244</v>
      </c>
      <c r="D639" s="91" t="s">
        <v>7130</v>
      </c>
      <c r="E639" s="91"/>
      <c r="F639" s="91" t="s">
        <v>7125</v>
      </c>
      <c r="G639" s="19"/>
    </row>
    <row r="640">
      <c r="A640" s="268" t="s">
        <v>230</v>
      </c>
      <c r="B640" s="269" t="s">
        <v>6662</v>
      </c>
      <c r="C640" s="9" t="s">
        <v>244</v>
      </c>
      <c r="D640" s="91" t="s">
        <v>7131</v>
      </c>
      <c r="E640" s="91"/>
      <c r="F640" s="91" t="s">
        <v>7132</v>
      </c>
      <c r="G640" s="19"/>
    </row>
    <row r="641">
      <c r="A641" s="268" t="s">
        <v>230</v>
      </c>
      <c r="B641" s="269" t="s">
        <v>6662</v>
      </c>
      <c r="C641" s="9" t="s">
        <v>6384</v>
      </c>
      <c r="D641" s="91" t="s">
        <v>7133</v>
      </c>
      <c r="E641" s="91"/>
      <c r="F641" s="91" t="s">
        <v>7134</v>
      </c>
      <c r="G641" s="19"/>
    </row>
    <row r="642">
      <c r="A642" s="268" t="s">
        <v>230</v>
      </c>
      <c r="B642" s="269" t="s">
        <v>6662</v>
      </c>
      <c r="C642" s="9" t="s">
        <v>6384</v>
      </c>
      <c r="D642" s="91" t="s">
        <v>7135</v>
      </c>
      <c r="E642" s="91"/>
      <c r="F642" s="91" t="s">
        <v>7136</v>
      </c>
      <c r="G642" s="19"/>
    </row>
    <row r="643">
      <c r="A643" s="268" t="s">
        <v>230</v>
      </c>
      <c r="B643" s="269" t="s">
        <v>6662</v>
      </c>
      <c r="C643" s="9" t="s">
        <v>6384</v>
      </c>
      <c r="D643" s="91" t="s">
        <v>6670</v>
      </c>
      <c r="E643" s="91"/>
      <c r="F643" s="91" t="s">
        <v>7137</v>
      </c>
      <c r="G643" s="19"/>
    </row>
    <row r="644">
      <c r="A644" s="268" t="s">
        <v>230</v>
      </c>
      <c r="B644" s="269" t="s">
        <v>6662</v>
      </c>
      <c r="C644" s="9" t="s">
        <v>6384</v>
      </c>
      <c r="D644" s="91" t="s">
        <v>6780</v>
      </c>
      <c r="E644" s="91"/>
      <c r="F644" s="91" t="s">
        <v>7125</v>
      </c>
      <c r="G644" s="19"/>
    </row>
    <row r="645">
      <c r="A645" s="268" t="s">
        <v>230</v>
      </c>
      <c r="B645" s="269" t="s">
        <v>6662</v>
      </c>
      <c r="C645" s="9" t="s">
        <v>6384</v>
      </c>
      <c r="D645" s="91" t="s">
        <v>7138</v>
      </c>
      <c r="E645" s="91"/>
      <c r="F645" s="91" t="s">
        <v>7139</v>
      </c>
      <c r="G645" s="19"/>
    </row>
    <row r="646">
      <c r="A646" s="268" t="s">
        <v>230</v>
      </c>
      <c r="B646" s="269" t="s">
        <v>6662</v>
      </c>
      <c r="C646" s="9" t="s">
        <v>6384</v>
      </c>
      <c r="D646" s="91" t="s">
        <v>7140</v>
      </c>
      <c r="E646" s="91"/>
      <c r="F646" s="91" t="s">
        <v>6976</v>
      </c>
      <c r="G646" s="19"/>
    </row>
    <row r="647">
      <c r="A647" s="268" t="s">
        <v>230</v>
      </c>
      <c r="B647" s="269" t="s">
        <v>6662</v>
      </c>
      <c r="C647" s="9" t="s">
        <v>6384</v>
      </c>
      <c r="D647" s="91" t="s">
        <v>6675</v>
      </c>
      <c r="E647" s="91"/>
      <c r="F647" s="91" t="s">
        <v>7125</v>
      </c>
      <c r="G647" s="19"/>
    </row>
    <row r="648">
      <c r="A648" s="268" t="s">
        <v>230</v>
      </c>
      <c r="B648" s="269" t="s">
        <v>6662</v>
      </c>
      <c r="C648" s="9" t="s">
        <v>6391</v>
      </c>
      <c r="D648" s="91" t="s">
        <v>7141</v>
      </c>
      <c r="E648" s="91"/>
      <c r="F648" s="91" t="s">
        <v>7142</v>
      </c>
      <c r="G648" s="19"/>
    </row>
    <row r="649">
      <c r="A649" s="268" t="s">
        <v>230</v>
      </c>
      <c r="B649" s="269" t="s">
        <v>6662</v>
      </c>
      <c r="C649" s="9" t="s">
        <v>6396</v>
      </c>
      <c r="D649" s="91" t="s">
        <v>7143</v>
      </c>
      <c r="E649" s="91"/>
      <c r="F649" s="91" t="s">
        <v>7144</v>
      </c>
      <c r="G649" s="19"/>
    </row>
    <row r="650">
      <c r="A650" s="268" t="s">
        <v>230</v>
      </c>
      <c r="B650" s="269" t="s">
        <v>6662</v>
      </c>
      <c r="C650" s="9" t="s">
        <v>6679</v>
      </c>
      <c r="D650" s="91" t="s">
        <v>7145</v>
      </c>
      <c r="E650" s="91"/>
      <c r="F650" s="91" t="s">
        <v>7146</v>
      </c>
      <c r="G650" s="19"/>
    </row>
    <row r="651">
      <c r="A651" s="268" t="s">
        <v>230</v>
      </c>
      <c r="B651" s="269" t="s">
        <v>6662</v>
      </c>
      <c r="C651" s="9" t="s">
        <v>6679</v>
      </c>
      <c r="D651" s="91" t="s">
        <v>7147</v>
      </c>
      <c r="E651" s="91"/>
      <c r="F651" s="91" t="s">
        <v>7125</v>
      </c>
      <c r="G651" s="19"/>
    </row>
    <row r="652">
      <c r="A652" s="268" t="s">
        <v>230</v>
      </c>
      <c r="B652" s="269" t="s">
        <v>6662</v>
      </c>
      <c r="C652" s="9" t="s">
        <v>6679</v>
      </c>
      <c r="D652" s="91" t="s">
        <v>7148</v>
      </c>
      <c r="E652" s="91"/>
      <c r="F652" s="91" t="s">
        <v>7132</v>
      </c>
      <c r="G652" s="19"/>
    </row>
    <row r="653">
      <c r="A653" s="268" t="s">
        <v>230</v>
      </c>
      <c r="B653" s="269" t="s">
        <v>6662</v>
      </c>
      <c r="C653" s="9" t="s">
        <v>6679</v>
      </c>
      <c r="D653" s="91" t="s">
        <v>6684</v>
      </c>
      <c r="E653" s="91"/>
      <c r="F653" s="91" t="s">
        <v>7149</v>
      </c>
      <c r="G653" s="19"/>
    </row>
    <row r="654">
      <c r="A654" s="268" t="s">
        <v>248</v>
      </c>
      <c r="B654" s="269" t="s">
        <v>6821</v>
      </c>
      <c r="C654" s="9" t="s">
        <v>6703</v>
      </c>
      <c r="D654" s="91" t="s">
        <v>6826</v>
      </c>
      <c r="E654" s="91"/>
      <c r="F654" s="91" t="s">
        <v>7150</v>
      </c>
      <c r="G654" s="19"/>
    </row>
    <row r="655">
      <c r="A655" s="268" t="s">
        <v>248</v>
      </c>
      <c r="B655" s="269" t="s">
        <v>6821</v>
      </c>
      <c r="C655" s="9" t="s">
        <v>6703</v>
      </c>
      <c r="D655" s="91" t="s">
        <v>7001</v>
      </c>
      <c r="E655" s="91"/>
      <c r="F655" s="91" t="s">
        <v>7151</v>
      </c>
      <c r="G655" s="19"/>
    </row>
    <row r="656">
      <c r="A656" s="268" t="s">
        <v>248</v>
      </c>
      <c r="B656" s="269" t="s">
        <v>6821</v>
      </c>
      <c r="C656" s="9" t="s">
        <v>6703</v>
      </c>
      <c r="D656" s="91" t="s">
        <v>6832</v>
      </c>
      <c r="E656" s="91"/>
      <c r="F656" s="91" t="s">
        <v>7152</v>
      </c>
      <c r="G656" s="19"/>
    </row>
    <row r="657">
      <c r="A657" s="268" t="s">
        <v>248</v>
      </c>
      <c r="B657" s="269" t="s">
        <v>6821</v>
      </c>
      <c r="C657" s="9" t="s">
        <v>4554</v>
      </c>
      <c r="D657" s="91" t="s">
        <v>7153</v>
      </c>
      <c r="E657" s="91"/>
      <c r="F657" s="91" t="s">
        <v>7154</v>
      </c>
      <c r="G657" s="19"/>
    </row>
    <row r="658">
      <c r="A658" s="268" t="s">
        <v>248</v>
      </c>
      <c r="B658" s="269" t="s">
        <v>6821</v>
      </c>
      <c r="C658" s="9" t="s">
        <v>4554</v>
      </c>
      <c r="D658" s="91" t="s">
        <v>6836</v>
      </c>
      <c r="E658" s="91"/>
      <c r="F658" s="91" t="s">
        <v>7155</v>
      </c>
      <c r="G658" s="19"/>
    </row>
    <row r="659">
      <c r="A659" s="268" t="s">
        <v>248</v>
      </c>
      <c r="B659" s="269" t="s">
        <v>6821</v>
      </c>
      <c r="C659" s="9" t="s">
        <v>4554</v>
      </c>
      <c r="D659" s="91" t="s">
        <v>6838</v>
      </c>
      <c r="E659" s="91"/>
      <c r="F659" s="91" t="s">
        <v>7156</v>
      </c>
      <c r="G659" s="19"/>
    </row>
    <row r="660">
      <c r="A660" s="268" t="s">
        <v>248</v>
      </c>
      <c r="B660" s="269" t="s">
        <v>6821</v>
      </c>
      <c r="C660" s="9" t="s">
        <v>6842</v>
      </c>
      <c r="D660" s="91" t="s">
        <v>6849</v>
      </c>
      <c r="E660" s="91" t="s">
        <v>7157</v>
      </c>
      <c r="F660" s="91" t="s">
        <v>7158</v>
      </c>
      <c r="G660" s="19"/>
    </row>
    <row r="661">
      <c r="A661" s="268" t="s">
        <v>248</v>
      </c>
      <c r="B661" s="269" t="s">
        <v>6821</v>
      </c>
      <c r="C661" s="9" t="s">
        <v>6842</v>
      </c>
      <c r="D661" s="91" t="s">
        <v>7074</v>
      </c>
      <c r="E661" s="91"/>
      <c r="F661" s="91" t="s">
        <v>6245</v>
      </c>
      <c r="G661" s="19"/>
    </row>
    <row r="662">
      <c r="A662" s="268" t="s">
        <v>248</v>
      </c>
      <c r="B662" s="269" t="s">
        <v>6821</v>
      </c>
      <c r="C662" s="9" t="s">
        <v>6842</v>
      </c>
      <c r="D662" s="91" t="s">
        <v>6858</v>
      </c>
      <c r="E662" s="91"/>
      <c r="F662" s="91" t="s">
        <v>7159</v>
      </c>
      <c r="G662" s="19"/>
    </row>
    <row r="663">
      <c r="A663" s="268" t="s">
        <v>248</v>
      </c>
      <c r="B663" s="269" t="s">
        <v>6821</v>
      </c>
      <c r="C663" s="9" t="s">
        <v>6860</v>
      </c>
      <c r="D663" s="91" t="s">
        <v>7078</v>
      </c>
      <c r="E663" s="91"/>
      <c r="F663" s="91" t="s">
        <v>7160</v>
      </c>
      <c r="G663" s="19"/>
    </row>
    <row r="664">
      <c r="A664" s="268" t="s">
        <v>248</v>
      </c>
      <c r="B664" s="269" t="s">
        <v>6821</v>
      </c>
      <c r="C664" s="9" t="s">
        <v>6860</v>
      </c>
      <c r="D664" s="91" t="s">
        <v>7161</v>
      </c>
      <c r="E664" s="91"/>
      <c r="F664" s="91" t="s">
        <v>7160</v>
      </c>
      <c r="G664" s="19"/>
    </row>
    <row r="665">
      <c r="A665" s="268" t="s">
        <v>248</v>
      </c>
      <c r="B665" s="269" t="s">
        <v>6821</v>
      </c>
      <c r="C665" s="9" t="s">
        <v>6860</v>
      </c>
      <c r="D665" s="91" t="s">
        <v>6865</v>
      </c>
      <c r="E665" s="91"/>
      <c r="F665" s="91" t="s">
        <v>7160</v>
      </c>
      <c r="G665" s="19"/>
    </row>
    <row r="666">
      <c r="A666" s="268" t="s">
        <v>248</v>
      </c>
      <c r="B666" s="269" t="s">
        <v>6821</v>
      </c>
      <c r="C666" s="9" t="s">
        <v>6885</v>
      </c>
      <c r="D666" s="91" t="s">
        <v>6892</v>
      </c>
      <c r="E666" s="91"/>
      <c r="F666" s="91" t="s">
        <v>6606</v>
      </c>
      <c r="G666" s="19"/>
    </row>
    <row r="667">
      <c r="A667" s="268" t="s">
        <v>248</v>
      </c>
      <c r="B667" s="269" t="s">
        <v>6821</v>
      </c>
      <c r="C667" s="9" t="s">
        <v>6916</v>
      </c>
      <c r="D667" s="91" t="s">
        <v>6917</v>
      </c>
      <c r="E667" s="91"/>
      <c r="F667" s="91" t="s">
        <v>7162</v>
      </c>
      <c r="G667" s="19"/>
    </row>
    <row r="668">
      <c r="A668" s="268" t="s">
        <v>248</v>
      </c>
      <c r="B668" s="269" t="s">
        <v>6821</v>
      </c>
      <c r="C668" s="9" t="s">
        <v>6916</v>
      </c>
      <c r="D668" s="91" t="s">
        <v>6918</v>
      </c>
      <c r="E668" s="91"/>
      <c r="F668" s="91" t="s">
        <v>4499</v>
      </c>
      <c r="G668" s="19"/>
    </row>
    <row r="669">
      <c r="A669" s="268" t="s">
        <v>248</v>
      </c>
      <c r="B669" s="269" t="s">
        <v>6821</v>
      </c>
      <c r="C669" s="9" t="s">
        <v>6916</v>
      </c>
      <c r="D669" s="91" t="s">
        <v>6920</v>
      </c>
      <c r="E669" s="91"/>
      <c r="F669" s="91" t="s">
        <v>7163</v>
      </c>
      <c r="G669" s="19"/>
    </row>
    <row r="670">
      <c r="A670" s="268" t="s">
        <v>248</v>
      </c>
      <c r="B670" s="269" t="s">
        <v>6921</v>
      </c>
      <c r="C670" s="9" t="s">
        <v>4581</v>
      </c>
      <c r="D670" s="91" t="s">
        <v>6922</v>
      </c>
      <c r="E670" s="91" t="s">
        <v>5287</v>
      </c>
      <c r="F670" s="91" t="s">
        <v>7164</v>
      </c>
      <c r="G670" s="19"/>
    </row>
    <row r="671">
      <c r="A671" s="268" t="s">
        <v>4835</v>
      </c>
      <c r="B671" s="269" t="s">
        <v>7165</v>
      </c>
      <c r="C671" s="9"/>
      <c r="D671" s="91" t="s">
        <v>7166</v>
      </c>
      <c r="E671" s="91"/>
      <c r="F671" s="91" t="s">
        <v>5985</v>
      </c>
      <c r="G671" s="19"/>
    </row>
    <row r="672">
      <c r="A672" s="268" t="s">
        <v>4835</v>
      </c>
      <c r="B672" s="269" t="s">
        <v>4836</v>
      </c>
      <c r="C672" s="9"/>
      <c r="D672" s="91" t="s">
        <v>7167</v>
      </c>
      <c r="E672" s="91" t="s">
        <v>7168</v>
      </c>
      <c r="F672" s="91" t="s">
        <v>6628</v>
      </c>
      <c r="G672" s="19"/>
    </row>
    <row r="673">
      <c r="A673" s="268" t="s">
        <v>988</v>
      </c>
      <c r="B673" s="269" t="s">
        <v>6147</v>
      </c>
      <c r="C673" s="9" t="s">
        <v>6729</v>
      </c>
      <c r="D673" s="9" t="s">
        <v>6149</v>
      </c>
      <c r="E673" s="9" t="s">
        <v>6573</v>
      </c>
      <c r="F673" s="91" t="s">
        <v>7169</v>
      </c>
      <c r="G673" s="19"/>
    </row>
    <row r="674">
      <c r="A674" s="268" t="s">
        <v>388</v>
      </c>
      <c r="B674" s="269" t="s">
        <v>5405</v>
      </c>
      <c r="C674" s="9" t="s">
        <v>7170</v>
      </c>
      <c r="D674" s="91" t="s">
        <v>7171</v>
      </c>
      <c r="E674" s="91"/>
      <c r="F674" s="91" t="s">
        <v>7172</v>
      </c>
      <c r="G674" s="19"/>
    </row>
    <row r="675">
      <c r="A675" s="268" t="s">
        <v>388</v>
      </c>
      <c r="B675" s="269" t="s">
        <v>5405</v>
      </c>
      <c r="C675" s="9" t="s">
        <v>7173</v>
      </c>
      <c r="D675" s="91" t="s">
        <v>7174</v>
      </c>
      <c r="E675" s="91"/>
      <c r="F675" s="91" t="s">
        <v>6628</v>
      </c>
      <c r="G675" s="19"/>
    </row>
    <row r="676">
      <c r="A676" s="268" t="s">
        <v>388</v>
      </c>
      <c r="B676" s="269" t="s">
        <v>5405</v>
      </c>
      <c r="C676" s="9" t="s">
        <v>7173</v>
      </c>
      <c r="D676" s="91" t="s">
        <v>7175</v>
      </c>
      <c r="E676" s="91"/>
      <c r="F676" s="91" t="s">
        <v>6628</v>
      </c>
      <c r="G676" s="19"/>
    </row>
    <row r="677">
      <c r="A677" s="268" t="s">
        <v>388</v>
      </c>
      <c r="B677" s="269" t="s">
        <v>5405</v>
      </c>
      <c r="C677" s="9" t="s">
        <v>7176</v>
      </c>
      <c r="D677" s="91" t="s">
        <v>7177</v>
      </c>
      <c r="E677" s="91" t="s">
        <v>7178</v>
      </c>
      <c r="F677" s="91" t="s">
        <v>6628</v>
      </c>
      <c r="G677" s="19"/>
    </row>
    <row r="678">
      <c r="A678" s="268" t="s">
        <v>388</v>
      </c>
      <c r="B678" s="269" t="s">
        <v>5405</v>
      </c>
      <c r="C678" s="9" t="s">
        <v>7179</v>
      </c>
      <c r="D678" s="91" t="s">
        <v>7180</v>
      </c>
      <c r="E678" s="91" t="s">
        <v>7181</v>
      </c>
      <c r="F678" s="91" t="s">
        <v>6628</v>
      </c>
      <c r="G678" s="19"/>
    </row>
    <row r="679">
      <c r="A679" s="268" t="s">
        <v>388</v>
      </c>
      <c r="B679" s="269" t="s">
        <v>5405</v>
      </c>
      <c r="C679" s="9" t="s">
        <v>7182</v>
      </c>
      <c r="D679" s="91" t="s">
        <v>7183</v>
      </c>
      <c r="E679" s="91" t="s">
        <v>7184</v>
      </c>
      <c r="F679" s="91" t="s">
        <v>6597</v>
      </c>
      <c r="G679" s="19"/>
    </row>
    <row r="680">
      <c r="A680" s="268" t="s">
        <v>388</v>
      </c>
      <c r="B680" s="269" t="s">
        <v>5405</v>
      </c>
      <c r="C680" s="9" t="s">
        <v>7185</v>
      </c>
      <c r="D680" s="91" t="s">
        <v>7186</v>
      </c>
      <c r="E680" s="91"/>
      <c r="F680" s="91" t="s">
        <v>7187</v>
      </c>
      <c r="G680" s="19"/>
    </row>
    <row r="681">
      <c r="A681" s="268" t="s">
        <v>388</v>
      </c>
      <c r="B681" s="269" t="s">
        <v>5405</v>
      </c>
      <c r="C681" s="9" t="s">
        <v>7188</v>
      </c>
      <c r="D681" s="91" t="s">
        <v>7189</v>
      </c>
      <c r="E681" s="91" t="s">
        <v>7190</v>
      </c>
      <c r="F681" s="91" t="s">
        <v>7191</v>
      </c>
      <c r="G681" s="19"/>
    </row>
    <row r="682">
      <c r="A682" s="268" t="s">
        <v>388</v>
      </c>
      <c r="B682" s="269" t="s">
        <v>1006</v>
      </c>
      <c r="C682" s="9" t="s">
        <v>2095</v>
      </c>
      <c r="D682" s="91" t="s">
        <v>7192</v>
      </c>
      <c r="E682" s="91"/>
      <c r="F682" s="91" t="s">
        <v>7193</v>
      </c>
      <c r="G682" s="19"/>
    </row>
    <row r="683">
      <c r="A683" s="268" t="s">
        <v>388</v>
      </c>
      <c r="B683" s="269" t="s">
        <v>1006</v>
      </c>
      <c r="C683" s="9" t="s">
        <v>2095</v>
      </c>
      <c r="D683" s="91" t="s">
        <v>7194</v>
      </c>
      <c r="E683" s="91"/>
      <c r="F683" s="91" t="s">
        <v>7193</v>
      </c>
      <c r="G683" s="19"/>
    </row>
    <row r="684">
      <c r="A684" s="268" t="s">
        <v>388</v>
      </c>
      <c r="B684" s="269" t="s">
        <v>1006</v>
      </c>
      <c r="C684" s="9" t="s">
        <v>2098</v>
      </c>
      <c r="D684" s="91" t="s">
        <v>7195</v>
      </c>
      <c r="E684" s="91" t="s">
        <v>6227</v>
      </c>
      <c r="F684" s="91" t="s">
        <v>7196</v>
      </c>
      <c r="G684" s="19"/>
    </row>
    <row r="685">
      <c r="A685" s="268" t="s">
        <v>388</v>
      </c>
      <c r="B685" s="269" t="s">
        <v>1006</v>
      </c>
      <c r="C685" s="9" t="s">
        <v>2818</v>
      </c>
      <c r="D685" s="91" t="s">
        <v>7197</v>
      </c>
      <c r="E685" s="91" t="s">
        <v>6227</v>
      </c>
      <c r="F685" s="91" t="s">
        <v>7198</v>
      </c>
      <c r="G685" s="19"/>
    </row>
    <row r="686">
      <c r="A686" s="268" t="s">
        <v>388</v>
      </c>
      <c r="B686" s="269" t="s">
        <v>1006</v>
      </c>
      <c r="C686" s="9" t="s">
        <v>2106</v>
      </c>
      <c r="D686" s="91" t="s">
        <v>7199</v>
      </c>
      <c r="E686" s="91" t="s">
        <v>6227</v>
      </c>
      <c r="F686" s="91" t="s">
        <v>7187</v>
      </c>
      <c r="G686" s="19"/>
    </row>
    <row r="687">
      <c r="A687" s="268" t="s">
        <v>388</v>
      </c>
      <c r="B687" s="269" t="s">
        <v>1006</v>
      </c>
      <c r="C687" s="9" t="s">
        <v>2106</v>
      </c>
      <c r="D687" s="91" t="s">
        <v>7200</v>
      </c>
      <c r="E687" s="91" t="s">
        <v>6227</v>
      </c>
      <c r="F687" s="91" t="s">
        <v>7201</v>
      </c>
      <c r="G687" s="19"/>
    </row>
    <row r="688">
      <c r="A688" s="268" t="s">
        <v>388</v>
      </c>
      <c r="B688" s="269" t="s">
        <v>1010</v>
      </c>
      <c r="C688" s="9" t="s">
        <v>7202</v>
      </c>
      <c r="D688" s="91" t="s">
        <v>7203</v>
      </c>
      <c r="E688" s="91"/>
      <c r="F688" s="91" t="s">
        <v>7204</v>
      </c>
      <c r="G688" s="19"/>
    </row>
    <row r="689">
      <c r="A689" s="268" t="s">
        <v>388</v>
      </c>
      <c r="B689" s="269" t="s">
        <v>1010</v>
      </c>
      <c r="C689" s="9" t="s">
        <v>7205</v>
      </c>
      <c r="D689" s="91" t="s">
        <v>7206</v>
      </c>
      <c r="E689" s="91"/>
      <c r="F689" s="91" t="s">
        <v>7207</v>
      </c>
      <c r="G689" s="19"/>
    </row>
    <row r="690">
      <c r="A690" s="268" t="s">
        <v>388</v>
      </c>
      <c r="B690" s="269" t="s">
        <v>1010</v>
      </c>
      <c r="C690" s="9" t="s">
        <v>7208</v>
      </c>
      <c r="D690" s="91" t="s">
        <v>1375</v>
      </c>
      <c r="E690" s="91"/>
      <c r="F690" s="91" t="s">
        <v>1229</v>
      </c>
      <c r="G690" s="19"/>
    </row>
    <row r="691">
      <c r="A691" s="268" t="s">
        <v>388</v>
      </c>
      <c r="B691" s="269" t="s">
        <v>1010</v>
      </c>
      <c r="C691" s="9" t="s">
        <v>7209</v>
      </c>
      <c r="D691" s="91" t="s">
        <v>7210</v>
      </c>
      <c r="E691" s="91" t="s">
        <v>7211</v>
      </c>
      <c r="F691" s="91" t="s">
        <v>7201</v>
      </c>
      <c r="G691" s="19"/>
    </row>
    <row r="692">
      <c r="A692" s="268" t="s">
        <v>388</v>
      </c>
      <c r="B692" s="269" t="s">
        <v>6178</v>
      </c>
      <c r="C692" s="9" t="s">
        <v>6474</v>
      </c>
      <c r="D692" s="91" t="s">
        <v>6475</v>
      </c>
      <c r="E692" s="91" t="s">
        <v>7212</v>
      </c>
      <c r="F692" s="91" t="s">
        <v>7132</v>
      </c>
      <c r="G692" s="19"/>
    </row>
    <row r="693">
      <c r="A693" s="268" t="s">
        <v>388</v>
      </c>
      <c r="B693" s="269" t="s">
        <v>6178</v>
      </c>
      <c r="C693" s="9" t="s">
        <v>6490</v>
      </c>
      <c r="D693" s="91" t="s">
        <v>6491</v>
      </c>
      <c r="E693" s="91"/>
      <c r="F693" s="91" t="s">
        <v>7213</v>
      </c>
      <c r="G693" s="19"/>
    </row>
    <row r="694">
      <c r="A694" s="268" t="s">
        <v>1107</v>
      </c>
      <c r="B694" s="269" t="s">
        <v>1108</v>
      </c>
      <c r="C694" s="91" t="s">
        <v>7214</v>
      </c>
      <c r="D694" s="91" t="s">
        <v>1867</v>
      </c>
      <c r="E694" s="91" t="s">
        <v>6227</v>
      </c>
      <c r="F694" s="91" t="s">
        <v>7172</v>
      </c>
      <c r="G694" s="91"/>
    </row>
    <row r="695">
      <c r="A695" s="268" t="s">
        <v>1107</v>
      </c>
      <c r="B695" s="269" t="s">
        <v>1108</v>
      </c>
      <c r="C695" s="91" t="s">
        <v>7215</v>
      </c>
      <c r="D695" s="91" t="s">
        <v>1870</v>
      </c>
      <c r="E695" s="91" t="s">
        <v>6227</v>
      </c>
      <c r="F695" s="91" t="s">
        <v>7216</v>
      </c>
      <c r="G695" s="91"/>
    </row>
    <row r="696">
      <c r="A696" s="268" t="s">
        <v>1107</v>
      </c>
      <c r="B696" s="269" t="s">
        <v>1108</v>
      </c>
      <c r="C696" s="91" t="s">
        <v>7217</v>
      </c>
      <c r="D696" s="91" t="s">
        <v>1908</v>
      </c>
      <c r="E696" s="91" t="s">
        <v>6227</v>
      </c>
      <c r="F696" s="91" t="s">
        <v>6628</v>
      </c>
      <c r="G696" s="91"/>
    </row>
    <row r="697">
      <c r="A697" s="268" t="s">
        <v>1107</v>
      </c>
      <c r="B697" s="269" t="s">
        <v>1108</v>
      </c>
      <c r="C697" s="91" t="s">
        <v>7217</v>
      </c>
      <c r="D697" s="91" t="s">
        <v>7218</v>
      </c>
      <c r="E697" s="91" t="s">
        <v>6227</v>
      </c>
      <c r="F697" s="91" t="s">
        <v>7172</v>
      </c>
      <c r="G697" s="91"/>
    </row>
    <row r="698">
      <c r="A698" s="60" t="s">
        <v>366</v>
      </c>
    </row>
    <row r="699">
      <c r="A699" s="268" t="s">
        <v>4540</v>
      </c>
      <c r="B699" s="269" t="s">
        <v>6775</v>
      </c>
      <c r="C699" s="9"/>
      <c r="D699" s="91" t="s">
        <v>6954</v>
      </c>
      <c r="E699" s="91"/>
      <c r="F699" s="91" t="s">
        <v>7219</v>
      </c>
      <c r="G699" s="19"/>
    </row>
    <row r="700">
      <c r="A700" s="268" t="s">
        <v>326</v>
      </c>
      <c r="B700" s="269" t="s">
        <v>658</v>
      </c>
      <c r="C700" s="9" t="s">
        <v>1249</v>
      </c>
      <c r="D700" s="91" t="s">
        <v>7220</v>
      </c>
      <c r="E700" s="91"/>
      <c r="F700" s="91" t="s">
        <v>7221</v>
      </c>
      <c r="G700" s="19"/>
    </row>
    <row r="701">
      <c r="A701" s="1" t="s">
        <v>7222</v>
      </c>
    </row>
    <row r="702">
      <c r="A702" s="270" t="s">
        <v>248</v>
      </c>
      <c r="B702" s="271" t="s">
        <v>6821</v>
      </c>
      <c r="C702" s="9" t="s">
        <v>6703</v>
      </c>
      <c r="D702" s="43" t="s">
        <v>6828</v>
      </c>
      <c r="E702" s="91" t="s">
        <v>7223</v>
      </c>
      <c r="F702" s="155" t="s">
        <v>7224</v>
      </c>
      <c r="G702" s="19"/>
    </row>
    <row r="703">
      <c r="A703" s="270" t="s">
        <v>248</v>
      </c>
      <c r="B703" s="271" t="s">
        <v>6821</v>
      </c>
      <c r="C703" s="9" t="s">
        <v>6916</v>
      </c>
      <c r="D703" s="91" t="s">
        <v>368</v>
      </c>
      <c r="E703" s="91" t="s">
        <v>7225</v>
      </c>
      <c r="F703" s="91" t="s">
        <v>1229</v>
      </c>
      <c r="G703" s="19"/>
    </row>
    <row r="704">
      <c r="A704" s="270" t="s">
        <v>248</v>
      </c>
      <c r="B704" s="271" t="s">
        <v>4908</v>
      </c>
      <c r="C704" s="9" t="s">
        <v>4916</v>
      </c>
      <c r="D704" s="91" t="s">
        <v>7226</v>
      </c>
      <c r="E704" s="91"/>
      <c r="F704" s="91" t="s">
        <v>6603</v>
      </c>
      <c r="G704" s="19"/>
    </row>
    <row r="705">
      <c r="A705" s="270" t="s">
        <v>248</v>
      </c>
      <c r="B705" s="271" t="s">
        <v>4908</v>
      </c>
      <c r="C705" s="9" t="s">
        <v>4916</v>
      </c>
      <c r="D705" s="91" t="s">
        <v>368</v>
      </c>
      <c r="E705" s="91" t="s">
        <v>7227</v>
      </c>
      <c r="F705" s="91" t="s">
        <v>3769</v>
      </c>
      <c r="G705" s="19"/>
    </row>
    <row r="706">
      <c r="A706" s="60" t="s">
        <v>366</v>
      </c>
    </row>
    <row r="707">
      <c r="A707" s="270" t="s">
        <v>248</v>
      </c>
      <c r="B707" s="271" t="s">
        <v>368</v>
      </c>
      <c r="C707" s="9"/>
      <c r="D707" s="91"/>
      <c r="E707" s="91" t="s">
        <v>639</v>
      </c>
      <c r="F707" s="91" t="s">
        <v>7228</v>
      </c>
      <c r="G707" s="19"/>
    </row>
    <row r="708">
      <c r="A708" s="270" t="s">
        <v>248</v>
      </c>
      <c r="B708" s="271" t="s">
        <v>368</v>
      </c>
      <c r="C708" s="9"/>
      <c r="D708" s="91"/>
      <c r="E708" s="91" t="s">
        <v>698</v>
      </c>
      <c r="F708" s="91" t="s">
        <v>7229</v>
      </c>
      <c r="G708" s="19"/>
    </row>
    <row r="709">
      <c r="A709" s="1" t="s">
        <v>7230</v>
      </c>
    </row>
    <row r="710">
      <c r="A710" s="272" t="s">
        <v>4788</v>
      </c>
      <c r="B710" s="170" t="s">
        <v>6969</v>
      </c>
      <c r="C710" s="9" t="s">
        <v>7231</v>
      </c>
      <c r="D710" s="91" t="s">
        <v>7232</v>
      </c>
      <c r="E710" s="91"/>
      <c r="F710" s="91" t="s">
        <v>7233</v>
      </c>
      <c r="G710" s="19"/>
    </row>
    <row r="711">
      <c r="A711" s="272" t="s">
        <v>4788</v>
      </c>
      <c r="B711" s="170" t="s">
        <v>6969</v>
      </c>
      <c r="C711" s="9" t="s">
        <v>7234</v>
      </c>
      <c r="D711" s="91" t="s">
        <v>1186</v>
      </c>
      <c r="E711" s="91"/>
      <c r="F711" s="91" t="s">
        <v>6640</v>
      </c>
      <c r="G711" s="19"/>
    </row>
    <row r="712">
      <c r="A712" s="272" t="s">
        <v>4788</v>
      </c>
      <c r="B712" s="170" t="s">
        <v>6969</v>
      </c>
      <c r="C712" s="9" t="s">
        <v>6970</v>
      </c>
      <c r="D712" s="91" t="s">
        <v>6971</v>
      </c>
      <c r="E712" s="91"/>
      <c r="F712" s="91" t="s">
        <v>1229</v>
      </c>
      <c r="G712" s="19"/>
    </row>
    <row r="713">
      <c r="A713" s="272" t="s">
        <v>4788</v>
      </c>
      <c r="B713" s="170" t="s">
        <v>6969</v>
      </c>
      <c r="C713" s="9" t="s">
        <v>7235</v>
      </c>
      <c r="D713" s="91" t="s">
        <v>7236</v>
      </c>
      <c r="E713" s="91"/>
      <c r="F713" s="91" t="s">
        <v>7237</v>
      </c>
      <c r="G713" s="19"/>
    </row>
    <row r="714">
      <c r="A714" s="272" t="s">
        <v>4788</v>
      </c>
      <c r="B714" s="170" t="s">
        <v>6969</v>
      </c>
      <c r="C714" s="9" t="s">
        <v>6979</v>
      </c>
      <c r="D714" s="91" t="s">
        <v>5907</v>
      </c>
      <c r="E714" s="91"/>
      <c r="F714" s="91" t="s">
        <v>7238</v>
      </c>
      <c r="G714" s="19"/>
    </row>
    <row r="715">
      <c r="A715" s="272" t="s">
        <v>4788</v>
      </c>
      <c r="B715" s="170" t="s">
        <v>6969</v>
      </c>
      <c r="C715" s="9" t="s">
        <v>6981</v>
      </c>
      <c r="D715" s="91" t="s">
        <v>718</v>
      </c>
      <c r="E715" s="91"/>
      <c r="F715" s="91" t="s">
        <v>7239</v>
      </c>
      <c r="G715" s="19"/>
    </row>
    <row r="716">
      <c r="A716" s="272" t="s">
        <v>4788</v>
      </c>
      <c r="B716" s="170" t="s">
        <v>6969</v>
      </c>
      <c r="C716" s="9" t="s">
        <v>7240</v>
      </c>
      <c r="D716" s="91" t="s">
        <v>7241</v>
      </c>
      <c r="E716" s="91"/>
      <c r="F716" s="91" t="s">
        <v>7242</v>
      </c>
      <c r="G716" s="19"/>
    </row>
    <row r="717">
      <c r="A717" s="272" t="s">
        <v>4788</v>
      </c>
      <c r="B717" s="170" t="s">
        <v>6969</v>
      </c>
      <c r="C717" s="9" t="s">
        <v>7240</v>
      </c>
      <c r="D717" s="91" t="s">
        <v>7243</v>
      </c>
      <c r="E717" s="91"/>
      <c r="F717" s="91" t="s">
        <v>7244</v>
      </c>
      <c r="G717" s="19"/>
    </row>
    <row r="718">
      <c r="A718" s="272" t="s">
        <v>4788</v>
      </c>
      <c r="B718" s="170" t="s">
        <v>6969</v>
      </c>
      <c r="C718" s="9" t="s">
        <v>6974</v>
      </c>
      <c r="D718" s="91" t="s">
        <v>6977</v>
      </c>
      <c r="E718" s="91"/>
      <c r="F718" s="91" t="s">
        <v>7242</v>
      </c>
      <c r="G718" s="19"/>
    </row>
    <row r="719">
      <c r="A719" s="272" t="s">
        <v>4540</v>
      </c>
      <c r="B719" s="170" t="s">
        <v>6343</v>
      </c>
      <c r="C719" s="9" t="s">
        <v>4542</v>
      </c>
      <c r="D719" s="91" t="s">
        <v>7245</v>
      </c>
      <c r="E719" s="91"/>
      <c r="F719" s="91" t="s">
        <v>7246</v>
      </c>
      <c r="G719" s="19"/>
    </row>
    <row r="720">
      <c r="A720" s="272" t="s">
        <v>4540</v>
      </c>
      <c r="B720" s="170" t="s">
        <v>6775</v>
      </c>
      <c r="C720" s="9" t="s">
        <v>5974</v>
      </c>
      <c r="D720" s="91" t="s">
        <v>6776</v>
      </c>
      <c r="E720" s="91"/>
      <c r="F720" s="91" t="s">
        <v>4610</v>
      </c>
      <c r="G720" s="19"/>
    </row>
    <row r="721">
      <c r="A721" s="272" t="s">
        <v>248</v>
      </c>
      <c r="B721" s="170" t="s">
        <v>6821</v>
      </c>
      <c r="C721" s="9" t="s">
        <v>4554</v>
      </c>
      <c r="D721" s="91" t="s">
        <v>6838</v>
      </c>
      <c r="E721" s="91"/>
      <c r="F721" s="91" t="s">
        <v>7247</v>
      </c>
      <c r="G721" s="19"/>
    </row>
    <row r="722">
      <c r="A722" s="272" t="s">
        <v>248</v>
      </c>
      <c r="B722" s="170" t="s">
        <v>6821</v>
      </c>
      <c r="C722" s="9" t="s">
        <v>6860</v>
      </c>
      <c r="D722" s="91" t="s">
        <v>7161</v>
      </c>
      <c r="E722" s="91"/>
      <c r="F722" s="91" t="s">
        <v>7248</v>
      </c>
      <c r="G722" s="19"/>
    </row>
    <row r="723">
      <c r="A723" s="60" t="s">
        <v>366</v>
      </c>
    </row>
    <row r="724">
      <c r="A724" s="1" t="s">
        <v>7249</v>
      </c>
    </row>
    <row r="725">
      <c r="A725" s="22" t="s">
        <v>7250</v>
      </c>
      <c r="B725" s="4"/>
      <c r="C725" s="4"/>
      <c r="D725" s="4"/>
      <c r="E725" s="4"/>
      <c r="F725" s="23"/>
      <c r="G725" s="1"/>
    </row>
    <row r="726">
      <c r="A726" s="273" t="s">
        <v>4788</v>
      </c>
      <c r="B726" s="274" t="s">
        <v>7251</v>
      </c>
      <c r="C726" s="9" t="s">
        <v>7252</v>
      </c>
      <c r="D726" s="91" t="s">
        <v>7253</v>
      </c>
      <c r="E726" s="91"/>
      <c r="F726" s="91" t="s">
        <v>7254</v>
      </c>
      <c r="G726" s="19"/>
    </row>
    <row r="727">
      <c r="A727" s="273" t="s">
        <v>4788</v>
      </c>
      <c r="B727" s="274" t="s">
        <v>7255</v>
      </c>
      <c r="C727" s="9" t="s">
        <v>5818</v>
      </c>
      <c r="D727" s="91" t="s">
        <v>7256</v>
      </c>
      <c r="E727" s="91"/>
      <c r="F727" s="91" t="s">
        <v>7257</v>
      </c>
      <c r="G727" s="19"/>
    </row>
    <row r="728">
      <c r="A728" s="273" t="s">
        <v>4788</v>
      </c>
      <c r="B728" s="274" t="s">
        <v>7255</v>
      </c>
      <c r="C728" s="9" t="s">
        <v>5818</v>
      </c>
      <c r="D728" s="91" t="s">
        <v>7258</v>
      </c>
      <c r="E728" s="91"/>
      <c r="F728" s="91" t="s">
        <v>7259</v>
      </c>
      <c r="G728" s="19"/>
    </row>
    <row r="729">
      <c r="A729" s="273" t="s">
        <v>4788</v>
      </c>
      <c r="B729" s="274" t="s">
        <v>7255</v>
      </c>
      <c r="C729" s="9" t="s">
        <v>7260</v>
      </c>
      <c r="D729" s="91" t="s">
        <v>7261</v>
      </c>
      <c r="E729" s="91"/>
      <c r="F729" s="91" t="s">
        <v>7262</v>
      </c>
      <c r="G729" s="19"/>
    </row>
    <row r="730">
      <c r="A730" s="273" t="s">
        <v>4788</v>
      </c>
      <c r="B730" s="274" t="s">
        <v>7263</v>
      </c>
      <c r="C730" s="9" t="s">
        <v>7252</v>
      </c>
      <c r="D730" s="91" t="s">
        <v>7264</v>
      </c>
      <c r="E730" s="91"/>
      <c r="F730" s="91" t="s">
        <v>7265</v>
      </c>
      <c r="G730" s="19"/>
    </row>
    <row r="731">
      <c r="A731" s="273" t="s">
        <v>316</v>
      </c>
      <c r="B731" s="274" t="s">
        <v>4517</v>
      </c>
      <c r="C731" s="9" t="s">
        <v>7266</v>
      </c>
      <c r="D731" s="91" t="s">
        <v>7267</v>
      </c>
      <c r="E731" s="91"/>
      <c r="F731" s="91" t="s">
        <v>7268</v>
      </c>
      <c r="G731" s="19"/>
    </row>
    <row r="732">
      <c r="A732" s="273" t="s">
        <v>316</v>
      </c>
      <c r="B732" s="274" t="s">
        <v>4517</v>
      </c>
      <c r="C732" s="9" t="s">
        <v>7269</v>
      </c>
      <c r="D732" s="91" t="s">
        <v>7270</v>
      </c>
      <c r="E732" s="91"/>
      <c r="F732" s="91" t="s">
        <v>7268</v>
      </c>
      <c r="G732" s="19"/>
    </row>
    <row r="733">
      <c r="A733" s="273" t="s">
        <v>326</v>
      </c>
      <c r="B733" s="274" t="s">
        <v>1206</v>
      </c>
      <c r="C733" s="9" t="s">
        <v>1469</v>
      </c>
      <c r="D733" s="91" t="s">
        <v>7271</v>
      </c>
      <c r="E733" s="91" t="s">
        <v>7272</v>
      </c>
      <c r="F733" s="91" t="s">
        <v>7273</v>
      </c>
      <c r="G733" s="19"/>
    </row>
    <row r="734">
      <c r="A734" s="273" t="s">
        <v>326</v>
      </c>
      <c r="B734" s="274" t="s">
        <v>1206</v>
      </c>
      <c r="C734" s="10" t="s">
        <v>7274</v>
      </c>
      <c r="D734" s="89" t="s">
        <v>7275</v>
      </c>
      <c r="E734" s="91"/>
      <c r="F734" s="91" t="s">
        <v>7276</v>
      </c>
      <c r="G734" s="19"/>
    </row>
    <row r="735">
      <c r="A735" s="273" t="s">
        <v>326</v>
      </c>
      <c r="B735" s="274" t="s">
        <v>1206</v>
      </c>
      <c r="C735" s="10" t="s">
        <v>7277</v>
      </c>
      <c r="D735" s="89" t="s">
        <v>4094</v>
      </c>
      <c r="E735" s="91"/>
      <c r="F735" s="91" t="s">
        <v>7278</v>
      </c>
      <c r="G735" s="19"/>
    </row>
    <row r="736">
      <c r="A736" s="273" t="s">
        <v>326</v>
      </c>
      <c r="B736" s="274" t="s">
        <v>658</v>
      </c>
      <c r="C736" s="10" t="s">
        <v>872</v>
      </c>
      <c r="D736" s="89" t="s">
        <v>660</v>
      </c>
      <c r="E736" s="91"/>
      <c r="F736" s="91" t="s">
        <v>7276</v>
      </c>
      <c r="G736" s="19"/>
    </row>
    <row r="737">
      <c r="A737" s="273" t="s">
        <v>6119</v>
      </c>
      <c r="B737" s="274" t="s">
        <v>7279</v>
      </c>
      <c r="C737" s="9" t="s">
        <v>7280</v>
      </c>
      <c r="D737" s="91" t="s">
        <v>7281</v>
      </c>
      <c r="E737" s="275"/>
      <c r="F737" s="91" t="s">
        <v>7268</v>
      </c>
      <c r="G737" s="19"/>
    </row>
    <row r="738">
      <c r="A738" s="273" t="s">
        <v>248</v>
      </c>
      <c r="B738" s="274" t="s">
        <v>6821</v>
      </c>
      <c r="C738" s="9" t="s">
        <v>6703</v>
      </c>
      <c r="D738" s="91" t="s">
        <v>7282</v>
      </c>
      <c r="E738" s="91"/>
      <c r="F738" s="91" t="s">
        <v>7283</v>
      </c>
      <c r="G738" s="19"/>
    </row>
    <row r="739">
      <c r="A739" s="273" t="s">
        <v>248</v>
      </c>
      <c r="B739" s="274" t="s">
        <v>6821</v>
      </c>
      <c r="C739" s="9" t="s">
        <v>6703</v>
      </c>
      <c r="D739" s="91" t="s">
        <v>7284</v>
      </c>
      <c r="E739" s="91" t="s">
        <v>7285</v>
      </c>
      <c r="F739" s="91" t="s">
        <v>7286</v>
      </c>
      <c r="G739" s="19"/>
    </row>
    <row r="740">
      <c r="A740" s="273" t="s">
        <v>248</v>
      </c>
      <c r="B740" s="274" t="s">
        <v>6821</v>
      </c>
      <c r="C740" s="9" t="s">
        <v>6703</v>
      </c>
      <c r="D740" s="91" t="s">
        <v>6826</v>
      </c>
      <c r="E740" s="91"/>
      <c r="F740" s="91" t="s">
        <v>7287</v>
      </c>
      <c r="G740" s="19"/>
    </row>
    <row r="741">
      <c r="A741" s="273" t="s">
        <v>248</v>
      </c>
      <c r="B741" s="274" t="s">
        <v>6821</v>
      </c>
      <c r="C741" s="9" t="s">
        <v>6703</v>
      </c>
      <c r="D741" s="91" t="s">
        <v>7001</v>
      </c>
      <c r="E741" s="91"/>
      <c r="F741" s="91" t="s">
        <v>7288</v>
      </c>
      <c r="G741" s="19"/>
    </row>
    <row r="742">
      <c r="A742" s="273" t="s">
        <v>248</v>
      </c>
      <c r="B742" s="274" t="s">
        <v>6821</v>
      </c>
      <c r="C742" s="9" t="s">
        <v>6703</v>
      </c>
      <c r="D742" s="91" t="s">
        <v>6830</v>
      </c>
      <c r="E742" s="91"/>
      <c r="F742" s="91" t="s">
        <v>7289</v>
      </c>
      <c r="G742" s="19"/>
    </row>
    <row r="743">
      <c r="A743" s="273" t="s">
        <v>248</v>
      </c>
      <c r="B743" s="274" t="s">
        <v>6821</v>
      </c>
      <c r="C743" s="9" t="s">
        <v>4554</v>
      </c>
      <c r="D743" s="91" t="s">
        <v>7153</v>
      </c>
      <c r="E743" s="91"/>
      <c r="F743" s="91" t="s">
        <v>7290</v>
      </c>
      <c r="G743" s="19"/>
    </row>
    <row r="744">
      <c r="A744" s="273" t="s">
        <v>248</v>
      </c>
      <c r="B744" s="274" t="s">
        <v>6821</v>
      </c>
      <c r="C744" s="9" t="s">
        <v>4554</v>
      </c>
      <c r="D744" s="91" t="s">
        <v>6836</v>
      </c>
      <c r="E744" s="91"/>
      <c r="F744" s="91" t="s">
        <v>7291</v>
      </c>
      <c r="G744" s="19"/>
    </row>
    <row r="745">
      <c r="A745" s="273" t="s">
        <v>248</v>
      </c>
      <c r="B745" s="274" t="s">
        <v>6821</v>
      </c>
      <c r="C745" s="9" t="s">
        <v>4554</v>
      </c>
      <c r="D745" s="91" t="s">
        <v>6838</v>
      </c>
      <c r="E745" s="91"/>
      <c r="F745" s="91" t="s">
        <v>7292</v>
      </c>
      <c r="G745" s="19"/>
    </row>
    <row r="746">
      <c r="A746" s="273" t="s">
        <v>248</v>
      </c>
      <c r="B746" s="274" t="s">
        <v>6821</v>
      </c>
      <c r="C746" s="9" t="s">
        <v>4554</v>
      </c>
      <c r="D746" s="91" t="s">
        <v>7293</v>
      </c>
      <c r="E746" s="91"/>
      <c r="F746" s="91" t="s">
        <v>7294</v>
      </c>
      <c r="G746" s="19"/>
    </row>
    <row r="747">
      <c r="A747" s="273" t="s">
        <v>248</v>
      </c>
      <c r="B747" s="274" t="s">
        <v>6821</v>
      </c>
      <c r="C747" s="9" t="s">
        <v>6842</v>
      </c>
      <c r="D747" s="91" t="s">
        <v>7074</v>
      </c>
      <c r="E747" s="91"/>
      <c r="F747" s="91" t="s">
        <v>7041</v>
      </c>
      <c r="G747" s="19"/>
    </row>
    <row r="748">
      <c r="A748" s="273" t="s">
        <v>248</v>
      </c>
      <c r="B748" s="274" t="s">
        <v>6821</v>
      </c>
      <c r="C748" s="9" t="s">
        <v>6860</v>
      </c>
      <c r="D748" s="91" t="s">
        <v>6865</v>
      </c>
      <c r="E748" s="91"/>
      <c r="F748" s="91" t="s">
        <v>7295</v>
      </c>
      <c r="G748" s="19"/>
    </row>
    <row r="749">
      <c r="A749" s="273" t="s">
        <v>248</v>
      </c>
      <c r="B749" s="274" t="s">
        <v>6821</v>
      </c>
      <c r="C749" s="9" t="s">
        <v>6860</v>
      </c>
      <c r="D749" s="91" t="s">
        <v>7161</v>
      </c>
      <c r="E749" s="91"/>
      <c r="F749" s="91" t="s">
        <v>7295</v>
      </c>
      <c r="G749" s="19"/>
    </row>
    <row r="750">
      <c r="A750" s="273" t="s">
        <v>248</v>
      </c>
      <c r="B750" s="274" t="s">
        <v>6821</v>
      </c>
      <c r="C750" s="9" t="s">
        <v>6860</v>
      </c>
      <c r="D750" s="91" t="s">
        <v>6867</v>
      </c>
      <c r="E750" s="91"/>
      <c r="F750" s="91" t="s">
        <v>7289</v>
      </c>
      <c r="G750" s="19"/>
    </row>
    <row r="751">
      <c r="A751" s="273" t="s">
        <v>248</v>
      </c>
      <c r="B751" s="274" t="s">
        <v>6821</v>
      </c>
      <c r="C751" s="9" t="s">
        <v>6860</v>
      </c>
      <c r="D751" s="91" t="s">
        <v>6872</v>
      </c>
      <c r="E751" s="91"/>
      <c r="F751" s="91" t="s">
        <v>7296</v>
      </c>
      <c r="G751" s="19"/>
    </row>
    <row r="752">
      <c r="A752" s="273" t="s">
        <v>248</v>
      </c>
      <c r="B752" s="274" t="s">
        <v>6821</v>
      </c>
      <c r="C752" s="9" t="s">
        <v>6885</v>
      </c>
      <c r="D752" s="91" t="s">
        <v>6892</v>
      </c>
      <c r="E752" s="91"/>
      <c r="F752" s="91" t="s">
        <v>7297</v>
      </c>
      <c r="G752" s="19"/>
    </row>
    <row r="753">
      <c r="A753" s="273" t="s">
        <v>248</v>
      </c>
      <c r="B753" s="274" t="s">
        <v>6821</v>
      </c>
      <c r="C753" s="9" t="s">
        <v>6916</v>
      </c>
      <c r="D753" s="91" t="s">
        <v>6917</v>
      </c>
      <c r="E753" s="91"/>
      <c r="F753" s="91" t="s">
        <v>7298</v>
      </c>
      <c r="G753" s="19"/>
    </row>
    <row r="754">
      <c r="A754" s="273" t="s">
        <v>248</v>
      </c>
      <c r="B754" s="274" t="s">
        <v>6821</v>
      </c>
      <c r="C754" s="9" t="s">
        <v>6916</v>
      </c>
      <c r="D754" s="91" t="s">
        <v>6918</v>
      </c>
      <c r="E754" s="91"/>
      <c r="F754" s="91" t="s">
        <v>7299</v>
      </c>
      <c r="G754" s="19"/>
    </row>
    <row r="755">
      <c r="A755" s="273" t="s">
        <v>248</v>
      </c>
      <c r="B755" s="274" t="s">
        <v>6821</v>
      </c>
      <c r="C755" s="9" t="s">
        <v>6916</v>
      </c>
      <c r="D755" s="91" t="s">
        <v>6920</v>
      </c>
      <c r="E755" s="91"/>
      <c r="F755" s="91" t="s">
        <v>7300</v>
      </c>
      <c r="G755" s="19"/>
    </row>
    <row r="756">
      <c r="A756" s="273" t="s">
        <v>248</v>
      </c>
      <c r="B756" s="274" t="s">
        <v>4908</v>
      </c>
      <c r="C756" s="9" t="s">
        <v>4513</v>
      </c>
      <c r="D756" s="91" t="s">
        <v>7301</v>
      </c>
      <c r="E756" s="91" t="s">
        <v>5444</v>
      </c>
      <c r="F756" s="91" t="s">
        <v>7302</v>
      </c>
      <c r="G756" s="19"/>
    </row>
    <row r="757">
      <c r="A757" s="273" t="s">
        <v>248</v>
      </c>
      <c r="B757" s="274" t="s">
        <v>4908</v>
      </c>
      <c r="C757" s="9" t="s">
        <v>4513</v>
      </c>
      <c r="D757" s="91" t="s">
        <v>7303</v>
      </c>
      <c r="E757" s="91" t="s">
        <v>5444</v>
      </c>
      <c r="F757" s="91" t="s">
        <v>7297</v>
      </c>
      <c r="G757" s="19"/>
    </row>
    <row r="758">
      <c r="A758" s="273" t="s">
        <v>248</v>
      </c>
      <c r="B758" s="274" t="s">
        <v>4908</v>
      </c>
      <c r="C758" s="9" t="s">
        <v>4513</v>
      </c>
      <c r="D758" s="91" t="s">
        <v>6443</v>
      </c>
      <c r="E758" s="91"/>
      <c r="F758" s="91" t="s">
        <v>7304</v>
      </c>
      <c r="G758" s="19"/>
    </row>
    <row r="759">
      <c r="A759" s="273" t="s">
        <v>248</v>
      </c>
      <c r="B759" s="274" t="s">
        <v>4908</v>
      </c>
      <c r="C759" s="9" t="s">
        <v>4513</v>
      </c>
      <c r="D759" s="91" t="s">
        <v>7305</v>
      </c>
      <c r="E759" s="91"/>
      <c r="F759" s="91" t="s">
        <v>7306</v>
      </c>
      <c r="G759" s="19"/>
    </row>
    <row r="760">
      <c r="A760" s="273" t="s">
        <v>248</v>
      </c>
      <c r="B760" s="274" t="s">
        <v>4908</v>
      </c>
      <c r="C760" s="9" t="s">
        <v>7307</v>
      </c>
      <c r="D760" s="91" t="s">
        <v>6420</v>
      </c>
      <c r="E760" s="91" t="s">
        <v>5444</v>
      </c>
      <c r="F760" s="91" t="s">
        <v>7308</v>
      </c>
      <c r="G760" s="19"/>
    </row>
    <row r="761">
      <c r="A761" s="273" t="s">
        <v>248</v>
      </c>
      <c r="B761" s="274" t="s">
        <v>4908</v>
      </c>
      <c r="C761" s="9" t="s">
        <v>7307</v>
      </c>
      <c r="D761" s="91" t="s">
        <v>5073</v>
      </c>
      <c r="E761" s="91" t="s">
        <v>5444</v>
      </c>
      <c r="F761" s="91" t="s">
        <v>7278</v>
      </c>
      <c r="G761" s="19"/>
    </row>
    <row r="762">
      <c r="A762" s="273" t="s">
        <v>248</v>
      </c>
      <c r="B762" s="274" t="s">
        <v>6924</v>
      </c>
      <c r="C762" s="9" t="s">
        <v>4581</v>
      </c>
      <c r="D762" s="91" t="s">
        <v>6928</v>
      </c>
      <c r="E762" s="91"/>
      <c r="F762" s="91" t="s">
        <v>7309</v>
      </c>
      <c r="G762" s="19"/>
    </row>
    <row r="763">
      <c r="A763" s="273" t="s">
        <v>248</v>
      </c>
      <c r="B763" s="274" t="s">
        <v>6924</v>
      </c>
      <c r="C763" s="9" t="s">
        <v>4581</v>
      </c>
      <c r="D763" s="91" t="s">
        <v>6934</v>
      </c>
      <c r="E763" s="91"/>
      <c r="F763" s="91" t="s">
        <v>7310</v>
      </c>
      <c r="G763" s="19"/>
    </row>
    <row r="764">
      <c r="A764" s="273" t="s">
        <v>248</v>
      </c>
      <c r="B764" s="274" t="s">
        <v>5459</v>
      </c>
      <c r="C764" s="9" t="s">
        <v>4554</v>
      </c>
      <c r="D764" s="91" t="s">
        <v>7311</v>
      </c>
      <c r="E764" s="91"/>
      <c r="F764" s="91" t="s">
        <v>7312</v>
      </c>
      <c r="G764" s="19"/>
    </row>
    <row r="765">
      <c r="A765" s="273" t="s">
        <v>248</v>
      </c>
      <c r="B765" s="274" t="s">
        <v>5459</v>
      </c>
      <c r="C765" s="9" t="s">
        <v>5523</v>
      </c>
      <c r="D765" s="91" t="s">
        <v>7313</v>
      </c>
      <c r="E765" s="91"/>
      <c r="F765" s="91" t="s">
        <v>7310</v>
      </c>
      <c r="G765" s="19"/>
    </row>
    <row r="766">
      <c r="A766" s="273" t="s">
        <v>248</v>
      </c>
      <c r="B766" s="274" t="s">
        <v>5459</v>
      </c>
      <c r="C766" s="9" t="s">
        <v>5523</v>
      </c>
      <c r="D766" s="91" t="s">
        <v>7314</v>
      </c>
      <c r="E766" s="91"/>
      <c r="F766" s="91" t="s">
        <v>7259</v>
      </c>
      <c r="G766" s="19"/>
    </row>
    <row r="767">
      <c r="A767" s="273" t="s">
        <v>388</v>
      </c>
      <c r="B767" s="274" t="s">
        <v>6178</v>
      </c>
      <c r="C767" s="9" t="s">
        <v>7315</v>
      </c>
      <c r="D767" s="91" t="s">
        <v>7316</v>
      </c>
      <c r="E767" s="91"/>
      <c r="F767" s="91" t="s">
        <v>7259</v>
      </c>
      <c r="G767" s="19"/>
    </row>
    <row r="768">
      <c r="A768" s="273" t="s">
        <v>388</v>
      </c>
      <c r="B768" s="274" t="s">
        <v>6178</v>
      </c>
      <c r="C768" s="9" t="s">
        <v>7317</v>
      </c>
      <c r="D768" s="91" t="s">
        <v>7318</v>
      </c>
      <c r="E768" s="91"/>
      <c r="F768" s="91" t="s">
        <v>7268</v>
      </c>
      <c r="G768" s="19"/>
    </row>
    <row r="769">
      <c r="A769" s="276" t="s">
        <v>988</v>
      </c>
      <c r="B769" s="277" t="s">
        <v>6513</v>
      </c>
      <c r="C769" s="9" t="s">
        <v>7319</v>
      </c>
      <c r="D769" s="91" t="s">
        <v>6517</v>
      </c>
      <c r="E769" s="91" t="s">
        <v>7320</v>
      </c>
      <c r="F769" s="91" t="s">
        <v>3345</v>
      </c>
      <c r="G769" s="19"/>
    </row>
    <row r="770">
      <c r="A770" s="273" t="s">
        <v>234</v>
      </c>
      <c r="B770" s="274" t="s">
        <v>360</v>
      </c>
      <c r="C770" s="9" t="s">
        <v>7321</v>
      </c>
      <c r="D770" s="91" t="s">
        <v>7322</v>
      </c>
      <c r="E770" s="91" t="s">
        <v>7323</v>
      </c>
      <c r="F770" s="91" t="s">
        <v>7259</v>
      </c>
      <c r="G770" s="19"/>
    </row>
    <row r="771">
      <c r="A771" s="60" t="s">
        <v>366</v>
      </c>
    </row>
    <row r="772">
      <c r="A772" s="273" t="s">
        <v>326</v>
      </c>
      <c r="B772" s="274" t="s">
        <v>1206</v>
      </c>
      <c r="C772" s="9" t="s">
        <v>7324</v>
      </c>
      <c r="D772" s="91" t="s">
        <v>368</v>
      </c>
      <c r="E772" s="91" t="s">
        <v>4123</v>
      </c>
      <c r="F772" s="91" t="s">
        <v>7325</v>
      </c>
      <c r="G772" s="19"/>
    </row>
    <row r="773">
      <c r="A773" s="273" t="s">
        <v>248</v>
      </c>
      <c r="B773" s="274" t="s">
        <v>6821</v>
      </c>
      <c r="C773" s="9"/>
      <c r="D773" s="91"/>
      <c r="E773" s="91"/>
      <c r="F773" s="91" t="s">
        <v>7326</v>
      </c>
      <c r="G773" s="19"/>
    </row>
    <row r="774">
      <c r="A774" s="273" t="s">
        <v>4835</v>
      </c>
      <c r="B774" s="274" t="s">
        <v>4836</v>
      </c>
      <c r="C774" s="9"/>
      <c r="D774" s="91"/>
      <c r="E774" s="91" t="s">
        <v>7327</v>
      </c>
      <c r="F774" s="91" t="s">
        <v>7328</v>
      </c>
      <c r="G774" s="19"/>
    </row>
    <row r="775">
      <c r="A775" s="273" t="s">
        <v>7329</v>
      </c>
      <c r="B775" s="274" t="s">
        <v>368</v>
      </c>
      <c r="C775" s="9"/>
      <c r="D775" s="91"/>
      <c r="E775" s="91" t="s">
        <v>2010</v>
      </c>
      <c r="F775" s="91" t="s">
        <v>7330</v>
      </c>
      <c r="G775" s="91"/>
    </row>
    <row r="776">
      <c r="A776" s="1" t="s">
        <v>7331</v>
      </c>
    </row>
    <row r="777">
      <c r="A777" s="22" t="s">
        <v>7332</v>
      </c>
      <c r="B777" s="4"/>
      <c r="C777" s="4"/>
      <c r="D777" s="4"/>
      <c r="E777" s="4"/>
      <c r="F777" s="23"/>
      <c r="G777" s="1"/>
    </row>
    <row r="778">
      <c r="A778" s="235" t="s">
        <v>4788</v>
      </c>
      <c r="B778" s="171" t="s">
        <v>5289</v>
      </c>
      <c r="C778" s="9" t="s">
        <v>7333</v>
      </c>
      <c r="D778" s="91" t="s">
        <v>7334</v>
      </c>
      <c r="E778" s="91" t="s">
        <v>7335</v>
      </c>
      <c r="F778" s="91" t="s">
        <v>7336</v>
      </c>
      <c r="G778" s="91"/>
    </row>
    <row r="779">
      <c r="A779" s="235" t="s">
        <v>4788</v>
      </c>
      <c r="B779" s="171" t="s">
        <v>5289</v>
      </c>
      <c r="C779" s="9" t="s">
        <v>7234</v>
      </c>
      <c r="D779" s="91" t="s">
        <v>1186</v>
      </c>
      <c r="E779" s="91"/>
      <c r="F779" s="91" t="s">
        <v>7337</v>
      </c>
      <c r="G779" s="91"/>
    </row>
    <row r="780">
      <c r="A780" s="235" t="s">
        <v>4788</v>
      </c>
      <c r="B780" s="171" t="s">
        <v>5289</v>
      </c>
      <c r="C780" s="9" t="s">
        <v>6970</v>
      </c>
      <c r="D780" s="91" t="s">
        <v>6971</v>
      </c>
      <c r="E780" s="91"/>
      <c r="F780" s="91" t="s">
        <v>7338</v>
      </c>
      <c r="G780" s="91"/>
    </row>
    <row r="781">
      <c r="A781" s="235" t="s">
        <v>4788</v>
      </c>
      <c r="B781" s="171" t="s">
        <v>5289</v>
      </c>
      <c r="C781" s="9" t="s">
        <v>6970</v>
      </c>
      <c r="D781" s="91" t="s">
        <v>7339</v>
      </c>
      <c r="E781" s="91"/>
      <c r="F781" s="91" t="s">
        <v>7340</v>
      </c>
      <c r="G781" s="91"/>
    </row>
    <row r="782">
      <c r="A782" s="235" t="s">
        <v>4788</v>
      </c>
      <c r="B782" s="171" t="s">
        <v>5289</v>
      </c>
      <c r="C782" s="9" t="s">
        <v>6970</v>
      </c>
      <c r="D782" s="91" t="s">
        <v>7341</v>
      </c>
      <c r="E782" s="91" t="s">
        <v>4562</v>
      </c>
      <c r="F782" s="91" t="s">
        <v>7338</v>
      </c>
      <c r="G782" s="91"/>
    </row>
    <row r="783">
      <c r="A783" s="235" t="s">
        <v>4788</v>
      </c>
      <c r="B783" s="171" t="s">
        <v>5289</v>
      </c>
      <c r="C783" s="9" t="s">
        <v>7342</v>
      </c>
      <c r="D783" s="91" t="s">
        <v>6977</v>
      </c>
      <c r="E783" s="91"/>
      <c r="F783" s="91" t="s">
        <v>7343</v>
      </c>
      <c r="G783" s="91"/>
    </row>
    <row r="784">
      <c r="A784" s="235" t="s">
        <v>4788</v>
      </c>
      <c r="B784" s="171" t="s">
        <v>5289</v>
      </c>
      <c r="C784" s="9" t="s">
        <v>7344</v>
      </c>
      <c r="D784" s="91" t="s">
        <v>3468</v>
      </c>
      <c r="E784" s="91"/>
      <c r="F784" s="91" t="s">
        <v>7345</v>
      </c>
      <c r="G784" s="91"/>
    </row>
    <row r="785">
      <c r="A785" s="235" t="s">
        <v>4788</v>
      </c>
      <c r="B785" s="171" t="s">
        <v>5289</v>
      </c>
      <c r="C785" s="9" t="s">
        <v>7344</v>
      </c>
      <c r="D785" s="91" t="s">
        <v>3692</v>
      </c>
      <c r="E785" s="91"/>
      <c r="F785" s="91" t="s">
        <v>7346</v>
      </c>
      <c r="G785" s="91"/>
    </row>
    <row r="786">
      <c r="A786" s="235" t="s">
        <v>4788</v>
      </c>
      <c r="B786" s="171" t="s">
        <v>5289</v>
      </c>
      <c r="C786" s="9" t="s">
        <v>7344</v>
      </c>
      <c r="D786" s="91" t="s">
        <v>721</v>
      </c>
      <c r="E786" s="91"/>
      <c r="F786" s="91" t="s">
        <v>7347</v>
      </c>
      <c r="G786" s="91"/>
    </row>
    <row r="787">
      <c r="A787" s="235" t="s">
        <v>4788</v>
      </c>
      <c r="B787" s="171" t="s">
        <v>5289</v>
      </c>
      <c r="C787" s="9" t="s">
        <v>7348</v>
      </c>
      <c r="D787" s="91" t="s">
        <v>7349</v>
      </c>
      <c r="E787" s="91"/>
      <c r="F787" s="91" t="s">
        <v>7345</v>
      </c>
      <c r="G787" s="91"/>
    </row>
    <row r="788">
      <c r="A788" s="235" t="s">
        <v>4788</v>
      </c>
      <c r="B788" s="171" t="s">
        <v>5289</v>
      </c>
      <c r="C788" s="9" t="s">
        <v>7348</v>
      </c>
      <c r="D788" s="91" t="s">
        <v>7258</v>
      </c>
      <c r="E788" s="91"/>
      <c r="F788" s="91" t="s">
        <v>7350</v>
      </c>
      <c r="G788" s="91"/>
    </row>
    <row r="789">
      <c r="A789" s="235" t="s">
        <v>4788</v>
      </c>
      <c r="B789" s="171" t="s">
        <v>5289</v>
      </c>
      <c r="C789" s="9" t="s">
        <v>7351</v>
      </c>
      <c r="D789" s="91" t="s">
        <v>7352</v>
      </c>
      <c r="E789" s="91" t="s">
        <v>5444</v>
      </c>
      <c r="F789" s="91" t="s">
        <v>7353</v>
      </c>
      <c r="G789" s="91"/>
    </row>
    <row r="790">
      <c r="A790" s="235" t="s">
        <v>4788</v>
      </c>
      <c r="B790" s="171" t="s">
        <v>5289</v>
      </c>
      <c r="C790" s="9" t="s">
        <v>7354</v>
      </c>
      <c r="D790" s="91" t="s">
        <v>6988</v>
      </c>
      <c r="E790" s="91"/>
      <c r="F790" s="91" t="s">
        <v>7345</v>
      </c>
      <c r="G790" s="91"/>
    </row>
    <row r="791">
      <c r="A791" s="235" t="s">
        <v>316</v>
      </c>
      <c r="B791" s="171" t="s">
        <v>1446</v>
      </c>
      <c r="C791" s="9" t="s">
        <v>7355</v>
      </c>
      <c r="D791" s="91" t="s">
        <v>7356</v>
      </c>
      <c r="E791" s="91"/>
      <c r="F791" s="91" t="s">
        <v>7357</v>
      </c>
      <c r="G791" s="91"/>
    </row>
    <row r="792">
      <c r="A792" s="235" t="s">
        <v>316</v>
      </c>
      <c r="B792" s="171" t="s">
        <v>1446</v>
      </c>
      <c r="C792" s="9" t="s">
        <v>7358</v>
      </c>
      <c r="D792" s="91" t="s">
        <v>7359</v>
      </c>
      <c r="E792" s="91"/>
      <c r="F792" s="91" t="s">
        <v>7360</v>
      </c>
      <c r="G792" s="91"/>
    </row>
    <row r="793">
      <c r="A793" s="235" t="s">
        <v>316</v>
      </c>
      <c r="B793" s="171" t="s">
        <v>6224</v>
      </c>
      <c r="C793" s="14" t="s">
        <v>6225</v>
      </c>
      <c r="D793" s="43" t="s">
        <v>6226</v>
      </c>
      <c r="E793" s="91"/>
      <c r="F793" s="91" t="s">
        <v>7361</v>
      </c>
      <c r="G793" s="91"/>
    </row>
    <row r="794">
      <c r="A794" s="235" t="s">
        <v>316</v>
      </c>
      <c r="B794" s="171" t="s">
        <v>6224</v>
      </c>
      <c r="C794" s="14" t="s">
        <v>6233</v>
      </c>
      <c r="D794" s="43" t="s">
        <v>6234</v>
      </c>
      <c r="E794" s="91"/>
      <c r="F794" s="91" t="s">
        <v>7361</v>
      </c>
      <c r="G794" s="91"/>
    </row>
    <row r="795">
      <c r="A795" s="235" t="s">
        <v>316</v>
      </c>
      <c r="B795" s="171" t="s">
        <v>4651</v>
      </c>
      <c r="C795" s="9" t="s">
        <v>7362</v>
      </c>
      <c r="D795" s="91" t="s">
        <v>2440</v>
      </c>
      <c r="E795" s="91"/>
      <c r="F795" s="91" t="s">
        <v>7363</v>
      </c>
      <c r="G795" s="91"/>
    </row>
    <row r="796">
      <c r="A796" s="235" t="s">
        <v>316</v>
      </c>
      <c r="B796" s="171" t="s">
        <v>4651</v>
      </c>
      <c r="C796" s="9" t="s">
        <v>7364</v>
      </c>
      <c r="D796" s="91" t="s">
        <v>7365</v>
      </c>
      <c r="E796" s="91"/>
      <c r="F796" s="91" t="s">
        <v>7366</v>
      </c>
      <c r="G796" s="91"/>
    </row>
    <row r="797">
      <c r="A797" s="235" t="s">
        <v>316</v>
      </c>
      <c r="B797" s="171" t="s">
        <v>4651</v>
      </c>
      <c r="C797" s="9" t="s">
        <v>7367</v>
      </c>
      <c r="D797" s="91" t="s">
        <v>7368</v>
      </c>
      <c r="E797" s="91"/>
      <c r="F797" s="91" t="s">
        <v>7369</v>
      </c>
      <c r="G797" s="91"/>
    </row>
    <row r="798">
      <c r="A798" s="235" t="s">
        <v>316</v>
      </c>
      <c r="B798" s="171" t="s">
        <v>4651</v>
      </c>
      <c r="C798" s="9" t="s">
        <v>7370</v>
      </c>
      <c r="D798" s="91" t="s">
        <v>7371</v>
      </c>
      <c r="E798" s="91"/>
      <c r="F798" s="91" t="s">
        <v>7372</v>
      </c>
      <c r="G798" s="91"/>
    </row>
    <row r="799">
      <c r="A799" s="235" t="s">
        <v>326</v>
      </c>
      <c r="B799" s="171" t="s">
        <v>1206</v>
      </c>
      <c r="C799" s="14" t="s">
        <v>1207</v>
      </c>
      <c r="D799" s="43" t="s">
        <v>7373</v>
      </c>
      <c r="E799" s="91"/>
      <c r="F799" s="91" t="s">
        <v>7374</v>
      </c>
      <c r="G799" s="91"/>
    </row>
    <row r="800">
      <c r="A800" s="235" t="s">
        <v>326</v>
      </c>
      <c r="B800" s="171" t="s">
        <v>7375</v>
      </c>
      <c r="C800" s="14" t="s">
        <v>7376</v>
      </c>
      <c r="D800" s="43" t="s">
        <v>7377</v>
      </c>
      <c r="E800" s="91"/>
      <c r="F800" s="91" t="s">
        <v>7378</v>
      </c>
      <c r="G800" s="91"/>
    </row>
    <row r="801">
      <c r="A801" s="235" t="s">
        <v>326</v>
      </c>
      <c r="B801" s="171" t="s">
        <v>2474</v>
      </c>
      <c r="C801" s="14" t="s">
        <v>7379</v>
      </c>
      <c r="D801" s="43" t="s">
        <v>4685</v>
      </c>
      <c r="E801" s="91"/>
      <c r="F801" s="91" t="s">
        <v>7380</v>
      </c>
      <c r="G801" s="91"/>
    </row>
    <row r="802">
      <c r="A802" s="235" t="s">
        <v>326</v>
      </c>
      <c r="B802" s="171" t="s">
        <v>2474</v>
      </c>
      <c r="C802" s="14" t="s">
        <v>7381</v>
      </c>
      <c r="D802" s="43" t="s">
        <v>7382</v>
      </c>
      <c r="E802" s="91"/>
      <c r="F802" s="91" t="s">
        <v>7383</v>
      </c>
      <c r="G802" s="91"/>
    </row>
    <row r="803">
      <c r="A803" s="235" t="s">
        <v>326</v>
      </c>
      <c r="B803" s="171" t="s">
        <v>2474</v>
      </c>
      <c r="C803" s="14" t="s">
        <v>4682</v>
      </c>
      <c r="D803" s="43" t="s">
        <v>7384</v>
      </c>
      <c r="E803" s="91"/>
      <c r="F803" s="91" t="s">
        <v>7340</v>
      </c>
      <c r="G803" s="91"/>
    </row>
    <row r="804">
      <c r="A804" s="235" t="s">
        <v>326</v>
      </c>
      <c r="B804" s="171" t="s">
        <v>7385</v>
      </c>
      <c r="C804" s="14" t="s">
        <v>7386</v>
      </c>
      <c r="D804" s="43" t="s">
        <v>7387</v>
      </c>
      <c r="E804" s="91"/>
      <c r="F804" s="91" t="s">
        <v>7380</v>
      </c>
      <c r="G804" s="91"/>
    </row>
    <row r="805">
      <c r="A805" s="235" t="s">
        <v>326</v>
      </c>
      <c r="B805" s="171" t="s">
        <v>7385</v>
      </c>
      <c r="C805" s="14" t="s">
        <v>7388</v>
      </c>
      <c r="D805" s="43" t="s">
        <v>7389</v>
      </c>
      <c r="E805" s="91"/>
      <c r="F805" s="91" t="s">
        <v>7380</v>
      </c>
      <c r="G805" s="91"/>
    </row>
    <row r="806">
      <c r="A806" s="235" t="s">
        <v>326</v>
      </c>
      <c r="B806" s="171" t="s">
        <v>7385</v>
      </c>
      <c r="C806" s="14" t="s">
        <v>5214</v>
      </c>
      <c r="D806" s="43" t="s">
        <v>720</v>
      </c>
      <c r="E806" s="91"/>
      <c r="F806" s="91" t="s">
        <v>7380</v>
      </c>
      <c r="G806" s="91"/>
    </row>
    <row r="807">
      <c r="A807" s="235" t="s">
        <v>326</v>
      </c>
      <c r="B807" s="171" t="s">
        <v>4686</v>
      </c>
      <c r="C807" s="14" t="s">
        <v>4687</v>
      </c>
      <c r="D807" s="43" t="s">
        <v>4688</v>
      </c>
      <c r="E807" s="91"/>
      <c r="F807" s="91" t="s">
        <v>7380</v>
      </c>
      <c r="G807" s="91"/>
    </row>
    <row r="808">
      <c r="A808" s="235" t="s">
        <v>326</v>
      </c>
      <c r="B808" s="171" t="s">
        <v>7390</v>
      </c>
      <c r="C808" s="14" t="s">
        <v>7391</v>
      </c>
      <c r="D808" s="43" t="s">
        <v>7392</v>
      </c>
      <c r="E808" s="91" t="s">
        <v>7393</v>
      </c>
      <c r="F808" s="91" t="s">
        <v>7394</v>
      </c>
      <c r="G808" s="91"/>
    </row>
    <row r="809">
      <c r="A809" s="235" t="s">
        <v>326</v>
      </c>
      <c r="B809" s="171" t="s">
        <v>7390</v>
      </c>
      <c r="C809" s="14" t="s">
        <v>7395</v>
      </c>
      <c r="D809" s="43" t="s">
        <v>7396</v>
      </c>
      <c r="E809" s="91" t="s">
        <v>7397</v>
      </c>
      <c r="F809" s="91" t="s">
        <v>7398</v>
      </c>
      <c r="G809" s="91"/>
    </row>
    <row r="810">
      <c r="A810" s="235" t="s">
        <v>326</v>
      </c>
      <c r="B810" s="171" t="s">
        <v>1215</v>
      </c>
      <c r="C810" s="13" t="s">
        <v>2491</v>
      </c>
      <c r="D810" s="84" t="s">
        <v>1491</v>
      </c>
      <c r="E810" s="91"/>
      <c r="F810" s="91" t="s">
        <v>7399</v>
      </c>
      <c r="G810" s="91"/>
    </row>
    <row r="811">
      <c r="A811" s="235" t="s">
        <v>326</v>
      </c>
      <c r="B811" s="171" t="s">
        <v>1215</v>
      </c>
      <c r="C811" s="9" t="s">
        <v>1216</v>
      </c>
      <c r="D811" s="91" t="s">
        <v>1217</v>
      </c>
      <c r="E811" s="91"/>
      <c r="F811" s="91" t="s">
        <v>7399</v>
      </c>
      <c r="G811" s="91"/>
    </row>
    <row r="812">
      <c r="A812" s="235" t="s">
        <v>326</v>
      </c>
      <c r="B812" s="171" t="s">
        <v>658</v>
      </c>
      <c r="C812" s="9" t="s">
        <v>1249</v>
      </c>
      <c r="D812" s="91" t="s">
        <v>1522</v>
      </c>
      <c r="E812" s="91"/>
      <c r="F812" s="91" t="s">
        <v>7400</v>
      </c>
      <c r="G812" s="91"/>
    </row>
    <row r="813">
      <c r="A813" s="235" t="s">
        <v>326</v>
      </c>
      <c r="B813" s="171" t="s">
        <v>658</v>
      </c>
      <c r="C813" s="9" t="s">
        <v>872</v>
      </c>
      <c r="D813" s="91" t="s">
        <v>660</v>
      </c>
      <c r="E813" s="91"/>
      <c r="F813" s="91" t="s">
        <v>7401</v>
      </c>
      <c r="G813" s="91"/>
    </row>
    <row r="814">
      <c r="A814" s="235" t="s">
        <v>326</v>
      </c>
      <c r="B814" s="171" t="s">
        <v>658</v>
      </c>
      <c r="C814" s="9" t="s">
        <v>7402</v>
      </c>
      <c r="D814" s="91" t="s">
        <v>7403</v>
      </c>
      <c r="E814" s="91" t="s">
        <v>3457</v>
      </c>
      <c r="F814" s="91" t="s">
        <v>7404</v>
      </c>
      <c r="G814" s="91"/>
    </row>
    <row r="815">
      <c r="A815" s="235" t="s">
        <v>2562</v>
      </c>
      <c r="B815" s="171" t="s">
        <v>2563</v>
      </c>
      <c r="C815" s="9" t="s">
        <v>2564</v>
      </c>
      <c r="D815" s="91" t="s">
        <v>2565</v>
      </c>
      <c r="E815" s="91" t="s">
        <v>7405</v>
      </c>
      <c r="F815" s="91" t="s">
        <v>7406</v>
      </c>
      <c r="G815" s="91"/>
    </row>
    <row r="816">
      <c r="A816" s="235" t="s">
        <v>2562</v>
      </c>
      <c r="B816" s="171" t="s">
        <v>2563</v>
      </c>
      <c r="C816" s="9" t="s">
        <v>7407</v>
      </c>
      <c r="D816" s="91" t="s">
        <v>7408</v>
      </c>
      <c r="E816" s="91"/>
      <c r="F816" s="91" t="s">
        <v>7369</v>
      </c>
      <c r="G816" s="91"/>
    </row>
    <row r="817">
      <c r="A817" s="235" t="s">
        <v>2562</v>
      </c>
      <c r="B817" s="171" t="s">
        <v>2563</v>
      </c>
      <c r="C817" s="9" t="s">
        <v>7407</v>
      </c>
      <c r="D817" s="91" t="s">
        <v>7409</v>
      </c>
      <c r="E817" s="91" t="s">
        <v>2637</v>
      </c>
      <c r="F817" s="91" t="s">
        <v>7410</v>
      </c>
      <c r="G817" s="91"/>
    </row>
    <row r="818">
      <c r="A818" s="235" t="s">
        <v>2562</v>
      </c>
      <c r="B818" s="171" t="s">
        <v>7411</v>
      </c>
      <c r="C818" s="9" t="s">
        <v>2593</v>
      </c>
      <c r="D818" s="91" t="s">
        <v>7412</v>
      </c>
      <c r="E818" s="91" t="s">
        <v>7413</v>
      </c>
      <c r="F818" s="91" t="s">
        <v>7414</v>
      </c>
      <c r="G818" s="91"/>
    </row>
    <row r="819">
      <c r="A819" s="235" t="s">
        <v>678</v>
      </c>
      <c r="B819" s="171" t="s">
        <v>7415</v>
      </c>
      <c r="C819" s="10" t="s">
        <v>7416</v>
      </c>
      <c r="D819" s="10" t="s">
        <v>7417</v>
      </c>
      <c r="E819" s="91"/>
      <c r="F819" s="91" t="s">
        <v>7353</v>
      </c>
      <c r="G819" s="91"/>
    </row>
    <row r="820">
      <c r="A820" s="235" t="s">
        <v>687</v>
      </c>
      <c r="B820" s="171" t="s">
        <v>688</v>
      </c>
      <c r="C820" s="9" t="s">
        <v>7418</v>
      </c>
      <c r="D820" s="91" t="s">
        <v>7419</v>
      </c>
      <c r="E820" s="91"/>
      <c r="F820" s="91" t="s">
        <v>7420</v>
      </c>
      <c r="G820" s="91"/>
    </row>
    <row r="821">
      <c r="A821" s="235" t="s">
        <v>687</v>
      </c>
      <c r="B821" s="171" t="s">
        <v>688</v>
      </c>
      <c r="C821" s="9" t="s">
        <v>7421</v>
      </c>
      <c r="D821" s="91" t="s">
        <v>7422</v>
      </c>
      <c r="E821" s="91"/>
      <c r="F821" s="91" t="s">
        <v>7360</v>
      </c>
      <c r="G821" s="91"/>
    </row>
    <row r="822">
      <c r="A822" s="235" t="s">
        <v>687</v>
      </c>
      <c r="B822" s="171" t="s">
        <v>2648</v>
      </c>
      <c r="C822" s="9"/>
      <c r="D822" s="91" t="s">
        <v>7423</v>
      </c>
      <c r="E822" s="91"/>
      <c r="F822" s="91" t="s">
        <v>7424</v>
      </c>
      <c r="G822" s="91"/>
    </row>
    <row r="823">
      <c r="A823" s="235" t="s">
        <v>687</v>
      </c>
      <c r="B823" s="171" t="s">
        <v>2648</v>
      </c>
      <c r="C823" s="9"/>
      <c r="D823" s="91" t="s">
        <v>7425</v>
      </c>
      <c r="E823" s="91" t="s">
        <v>2680</v>
      </c>
      <c r="F823" s="91" t="s">
        <v>7426</v>
      </c>
      <c r="G823" s="91"/>
    </row>
    <row r="824">
      <c r="A824" s="235" t="s">
        <v>687</v>
      </c>
      <c r="B824" s="171" t="s">
        <v>2648</v>
      </c>
      <c r="C824" s="9"/>
      <c r="D824" s="91" t="s">
        <v>7427</v>
      </c>
      <c r="E824" s="91" t="s">
        <v>7428</v>
      </c>
      <c r="F824" s="91" t="s">
        <v>7426</v>
      </c>
      <c r="G824" s="91"/>
    </row>
    <row r="825">
      <c r="A825" s="235" t="s">
        <v>687</v>
      </c>
      <c r="B825" s="171" t="s">
        <v>2672</v>
      </c>
      <c r="C825" s="9" t="s">
        <v>2676</v>
      </c>
      <c r="D825" s="91" t="s">
        <v>2677</v>
      </c>
      <c r="E825" s="91" t="s">
        <v>7429</v>
      </c>
      <c r="F825" s="91" t="s">
        <v>7430</v>
      </c>
      <c r="G825" s="91"/>
    </row>
    <row r="826">
      <c r="A826" s="235" t="s">
        <v>687</v>
      </c>
      <c r="B826" s="171" t="s">
        <v>2672</v>
      </c>
      <c r="C826" s="9" t="s">
        <v>7431</v>
      </c>
      <c r="D826" s="91" t="s">
        <v>2685</v>
      </c>
      <c r="E826" s="91" t="s">
        <v>5444</v>
      </c>
      <c r="F826" s="91" t="s">
        <v>7432</v>
      </c>
      <c r="G826" s="91"/>
    </row>
    <row r="827">
      <c r="A827" s="235" t="s">
        <v>687</v>
      </c>
      <c r="B827" s="171" t="s">
        <v>1306</v>
      </c>
      <c r="C827" s="9" t="s">
        <v>7433</v>
      </c>
      <c r="D827" s="91" t="s">
        <v>1310</v>
      </c>
      <c r="E827" s="91" t="s">
        <v>2128</v>
      </c>
      <c r="F827" s="91" t="s">
        <v>7434</v>
      </c>
      <c r="G827" s="91"/>
    </row>
    <row r="828">
      <c r="A828" s="235" t="s">
        <v>687</v>
      </c>
      <c r="B828" s="171" t="s">
        <v>693</v>
      </c>
      <c r="C828" s="9" t="s">
        <v>1594</v>
      </c>
      <c r="D828" s="91" t="s">
        <v>328</v>
      </c>
      <c r="E828" s="91" t="s">
        <v>5444</v>
      </c>
      <c r="F828" s="91" t="s">
        <v>7378</v>
      </c>
      <c r="G828" s="91"/>
    </row>
    <row r="829">
      <c r="A829" s="235" t="s">
        <v>687</v>
      </c>
      <c r="B829" s="171" t="s">
        <v>693</v>
      </c>
      <c r="C829" s="9" t="s">
        <v>1595</v>
      </c>
      <c r="D829" s="91" t="s">
        <v>2058</v>
      </c>
      <c r="E829" s="91"/>
      <c r="F829" s="91" t="s">
        <v>7399</v>
      </c>
      <c r="G829" s="91"/>
    </row>
    <row r="830">
      <c r="A830" s="235" t="s">
        <v>687</v>
      </c>
      <c r="B830" s="171" t="s">
        <v>693</v>
      </c>
      <c r="C830" s="9" t="s">
        <v>958</v>
      </c>
      <c r="D830" s="91" t="s">
        <v>959</v>
      </c>
      <c r="E830" s="91"/>
      <c r="F830" s="91" t="s">
        <v>7435</v>
      </c>
      <c r="G830" s="91"/>
    </row>
    <row r="831">
      <c r="A831" s="235" t="s">
        <v>687</v>
      </c>
      <c r="B831" s="171" t="s">
        <v>693</v>
      </c>
      <c r="C831" s="9" t="s">
        <v>715</v>
      </c>
      <c r="D831" s="91" t="s">
        <v>716</v>
      </c>
      <c r="E831" s="91"/>
      <c r="F831" s="91" t="s">
        <v>7436</v>
      </c>
      <c r="G831" s="91"/>
    </row>
    <row r="832">
      <c r="A832" s="235" t="s">
        <v>687</v>
      </c>
      <c r="B832" s="171" t="s">
        <v>693</v>
      </c>
      <c r="C832" s="9" t="s">
        <v>715</v>
      </c>
      <c r="D832" s="91" t="s">
        <v>1313</v>
      </c>
      <c r="E832" s="91"/>
      <c r="F832" s="91" t="s">
        <v>7347</v>
      </c>
      <c r="G832" s="91"/>
    </row>
    <row r="833">
      <c r="A833" s="235" t="s">
        <v>687</v>
      </c>
      <c r="B833" s="171" t="s">
        <v>693</v>
      </c>
      <c r="C833" s="9" t="s">
        <v>715</v>
      </c>
      <c r="D833" s="91" t="s">
        <v>720</v>
      </c>
      <c r="E833" s="91"/>
      <c r="F833" s="91" t="s">
        <v>7437</v>
      </c>
      <c r="G833" s="91"/>
    </row>
    <row r="834">
      <c r="A834" s="235" t="s">
        <v>687</v>
      </c>
      <c r="B834" s="171" t="s">
        <v>693</v>
      </c>
      <c r="C834" s="9" t="s">
        <v>715</v>
      </c>
      <c r="D834" s="91" t="s">
        <v>721</v>
      </c>
      <c r="E834" s="91"/>
      <c r="F834" s="91" t="s">
        <v>7347</v>
      </c>
      <c r="G834" s="91"/>
    </row>
    <row r="835">
      <c r="A835" s="235" t="s">
        <v>687</v>
      </c>
      <c r="B835" s="171" t="s">
        <v>693</v>
      </c>
      <c r="C835" s="9" t="s">
        <v>715</v>
      </c>
      <c r="D835" s="91" t="s">
        <v>4806</v>
      </c>
      <c r="E835" s="91"/>
      <c r="F835" s="91" t="s">
        <v>7438</v>
      </c>
      <c r="G835" s="91"/>
    </row>
    <row r="836">
      <c r="A836" s="235" t="s">
        <v>687</v>
      </c>
      <c r="B836" s="171" t="s">
        <v>693</v>
      </c>
      <c r="C836" s="9" t="s">
        <v>715</v>
      </c>
      <c r="D836" s="91" t="s">
        <v>3468</v>
      </c>
      <c r="E836" s="91"/>
      <c r="F836" s="91" t="s">
        <v>7383</v>
      </c>
      <c r="G836" s="91"/>
    </row>
    <row r="837">
      <c r="A837" s="235" t="s">
        <v>687</v>
      </c>
      <c r="B837" s="171" t="s">
        <v>693</v>
      </c>
      <c r="C837" s="9" t="s">
        <v>977</v>
      </c>
      <c r="D837" s="91" t="s">
        <v>2713</v>
      </c>
      <c r="E837" s="91"/>
      <c r="F837" s="91" t="s">
        <v>7437</v>
      </c>
      <c r="G837" s="91"/>
    </row>
    <row r="838">
      <c r="A838" s="235" t="s">
        <v>687</v>
      </c>
      <c r="B838" s="171" t="s">
        <v>693</v>
      </c>
      <c r="C838" s="9" t="s">
        <v>1623</v>
      </c>
      <c r="D838" s="91" t="s">
        <v>7439</v>
      </c>
      <c r="E838" s="91"/>
      <c r="F838" s="91" t="s">
        <v>7440</v>
      </c>
      <c r="G838" s="91"/>
    </row>
    <row r="839">
      <c r="A839" s="235" t="s">
        <v>687</v>
      </c>
      <c r="B839" s="171" t="s">
        <v>693</v>
      </c>
      <c r="C839" s="9" t="s">
        <v>1631</v>
      </c>
      <c r="D839" s="91" t="s">
        <v>7441</v>
      </c>
      <c r="E839" s="91"/>
      <c r="F839" s="91" t="s">
        <v>7442</v>
      </c>
      <c r="G839" s="91"/>
    </row>
    <row r="840">
      <c r="A840" s="235" t="s">
        <v>687</v>
      </c>
      <c r="B840" s="171" t="s">
        <v>693</v>
      </c>
      <c r="C840" s="9" t="s">
        <v>1636</v>
      </c>
      <c r="D840" s="91" t="s">
        <v>4672</v>
      </c>
      <c r="E840" s="91"/>
      <c r="F840" s="91" t="s">
        <v>7443</v>
      </c>
      <c r="G840" s="91"/>
    </row>
    <row r="841">
      <c r="A841" s="235" t="s">
        <v>687</v>
      </c>
      <c r="B841" s="171" t="s">
        <v>1638</v>
      </c>
      <c r="C841" s="9" t="s">
        <v>7444</v>
      </c>
      <c r="D841" s="91" t="s">
        <v>7445</v>
      </c>
      <c r="E841" s="91"/>
      <c r="F841" s="91" t="s">
        <v>7426</v>
      </c>
      <c r="G841" s="121" t="str">
        <f>HYPERLINK("https://www.youtube.com/watch?v=k5ca4fm6M50","Link")</f>
        <v>Link</v>
      </c>
    </row>
    <row r="842">
      <c r="A842" s="235" t="s">
        <v>687</v>
      </c>
      <c r="B842" s="171" t="s">
        <v>1638</v>
      </c>
      <c r="C842" s="9" t="s">
        <v>7446</v>
      </c>
      <c r="D842" s="91" t="s">
        <v>3652</v>
      </c>
      <c r="E842" s="91"/>
      <c r="F842" s="91" t="s">
        <v>7361</v>
      </c>
      <c r="G842" s="91"/>
    </row>
    <row r="843">
      <c r="A843" s="235" t="s">
        <v>687</v>
      </c>
      <c r="B843" s="171" t="s">
        <v>1638</v>
      </c>
      <c r="C843" s="9" t="s">
        <v>7447</v>
      </c>
      <c r="D843" s="91" t="s">
        <v>7448</v>
      </c>
      <c r="E843" s="91"/>
      <c r="F843" s="91" t="s">
        <v>7378</v>
      </c>
      <c r="G843" s="91"/>
    </row>
    <row r="844">
      <c r="A844" s="235" t="s">
        <v>248</v>
      </c>
      <c r="B844" s="171" t="s">
        <v>6821</v>
      </c>
      <c r="C844" s="9" t="s">
        <v>6703</v>
      </c>
      <c r="D844" s="91" t="s">
        <v>7449</v>
      </c>
      <c r="E844" s="91" t="s">
        <v>5444</v>
      </c>
      <c r="F844" s="91" t="s">
        <v>7450</v>
      </c>
      <c r="G844" s="91"/>
    </row>
    <row r="845">
      <c r="A845" s="235" t="s">
        <v>248</v>
      </c>
      <c r="B845" s="171" t="s">
        <v>6821</v>
      </c>
      <c r="C845" s="9" t="s">
        <v>6703</v>
      </c>
      <c r="D845" s="91" t="s">
        <v>7062</v>
      </c>
      <c r="E845" s="91"/>
      <c r="F845" s="91" t="s">
        <v>7451</v>
      </c>
      <c r="G845" s="91"/>
    </row>
    <row r="846">
      <c r="A846" s="235" t="s">
        <v>248</v>
      </c>
      <c r="B846" s="171" t="s">
        <v>6821</v>
      </c>
      <c r="C846" s="9" t="s">
        <v>6703</v>
      </c>
      <c r="D846" s="91" t="s">
        <v>7452</v>
      </c>
      <c r="E846" s="91" t="s">
        <v>5444</v>
      </c>
      <c r="F846" s="91" t="s">
        <v>7353</v>
      </c>
      <c r="G846" s="91"/>
    </row>
    <row r="847">
      <c r="A847" s="235" t="s">
        <v>248</v>
      </c>
      <c r="B847" s="171" t="s">
        <v>6821</v>
      </c>
      <c r="C847" s="9" t="s">
        <v>6842</v>
      </c>
      <c r="D847" s="91" t="s">
        <v>7453</v>
      </c>
      <c r="E847" s="91"/>
      <c r="F847" s="91" t="s">
        <v>7454</v>
      </c>
      <c r="G847" s="91"/>
    </row>
    <row r="848">
      <c r="A848" s="235" t="s">
        <v>248</v>
      </c>
      <c r="B848" s="171" t="s">
        <v>4908</v>
      </c>
      <c r="C848" s="9" t="s">
        <v>4916</v>
      </c>
      <c r="D848" s="9" t="s">
        <v>7455</v>
      </c>
      <c r="E848" s="91"/>
      <c r="F848" s="91" t="s">
        <v>7454</v>
      </c>
      <c r="G848" s="91"/>
    </row>
    <row r="849">
      <c r="A849" s="235" t="s">
        <v>388</v>
      </c>
      <c r="B849" s="171" t="s">
        <v>2083</v>
      </c>
      <c r="C849" s="9" t="s">
        <v>2813</v>
      </c>
      <c r="D849" s="91" t="s">
        <v>7456</v>
      </c>
      <c r="E849" s="91"/>
      <c r="F849" s="91" t="s">
        <v>7424</v>
      </c>
      <c r="G849" s="91"/>
    </row>
    <row r="850">
      <c r="A850" s="235" t="s">
        <v>388</v>
      </c>
      <c r="B850" s="171" t="s">
        <v>2083</v>
      </c>
      <c r="C850" s="9" t="s">
        <v>1396</v>
      </c>
      <c r="D850" s="91" t="s">
        <v>7457</v>
      </c>
      <c r="E850" s="91"/>
      <c r="F850" s="91" t="s">
        <v>7458</v>
      </c>
      <c r="G850" s="121" t="str">
        <f>HYPERLINK("https://www.youtube.com/watch?v=Nt2zoTohXxE","Link")</f>
        <v>Link</v>
      </c>
    </row>
    <row r="851">
      <c r="A851" s="235" t="s">
        <v>388</v>
      </c>
      <c r="B851" s="171" t="s">
        <v>2083</v>
      </c>
      <c r="C851" s="9" t="s">
        <v>2106</v>
      </c>
      <c r="D851" s="91" t="s">
        <v>7459</v>
      </c>
      <c r="E851" s="91" t="s">
        <v>5287</v>
      </c>
      <c r="F851" s="91" t="s">
        <v>7424</v>
      </c>
      <c r="G851" s="91"/>
    </row>
    <row r="852">
      <c r="A852" s="235" t="s">
        <v>388</v>
      </c>
      <c r="B852" s="171" t="s">
        <v>2083</v>
      </c>
      <c r="C852" s="9" t="s">
        <v>2125</v>
      </c>
      <c r="D852" s="91" t="s">
        <v>7460</v>
      </c>
      <c r="E852" s="91"/>
      <c r="F852" s="91" t="s">
        <v>7451</v>
      </c>
      <c r="G852" s="91"/>
    </row>
    <row r="853">
      <c r="A853" s="235" t="s">
        <v>388</v>
      </c>
      <c r="B853" s="171" t="s">
        <v>2083</v>
      </c>
      <c r="C853" s="9" t="s">
        <v>2125</v>
      </c>
      <c r="D853" s="91" t="s">
        <v>7461</v>
      </c>
      <c r="E853" s="91"/>
      <c r="F853" s="91" t="s">
        <v>7424</v>
      </c>
      <c r="G853" s="91"/>
    </row>
    <row r="854">
      <c r="A854" s="235" t="s">
        <v>388</v>
      </c>
      <c r="B854" s="171" t="s">
        <v>2083</v>
      </c>
      <c r="C854" s="9" t="s">
        <v>2125</v>
      </c>
      <c r="D854" s="91" t="s">
        <v>7462</v>
      </c>
      <c r="E854" s="91"/>
      <c r="F854" s="91" t="s">
        <v>7463</v>
      </c>
      <c r="G854" s="91"/>
    </row>
    <row r="855">
      <c r="A855" s="235" t="s">
        <v>388</v>
      </c>
      <c r="B855" s="171" t="s">
        <v>5355</v>
      </c>
      <c r="C855" s="9" t="s">
        <v>7464</v>
      </c>
      <c r="D855" s="91" t="s">
        <v>7465</v>
      </c>
      <c r="E855" s="91"/>
      <c r="F855" s="91" t="s">
        <v>7466</v>
      </c>
      <c r="G855" s="91"/>
    </row>
    <row r="856">
      <c r="A856" s="235" t="s">
        <v>388</v>
      </c>
      <c r="B856" s="171" t="s">
        <v>5355</v>
      </c>
      <c r="C856" s="9" t="s">
        <v>7467</v>
      </c>
      <c r="D856" s="43" t="s">
        <v>7468</v>
      </c>
      <c r="E856" s="91"/>
      <c r="F856" s="43" t="s">
        <v>7466</v>
      </c>
      <c r="G856" s="43"/>
    </row>
    <row r="857">
      <c r="A857" s="235" t="s">
        <v>388</v>
      </c>
      <c r="B857" s="171" t="s">
        <v>4774</v>
      </c>
      <c r="C857" s="9" t="s">
        <v>7469</v>
      </c>
      <c r="D857" s="84" t="s">
        <v>7470</v>
      </c>
      <c r="E857" s="91"/>
      <c r="F857" s="43" t="s">
        <v>7471</v>
      </c>
      <c r="G857" s="43"/>
    </row>
    <row r="858">
      <c r="A858" s="235" t="s">
        <v>388</v>
      </c>
      <c r="B858" s="171" t="s">
        <v>1347</v>
      </c>
      <c r="C858" s="9" t="s">
        <v>7472</v>
      </c>
      <c r="D858" s="91" t="s">
        <v>7473</v>
      </c>
      <c r="E858" s="91"/>
      <c r="F858" s="91" t="s">
        <v>7474</v>
      </c>
      <c r="G858" s="91"/>
    </row>
    <row r="859">
      <c r="A859" s="235" t="s">
        <v>388</v>
      </c>
      <c r="B859" s="171" t="s">
        <v>1347</v>
      </c>
      <c r="C859" s="9" t="s">
        <v>7475</v>
      </c>
      <c r="D859" s="91" t="s">
        <v>7476</v>
      </c>
      <c r="E859" s="91" t="s">
        <v>2684</v>
      </c>
      <c r="F859" s="91" t="s">
        <v>7477</v>
      </c>
      <c r="G859" s="91"/>
    </row>
    <row r="860">
      <c r="A860" s="235" t="s">
        <v>388</v>
      </c>
      <c r="B860" s="171" t="s">
        <v>1006</v>
      </c>
      <c r="C860" s="9" t="s">
        <v>2091</v>
      </c>
      <c r="D860" s="91" t="s">
        <v>7478</v>
      </c>
      <c r="E860" s="91"/>
      <c r="F860" s="91" t="s">
        <v>7424</v>
      </c>
      <c r="G860" s="91"/>
    </row>
    <row r="861">
      <c r="A861" s="235" t="s">
        <v>388</v>
      </c>
      <c r="B861" s="171" t="s">
        <v>1006</v>
      </c>
      <c r="C861" s="9" t="s">
        <v>2084</v>
      </c>
      <c r="D861" s="91" t="s">
        <v>3712</v>
      </c>
      <c r="E861" s="91"/>
      <c r="F861" s="91" t="s">
        <v>7479</v>
      </c>
      <c r="G861" s="91"/>
    </row>
    <row r="862">
      <c r="A862" s="235" t="s">
        <v>388</v>
      </c>
      <c r="B862" s="171" t="s">
        <v>1006</v>
      </c>
      <c r="C862" s="9" t="s">
        <v>1351</v>
      </c>
      <c r="D862" s="91" t="s">
        <v>7480</v>
      </c>
      <c r="E862" s="91"/>
      <c r="F862" s="91" t="s">
        <v>7458</v>
      </c>
      <c r="G862" s="91"/>
    </row>
    <row r="863">
      <c r="A863" s="235" t="s">
        <v>388</v>
      </c>
      <c r="B863" s="171" t="s">
        <v>1006</v>
      </c>
      <c r="C863" s="9" t="s">
        <v>7481</v>
      </c>
      <c r="D863" s="91" t="s">
        <v>7482</v>
      </c>
      <c r="E863" s="91"/>
      <c r="F863" s="91" t="s">
        <v>7458</v>
      </c>
      <c r="G863" s="91"/>
    </row>
    <row r="864">
      <c r="A864" s="235" t="s">
        <v>388</v>
      </c>
      <c r="B864" s="171" t="s">
        <v>1006</v>
      </c>
      <c r="C864" s="9" t="s">
        <v>2095</v>
      </c>
      <c r="D864" s="91" t="s">
        <v>7483</v>
      </c>
      <c r="E864" s="91"/>
      <c r="F864" s="91" t="s">
        <v>7484</v>
      </c>
      <c r="G864" s="91"/>
    </row>
    <row r="865">
      <c r="A865" s="235" t="s">
        <v>388</v>
      </c>
      <c r="B865" s="171" t="s">
        <v>1006</v>
      </c>
      <c r="C865" s="9" t="s">
        <v>2095</v>
      </c>
      <c r="D865" s="91" t="s">
        <v>7485</v>
      </c>
      <c r="E865" s="91"/>
      <c r="F865" s="91" t="s">
        <v>7486</v>
      </c>
      <c r="G865" s="91"/>
    </row>
    <row r="866">
      <c r="A866" s="235" t="s">
        <v>388</v>
      </c>
      <c r="B866" s="171" t="s">
        <v>1006</v>
      </c>
      <c r="C866" s="9" t="s">
        <v>2095</v>
      </c>
      <c r="D866" s="91" t="s">
        <v>7194</v>
      </c>
      <c r="E866" s="91" t="s">
        <v>7487</v>
      </c>
      <c r="F866" s="91" t="s">
        <v>7488</v>
      </c>
      <c r="G866" s="91"/>
    </row>
    <row r="867">
      <c r="A867" s="235" t="s">
        <v>388</v>
      </c>
      <c r="B867" s="171" t="s">
        <v>1006</v>
      </c>
      <c r="C867" s="9" t="s">
        <v>2095</v>
      </c>
      <c r="D867" s="91" t="s">
        <v>7489</v>
      </c>
      <c r="E867" s="91"/>
      <c r="F867" s="91" t="s">
        <v>7345</v>
      </c>
      <c r="G867" s="91"/>
    </row>
    <row r="868">
      <c r="A868" s="235" t="s">
        <v>388</v>
      </c>
      <c r="B868" s="171" t="s">
        <v>1006</v>
      </c>
      <c r="C868" s="9" t="s">
        <v>2095</v>
      </c>
      <c r="D868" s="91" t="s">
        <v>3718</v>
      </c>
      <c r="E868" s="91" t="s">
        <v>7490</v>
      </c>
      <c r="F868" s="91" t="s">
        <v>7336</v>
      </c>
      <c r="G868" s="91"/>
    </row>
    <row r="869">
      <c r="A869" s="235" t="s">
        <v>388</v>
      </c>
      <c r="B869" s="171" t="s">
        <v>1006</v>
      </c>
      <c r="C869" s="9" t="s">
        <v>2095</v>
      </c>
      <c r="D869" s="91" t="s">
        <v>3720</v>
      </c>
      <c r="E869" s="91"/>
      <c r="F869" s="91" t="s">
        <v>7491</v>
      </c>
      <c r="G869" s="121" t="str">
        <f>HYPERLINK("https://www.youtube.com/watch?v=DX-kOWIxYuw","Link")</f>
        <v>Link</v>
      </c>
    </row>
    <row r="870">
      <c r="A870" s="235" t="s">
        <v>388</v>
      </c>
      <c r="B870" s="171" t="s">
        <v>1006</v>
      </c>
      <c r="C870" s="9" t="s">
        <v>2095</v>
      </c>
      <c r="D870" s="91" t="s">
        <v>7492</v>
      </c>
      <c r="E870" s="91"/>
      <c r="F870" s="91" t="s">
        <v>7493</v>
      </c>
      <c r="G870" s="91"/>
    </row>
    <row r="871">
      <c r="A871" s="235" t="s">
        <v>388</v>
      </c>
      <c r="B871" s="171" t="s">
        <v>1006</v>
      </c>
      <c r="C871" s="9" t="s">
        <v>2101</v>
      </c>
      <c r="D871" s="91" t="s">
        <v>7494</v>
      </c>
      <c r="E871" s="91"/>
      <c r="F871" s="91" t="s">
        <v>7495</v>
      </c>
      <c r="G871" s="91"/>
    </row>
    <row r="872">
      <c r="A872" s="235" t="s">
        <v>388</v>
      </c>
      <c r="B872" s="171" t="s">
        <v>1006</v>
      </c>
      <c r="C872" s="9" t="s">
        <v>2101</v>
      </c>
      <c r="D872" s="91" t="s">
        <v>2805</v>
      </c>
      <c r="E872" s="91"/>
      <c r="F872" s="91" t="s">
        <v>7440</v>
      </c>
      <c r="G872" s="91"/>
    </row>
    <row r="873">
      <c r="A873" s="235" t="s">
        <v>388</v>
      </c>
      <c r="B873" s="171" t="s">
        <v>1006</v>
      </c>
      <c r="C873" s="9" t="s">
        <v>2813</v>
      </c>
      <c r="D873" s="91" t="s">
        <v>7496</v>
      </c>
      <c r="E873" s="91"/>
      <c r="F873" s="91" t="s">
        <v>7363</v>
      </c>
      <c r="G873" s="91"/>
    </row>
    <row r="874">
      <c r="A874" s="235" t="s">
        <v>388</v>
      </c>
      <c r="B874" s="171" t="s">
        <v>1006</v>
      </c>
      <c r="C874" s="9" t="s">
        <v>7497</v>
      </c>
      <c r="D874" s="91" t="s">
        <v>7498</v>
      </c>
      <c r="E874" s="91"/>
      <c r="F874" s="91" t="s">
        <v>7345</v>
      </c>
      <c r="G874" s="121" t="str">
        <f>HYPERLINK("https://www.youtube.com/watch?v=nxRUKYtsF1w","Link")</f>
        <v>Link</v>
      </c>
    </row>
    <row r="875">
      <c r="A875" s="235" t="s">
        <v>388</v>
      </c>
      <c r="B875" s="171" t="s">
        <v>1006</v>
      </c>
      <c r="C875" s="9" t="s">
        <v>7497</v>
      </c>
      <c r="D875" s="91" t="s">
        <v>7499</v>
      </c>
      <c r="E875" s="91"/>
      <c r="F875" s="91" t="s">
        <v>7345</v>
      </c>
      <c r="G875" s="121" t="str">
        <f>HYPERLINK("https://www.youtube.com/watch?v=qFglh9X8lRc","Link")</f>
        <v>Link</v>
      </c>
    </row>
    <row r="876">
      <c r="A876" s="235" t="s">
        <v>388</v>
      </c>
      <c r="B876" s="171" t="s">
        <v>1006</v>
      </c>
      <c r="C876" s="9" t="s">
        <v>2818</v>
      </c>
      <c r="D876" s="91" t="s">
        <v>7500</v>
      </c>
      <c r="E876" s="91"/>
      <c r="F876" s="91" t="s">
        <v>7451</v>
      </c>
      <c r="G876" s="91"/>
    </row>
    <row r="877">
      <c r="A877" s="235" t="s">
        <v>388</v>
      </c>
      <c r="B877" s="171" t="s">
        <v>1006</v>
      </c>
      <c r="C877" s="9" t="s">
        <v>2106</v>
      </c>
      <c r="D877" s="91" t="s">
        <v>7501</v>
      </c>
      <c r="E877" s="91"/>
      <c r="F877" s="91" t="s">
        <v>7471</v>
      </c>
      <c r="G877" s="91"/>
    </row>
    <row r="878">
      <c r="A878" s="235" t="s">
        <v>388</v>
      </c>
      <c r="B878" s="171" t="s">
        <v>1006</v>
      </c>
      <c r="C878" s="9" t="s">
        <v>2106</v>
      </c>
      <c r="D878" s="91" t="s">
        <v>2116</v>
      </c>
      <c r="E878" s="91"/>
      <c r="F878" s="91" t="s">
        <v>7502</v>
      </c>
      <c r="G878" s="91"/>
    </row>
    <row r="879">
      <c r="A879" s="235" t="s">
        <v>388</v>
      </c>
      <c r="B879" s="171" t="s">
        <v>1006</v>
      </c>
      <c r="C879" s="9" t="s">
        <v>2106</v>
      </c>
      <c r="D879" s="91" t="s">
        <v>7503</v>
      </c>
      <c r="E879" s="91"/>
      <c r="F879" s="91" t="s">
        <v>7504</v>
      </c>
      <c r="G879" s="121" t="str">
        <f>HYPERLINK("https://www.youtube.com/watch?v=7bL_2AUkBoU","Link")</f>
        <v>Link</v>
      </c>
    </row>
    <row r="880">
      <c r="A880" s="235" t="s">
        <v>388</v>
      </c>
      <c r="B880" s="171" t="s">
        <v>1006</v>
      </c>
      <c r="C880" s="9" t="s">
        <v>2123</v>
      </c>
      <c r="D880" s="91" t="s">
        <v>7505</v>
      </c>
      <c r="E880" s="91"/>
      <c r="F880" s="91" t="s">
        <v>7338</v>
      </c>
      <c r="G880" s="91"/>
    </row>
    <row r="881">
      <c r="A881" s="235" t="s">
        <v>388</v>
      </c>
      <c r="B881" s="171" t="s">
        <v>1006</v>
      </c>
      <c r="C881" s="9" t="s">
        <v>2125</v>
      </c>
      <c r="D881" s="91" t="s">
        <v>7506</v>
      </c>
      <c r="E881" s="91"/>
      <c r="F881" s="91" t="s">
        <v>7426</v>
      </c>
      <c r="G881" s="121" t="str">
        <f>HYPERLINK("https://www.youtube.com/watch?v=9-cooNt21BM","Link")</f>
        <v>Link</v>
      </c>
    </row>
    <row r="882">
      <c r="A882" s="235" t="s">
        <v>388</v>
      </c>
      <c r="B882" s="171" t="s">
        <v>1006</v>
      </c>
      <c r="C882" s="9" t="s">
        <v>2125</v>
      </c>
      <c r="D882" s="91" t="s">
        <v>7507</v>
      </c>
      <c r="E882" s="91"/>
      <c r="F882" s="91" t="s">
        <v>7508</v>
      </c>
      <c r="G882" s="91"/>
    </row>
    <row r="883">
      <c r="A883" s="235" t="s">
        <v>388</v>
      </c>
      <c r="B883" s="171" t="s">
        <v>1006</v>
      </c>
      <c r="C883" s="9" t="s">
        <v>2125</v>
      </c>
      <c r="D883" s="91" t="s">
        <v>4077</v>
      </c>
      <c r="E883" s="91"/>
      <c r="F883" s="91" t="s">
        <v>7509</v>
      </c>
      <c r="G883" s="91"/>
    </row>
    <row r="884">
      <c r="A884" s="235" t="s">
        <v>388</v>
      </c>
      <c r="B884" s="171" t="s">
        <v>1006</v>
      </c>
      <c r="C884" s="9" t="s">
        <v>2130</v>
      </c>
      <c r="D884" s="91" t="s">
        <v>7510</v>
      </c>
      <c r="E884" s="91"/>
      <c r="F884" s="91" t="s">
        <v>7336</v>
      </c>
      <c r="G884" s="121" t="str">
        <f>HYPERLINK("https://www.youtube.com/watch?v=UZlk3T9YMQc","Link")</f>
        <v>Link</v>
      </c>
    </row>
    <row r="885">
      <c r="A885" s="235" t="s">
        <v>388</v>
      </c>
      <c r="B885" s="171" t="s">
        <v>3110</v>
      </c>
      <c r="C885" s="9" t="s">
        <v>2091</v>
      </c>
      <c r="D885" s="91" t="s">
        <v>7511</v>
      </c>
      <c r="E885" s="91"/>
      <c r="F885" s="91" t="s">
        <v>7509</v>
      </c>
      <c r="G885" s="121" t="str">
        <f>HYPERLINK("https://www.youtube.com/watch?v=fOJo7SaTY_8","Link")</f>
        <v>Link</v>
      </c>
    </row>
    <row r="886">
      <c r="A886" s="235" t="s">
        <v>388</v>
      </c>
      <c r="B886" s="171" t="s">
        <v>3110</v>
      </c>
      <c r="C886" s="9" t="s">
        <v>2091</v>
      </c>
      <c r="D886" s="91" t="s">
        <v>7512</v>
      </c>
      <c r="E886" s="91"/>
      <c r="F886" s="91" t="s">
        <v>7458</v>
      </c>
      <c r="G886" s="121" t="str">
        <f>HYPERLINK("https://www.youtube.com/watch?v=RQ9gTuG9M8k","Link")</f>
        <v>Link</v>
      </c>
    </row>
    <row r="887">
      <c r="A887" s="235" t="s">
        <v>388</v>
      </c>
      <c r="B887" s="171" t="s">
        <v>3110</v>
      </c>
      <c r="C887" s="9" t="s">
        <v>1354</v>
      </c>
      <c r="D887" s="91" t="s">
        <v>7513</v>
      </c>
      <c r="E887" s="91"/>
      <c r="F887" s="91" t="s">
        <v>7508</v>
      </c>
      <c r="G887" s="91"/>
    </row>
    <row r="888">
      <c r="A888" s="235" t="s">
        <v>388</v>
      </c>
      <c r="B888" s="171" t="s">
        <v>3110</v>
      </c>
      <c r="C888" s="9" t="s">
        <v>2813</v>
      </c>
      <c r="D888" s="91" t="s">
        <v>7514</v>
      </c>
      <c r="E888" s="91"/>
      <c r="F888" s="91" t="s">
        <v>7515</v>
      </c>
      <c r="G888" s="91"/>
    </row>
    <row r="889">
      <c r="A889" s="235" t="s">
        <v>388</v>
      </c>
      <c r="B889" s="171" t="s">
        <v>3110</v>
      </c>
      <c r="C889" s="9" t="s">
        <v>1396</v>
      </c>
      <c r="D889" s="91" t="s">
        <v>7516</v>
      </c>
      <c r="E889" s="91"/>
      <c r="F889" s="91" t="s">
        <v>7517</v>
      </c>
      <c r="G889" s="121" t="str">
        <f>HYPERLINK("https://www.youtube.com/watch?v=0jBFH9Gt8Y0","Link")</f>
        <v>Link</v>
      </c>
    </row>
    <row r="890">
      <c r="A890" s="235" t="s">
        <v>388</v>
      </c>
      <c r="B890" s="171" t="s">
        <v>1010</v>
      </c>
      <c r="C890" s="9" t="s">
        <v>7518</v>
      </c>
      <c r="D890" s="91" t="s">
        <v>1651</v>
      </c>
      <c r="E890" s="91"/>
      <c r="F890" s="91" t="s">
        <v>7519</v>
      </c>
      <c r="G890" s="91"/>
    </row>
    <row r="891">
      <c r="A891" s="235" t="s">
        <v>388</v>
      </c>
      <c r="B891" s="171" t="s">
        <v>1010</v>
      </c>
      <c r="C891" s="9" t="s">
        <v>7520</v>
      </c>
      <c r="D891" s="91" t="s">
        <v>7521</v>
      </c>
      <c r="E891" s="91"/>
      <c r="F891" s="91" t="s">
        <v>7426</v>
      </c>
      <c r="G891" s="91"/>
    </row>
    <row r="892">
      <c r="A892" s="235" t="s">
        <v>388</v>
      </c>
      <c r="B892" s="171" t="s">
        <v>1010</v>
      </c>
      <c r="C892" s="9" t="s">
        <v>3447</v>
      </c>
      <c r="D892" s="91" t="s">
        <v>7522</v>
      </c>
      <c r="E892" s="91" t="s">
        <v>7523</v>
      </c>
      <c r="F892" s="91" t="s">
        <v>7524</v>
      </c>
      <c r="G892" s="91"/>
    </row>
    <row r="893">
      <c r="A893" s="235" t="s">
        <v>388</v>
      </c>
      <c r="B893" s="171" t="s">
        <v>1010</v>
      </c>
      <c r="C893" s="9" t="s">
        <v>1662</v>
      </c>
      <c r="D893" s="91" t="s">
        <v>1665</v>
      </c>
      <c r="E893" s="91"/>
      <c r="F893" s="91" t="s">
        <v>7524</v>
      </c>
      <c r="G893" s="91"/>
    </row>
    <row r="894">
      <c r="A894" s="235" t="s">
        <v>388</v>
      </c>
      <c r="B894" s="171" t="s">
        <v>1010</v>
      </c>
      <c r="C894" s="9" t="s">
        <v>2151</v>
      </c>
      <c r="D894" s="91" t="s">
        <v>2152</v>
      </c>
      <c r="E894" s="91" t="s">
        <v>7525</v>
      </c>
      <c r="F894" s="91" t="s">
        <v>7526</v>
      </c>
      <c r="G894" s="91"/>
    </row>
    <row r="895">
      <c r="A895" s="235" t="s">
        <v>388</v>
      </c>
      <c r="B895" s="171" t="s">
        <v>1010</v>
      </c>
      <c r="C895" s="9" t="s">
        <v>2158</v>
      </c>
      <c r="D895" s="91" t="s">
        <v>1669</v>
      </c>
      <c r="E895" s="91" t="s">
        <v>7527</v>
      </c>
      <c r="F895" s="91" t="s">
        <v>7528</v>
      </c>
      <c r="G895" s="91"/>
    </row>
    <row r="896">
      <c r="A896" s="235" t="s">
        <v>388</v>
      </c>
      <c r="B896" s="171" t="s">
        <v>1010</v>
      </c>
      <c r="C896" s="9" t="s">
        <v>2172</v>
      </c>
      <c r="D896" s="91" t="s">
        <v>7529</v>
      </c>
      <c r="E896" s="91" t="s">
        <v>7530</v>
      </c>
      <c r="F896" s="91" t="s">
        <v>7463</v>
      </c>
      <c r="G896" s="91"/>
    </row>
    <row r="897">
      <c r="A897" s="235" t="s">
        <v>388</v>
      </c>
      <c r="B897" s="171" t="s">
        <v>1010</v>
      </c>
      <c r="C897" s="9" t="s">
        <v>7531</v>
      </c>
      <c r="D897" s="91" t="s">
        <v>7532</v>
      </c>
      <c r="E897" s="91" t="s">
        <v>7533</v>
      </c>
      <c r="F897" s="91" t="s">
        <v>7458</v>
      </c>
      <c r="G897" s="91"/>
    </row>
    <row r="898">
      <c r="A898" s="235" t="s">
        <v>388</v>
      </c>
      <c r="B898" s="171" t="s">
        <v>1010</v>
      </c>
      <c r="C898" s="9" t="s">
        <v>7534</v>
      </c>
      <c r="D898" s="91" t="s">
        <v>1384</v>
      </c>
      <c r="E898" s="91"/>
      <c r="F898" s="91" t="s">
        <v>7458</v>
      </c>
      <c r="G898" s="91"/>
    </row>
    <row r="899">
      <c r="A899" s="235" t="s">
        <v>388</v>
      </c>
      <c r="B899" s="171" t="s">
        <v>1010</v>
      </c>
      <c r="C899" s="9" t="s">
        <v>7535</v>
      </c>
      <c r="D899" s="91" t="s">
        <v>7536</v>
      </c>
      <c r="E899" s="91"/>
      <c r="F899" s="91" t="s">
        <v>7466</v>
      </c>
      <c r="G899" s="91"/>
    </row>
    <row r="900">
      <c r="A900" s="235" t="s">
        <v>388</v>
      </c>
      <c r="B900" s="171" t="s">
        <v>1010</v>
      </c>
      <c r="C900" s="9" t="s">
        <v>7537</v>
      </c>
      <c r="D900" s="91" t="s">
        <v>7538</v>
      </c>
      <c r="E900" s="91"/>
      <c r="F900" s="91" t="s">
        <v>7361</v>
      </c>
      <c r="G900" s="91"/>
    </row>
    <row r="901">
      <c r="A901" s="235" t="s">
        <v>388</v>
      </c>
      <c r="B901" s="171" t="s">
        <v>1010</v>
      </c>
      <c r="C901" s="9" t="s">
        <v>7539</v>
      </c>
      <c r="D901" s="91" t="s">
        <v>7540</v>
      </c>
      <c r="E901" s="91" t="s">
        <v>7541</v>
      </c>
      <c r="F901" s="91" t="s">
        <v>7458</v>
      </c>
      <c r="G901" s="91"/>
    </row>
    <row r="902">
      <c r="A902" s="235" t="s">
        <v>388</v>
      </c>
      <c r="B902" s="171" t="s">
        <v>1010</v>
      </c>
      <c r="C902" s="9" t="s">
        <v>7539</v>
      </c>
      <c r="D902" s="91" t="s">
        <v>7542</v>
      </c>
      <c r="E902" s="91"/>
      <c r="F902" s="91" t="s">
        <v>7458</v>
      </c>
      <c r="G902" s="91"/>
    </row>
    <row r="903">
      <c r="A903" s="235" t="s">
        <v>388</v>
      </c>
      <c r="B903" s="171" t="s">
        <v>1010</v>
      </c>
      <c r="C903" s="9" t="s">
        <v>7543</v>
      </c>
      <c r="D903" s="91" t="s">
        <v>7544</v>
      </c>
      <c r="E903" s="91" t="s">
        <v>1686</v>
      </c>
      <c r="F903" s="91" t="s">
        <v>7484</v>
      </c>
      <c r="G903" s="91"/>
    </row>
    <row r="904">
      <c r="A904" s="235" t="s">
        <v>388</v>
      </c>
      <c r="B904" s="171" t="s">
        <v>1010</v>
      </c>
      <c r="C904" s="9" t="s">
        <v>7545</v>
      </c>
      <c r="D904" s="91" t="s">
        <v>7546</v>
      </c>
      <c r="E904" s="91"/>
      <c r="F904" s="91" t="s">
        <v>7466</v>
      </c>
      <c r="G904" s="91"/>
    </row>
    <row r="905">
      <c r="A905" s="235" t="s">
        <v>388</v>
      </c>
      <c r="B905" s="171" t="s">
        <v>1010</v>
      </c>
      <c r="C905" s="9" t="s">
        <v>7545</v>
      </c>
      <c r="D905" s="91" t="s">
        <v>1724</v>
      </c>
      <c r="E905" s="91" t="s">
        <v>7547</v>
      </c>
      <c r="F905" s="91" t="s">
        <v>7548</v>
      </c>
      <c r="G905" s="91"/>
    </row>
    <row r="906">
      <c r="A906" s="235" t="s">
        <v>388</v>
      </c>
      <c r="B906" s="171" t="s">
        <v>1010</v>
      </c>
      <c r="C906" s="9" t="s">
        <v>7549</v>
      </c>
      <c r="D906" s="91" t="s">
        <v>7550</v>
      </c>
      <c r="E906" s="91" t="s">
        <v>7551</v>
      </c>
      <c r="F906" s="91" t="s">
        <v>7526</v>
      </c>
      <c r="G906" s="91"/>
    </row>
    <row r="907">
      <c r="A907" s="235" t="s">
        <v>388</v>
      </c>
      <c r="B907" s="171" t="s">
        <v>1010</v>
      </c>
      <c r="C907" s="9" t="s">
        <v>7552</v>
      </c>
      <c r="D907" s="91" t="s">
        <v>7553</v>
      </c>
      <c r="E907" s="91" t="s">
        <v>2560</v>
      </c>
      <c r="F907" s="91" t="s">
        <v>7509</v>
      </c>
      <c r="G907" s="91"/>
    </row>
    <row r="908">
      <c r="A908" s="235" t="s">
        <v>1016</v>
      </c>
      <c r="B908" s="171" t="s">
        <v>1733</v>
      </c>
      <c r="C908" s="9" t="s">
        <v>3143</v>
      </c>
      <c r="D908" s="91" t="s">
        <v>7554</v>
      </c>
      <c r="E908" s="91"/>
      <c r="F908" s="91" t="s">
        <v>7336</v>
      </c>
      <c r="G908" s="91"/>
    </row>
    <row r="909">
      <c r="A909" s="235" t="s">
        <v>1016</v>
      </c>
      <c r="B909" s="171" t="s">
        <v>1782</v>
      </c>
      <c r="C909" s="9" t="s">
        <v>1022</v>
      </c>
      <c r="D909" s="91" t="s">
        <v>1834</v>
      </c>
      <c r="E909" s="91"/>
      <c r="F909" s="91" t="s">
        <v>7526</v>
      </c>
      <c r="G909" s="91"/>
    </row>
    <row r="910">
      <c r="A910" s="235" t="s">
        <v>566</v>
      </c>
      <c r="B910" s="171" t="s">
        <v>7555</v>
      </c>
      <c r="C910" s="91" t="s">
        <v>7556</v>
      </c>
      <c r="D910" s="91" t="s">
        <v>7557</v>
      </c>
      <c r="E910" s="91"/>
      <c r="F910" s="91" t="s">
        <v>7558</v>
      </c>
      <c r="G910" s="91"/>
    </row>
    <row r="911">
      <c r="A911" s="235" t="s">
        <v>566</v>
      </c>
      <c r="B911" s="171" t="s">
        <v>7555</v>
      </c>
      <c r="C911" s="91" t="s">
        <v>7559</v>
      </c>
      <c r="D911" s="91" t="s">
        <v>7560</v>
      </c>
      <c r="E911" s="91"/>
      <c r="F911" s="91" t="s">
        <v>7561</v>
      </c>
      <c r="G911" s="91"/>
    </row>
    <row r="912">
      <c r="A912" s="60" t="s">
        <v>366</v>
      </c>
    </row>
    <row r="913">
      <c r="A913" s="235" t="s">
        <v>4788</v>
      </c>
      <c r="B913" s="171" t="s">
        <v>5289</v>
      </c>
      <c r="C913" s="9" t="s">
        <v>7333</v>
      </c>
      <c r="D913" s="91" t="s">
        <v>7562</v>
      </c>
      <c r="E913" s="91"/>
      <c r="F913" s="91" t="s">
        <v>7563</v>
      </c>
      <c r="G913" s="91"/>
    </row>
    <row r="914">
      <c r="A914" s="235" t="s">
        <v>326</v>
      </c>
      <c r="B914" s="171" t="s">
        <v>7390</v>
      </c>
      <c r="C914" s="13"/>
      <c r="D914" s="43"/>
      <c r="E914" s="91" t="s">
        <v>2010</v>
      </c>
      <c r="F914" s="91" t="s">
        <v>7564</v>
      </c>
      <c r="G914" s="91"/>
    </row>
    <row r="915">
      <c r="A915" s="235" t="s">
        <v>7565</v>
      </c>
      <c r="B915" s="171" t="s">
        <v>926</v>
      </c>
      <c r="C915" s="9"/>
      <c r="D915" s="91" t="s">
        <v>7566</v>
      </c>
      <c r="E915" s="91" t="s">
        <v>7567</v>
      </c>
      <c r="F915" s="91" t="s">
        <v>7378</v>
      </c>
      <c r="G915" s="91"/>
    </row>
    <row r="916">
      <c r="A916" s="235" t="s">
        <v>388</v>
      </c>
      <c r="B916" s="171" t="s">
        <v>6178</v>
      </c>
      <c r="C916" s="9"/>
      <c r="D916" s="91" t="s">
        <v>7568</v>
      </c>
      <c r="E916" s="91"/>
      <c r="F916" s="91" t="s">
        <v>7569</v>
      </c>
      <c r="G916" s="91"/>
    </row>
    <row r="917">
      <c r="A917" s="235" t="s">
        <v>388</v>
      </c>
      <c r="B917" s="171" t="s">
        <v>1392</v>
      </c>
      <c r="C917" s="9"/>
      <c r="D917" s="91"/>
      <c r="E917" s="91"/>
      <c r="F917" s="91"/>
      <c r="G917" s="91"/>
    </row>
    <row r="918">
      <c r="A918" s="235" t="s">
        <v>1107</v>
      </c>
      <c r="B918" s="171" t="s">
        <v>1107</v>
      </c>
      <c r="C918" s="10"/>
      <c r="D918" s="10"/>
      <c r="E918" s="91" t="s">
        <v>7570</v>
      </c>
      <c r="F918" s="91"/>
      <c r="G918" s="91"/>
    </row>
    <row r="919">
      <c r="A919" s="1" t="s">
        <v>7571</v>
      </c>
    </row>
    <row r="920">
      <c r="A920" s="22" t="s">
        <v>7250</v>
      </c>
      <c r="B920" s="4"/>
      <c r="C920" s="4"/>
      <c r="D920" s="4"/>
      <c r="E920" s="4"/>
      <c r="F920" s="23"/>
      <c r="G920" s="1"/>
    </row>
    <row r="921">
      <c r="A921" s="278" t="s">
        <v>326</v>
      </c>
      <c r="B921" s="279" t="s">
        <v>658</v>
      </c>
      <c r="C921" s="10" t="s">
        <v>1249</v>
      </c>
      <c r="D921" s="91" t="s">
        <v>1522</v>
      </c>
      <c r="E921" s="91"/>
      <c r="F921" s="91" t="s">
        <v>7572</v>
      </c>
      <c r="G921" s="91"/>
    </row>
    <row r="922">
      <c r="A922" s="278" t="s">
        <v>687</v>
      </c>
      <c r="B922" s="279" t="s">
        <v>2672</v>
      </c>
      <c r="C922" s="10" t="s">
        <v>7573</v>
      </c>
      <c r="D922" s="10" t="s">
        <v>7574</v>
      </c>
      <c r="E922" s="91"/>
      <c r="F922" s="91" t="s">
        <v>7575</v>
      </c>
      <c r="G922" s="122" t="s">
        <v>1333</v>
      </c>
    </row>
    <row r="923">
      <c r="A923" s="278" t="s">
        <v>687</v>
      </c>
      <c r="B923" s="279" t="s">
        <v>693</v>
      </c>
      <c r="C923" s="9" t="s">
        <v>715</v>
      </c>
      <c r="D923" s="10" t="s">
        <v>720</v>
      </c>
      <c r="E923" s="91" t="s">
        <v>7576</v>
      </c>
      <c r="F923" s="91" t="s">
        <v>7575</v>
      </c>
      <c r="G923" s="91"/>
    </row>
    <row r="924">
      <c r="A924" s="278" t="s">
        <v>687</v>
      </c>
      <c r="B924" s="279" t="s">
        <v>693</v>
      </c>
      <c r="C924" s="10" t="s">
        <v>5344</v>
      </c>
      <c r="D924" s="10" t="s">
        <v>5172</v>
      </c>
      <c r="E924" s="91"/>
      <c r="F924" s="91" t="s">
        <v>7577</v>
      </c>
      <c r="G924" s="91"/>
    </row>
    <row r="925">
      <c r="A925" s="278" t="s">
        <v>687</v>
      </c>
      <c r="B925" s="279" t="s">
        <v>1638</v>
      </c>
      <c r="C925" s="10" t="s">
        <v>7578</v>
      </c>
      <c r="D925" s="10" t="s">
        <v>7579</v>
      </c>
      <c r="E925" s="91"/>
      <c r="F925" s="91" t="s">
        <v>7575</v>
      </c>
      <c r="G925" s="91"/>
    </row>
    <row r="926">
      <c r="A926" s="278" t="s">
        <v>7580</v>
      </c>
      <c r="B926" s="279" t="s">
        <v>7581</v>
      </c>
      <c r="C926" s="10"/>
      <c r="D926" s="10" t="s">
        <v>7582</v>
      </c>
      <c r="E926" s="91"/>
      <c r="F926" s="91" t="s">
        <v>7583</v>
      </c>
      <c r="G926" s="91"/>
    </row>
    <row r="927">
      <c r="A927" s="60" t="s">
        <v>366</v>
      </c>
    </row>
    <row r="928">
      <c r="A928" s="278" t="s">
        <v>368</v>
      </c>
      <c r="B928" s="279" t="s">
        <v>368</v>
      </c>
      <c r="C928" s="10"/>
      <c r="D928" s="10" t="s">
        <v>4018</v>
      </c>
      <c r="E928" s="91" t="s">
        <v>7584</v>
      </c>
      <c r="F928" s="91" t="s">
        <v>7577</v>
      </c>
      <c r="G928" s="91"/>
    </row>
    <row r="929">
      <c r="A929" s="278" t="s">
        <v>368</v>
      </c>
      <c r="B929" s="279" t="s">
        <v>368</v>
      </c>
      <c r="C929" s="10"/>
      <c r="D929" s="10" t="s">
        <v>7585</v>
      </c>
      <c r="E929" s="91" t="s">
        <v>7586</v>
      </c>
      <c r="F929" s="91" t="s">
        <v>7575</v>
      </c>
      <c r="G929" s="91"/>
    </row>
    <row r="930">
      <c r="A930" s="278" t="s">
        <v>368</v>
      </c>
      <c r="B930" s="279" t="s">
        <v>368</v>
      </c>
      <c r="C930" s="10"/>
      <c r="D930" s="10" t="s">
        <v>7587</v>
      </c>
      <c r="E930" s="91" t="s">
        <v>7588</v>
      </c>
      <c r="F930" s="91" t="s">
        <v>7589</v>
      </c>
      <c r="G930" s="91"/>
    </row>
    <row r="931">
      <c r="A931" s="1"/>
    </row>
    <row r="932">
      <c r="A932" s="15"/>
    </row>
    <row r="935">
      <c r="A935" s="17"/>
    </row>
    <row r="936">
      <c r="A936" s="38" t="s">
        <v>7590</v>
      </c>
    </row>
    <row r="937">
      <c r="A937" s="1"/>
    </row>
    <row r="938">
      <c r="A938" s="1" t="s">
        <v>7591</v>
      </c>
      <c r="F938" s="227" t="s">
        <v>186</v>
      </c>
    </row>
    <row r="939">
      <c r="A939" s="280" t="s">
        <v>642</v>
      </c>
      <c r="B939" s="281" t="s">
        <v>7592</v>
      </c>
      <c r="C939" s="9" t="s">
        <v>7593</v>
      </c>
      <c r="D939" s="91" t="s">
        <v>7594</v>
      </c>
      <c r="E939" s="91" t="s">
        <v>7595</v>
      </c>
      <c r="F939" s="91" t="s">
        <v>7596</v>
      </c>
      <c r="G939" s="19"/>
    </row>
    <row r="940">
      <c r="A940" s="280" t="s">
        <v>642</v>
      </c>
      <c r="B940" s="281" t="s">
        <v>7592</v>
      </c>
      <c r="C940" s="9" t="s">
        <v>7597</v>
      </c>
      <c r="D940" s="91" t="s">
        <v>7598</v>
      </c>
      <c r="E940" s="91" t="s">
        <v>7599</v>
      </c>
      <c r="F940" s="9" t="s">
        <v>7600</v>
      </c>
      <c r="G940" s="19"/>
    </row>
    <row r="941">
      <c r="A941" s="280" t="s">
        <v>642</v>
      </c>
      <c r="B941" s="281" t="s">
        <v>7592</v>
      </c>
      <c r="C941" s="9" t="s">
        <v>7601</v>
      </c>
      <c r="D941" s="91" t="s">
        <v>7602</v>
      </c>
      <c r="E941" s="91" t="s">
        <v>7603</v>
      </c>
      <c r="F941" s="91" t="s">
        <v>7604</v>
      </c>
      <c r="G941" s="19"/>
    </row>
    <row r="942">
      <c r="A942" s="280" t="s">
        <v>642</v>
      </c>
      <c r="B942" s="281" t="s">
        <v>7592</v>
      </c>
      <c r="C942" s="9" t="s">
        <v>7605</v>
      </c>
      <c r="D942" s="91" t="s">
        <v>7606</v>
      </c>
      <c r="E942" s="91" t="s">
        <v>7607</v>
      </c>
      <c r="F942" s="9" t="s">
        <v>7608</v>
      </c>
      <c r="G942" s="19"/>
    </row>
    <row r="943">
      <c r="A943" s="280" t="s">
        <v>248</v>
      </c>
      <c r="B943" s="281" t="s">
        <v>5973</v>
      </c>
      <c r="C943" s="9" t="s">
        <v>5974</v>
      </c>
      <c r="D943" s="9" t="s">
        <v>5979</v>
      </c>
      <c r="E943" s="91" t="s">
        <v>7609</v>
      </c>
      <c r="F943" s="91" t="s">
        <v>7610</v>
      </c>
      <c r="G943" s="19"/>
    </row>
    <row r="944">
      <c r="A944" s="280" t="s">
        <v>248</v>
      </c>
      <c r="B944" s="281" t="s">
        <v>5996</v>
      </c>
      <c r="C944" s="9" t="s">
        <v>572</v>
      </c>
      <c r="D944" s="9" t="s">
        <v>6001</v>
      </c>
      <c r="E944" s="9" t="s">
        <v>7609</v>
      </c>
      <c r="F944" s="9" t="s">
        <v>7611</v>
      </c>
      <c r="G944" s="9"/>
    </row>
    <row r="945">
      <c r="A945" s="280" t="s">
        <v>566</v>
      </c>
      <c r="B945" s="281" t="s">
        <v>7612</v>
      </c>
      <c r="C945" s="9" t="s">
        <v>7613</v>
      </c>
      <c r="D945" s="9" t="s">
        <v>7614</v>
      </c>
      <c r="E945" s="19"/>
      <c r="F945" s="9" t="s">
        <v>7615</v>
      </c>
      <c r="G945" s="9"/>
    </row>
    <row r="946">
      <c r="A946" s="280" t="s">
        <v>566</v>
      </c>
      <c r="B946" s="281" t="s">
        <v>7612</v>
      </c>
      <c r="C946" s="9" t="s">
        <v>7616</v>
      </c>
      <c r="D946" s="9" t="s">
        <v>7617</v>
      </c>
      <c r="E946" s="19"/>
      <c r="F946" s="9" t="s">
        <v>7618</v>
      </c>
      <c r="G946" s="9"/>
    </row>
    <row r="947">
      <c r="A947" s="60" t="s">
        <v>366</v>
      </c>
    </row>
    <row r="948">
      <c r="A948" s="280" t="s">
        <v>368</v>
      </c>
      <c r="B948" s="281" t="s">
        <v>368</v>
      </c>
      <c r="C948" s="9"/>
      <c r="D948" s="9" t="s">
        <v>7619</v>
      </c>
      <c r="F948" s="9" t="s">
        <v>7620</v>
      </c>
      <c r="G948" s="9"/>
    </row>
    <row r="949">
      <c r="A949" s="280" t="s">
        <v>368</v>
      </c>
      <c r="B949" s="281" t="s">
        <v>368</v>
      </c>
      <c r="C949" s="9"/>
      <c r="D949" s="9" t="s">
        <v>7621</v>
      </c>
      <c r="E949" s="9"/>
      <c r="F949" s="155" t="s">
        <v>152</v>
      </c>
      <c r="G949" s="9"/>
    </row>
    <row r="950">
      <c r="A950" s="280" t="s">
        <v>368</v>
      </c>
      <c r="B950" s="281" t="s">
        <v>368</v>
      </c>
      <c r="C950" s="9"/>
      <c r="D950" s="9" t="s">
        <v>7622</v>
      </c>
      <c r="E950" s="9" t="s">
        <v>7609</v>
      </c>
      <c r="F950" s="9"/>
      <c r="G950" s="9"/>
    </row>
    <row r="951">
      <c r="A951" s="280" t="s">
        <v>368</v>
      </c>
      <c r="B951" s="281" t="s">
        <v>368</v>
      </c>
      <c r="C951" s="9"/>
      <c r="D951" s="9" t="s">
        <v>7623</v>
      </c>
      <c r="E951" s="19"/>
      <c r="F951" s="155"/>
      <c r="G951" s="9"/>
    </row>
    <row r="952">
      <c r="A952" s="280" t="s">
        <v>368</v>
      </c>
      <c r="B952" s="281" t="s">
        <v>368</v>
      </c>
      <c r="C952" s="9"/>
      <c r="D952" s="9" t="s">
        <v>7624</v>
      </c>
      <c r="E952" s="19"/>
      <c r="F952" s="155" t="s">
        <v>152</v>
      </c>
      <c r="G952" s="9"/>
    </row>
    <row r="953">
      <c r="A953" s="280" t="s">
        <v>368</v>
      </c>
      <c r="B953" s="281" t="s">
        <v>368</v>
      </c>
      <c r="C953" s="9"/>
      <c r="D953" s="9" t="s">
        <v>7625</v>
      </c>
      <c r="E953" s="19"/>
      <c r="F953" s="9" t="s">
        <v>7486</v>
      </c>
      <c r="G953" s="9"/>
    </row>
    <row r="954">
      <c r="A954" s="280" t="s">
        <v>368</v>
      </c>
      <c r="B954" s="281" t="s">
        <v>368</v>
      </c>
      <c r="C954" s="9"/>
      <c r="D954" s="9" t="s">
        <v>956</v>
      </c>
      <c r="E954" s="19"/>
      <c r="F954" s="9" t="s">
        <v>7620</v>
      </c>
      <c r="G954" s="9"/>
    </row>
    <row r="955">
      <c r="A955" s="280" t="s">
        <v>368</v>
      </c>
      <c r="B955" s="281" t="s">
        <v>368</v>
      </c>
      <c r="C955" s="9"/>
      <c r="D955" s="9" t="s">
        <v>7626</v>
      </c>
      <c r="F955" s="9" t="s">
        <v>7627</v>
      </c>
      <c r="G955" s="9"/>
    </row>
    <row r="956">
      <c r="A956" s="280" t="s">
        <v>368</v>
      </c>
      <c r="B956" s="281" t="s">
        <v>368</v>
      </c>
      <c r="C956" s="9"/>
      <c r="D956" s="9" t="s">
        <v>7628</v>
      </c>
      <c r="E956" s="9" t="s">
        <v>7629</v>
      </c>
      <c r="F956" s="9" t="s">
        <v>7486</v>
      </c>
      <c r="G956" s="9"/>
    </row>
    <row r="957">
      <c r="A957" s="280" t="s">
        <v>368</v>
      </c>
      <c r="B957" s="281" t="s">
        <v>368</v>
      </c>
      <c r="C957" s="9"/>
      <c r="D957" s="9" t="s">
        <v>7630</v>
      </c>
      <c r="E957" s="9"/>
      <c r="F957" s="155" t="s">
        <v>152</v>
      </c>
      <c r="G957" s="9"/>
    </row>
    <row r="958">
      <c r="A958" s="280" t="s">
        <v>368</v>
      </c>
      <c r="B958" s="281" t="s">
        <v>368</v>
      </c>
      <c r="C958" s="9"/>
      <c r="D958" s="9" t="s">
        <v>7631</v>
      </c>
      <c r="E958" s="9"/>
      <c r="F958" s="9"/>
      <c r="G958" s="9"/>
    </row>
    <row r="959">
      <c r="A959" s="280" t="s">
        <v>368</v>
      </c>
      <c r="B959" s="281" t="s">
        <v>368</v>
      </c>
      <c r="C959" s="9"/>
      <c r="D959" s="9" t="s">
        <v>7632</v>
      </c>
      <c r="E959" s="9"/>
      <c r="F959" s="9" t="s">
        <v>7633</v>
      </c>
      <c r="G959" s="9"/>
    </row>
    <row r="960">
      <c r="A960" s="1" t="s">
        <v>7634</v>
      </c>
    </row>
    <row r="961">
      <c r="A961" s="264" t="s">
        <v>7635</v>
      </c>
      <c r="B961" s="282" t="s">
        <v>4522</v>
      </c>
      <c r="C961" s="91" t="s">
        <v>4525</v>
      </c>
      <c r="D961" s="91" t="s">
        <v>6056</v>
      </c>
      <c r="E961" s="91"/>
      <c r="F961" s="91" t="s">
        <v>7636</v>
      </c>
      <c r="G961" s="91"/>
    </row>
    <row r="962">
      <c r="A962" s="264" t="s">
        <v>4521</v>
      </c>
      <c r="B962" s="282" t="s">
        <v>4522</v>
      </c>
      <c r="C962" s="13" t="s">
        <v>6060</v>
      </c>
      <c r="D962" s="43" t="s">
        <v>6065</v>
      </c>
      <c r="E962" s="91"/>
      <c r="F962" s="155"/>
      <c r="G962" s="19"/>
    </row>
    <row r="963">
      <c r="A963" s="264" t="s">
        <v>4521</v>
      </c>
      <c r="B963" s="282" t="s">
        <v>4522</v>
      </c>
      <c r="C963" s="9" t="s">
        <v>4535</v>
      </c>
      <c r="D963" s="91" t="s">
        <v>7637</v>
      </c>
      <c r="E963" s="91"/>
      <c r="F963" s="155" t="s">
        <v>152</v>
      </c>
      <c r="G963" s="19"/>
    </row>
    <row r="964">
      <c r="A964" s="264" t="s">
        <v>4521</v>
      </c>
      <c r="B964" s="282" t="s">
        <v>4522</v>
      </c>
      <c r="C964" s="9" t="s">
        <v>6992</v>
      </c>
      <c r="D964" s="91" t="s">
        <v>6993</v>
      </c>
      <c r="E964" s="91"/>
      <c r="F964" s="91" t="s">
        <v>7638</v>
      </c>
      <c r="G964" s="19"/>
    </row>
    <row r="965">
      <c r="A965" s="264" t="s">
        <v>4540</v>
      </c>
      <c r="B965" s="282" t="s">
        <v>6343</v>
      </c>
      <c r="C965" s="91" t="s">
        <v>4542</v>
      </c>
      <c r="D965" s="91" t="s">
        <v>7639</v>
      </c>
      <c r="E965" s="91" t="s">
        <v>7640</v>
      </c>
      <c r="F965" s="91" t="s">
        <v>7641</v>
      </c>
      <c r="G965" s="91"/>
    </row>
    <row r="966">
      <c r="A966" s="264" t="s">
        <v>230</v>
      </c>
      <c r="B966" s="282" t="s">
        <v>6092</v>
      </c>
      <c r="C966" s="9" t="s">
        <v>7642</v>
      </c>
      <c r="D966" s="91" t="s">
        <v>7643</v>
      </c>
      <c r="E966" s="91" t="s">
        <v>7644</v>
      </c>
      <c r="F966" s="91" t="s">
        <v>7645</v>
      </c>
      <c r="G966" s="122"/>
    </row>
    <row r="967">
      <c r="A967" s="264" t="s">
        <v>248</v>
      </c>
      <c r="B967" s="282" t="s">
        <v>4496</v>
      </c>
      <c r="C967" s="9" t="s">
        <v>7646</v>
      </c>
      <c r="D967" s="91" t="s">
        <v>7647</v>
      </c>
      <c r="E967" s="91"/>
      <c r="F967" s="91" t="s">
        <v>7648</v>
      </c>
      <c r="G967" s="122" t="s">
        <v>1333</v>
      </c>
    </row>
    <row r="968">
      <c r="A968" s="264" t="s">
        <v>248</v>
      </c>
      <c r="B968" s="282" t="s">
        <v>4496</v>
      </c>
      <c r="C968" s="9" t="s">
        <v>7649</v>
      </c>
      <c r="D968" s="91" t="s">
        <v>7650</v>
      </c>
      <c r="E968" s="91"/>
      <c r="F968" s="155" t="s">
        <v>7651</v>
      </c>
      <c r="G968" s="122"/>
    </row>
    <row r="969">
      <c r="A969" s="264" t="s">
        <v>248</v>
      </c>
      <c r="B969" s="282" t="s">
        <v>4553</v>
      </c>
      <c r="C969" s="9" t="s">
        <v>6703</v>
      </c>
      <c r="D969" s="91" t="s">
        <v>7652</v>
      </c>
      <c r="E969" s="91" t="s">
        <v>7653</v>
      </c>
      <c r="F969" s="155" t="s">
        <v>152</v>
      </c>
      <c r="G969" s="122" t="s">
        <v>1333</v>
      </c>
    </row>
    <row r="970">
      <c r="A970" s="264" t="s">
        <v>248</v>
      </c>
      <c r="B970" s="282" t="s">
        <v>4512</v>
      </c>
      <c r="C970" s="9" t="s">
        <v>4233</v>
      </c>
      <c r="D970" s="91" t="s">
        <v>6141</v>
      </c>
      <c r="E970" s="91" t="s">
        <v>7654</v>
      </c>
      <c r="F970" s="155" t="s">
        <v>152</v>
      </c>
      <c r="G970" s="19"/>
    </row>
    <row r="971">
      <c r="A971" s="264" t="s">
        <v>248</v>
      </c>
      <c r="B971" s="282" t="s">
        <v>4512</v>
      </c>
      <c r="C971" s="9" t="s">
        <v>4233</v>
      </c>
      <c r="D971" s="91" t="s">
        <v>4569</v>
      </c>
      <c r="E971" s="91"/>
      <c r="F971" s="91" t="s">
        <v>7655</v>
      </c>
      <c r="G971" s="19"/>
    </row>
    <row r="972">
      <c r="A972" s="264" t="s">
        <v>248</v>
      </c>
      <c r="B972" s="282" t="s">
        <v>4512</v>
      </c>
      <c r="C972" s="9" t="s">
        <v>4233</v>
      </c>
      <c r="D972" s="91" t="s">
        <v>7656</v>
      </c>
      <c r="E972" s="91"/>
      <c r="F972" s="91" t="s">
        <v>7657</v>
      </c>
      <c r="G972" s="19"/>
    </row>
    <row r="973">
      <c r="A973" s="264" t="s">
        <v>248</v>
      </c>
      <c r="B973" s="282" t="s">
        <v>4512</v>
      </c>
      <c r="C973" s="9" t="s">
        <v>4233</v>
      </c>
      <c r="D973" s="91" t="s">
        <v>7658</v>
      </c>
      <c r="E973" s="91"/>
      <c r="F973" s="91" t="s">
        <v>7659</v>
      </c>
      <c r="G973" s="19"/>
    </row>
    <row r="974">
      <c r="A974" s="264" t="s">
        <v>248</v>
      </c>
      <c r="B974" s="282" t="s">
        <v>4512</v>
      </c>
      <c r="C974" s="9" t="s">
        <v>4233</v>
      </c>
      <c r="D974" s="91" t="s">
        <v>7660</v>
      </c>
      <c r="E974" s="91"/>
      <c r="F974" s="91" t="s">
        <v>7661</v>
      </c>
      <c r="G974" s="19"/>
    </row>
    <row r="975">
      <c r="A975" s="264" t="s">
        <v>248</v>
      </c>
      <c r="B975" s="282" t="s">
        <v>4512</v>
      </c>
      <c r="C975" s="9" t="s">
        <v>4233</v>
      </c>
      <c r="D975" s="91" t="s">
        <v>7662</v>
      </c>
      <c r="E975" s="91"/>
      <c r="F975" s="91" t="s">
        <v>7663</v>
      </c>
      <c r="G975" s="19"/>
    </row>
    <row r="976">
      <c r="A976" s="264" t="s">
        <v>248</v>
      </c>
      <c r="B976" s="282" t="s">
        <v>4512</v>
      </c>
      <c r="C976" s="9" t="s">
        <v>4233</v>
      </c>
      <c r="D976" s="91" t="s">
        <v>7664</v>
      </c>
      <c r="E976" s="91"/>
      <c r="F976" s="91" t="s">
        <v>7665</v>
      </c>
      <c r="G976" s="19"/>
    </row>
    <row r="977">
      <c r="A977" s="264" t="s">
        <v>248</v>
      </c>
      <c r="B977" s="282" t="s">
        <v>4512</v>
      </c>
      <c r="C977" s="14" t="s">
        <v>4513</v>
      </c>
      <c r="D977" s="14" t="s">
        <v>255</v>
      </c>
      <c r="E977" s="91" t="s">
        <v>7666</v>
      </c>
      <c r="F977" s="91" t="s">
        <v>7667</v>
      </c>
      <c r="G977" s="19"/>
    </row>
    <row r="978">
      <c r="A978" s="264" t="s">
        <v>248</v>
      </c>
      <c r="B978" s="282" t="s">
        <v>4512</v>
      </c>
      <c r="C978" s="14" t="s">
        <v>4513</v>
      </c>
      <c r="D978" s="14" t="s">
        <v>7668</v>
      </c>
      <c r="E978" s="91" t="s">
        <v>7666</v>
      </c>
      <c r="F978" s="91" t="s">
        <v>7667</v>
      </c>
      <c r="G978" s="19"/>
    </row>
    <row r="979">
      <c r="A979" s="264" t="s">
        <v>248</v>
      </c>
      <c r="B979" s="282" t="s">
        <v>4512</v>
      </c>
      <c r="C979" s="14" t="s">
        <v>4513</v>
      </c>
      <c r="D979" s="14" t="s">
        <v>4559</v>
      </c>
      <c r="E979" s="91"/>
      <c r="F979" s="91" t="s">
        <v>7636</v>
      </c>
      <c r="G979" s="19"/>
    </row>
    <row r="980">
      <c r="A980" s="264" t="s">
        <v>248</v>
      </c>
      <c r="B980" s="282" t="s">
        <v>4512</v>
      </c>
      <c r="C980" s="9" t="s">
        <v>4513</v>
      </c>
      <c r="D980" s="91" t="s">
        <v>7669</v>
      </c>
      <c r="E980" s="91" t="s">
        <v>7670</v>
      </c>
      <c r="F980" s="91" t="s">
        <v>7671</v>
      </c>
      <c r="G980" s="19"/>
    </row>
    <row r="981">
      <c r="A981" s="264" t="s">
        <v>248</v>
      </c>
      <c r="B981" s="282" t="s">
        <v>4512</v>
      </c>
      <c r="C981" s="9" t="s">
        <v>4513</v>
      </c>
      <c r="D981" s="91" t="s">
        <v>6145</v>
      </c>
      <c r="E981" s="91"/>
      <c r="F981" s="91" t="s">
        <v>7672</v>
      </c>
      <c r="G981" s="19"/>
    </row>
    <row r="982">
      <c r="A982" s="264" t="s">
        <v>248</v>
      </c>
      <c r="B982" s="282" t="s">
        <v>4512</v>
      </c>
      <c r="C982" s="9" t="s">
        <v>4513</v>
      </c>
      <c r="D982" s="91" t="s">
        <v>7673</v>
      </c>
      <c r="E982" s="91"/>
      <c r="F982" s="91" t="s">
        <v>7674</v>
      </c>
      <c r="G982" s="19"/>
    </row>
    <row r="983">
      <c r="A983" s="264" t="s">
        <v>248</v>
      </c>
      <c r="B983" s="282" t="s">
        <v>4512</v>
      </c>
      <c r="C983" s="9" t="s">
        <v>4513</v>
      </c>
      <c r="D983" s="91" t="s">
        <v>7675</v>
      </c>
      <c r="E983" s="91"/>
      <c r="F983" s="91" t="s">
        <v>7676</v>
      </c>
      <c r="G983" s="19"/>
    </row>
    <row r="984">
      <c r="A984" s="264" t="s">
        <v>248</v>
      </c>
      <c r="B984" s="282" t="s">
        <v>4512</v>
      </c>
      <c r="C984" s="9" t="s">
        <v>4513</v>
      </c>
      <c r="D984" s="91" t="s">
        <v>7677</v>
      </c>
      <c r="E984" s="91"/>
      <c r="F984" s="91" t="s">
        <v>7678</v>
      </c>
      <c r="G984" s="19"/>
    </row>
    <row r="985">
      <c r="A985" s="264" t="s">
        <v>248</v>
      </c>
      <c r="B985" s="282" t="s">
        <v>4512</v>
      </c>
      <c r="C985" s="9" t="s">
        <v>4513</v>
      </c>
      <c r="D985" s="91" t="s">
        <v>276</v>
      </c>
      <c r="E985" s="91"/>
      <c r="F985" s="91" t="s">
        <v>7679</v>
      </c>
      <c r="G985" s="19"/>
    </row>
    <row r="986">
      <c r="A986" s="264" t="s">
        <v>248</v>
      </c>
      <c r="B986" s="282" t="s">
        <v>4512</v>
      </c>
      <c r="C986" s="9" t="s">
        <v>4513</v>
      </c>
      <c r="D986" s="91" t="s">
        <v>7680</v>
      </c>
      <c r="E986" s="91"/>
      <c r="F986" s="91" t="s">
        <v>7681</v>
      </c>
      <c r="G986" s="19"/>
    </row>
    <row r="987">
      <c r="A987" s="264" t="s">
        <v>248</v>
      </c>
      <c r="B987" s="282" t="s">
        <v>4512</v>
      </c>
      <c r="C987" s="9" t="s">
        <v>4513</v>
      </c>
      <c r="D987" s="91" t="s">
        <v>7682</v>
      </c>
      <c r="E987" s="91"/>
      <c r="F987" s="91" t="s">
        <v>7683</v>
      </c>
      <c r="G987" s="19"/>
    </row>
    <row r="988">
      <c r="A988" s="264" t="s">
        <v>248</v>
      </c>
      <c r="B988" s="282" t="s">
        <v>4512</v>
      </c>
      <c r="C988" s="9" t="s">
        <v>4513</v>
      </c>
      <c r="D988" s="91" t="s">
        <v>7684</v>
      </c>
      <c r="E988" s="91"/>
      <c r="F988" s="91" t="s">
        <v>7486</v>
      </c>
      <c r="G988" s="19"/>
    </row>
    <row r="989">
      <c r="A989" s="264" t="s">
        <v>248</v>
      </c>
      <c r="B989" s="282" t="s">
        <v>4512</v>
      </c>
      <c r="C989" s="9" t="s">
        <v>4513</v>
      </c>
      <c r="D989" s="91" t="s">
        <v>7685</v>
      </c>
      <c r="E989" s="91"/>
      <c r="F989" s="91" t="s">
        <v>7686</v>
      </c>
      <c r="G989" s="19"/>
    </row>
    <row r="990">
      <c r="A990" s="264" t="s">
        <v>248</v>
      </c>
      <c r="B990" s="282" t="s">
        <v>4512</v>
      </c>
      <c r="C990" s="9" t="s">
        <v>4513</v>
      </c>
      <c r="D990" s="91" t="s">
        <v>7687</v>
      </c>
      <c r="E990" s="91"/>
      <c r="F990" s="91" t="s">
        <v>7688</v>
      </c>
      <c r="G990" s="19"/>
    </row>
    <row r="991">
      <c r="A991" s="264" t="s">
        <v>248</v>
      </c>
      <c r="B991" s="282" t="s">
        <v>4512</v>
      </c>
      <c r="C991" s="9" t="s">
        <v>4514</v>
      </c>
      <c r="D991" s="91" t="s">
        <v>7689</v>
      </c>
      <c r="E991" s="91"/>
      <c r="F991" s="155" t="s">
        <v>152</v>
      </c>
      <c r="G991" s="19"/>
    </row>
    <row r="992">
      <c r="A992" s="264" t="s">
        <v>248</v>
      </c>
      <c r="B992" s="282" t="s">
        <v>4512</v>
      </c>
      <c r="C992" s="9" t="s">
        <v>4514</v>
      </c>
      <c r="D992" s="91" t="s">
        <v>4579</v>
      </c>
      <c r="E992" s="91"/>
      <c r="F992" s="91" t="s">
        <v>7690</v>
      </c>
      <c r="G992" s="19"/>
    </row>
    <row r="993">
      <c r="A993" s="264" t="s">
        <v>248</v>
      </c>
      <c r="B993" s="282" t="s">
        <v>7691</v>
      </c>
      <c r="C993" s="9" t="s">
        <v>4581</v>
      </c>
      <c r="D993" s="91" t="s">
        <v>7692</v>
      </c>
      <c r="E993" s="91"/>
      <c r="F993" s="91" t="s">
        <v>7693</v>
      </c>
      <c r="G993" s="122" t="s">
        <v>1333</v>
      </c>
    </row>
    <row r="994">
      <c r="A994" s="264" t="s">
        <v>388</v>
      </c>
      <c r="B994" s="282" t="s">
        <v>4584</v>
      </c>
      <c r="C994" s="14" t="s">
        <v>6174</v>
      </c>
      <c r="D994" s="84" t="s">
        <v>6175</v>
      </c>
      <c r="E994" s="91" t="s">
        <v>7694</v>
      </c>
      <c r="F994" s="155" t="s">
        <v>152</v>
      </c>
      <c r="G994" s="19"/>
    </row>
    <row r="995">
      <c r="A995" s="264" t="s">
        <v>988</v>
      </c>
      <c r="B995" s="282" t="s">
        <v>4377</v>
      </c>
      <c r="C995" s="9" t="s">
        <v>7695</v>
      </c>
      <c r="D995" s="91" t="s">
        <v>7696</v>
      </c>
      <c r="E995" s="91" t="s">
        <v>7697</v>
      </c>
      <c r="F995" s="91" t="s">
        <v>7698</v>
      </c>
      <c r="G995" s="19"/>
    </row>
    <row r="996">
      <c r="A996" s="60" t="s">
        <v>366</v>
      </c>
    </row>
    <row r="997">
      <c r="A997" s="264" t="s">
        <v>248</v>
      </c>
      <c r="B997" s="282" t="s">
        <v>7699</v>
      </c>
      <c r="C997" s="9"/>
      <c r="D997" s="91" t="s">
        <v>7700</v>
      </c>
      <c r="E997" s="91" t="s">
        <v>7701</v>
      </c>
      <c r="F997" s="91" t="s">
        <v>7702</v>
      </c>
      <c r="G997" s="19"/>
    </row>
    <row r="998">
      <c r="A998" s="283" t="s">
        <v>248</v>
      </c>
      <c r="B998" s="282" t="s">
        <v>7699</v>
      </c>
      <c r="C998" s="138"/>
      <c r="D998" s="43" t="s">
        <v>7703</v>
      </c>
      <c r="E998" s="138"/>
      <c r="F998" s="43" t="s">
        <v>7704</v>
      </c>
      <c r="G998" s="138"/>
    </row>
    <row r="999">
      <c r="A999" s="1" t="s">
        <v>7705</v>
      </c>
    </row>
    <row r="1000">
      <c r="A1000" s="284" t="s">
        <v>6095</v>
      </c>
      <c r="B1000" s="285" t="s">
        <v>6114</v>
      </c>
      <c r="C1000" s="14" t="s">
        <v>7706</v>
      </c>
      <c r="D1000" s="43" t="s">
        <v>7707</v>
      </c>
      <c r="E1000" s="84"/>
      <c r="F1000" s="43" t="s">
        <v>7708</v>
      </c>
      <c r="G1000" s="19"/>
    </row>
    <row r="1001">
      <c r="A1001" s="286" t="s">
        <v>248</v>
      </c>
      <c r="B1001" s="163" t="s">
        <v>4908</v>
      </c>
      <c r="C1001" s="14" t="s">
        <v>4233</v>
      </c>
      <c r="D1001" s="84" t="s">
        <v>7709</v>
      </c>
      <c r="E1001" s="84"/>
      <c r="F1001" s="84" t="s">
        <v>7710</v>
      </c>
      <c r="G1001" s="19"/>
    </row>
    <row r="1002">
      <c r="A1002" s="286" t="s">
        <v>248</v>
      </c>
      <c r="B1002" s="163" t="s">
        <v>4908</v>
      </c>
      <c r="C1002" s="14" t="s">
        <v>4233</v>
      </c>
      <c r="D1002" s="84" t="s">
        <v>6443</v>
      </c>
      <c r="E1002" s="84"/>
      <c r="F1002" s="84" t="s">
        <v>7711</v>
      </c>
      <c r="G1002" s="19"/>
    </row>
    <row r="1003">
      <c r="A1003" s="286" t="s">
        <v>248</v>
      </c>
      <c r="B1003" s="163" t="s">
        <v>4908</v>
      </c>
      <c r="C1003" s="14" t="s">
        <v>4233</v>
      </c>
      <c r="D1003" s="84" t="s">
        <v>7712</v>
      </c>
      <c r="E1003" s="84"/>
      <c r="F1003" s="84" t="s">
        <v>7713</v>
      </c>
      <c r="G1003" s="19"/>
    </row>
    <row r="1004">
      <c r="A1004" s="286" t="s">
        <v>248</v>
      </c>
      <c r="B1004" s="163" t="s">
        <v>4908</v>
      </c>
      <c r="C1004" s="14" t="s">
        <v>4233</v>
      </c>
      <c r="D1004" s="84" t="s">
        <v>7714</v>
      </c>
      <c r="E1004" s="84"/>
      <c r="F1004" s="84" t="s">
        <v>7713</v>
      </c>
      <c r="G1004" s="19"/>
    </row>
    <row r="1005">
      <c r="A1005" s="286" t="s">
        <v>248</v>
      </c>
      <c r="B1005" s="163" t="s">
        <v>4908</v>
      </c>
      <c r="C1005" s="14" t="s">
        <v>4233</v>
      </c>
      <c r="D1005" s="84" t="s">
        <v>4909</v>
      </c>
      <c r="E1005" s="84"/>
      <c r="F1005" s="84" t="s">
        <v>7715</v>
      </c>
      <c r="G1005" s="19"/>
    </row>
    <row r="1006">
      <c r="A1006" s="286" t="s">
        <v>248</v>
      </c>
      <c r="B1006" s="163" t="s">
        <v>4908</v>
      </c>
      <c r="C1006" s="14" t="s">
        <v>4233</v>
      </c>
      <c r="D1006" s="84" t="s">
        <v>7716</v>
      </c>
      <c r="E1006" s="84"/>
      <c r="F1006" s="84" t="s">
        <v>7717</v>
      </c>
      <c r="G1006" s="19"/>
    </row>
    <row r="1007">
      <c r="A1007" s="286" t="s">
        <v>248</v>
      </c>
      <c r="B1007" s="163" t="s">
        <v>4908</v>
      </c>
      <c r="C1007" s="14" t="s">
        <v>250</v>
      </c>
      <c r="D1007" s="84" t="s">
        <v>1256</v>
      </c>
      <c r="E1007" s="84" t="s">
        <v>556</v>
      </c>
      <c r="F1007" s="84" t="s">
        <v>7718</v>
      </c>
      <c r="G1007" s="19"/>
    </row>
    <row r="1008">
      <c r="A1008" s="286" t="s">
        <v>248</v>
      </c>
      <c r="B1008" s="163" t="s">
        <v>4908</v>
      </c>
      <c r="C1008" s="14" t="s">
        <v>4513</v>
      </c>
      <c r="D1008" s="84" t="s">
        <v>7719</v>
      </c>
      <c r="E1008" s="84" t="s">
        <v>7720</v>
      </c>
      <c r="F1008" s="84" t="s">
        <v>7721</v>
      </c>
      <c r="G1008" s="19"/>
    </row>
    <row r="1009">
      <c r="A1009" s="286" t="s">
        <v>248</v>
      </c>
      <c r="B1009" s="163" t="s">
        <v>4908</v>
      </c>
      <c r="C1009" s="14" t="s">
        <v>4513</v>
      </c>
      <c r="D1009" s="84" t="s">
        <v>7301</v>
      </c>
      <c r="E1009" s="84" t="s">
        <v>7722</v>
      </c>
      <c r="F1009" s="84" t="s">
        <v>7723</v>
      </c>
      <c r="G1009" s="19"/>
    </row>
    <row r="1010">
      <c r="A1010" s="286" t="s">
        <v>248</v>
      </c>
      <c r="B1010" s="163" t="s">
        <v>4908</v>
      </c>
      <c r="C1010" s="14" t="s">
        <v>4513</v>
      </c>
      <c r="D1010" s="84" t="s">
        <v>6420</v>
      </c>
      <c r="E1010" s="84"/>
      <c r="F1010" s="84" t="s">
        <v>7724</v>
      </c>
      <c r="G1010" s="19"/>
    </row>
    <row r="1011">
      <c r="A1011" s="286" t="s">
        <v>248</v>
      </c>
      <c r="B1011" s="163" t="s">
        <v>4908</v>
      </c>
      <c r="C1011" s="14" t="s">
        <v>4513</v>
      </c>
      <c r="D1011" s="84" t="s">
        <v>6421</v>
      </c>
      <c r="E1011" s="84"/>
      <c r="F1011" s="84" t="s">
        <v>7725</v>
      </c>
      <c r="G1011" s="19"/>
    </row>
    <row r="1012">
      <c r="A1012" s="286" t="s">
        <v>248</v>
      </c>
      <c r="B1012" s="163" t="s">
        <v>4908</v>
      </c>
      <c r="C1012" s="14" t="s">
        <v>4513</v>
      </c>
      <c r="D1012" s="84" t="s">
        <v>7726</v>
      </c>
      <c r="E1012" s="84" t="s">
        <v>7727</v>
      </c>
      <c r="F1012" s="84" t="s">
        <v>7728</v>
      </c>
      <c r="G1012" s="19"/>
    </row>
    <row r="1013">
      <c r="A1013" s="284" t="s">
        <v>248</v>
      </c>
      <c r="B1013" s="285" t="s">
        <v>4908</v>
      </c>
      <c r="C1013" s="14" t="s">
        <v>4513</v>
      </c>
      <c r="D1013" s="287" t="s">
        <v>7729</v>
      </c>
      <c r="E1013" s="43" t="s">
        <v>7730</v>
      </c>
      <c r="F1013" s="43" t="s">
        <v>7486</v>
      </c>
      <c r="G1013" s="19"/>
    </row>
    <row r="1014">
      <c r="A1014" s="286" t="s">
        <v>248</v>
      </c>
      <c r="B1014" s="163" t="s">
        <v>4908</v>
      </c>
      <c r="C1014" s="14" t="s">
        <v>4513</v>
      </c>
      <c r="D1014" s="84" t="s">
        <v>7731</v>
      </c>
      <c r="E1014" s="84"/>
      <c r="F1014" s="84" t="s">
        <v>7732</v>
      </c>
      <c r="G1014" s="19"/>
    </row>
    <row r="1015">
      <c r="A1015" s="286" t="s">
        <v>248</v>
      </c>
      <c r="B1015" s="163" t="s">
        <v>4908</v>
      </c>
      <c r="C1015" s="14" t="s">
        <v>4513</v>
      </c>
      <c r="D1015" s="84" t="s">
        <v>5140</v>
      </c>
      <c r="E1015" s="84"/>
      <c r="F1015" s="84" t="s">
        <v>7733</v>
      </c>
      <c r="G1015" s="19"/>
    </row>
    <row r="1016">
      <c r="A1016" s="286" t="s">
        <v>248</v>
      </c>
      <c r="B1016" s="163" t="s">
        <v>4908</v>
      </c>
      <c r="C1016" s="14" t="s">
        <v>4513</v>
      </c>
      <c r="D1016" s="84" t="s">
        <v>6432</v>
      </c>
      <c r="E1016" s="84"/>
      <c r="F1016" s="84" t="s">
        <v>7734</v>
      </c>
      <c r="G1016" s="19"/>
    </row>
    <row r="1017">
      <c r="A1017" s="286" t="s">
        <v>248</v>
      </c>
      <c r="B1017" s="163" t="s">
        <v>4908</v>
      </c>
      <c r="C1017" s="14" t="s">
        <v>4513</v>
      </c>
      <c r="D1017" s="84" t="s">
        <v>5144</v>
      </c>
      <c r="E1017" s="84"/>
      <c r="F1017" s="84" t="s">
        <v>7735</v>
      </c>
      <c r="G1017" s="19"/>
    </row>
    <row r="1018">
      <c r="A1018" s="286" t="s">
        <v>248</v>
      </c>
      <c r="B1018" s="163" t="s">
        <v>4908</v>
      </c>
      <c r="C1018" s="14" t="s">
        <v>4513</v>
      </c>
      <c r="D1018" s="43" t="s">
        <v>7736</v>
      </c>
      <c r="E1018" s="84" t="s">
        <v>7737</v>
      </c>
      <c r="F1018" s="43" t="s">
        <v>7738</v>
      </c>
      <c r="G1018" s="19"/>
    </row>
    <row r="1019">
      <c r="A1019" s="286" t="s">
        <v>248</v>
      </c>
      <c r="B1019" s="163" t="s">
        <v>4908</v>
      </c>
      <c r="C1019" s="14" t="s">
        <v>4513</v>
      </c>
      <c r="D1019" s="84" t="s">
        <v>7739</v>
      </c>
      <c r="E1019" s="43" t="s">
        <v>7727</v>
      </c>
      <c r="F1019" s="84" t="s">
        <v>7740</v>
      </c>
      <c r="G1019" s="19"/>
    </row>
    <row r="1020">
      <c r="A1020" s="286" t="s">
        <v>248</v>
      </c>
      <c r="B1020" s="163" t="s">
        <v>4908</v>
      </c>
      <c r="C1020" s="14" t="s">
        <v>4513</v>
      </c>
      <c r="D1020" s="84" t="s">
        <v>7741</v>
      </c>
      <c r="E1020" s="84"/>
      <c r="F1020" s="84" t="s">
        <v>7742</v>
      </c>
      <c r="G1020" s="19"/>
    </row>
    <row r="1021">
      <c r="A1021" s="286" t="s">
        <v>248</v>
      </c>
      <c r="B1021" s="163" t="s">
        <v>4908</v>
      </c>
      <c r="C1021" s="14" t="s">
        <v>4513</v>
      </c>
      <c r="D1021" s="84" t="s">
        <v>7305</v>
      </c>
      <c r="E1021" s="84"/>
      <c r="F1021" s="84" t="s">
        <v>7735</v>
      </c>
      <c r="G1021" s="19"/>
    </row>
    <row r="1022">
      <c r="A1022" s="286" t="s">
        <v>248</v>
      </c>
      <c r="B1022" s="163" t="s">
        <v>4908</v>
      </c>
      <c r="C1022" s="14" t="s">
        <v>4514</v>
      </c>
      <c r="D1022" s="84" t="s">
        <v>7689</v>
      </c>
      <c r="E1022" s="84" t="s">
        <v>7743</v>
      </c>
      <c r="F1022" s="84" t="s">
        <v>7744</v>
      </c>
      <c r="G1022" s="19"/>
    </row>
    <row r="1023">
      <c r="A1023" s="286" t="s">
        <v>248</v>
      </c>
      <c r="B1023" s="163" t="s">
        <v>4908</v>
      </c>
      <c r="C1023" s="14" t="s">
        <v>4913</v>
      </c>
      <c r="D1023" s="84" t="s">
        <v>7745</v>
      </c>
      <c r="E1023" s="84"/>
      <c r="F1023" s="84" t="s">
        <v>7146</v>
      </c>
      <c r="G1023" s="19"/>
    </row>
    <row r="1024">
      <c r="A1024" s="286" t="s">
        <v>248</v>
      </c>
      <c r="B1024" s="163" t="s">
        <v>4908</v>
      </c>
      <c r="C1024" s="14" t="s">
        <v>4913</v>
      </c>
      <c r="D1024" s="84" t="s">
        <v>5142</v>
      </c>
      <c r="E1024" s="84"/>
      <c r="F1024" s="84" t="s">
        <v>7746</v>
      </c>
      <c r="G1024" s="19"/>
    </row>
    <row r="1025">
      <c r="A1025" s="286" t="s">
        <v>248</v>
      </c>
      <c r="B1025" s="163" t="s">
        <v>4908</v>
      </c>
      <c r="C1025" s="14" t="s">
        <v>4913</v>
      </c>
      <c r="D1025" s="84" t="s">
        <v>7731</v>
      </c>
      <c r="E1025" s="84"/>
      <c r="F1025" s="43" t="s">
        <v>7747</v>
      </c>
      <c r="G1025" s="19"/>
    </row>
    <row r="1026">
      <c r="A1026" s="286" t="s">
        <v>248</v>
      </c>
      <c r="B1026" s="163" t="s">
        <v>4908</v>
      </c>
      <c r="C1026" s="14" t="s">
        <v>4913</v>
      </c>
      <c r="D1026" s="84" t="s">
        <v>7748</v>
      </c>
      <c r="E1026" s="84" t="s">
        <v>7749</v>
      </c>
      <c r="F1026" s="84" t="s">
        <v>7750</v>
      </c>
      <c r="G1026" s="19"/>
    </row>
    <row r="1027">
      <c r="A1027" s="286" t="s">
        <v>248</v>
      </c>
      <c r="B1027" s="163" t="s">
        <v>4908</v>
      </c>
      <c r="C1027" s="14" t="s">
        <v>4913</v>
      </c>
      <c r="D1027" s="84" t="s">
        <v>7751</v>
      </c>
      <c r="E1027" s="43" t="s">
        <v>7752</v>
      </c>
      <c r="F1027" s="84" t="s">
        <v>7753</v>
      </c>
      <c r="G1027" s="19"/>
    </row>
    <row r="1028">
      <c r="A1028" s="286" t="s">
        <v>248</v>
      </c>
      <c r="B1028" s="163" t="s">
        <v>4908</v>
      </c>
      <c r="C1028" s="14" t="s">
        <v>4913</v>
      </c>
      <c r="D1028" s="43" t="s">
        <v>7754</v>
      </c>
      <c r="E1028" s="43" t="s">
        <v>7755</v>
      </c>
      <c r="F1028" s="84" t="s">
        <v>7753</v>
      </c>
      <c r="G1028" s="19"/>
    </row>
    <row r="1029">
      <c r="A1029" s="286" t="s">
        <v>248</v>
      </c>
      <c r="B1029" s="163" t="s">
        <v>4908</v>
      </c>
      <c r="C1029" s="14" t="s">
        <v>4913</v>
      </c>
      <c r="D1029" s="43" t="s">
        <v>7756</v>
      </c>
      <c r="E1029" s="84"/>
      <c r="F1029" s="84" t="s">
        <v>7757</v>
      </c>
      <c r="G1029" s="19"/>
    </row>
    <row r="1030">
      <c r="A1030" s="286" t="s">
        <v>248</v>
      </c>
      <c r="B1030" s="163" t="s">
        <v>4908</v>
      </c>
      <c r="C1030" s="14" t="s">
        <v>4913</v>
      </c>
      <c r="D1030" s="84" t="s">
        <v>6439</v>
      </c>
      <c r="E1030" s="84"/>
      <c r="F1030" s="84" t="s">
        <v>7758</v>
      </c>
      <c r="G1030" s="19"/>
    </row>
    <row r="1031">
      <c r="A1031" s="286" t="s">
        <v>248</v>
      </c>
      <c r="B1031" s="163" t="s">
        <v>4908</v>
      </c>
      <c r="C1031" s="14" t="s">
        <v>4913</v>
      </c>
      <c r="D1031" s="84" t="s">
        <v>7759</v>
      </c>
      <c r="E1031" s="84"/>
      <c r="F1031" s="84" t="s">
        <v>7760</v>
      </c>
      <c r="G1031" s="19"/>
    </row>
    <row r="1032">
      <c r="A1032" s="286" t="s">
        <v>248</v>
      </c>
      <c r="B1032" s="163" t="s">
        <v>4908</v>
      </c>
      <c r="C1032" s="14" t="s">
        <v>4913</v>
      </c>
      <c r="D1032" s="84" t="s">
        <v>6452</v>
      </c>
      <c r="E1032" s="84"/>
      <c r="F1032" s="84" t="s">
        <v>7761</v>
      </c>
      <c r="G1032" s="19"/>
    </row>
    <row r="1033">
      <c r="A1033" s="286" t="s">
        <v>248</v>
      </c>
      <c r="B1033" s="163" t="s">
        <v>4908</v>
      </c>
      <c r="C1033" s="14" t="s">
        <v>4916</v>
      </c>
      <c r="D1033" s="43" t="s">
        <v>7762</v>
      </c>
      <c r="E1033" s="84"/>
      <c r="F1033" s="84" t="s">
        <v>7763</v>
      </c>
      <c r="G1033" s="19"/>
    </row>
    <row r="1034">
      <c r="A1034" s="286" t="s">
        <v>248</v>
      </c>
      <c r="B1034" s="163" t="s">
        <v>4908</v>
      </c>
      <c r="C1034" s="14" t="s">
        <v>4916</v>
      </c>
      <c r="D1034" s="43" t="s">
        <v>7764</v>
      </c>
      <c r="E1034" s="43" t="s">
        <v>7730</v>
      </c>
      <c r="F1034" s="84" t="s">
        <v>7744</v>
      </c>
      <c r="G1034" s="19"/>
    </row>
    <row r="1035">
      <c r="A1035" s="286" t="s">
        <v>248</v>
      </c>
      <c r="B1035" s="163" t="s">
        <v>4908</v>
      </c>
      <c r="C1035" s="14" t="s">
        <v>4916</v>
      </c>
      <c r="D1035" s="84" t="s">
        <v>7765</v>
      </c>
      <c r="E1035" s="84"/>
      <c r="F1035" s="84" t="s">
        <v>7717</v>
      </c>
      <c r="G1035" s="19"/>
    </row>
    <row r="1036">
      <c r="A1036" s="284" t="s">
        <v>248</v>
      </c>
      <c r="B1036" s="285" t="s">
        <v>4908</v>
      </c>
      <c r="C1036" s="14" t="s">
        <v>4916</v>
      </c>
      <c r="D1036" s="43" t="s">
        <v>7766</v>
      </c>
      <c r="E1036" s="84"/>
      <c r="F1036" s="43" t="s">
        <v>7767</v>
      </c>
      <c r="G1036" s="19"/>
    </row>
    <row r="1037">
      <c r="A1037" s="286" t="s">
        <v>248</v>
      </c>
      <c r="B1037" s="163" t="s">
        <v>4908</v>
      </c>
      <c r="C1037" s="14" t="s">
        <v>7768</v>
      </c>
      <c r="D1037" s="84" t="s">
        <v>4515</v>
      </c>
      <c r="E1037" s="84"/>
      <c r="F1037" s="84" t="s">
        <v>7757</v>
      </c>
      <c r="G1037" s="19"/>
    </row>
    <row r="1038">
      <c r="A1038" s="286" t="s">
        <v>248</v>
      </c>
      <c r="B1038" s="163" t="s">
        <v>4908</v>
      </c>
      <c r="C1038" s="14" t="s">
        <v>7768</v>
      </c>
      <c r="D1038" s="84" t="s">
        <v>7769</v>
      </c>
      <c r="E1038" s="84" t="s">
        <v>7770</v>
      </c>
      <c r="F1038" s="43" t="s">
        <v>7771</v>
      </c>
      <c r="G1038" s="19"/>
    </row>
    <row r="1039">
      <c r="A1039" s="286" t="s">
        <v>248</v>
      </c>
      <c r="B1039" s="163" t="s">
        <v>4908</v>
      </c>
      <c r="C1039" s="14" t="s">
        <v>7768</v>
      </c>
      <c r="D1039" s="84" t="s">
        <v>302</v>
      </c>
      <c r="E1039" s="84" t="s">
        <v>556</v>
      </c>
      <c r="F1039" s="84" t="s">
        <v>7772</v>
      </c>
      <c r="G1039" s="19"/>
    </row>
    <row r="1040">
      <c r="A1040" s="284" t="s">
        <v>248</v>
      </c>
      <c r="B1040" s="285" t="s">
        <v>4908</v>
      </c>
      <c r="C1040" s="14" t="s">
        <v>7768</v>
      </c>
      <c r="D1040" s="43" t="s">
        <v>4579</v>
      </c>
      <c r="E1040" s="43" t="s">
        <v>7773</v>
      </c>
      <c r="F1040" s="43" t="s">
        <v>7774</v>
      </c>
      <c r="G1040" s="19"/>
    </row>
    <row r="1041">
      <c r="A1041" s="1" t="s">
        <v>7775</v>
      </c>
    </row>
    <row r="1042">
      <c r="A1042" s="158" t="s">
        <v>316</v>
      </c>
      <c r="B1042" s="288" t="s">
        <v>6224</v>
      </c>
      <c r="C1042" s="9" t="s">
        <v>7776</v>
      </c>
      <c r="D1042" s="91" t="s">
        <v>7777</v>
      </c>
      <c r="E1042" s="91"/>
      <c r="F1042" s="91" t="s">
        <v>7778</v>
      </c>
      <c r="G1042" s="19"/>
    </row>
    <row r="1043">
      <c r="A1043" s="158" t="s">
        <v>316</v>
      </c>
      <c r="B1043" s="288" t="s">
        <v>4517</v>
      </c>
      <c r="C1043" s="91" t="s">
        <v>7779</v>
      </c>
      <c r="D1043" s="91" t="s">
        <v>7780</v>
      </c>
      <c r="E1043" s="91"/>
      <c r="F1043" s="91" t="s">
        <v>7486</v>
      </c>
      <c r="G1043" s="19"/>
    </row>
    <row r="1044">
      <c r="A1044" s="158" t="s">
        <v>316</v>
      </c>
      <c r="B1044" s="288" t="s">
        <v>4517</v>
      </c>
      <c r="C1044" s="91" t="s">
        <v>6770</v>
      </c>
      <c r="D1044" s="91" t="s">
        <v>6771</v>
      </c>
      <c r="E1044" s="91"/>
      <c r="F1044" s="91" t="s">
        <v>7781</v>
      </c>
      <c r="G1044" s="19"/>
    </row>
    <row r="1045">
      <c r="A1045" s="158" t="s">
        <v>316</v>
      </c>
      <c r="B1045" s="288" t="s">
        <v>4517</v>
      </c>
      <c r="C1045" s="9" t="s">
        <v>7782</v>
      </c>
      <c r="D1045" s="91" t="s">
        <v>7783</v>
      </c>
      <c r="E1045" s="91">
        <v>36.0</v>
      </c>
      <c r="F1045" s="91" t="s">
        <v>7784</v>
      </c>
      <c r="G1045" s="19"/>
    </row>
    <row r="1046">
      <c r="A1046" s="158" t="s">
        <v>316</v>
      </c>
      <c r="B1046" s="288" t="s">
        <v>4517</v>
      </c>
      <c r="C1046" s="9" t="s">
        <v>7785</v>
      </c>
      <c r="D1046" s="91" t="s">
        <v>7786</v>
      </c>
      <c r="E1046" s="91"/>
      <c r="F1046" s="91" t="s">
        <v>7787</v>
      </c>
      <c r="G1046" s="19"/>
    </row>
    <row r="1047">
      <c r="A1047" s="158" t="s">
        <v>316</v>
      </c>
      <c r="B1047" s="288" t="s">
        <v>4517</v>
      </c>
      <c r="C1047" s="9" t="s">
        <v>7788</v>
      </c>
      <c r="D1047" s="9" t="s">
        <v>7789</v>
      </c>
      <c r="E1047" s="91" t="s">
        <v>7790</v>
      </c>
      <c r="F1047" s="91" t="s">
        <v>7791</v>
      </c>
      <c r="G1047" s="19"/>
    </row>
    <row r="1048">
      <c r="A1048" s="158" t="s">
        <v>316</v>
      </c>
      <c r="B1048" s="288" t="s">
        <v>4517</v>
      </c>
      <c r="C1048" s="9" t="s">
        <v>7792</v>
      </c>
      <c r="D1048" s="9" t="s">
        <v>6263</v>
      </c>
      <c r="E1048" s="91"/>
      <c r="F1048" s="91" t="s">
        <v>7793</v>
      </c>
      <c r="G1048" s="19"/>
    </row>
    <row r="1049">
      <c r="A1049" s="158" t="s">
        <v>316</v>
      </c>
      <c r="B1049" s="288" t="s">
        <v>6271</v>
      </c>
      <c r="C1049" s="9" t="s">
        <v>7794</v>
      </c>
      <c r="D1049" s="91" t="s">
        <v>7795</v>
      </c>
      <c r="E1049" s="91"/>
      <c r="F1049" s="91" t="s">
        <v>7611</v>
      </c>
      <c r="G1049" s="19"/>
    </row>
    <row r="1050">
      <c r="A1050" s="158" t="s">
        <v>316</v>
      </c>
      <c r="B1050" s="288" t="s">
        <v>6271</v>
      </c>
      <c r="C1050" s="9" t="s">
        <v>7794</v>
      </c>
      <c r="D1050" s="91" t="s">
        <v>7796</v>
      </c>
      <c r="E1050" s="91"/>
      <c r="F1050" s="91" t="s">
        <v>7797</v>
      </c>
      <c r="G1050" s="19"/>
    </row>
    <row r="1051">
      <c r="A1051" s="158" t="s">
        <v>316</v>
      </c>
      <c r="B1051" s="288" t="s">
        <v>6271</v>
      </c>
      <c r="C1051" s="9" t="s">
        <v>7798</v>
      </c>
      <c r="D1051" s="91" t="s">
        <v>7799</v>
      </c>
      <c r="E1051" s="91"/>
      <c r="F1051" s="91" t="s">
        <v>7781</v>
      </c>
      <c r="G1051" s="19"/>
    </row>
    <row r="1052">
      <c r="A1052" s="158" t="s">
        <v>316</v>
      </c>
      <c r="B1052" s="288" t="s">
        <v>7800</v>
      </c>
      <c r="C1052" s="9" t="s">
        <v>7801</v>
      </c>
      <c r="D1052" s="9" t="s">
        <v>7802</v>
      </c>
      <c r="E1052" s="91" t="s">
        <v>5444</v>
      </c>
      <c r="F1052" s="91" t="s">
        <v>7486</v>
      </c>
      <c r="G1052" s="19"/>
    </row>
    <row r="1053">
      <c r="A1053" s="158" t="s">
        <v>326</v>
      </c>
      <c r="B1053" s="288" t="s">
        <v>857</v>
      </c>
      <c r="C1053" s="9" t="s">
        <v>7803</v>
      </c>
      <c r="D1053" s="91" t="s">
        <v>7804</v>
      </c>
      <c r="E1053" s="91" t="s">
        <v>5444</v>
      </c>
      <c r="F1053" s="91" t="s">
        <v>7805</v>
      </c>
      <c r="G1053" s="19"/>
    </row>
    <row r="1054">
      <c r="A1054" s="158" t="s">
        <v>326</v>
      </c>
      <c r="B1054" s="288" t="s">
        <v>857</v>
      </c>
      <c r="C1054" s="9" t="s">
        <v>7806</v>
      </c>
      <c r="D1054" s="91" t="s">
        <v>7807</v>
      </c>
      <c r="E1054" s="91" t="s">
        <v>5444</v>
      </c>
      <c r="F1054" s="91" t="s">
        <v>7808</v>
      </c>
      <c r="G1054" s="19"/>
    </row>
    <row r="1055">
      <c r="A1055" s="158" t="s">
        <v>326</v>
      </c>
      <c r="B1055" s="288" t="s">
        <v>857</v>
      </c>
      <c r="C1055" s="9" t="s">
        <v>7809</v>
      </c>
      <c r="D1055" s="91" t="s">
        <v>7810</v>
      </c>
      <c r="E1055" s="91" t="s">
        <v>5444</v>
      </c>
      <c r="F1055" s="91" t="s">
        <v>7811</v>
      </c>
      <c r="G1055" s="19"/>
    </row>
    <row r="1056">
      <c r="A1056" s="158" t="s">
        <v>4540</v>
      </c>
      <c r="B1056" s="288" t="s">
        <v>6343</v>
      </c>
      <c r="C1056" s="9" t="s">
        <v>4542</v>
      </c>
      <c r="D1056" s="91" t="s">
        <v>7812</v>
      </c>
      <c r="E1056" s="91" t="s">
        <v>5444</v>
      </c>
      <c r="F1056" s="91" t="s">
        <v>7813</v>
      </c>
      <c r="G1056" s="19"/>
    </row>
    <row r="1057">
      <c r="A1057" s="158" t="s">
        <v>230</v>
      </c>
      <c r="B1057" s="288" t="s">
        <v>6370</v>
      </c>
      <c r="C1057" s="9" t="s">
        <v>244</v>
      </c>
      <c r="D1057" s="91" t="s">
        <v>559</v>
      </c>
      <c r="E1057" s="91"/>
      <c r="F1057" s="91" t="s">
        <v>7814</v>
      </c>
      <c r="G1057" s="19"/>
    </row>
    <row r="1058">
      <c r="A1058" s="158" t="s">
        <v>230</v>
      </c>
      <c r="B1058" s="288" t="s">
        <v>6370</v>
      </c>
      <c r="C1058" s="9" t="s">
        <v>244</v>
      </c>
      <c r="D1058" s="91" t="s">
        <v>7815</v>
      </c>
      <c r="E1058" s="91" t="s">
        <v>7816</v>
      </c>
      <c r="F1058" s="91" t="s">
        <v>7817</v>
      </c>
      <c r="G1058" s="19"/>
    </row>
    <row r="1059">
      <c r="A1059" s="158" t="s">
        <v>230</v>
      </c>
      <c r="B1059" s="288" t="s">
        <v>6370</v>
      </c>
      <c r="C1059" s="9" t="s">
        <v>244</v>
      </c>
      <c r="D1059" s="91" t="s">
        <v>7818</v>
      </c>
      <c r="E1059" s="91"/>
      <c r="F1059" s="91" t="s">
        <v>7819</v>
      </c>
      <c r="G1059" s="19"/>
    </row>
    <row r="1060">
      <c r="A1060" s="158" t="s">
        <v>230</v>
      </c>
      <c r="B1060" s="288" t="s">
        <v>6370</v>
      </c>
      <c r="C1060" s="9" t="s">
        <v>244</v>
      </c>
      <c r="D1060" s="91" t="s">
        <v>7820</v>
      </c>
      <c r="E1060" s="91" t="s">
        <v>7821</v>
      </c>
      <c r="F1060" s="91" t="s">
        <v>7822</v>
      </c>
      <c r="G1060" s="19"/>
    </row>
    <row r="1061">
      <c r="A1061" s="158" t="s">
        <v>230</v>
      </c>
      <c r="B1061" s="288" t="s">
        <v>6370</v>
      </c>
      <c r="C1061" s="9" t="s">
        <v>244</v>
      </c>
      <c r="D1061" s="91" t="s">
        <v>7823</v>
      </c>
      <c r="E1061" s="91"/>
      <c r="F1061" s="91" t="s">
        <v>7824</v>
      </c>
      <c r="G1061" s="19"/>
    </row>
    <row r="1062">
      <c r="A1062" s="158" t="s">
        <v>230</v>
      </c>
      <c r="B1062" s="288" t="s">
        <v>6370</v>
      </c>
      <c r="C1062" s="9" t="s">
        <v>244</v>
      </c>
      <c r="D1062" s="91" t="s">
        <v>7825</v>
      </c>
      <c r="E1062" s="91"/>
      <c r="F1062" s="91" t="s">
        <v>7708</v>
      </c>
      <c r="G1062" s="19"/>
    </row>
    <row r="1063">
      <c r="A1063" s="158" t="s">
        <v>230</v>
      </c>
      <c r="B1063" s="288" t="s">
        <v>6370</v>
      </c>
      <c r="C1063" s="9" t="s">
        <v>6384</v>
      </c>
      <c r="D1063" s="91" t="s">
        <v>7826</v>
      </c>
      <c r="E1063" s="91"/>
      <c r="F1063" s="91" t="s">
        <v>7708</v>
      </c>
      <c r="G1063" s="19"/>
    </row>
    <row r="1064">
      <c r="A1064" s="158" t="s">
        <v>230</v>
      </c>
      <c r="B1064" s="288" t="s">
        <v>6370</v>
      </c>
      <c r="C1064" s="9" t="s">
        <v>6384</v>
      </c>
      <c r="D1064" s="91" t="s">
        <v>7827</v>
      </c>
      <c r="E1064" s="91"/>
      <c r="F1064" s="91" t="s">
        <v>7791</v>
      </c>
      <c r="G1064" s="19"/>
    </row>
    <row r="1065">
      <c r="A1065" s="158" t="s">
        <v>230</v>
      </c>
      <c r="B1065" s="288" t="s">
        <v>6370</v>
      </c>
      <c r="C1065" s="9" t="s">
        <v>6384</v>
      </c>
      <c r="D1065" s="91" t="s">
        <v>6672</v>
      </c>
      <c r="E1065" s="91" t="s">
        <v>5444</v>
      </c>
      <c r="F1065" s="91" t="s">
        <v>7805</v>
      </c>
      <c r="G1065" s="19"/>
    </row>
    <row r="1066">
      <c r="A1066" s="158" t="s">
        <v>4659</v>
      </c>
      <c r="B1066" s="288" t="s">
        <v>6644</v>
      </c>
      <c r="C1066" s="91" t="s">
        <v>922</v>
      </c>
      <c r="D1066" s="91" t="s">
        <v>6645</v>
      </c>
      <c r="E1066" s="91" t="s">
        <v>5444</v>
      </c>
      <c r="F1066" s="91" t="s">
        <v>7791</v>
      </c>
      <c r="G1066" s="19"/>
    </row>
    <row r="1067">
      <c r="A1067" s="158" t="s">
        <v>4659</v>
      </c>
      <c r="B1067" s="288" t="s">
        <v>6644</v>
      </c>
      <c r="C1067" s="91" t="s">
        <v>7560</v>
      </c>
      <c r="D1067" s="91" t="s">
        <v>985</v>
      </c>
      <c r="E1067" s="91"/>
      <c r="F1067" s="91" t="s">
        <v>7791</v>
      </c>
      <c r="G1067" s="19"/>
    </row>
    <row r="1068">
      <c r="A1068" s="158" t="s">
        <v>4659</v>
      </c>
      <c r="B1068" s="288" t="s">
        <v>6085</v>
      </c>
      <c r="C1068" s="91" t="s">
        <v>6653</v>
      </c>
      <c r="D1068" s="91" t="s">
        <v>7828</v>
      </c>
      <c r="E1068" s="91"/>
      <c r="F1068" s="91" t="s">
        <v>7829</v>
      </c>
      <c r="G1068" s="19"/>
    </row>
    <row r="1069">
      <c r="A1069" s="158" t="s">
        <v>6095</v>
      </c>
      <c r="B1069" s="288" t="s">
        <v>1317</v>
      </c>
      <c r="C1069" s="91" t="s">
        <v>922</v>
      </c>
      <c r="D1069" s="91" t="s">
        <v>7830</v>
      </c>
      <c r="E1069" s="91" t="s">
        <v>7831</v>
      </c>
      <c r="F1069" s="91" t="s">
        <v>7832</v>
      </c>
      <c r="G1069" s="19"/>
    </row>
    <row r="1070">
      <c r="A1070" s="158" t="s">
        <v>248</v>
      </c>
      <c r="B1070" s="288" t="s">
        <v>5973</v>
      </c>
      <c r="C1070" s="9" t="s">
        <v>5974</v>
      </c>
      <c r="D1070" s="91" t="s">
        <v>7833</v>
      </c>
      <c r="E1070" s="91" t="s">
        <v>7834</v>
      </c>
      <c r="F1070" s="91"/>
      <c r="G1070" s="19"/>
    </row>
    <row r="1071">
      <c r="A1071" s="158" t="s">
        <v>248</v>
      </c>
      <c r="B1071" s="288" t="s">
        <v>5973</v>
      </c>
      <c r="C1071" s="9" t="s">
        <v>5974</v>
      </c>
      <c r="D1071" s="91" t="s">
        <v>7835</v>
      </c>
      <c r="E1071" s="91" t="s">
        <v>7836</v>
      </c>
      <c r="F1071" s="91" t="s">
        <v>4255</v>
      </c>
      <c r="G1071" s="19"/>
    </row>
    <row r="1072">
      <c r="A1072" s="158" t="s">
        <v>248</v>
      </c>
      <c r="B1072" s="288" t="s">
        <v>4908</v>
      </c>
      <c r="C1072" s="9" t="s">
        <v>4233</v>
      </c>
      <c r="D1072" s="91" t="s">
        <v>4909</v>
      </c>
      <c r="E1072" s="91"/>
      <c r="F1072" s="91" t="s">
        <v>7837</v>
      </c>
      <c r="G1072" s="19"/>
    </row>
    <row r="1073">
      <c r="A1073" s="158" t="s">
        <v>248</v>
      </c>
      <c r="B1073" s="288" t="s">
        <v>4908</v>
      </c>
      <c r="C1073" s="9" t="s">
        <v>4513</v>
      </c>
      <c r="D1073" s="91" t="s">
        <v>6430</v>
      </c>
      <c r="E1073" s="91" t="s">
        <v>5444</v>
      </c>
      <c r="F1073" s="91" t="s">
        <v>7822</v>
      </c>
      <c r="G1073" s="19"/>
    </row>
    <row r="1074">
      <c r="A1074" s="158" t="s">
        <v>248</v>
      </c>
      <c r="B1074" s="288" t="s">
        <v>5459</v>
      </c>
      <c r="C1074" s="9" t="s">
        <v>4497</v>
      </c>
      <c r="D1074" s="91" t="s">
        <v>7838</v>
      </c>
      <c r="E1074" s="91"/>
      <c r="F1074" s="91" t="s">
        <v>3769</v>
      </c>
      <c r="G1074" s="19"/>
    </row>
    <row r="1075">
      <c r="A1075" s="158" t="s">
        <v>248</v>
      </c>
      <c r="B1075" s="288" t="s">
        <v>5459</v>
      </c>
      <c r="C1075" s="9" t="s">
        <v>7839</v>
      </c>
      <c r="D1075" s="91" t="s">
        <v>7840</v>
      </c>
      <c r="E1075" s="91" t="s">
        <v>5444</v>
      </c>
      <c r="F1075" s="91" t="s">
        <v>3769</v>
      </c>
      <c r="G1075" s="19"/>
    </row>
    <row r="1076">
      <c r="A1076" s="158" t="s">
        <v>248</v>
      </c>
      <c r="B1076" s="288" t="s">
        <v>5459</v>
      </c>
      <c r="C1076" s="9" t="s">
        <v>7841</v>
      </c>
      <c r="D1076" s="91" t="s">
        <v>7842</v>
      </c>
      <c r="E1076" s="91" t="s">
        <v>5444</v>
      </c>
      <c r="F1076" s="91" t="s">
        <v>3769</v>
      </c>
      <c r="G1076" s="19"/>
    </row>
    <row r="1077">
      <c r="A1077" s="158" t="s">
        <v>988</v>
      </c>
      <c r="B1077" s="288" t="s">
        <v>6147</v>
      </c>
      <c r="C1077" s="9" t="s">
        <v>6729</v>
      </c>
      <c r="D1077" s="9" t="s">
        <v>6149</v>
      </c>
      <c r="E1077" s="9" t="s">
        <v>6573</v>
      </c>
      <c r="F1077" s="9" t="s">
        <v>7843</v>
      </c>
      <c r="G1077" s="19"/>
    </row>
    <row r="1078">
      <c r="A1078" s="158" t="s">
        <v>988</v>
      </c>
      <c r="B1078" s="288" t="s">
        <v>6147</v>
      </c>
      <c r="C1078" s="251" t="s">
        <v>7844</v>
      </c>
      <c r="D1078" s="91" t="s">
        <v>6153</v>
      </c>
      <c r="E1078" s="91" t="s">
        <v>6154</v>
      </c>
      <c r="F1078" s="91" t="s">
        <v>7787</v>
      </c>
      <c r="G1078" s="19"/>
    </row>
    <row r="1079">
      <c r="A1079" s="158" t="s">
        <v>988</v>
      </c>
      <c r="B1079" s="288" t="s">
        <v>6147</v>
      </c>
      <c r="C1079" s="9" t="s">
        <v>7845</v>
      </c>
      <c r="D1079" s="91" t="s">
        <v>7846</v>
      </c>
      <c r="E1079" s="91" t="s">
        <v>6573</v>
      </c>
      <c r="F1079" s="91" t="s">
        <v>7847</v>
      </c>
      <c r="G1079" s="19"/>
    </row>
    <row r="1080">
      <c r="A1080" s="158" t="s">
        <v>388</v>
      </c>
      <c r="B1080" s="288" t="s">
        <v>4584</v>
      </c>
      <c r="C1080" s="9" t="s">
        <v>7848</v>
      </c>
      <c r="D1080" s="91" t="s">
        <v>7849</v>
      </c>
      <c r="E1080" s="91">
        <v>10.0</v>
      </c>
      <c r="F1080" s="91" t="s">
        <v>7850</v>
      </c>
      <c r="G1080" s="19"/>
    </row>
    <row r="1081">
      <c r="A1081" s="158" t="s">
        <v>388</v>
      </c>
      <c r="B1081" s="288" t="s">
        <v>6178</v>
      </c>
      <c r="C1081" s="9" t="s">
        <v>7851</v>
      </c>
      <c r="D1081" s="91" t="s">
        <v>6491</v>
      </c>
      <c r="E1081" s="91">
        <v>49.0</v>
      </c>
      <c r="F1081" s="155" t="s">
        <v>152</v>
      </c>
      <c r="G1081" s="19"/>
    </row>
    <row r="1082">
      <c r="A1082" s="60" t="s">
        <v>366</v>
      </c>
    </row>
    <row r="1083">
      <c r="A1083" s="158" t="s">
        <v>388</v>
      </c>
      <c r="B1083" s="288" t="s">
        <v>4584</v>
      </c>
      <c r="C1083" s="9"/>
      <c r="D1083" s="91"/>
      <c r="E1083" s="91" t="s">
        <v>4215</v>
      </c>
      <c r="F1083" s="91" t="s">
        <v>7852</v>
      </c>
      <c r="G1083" s="19"/>
    </row>
    <row r="1084">
      <c r="A1084" s="158" t="s">
        <v>234</v>
      </c>
      <c r="B1084" s="288" t="s">
        <v>368</v>
      </c>
      <c r="C1084" s="9"/>
      <c r="D1084" s="91"/>
      <c r="E1084" s="91"/>
      <c r="F1084" s="91" t="s">
        <v>7837</v>
      </c>
      <c r="G1084" s="19"/>
    </row>
    <row r="1085">
      <c r="A1085" s="158" t="s">
        <v>368</v>
      </c>
      <c r="B1085" s="288" t="s">
        <v>368</v>
      </c>
      <c r="C1085" s="9"/>
      <c r="D1085" s="91"/>
      <c r="E1085" s="91" t="s">
        <v>7853</v>
      </c>
      <c r="F1085" s="91" t="s">
        <v>7854</v>
      </c>
      <c r="G1085" s="19"/>
    </row>
    <row r="1086">
      <c r="A1086" s="158" t="s">
        <v>368</v>
      </c>
      <c r="B1086" s="288" t="s">
        <v>368</v>
      </c>
      <c r="C1086" s="9"/>
      <c r="D1086" s="91"/>
      <c r="E1086" s="91" t="s">
        <v>814</v>
      </c>
      <c r="F1086" s="91"/>
      <c r="G1086" s="19"/>
    </row>
    <row r="1087">
      <c r="A1087" s="1" t="s">
        <v>7855</v>
      </c>
    </row>
    <row r="1088">
      <c r="A1088" s="9" t="s">
        <v>7856</v>
      </c>
      <c r="B1088" s="18" t="s">
        <v>7857</v>
      </c>
      <c r="C1088" s="9" t="s">
        <v>5437</v>
      </c>
      <c r="D1088" s="91" t="s">
        <v>7858</v>
      </c>
      <c r="E1088" s="91" t="s">
        <v>4679</v>
      </c>
      <c r="F1088" s="91" t="s">
        <v>7859</v>
      </c>
      <c r="G1088" s="122" t="str">
        <f>HYPERLINK("https://youtu.be/oBFSc75QNxo?t=57", "Link")</f>
        <v>Link</v>
      </c>
    </row>
    <row r="1089">
      <c r="A1089" s="9" t="s">
        <v>316</v>
      </c>
      <c r="B1089" s="18" t="s">
        <v>6224</v>
      </c>
      <c r="C1089" s="9" t="s">
        <v>7776</v>
      </c>
      <c r="D1089" s="91" t="s">
        <v>7777</v>
      </c>
      <c r="E1089" s="91" t="s">
        <v>7860</v>
      </c>
      <c r="F1089" s="91" t="s">
        <v>7861</v>
      </c>
      <c r="G1089" s="19"/>
    </row>
    <row r="1090">
      <c r="A1090" s="9" t="s">
        <v>316</v>
      </c>
      <c r="B1090" s="18" t="s">
        <v>4517</v>
      </c>
      <c r="C1090" s="9" t="s">
        <v>7779</v>
      </c>
      <c r="D1090" s="91" t="s">
        <v>7780</v>
      </c>
      <c r="E1090" s="91" t="s">
        <v>7862</v>
      </c>
      <c r="F1090" s="91" t="s">
        <v>7863</v>
      </c>
      <c r="G1090" s="19"/>
    </row>
    <row r="1091">
      <c r="A1091" s="9" t="s">
        <v>316</v>
      </c>
      <c r="B1091" s="18" t="s">
        <v>4517</v>
      </c>
      <c r="C1091" s="9" t="s">
        <v>7788</v>
      </c>
      <c r="D1091" s="91" t="s">
        <v>7789</v>
      </c>
      <c r="E1091" s="91" t="s">
        <v>7864</v>
      </c>
      <c r="F1091" s="91" t="s">
        <v>7865</v>
      </c>
      <c r="G1091" s="19"/>
    </row>
    <row r="1092">
      <c r="A1092" s="9" t="s">
        <v>316</v>
      </c>
      <c r="B1092" s="18" t="s">
        <v>4517</v>
      </c>
      <c r="C1092" s="9" t="s">
        <v>7866</v>
      </c>
      <c r="D1092" s="9" t="s">
        <v>6259</v>
      </c>
      <c r="E1092" s="91" t="s">
        <v>7867</v>
      </c>
      <c r="F1092" s="91" t="s">
        <v>7868</v>
      </c>
      <c r="G1092" s="19"/>
    </row>
    <row r="1093">
      <c r="A1093" s="9" t="s">
        <v>316</v>
      </c>
      <c r="B1093" s="18" t="s">
        <v>4517</v>
      </c>
      <c r="C1093" s="9" t="s">
        <v>7792</v>
      </c>
      <c r="D1093" s="9" t="s">
        <v>6263</v>
      </c>
      <c r="E1093" s="91" t="s">
        <v>7869</v>
      </c>
      <c r="F1093" s="91" t="s">
        <v>7870</v>
      </c>
      <c r="G1093" s="19"/>
    </row>
    <row r="1094">
      <c r="A1094" s="9" t="s">
        <v>316</v>
      </c>
      <c r="B1094" s="18" t="s">
        <v>4517</v>
      </c>
      <c r="C1094" s="9" t="s">
        <v>6253</v>
      </c>
      <c r="D1094" s="91" t="s">
        <v>6256</v>
      </c>
      <c r="E1094" s="91" t="s">
        <v>7871</v>
      </c>
      <c r="F1094" s="91" t="s">
        <v>7872</v>
      </c>
      <c r="G1094" s="19"/>
    </row>
    <row r="1095">
      <c r="A1095" s="9" t="s">
        <v>316</v>
      </c>
      <c r="B1095" s="18" t="s">
        <v>4517</v>
      </c>
      <c r="C1095" s="9" t="s">
        <v>7873</v>
      </c>
      <c r="D1095" s="91" t="s">
        <v>7783</v>
      </c>
      <c r="E1095" s="91" t="s">
        <v>7874</v>
      </c>
      <c r="F1095" s="91" t="s">
        <v>7875</v>
      </c>
      <c r="G1095" s="19"/>
    </row>
    <row r="1096">
      <c r="A1096" s="9" t="s">
        <v>316</v>
      </c>
      <c r="B1096" s="18" t="s">
        <v>4517</v>
      </c>
      <c r="C1096" s="9" t="s">
        <v>7876</v>
      </c>
      <c r="D1096" s="91" t="s">
        <v>7877</v>
      </c>
      <c r="E1096" s="91" t="s">
        <v>7878</v>
      </c>
      <c r="F1096" s="91" t="s">
        <v>7879</v>
      </c>
      <c r="G1096" s="19"/>
    </row>
    <row r="1097">
      <c r="A1097" s="9" t="s">
        <v>316</v>
      </c>
      <c r="B1097" s="18" t="s">
        <v>4517</v>
      </c>
      <c r="C1097" s="9" t="s">
        <v>7785</v>
      </c>
      <c r="D1097" s="91" t="s">
        <v>7786</v>
      </c>
      <c r="E1097" s="91" t="s">
        <v>7880</v>
      </c>
      <c r="F1097" s="91" t="s">
        <v>7879</v>
      </c>
      <c r="G1097" s="19"/>
    </row>
    <row r="1098">
      <c r="A1098" s="9" t="s">
        <v>4521</v>
      </c>
      <c r="B1098" s="18" t="s">
        <v>4522</v>
      </c>
      <c r="C1098" s="9" t="s">
        <v>4535</v>
      </c>
      <c r="D1098" s="91" t="s">
        <v>7637</v>
      </c>
      <c r="E1098" s="91"/>
      <c r="F1098" s="91" t="s">
        <v>7881</v>
      </c>
      <c r="G1098" s="19"/>
    </row>
    <row r="1099">
      <c r="A1099" s="9" t="s">
        <v>4521</v>
      </c>
      <c r="B1099" s="18" t="s">
        <v>4522</v>
      </c>
      <c r="C1099" s="9" t="s">
        <v>6992</v>
      </c>
      <c r="D1099" s="91" t="s">
        <v>6993</v>
      </c>
      <c r="E1099" s="91"/>
      <c r="F1099" s="91" t="s">
        <v>7882</v>
      </c>
      <c r="G1099" s="19"/>
    </row>
    <row r="1100">
      <c r="A1100" s="9" t="s">
        <v>326</v>
      </c>
      <c r="B1100" s="18" t="s">
        <v>857</v>
      </c>
      <c r="C1100" s="9" t="s">
        <v>7883</v>
      </c>
      <c r="D1100" s="91" t="s">
        <v>7884</v>
      </c>
      <c r="E1100" s="91" t="s">
        <v>7885</v>
      </c>
      <c r="F1100" s="91" t="s">
        <v>7886</v>
      </c>
      <c r="G1100" s="19"/>
    </row>
    <row r="1101">
      <c r="A1101" s="9" t="s">
        <v>4540</v>
      </c>
      <c r="B1101" s="18" t="s">
        <v>6343</v>
      </c>
      <c r="C1101" s="9" t="s">
        <v>5469</v>
      </c>
      <c r="D1101" s="91" t="s">
        <v>7887</v>
      </c>
      <c r="E1101" s="91" t="s">
        <v>7413</v>
      </c>
      <c r="F1101" s="91" t="s">
        <v>7888</v>
      </c>
      <c r="G1101" s="19"/>
    </row>
    <row r="1102">
      <c r="A1102" s="9" t="s">
        <v>230</v>
      </c>
      <c r="B1102" s="18" t="s">
        <v>4547</v>
      </c>
      <c r="C1102" s="9" t="s">
        <v>4548</v>
      </c>
      <c r="D1102" s="91" t="s">
        <v>7889</v>
      </c>
      <c r="E1102" s="91" t="s">
        <v>7890</v>
      </c>
      <c r="F1102" s="91" t="s">
        <v>7891</v>
      </c>
      <c r="G1102" s="19"/>
    </row>
    <row r="1103">
      <c r="A1103" s="9" t="s">
        <v>230</v>
      </c>
      <c r="B1103" s="18" t="s">
        <v>6370</v>
      </c>
      <c r="C1103" s="9" t="s">
        <v>244</v>
      </c>
      <c r="D1103" s="91" t="s">
        <v>559</v>
      </c>
      <c r="E1103" s="91" t="s">
        <v>7892</v>
      </c>
      <c r="F1103" s="91" t="s">
        <v>7893</v>
      </c>
      <c r="G1103" s="19"/>
    </row>
    <row r="1104">
      <c r="A1104" s="9" t="s">
        <v>230</v>
      </c>
      <c r="B1104" s="18" t="s">
        <v>6370</v>
      </c>
      <c r="C1104" s="9" t="s">
        <v>244</v>
      </c>
      <c r="D1104" s="91" t="s">
        <v>7818</v>
      </c>
      <c r="E1104" s="91" t="s">
        <v>7894</v>
      </c>
      <c r="F1104" s="91" t="s">
        <v>7895</v>
      </c>
      <c r="G1104" s="19"/>
    </row>
    <row r="1105">
      <c r="A1105" s="9" t="s">
        <v>230</v>
      </c>
      <c r="B1105" s="18" t="s">
        <v>6370</v>
      </c>
      <c r="C1105" s="9" t="s">
        <v>244</v>
      </c>
      <c r="D1105" s="91" t="s">
        <v>7825</v>
      </c>
      <c r="E1105" s="91" t="s">
        <v>7896</v>
      </c>
      <c r="F1105" s="91" t="s">
        <v>7897</v>
      </c>
      <c r="G1105" s="19"/>
    </row>
    <row r="1106">
      <c r="A1106" s="9" t="s">
        <v>230</v>
      </c>
      <c r="B1106" s="18" t="s">
        <v>6370</v>
      </c>
      <c r="C1106" s="9" t="s">
        <v>244</v>
      </c>
      <c r="D1106" s="91" t="s">
        <v>7898</v>
      </c>
      <c r="E1106" s="91" t="s">
        <v>4560</v>
      </c>
      <c r="F1106" s="91" t="s">
        <v>7899</v>
      </c>
      <c r="G1106" s="19"/>
    </row>
    <row r="1107">
      <c r="A1107" s="9" t="s">
        <v>230</v>
      </c>
      <c r="B1107" s="18" t="s">
        <v>6370</v>
      </c>
      <c r="C1107" s="9" t="s">
        <v>6384</v>
      </c>
      <c r="D1107" s="91" t="s">
        <v>7826</v>
      </c>
      <c r="E1107" s="91" t="s">
        <v>7900</v>
      </c>
      <c r="F1107" s="91" t="s">
        <v>4255</v>
      </c>
      <c r="G1107" s="19"/>
    </row>
    <row r="1108">
      <c r="A1108" s="9" t="s">
        <v>230</v>
      </c>
      <c r="B1108" s="18" t="s">
        <v>6370</v>
      </c>
      <c r="C1108" s="9" t="s">
        <v>6384</v>
      </c>
      <c r="D1108" s="91" t="s">
        <v>7138</v>
      </c>
      <c r="E1108" s="91" t="s">
        <v>2082</v>
      </c>
      <c r="F1108" s="91" t="s">
        <v>7901</v>
      </c>
      <c r="G1108" s="19"/>
    </row>
    <row r="1109">
      <c r="A1109" s="9" t="s">
        <v>230</v>
      </c>
      <c r="B1109" s="18" t="s">
        <v>6370</v>
      </c>
      <c r="C1109" s="9" t="s">
        <v>6679</v>
      </c>
      <c r="D1109" s="91" t="s">
        <v>7902</v>
      </c>
      <c r="E1109" s="91" t="s">
        <v>7903</v>
      </c>
      <c r="F1109" s="91" t="s">
        <v>7904</v>
      </c>
      <c r="G1109" s="19"/>
    </row>
    <row r="1110">
      <c r="A1110" s="9" t="s">
        <v>230</v>
      </c>
      <c r="B1110" s="18" t="s">
        <v>6370</v>
      </c>
      <c r="C1110" s="9" t="s">
        <v>6679</v>
      </c>
      <c r="D1110" s="91" t="s">
        <v>7905</v>
      </c>
      <c r="E1110" s="91" t="s">
        <v>2082</v>
      </c>
      <c r="F1110" s="91" t="s">
        <v>7906</v>
      </c>
      <c r="G1110" s="19"/>
    </row>
    <row r="1111">
      <c r="A1111" s="9" t="s">
        <v>6095</v>
      </c>
      <c r="B1111" s="18" t="s">
        <v>1317</v>
      </c>
      <c r="C1111" s="91" t="s">
        <v>922</v>
      </c>
      <c r="D1111" s="91" t="s">
        <v>7830</v>
      </c>
      <c r="E1111" s="91" t="s">
        <v>7831</v>
      </c>
      <c r="F1111" s="91" t="s">
        <v>7907</v>
      </c>
      <c r="G1111" s="19"/>
    </row>
    <row r="1112">
      <c r="A1112" s="9" t="s">
        <v>4659</v>
      </c>
      <c r="B1112" s="18" t="s">
        <v>6644</v>
      </c>
      <c r="C1112" s="91" t="s">
        <v>7560</v>
      </c>
      <c r="D1112" s="91" t="s">
        <v>985</v>
      </c>
      <c r="E1112" s="91"/>
      <c r="F1112" s="91" t="s">
        <v>7908</v>
      </c>
      <c r="G1112" s="19"/>
    </row>
    <row r="1113">
      <c r="A1113" s="9" t="s">
        <v>4659</v>
      </c>
      <c r="B1113" s="18" t="s">
        <v>6085</v>
      </c>
      <c r="C1113" s="9" t="s">
        <v>6653</v>
      </c>
      <c r="D1113" s="91" t="s">
        <v>7828</v>
      </c>
      <c r="E1113" s="91" t="s">
        <v>7909</v>
      </c>
      <c r="F1113" s="91" t="s">
        <v>7910</v>
      </c>
      <c r="G1113" s="19"/>
    </row>
    <row r="1114">
      <c r="A1114" s="9" t="s">
        <v>248</v>
      </c>
      <c r="B1114" s="18" t="s">
        <v>5973</v>
      </c>
      <c r="C1114" s="9" t="s">
        <v>5974</v>
      </c>
      <c r="D1114" s="91" t="s">
        <v>7833</v>
      </c>
      <c r="E1114" s="91" t="s">
        <v>7911</v>
      </c>
      <c r="F1114" s="91" t="s">
        <v>7912</v>
      </c>
      <c r="G1114" s="19"/>
    </row>
    <row r="1115">
      <c r="A1115" s="9" t="s">
        <v>248</v>
      </c>
      <c r="B1115" s="18" t="s">
        <v>5973</v>
      </c>
      <c r="C1115" s="9" t="s">
        <v>5974</v>
      </c>
      <c r="D1115" s="91" t="s">
        <v>7913</v>
      </c>
      <c r="E1115" s="91" t="s">
        <v>7914</v>
      </c>
      <c r="F1115" s="91" t="s">
        <v>7915</v>
      </c>
      <c r="G1115" s="19"/>
    </row>
    <row r="1116">
      <c r="A1116" s="9" t="s">
        <v>248</v>
      </c>
      <c r="B1116" s="18" t="s">
        <v>4553</v>
      </c>
      <c r="C1116" s="9" t="s">
        <v>6703</v>
      </c>
      <c r="D1116" s="91" t="s">
        <v>6708</v>
      </c>
      <c r="E1116" s="91" t="s">
        <v>3835</v>
      </c>
      <c r="F1116" s="91" t="s">
        <v>7916</v>
      </c>
      <c r="G1116" s="19"/>
    </row>
    <row r="1117">
      <c r="A1117" s="9" t="s">
        <v>248</v>
      </c>
      <c r="B1117" s="18" t="s">
        <v>5996</v>
      </c>
      <c r="C1117" s="9" t="s">
        <v>572</v>
      </c>
      <c r="D1117" s="9" t="s">
        <v>6001</v>
      </c>
      <c r="E1117" s="9" t="s">
        <v>7917</v>
      </c>
      <c r="F1117" s="91" t="s">
        <v>7918</v>
      </c>
      <c r="G1117" s="19"/>
    </row>
    <row r="1118">
      <c r="A1118" s="289" t="s">
        <v>248</v>
      </c>
      <c r="B1118" s="163" t="s">
        <v>5996</v>
      </c>
      <c r="C1118" s="13" t="s">
        <v>572</v>
      </c>
      <c r="D1118" s="14" t="s">
        <v>7919</v>
      </c>
      <c r="E1118" s="13"/>
      <c r="F1118" s="43" t="s">
        <v>7920</v>
      </c>
      <c r="G1118" s="19"/>
    </row>
    <row r="1119">
      <c r="A1119" s="9" t="s">
        <v>248</v>
      </c>
      <c r="B1119" s="18" t="s">
        <v>4908</v>
      </c>
      <c r="C1119" s="9" t="s">
        <v>4513</v>
      </c>
      <c r="D1119" s="290" t="s">
        <v>7921</v>
      </c>
      <c r="E1119" s="91" t="s">
        <v>1228</v>
      </c>
      <c r="F1119" s="91" t="s">
        <v>7922</v>
      </c>
      <c r="G1119" s="19"/>
    </row>
    <row r="1120">
      <c r="A1120" s="9" t="s">
        <v>248</v>
      </c>
      <c r="B1120" s="18" t="s">
        <v>4908</v>
      </c>
      <c r="C1120" s="9" t="s">
        <v>4513</v>
      </c>
      <c r="D1120" s="91" t="s">
        <v>7923</v>
      </c>
      <c r="E1120" s="91" t="s">
        <v>7924</v>
      </c>
      <c r="F1120" s="91" t="s">
        <v>7925</v>
      </c>
      <c r="G1120" s="19"/>
    </row>
    <row r="1121">
      <c r="A1121" s="9" t="s">
        <v>248</v>
      </c>
      <c r="B1121" s="18" t="s">
        <v>4908</v>
      </c>
      <c r="C1121" s="9" t="s">
        <v>4514</v>
      </c>
      <c r="D1121" s="91" t="s">
        <v>4515</v>
      </c>
      <c r="E1121" s="91"/>
      <c r="F1121" s="155" t="s">
        <v>152</v>
      </c>
      <c r="G1121" s="19"/>
    </row>
    <row r="1122">
      <c r="A1122" s="9" t="s">
        <v>248</v>
      </c>
      <c r="B1122" s="18" t="s">
        <v>4908</v>
      </c>
      <c r="C1122" s="9" t="s">
        <v>4514</v>
      </c>
      <c r="D1122" s="91" t="s">
        <v>4579</v>
      </c>
      <c r="E1122" s="91"/>
      <c r="F1122" s="91" t="s">
        <v>7926</v>
      </c>
      <c r="G1122" s="19"/>
    </row>
    <row r="1123">
      <c r="A1123" s="9" t="s">
        <v>248</v>
      </c>
      <c r="B1123" s="18" t="s">
        <v>4908</v>
      </c>
      <c r="C1123" s="9" t="s">
        <v>4913</v>
      </c>
      <c r="D1123" s="91" t="s">
        <v>7927</v>
      </c>
      <c r="E1123" s="91" t="s">
        <v>7928</v>
      </c>
      <c r="F1123" s="91" t="s">
        <v>7929</v>
      </c>
      <c r="G1123" s="19"/>
    </row>
    <row r="1124">
      <c r="A1124" s="9" t="s">
        <v>248</v>
      </c>
      <c r="B1124" s="18" t="s">
        <v>4908</v>
      </c>
      <c r="C1124" s="9" t="s">
        <v>4916</v>
      </c>
      <c r="D1124" s="91" t="s">
        <v>7930</v>
      </c>
      <c r="E1124" s="91" t="s">
        <v>4562</v>
      </c>
      <c r="F1124" s="91" t="s">
        <v>7931</v>
      </c>
      <c r="G1124" s="19"/>
    </row>
    <row r="1125">
      <c r="A1125" s="9" t="s">
        <v>248</v>
      </c>
      <c r="B1125" s="18" t="s">
        <v>5459</v>
      </c>
      <c r="C1125" s="9" t="s">
        <v>4509</v>
      </c>
      <c r="D1125" s="91" t="s">
        <v>7932</v>
      </c>
      <c r="E1125" s="91" t="s">
        <v>7933</v>
      </c>
      <c r="F1125" s="91" t="s">
        <v>7934</v>
      </c>
      <c r="G1125" s="19"/>
    </row>
    <row r="1126">
      <c r="A1126" s="9" t="s">
        <v>248</v>
      </c>
      <c r="B1126" s="18" t="s">
        <v>5459</v>
      </c>
      <c r="C1126" s="9" t="s">
        <v>4509</v>
      </c>
      <c r="D1126" s="91" t="s">
        <v>7935</v>
      </c>
      <c r="E1126" s="91" t="s">
        <v>7936</v>
      </c>
      <c r="F1126" s="91" t="s">
        <v>7937</v>
      </c>
      <c r="G1126" s="19"/>
    </row>
    <row r="1127">
      <c r="A1127" s="9" t="s">
        <v>248</v>
      </c>
      <c r="B1127" s="18" t="s">
        <v>5459</v>
      </c>
      <c r="C1127" s="9" t="s">
        <v>7839</v>
      </c>
      <c r="D1127" s="91" t="s">
        <v>7938</v>
      </c>
      <c r="E1127" s="91" t="s">
        <v>3593</v>
      </c>
      <c r="F1127" s="91" t="s">
        <v>7939</v>
      </c>
      <c r="G1127" s="19"/>
    </row>
    <row r="1128">
      <c r="A1128" s="9" t="s">
        <v>248</v>
      </c>
      <c r="B1128" s="18" t="s">
        <v>5459</v>
      </c>
      <c r="C1128" s="9" t="s">
        <v>7839</v>
      </c>
      <c r="D1128" s="91" t="s">
        <v>7940</v>
      </c>
      <c r="E1128" s="91" t="s">
        <v>7941</v>
      </c>
      <c r="F1128" s="91" t="s">
        <v>7942</v>
      </c>
      <c r="G1128" s="19"/>
    </row>
    <row r="1129">
      <c r="A1129" s="9" t="s">
        <v>988</v>
      </c>
      <c r="B1129" s="18" t="s">
        <v>6147</v>
      </c>
      <c r="C1129" s="9" t="s">
        <v>6729</v>
      </c>
      <c r="D1129" s="9" t="s">
        <v>6149</v>
      </c>
      <c r="E1129" s="9" t="s">
        <v>6573</v>
      </c>
      <c r="F1129" s="9" t="s">
        <v>7943</v>
      </c>
      <c r="G1129" s="19"/>
    </row>
    <row r="1130">
      <c r="A1130" s="9" t="s">
        <v>988</v>
      </c>
      <c r="B1130" s="18" t="s">
        <v>6147</v>
      </c>
      <c r="C1130" s="251" t="s">
        <v>7844</v>
      </c>
      <c r="D1130" s="91" t="s">
        <v>6153</v>
      </c>
      <c r="E1130" s="91" t="s">
        <v>6154</v>
      </c>
      <c r="F1130" s="91" t="s">
        <v>7944</v>
      </c>
      <c r="G1130" s="19"/>
    </row>
    <row r="1131">
      <c r="A1131" s="9" t="s">
        <v>988</v>
      </c>
      <c r="B1131" s="18" t="s">
        <v>6147</v>
      </c>
      <c r="C1131" s="9" t="s">
        <v>6163</v>
      </c>
      <c r="D1131" s="91" t="s">
        <v>6164</v>
      </c>
      <c r="E1131" s="91" t="s">
        <v>6165</v>
      </c>
      <c r="F1131" s="91" t="s">
        <v>7945</v>
      </c>
      <c r="G1131" s="19"/>
    </row>
    <row r="1132">
      <c r="A1132" s="9" t="s">
        <v>988</v>
      </c>
      <c r="B1132" s="18" t="s">
        <v>6147</v>
      </c>
      <c r="C1132" s="9" t="s">
        <v>7946</v>
      </c>
      <c r="D1132" s="91" t="s">
        <v>6164</v>
      </c>
      <c r="E1132" s="91" t="s">
        <v>6165</v>
      </c>
      <c r="F1132" s="91" t="s">
        <v>7947</v>
      </c>
      <c r="G1132" s="19"/>
    </row>
    <row r="1133">
      <c r="A1133" s="9" t="s">
        <v>388</v>
      </c>
      <c r="B1133" s="18" t="s">
        <v>4584</v>
      </c>
      <c r="C1133" s="9" t="s">
        <v>7948</v>
      </c>
      <c r="D1133" s="91" t="s">
        <v>7949</v>
      </c>
      <c r="E1133" s="91" t="s">
        <v>7950</v>
      </c>
      <c r="F1133" s="91" t="s">
        <v>7951</v>
      </c>
      <c r="G1133" s="19"/>
    </row>
    <row r="1134">
      <c r="A1134" s="9" t="s">
        <v>388</v>
      </c>
      <c r="B1134" s="18" t="s">
        <v>4584</v>
      </c>
      <c r="C1134" s="9" t="s">
        <v>7952</v>
      </c>
      <c r="D1134" s="91" t="s">
        <v>7953</v>
      </c>
      <c r="E1134" s="91" t="s">
        <v>7954</v>
      </c>
      <c r="F1134" s="91" t="s">
        <v>7955</v>
      </c>
      <c r="G1134" s="19"/>
    </row>
    <row r="1135">
      <c r="A1135" s="9" t="s">
        <v>388</v>
      </c>
      <c r="B1135" s="18" t="s">
        <v>4584</v>
      </c>
      <c r="C1135" s="9" t="s">
        <v>6467</v>
      </c>
      <c r="D1135" s="91" t="s">
        <v>6175</v>
      </c>
      <c r="E1135" s="91" t="s">
        <v>7956</v>
      </c>
      <c r="F1135" s="91" t="s">
        <v>7957</v>
      </c>
      <c r="G1135" s="19"/>
    </row>
    <row r="1136">
      <c r="A1136" s="9" t="s">
        <v>388</v>
      </c>
      <c r="B1136" s="18" t="s">
        <v>6178</v>
      </c>
      <c r="C1136" s="9" t="s">
        <v>7958</v>
      </c>
      <c r="D1136" s="91" t="s">
        <v>7959</v>
      </c>
      <c r="E1136" s="91" t="s">
        <v>7960</v>
      </c>
      <c r="F1136" s="91" t="s">
        <v>7961</v>
      </c>
      <c r="G1136" s="19"/>
    </row>
    <row r="1137">
      <c r="A1137" s="9" t="s">
        <v>388</v>
      </c>
      <c r="B1137" s="18" t="s">
        <v>6178</v>
      </c>
      <c r="C1137" s="9" t="s">
        <v>7962</v>
      </c>
      <c r="D1137" s="91" t="s">
        <v>6491</v>
      </c>
      <c r="E1137" s="91" t="s">
        <v>7963</v>
      </c>
      <c r="F1137" s="91" t="s">
        <v>7964</v>
      </c>
      <c r="G1137" s="19"/>
    </row>
    <row r="1138">
      <c r="A1138" s="9" t="s">
        <v>388</v>
      </c>
      <c r="B1138" s="18" t="s">
        <v>6178</v>
      </c>
      <c r="C1138" s="9" t="s">
        <v>6735</v>
      </c>
      <c r="D1138" s="91" t="s">
        <v>6736</v>
      </c>
      <c r="E1138" s="91" t="s">
        <v>6737</v>
      </c>
      <c r="F1138" s="91" t="s">
        <v>7965</v>
      </c>
      <c r="G1138" s="19"/>
    </row>
    <row r="1139">
      <c r="A1139" s="9" t="s">
        <v>388</v>
      </c>
      <c r="B1139" s="18" t="s">
        <v>6178</v>
      </c>
      <c r="C1139" s="9" t="s">
        <v>7966</v>
      </c>
      <c r="D1139" s="91" t="s">
        <v>7967</v>
      </c>
      <c r="E1139" s="91" t="s">
        <v>7968</v>
      </c>
      <c r="F1139" s="91" t="s">
        <v>7969</v>
      </c>
      <c r="G1139" s="19"/>
    </row>
    <row r="1140">
      <c r="A1140" s="9" t="s">
        <v>1035</v>
      </c>
      <c r="B1140" s="18" t="s">
        <v>7970</v>
      </c>
      <c r="C1140" s="9" t="s">
        <v>7971</v>
      </c>
      <c r="D1140" s="91" t="s">
        <v>7972</v>
      </c>
      <c r="E1140" s="91" t="s">
        <v>7973</v>
      </c>
      <c r="F1140" s="91" t="s">
        <v>7974</v>
      </c>
      <c r="G1140" s="19"/>
    </row>
    <row r="1141">
      <c r="A1141" s="9" t="s">
        <v>1035</v>
      </c>
      <c r="B1141" s="18" t="s">
        <v>7970</v>
      </c>
      <c r="C1141" s="9" t="s">
        <v>7975</v>
      </c>
      <c r="D1141" s="91" t="s">
        <v>7976</v>
      </c>
      <c r="E1141" s="91"/>
      <c r="F1141" s="91" t="s">
        <v>7977</v>
      </c>
      <c r="G1141" s="19"/>
    </row>
    <row r="1142">
      <c r="A1142" s="9" t="s">
        <v>1035</v>
      </c>
      <c r="B1142" s="18" t="s">
        <v>7970</v>
      </c>
      <c r="C1142" s="9" t="s">
        <v>7975</v>
      </c>
      <c r="D1142" s="91" t="s">
        <v>7978</v>
      </c>
      <c r="E1142" s="91"/>
      <c r="F1142" s="91" t="s">
        <v>7979</v>
      </c>
      <c r="G1142" s="19"/>
    </row>
    <row r="1143">
      <c r="A1143" s="9" t="s">
        <v>1035</v>
      </c>
      <c r="B1143" s="18" t="s">
        <v>7970</v>
      </c>
      <c r="C1143" s="9" t="s">
        <v>7980</v>
      </c>
      <c r="D1143" s="91" t="s">
        <v>7981</v>
      </c>
      <c r="E1143" s="91"/>
      <c r="F1143" s="155" t="s">
        <v>152</v>
      </c>
      <c r="G1143" s="19"/>
    </row>
    <row r="1144">
      <c r="A1144" s="9" t="s">
        <v>1035</v>
      </c>
      <c r="B1144" s="18" t="s">
        <v>6739</v>
      </c>
      <c r="C1144" s="9" t="s">
        <v>7982</v>
      </c>
      <c r="D1144" s="91" t="s">
        <v>7983</v>
      </c>
      <c r="E1144" s="91"/>
      <c r="F1144" s="155" t="s">
        <v>152</v>
      </c>
      <c r="G1144" s="122" t="s">
        <v>1333</v>
      </c>
    </row>
    <row r="1145">
      <c r="A1145" s="9" t="s">
        <v>1035</v>
      </c>
      <c r="B1145" s="18" t="s">
        <v>6739</v>
      </c>
      <c r="C1145" s="9" t="s">
        <v>7984</v>
      </c>
      <c r="D1145" s="91" t="s">
        <v>7985</v>
      </c>
      <c r="E1145" s="91"/>
      <c r="F1145" s="91" t="s">
        <v>5727</v>
      </c>
      <c r="G1145" s="122"/>
    </row>
    <row r="1146">
      <c r="A1146" s="9" t="s">
        <v>1035</v>
      </c>
      <c r="B1146" s="18" t="s">
        <v>6739</v>
      </c>
      <c r="C1146" s="9" t="s">
        <v>7984</v>
      </c>
      <c r="D1146" s="91" t="s">
        <v>7986</v>
      </c>
      <c r="E1146" s="91"/>
      <c r="F1146" s="91" t="s">
        <v>5727</v>
      </c>
      <c r="G1146" s="122"/>
    </row>
    <row r="1147">
      <c r="A1147" s="9" t="s">
        <v>1035</v>
      </c>
      <c r="B1147" s="18" t="s">
        <v>6739</v>
      </c>
      <c r="C1147" s="9" t="s">
        <v>7987</v>
      </c>
      <c r="D1147" s="91" t="s">
        <v>7988</v>
      </c>
      <c r="E1147" s="91" t="s">
        <v>7973</v>
      </c>
      <c r="F1147" s="91" t="s">
        <v>7989</v>
      </c>
      <c r="G1147" s="122"/>
    </row>
    <row r="1148">
      <c r="A1148" s="9" t="s">
        <v>1035</v>
      </c>
      <c r="B1148" s="18" t="s">
        <v>6739</v>
      </c>
      <c r="C1148" s="9" t="s">
        <v>7987</v>
      </c>
      <c r="D1148" s="91" t="s">
        <v>7990</v>
      </c>
      <c r="E1148" s="91" t="s">
        <v>7973</v>
      </c>
      <c r="F1148" s="91" t="s">
        <v>7991</v>
      </c>
      <c r="G1148" s="122"/>
    </row>
    <row r="1149">
      <c r="A1149" s="9" t="s">
        <v>1035</v>
      </c>
      <c r="B1149" s="18" t="s">
        <v>6739</v>
      </c>
      <c r="C1149" s="9" t="s">
        <v>7992</v>
      </c>
      <c r="D1149" s="91" t="s">
        <v>7993</v>
      </c>
      <c r="E1149" s="91" t="s">
        <v>7973</v>
      </c>
      <c r="F1149" s="91" t="s">
        <v>7929</v>
      </c>
      <c r="G1149" s="122"/>
    </row>
    <row r="1150">
      <c r="A1150" s="9" t="s">
        <v>1035</v>
      </c>
      <c r="B1150" s="18" t="s">
        <v>6739</v>
      </c>
      <c r="C1150" s="9" t="s">
        <v>7992</v>
      </c>
      <c r="D1150" s="91" t="s">
        <v>7994</v>
      </c>
      <c r="E1150" s="91" t="s">
        <v>7973</v>
      </c>
      <c r="F1150" s="91" t="s">
        <v>7929</v>
      </c>
      <c r="G1150" s="122"/>
    </row>
    <row r="1151">
      <c r="A1151" s="9" t="s">
        <v>1035</v>
      </c>
      <c r="B1151" s="18" t="s">
        <v>6739</v>
      </c>
      <c r="C1151" s="9" t="s">
        <v>7992</v>
      </c>
      <c r="D1151" s="91" t="s">
        <v>7995</v>
      </c>
      <c r="E1151" s="91" t="s">
        <v>7973</v>
      </c>
      <c r="F1151" s="91" t="s">
        <v>7996</v>
      </c>
      <c r="G1151" s="122"/>
    </row>
    <row r="1152">
      <c r="A1152" s="9" t="s">
        <v>566</v>
      </c>
      <c r="B1152" s="18" t="s">
        <v>7612</v>
      </c>
      <c r="C1152" s="9" t="s">
        <v>7613</v>
      </c>
      <c r="D1152" s="9" t="s">
        <v>7614</v>
      </c>
      <c r="E1152" s="9" t="s">
        <v>7917</v>
      </c>
      <c r="F1152" s="91" t="s">
        <v>7918</v>
      </c>
      <c r="G1152" s="122"/>
    </row>
    <row r="1153">
      <c r="A1153" s="9" t="s">
        <v>234</v>
      </c>
      <c r="B1153" s="18" t="s">
        <v>7997</v>
      </c>
      <c r="C1153" s="9" t="s">
        <v>7998</v>
      </c>
      <c r="D1153" s="91" t="s">
        <v>7999</v>
      </c>
      <c r="E1153" s="160" t="s">
        <v>556</v>
      </c>
      <c r="F1153" s="155" t="s">
        <v>152</v>
      </c>
      <c r="G1153" s="122"/>
    </row>
    <row r="1154">
      <c r="A1154" s="60" t="s">
        <v>366</v>
      </c>
    </row>
    <row r="1155">
      <c r="A1155" s="9" t="s">
        <v>230</v>
      </c>
      <c r="B1155" s="18" t="s">
        <v>368</v>
      </c>
      <c r="C1155" s="9"/>
      <c r="D1155" s="91"/>
      <c r="E1155" s="91" t="s">
        <v>8000</v>
      </c>
      <c r="F1155" s="91" t="s">
        <v>8001</v>
      </c>
      <c r="G1155" s="122"/>
    </row>
    <row r="1156">
      <c r="A1156" s="291" t="s">
        <v>248</v>
      </c>
      <c r="B1156" s="285" t="s">
        <v>8002</v>
      </c>
      <c r="C1156" s="9"/>
      <c r="D1156" s="91"/>
      <c r="E1156" s="91" t="s">
        <v>8003</v>
      </c>
      <c r="F1156" s="91" t="s">
        <v>8004</v>
      </c>
      <c r="G1156" s="19"/>
    </row>
    <row r="1157">
      <c r="A1157" s="291" t="s">
        <v>248</v>
      </c>
      <c r="B1157" s="285" t="s">
        <v>8005</v>
      </c>
      <c r="C1157" s="9"/>
      <c r="D1157" s="91"/>
      <c r="E1157" s="91" t="s">
        <v>8006</v>
      </c>
      <c r="F1157" s="91" t="s">
        <v>8007</v>
      </c>
      <c r="G1157" s="19"/>
    </row>
    <row r="1158">
      <c r="A1158" s="9" t="s">
        <v>8008</v>
      </c>
      <c r="B1158" s="18" t="s">
        <v>368</v>
      </c>
      <c r="C1158" s="9"/>
      <c r="D1158" s="91"/>
      <c r="E1158" s="91" t="s">
        <v>8009</v>
      </c>
      <c r="F1158" s="91" t="s">
        <v>8010</v>
      </c>
      <c r="G1158" s="19"/>
    </row>
    <row r="1159">
      <c r="A1159" s="9" t="s">
        <v>368</v>
      </c>
      <c r="B1159" s="18" t="s">
        <v>368</v>
      </c>
      <c r="C1159" s="9"/>
      <c r="D1159" s="91"/>
      <c r="E1159" s="91" t="s">
        <v>8011</v>
      </c>
      <c r="F1159" s="91" t="s">
        <v>8012</v>
      </c>
      <c r="G1159" s="122"/>
    </row>
    <row r="1160">
      <c r="A1160" s="9" t="s">
        <v>8013</v>
      </c>
      <c r="B1160" s="18" t="s">
        <v>368</v>
      </c>
      <c r="C1160" s="9"/>
      <c r="D1160" s="91"/>
      <c r="E1160" s="91" t="s">
        <v>8014</v>
      </c>
      <c r="F1160" s="91" t="s">
        <v>8010</v>
      </c>
      <c r="G1160" s="122"/>
    </row>
    <row r="1161">
      <c r="A1161" s="9" t="s">
        <v>8015</v>
      </c>
      <c r="B1161" s="18" t="s">
        <v>8016</v>
      </c>
      <c r="C1161" s="9"/>
      <c r="D1161" s="91"/>
      <c r="E1161" s="91" t="s">
        <v>6056</v>
      </c>
      <c r="F1161" s="91" t="s">
        <v>8017</v>
      </c>
      <c r="G1161" s="122"/>
    </row>
    <row r="1162">
      <c r="A1162" s="9" t="s">
        <v>368</v>
      </c>
      <c r="B1162" s="18" t="s">
        <v>368</v>
      </c>
      <c r="C1162" s="9"/>
      <c r="D1162" s="91"/>
      <c r="E1162" s="91" t="s">
        <v>814</v>
      </c>
      <c r="F1162" s="91" t="s">
        <v>8018</v>
      </c>
      <c r="G1162" s="122"/>
    </row>
    <row r="1163">
      <c r="A1163" s="9" t="s">
        <v>8008</v>
      </c>
      <c r="B1163" s="285" t="s">
        <v>8019</v>
      </c>
      <c r="C1163" s="9"/>
      <c r="D1163" s="91"/>
      <c r="E1163" s="91" t="s">
        <v>8020</v>
      </c>
      <c r="F1163" s="91" t="s">
        <v>7374</v>
      </c>
      <c r="G1163" s="19"/>
    </row>
    <row r="1164">
      <c r="A1164" s="289" t="s">
        <v>368</v>
      </c>
      <c r="B1164" s="163" t="s">
        <v>368</v>
      </c>
      <c r="C1164" s="138"/>
      <c r="D1164" s="138"/>
      <c r="E1164" s="91" t="s">
        <v>8021</v>
      </c>
      <c r="F1164" s="91" t="s">
        <v>8022</v>
      </c>
      <c r="G1164" s="138"/>
    </row>
    <row r="1165">
      <c r="A1165" s="289" t="s">
        <v>368</v>
      </c>
      <c r="B1165" s="163" t="s">
        <v>368</v>
      </c>
      <c r="C1165" s="9"/>
      <c r="D1165" s="91"/>
      <c r="E1165" s="91" t="s">
        <v>8023</v>
      </c>
      <c r="F1165" s="91" t="s">
        <v>8024</v>
      </c>
      <c r="G1165" s="19"/>
    </row>
    <row r="1166">
      <c r="A1166" s="289" t="s">
        <v>368</v>
      </c>
      <c r="B1166" s="163" t="s">
        <v>368</v>
      </c>
      <c r="C1166" s="9"/>
      <c r="D1166" s="91"/>
      <c r="E1166" s="91" t="s">
        <v>7853</v>
      </c>
      <c r="F1166" s="91" t="s">
        <v>8025</v>
      </c>
      <c r="G1166" s="19"/>
    </row>
    <row r="1167">
      <c r="A1167" s="9" t="s">
        <v>8013</v>
      </c>
      <c r="B1167" s="18" t="s">
        <v>368</v>
      </c>
      <c r="C1167" s="9"/>
      <c r="D1167" s="91"/>
      <c r="E1167" s="91" t="s">
        <v>6020</v>
      </c>
      <c r="F1167" s="91" t="s">
        <v>8026</v>
      </c>
      <c r="G1167" s="19"/>
    </row>
    <row r="1168">
      <c r="A1168" s="50" t="s">
        <v>1983</v>
      </c>
    </row>
    <row r="1169">
      <c r="A1169" s="9" t="s">
        <v>316</v>
      </c>
      <c r="B1169" s="18" t="s">
        <v>4517</v>
      </c>
      <c r="C1169" s="9" t="s">
        <v>8027</v>
      </c>
      <c r="D1169" s="91" t="s">
        <v>8028</v>
      </c>
      <c r="E1169" s="91" t="s">
        <v>8029</v>
      </c>
      <c r="F1169" s="91" t="s">
        <v>8030</v>
      </c>
      <c r="G1169" s="19"/>
    </row>
    <row r="1170">
      <c r="A1170" s="9" t="s">
        <v>230</v>
      </c>
      <c r="B1170" s="18" t="s">
        <v>6370</v>
      </c>
      <c r="C1170" s="9" t="s">
        <v>244</v>
      </c>
      <c r="D1170" s="91" t="s">
        <v>7815</v>
      </c>
      <c r="E1170" s="91" t="s">
        <v>8031</v>
      </c>
      <c r="F1170" s="155" t="s">
        <v>152</v>
      </c>
      <c r="G1170" s="19"/>
    </row>
    <row r="1171">
      <c r="A1171" s="9" t="s">
        <v>248</v>
      </c>
      <c r="B1171" s="18" t="s">
        <v>4908</v>
      </c>
      <c r="C1171" s="9" t="s">
        <v>4514</v>
      </c>
      <c r="D1171" s="91" t="s">
        <v>4515</v>
      </c>
      <c r="E1171" s="91" t="s">
        <v>1556</v>
      </c>
      <c r="F1171" s="91" t="s">
        <v>8032</v>
      </c>
      <c r="G1171" s="19"/>
    </row>
    <row r="1172">
      <c r="A1172" s="9" t="s">
        <v>388</v>
      </c>
      <c r="B1172" s="18" t="s">
        <v>4584</v>
      </c>
      <c r="C1172" s="9" t="s">
        <v>7848</v>
      </c>
      <c r="D1172" s="91" t="s">
        <v>7849</v>
      </c>
      <c r="E1172" s="91" t="s">
        <v>8033</v>
      </c>
      <c r="F1172" s="91" t="s">
        <v>8034</v>
      </c>
      <c r="G1172" s="19"/>
    </row>
    <row r="1173">
      <c r="A1173" s="289" t="s">
        <v>388</v>
      </c>
      <c r="B1173" s="163" t="s">
        <v>4584</v>
      </c>
      <c r="C1173" s="14" t="s">
        <v>8035</v>
      </c>
      <c r="D1173" s="43" t="s">
        <v>8036</v>
      </c>
      <c r="E1173" s="43" t="s">
        <v>8037</v>
      </c>
      <c r="F1173" s="43" t="s">
        <v>8038</v>
      </c>
      <c r="G1173" s="138"/>
    </row>
    <row r="1174">
      <c r="A1174" s="9" t="s">
        <v>1035</v>
      </c>
      <c r="B1174" s="18" t="s">
        <v>7970</v>
      </c>
      <c r="C1174" s="9" t="s">
        <v>7971</v>
      </c>
      <c r="D1174" s="91" t="s">
        <v>7972</v>
      </c>
      <c r="E1174" s="91" t="s">
        <v>7973</v>
      </c>
      <c r="F1174" s="91" t="s">
        <v>7929</v>
      </c>
      <c r="G1174" s="91"/>
    </row>
    <row r="1175">
      <c r="A1175" s="9" t="s">
        <v>1035</v>
      </c>
      <c r="B1175" s="18" t="s">
        <v>6739</v>
      </c>
      <c r="C1175" s="9" t="s">
        <v>7992</v>
      </c>
      <c r="D1175" s="91" t="s">
        <v>7995</v>
      </c>
      <c r="E1175" s="91" t="s">
        <v>7973</v>
      </c>
      <c r="F1175" s="91" t="s">
        <v>8039</v>
      </c>
      <c r="G1175" s="91"/>
    </row>
    <row r="1176">
      <c r="A1176" s="1" t="s">
        <v>8040</v>
      </c>
    </row>
    <row r="1177">
      <c r="A1177" s="9" t="s">
        <v>316</v>
      </c>
      <c r="B1177" s="18" t="s">
        <v>1446</v>
      </c>
      <c r="C1177" s="9" t="s">
        <v>8041</v>
      </c>
      <c r="D1177" s="91" t="s">
        <v>7123</v>
      </c>
      <c r="E1177" s="91"/>
      <c r="F1177" s="91" t="s">
        <v>8042</v>
      </c>
      <c r="G1177" s="19"/>
    </row>
    <row r="1178">
      <c r="A1178" s="9" t="s">
        <v>316</v>
      </c>
      <c r="B1178" s="18" t="s">
        <v>4517</v>
      </c>
      <c r="C1178" s="9" t="s">
        <v>7792</v>
      </c>
      <c r="D1178" s="9" t="s">
        <v>6263</v>
      </c>
      <c r="E1178" s="91"/>
      <c r="F1178" s="91" t="s">
        <v>8043</v>
      </c>
      <c r="G1178" s="19"/>
    </row>
    <row r="1179">
      <c r="A1179" s="9" t="s">
        <v>316</v>
      </c>
      <c r="B1179" s="18" t="s">
        <v>4517</v>
      </c>
      <c r="C1179" s="9" t="s">
        <v>8044</v>
      </c>
      <c r="D1179" s="91" t="s">
        <v>8045</v>
      </c>
      <c r="E1179" s="91"/>
      <c r="F1179" s="91" t="s">
        <v>8046</v>
      </c>
      <c r="G1179" s="19"/>
    </row>
    <row r="1180">
      <c r="A1180" s="9" t="s">
        <v>316</v>
      </c>
      <c r="B1180" s="18" t="s">
        <v>4517</v>
      </c>
      <c r="C1180" s="9" t="s">
        <v>8047</v>
      </c>
      <c r="D1180" s="91" t="s">
        <v>8048</v>
      </c>
      <c r="E1180" s="91"/>
      <c r="F1180" s="91" t="s">
        <v>8043</v>
      </c>
      <c r="G1180" s="19"/>
    </row>
    <row r="1181">
      <c r="A1181" s="9" t="s">
        <v>326</v>
      </c>
      <c r="B1181" s="18" t="s">
        <v>8049</v>
      </c>
      <c r="C1181" s="9" t="s">
        <v>8050</v>
      </c>
      <c r="D1181" s="91" t="s">
        <v>8051</v>
      </c>
      <c r="E1181" s="91"/>
      <c r="F1181" s="91" t="s">
        <v>8052</v>
      </c>
      <c r="G1181" s="19"/>
    </row>
    <row r="1182">
      <c r="A1182" s="9" t="s">
        <v>326</v>
      </c>
      <c r="B1182" s="18" t="s">
        <v>857</v>
      </c>
      <c r="C1182" s="9" t="s">
        <v>8053</v>
      </c>
      <c r="D1182" s="91" t="s">
        <v>8054</v>
      </c>
      <c r="E1182" s="91"/>
      <c r="F1182" s="91" t="s">
        <v>8055</v>
      </c>
      <c r="G1182" s="19"/>
    </row>
    <row r="1183">
      <c r="A1183" s="9" t="s">
        <v>326</v>
      </c>
      <c r="B1183" s="18" t="s">
        <v>857</v>
      </c>
      <c r="C1183" s="9" t="s">
        <v>8056</v>
      </c>
      <c r="D1183" s="91" t="s">
        <v>8057</v>
      </c>
      <c r="E1183" s="91"/>
      <c r="F1183" s="91" t="s">
        <v>8052</v>
      </c>
      <c r="G1183" s="19"/>
    </row>
    <row r="1184">
      <c r="A1184" s="9" t="s">
        <v>4540</v>
      </c>
      <c r="B1184" s="18" t="s">
        <v>6343</v>
      </c>
      <c r="C1184" s="9" t="s">
        <v>5469</v>
      </c>
      <c r="D1184" s="91" t="s">
        <v>7887</v>
      </c>
      <c r="E1184" s="91"/>
      <c r="F1184" s="91" t="s">
        <v>8058</v>
      </c>
      <c r="G1184" s="19"/>
    </row>
    <row r="1185">
      <c r="A1185" s="9" t="s">
        <v>230</v>
      </c>
      <c r="B1185" s="18" t="s">
        <v>6662</v>
      </c>
      <c r="C1185" s="9" t="s">
        <v>244</v>
      </c>
      <c r="D1185" s="91" t="s">
        <v>559</v>
      </c>
      <c r="E1185" s="91"/>
      <c r="F1185" s="91" t="s">
        <v>8059</v>
      </c>
      <c r="G1185" s="19"/>
    </row>
    <row r="1186">
      <c r="A1186" s="9" t="s">
        <v>230</v>
      </c>
      <c r="B1186" s="18" t="s">
        <v>6662</v>
      </c>
      <c r="C1186" s="9" t="s">
        <v>244</v>
      </c>
      <c r="D1186" s="91" t="s">
        <v>7818</v>
      </c>
      <c r="E1186" s="91"/>
      <c r="F1186" s="91" t="s">
        <v>8060</v>
      </c>
      <c r="G1186" s="19"/>
    </row>
    <row r="1187">
      <c r="A1187" s="9" t="s">
        <v>230</v>
      </c>
      <c r="B1187" s="18" t="s">
        <v>6662</v>
      </c>
      <c r="C1187" s="9" t="s">
        <v>244</v>
      </c>
      <c r="D1187" s="91" t="s">
        <v>7128</v>
      </c>
      <c r="E1187" s="91"/>
      <c r="F1187" s="91" t="s">
        <v>8061</v>
      </c>
      <c r="G1187" s="19"/>
    </row>
    <row r="1188">
      <c r="A1188" s="9" t="s">
        <v>230</v>
      </c>
      <c r="B1188" s="18" t="s">
        <v>6662</v>
      </c>
      <c r="C1188" s="9" t="s">
        <v>244</v>
      </c>
      <c r="D1188" s="91" t="s">
        <v>8062</v>
      </c>
      <c r="E1188" s="91"/>
      <c r="F1188" s="91" t="s">
        <v>8063</v>
      </c>
      <c r="G1188" s="19"/>
    </row>
    <row r="1189">
      <c r="A1189" s="9" t="s">
        <v>230</v>
      </c>
      <c r="B1189" s="18" t="s">
        <v>6662</v>
      </c>
      <c r="C1189" s="9" t="s">
        <v>244</v>
      </c>
      <c r="D1189" s="91" t="s">
        <v>8064</v>
      </c>
      <c r="E1189" s="91"/>
      <c r="F1189" s="91" t="s">
        <v>8060</v>
      </c>
      <c r="G1189" s="19"/>
    </row>
    <row r="1190">
      <c r="A1190" s="9" t="s">
        <v>230</v>
      </c>
      <c r="B1190" s="18" t="s">
        <v>6662</v>
      </c>
      <c r="C1190" s="9" t="s">
        <v>244</v>
      </c>
      <c r="D1190" s="91" t="s">
        <v>7131</v>
      </c>
      <c r="E1190" s="91"/>
      <c r="F1190" s="91" t="s">
        <v>8058</v>
      </c>
      <c r="G1190" s="19"/>
    </row>
    <row r="1191">
      <c r="A1191" s="9" t="s">
        <v>230</v>
      </c>
      <c r="B1191" s="18" t="s">
        <v>6662</v>
      </c>
      <c r="C1191" s="9" t="s">
        <v>244</v>
      </c>
      <c r="D1191" s="91" t="s">
        <v>8065</v>
      </c>
      <c r="E1191" s="91"/>
      <c r="F1191" s="91" t="s">
        <v>8043</v>
      </c>
      <c r="G1191" s="19"/>
    </row>
    <row r="1192">
      <c r="A1192" s="9" t="s">
        <v>230</v>
      </c>
      <c r="B1192" s="18" t="s">
        <v>6662</v>
      </c>
      <c r="C1192" s="9" t="s">
        <v>244</v>
      </c>
      <c r="D1192" s="91" t="s">
        <v>8066</v>
      </c>
      <c r="E1192" s="91"/>
      <c r="F1192" s="91" t="s">
        <v>8067</v>
      </c>
      <c r="G1192" s="19"/>
    </row>
    <row r="1193">
      <c r="A1193" s="9" t="s">
        <v>230</v>
      </c>
      <c r="B1193" s="18" t="s">
        <v>6662</v>
      </c>
      <c r="C1193" s="9" t="s">
        <v>6384</v>
      </c>
      <c r="D1193" s="91" t="s">
        <v>7826</v>
      </c>
      <c r="E1193" s="91"/>
      <c r="F1193" s="91" t="s">
        <v>8068</v>
      </c>
      <c r="G1193" s="19"/>
    </row>
    <row r="1194">
      <c r="A1194" s="9" t="s">
        <v>230</v>
      </c>
      <c r="B1194" s="18" t="s">
        <v>6662</v>
      </c>
      <c r="C1194" s="9" t="s">
        <v>6384</v>
      </c>
      <c r="D1194" s="91" t="s">
        <v>8069</v>
      </c>
      <c r="E1194" s="91"/>
      <c r="F1194" s="91" t="s">
        <v>8070</v>
      </c>
      <c r="G1194" s="19"/>
    </row>
    <row r="1195">
      <c r="A1195" s="9" t="s">
        <v>230</v>
      </c>
      <c r="B1195" s="18" t="s">
        <v>6662</v>
      </c>
      <c r="C1195" s="9" t="s">
        <v>6384</v>
      </c>
      <c r="D1195" s="91" t="s">
        <v>7138</v>
      </c>
      <c r="E1195" s="91"/>
      <c r="F1195" s="91" t="s">
        <v>8060</v>
      </c>
      <c r="G1195" s="19"/>
    </row>
    <row r="1196">
      <c r="A1196" s="9" t="s">
        <v>230</v>
      </c>
      <c r="B1196" s="18" t="s">
        <v>6662</v>
      </c>
      <c r="C1196" s="9" t="s">
        <v>6384</v>
      </c>
      <c r="D1196" s="91" t="s">
        <v>7827</v>
      </c>
      <c r="E1196" s="91"/>
      <c r="F1196" s="91" t="s">
        <v>8071</v>
      </c>
      <c r="G1196" s="19"/>
    </row>
    <row r="1197">
      <c r="A1197" s="9" t="s">
        <v>230</v>
      </c>
      <c r="B1197" s="18" t="s">
        <v>6662</v>
      </c>
      <c r="C1197" s="9" t="s">
        <v>6384</v>
      </c>
      <c r="D1197" s="91" t="s">
        <v>8072</v>
      </c>
      <c r="E1197" s="91"/>
      <c r="F1197" s="91" t="s">
        <v>8071</v>
      </c>
      <c r="G1197" s="19"/>
    </row>
    <row r="1198">
      <c r="A1198" s="9" t="s">
        <v>230</v>
      </c>
      <c r="B1198" s="18" t="s">
        <v>6662</v>
      </c>
      <c r="C1198" s="9" t="s">
        <v>6384</v>
      </c>
      <c r="D1198" s="91" t="s">
        <v>8073</v>
      </c>
      <c r="E1198" s="91"/>
      <c r="F1198" s="91" t="s">
        <v>7708</v>
      </c>
      <c r="G1198" s="19"/>
    </row>
    <row r="1199">
      <c r="A1199" s="9" t="s">
        <v>230</v>
      </c>
      <c r="B1199" s="18" t="s">
        <v>6662</v>
      </c>
      <c r="C1199" s="9" t="s">
        <v>6384</v>
      </c>
      <c r="D1199" s="91" t="s">
        <v>8074</v>
      </c>
      <c r="E1199" s="91"/>
      <c r="F1199" s="91" t="s">
        <v>8055</v>
      </c>
      <c r="G1199" s="19"/>
    </row>
    <row r="1200">
      <c r="A1200" s="9" t="s">
        <v>230</v>
      </c>
      <c r="B1200" s="18" t="s">
        <v>6662</v>
      </c>
      <c r="C1200" s="9" t="s">
        <v>6391</v>
      </c>
      <c r="D1200" s="91" t="s">
        <v>8075</v>
      </c>
      <c r="E1200" s="91"/>
      <c r="F1200" s="91" t="s">
        <v>8058</v>
      </c>
      <c r="G1200" s="19"/>
    </row>
    <row r="1201">
      <c r="A1201" s="9" t="s">
        <v>230</v>
      </c>
      <c r="B1201" s="18" t="s">
        <v>6662</v>
      </c>
      <c r="C1201" s="9" t="s">
        <v>6391</v>
      </c>
      <c r="D1201" s="91" t="s">
        <v>6675</v>
      </c>
      <c r="E1201" s="91"/>
      <c r="F1201" s="91" t="s">
        <v>8063</v>
      </c>
      <c r="G1201" s="19"/>
    </row>
    <row r="1202">
      <c r="A1202" s="9" t="s">
        <v>230</v>
      </c>
      <c r="B1202" s="18" t="s">
        <v>6662</v>
      </c>
      <c r="C1202" s="9" t="s">
        <v>6396</v>
      </c>
      <c r="D1202" s="91" t="s">
        <v>8076</v>
      </c>
      <c r="E1202" s="91"/>
      <c r="F1202" s="91" t="s">
        <v>8077</v>
      </c>
      <c r="G1202" s="19"/>
    </row>
    <row r="1203">
      <c r="A1203" s="9" t="s">
        <v>230</v>
      </c>
      <c r="B1203" s="18" t="s">
        <v>6662</v>
      </c>
      <c r="C1203" s="9" t="s">
        <v>6396</v>
      </c>
      <c r="D1203" s="91" t="s">
        <v>8078</v>
      </c>
      <c r="E1203" s="91"/>
      <c r="F1203" s="91" t="s">
        <v>8043</v>
      </c>
      <c r="G1203" s="19"/>
    </row>
    <row r="1204">
      <c r="A1204" s="9" t="s">
        <v>230</v>
      </c>
      <c r="B1204" s="18" t="s">
        <v>6662</v>
      </c>
      <c r="C1204" s="9" t="s">
        <v>6396</v>
      </c>
      <c r="D1204" s="91" t="s">
        <v>8079</v>
      </c>
      <c r="E1204" s="91" t="s">
        <v>8080</v>
      </c>
      <c r="F1204" s="91" t="s">
        <v>8067</v>
      </c>
      <c r="G1204" s="19"/>
    </row>
    <row r="1205">
      <c r="A1205" s="9" t="s">
        <v>230</v>
      </c>
      <c r="B1205" s="18" t="s">
        <v>6662</v>
      </c>
      <c r="C1205" s="9" t="s">
        <v>6679</v>
      </c>
      <c r="D1205" s="91" t="s">
        <v>7902</v>
      </c>
      <c r="E1205" s="91"/>
      <c r="F1205" s="91" t="s">
        <v>8081</v>
      </c>
      <c r="G1205" s="19"/>
    </row>
    <row r="1206">
      <c r="A1206" s="9" t="s">
        <v>230</v>
      </c>
      <c r="B1206" s="18" t="s">
        <v>6662</v>
      </c>
      <c r="C1206" s="9" t="s">
        <v>6679</v>
      </c>
      <c r="D1206" s="91" t="s">
        <v>8082</v>
      </c>
      <c r="E1206" s="91"/>
      <c r="F1206" s="91" t="s">
        <v>8067</v>
      </c>
      <c r="G1206" s="19"/>
    </row>
    <row r="1207">
      <c r="A1207" s="9" t="s">
        <v>230</v>
      </c>
      <c r="B1207" s="18" t="s">
        <v>6662</v>
      </c>
      <c r="C1207" s="9" t="s">
        <v>6679</v>
      </c>
      <c r="D1207" s="91" t="s">
        <v>8083</v>
      </c>
      <c r="E1207" s="91"/>
      <c r="F1207" s="91" t="s">
        <v>8058</v>
      </c>
      <c r="G1207" s="19"/>
    </row>
    <row r="1208">
      <c r="A1208" s="9" t="s">
        <v>4659</v>
      </c>
      <c r="B1208" s="18" t="s">
        <v>6644</v>
      </c>
      <c r="C1208" s="91" t="s">
        <v>7560</v>
      </c>
      <c r="D1208" s="91" t="s">
        <v>985</v>
      </c>
      <c r="E1208" s="91"/>
      <c r="F1208" s="91" t="s">
        <v>8084</v>
      </c>
      <c r="G1208" s="19"/>
    </row>
    <row r="1209">
      <c r="A1209" s="9" t="s">
        <v>4659</v>
      </c>
      <c r="B1209" s="18" t="s">
        <v>6085</v>
      </c>
      <c r="C1209" s="9" t="s">
        <v>6653</v>
      </c>
      <c r="D1209" s="91" t="s">
        <v>7828</v>
      </c>
      <c r="E1209" s="91"/>
      <c r="F1209" s="91" t="s">
        <v>8085</v>
      </c>
      <c r="G1209" s="19"/>
    </row>
    <row r="1210">
      <c r="A1210" s="9" t="s">
        <v>248</v>
      </c>
      <c r="B1210" s="18" t="s">
        <v>5973</v>
      </c>
      <c r="C1210" s="9" t="s">
        <v>5974</v>
      </c>
      <c r="D1210" s="91" t="s">
        <v>8086</v>
      </c>
      <c r="E1210" s="91"/>
      <c r="F1210" s="91" t="s">
        <v>7708</v>
      </c>
      <c r="G1210" s="19"/>
    </row>
    <row r="1211">
      <c r="A1211" s="9" t="s">
        <v>248</v>
      </c>
      <c r="B1211" s="18" t="s">
        <v>6821</v>
      </c>
      <c r="C1211" s="9" t="s">
        <v>6703</v>
      </c>
      <c r="D1211" s="91" t="s">
        <v>8087</v>
      </c>
      <c r="E1211" s="91"/>
      <c r="F1211" s="91" t="s">
        <v>8088</v>
      </c>
      <c r="G1211" s="19"/>
    </row>
    <row r="1212">
      <c r="A1212" s="9" t="s">
        <v>248</v>
      </c>
      <c r="B1212" s="18" t="s">
        <v>6821</v>
      </c>
      <c r="C1212" s="9" t="s">
        <v>6703</v>
      </c>
      <c r="D1212" s="91" t="s">
        <v>8089</v>
      </c>
      <c r="E1212" s="91"/>
      <c r="F1212" s="91" t="s">
        <v>8090</v>
      </c>
      <c r="G1212" s="19"/>
    </row>
    <row r="1213">
      <c r="A1213" s="9" t="s">
        <v>248</v>
      </c>
      <c r="B1213" s="18" t="s">
        <v>6821</v>
      </c>
      <c r="C1213" s="9" t="s">
        <v>6703</v>
      </c>
      <c r="D1213" s="91" t="s">
        <v>7001</v>
      </c>
      <c r="E1213" s="91"/>
      <c r="F1213" s="91" t="s">
        <v>8091</v>
      </c>
      <c r="G1213" s="19"/>
    </row>
    <row r="1214">
      <c r="A1214" s="9" t="s">
        <v>248</v>
      </c>
      <c r="B1214" s="18" t="s">
        <v>6821</v>
      </c>
      <c r="C1214" s="9" t="s">
        <v>6703</v>
      </c>
      <c r="D1214" s="91" t="s">
        <v>7452</v>
      </c>
      <c r="E1214" s="91"/>
      <c r="F1214" s="91" t="s">
        <v>8092</v>
      </c>
      <c r="G1214" s="19"/>
    </row>
    <row r="1215">
      <c r="A1215" s="9" t="s">
        <v>248</v>
      </c>
      <c r="B1215" s="18" t="s">
        <v>6821</v>
      </c>
      <c r="C1215" s="9" t="s">
        <v>4554</v>
      </c>
      <c r="D1215" s="91" t="s">
        <v>6836</v>
      </c>
      <c r="E1215" s="91"/>
      <c r="F1215" s="91" t="s">
        <v>8093</v>
      </c>
      <c r="G1215" s="19"/>
    </row>
    <row r="1216">
      <c r="A1216" s="9" t="s">
        <v>248</v>
      </c>
      <c r="B1216" s="18" t="s">
        <v>6821</v>
      </c>
      <c r="C1216" s="9" t="s">
        <v>4554</v>
      </c>
      <c r="D1216" s="91" t="s">
        <v>6838</v>
      </c>
      <c r="E1216" s="91"/>
      <c r="F1216" s="91" t="s">
        <v>8094</v>
      </c>
      <c r="G1216" s="19"/>
    </row>
    <row r="1217">
      <c r="A1217" s="9" t="s">
        <v>248</v>
      </c>
      <c r="B1217" s="18" t="s">
        <v>6821</v>
      </c>
      <c r="C1217" s="9" t="s">
        <v>4554</v>
      </c>
      <c r="D1217" s="91" t="s">
        <v>8095</v>
      </c>
      <c r="E1217" s="91"/>
      <c r="F1217" s="91" t="s">
        <v>8096</v>
      </c>
      <c r="G1217" s="19"/>
    </row>
    <row r="1218">
      <c r="A1218" s="9" t="s">
        <v>248</v>
      </c>
      <c r="B1218" s="18" t="s">
        <v>6821</v>
      </c>
      <c r="C1218" s="9" t="s">
        <v>6842</v>
      </c>
      <c r="D1218" s="91" t="s">
        <v>8097</v>
      </c>
      <c r="E1218" s="91"/>
      <c r="F1218" s="91" t="s">
        <v>8098</v>
      </c>
      <c r="G1218" s="19"/>
    </row>
    <row r="1219">
      <c r="A1219" s="9" t="s">
        <v>248</v>
      </c>
      <c r="B1219" s="18" t="s">
        <v>6821</v>
      </c>
      <c r="C1219" s="9" t="s">
        <v>6842</v>
      </c>
      <c r="D1219" s="91" t="s">
        <v>8099</v>
      </c>
      <c r="E1219" s="91"/>
      <c r="F1219" s="91" t="s">
        <v>8052</v>
      </c>
      <c r="G1219" s="19"/>
    </row>
    <row r="1220">
      <c r="A1220" s="9" t="s">
        <v>248</v>
      </c>
      <c r="B1220" s="18" t="s">
        <v>6821</v>
      </c>
      <c r="C1220" s="9" t="s">
        <v>6842</v>
      </c>
      <c r="D1220" s="91" t="s">
        <v>6852</v>
      </c>
      <c r="E1220" s="91"/>
      <c r="F1220" s="91" t="s">
        <v>8100</v>
      </c>
      <c r="G1220" s="19"/>
    </row>
    <row r="1221">
      <c r="A1221" s="9" t="s">
        <v>248</v>
      </c>
      <c r="B1221" s="18" t="s">
        <v>6821</v>
      </c>
      <c r="C1221" s="9" t="s">
        <v>6842</v>
      </c>
      <c r="D1221" s="91" t="s">
        <v>6856</v>
      </c>
      <c r="E1221" s="91"/>
      <c r="F1221" s="91" t="s">
        <v>8101</v>
      </c>
      <c r="G1221" s="19"/>
    </row>
    <row r="1222">
      <c r="A1222" s="9" t="s">
        <v>248</v>
      </c>
      <c r="B1222" s="18" t="s">
        <v>6821</v>
      </c>
      <c r="C1222" s="9" t="s">
        <v>6842</v>
      </c>
      <c r="D1222" s="91" t="s">
        <v>8102</v>
      </c>
      <c r="E1222" s="91"/>
      <c r="F1222" s="91" t="s">
        <v>8090</v>
      </c>
      <c r="G1222" s="19"/>
    </row>
    <row r="1223">
      <c r="A1223" s="9" t="s">
        <v>248</v>
      </c>
      <c r="B1223" s="18" t="s">
        <v>6821</v>
      </c>
      <c r="C1223" s="9" t="s">
        <v>6860</v>
      </c>
      <c r="D1223" s="91" t="s">
        <v>6863</v>
      </c>
      <c r="E1223" s="91"/>
      <c r="F1223" s="91" t="s">
        <v>8103</v>
      </c>
      <c r="G1223" s="19"/>
    </row>
    <row r="1224">
      <c r="A1224" s="9" t="s">
        <v>248</v>
      </c>
      <c r="B1224" s="18" t="s">
        <v>6821</v>
      </c>
      <c r="C1224" s="9" t="s">
        <v>6874</v>
      </c>
      <c r="D1224" s="91" t="s">
        <v>7087</v>
      </c>
      <c r="E1224" s="91"/>
      <c r="F1224" s="91" t="s">
        <v>8100</v>
      </c>
      <c r="G1224" s="19"/>
    </row>
    <row r="1225">
      <c r="A1225" s="9" t="s">
        <v>248</v>
      </c>
      <c r="B1225" s="18" t="s">
        <v>6821</v>
      </c>
      <c r="C1225" s="9" t="s">
        <v>6874</v>
      </c>
      <c r="D1225" s="91" t="s">
        <v>7089</v>
      </c>
      <c r="E1225" s="91"/>
      <c r="F1225" s="91" t="s">
        <v>7486</v>
      </c>
      <c r="G1225" s="19"/>
    </row>
    <row r="1226">
      <c r="A1226" s="9" t="s">
        <v>248</v>
      </c>
      <c r="B1226" s="18" t="s">
        <v>6821</v>
      </c>
      <c r="C1226" s="9" t="s">
        <v>6874</v>
      </c>
      <c r="D1226" s="91" t="s">
        <v>8104</v>
      </c>
      <c r="E1226" s="91"/>
      <c r="F1226" s="91" t="s">
        <v>8105</v>
      </c>
      <c r="G1226" s="19"/>
    </row>
    <row r="1227">
      <c r="A1227" s="9" t="s">
        <v>248</v>
      </c>
      <c r="B1227" s="18" t="s">
        <v>6821</v>
      </c>
      <c r="C1227" s="9" t="s">
        <v>6874</v>
      </c>
      <c r="D1227" s="91" t="s">
        <v>8106</v>
      </c>
      <c r="E1227" s="91"/>
      <c r="F1227" s="25" t="s">
        <v>8107</v>
      </c>
      <c r="G1227" s="19"/>
    </row>
    <row r="1228">
      <c r="A1228" s="9" t="s">
        <v>248</v>
      </c>
      <c r="B1228" s="18" t="s">
        <v>6821</v>
      </c>
      <c r="C1228" s="9" t="s">
        <v>6874</v>
      </c>
      <c r="D1228" s="91" t="s">
        <v>8108</v>
      </c>
      <c r="E1228" s="91"/>
      <c r="F1228" s="91" t="s">
        <v>8109</v>
      </c>
      <c r="G1228" s="19"/>
    </row>
    <row r="1229">
      <c r="A1229" s="9" t="s">
        <v>248</v>
      </c>
      <c r="B1229" s="18" t="s">
        <v>6821</v>
      </c>
      <c r="C1229" s="9" t="s">
        <v>6874</v>
      </c>
      <c r="D1229" s="91" t="s">
        <v>8110</v>
      </c>
      <c r="E1229" s="91"/>
      <c r="F1229" s="25" t="s">
        <v>8111</v>
      </c>
      <c r="G1229" s="19"/>
    </row>
    <row r="1230">
      <c r="A1230" s="9" t="s">
        <v>248</v>
      </c>
      <c r="B1230" s="18" t="s">
        <v>6821</v>
      </c>
      <c r="C1230" s="9" t="s">
        <v>6462</v>
      </c>
      <c r="D1230" s="91" t="s">
        <v>8112</v>
      </c>
      <c r="E1230" s="91"/>
      <c r="F1230" s="25" t="s">
        <v>8092</v>
      </c>
      <c r="G1230" s="19"/>
    </row>
    <row r="1231">
      <c r="A1231" s="9" t="s">
        <v>248</v>
      </c>
      <c r="B1231" s="18" t="s">
        <v>6821</v>
      </c>
      <c r="C1231" s="9" t="s">
        <v>6462</v>
      </c>
      <c r="D1231" s="91" t="s">
        <v>8113</v>
      </c>
      <c r="E1231" s="91"/>
      <c r="F1231" s="25" t="s">
        <v>8114</v>
      </c>
      <c r="G1231" s="19"/>
    </row>
    <row r="1232">
      <c r="A1232" s="9" t="s">
        <v>248</v>
      </c>
      <c r="B1232" s="18" t="s">
        <v>6821</v>
      </c>
      <c r="C1232" s="9" t="s">
        <v>6885</v>
      </c>
      <c r="D1232" s="91" t="s">
        <v>8115</v>
      </c>
      <c r="E1232" s="91"/>
      <c r="F1232" s="25" t="s">
        <v>8090</v>
      </c>
      <c r="G1232" s="19"/>
    </row>
    <row r="1233">
      <c r="A1233" s="9" t="s">
        <v>248</v>
      </c>
      <c r="B1233" s="18" t="s">
        <v>6821</v>
      </c>
      <c r="C1233" s="9" t="s">
        <v>6894</v>
      </c>
      <c r="D1233" s="91" t="s">
        <v>6901</v>
      </c>
      <c r="E1233" s="91"/>
      <c r="F1233" s="25" t="s">
        <v>8116</v>
      </c>
      <c r="G1233" s="19"/>
    </row>
    <row r="1234">
      <c r="A1234" s="9" t="s">
        <v>248</v>
      </c>
      <c r="B1234" s="18" t="s">
        <v>6821</v>
      </c>
      <c r="C1234" s="9" t="s">
        <v>6916</v>
      </c>
      <c r="D1234" s="91" t="s">
        <v>7016</v>
      </c>
      <c r="E1234" s="91"/>
      <c r="F1234" s="91" t="s">
        <v>8117</v>
      </c>
      <c r="G1234" s="19"/>
    </row>
    <row r="1235">
      <c r="A1235" s="9" t="s">
        <v>248</v>
      </c>
      <c r="B1235" s="18" t="s">
        <v>6821</v>
      </c>
      <c r="C1235" s="9" t="s">
        <v>6916</v>
      </c>
      <c r="D1235" s="91" t="s">
        <v>6917</v>
      </c>
      <c r="E1235" s="91"/>
      <c r="F1235" s="91" t="s">
        <v>8118</v>
      </c>
      <c r="G1235" s="19"/>
    </row>
    <row r="1236">
      <c r="A1236" s="9" t="s">
        <v>248</v>
      </c>
      <c r="B1236" s="18" t="s">
        <v>6821</v>
      </c>
      <c r="C1236" s="9" t="s">
        <v>6916</v>
      </c>
      <c r="D1236" s="91" t="s">
        <v>6920</v>
      </c>
      <c r="E1236" s="91"/>
      <c r="F1236" s="91" t="s">
        <v>8119</v>
      </c>
      <c r="G1236" s="19"/>
    </row>
    <row r="1237">
      <c r="A1237" s="9" t="s">
        <v>248</v>
      </c>
      <c r="B1237" s="18" t="s">
        <v>4908</v>
      </c>
      <c r="C1237" s="9" t="s">
        <v>4233</v>
      </c>
      <c r="D1237" s="91" t="s">
        <v>8120</v>
      </c>
      <c r="E1237" s="91"/>
      <c r="F1237" s="91" t="s">
        <v>8060</v>
      </c>
      <c r="G1237" s="19"/>
    </row>
    <row r="1238">
      <c r="A1238" s="9" t="s">
        <v>248</v>
      </c>
      <c r="B1238" s="18" t="s">
        <v>4908</v>
      </c>
      <c r="C1238" s="9" t="s">
        <v>4513</v>
      </c>
      <c r="D1238" s="91" t="s">
        <v>7305</v>
      </c>
      <c r="E1238" s="91"/>
      <c r="F1238" s="91" t="s">
        <v>8121</v>
      </c>
      <c r="G1238" s="19"/>
    </row>
    <row r="1239">
      <c r="A1239" s="9" t="s">
        <v>248</v>
      </c>
      <c r="B1239" s="18" t="s">
        <v>4908</v>
      </c>
      <c r="C1239" s="9" t="s">
        <v>4514</v>
      </c>
      <c r="D1239" s="91" t="s">
        <v>1256</v>
      </c>
      <c r="E1239" s="91" t="s">
        <v>8122</v>
      </c>
      <c r="F1239" s="91" t="s">
        <v>8121</v>
      </c>
      <c r="G1239" s="19"/>
    </row>
    <row r="1240">
      <c r="A1240" s="9" t="s">
        <v>248</v>
      </c>
      <c r="B1240" s="18" t="s">
        <v>4908</v>
      </c>
      <c r="C1240" s="9" t="s">
        <v>4916</v>
      </c>
      <c r="D1240" s="91" t="s">
        <v>8123</v>
      </c>
      <c r="E1240" s="91" t="s">
        <v>8124</v>
      </c>
      <c r="F1240" s="91" t="s">
        <v>8125</v>
      </c>
      <c r="G1240" s="19"/>
    </row>
    <row r="1241">
      <c r="A1241" s="19" t="s">
        <v>988</v>
      </c>
      <c r="B1241" s="292" t="s">
        <v>6147</v>
      </c>
      <c r="C1241" s="9" t="s">
        <v>6729</v>
      </c>
      <c r="D1241" s="293" t="s">
        <v>6149</v>
      </c>
      <c r="E1241" s="91" t="s">
        <v>6573</v>
      </c>
      <c r="F1241" s="91" t="s">
        <v>8121</v>
      </c>
      <c r="G1241" s="19"/>
    </row>
    <row r="1242">
      <c r="A1242" s="19" t="s">
        <v>988</v>
      </c>
      <c r="B1242" s="292" t="s">
        <v>6147</v>
      </c>
      <c r="C1242" s="251" t="s">
        <v>8126</v>
      </c>
      <c r="D1242" s="91" t="s">
        <v>6153</v>
      </c>
      <c r="E1242" s="91" t="s">
        <v>6154</v>
      </c>
      <c r="F1242" s="91" t="s">
        <v>8121</v>
      </c>
      <c r="G1242" s="19"/>
    </row>
    <row r="1243">
      <c r="A1243" s="9" t="s">
        <v>988</v>
      </c>
      <c r="B1243" s="18" t="s">
        <v>6147</v>
      </c>
      <c r="C1243" s="9" t="s">
        <v>6163</v>
      </c>
      <c r="D1243" s="91" t="s">
        <v>6164</v>
      </c>
      <c r="E1243" s="91" t="s">
        <v>6165</v>
      </c>
      <c r="F1243" s="91" t="s">
        <v>8121</v>
      </c>
      <c r="G1243" s="19"/>
    </row>
    <row r="1244">
      <c r="A1244" s="9" t="s">
        <v>988</v>
      </c>
      <c r="B1244" s="18" t="s">
        <v>994</v>
      </c>
      <c r="C1244" s="9" t="s">
        <v>8127</v>
      </c>
      <c r="D1244" s="91" t="s">
        <v>8128</v>
      </c>
      <c r="E1244" s="91" t="s">
        <v>8129</v>
      </c>
      <c r="F1244" s="91" t="s">
        <v>8060</v>
      </c>
      <c r="G1244" s="19"/>
    </row>
    <row r="1245">
      <c r="A1245" s="9" t="s">
        <v>388</v>
      </c>
      <c r="B1245" s="18" t="s">
        <v>8130</v>
      </c>
      <c r="C1245" s="9" t="s">
        <v>8131</v>
      </c>
      <c r="D1245" s="91" t="s">
        <v>8132</v>
      </c>
      <c r="E1245" s="91"/>
      <c r="F1245" s="91" t="s">
        <v>8067</v>
      </c>
      <c r="G1245" s="19"/>
    </row>
    <row r="1246">
      <c r="A1246" s="9" t="s">
        <v>388</v>
      </c>
      <c r="B1246" s="18" t="s">
        <v>8130</v>
      </c>
      <c r="C1246" s="9" t="s">
        <v>8133</v>
      </c>
      <c r="D1246" s="91" t="s">
        <v>8134</v>
      </c>
      <c r="E1246" s="91"/>
      <c r="F1246" s="91" t="s">
        <v>8063</v>
      </c>
      <c r="G1246" s="19"/>
    </row>
    <row r="1247">
      <c r="A1247" s="9" t="s">
        <v>388</v>
      </c>
      <c r="B1247" s="18" t="s">
        <v>6178</v>
      </c>
      <c r="C1247" s="9" t="s">
        <v>6490</v>
      </c>
      <c r="D1247" s="91" t="s">
        <v>6491</v>
      </c>
      <c r="E1247" s="91"/>
      <c r="F1247" s="91" t="s">
        <v>8135</v>
      </c>
      <c r="G1247" s="19"/>
    </row>
    <row r="1248">
      <c r="A1248" s="9" t="s">
        <v>1035</v>
      </c>
      <c r="B1248" s="18" t="s">
        <v>6739</v>
      </c>
      <c r="C1248" s="9" t="s">
        <v>8136</v>
      </c>
      <c r="D1248" s="91" t="s">
        <v>8137</v>
      </c>
      <c r="E1248" s="91" t="s">
        <v>5444</v>
      </c>
      <c r="F1248" s="91" t="s">
        <v>8138</v>
      </c>
      <c r="G1248" s="19"/>
    </row>
    <row r="1249">
      <c r="A1249" s="9" t="s">
        <v>1035</v>
      </c>
      <c r="B1249" s="18" t="s">
        <v>6739</v>
      </c>
      <c r="C1249" s="9" t="s">
        <v>8136</v>
      </c>
      <c r="D1249" s="91" t="s">
        <v>8139</v>
      </c>
      <c r="E1249" s="91" t="s">
        <v>5444</v>
      </c>
      <c r="F1249" s="91" t="s">
        <v>8138</v>
      </c>
      <c r="G1249" s="19"/>
    </row>
    <row r="1250">
      <c r="A1250" s="9" t="s">
        <v>1035</v>
      </c>
      <c r="B1250" s="18" t="s">
        <v>6739</v>
      </c>
      <c r="C1250" s="9" t="s">
        <v>8140</v>
      </c>
      <c r="D1250" s="91" t="s">
        <v>8141</v>
      </c>
      <c r="E1250" s="91" t="s">
        <v>5444</v>
      </c>
      <c r="F1250" s="91" t="s">
        <v>8138</v>
      </c>
      <c r="G1250" s="19"/>
    </row>
    <row r="1251">
      <c r="A1251" s="9" t="s">
        <v>1035</v>
      </c>
      <c r="B1251" s="18" t="s">
        <v>6739</v>
      </c>
      <c r="C1251" s="9" t="s">
        <v>8142</v>
      </c>
      <c r="D1251" s="91" t="s">
        <v>8143</v>
      </c>
      <c r="E1251" s="91" t="s">
        <v>5444</v>
      </c>
      <c r="F1251" s="91" t="s">
        <v>8144</v>
      </c>
      <c r="G1251" s="19"/>
    </row>
    <row r="1252">
      <c r="A1252" s="9" t="s">
        <v>1035</v>
      </c>
      <c r="B1252" s="18" t="s">
        <v>6739</v>
      </c>
      <c r="C1252" s="9" t="s">
        <v>8145</v>
      </c>
      <c r="D1252" s="91" t="s">
        <v>8146</v>
      </c>
      <c r="E1252" s="91" t="s">
        <v>5444</v>
      </c>
      <c r="F1252" s="91" t="s">
        <v>8147</v>
      </c>
      <c r="G1252" s="19"/>
    </row>
    <row r="1253">
      <c r="A1253" s="9" t="s">
        <v>1035</v>
      </c>
      <c r="B1253" s="18" t="s">
        <v>6739</v>
      </c>
      <c r="C1253" s="9" t="s">
        <v>8148</v>
      </c>
      <c r="D1253" s="91" t="s">
        <v>8149</v>
      </c>
      <c r="E1253" s="91" t="s">
        <v>5444</v>
      </c>
      <c r="F1253" s="91" t="s">
        <v>8147</v>
      </c>
      <c r="G1253" s="19"/>
    </row>
    <row r="1254">
      <c r="A1254" s="9" t="s">
        <v>1035</v>
      </c>
      <c r="B1254" s="18" t="s">
        <v>6739</v>
      </c>
      <c r="C1254" s="9" t="s">
        <v>8150</v>
      </c>
      <c r="D1254" s="91" t="s">
        <v>8151</v>
      </c>
      <c r="E1254" s="91"/>
      <c r="F1254" s="91" t="s">
        <v>8063</v>
      </c>
      <c r="G1254" s="19"/>
    </row>
    <row r="1255">
      <c r="A1255" s="9" t="s">
        <v>1035</v>
      </c>
      <c r="B1255" s="18" t="s">
        <v>6739</v>
      </c>
      <c r="C1255" s="9" t="s">
        <v>8152</v>
      </c>
      <c r="D1255" s="91" t="s">
        <v>8153</v>
      </c>
      <c r="E1255" s="91" t="s">
        <v>5444</v>
      </c>
      <c r="F1255" s="91" t="s">
        <v>7667</v>
      </c>
      <c r="G1255" s="19"/>
    </row>
    <row r="1256">
      <c r="A1256" s="9" t="s">
        <v>1035</v>
      </c>
      <c r="B1256" s="18" t="s">
        <v>6739</v>
      </c>
      <c r="C1256" s="9" t="s">
        <v>8154</v>
      </c>
      <c r="D1256" s="91" t="s">
        <v>8155</v>
      </c>
      <c r="E1256" s="91" t="s">
        <v>5444</v>
      </c>
      <c r="F1256" s="91" t="s">
        <v>7667</v>
      </c>
      <c r="G1256" s="19"/>
    </row>
    <row r="1257">
      <c r="A1257" s="9" t="s">
        <v>1035</v>
      </c>
      <c r="B1257" s="18" t="s">
        <v>6739</v>
      </c>
      <c r="C1257" s="9" t="s">
        <v>8154</v>
      </c>
      <c r="D1257" s="91" t="s">
        <v>7988</v>
      </c>
      <c r="E1257" s="91" t="s">
        <v>5444</v>
      </c>
      <c r="F1257" s="91" t="s">
        <v>4506</v>
      </c>
      <c r="G1257" s="19"/>
    </row>
    <row r="1258">
      <c r="A1258" s="9" t="s">
        <v>1035</v>
      </c>
      <c r="B1258" s="18" t="s">
        <v>6739</v>
      </c>
      <c r="C1258" s="9" t="s">
        <v>8156</v>
      </c>
      <c r="D1258" s="91" t="s">
        <v>8157</v>
      </c>
      <c r="E1258" s="91" t="s">
        <v>5444</v>
      </c>
      <c r="F1258" s="91" t="s">
        <v>8063</v>
      </c>
      <c r="G1258" s="19"/>
    </row>
    <row r="1259">
      <c r="A1259" s="9" t="s">
        <v>1035</v>
      </c>
      <c r="B1259" s="18" t="s">
        <v>6739</v>
      </c>
      <c r="C1259" s="9" t="s">
        <v>8158</v>
      </c>
      <c r="D1259" s="91" t="s">
        <v>8159</v>
      </c>
      <c r="E1259" s="91"/>
      <c r="F1259" s="91" t="s">
        <v>8160</v>
      </c>
      <c r="G1259" s="19"/>
    </row>
    <row r="1260">
      <c r="A1260" s="9" t="s">
        <v>1035</v>
      </c>
      <c r="B1260" s="18" t="s">
        <v>6739</v>
      </c>
      <c r="C1260" s="9" t="s">
        <v>8161</v>
      </c>
      <c r="D1260" s="91" t="s">
        <v>7993</v>
      </c>
      <c r="E1260" s="91" t="s">
        <v>5444</v>
      </c>
      <c r="F1260" s="91" t="s">
        <v>8147</v>
      </c>
      <c r="G1260" s="19"/>
    </row>
    <row r="1261">
      <c r="A1261" s="9" t="s">
        <v>1035</v>
      </c>
      <c r="B1261" s="18" t="s">
        <v>6739</v>
      </c>
      <c r="C1261" s="9" t="s">
        <v>8161</v>
      </c>
      <c r="D1261" s="91" t="s">
        <v>8162</v>
      </c>
      <c r="E1261" s="91" t="s">
        <v>5444</v>
      </c>
      <c r="F1261" s="91" t="s">
        <v>8147</v>
      </c>
      <c r="G1261" s="19"/>
    </row>
    <row r="1262">
      <c r="A1262" s="9" t="s">
        <v>1035</v>
      </c>
      <c r="B1262" s="18" t="s">
        <v>6739</v>
      </c>
      <c r="C1262" s="9" t="s">
        <v>8161</v>
      </c>
      <c r="D1262" s="91" t="s">
        <v>8163</v>
      </c>
      <c r="E1262" s="91" t="s">
        <v>5444</v>
      </c>
      <c r="F1262" s="91" t="s">
        <v>8063</v>
      </c>
      <c r="G1262" s="19"/>
    </row>
    <row r="1263">
      <c r="A1263" s="9" t="s">
        <v>1035</v>
      </c>
      <c r="B1263" s="18" t="s">
        <v>6739</v>
      </c>
      <c r="C1263" s="9" t="s">
        <v>8161</v>
      </c>
      <c r="D1263" s="91" t="s">
        <v>8164</v>
      </c>
      <c r="E1263" s="91" t="s">
        <v>5444</v>
      </c>
      <c r="F1263" s="91" t="s">
        <v>8063</v>
      </c>
      <c r="G1263" s="19"/>
    </row>
    <row r="1264">
      <c r="A1264" s="9" t="s">
        <v>1035</v>
      </c>
      <c r="B1264" s="18" t="s">
        <v>6739</v>
      </c>
      <c r="C1264" s="9" t="s">
        <v>8161</v>
      </c>
      <c r="D1264" s="91" t="s">
        <v>8165</v>
      </c>
      <c r="E1264" s="91" t="s">
        <v>5444</v>
      </c>
      <c r="F1264" s="91" t="s">
        <v>8147</v>
      </c>
      <c r="G1264" s="19"/>
    </row>
    <row r="1265">
      <c r="A1265" s="9" t="s">
        <v>234</v>
      </c>
      <c r="B1265" s="18" t="s">
        <v>8166</v>
      </c>
      <c r="C1265" s="9" t="s">
        <v>7998</v>
      </c>
      <c r="D1265" s="91" t="s">
        <v>7999</v>
      </c>
      <c r="E1265" s="160" t="s">
        <v>556</v>
      </c>
      <c r="F1265" s="91" t="s">
        <v>8167</v>
      </c>
      <c r="G1265" s="19"/>
    </row>
    <row r="1266">
      <c r="A1266" s="9" t="s">
        <v>234</v>
      </c>
      <c r="B1266" s="18" t="s">
        <v>8168</v>
      </c>
      <c r="C1266" s="9" t="s">
        <v>8169</v>
      </c>
      <c r="D1266" s="91" t="s">
        <v>8170</v>
      </c>
      <c r="E1266" s="91"/>
      <c r="F1266" s="91" t="s">
        <v>7708</v>
      </c>
      <c r="G1266" s="19"/>
    </row>
    <row r="1267">
      <c r="A1267" s="9" t="s">
        <v>234</v>
      </c>
      <c r="B1267" s="18" t="s">
        <v>8168</v>
      </c>
      <c r="C1267" s="9" t="s">
        <v>8169</v>
      </c>
      <c r="D1267" s="91" t="s">
        <v>8171</v>
      </c>
      <c r="E1267" s="91"/>
      <c r="F1267" s="91" t="s">
        <v>8058</v>
      </c>
      <c r="G1267" s="19"/>
    </row>
    <row r="1268">
      <c r="A1268" s="60" t="s">
        <v>366</v>
      </c>
    </row>
    <row r="1269">
      <c r="A1269" s="9" t="s">
        <v>316</v>
      </c>
      <c r="B1269" s="18" t="s">
        <v>1446</v>
      </c>
      <c r="C1269" s="9"/>
      <c r="D1269" s="9"/>
      <c r="E1269" s="91" t="s">
        <v>674</v>
      </c>
      <c r="F1269" s="91" t="s">
        <v>8172</v>
      </c>
      <c r="G1269" s="19"/>
    </row>
    <row r="1270">
      <c r="A1270" s="9" t="s">
        <v>326</v>
      </c>
      <c r="B1270" s="18" t="s">
        <v>857</v>
      </c>
      <c r="C1270" s="9"/>
      <c r="D1270" s="91"/>
      <c r="E1270" s="91" t="s">
        <v>8173</v>
      </c>
      <c r="F1270" s="91" t="s">
        <v>8172</v>
      </c>
      <c r="G1270" s="19"/>
    </row>
    <row r="1271">
      <c r="A1271" s="9" t="s">
        <v>326</v>
      </c>
      <c r="B1271" s="18" t="s">
        <v>1215</v>
      </c>
      <c r="C1271" s="9"/>
      <c r="D1271" s="9"/>
      <c r="E1271" s="91" t="s">
        <v>4109</v>
      </c>
      <c r="F1271" s="91" t="s">
        <v>8058</v>
      </c>
      <c r="G1271" s="19"/>
    </row>
    <row r="1272">
      <c r="A1272" s="294" t="s">
        <v>8174</v>
      </c>
      <c r="B1272" s="228" t="s">
        <v>368</v>
      </c>
      <c r="C1272" s="9"/>
      <c r="D1272" s="9"/>
      <c r="E1272" s="91" t="s">
        <v>8175</v>
      </c>
      <c r="F1272" s="91" t="s">
        <v>8176</v>
      </c>
      <c r="G1272" s="19"/>
    </row>
    <row r="1273">
      <c r="A1273" s="294" t="s">
        <v>566</v>
      </c>
      <c r="B1273" s="228" t="s">
        <v>368</v>
      </c>
      <c r="C1273" s="9"/>
      <c r="D1273" s="91"/>
      <c r="E1273" s="91" t="s">
        <v>720</v>
      </c>
      <c r="F1273" s="91" t="s">
        <v>8177</v>
      </c>
      <c r="G1273" s="19"/>
    </row>
    <row r="1274">
      <c r="A1274" s="294" t="s">
        <v>234</v>
      </c>
      <c r="B1274" s="228" t="s">
        <v>1951</v>
      </c>
      <c r="C1274" s="9"/>
      <c r="D1274" s="91"/>
      <c r="E1274" s="91" t="s">
        <v>8178</v>
      </c>
      <c r="F1274" s="91"/>
      <c r="G1274" s="19"/>
    </row>
    <row r="1275">
      <c r="A1275" s="294" t="s">
        <v>8179</v>
      </c>
      <c r="B1275" s="228" t="s">
        <v>368</v>
      </c>
      <c r="C1275" s="9"/>
      <c r="D1275" s="9"/>
      <c r="E1275" s="9" t="s">
        <v>8180</v>
      </c>
      <c r="F1275" s="91" t="s">
        <v>8067</v>
      </c>
      <c r="G1275" s="19"/>
    </row>
    <row r="1276">
      <c r="A1276" s="294" t="s">
        <v>368</v>
      </c>
      <c r="B1276" s="228" t="s">
        <v>368</v>
      </c>
      <c r="C1276" s="9"/>
      <c r="D1276" s="91"/>
      <c r="E1276" s="91" t="s">
        <v>8181</v>
      </c>
      <c r="F1276" s="91" t="s">
        <v>8058</v>
      </c>
      <c r="G1276" s="19"/>
    </row>
    <row r="1277">
      <c r="A1277" s="294" t="s">
        <v>368</v>
      </c>
      <c r="B1277" s="228" t="s">
        <v>368</v>
      </c>
      <c r="C1277" s="9"/>
      <c r="D1277" s="91"/>
      <c r="E1277" s="91" t="s">
        <v>8182</v>
      </c>
      <c r="F1277" s="91" t="s">
        <v>8060</v>
      </c>
      <c r="G1277" s="19"/>
    </row>
    <row r="1278">
      <c r="A1278" s="294" t="s">
        <v>368</v>
      </c>
      <c r="B1278" s="228" t="s">
        <v>368</v>
      </c>
      <c r="C1278" s="9"/>
      <c r="D1278" s="91"/>
      <c r="E1278" s="91" t="s">
        <v>8182</v>
      </c>
      <c r="F1278" s="91" t="s">
        <v>8067</v>
      </c>
      <c r="G1278" s="19"/>
    </row>
    <row r="1279">
      <c r="A1279" s="1" t="s">
        <v>8183</v>
      </c>
    </row>
    <row r="1280">
      <c r="A1280" s="295" t="s">
        <v>4788</v>
      </c>
      <c r="B1280" s="18" t="s">
        <v>7333</v>
      </c>
      <c r="C1280" s="9" t="s">
        <v>7252</v>
      </c>
      <c r="D1280" s="91" t="s">
        <v>962</v>
      </c>
      <c r="E1280" s="91"/>
      <c r="F1280" s="91" t="s">
        <v>8184</v>
      </c>
      <c r="G1280" s="19"/>
    </row>
    <row r="1281">
      <c r="A1281" s="295" t="s">
        <v>4788</v>
      </c>
      <c r="B1281" s="18" t="s">
        <v>7333</v>
      </c>
      <c r="C1281" s="9" t="s">
        <v>7252</v>
      </c>
      <c r="D1281" s="91" t="s">
        <v>962</v>
      </c>
      <c r="E1281" s="91" t="s">
        <v>8185</v>
      </c>
      <c r="F1281" s="91" t="s">
        <v>8186</v>
      </c>
      <c r="G1281" s="19"/>
    </row>
    <row r="1282">
      <c r="A1282" s="295" t="s">
        <v>4788</v>
      </c>
      <c r="B1282" s="18" t="s">
        <v>7333</v>
      </c>
      <c r="C1282" s="9" t="s">
        <v>8187</v>
      </c>
      <c r="D1282" s="91" t="s">
        <v>8188</v>
      </c>
      <c r="E1282" s="91"/>
      <c r="F1282" s="91" t="s">
        <v>8189</v>
      </c>
      <c r="G1282" s="19"/>
    </row>
    <row r="1283">
      <c r="A1283" s="295" t="s">
        <v>4788</v>
      </c>
      <c r="B1283" s="18" t="s">
        <v>8190</v>
      </c>
      <c r="C1283" s="9" t="s">
        <v>4792</v>
      </c>
      <c r="D1283" s="91" t="s">
        <v>8191</v>
      </c>
      <c r="E1283" s="91" t="s">
        <v>8192</v>
      </c>
      <c r="F1283" s="91" t="s">
        <v>8184</v>
      </c>
      <c r="G1283" s="19"/>
    </row>
    <row r="1284">
      <c r="A1284" s="295" t="s">
        <v>4788</v>
      </c>
      <c r="B1284" s="18" t="s">
        <v>7251</v>
      </c>
      <c r="C1284" s="9" t="s">
        <v>2350</v>
      </c>
      <c r="D1284" s="91" t="s">
        <v>8193</v>
      </c>
      <c r="E1284" s="91" t="s">
        <v>8000</v>
      </c>
      <c r="F1284" s="91" t="s">
        <v>8194</v>
      </c>
      <c r="G1284" s="19"/>
    </row>
    <row r="1285">
      <c r="A1285" s="295" t="s">
        <v>4788</v>
      </c>
      <c r="B1285" s="18" t="s">
        <v>7251</v>
      </c>
      <c r="C1285" s="9" t="s">
        <v>7252</v>
      </c>
      <c r="D1285" s="91" t="s">
        <v>7341</v>
      </c>
      <c r="E1285" s="91"/>
      <c r="F1285" s="91" t="s">
        <v>8195</v>
      </c>
      <c r="G1285" s="19"/>
    </row>
    <row r="1286">
      <c r="A1286" s="296" t="s">
        <v>4788</v>
      </c>
      <c r="B1286" s="189" t="s">
        <v>8196</v>
      </c>
      <c r="C1286" s="13" t="s">
        <v>2350</v>
      </c>
      <c r="D1286" s="84" t="s">
        <v>8197</v>
      </c>
      <c r="E1286" s="84" t="s">
        <v>8198</v>
      </c>
      <c r="F1286" s="84" t="s">
        <v>8189</v>
      </c>
      <c r="G1286" s="19"/>
    </row>
    <row r="1287">
      <c r="A1287" s="295" t="s">
        <v>4788</v>
      </c>
      <c r="B1287" s="18" t="s">
        <v>8196</v>
      </c>
      <c r="C1287" s="9" t="s">
        <v>2350</v>
      </c>
      <c r="D1287" s="91" t="s">
        <v>8199</v>
      </c>
      <c r="E1287" s="91"/>
      <c r="F1287" s="91" t="s">
        <v>8194</v>
      </c>
      <c r="G1287" s="19"/>
    </row>
    <row r="1288">
      <c r="A1288" s="295" t="s">
        <v>4788</v>
      </c>
      <c r="B1288" s="18" t="s">
        <v>7255</v>
      </c>
      <c r="C1288" s="9" t="s">
        <v>4735</v>
      </c>
      <c r="D1288" s="91" t="s">
        <v>8200</v>
      </c>
      <c r="E1288" s="91"/>
      <c r="F1288" s="91" t="s">
        <v>8186</v>
      </c>
      <c r="G1288" s="19"/>
    </row>
    <row r="1289">
      <c r="A1289" s="295" t="s">
        <v>4788</v>
      </c>
      <c r="B1289" s="18" t="s">
        <v>7255</v>
      </c>
      <c r="C1289" s="9" t="s">
        <v>3697</v>
      </c>
      <c r="D1289" s="91" t="s">
        <v>6988</v>
      </c>
      <c r="E1289" s="91"/>
      <c r="F1289" s="91" t="s">
        <v>8186</v>
      </c>
      <c r="G1289" s="19"/>
    </row>
    <row r="1290">
      <c r="A1290" s="295" t="s">
        <v>248</v>
      </c>
      <c r="B1290" s="18" t="s">
        <v>8201</v>
      </c>
      <c r="C1290" s="9" t="s">
        <v>7014</v>
      </c>
      <c r="D1290" s="91" t="s">
        <v>7015</v>
      </c>
      <c r="E1290" s="91"/>
      <c r="F1290" s="91" t="s">
        <v>8202</v>
      </c>
      <c r="G1290" s="19"/>
    </row>
    <row r="1291">
      <c r="A1291" s="295" t="s">
        <v>5075</v>
      </c>
      <c r="B1291" s="18" t="s">
        <v>5076</v>
      </c>
      <c r="C1291" s="89" t="s">
        <v>5077</v>
      </c>
      <c r="D1291" s="89" t="s">
        <v>5078</v>
      </c>
      <c r="E1291" s="91"/>
      <c r="F1291" s="91" t="s">
        <v>8203</v>
      </c>
      <c r="G1291" s="19"/>
    </row>
    <row r="1292">
      <c r="A1292" s="295" t="s">
        <v>388</v>
      </c>
      <c r="B1292" s="18" t="s">
        <v>1010</v>
      </c>
      <c r="C1292" s="91" t="s">
        <v>8204</v>
      </c>
      <c r="D1292" s="91" t="s">
        <v>1724</v>
      </c>
      <c r="E1292" s="91"/>
      <c r="F1292" s="91" t="s">
        <v>4799</v>
      </c>
      <c r="G1292" s="19"/>
    </row>
    <row r="1293">
      <c r="A1293" s="295" t="s">
        <v>1016</v>
      </c>
      <c r="B1293" s="18" t="s">
        <v>1733</v>
      </c>
      <c r="C1293" s="9" t="s">
        <v>3143</v>
      </c>
      <c r="D1293" s="91" t="s">
        <v>7554</v>
      </c>
      <c r="E1293" s="91" t="s">
        <v>8205</v>
      </c>
      <c r="F1293" s="91" t="s">
        <v>8206</v>
      </c>
      <c r="G1293" s="19"/>
    </row>
    <row r="1294">
      <c r="A1294" s="60" t="s">
        <v>366</v>
      </c>
    </row>
    <row r="1295">
      <c r="A1295" s="295" t="s">
        <v>4835</v>
      </c>
      <c r="B1295" s="18" t="s">
        <v>7165</v>
      </c>
      <c r="C1295" s="9"/>
      <c r="D1295" s="91"/>
      <c r="E1295" s="91" t="s">
        <v>8207</v>
      </c>
      <c r="F1295" s="91" t="s">
        <v>5727</v>
      </c>
      <c r="G1295" s="19"/>
    </row>
    <row r="1296">
      <c r="A1296" s="295" t="s">
        <v>388</v>
      </c>
      <c r="B1296" s="18" t="s">
        <v>1392</v>
      </c>
      <c r="C1296" s="9"/>
      <c r="D1296" s="91"/>
      <c r="E1296" s="91"/>
      <c r="F1296" s="91" t="s">
        <v>5727</v>
      </c>
      <c r="G1296" s="19"/>
    </row>
    <row r="1297">
      <c r="A1297" s="297" t="s">
        <v>368</v>
      </c>
      <c r="B1297" s="235" t="s">
        <v>368</v>
      </c>
      <c r="C1297" s="9"/>
      <c r="D1297" s="91"/>
      <c r="E1297" s="91"/>
      <c r="F1297" s="91" t="s">
        <v>8208</v>
      </c>
      <c r="G1297" s="19"/>
    </row>
    <row r="1298">
      <c r="A1298" s="1" t="s">
        <v>8209</v>
      </c>
    </row>
    <row r="1299">
      <c r="A1299" s="22" t="s">
        <v>8210</v>
      </c>
      <c r="B1299" s="4"/>
      <c r="C1299" s="4"/>
      <c r="D1299" s="4"/>
      <c r="E1299" s="4"/>
      <c r="F1299" s="23"/>
      <c r="G1299" s="1"/>
    </row>
    <row r="1300">
      <c r="A1300" s="295" t="s">
        <v>4788</v>
      </c>
      <c r="B1300" s="18" t="s">
        <v>5289</v>
      </c>
      <c r="C1300" s="9" t="s">
        <v>8211</v>
      </c>
      <c r="D1300" s="91" t="s">
        <v>8212</v>
      </c>
      <c r="E1300" s="91"/>
      <c r="F1300" s="91" t="s">
        <v>8213</v>
      </c>
      <c r="G1300" s="91"/>
    </row>
    <row r="1301">
      <c r="A1301" s="295" t="s">
        <v>4788</v>
      </c>
      <c r="B1301" s="18" t="s">
        <v>5289</v>
      </c>
      <c r="C1301" s="9" t="s">
        <v>8214</v>
      </c>
      <c r="D1301" s="91" t="s">
        <v>8215</v>
      </c>
      <c r="E1301" s="91" t="s">
        <v>8216</v>
      </c>
      <c r="F1301" s="91" t="s">
        <v>8217</v>
      </c>
      <c r="G1301" s="91"/>
    </row>
    <row r="1302">
      <c r="A1302" s="295" t="s">
        <v>4788</v>
      </c>
      <c r="B1302" s="18" t="s">
        <v>5289</v>
      </c>
      <c r="C1302" s="9" t="s">
        <v>8218</v>
      </c>
      <c r="D1302" s="91" t="s">
        <v>6971</v>
      </c>
      <c r="E1302" s="91"/>
      <c r="F1302" s="91" t="s">
        <v>8219</v>
      </c>
      <c r="G1302" s="91"/>
    </row>
    <row r="1303">
      <c r="A1303" s="295" t="s">
        <v>4788</v>
      </c>
      <c r="B1303" s="18" t="s">
        <v>5289</v>
      </c>
      <c r="C1303" s="9" t="s">
        <v>8220</v>
      </c>
      <c r="D1303" s="91" t="s">
        <v>5093</v>
      </c>
      <c r="E1303" s="91"/>
      <c r="F1303" s="91" t="s">
        <v>8221</v>
      </c>
      <c r="G1303" s="91"/>
    </row>
    <row r="1304">
      <c r="A1304" s="295" t="s">
        <v>4788</v>
      </c>
      <c r="B1304" s="18" t="s">
        <v>5289</v>
      </c>
      <c r="C1304" s="9" t="s">
        <v>6981</v>
      </c>
      <c r="D1304" s="91" t="s">
        <v>720</v>
      </c>
      <c r="E1304" s="91"/>
      <c r="F1304" s="91" t="s">
        <v>8222</v>
      </c>
      <c r="G1304" s="91"/>
    </row>
    <row r="1305">
      <c r="A1305" s="295" t="s">
        <v>4788</v>
      </c>
      <c r="B1305" s="18" t="s">
        <v>5289</v>
      </c>
      <c r="C1305" s="9" t="s">
        <v>6981</v>
      </c>
      <c r="D1305" s="91" t="s">
        <v>3468</v>
      </c>
      <c r="E1305" s="91"/>
      <c r="F1305" s="91" t="s">
        <v>8223</v>
      </c>
      <c r="G1305" s="91"/>
    </row>
    <row r="1306">
      <c r="A1306" s="295" t="s">
        <v>4788</v>
      </c>
      <c r="B1306" s="18" t="s">
        <v>5289</v>
      </c>
      <c r="C1306" s="9" t="s">
        <v>6983</v>
      </c>
      <c r="D1306" s="91" t="s">
        <v>6984</v>
      </c>
      <c r="E1306" s="91"/>
      <c r="F1306" s="91" t="s">
        <v>8224</v>
      </c>
      <c r="G1306" s="91"/>
    </row>
    <row r="1307">
      <c r="A1307" s="295" t="s">
        <v>4788</v>
      </c>
      <c r="B1307" s="18" t="s">
        <v>5289</v>
      </c>
      <c r="C1307" s="9" t="s">
        <v>7240</v>
      </c>
      <c r="D1307" s="91" t="s">
        <v>7243</v>
      </c>
      <c r="E1307" s="91"/>
      <c r="F1307" s="91" t="s">
        <v>8225</v>
      </c>
      <c r="G1307" s="91"/>
    </row>
    <row r="1308">
      <c r="A1308" s="295" t="s">
        <v>4788</v>
      </c>
      <c r="B1308" s="18" t="s">
        <v>5289</v>
      </c>
      <c r="C1308" s="9" t="s">
        <v>6985</v>
      </c>
      <c r="D1308" s="91" t="s">
        <v>6986</v>
      </c>
      <c r="E1308" s="91"/>
      <c r="F1308" s="91" t="s">
        <v>8226</v>
      </c>
      <c r="G1308" s="91"/>
    </row>
    <row r="1309">
      <c r="A1309" s="295" t="s">
        <v>316</v>
      </c>
      <c r="B1309" s="18" t="s">
        <v>4517</v>
      </c>
      <c r="C1309" s="9" t="s">
        <v>8227</v>
      </c>
      <c r="D1309" s="91" t="s">
        <v>8228</v>
      </c>
      <c r="E1309" s="91"/>
      <c r="F1309" s="91" t="s">
        <v>8229</v>
      </c>
      <c r="G1309" s="91"/>
    </row>
    <row r="1310">
      <c r="A1310" s="298" t="s">
        <v>326</v>
      </c>
      <c r="B1310" s="31" t="s">
        <v>1206</v>
      </c>
      <c r="C1310" s="9" t="s">
        <v>1998</v>
      </c>
      <c r="D1310" s="9" t="s">
        <v>8230</v>
      </c>
      <c r="E1310" s="91"/>
      <c r="F1310" s="91" t="s">
        <v>8231</v>
      </c>
      <c r="G1310" s="91"/>
    </row>
    <row r="1311">
      <c r="A1311" s="298" t="s">
        <v>326</v>
      </c>
      <c r="B1311" s="31" t="s">
        <v>1206</v>
      </c>
      <c r="C1311" s="91" t="s">
        <v>8232</v>
      </c>
      <c r="D1311" s="91" t="s">
        <v>8233</v>
      </c>
      <c r="E1311" s="91"/>
      <c r="F1311" s="91" t="s">
        <v>8234</v>
      </c>
      <c r="G1311" s="91"/>
    </row>
    <row r="1312">
      <c r="A1312" s="298" t="s">
        <v>326</v>
      </c>
      <c r="B1312" s="31" t="s">
        <v>2009</v>
      </c>
      <c r="C1312" s="91" t="s">
        <v>8235</v>
      </c>
      <c r="D1312" s="91" t="s">
        <v>8236</v>
      </c>
      <c r="E1312" s="91"/>
      <c r="F1312" s="91" t="s">
        <v>8237</v>
      </c>
      <c r="G1312" s="121" t="str">
        <f>HYPERLINK("https://www.youtube.com/watch?v=RVRhQf_B45Q","Link")</f>
        <v>Link</v>
      </c>
    </row>
    <row r="1313">
      <c r="A1313" s="298" t="s">
        <v>326</v>
      </c>
      <c r="B1313" s="189" t="s">
        <v>658</v>
      </c>
      <c r="C1313" s="91" t="s">
        <v>1249</v>
      </c>
      <c r="D1313" s="91" t="s">
        <v>1522</v>
      </c>
      <c r="E1313" s="91"/>
      <c r="F1313" s="91" t="s">
        <v>8238</v>
      </c>
      <c r="G1313" s="91"/>
    </row>
    <row r="1314">
      <c r="A1314" s="298" t="s">
        <v>326</v>
      </c>
      <c r="B1314" s="189" t="s">
        <v>658</v>
      </c>
      <c r="C1314" s="91" t="s">
        <v>1246</v>
      </c>
      <c r="D1314" s="91" t="s">
        <v>1247</v>
      </c>
      <c r="E1314" s="91" t="s">
        <v>8239</v>
      </c>
      <c r="F1314" s="91" t="s">
        <v>8240</v>
      </c>
      <c r="G1314" s="91"/>
    </row>
    <row r="1315">
      <c r="A1315" s="298" t="s">
        <v>326</v>
      </c>
      <c r="B1315" s="189" t="s">
        <v>658</v>
      </c>
      <c r="C1315" s="91" t="s">
        <v>1253</v>
      </c>
      <c r="D1315" s="91" t="s">
        <v>721</v>
      </c>
      <c r="E1315" s="91"/>
      <c r="F1315" s="91" t="s">
        <v>8241</v>
      </c>
      <c r="G1315" s="91"/>
    </row>
    <row r="1316">
      <c r="A1316" s="295" t="s">
        <v>230</v>
      </c>
      <c r="B1316" s="18" t="s">
        <v>6370</v>
      </c>
      <c r="C1316" s="9" t="s">
        <v>244</v>
      </c>
      <c r="D1316" s="91" t="s">
        <v>7823</v>
      </c>
      <c r="E1316" s="91"/>
      <c r="F1316" s="91" t="s">
        <v>8229</v>
      </c>
      <c r="G1316" s="91"/>
    </row>
    <row r="1317">
      <c r="A1317" s="295" t="s">
        <v>678</v>
      </c>
      <c r="B1317" s="18" t="s">
        <v>7415</v>
      </c>
      <c r="C1317" s="9" t="s">
        <v>8242</v>
      </c>
      <c r="D1317" s="91" t="s">
        <v>8243</v>
      </c>
      <c r="E1317" s="91"/>
      <c r="F1317" s="91" t="s">
        <v>8244</v>
      </c>
      <c r="G1317" s="91"/>
    </row>
    <row r="1318">
      <c r="A1318" s="295" t="s">
        <v>687</v>
      </c>
      <c r="B1318" s="18" t="s">
        <v>693</v>
      </c>
      <c r="C1318" s="9" t="s">
        <v>1634</v>
      </c>
      <c r="D1318" s="91" t="s">
        <v>8245</v>
      </c>
      <c r="E1318" s="91"/>
      <c r="F1318" s="91" t="s">
        <v>8213</v>
      </c>
      <c r="G1318" s="91"/>
    </row>
    <row r="1319">
      <c r="A1319" s="295" t="s">
        <v>687</v>
      </c>
      <c r="B1319" s="18" t="s">
        <v>693</v>
      </c>
      <c r="C1319" s="9" t="s">
        <v>1636</v>
      </c>
      <c r="D1319" s="91" t="s">
        <v>4672</v>
      </c>
      <c r="E1319" s="91"/>
      <c r="F1319" s="91" t="s">
        <v>8246</v>
      </c>
      <c r="G1319" s="91"/>
    </row>
    <row r="1320">
      <c r="A1320" s="295" t="s">
        <v>248</v>
      </c>
      <c r="B1320" s="18" t="s">
        <v>8201</v>
      </c>
      <c r="C1320" s="9" t="s">
        <v>6703</v>
      </c>
      <c r="D1320" s="91" t="s">
        <v>6826</v>
      </c>
      <c r="E1320" s="91"/>
      <c r="F1320" s="91" t="s">
        <v>8247</v>
      </c>
      <c r="G1320" s="91"/>
    </row>
    <row r="1321">
      <c r="A1321" s="295" t="s">
        <v>248</v>
      </c>
      <c r="B1321" s="18" t="s">
        <v>8201</v>
      </c>
      <c r="C1321" s="9" t="s">
        <v>7014</v>
      </c>
      <c r="D1321" s="91" t="s">
        <v>7015</v>
      </c>
      <c r="E1321" s="91" t="s">
        <v>5287</v>
      </c>
      <c r="F1321" s="91" t="s">
        <v>8248</v>
      </c>
      <c r="G1321" s="91"/>
    </row>
    <row r="1322">
      <c r="A1322" s="295" t="s">
        <v>248</v>
      </c>
      <c r="B1322" s="18" t="s">
        <v>8201</v>
      </c>
      <c r="C1322" s="9" t="s">
        <v>6916</v>
      </c>
      <c r="D1322" s="91" t="s">
        <v>6920</v>
      </c>
      <c r="E1322" s="91"/>
      <c r="F1322" s="91" t="s">
        <v>8249</v>
      </c>
      <c r="G1322" s="91"/>
    </row>
    <row r="1323">
      <c r="A1323" s="295" t="s">
        <v>248</v>
      </c>
      <c r="B1323" s="18" t="s">
        <v>4908</v>
      </c>
      <c r="C1323" s="9" t="s">
        <v>4916</v>
      </c>
      <c r="D1323" s="91" t="s">
        <v>6432</v>
      </c>
      <c r="E1323" s="91" t="s">
        <v>5287</v>
      </c>
      <c r="F1323" s="91" t="s">
        <v>8225</v>
      </c>
      <c r="G1323" s="91"/>
    </row>
    <row r="1324">
      <c r="A1324" s="295" t="s">
        <v>248</v>
      </c>
      <c r="B1324" s="18" t="s">
        <v>4908</v>
      </c>
      <c r="C1324" s="9" t="s">
        <v>8250</v>
      </c>
      <c r="D1324" s="91" t="s">
        <v>7769</v>
      </c>
      <c r="E1324" s="91"/>
      <c r="F1324" s="91" t="s">
        <v>7708</v>
      </c>
      <c r="G1324" s="91"/>
    </row>
    <row r="1325">
      <c r="A1325" s="295" t="s">
        <v>5075</v>
      </c>
      <c r="B1325" s="18" t="s">
        <v>5076</v>
      </c>
      <c r="C1325" s="89" t="s">
        <v>5077</v>
      </c>
      <c r="D1325" s="89" t="s">
        <v>5078</v>
      </c>
      <c r="E1325" s="91"/>
      <c r="F1325" s="91" t="s">
        <v>8251</v>
      </c>
      <c r="G1325" s="91"/>
    </row>
    <row r="1326">
      <c r="A1326" s="296" t="s">
        <v>988</v>
      </c>
      <c r="B1326" s="189" t="s">
        <v>6147</v>
      </c>
      <c r="C1326" s="14" t="s">
        <v>6729</v>
      </c>
      <c r="D1326" s="13" t="s">
        <v>6149</v>
      </c>
      <c r="E1326" s="14" t="s">
        <v>6573</v>
      </c>
      <c r="F1326" s="91" t="s">
        <v>8252</v>
      </c>
      <c r="G1326" s="91"/>
    </row>
    <row r="1327">
      <c r="A1327" s="295" t="s">
        <v>388</v>
      </c>
      <c r="B1327" s="18" t="s">
        <v>1006</v>
      </c>
      <c r="C1327" s="9" t="s">
        <v>2095</v>
      </c>
      <c r="D1327" s="91" t="s">
        <v>2096</v>
      </c>
      <c r="E1327" s="91"/>
      <c r="F1327" s="91" t="s">
        <v>8253</v>
      </c>
      <c r="G1327" s="91"/>
    </row>
    <row r="1328">
      <c r="A1328" s="295" t="s">
        <v>388</v>
      </c>
      <c r="B1328" s="18" t="s">
        <v>1006</v>
      </c>
      <c r="C1328" s="9" t="s">
        <v>7497</v>
      </c>
      <c r="D1328" s="91" t="s">
        <v>8254</v>
      </c>
      <c r="E1328" s="91"/>
      <c r="F1328" s="91" t="s">
        <v>8255</v>
      </c>
      <c r="G1328" s="121" t="str">
        <f>HYPERLINK("https://www.youtube.com/watch?v=v-H5WMXexig","Link")</f>
        <v>Link</v>
      </c>
    </row>
    <row r="1329">
      <c r="A1329" s="295" t="s">
        <v>388</v>
      </c>
      <c r="B1329" s="18" t="s">
        <v>1006</v>
      </c>
      <c r="C1329" s="9" t="s">
        <v>8256</v>
      </c>
      <c r="D1329" s="91" t="s">
        <v>8257</v>
      </c>
      <c r="E1329" s="91"/>
      <c r="F1329" s="91" t="s">
        <v>8258</v>
      </c>
      <c r="G1329" s="91"/>
    </row>
    <row r="1330">
      <c r="A1330" s="295" t="s">
        <v>388</v>
      </c>
      <c r="B1330" s="18" t="s">
        <v>1006</v>
      </c>
      <c r="C1330" s="9" t="s">
        <v>1396</v>
      </c>
      <c r="D1330" s="91" t="s">
        <v>8259</v>
      </c>
      <c r="E1330" s="91"/>
      <c r="F1330" s="91" t="s">
        <v>8260</v>
      </c>
      <c r="G1330" s="91"/>
    </row>
    <row r="1331">
      <c r="A1331" s="295" t="s">
        <v>388</v>
      </c>
      <c r="B1331" s="18" t="s">
        <v>1006</v>
      </c>
      <c r="C1331" s="9" t="s">
        <v>2106</v>
      </c>
      <c r="D1331" s="89" t="s">
        <v>8261</v>
      </c>
      <c r="E1331" s="91"/>
      <c r="F1331" s="91" t="s">
        <v>8262</v>
      </c>
      <c r="G1331" s="91"/>
    </row>
    <row r="1332">
      <c r="A1332" s="295" t="s">
        <v>388</v>
      </c>
      <c r="B1332" s="18" t="s">
        <v>1006</v>
      </c>
      <c r="C1332" s="9" t="s">
        <v>2106</v>
      </c>
      <c r="D1332" s="89" t="s">
        <v>2114</v>
      </c>
      <c r="E1332" s="91"/>
      <c r="F1332" s="91" t="s">
        <v>8262</v>
      </c>
      <c r="G1332" s="91"/>
    </row>
    <row r="1333">
      <c r="A1333" s="295" t="s">
        <v>388</v>
      </c>
      <c r="B1333" s="18" t="s">
        <v>1006</v>
      </c>
      <c r="C1333" s="9" t="s">
        <v>2106</v>
      </c>
      <c r="D1333" s="91" t="s">
        <v>8263</v>
      </c>
      <c r="E1333" s="91"/>
      <c r="F1333" s="91" t="s">
        <v>8217</v>
      </c>
      <c r="G1333" s="91"/>
    </row>
    <row r="1334">
      <c r="A1334" s="295" t="s">
        <v>388</v>
      </c>
      <c r="B1334" s="18" t="s">
        <v>6178</v>
      </c>
      <c r="C1334" s="9" t="s">
        <v>6490</v>
      </c>
      <c r="D1334" s="91" t="s">
        <v>6491</v>
      </c>
      <c r="E1334" s="91"/>
      <c r="F1334" s="91" t="s">
        <v>8229</v>
      </c>
      <c r="G1334" s="91"/>
    </row>
    <row r="1335">
      <c r="A1335" s="295" t="s">
        <v>1016</v>
      </c>
      <c r="B1335" s="18" t="s">
        <v>1017</v>
      </c>
      <c r="C1335" s="91" t="s">
        <v>1803</v>
      </c>
      <c r="D1335" s="91" t="s">
        <v>8264</v>
      </c>
      <c r="E1335" s="91"/>
      <c r="F1335" s="91" t="s">
        <v>8265</v>
      </c>
      <c r="G1335" s="91"/>
    </row>
    <row r="1336">
      <c r="A1336" s="295" t="s">
        <v>1016</v>
      </c>
      <c r="B1336" s="18" t="s">
        <v>1017</v>
      </c>
      <c r="C1336" s="91" t="s">
        <v>8266</v>
      </c>
      <c r="D1336" s="91" t="s">
        <v>8267</v>
      </c>
      <c r="E1336" s="91"/>
      <c r="F1336" s="91" t="s">
        <v>8268</v>
      </c>
      <c r="G1336" s="91"/>
    </row>
    <row r="1337">
      <c r="A1337" s="295" t="s">
        <v>1016</v>
      </c>
      <c r="B1337" s="18" t="s">
        <v>1017</v>
      </c>
      <c r="C1337" s="91" t="s">
        <v>8266</v>
      </c>
      <c r="D1337" s="91" t="s">
        <v>8269</v>
      </c>
      <c r="E1337" s="91" t="s">
        <v>8270</v>
      </c>
      <c r="F1337" s="91" t="s">
        <v>8268</v>
      </c>
      <c r="G1337" s="91"/>
    </row>
    <row r="1338">
      <c r="A1338" s="60" t="s">
        <v>366</v>
      </c>
    </row>
    <row r="1339">
      <c r="A1339" s="295" t="s">
        <v>4788</v>
      </c>
      <c r="B1339" s="18" t="s">
        <v>5289</v>
      </c>
      <c r="C1339" s="9" t="s">
        <v>8214</v>
      </c>
      <c r="D1339" s="91" t="s">
        <v>8271</v>
      </c>
      <c r="E1339" s="91"/>
      <c r="F1339" s="91" t="s">
        <v>8272</v>
      </c>
      <c r="G1339" s="91"/>
    </row>
    <row r="1340">
      <c r="A1340" s="298" t="s">
        <v>316</v>
      </c>
      <c r="B1340" s="31" t="s">
        <v>6615</v>
      </c>
      <c r="C1340" s="91"/>
      <c r="D1340" s="91"/>
      <c r="E1340" s="91"/>
      <c r="F1340" s="91" t="s">
        <v>8273</v>
      </c>
      <c r="G1340" s="91"/>
    </row>
    <row r="1341">
      <c r="A1341" s="298" t="s">
        <v>326</v>
      </c>
      <c r="B1341" s="31" t="s">
        <v>7375</v>
      </c>
      <c r="C1341" s="91" t="s">
        <v>7376</v>
      </c>
      <c r="D1341" s="91" t="s">
        <v>368</v>
      </c>
      <c r="E1341" s="91"/>
      <c r="F1341" s="91" t="s">
        <v>8274</v>
      </c>
      <c r="G1341" s="120"/>
    </row>
    <row r="1342">
      <c r="A1342" s="295" t="s">
        <v>8275</v>
      </c>
      <c r="B1342" s="18" t="s">
        <v>4836</v>
      </c>
      <c r="C1342" s="9"/>
      <c r="D1342" s="91"/>
      <c r="E1342" s="91" t="s">
        <v>7327</v>
      </c>
      <c r="F1342" s="91" t="s">
        <v>8276</v>
      </c>
      <c r="G1342" s="91"/>
    </row>
    <row r="1343">
      <c r="A1343" s="299" t="s">
        <v>388</v>
      </c>
      <c r="B1343" s="300" t="s">
        <v>1006</v>
      </c>
      <c r="C1343" s="9"/>
      <c r="D1343" s="91"/>
      <c r="E1343" s="91" t="s">
        <v>8182</v>
      </c>
      <c r="F1343" s="91" t="s">
        <v>8219</v>
      </c>
      <c r="G1343" s="91"/>
    </row>
    <row r="1344">
      <c r="A1344" s="295" t="s">
        <v>1016</v>
      </c>
      <c r="B1344" s="18" t="s">
        <v>1017</v>
      </c>
      <c r="C1344" s="9"/>
      <c r="D1344" s="91"/>
      <c r="E1344" s="91" t="s">
        <v>8182</v>
      </c>
      <c r="F1344" s="91" t="s">
        <v>8265</v>
      </c>
      <c r="G1344" s="91"/>
    </row>
    <row r="1345">
      <c r="A1345" s="299" t="s">
        <v>8277</v>
      </c>
      <c r="B1345" s="300" t="s">
        <v>8278</v>
      </c>
      <c r="C1345" s="9"/>
      <c r="D1345" s="91"/>
      <c r="E1345" s="91" t="s">
        <v>8279</v>
      </c>
      <c r="F1345" s="91" t="s">
        <v>8253</v>
      </c>
      <c r="G1345" s="91"/>
    </row>
    <row r="1346">
      <c r="A1346" s="299" t="s">
        <v>1402</v>
      </c>
      <c r="B1346" s="300" t="s">
        <v>1403</v>
      </c>
      <c r="C1346" s="9"/>
      <c r="D1346" s="91"/>
      <c r="E1346" s="91"/>
      <c r="F1346" s="91"/>
      <c r="G1346" s="91"/>
    </row>
    <row r="1347">
      <c r="A1347" s="299" t="s">
        <v>368</v>
      </c>
      <c r="B1347" s="300" t="s">
        <v>368</v>
      </c>
      <c r="C1347" s="9"/>
      <c r="D1347" s="91"/>
      <c r="E1347" s="91" t="s">
        <v>8280</v>
      </c>
      <c r="F1347" s="91" t="s">
        <v>8281</v>
      </c>
      <c r="G1347" s="91"/>
    </row>
    <row r="1348">
      <c r="A1348" s="50" t="s">
        <v>1983</v>
      </c>
    </row>
    <row r="1349">
      <c r="A1349" s="299" t="s">
        <v>4788</v>
      </c>
      <c r="B1349" s="300" t="s">
        <v>5289</v>
      </c>
      <c r="C1349" s="9" t="s">
        <v>8282</v>
      </c>
      <c r="D1349" s="91" t="s">
        <v>8283</v>
      </c>
      <c r="E1349" s="91"/>
      <c r="F1349" s="91" t="s">
        <v>8284</v>
      </c>
      <c r="G1349" s="91"/>
    </row>
    <row r="1350">
      <c r="A1350" s="299" t="s">
        <v>687</v>
      </c>
      <c r="B1350" s="300" t="s">
        <v>693</v>
      </c>
      <c r="C1350" s="9" t="s">
        <v>694</v>
      </c>
      <c r="D1350" s="91" t="s">
        <v>701</v>
      </c>
      <c r="E1350" s="91"/>
      <c r="F1350" s="91" t="s">
        <v>8285</v>
      </c>
      <c r="G1350" s="91"/>
    </row>
    <row r="1351">
      <c r="A1351" s="1" t="s">
        <v>8286</v>
      </c>
    </row>
    <row r="1352">
      <c r="A1352" s="298" t="s">
        <v>326</v>
      </c>
      <c r="B1352" s="31" t="s">
        <v>1206</v>
      </c>
      <c r="C1352" s="91" t="s">
        <v>1479</v>
      </c>
      <c r="D1352" s="91" t="s">
        <v>1482</v>
      </c>
      <c r="E1352" s="91"/>
      <c r="F1352" s="91" t="s">
        <v>8287</v>
      </c>
      <c r="G1352" s="19"/>
    </row>
    <row r="1353">
      <c r="A1353" s="295" t="s">
        <v>248</v>
      </c>
      <c r="B1353" s="18" t="s">
        <v>8201</v>
      </c>
      <c r="C1353" s="9" t="s">
        <v>4554</v>
      </c>
      <c r="D1353" s="91" t="s">
        <v>6838</v>
      </c>
      <c r="E1353" s="91"/>
      <c r="F1353" s="91" t="s">
        <v>8288</v>
      </c>
      <c r="G1353" s="19"/>
    </row>
    <row r="1354">
      <c r="A1354" s="295" t="s">
        <v>636</v>
      </c>
      <c r="B1354" s="18" t="s">
        <v>8289</v>
      </c>
      <c r="C1354" s="9" t="s">
        <v>8290</v>
      </c>
      <c r="D1354" s="91" t="s">
        <v>8291</v>
      </c>
      <c r="E1354" s="91" t="s">
        <v>232</v>
      </c>
      <c r="F1354" s="91" t="s">
        <v>8292</v>
      </c>
      <c r="G1354" s="19"/>
    </row>
    <row r="1355">
      <c r="A1355" s="60" t="s">
        <v>366</v>
      </c>
    </row>
    <row r="1356">
      <c r="A1356" s="298" t="s">
        <v>326</v>
      </c>
      <c r="B1356" s="18" t="s">
        <v>1545</v>
      </c>
      <c r="C1356" s="9"/>
      <c r="D1356" s="91"/>
      <c r="E1356" s="91"/>
      <c r="F1356" s="91" t="s">
        <v>8287</v>
      </c>
      <c r="G1356" s="19"/>
    </row>
    <row r="1357">
      <c r="A1357" s="295" t="s">
        <v>388</v>
      </c>
      <c r="B1357" s="18" t="s">
        <v>1006</v>
      </c>
      <c r="C1357" s="9"/>
      <c r="D1357" s="91"/>
      <c r="E1357" s="91" t="s">
        <v>8293</v>
      </c>
      <c r="F1357" s="91" t="s">
        <v>8294</v>
      </c>
      <c r="G1357" s="19"/>
    </row>
    <row r="1358">
      <c r="A1358" s="295" t="s">
        <v>2927</v>
      </c>
      <c r="B1358" s="18" t="s">
        <v>8295</v>
      </c>
      <c r="C1358" s="9"/>
      <c r="D1358" s="91"/>
      <c r="E1358" s="91"/>
      <c r="F1358" s="91" t="s">
        <v>8296</v>
      </c>
      <c r="G1358" s="19"/>
    </row>
    <row r="1359">
      <c r="A1359" s="1" t="s">
        <v>8297</v>
      </c>
    </row>
    <row r="1360">
      <c r="A1360" s="14" t="s">
        <v>326</v>
      </c>
      <c r="B1360" s="31" t="s">
        <v>2009</v>
      </c>
      <c r="C1360" s="91" t="s">
        <v>8235</v>
      </c>
      <c r="D1360" s="91" t="s">
        <v>8236</v>
      </c>
      <c r="E1360" s="91"/>
      <c r="F1360" s="91" t="s">
        <v>8298</v>
      </c>
      <c r="G1360" s="19"/>
    </row>
    <row r="1361">
      <c r="A1361" s="14" t="s">
        <v>687</v>
      </c>
      <c r="B1361" s="31" t="s">
        <v>693</v>
      </c>
      <c r="C1361" s="91" t="s">
        <v>715</v>
      </c>
      <c r="D1361" s="91" t="s">
        <v>4649</v>
      </c>
      <c r="E1361" s="91"/>
      <c r="F1361" s="91" t="s">
        <v>8299</v>
      </c>
      <c r="G1361" s="19"/>
    </row>
    <row r="1362">
      <c r="A1362" s="14" t="s">
        <v>687</v>
      </c>
      <c r="B1362" s="31" t="s">
        <v>1638</v>
      </c>
      <c r="C1362" s="91" t="s">
        <v>8300</v>
      </c>
      <c r="D1362" s="91" t="s">
        <v>8301</v>
      </c>
      <c r="E1362" s="91"/>
      <c r="F1362" s="91" t="s">
        <v>8302</v>
      </c>
      <c r="G1362" s="19"/>
    </row>
    <row r="1363">
      <c r="A1363" s="14" t="s">
        <v>687</v>
      </c>
      <c r="B1363" s="31" t="s">
        <v>2464</v>
      </c>
      <c r="C1363" s="91"/>
      <c r="D1363" s="91" t="s">
        <v>4524</v>
      </c>
      <c r="E1363" s="91"/>
      <c r="F1363" s="91" t="s">
        <v>8299</v>
      </c>
      <c r="G1363" s="19"/>
    </row>
    <row r="1364">
      <c r="A1364" s="13" t="s">
        <v>2078</v>
      </c>
      <c r="B1364" s="189" t="s">
        <v>2760</v>
      </c>
      <c r="C1364" s="91" t="s">
        <v>2761</v>
      </c>
      <c r="D1364" s="91" t="s">
        <v>2762</v>
      </c>
      <c r="E1364" s="91"/>
      <c r="F1364" s="91" t="s">
        <v>8303</v>
      </c>
      <c r="G1364" s="19"/>
    </row>
    <row r="1365">
      <c r="A1365" s="14" t="s">
        <v>388</v>
      </c>
      <c r="B1365" s="31" t="s">
        <v>1006</v>
      </c>
      <c r="C1365" s="91" t="s">
        <v>2125</v>
      </c>
      <c r="D1365" s="91" t="s">
        <v>8304</v>
      </c>
      <c r="E1365" s="91"/>
      <c r="F1365" s="91" t="s">
        <v>8298</v>
      </c>
      <c r="G1365" s="19"/>
    </row>
    <row r="1366">
      <c r="A1366" s="14" t="s">
        <v>388</v>
      </c>
      <c r="B1366" s="31" t="s">
        <v>1006</v>
      </c>
      <c r="C1366" s="91" t="s">
        <v>1396</v>
      </c>
      <c r="D1366" s="91" t="s">
        <v>8305</v>
      </c>
      <c r="E1366" s="91"/>
      <c r="F1366" s="91" t="s">
        <v>8306</v>
      </c>
      <c r="G1366" s="19"/>
    </row>
    <row r="1367">
      <c r="A1367" s="1" t="s">
        <v>8307</v>
      </c>
    </row>
    <row r="1368">
      <c r="A1368" s="14" t="s">
        <v>687</v>
      </c>
      <c r="B1368" s="31" t="s">
        <v>2464</v>
      </c>
      <c r="C1368" s="91"/>
      <c r="D1368" s="91"/>
      <c r="E1368" s="91"/>
      <c r="F1368" s="91"/>
      <c r="G1368" s="19"/>
    </row>
    <row r="1369">
      <c r="A1369" s="14" t="s">
        <v>368</v>
      </c>
      <c r="B1369" s="31" t="s">
        <v>368</v>
      </c>
      <c r="C1369" s="91"/>
      <c r="D1369" s="91"/>
      <c r="E1369" s="91" t="s">
        <v>8308</v>
      </c>
      <c r="F1369" s="91" t="s">
        <v>8309</v>
      </c>
      <c r="G1369" s="19"/>
    </row>
    <row r="1370">
      <c r="A1370" s="14" t="s">
        <v>368</v>
      </c>
      <c r="B1370" s="31" t="s">
        <v>368</v>
      </c>
      <c r="C1370" s="91"/>
      <c r="D1370" s="91"/>
      <c r="E1370" s="91" t="s">
        <v>8310</v>
      </c>
      <c r="F1370" s="91" t="s">
        <v>8306</v>
      </c>
      <c r="G1370" s="19"/>
    </row>
    <row r="1371">
      <c r="A1371" s="1"/>
    </row>
    <row r="1372">
      <c r="A1372" s="15"/>
    </row>
    <row r="1375">
      <c r="A1375" s="17"/>
    </row>
    <row r="1376">
      <c r="A1376" s="38" t="s">
        <v>8311</v>
      </c>
      <c r="G1376" s="38"/>
    </row>
    <row r="1377">
      <c r="A1377" s="1"/>
    </row>
    <row r="1378">
      <c r="A1378" s="1" t="s">
        <v>8312</v>
      </c>
      <c r="F1378" s="227" t="s">
        <v>186</v>
      </c>
    </row>
    <row r="1379">
      <c r="A1379" s="301" t="s">
        <v>8313</v>
      </c>
      <c r="B1379" s="302" t="s">
        <v>8314</v>
      </c>
      <c r="C1379" s="9" t="s">
        <v>8315</v>
      </c>
      <c r="D1379" s="9" t="s">
        <v>8316</v>
      </c>
      <c r="E1379" s="19"/>
      <c r="F1379" s="9" t="s">
        <v>8317</v>
      </c>
      <c r="G1379" s="19"/>
    </row>
    <row r="1380">
      <c r="A1380" s="301" t="s">
        <v>4521</v>
      </c>
      <c r="B1380" s="302" t="s">
        <v>4522</v>
      </c>
      <c r="C1380" s="9" t="s">
        <v>6313</v>
      </c>
      <c r="D1380" s="9" t="s">
        <v>6314</v>
      </c>
      <c r="E1380" s="19"/>
      <c r="F1380" s="21" t="s">
        <v>152</v>
      </c>
      <c r="G1380" s="19"/>
    </row>
    <row r="1381">
      <c r="A1381" s="301" t="s">
        <v>230</v>
      </c>
      <c r="B1381" s="302" t="s">
        <v>4547</v>
      </c>
      <c r="C1381" s="9" t="s">
        <v>4548</v>
      </c>
      <c r="D1381" s="9" t="s">
        <v>8318</v>
      </c>
      <c r="E1381" s="19"/>
      <c r="F1381" s="9" t="s">
        <v>8319</v>
      </c>
      <c r="G1381" s="19"/>
    </row>
    <row r="1382">
      <c r="A1382" s="301" t="s">
        <v>230</v>
      </c>
      <c r="B1382" s="302" t="s">
        <v>4547</v>
      </c>
      <c r="C1382" s="9" t="s">
        <v>4551</v>
      </c>
      <c r="D1382" s="9" t="s">
        <v>8320</v>
      </c>
      <c r="E1382" s="19"/>
      <c r="F1382" s="9" t="s">
        <v>8321</v>
      </c>
      <c r="G1382" s="19"/>
    </row>
    <row r="1383">
      <c r="A1383" s="301" t="s">
        <v>6685</v>
      </c>
      <c r="B1383" s="302" t="s">
        <v>8322</v>
      </c>
      <c r="C1383" s="9" t="s">
        <v>8323</v>
      </c>
      <c r="D1383" s="9" t="s">
        <v>8324</v>
      </c>
      <c r="E1383" s="9"/>
      <c r="F1383" s="9" t="s">
        <v>8325</v>
      </c>
      <c r="G1383" s="19"/>
    </row>
    <row r="1384">
      <c r="A1384" s="301" t="s">
        <v>6685</v>
      </c>
      <c r="B1384" s="302" t="s">
        <v>8322</v>
      </c>
      <c r="C1384" s="9" t="s">
        <v>8326</v>
      </c>
      <c r="D1384" s="9" t="s">
        <v>8327</v>
      </c>
      <c r="E1384" s="9"/>
      <c r="F1384" s="9" t="s">
        <v>8328</v>
      </c>
      <c r="G1384" s="19"/>
    </row>
    <row r="1385">
      <c r="A1385" s="301" t="s">
        <v>248</v>
      </c>
      <c r="B1385" s="302" t="s">
        <v>8329</v>
      </c>
      <c r="C1385" s="9" t="s">
        <v>572</v>
      </c>
      <c r="D1385" s="9" t="s">
        <v>8330</v>
      </c>
      <c r="E1385" s="19"/>
      <c r="F1385" s="21" t="s">
        <v>152</v>
      </c>
      <c r="G1385" s="19"/>
    </row>
    <row r="1386">
      <c r="A1386" s="301" t="s">
        <v>248</v>
      </c>
      <c r="B1386" s="302" t="s">
        <v>8329</v>
      </c>
      <c r="C1386" s="9" t="s">
        <v>8331</v>
      </c>
      <c r="D1386" s="9" t="s">
        <v>8332</v>
      </c>
      <c r="E1386" s="19"/>
      <c r="F1386" s="21" t="s">
        <v>152</v>
      </c>
      <c r="G1386" s="19"/>
    </row>
    <row r="1387">
      <c r="A1387" s="301" t="s">
        <v>248</v>
      </c>
      <c r="B1387" s="302" t="s">
        <v>8329</v>
      </c>
      <c r="C1387" s="9" t="s">
        <v>8333</v>
      </c>
      <c r="D1387" s="9" t="s">
        <v>8334</v>
      </c>
      <c r="E1387" s="19"/>
      <c r="F1387" s="21" t="s">
        <v>152</v>
      </c>
      <c r="G1387" s="19"/>
    </row>
    <row r="1388">
      <c r="A1388" s="301" t="s">
        <v>248</v>
      </c>
      <c r="B1388" s="302" t="s">
        <v>4512</v>
      </c>
      <c r="C1388" s="9" t="s">
        <v>4233</v>
      </c>
      <c r="D1388" s="9" t="s">
        <v>7748</v>
      </c>
      <c r="E1388" s="9"/>
      <c r="F1388" s="21" t="s">
        <v>152</v>
      </c>
      <c r="G1388" s="19"/>
    </row>
    <row r="1389">
      <c r="A1389" s="301" t="s">
        <v>248</v>
      </c>
      <c r="B1389" s="302" t="s">
        <v>4512</v>
      </c>
      <c r="C1389" s="9" t="s">
        <v>4233</v>
      </c>
      <c r="D1389" s="9" t="s">
        <v>4909</v>
      </c>
      <c r="E1389" s="9"/>
      <c r="F1389" s="9" t="s">
        <v>8335</v>
      </c>
      <c r="G1389" s="19"/>
    </row>
    <row r="1390">
      <c r="A1390" s="301" t="s">
        <v>248</v>
      </c>
      <c r="B1390" s="302" t="s">
        <v>4512</v>
      </c>
      <c r="C1390" s="9" t="s">
        <v>4233</v>
      </c>
      <c r="D1390" s="9" t="s">
        <v>8336</v>
      </c>
      <c r="E1390" s="9"/>
      <c r="F1390" s="9" t="s">
        <v>8337</v>
      </c>
      <c r="G1390" s="19"/>
    </row>
    <row r="1391">
      <c r="A1391" s="301" t="s">
        <v>248</v>
      </c>
      <c r="B1391" s="302" t="s">
        <v>4512</v>
      </c>
      <c r="C1391" s="14" t="s">
        <v>4513</v>
      </c>
      <c r="D1391" s="14" t="s">
        <v>5070</v>
      </c>
      <c r="E1391" s="9"/>
      <c r="F1391" s="9" t="s">
        <v>8338</v>
      </c>
      <c r="G1391" s="19"/>
    </row>
    <row r="1392">
      <c r="A1392" s="301" t="s">
        <v>248</v>
      </c>
      <c r="B1392" s="302" t="s">
        <v>4512</v>
      </c>
      <c r="C1392" s="14" t="s">
        <v>4513</v>
      </c>
      <c r="D1392" s="14" t="s">
        <v>8339</v>
      </c>
      <c r="E1392" s="9"/>
      <c r="F1392" s="9" t="s">
        <v>8340</v>
      </c>
      <c r="G1392" s="19"/>
    </row>
    <row r="1393">
      <c r="A1393" s="301" t="s">
        <v>248</v>
      </c>
      <c r="B1393" s="302" t="s">
        <v>4512</v>
      </c>
      <c r="C1393" s="14" t="s">
        <v>4514</v>
      </c>
      <c r="D1393" s="14" t="s">
        <v>302</v>
      </c>
      <c r="E1393" s="9"/>
      <c r="F1393" s="9" t="s">
        <v>8341</v>
      </c>
      <c r="G1393" s="19"/>
    </row>
    <row r="1394">
      <c r="A1394" s="301" t="s">
        <v>248</v>
      </c>
      <c r="B1394" s="302" t="s">
        <v>4512</v>
      </c>
      <c r="C1394" s="14" t="s">
        <v>4514</v>
      </c>
      <c r="D1394" s="9" t="s">
        <v>8342</v>
      </c>
      <c r="E1394" s="9"/>
      <c r="F1394" s="9" t="s">
        <v>8343</v>
      </c>
      <c r="G1394" s="19"/>
    </row>
    <row r="1395">
      <c r="A1395" s="301" t="s">
        <v>234</v>
      </c>
      <c r="B1395" s="302" t="s">
        <v>8344</v>
      </c>
      <c r="C1395" s="9" t="s">
        <v>8345</v>
      </c>
      <c r="D1395" s="9" t="s">
        <v>8346</v>
      </c>
      <c r="E1395" s="9" t="s">
        <v>8347</v>
      </c>
      <c r="F1395" s="9" t="s">
        <v>8348</v>
      </c>
      <c r="G1395" s="19"/>
    </row>
    <row r="1396">
      <c r="A1396" s="301" t="s">
        <v>234</v>
      </c>
      <c r="B1396" s="302" t="s">
        <v>8344</v>
      </c>
      <c r="C1396" s="9" t="s">
        <v>8349</v>
      </c>
      <c r="D1396" s="9" t="s">
        <v>8346</v>
      </c>
      <c r="E1396" s="9" t="s">
        <v>8350</v>
      </c>
      <c r="F1396" s="9" t="s">
        <v>8348</v>
      </c>
      <c r="G1396" s="19"/>
    </row>
    <row r="1397">
      <c r="A1397" s="1"/>
      <c r="B1397" s="1"/>
      <c r="C1397" s="1"/>
      <c r="D1397" s="1"/>
      <c r="E1397" s="1"/>
      <c r="F1397" s="1"/>
      <c r="G1397" s="1"/>
    </row>
    <row r="1398">
      <c r="A1398" s="301" t="s">
        <v>642</v>
      </c>
      <c r="B1398" s="302" t="s">
        <v>6575</v>
      </c>
      <c r="C1398" s="9"/>
      <c r="D1398" s="9"/>
      <c r="E1398" s="9" t="s">
        <v>720</v>
      </c>
      <c r="F1398" s="21" t="s">
        <v>152</v>
      </c>
      <c r="G1398" s="19"/>
    </row>
    <row r="1399">
      <c r="A1399" s="301" t="s">
        <v>230</v>
      </c>
      <c r="B1399" s="302" t="s">
        <v>4547</v>
      </c>
      <c r="C1399" s="9"/>
      <c r="D1399" s="9"/>
      <c r="E1399" s="9" t="s">
        <v>1978</v>
      </c>
      <c r="F1399" s="9" t="s">
        <v>8351</v>
      </c>
      <c r="G1399" s="9"/>
    </row>
    <row r="1400">
      <c r="A1400" s="301" t="s">
        <v>248</v>
      </c>
      <c r="B1400" s="302" t="s">
        <v>368</v>
      </c>
      <c r="C1400" s="9"/>
      <c r="D1400" s="9"/>
      <c r="E1400" s="9" t="s">
        <v>6007</v>
      </c>
      <c r="F1400" s="21" t="s">
        <v>152</v>
      </c>
      <c r="G1400" s="9"/>
    </row>
    <row r="1401">
      <c r="A1401" s="1" t="s">
        <v>8352</v>
      </c>
    </row>
    <row r="1402">
      <c r="A1402" s="271" t="s">
        <v>316</v>
      </c>
      <c r="B1402" s="270" t="s">
        <v>6023</v>
      </c>
      <c r="C1402" s="91" t="s">
        <v>8353</v>
      </c>
      <c r="D1402" s="91" t="s">
        <v>1190</v>
      </c>
      <c r="E1402" s="91"/>
      <c r="F1402" s="91" t="s">
        <v>8354</v>
      </c>
      <c r="G1402" s="19"/>
    </row>
    <row r="1403">
      <c r="A1403" s="271" t="s">
        <v>316</v>
      </c>
      <c r="B1403" s="270" t="s">
        <v>6023</v>
      </c>
      <c r="C1403" s="91" t="s">
        <v>591</v>
      </c>
      <c r="D1403" s="91" t="s">
        <v>1190</v>
      </c>
      <c r="E1403" s="91"/>
      <c r="F1403" s="91" t="s">
        <v>8355</v>
      </c>
      <c r="G1403" s="19"/>
    </row>
    <row r="1404">
      <c r="A1404" s="271" t="s">
        <v>316</v>
      </c>
      <c r="B1404" s="270" t="s">
        <v>6023</v>
      </c>
      <c r="C1404" s="91" t="s">
        <v>7321</v>
      </c>
      <c r="D1404" s="91" t="s">
        <v>8356</v>
      </c>
      <c r="E1404" s="91"/>
      <c r="F1404" s="91" t="s">
        <v>8357</v>
      </c>
      <c r="G1404" s="19"/>
    </row>
    <row r="1405">
      <c r="A1405" s="271" t="s">
        <v>316</v>
      </c>
      <c r="B1405" s="270" t="s">
        <v>6023</v>
      </c>
      <c r="C1405" s="91" t="s">
        <v>8358</v>
      </c>
      <c r="D1405" s="91" t="s">
        <v>1190</v>
      </c>
      <c r="E1405" s="91"/>
      <c r="F1405" s="91" t="s">
        <v>8354</v>
      </c>
      <c r="G1405" s="19"/>
    </row>
    <row r="1406">
      <c r="A1406" s="271" t="s">
        <v>248</v>
      </c>
      <c r="B1406" s="270" t="s">
        <v>249</v>
      </c>
      <c r="C1406" s="9" t="s">
        <v>4233</v>
      </c>
      <c r="D1406" s="91" t="s">
        <v>8359</v>
      </c>
      <c r="E1406" s="91"/>
      <c r="F1406" s="91" t="s">
        <v>8360</v>
      </c>
      <c r="G1406" s="19"/>
    </row>
    <row r="1407">
      <c r="A1407" s="271" t="s">
        <v>248</v>
      </c>
      <c r="B1407" s="270" t="s">
        <v>249</v>
      </c>
      <c r="C1407" s="9" t="s">
        <v>4233</v>
      </c>
      <c r="D1407" s="91" t="s">
        <v>8361</v>
      </c>
      <c r="E1407" s="91"/>
      <c r="F1407" s="91" t="s">
        <v>8362</v>
      </c>
      <c r="G1407" s="19"/>
    </row>
    <row r="1408">
      <c r="A1408" s="271" t="s">
        <v>248</v>
      </c>
      <c r="B1408" s="270" t="s">
        <v>249</v>
      </c>
      <c r="C1408" s="9" t="s">
        <v>4233</v>
      </c>
      <c r="D1408" s="91" t="s">
        <v>8363</v>
      </c>
      <c r="E1408" s="91"/>
      <c r="F1408" s="91" t="s">
        <v>8364</v>
      </c>
      <c r="G1408" s="19"/>
    </row>
    <row r="1409">
      <c r="A1409" s="271" t="s">
        <v>248</v>
      </c>
      <c r="B1409" s="270" t="s">
        <v>249</v>
      </c>
      <c r="C1409" s="9" t="s">
        <v>4233</v>
      </c>
      <c r="D1409" s="91" t="s">
        <v>8365</v>
      </c>
      <c r="E1409" s="91"/>
      <c r="F1409" s="91" t="s">
        <v>8366</v>
      </c>
      <c r="G1409" s="19"/>
    </row>
    <row r="1410">
      <c r="A1410" s="271" t="s">
        <v>248</v>
      </c>
      <c r="B1410" s="270" t="s">
        <v>249</v>
      </c>
      <c r="C1410" s="9" t="s">
        <v>4233</v>
      </c>
      <c r="D1410" s="91" t="s">
        <v>7664</v>
      </c>
      <c r="E1410" s="91"/>
      <c r="F1410" s="91" t="s">
        <v>8367</v>
      </c>
      <c r="G1410" s="19"/>
    </row>
    <row r="1411">
      <c r="A1411" s="271" t="s">
        <v>248</v>
      </c>
      <c r="B1411" s="270" t="s">
        <v>249</v>
      </c>
      <c r="C1411" s="9" t="s">
        <v>4233</v>
      </c>
      <c r="D1411" s="91" t="s">
        <v>8368</v>
      </c>
      <c r="E1411" s="91"/>
      <c r="F1411" s="91" t="s">
        <v>8369</v>
      </c>
      <c r="G1411" s="19"/>
    </row>
    <row r="1412">
      <c r="A1412" s="271" t="s">
        <v>248</v>
      </c>
      <c r="B1412" s="270" t="s">
        <v>249</v>
      </c>
      <c r="C1412" s="9" t="s">
        <v>4513</v>
      </c>
      <c r="D1412" s="91" t="s">
        <v>259</v>
      </c>
      <c r="E1412" s="91"/>
      <c r="F1412" s="91" t="s">
        <v>8370</v>
      </c>
      <c r="G1412" s="19"/>
    </row>
    <row r="1413">
      <c r="A1413" s="271" t="s">
        <v>248</v>
      </c>
      <c r="B1413" s="270" t="s">
        <v>249</v>
      </c>
      <c r="C1413" s="9" t="s">
        <v>4513</v>
      </c>
      <c r="D1413" s="91" t="s">
        <v>8371</v>
      </c>
      <c r="E1413" s="91"/>
      <c r="F1413" s="91" t="s">
        <v>8372</v>
      </c>
      <c r="G1413" s="19"/>
    </row>
    <row r="1414">
      <c r="A1414" s="271" t="s">
        <v>248</v>
      </c>
      <c r="B1414" s="270" t="s">
        <v>249</v>
      </c>
      <c r="C1414" s="9" t="s">
        <v>4513</v>
      </c>
      <c r="D1414" s="91" t="s">
        <v>8373</v>
      </c>
      <c r="E1414" s="91"/>
      <c r="F1414" s="91" t="s">
        <v>8374</v>
      </c>
      <c r="G1414" s="19"/>
    </row>
    <row r="1415">
      <c r="A1415" s="271" t="s">
        <v>248</v>
      </c>
      <c r="B1415" s="270" t="s">
        <v>249</v>
      </c>
      <c r="C1415" s="9" t="s">
        <v>4513</v>
      </c>
      <c r="D1415" s="91" t="s">
        <v>8375</v>
      </c>
      <c r="E1415" s="91"/>
      <c r="F1415" s="91"/>
      <c r="G1415" s="19"/>
    </row>
    <row r="1416">
      <c r="A1416" s="271" t="s">
        <v>248</v>
      </c>
      <c r="B1416" s="270" t="s">
        <v>249</v>
      </c>
      <c r="C1416" s="9" t="s">
        <v>4513</v>
      </c>
      <c r="D1416" s="91" t="s">
        <v>8376</v>
      </c>
      <c r="E1416" s="91"/>
      <c r="F1416" s="91" t="s">
        <v>8377</v>
      </c>
      <c r="G1416" s="19"/>
    </row>
    <row r="1417">
      <c r="A1417" s="271" t="s">
        <v>248</v>
      </c>
      <c r="B1417" s="270" t="s">
        <v>249</v>
      </c>
      <c r="C1417" s="9" t="s">
        <v>4513</v>
      </c>
      <c r="D1417" s="91" t="s">
        <v>8378</v>
      </c>
      <c r="E1417" s="91"/>
      <c r="F1417" s="91" t="s">
        <v>8379</v>
      </c>
      <c r="G1417" s="19"/>
    </row>
    <row r="1418">
      <c r="A1418" s="271" t="s">
        <v>248</v>
      </c>
      <c r="B1418" s="270" t="s">
        <v>249</v>
      </c>
      <c r="C1418" s="9" t="s">
        <v>254</v>
      </c>
      <c r="D1418" s="91" t="s">
        <v>8380</v>
      </c>
      <c r="E1418" s="91"/>
      <c r="F1418" s="91" t="s">
        <v>8381</v>
      </c>
      <c r="G1418" s="19"/>
    </row>
    <row r="1419">
      <c r="A1419" s="271" t="s">
        <v>248</v>
      </c>
      <c r="B1419" s="270" t="s">
        <v>249</v>
      </c>
      <c r="C1419" s="9" t="s">
        <v>254</v>
      </c>
      <c r="D1419" s="91" t="s">
        <v>8382</v>
      </c>
      <c r="E1419" s="91"/>
      <c r="F1419" s="91" t="s">
        <v>8383</v>
      </c>
      <c r="G1419" s="19"/>
    </row>
    <row r="1420">
      <c r="A1420" s="271" t="s">
        <v>248</v>
      </c>
      <c r="B1420" s="270" t="s">
        <v>249</v>
      </c>
      <c r="C1420" s="9" t="s">
        <v>254</v>
      </c>
      <c r="D1420" s="91" t="s">
        <v>8384</v>
      </c>
      <c r="E1420" s="91"/>
      <c r="F1420" s="91" t="s">
        <v>8385</v>
      </c>
      <c r="G1420" s="19"/>
    </row>
    <row r="1421">
      <c r="A1421" s="271" t="s">
        <v>248</v>
      </c>
      <c r="B1421" s="270" t="s">
        <v>249</v>
      </c>
      <c r="C1421" s="9" t="s">
        <v>254</v>
      </c>
      <c r="D1421" s="91" t="s">
        <v>8386</v>
      </c>
      <c r="E1421" s="91"/>
      <c r="F1421" s="91" t="s">
        <v>8357</v>
      </c>
      <c r="G1421" s="19"/>
    </row>
    <row r="1422">
      <c r="A1422" s="271" t="s">
        <v>248</v>
      </c>
      <c r="B1422" s="270" t="s">
        <v>249</v>
      </c>
      <c r="C1422" s="9" t="s">
        <v>254</v>
      </c>
      <c r="D1422" s="91" t="s">
        <v>8387</v>
      </c>
      <c r="E1422" s="91"/>
      <c r="F1422" s="91" t="s">
        <v>8388</v>
      </c>
      <c r="G1422" s="19"/>
    </row>
    <row r="1423">
      <c r="A1423" s="271" t="s">
        <v>248</v>
      </c>
      <c r="B1423" s="270" t="s">
        <v>249</v>
      </c>
      <c r="C1423" s="9" t="s">
        <v>299</v>
      </c>
      <c r="D1423" s="91" t="s">
        <v>4515</v>
      </c>
      <c r="E1423" s="91"/>
      <c r="F1423" s="91" t="s">
        <v>1401</v>
      </c>
      <c r="G1423" s="19"/>
    </row>
    <row r="1424">
      <c r="A1424" s="271" t="s">
        <v>248</v>
      </c>
      <c r="B1424" s="270" t="s">
        <v>249</v>
      </c>
      <c r="C1424" s="9" t="s">
        <v>299</v>
      </c>
      <c r="D1424" s="91" t="s">
        <v>7769</v>
      </c>
      <c r="E1424" s="91"/>
      <c r="F1424" s="91" t="s">
        <v>8389</v>
      </c>
      <c r="G1424" s="19"/>
    </row>
    <row r="1425">
      <c r="A1425" s="271" t="s">
        <v>248</v>
      </c>
      <c r="B1425" s="270" t="s">
        <v>249</v>
      </c>
      <c r="C1425" s="9" t="s">
        <v>299</v>
      </c>
      <c r="D1425" s="91" t="s">
        <v>1256</v>
      </c>
      <c r="E1425" s="91"/>
      <c r="F1425" s="91" t="s">
        <v>8390</v>
      </c>
      <c r="G1425" s="19"/>
    </row>
    <row r="1426">
      <c r="A1426" s="271" t="s">
        <v>248</v>
      </c>
      <c r="B1426" s="270" t="s">
        <v>249</v>
      </c>
      <c r="C1426" s="9" t="s">
        <v>299</v>
      </c>
      <c r="D1426" s="91" t="s">
        <v>880</v>
      </c>
      <c r="E1426" s="91"/>
      <c r="F1426" s="91"/>
      <c r="G1426" s="19"/>
    </row>
    <row r="1427">
      <c r="A1427" s="271" t="s">
        <v>248</v>
      </c>
      <c r="B1427" s="270" t="s">
        <v>249</v>
      </c>
      <c r="C1427" s="9" t="s">
        <v>299</v>
      </c>
      <c r="D1427" s="91" t="s">
        <v>302</v>
      </c>
      <c r="E1427" s="91"/>
      <c r="F1427" s="91" t="s">
        <v>8391</v>
      </c>
      <c r="G1427" s="19"/>
    </row>
    <row r="1428">
      <c r="A1428" s="60" t="s">
        <v>366</v>
      </c>
    </row>
    <row r="1429">
      <c r="A1429" s="271" t="s">
        <v>326</v>
      </c>
      <c r="B1429" s="270" t="s">
        <v>8392</v>
      </c>
      <c r="C1429" s="9"/>
      <c r="D1429" s="91"/>
      <c r="E1429" s="91"/>
      <c r="F1429" s="91" t="s">
        <v>8393</v>
      </c>
      <c r="G1429" s="19"/>
    </row>
    <row r="1430">
      <c r="A1430" s="271" t="s">
        <v>230</v>
      </c>
      <c r="B1430" s="270" t="s">
        <v>7032</v>
      </c>
      <c r="C1430" s="9"/>
      <c r="D1430" s="91" t="s">
        <v>8394</v>
      </c>
      <c r="E1430" s="91" t="s">
        <v>8395</v>
      </c>
      <c r="F1430" s="91" t="s">
        <v>8396</v>
      </c>
      <c r="G1430" s="19"/>
    </row>
    <row r="1431">
      <c r="A1431" s="271" t="s">
        <v>6095</v>
      </c>
      <c r="B1431" s="270" t="s">
        <v>6114</v>
      </c>
      <c r="C1431" s="9"/>
      <c r="D1431" s="91"/>
      <c r="E1431" s="91"/>
      <c r="F1431" s="91" t="s">
        <v>8397</v>
      </c>
      <c r="G1431" s="19"/>
    </row>
    <row r="1432">
      <c r="A1432" s="271" t="s">
        <v>368</v>
      </c>
      <c r="B1432" s="270" t="s">
        <v>368</v>
      </c>
      <c r="C1432" s="9"/>
      <c r="D1432" s="91" t="s">
        <v>8398</v>
      </c>
      <c r="E1432" s="91"/>
      <c r="F1432" s="91" t="s">
        <v>8399</v>
      </c>
      <c r="G1432" s="19"/>
    </row>
    <row r="1433">
      <c r="A1433" s="1" t="s">
        <v>8400</v>
      </c>
    </row>
    <row r="1434">
      <c r="A1434" s="303" t="s">
        <v>4521</v>
      </c>
      <c r="B1434" s="304" t="s">
        <v>4522</v>
      </c>
      <c r="C1434" s="10" t="s">
        <v>4525</v>
      </c>
      <c r="D1434" s="91" t="s">
        <v>6047</v>
      </c>
      <c r="E1434" s="91" t="s">
        <v>8401</v>
      </c>
      <c r="F1434" s="305" t="s">
        <v>8402</v>
      </c>
      <c r="G1434" s="19"/>
    </row>
    <row r="1435">
      <c r="A1435" s="303" t="s">
        <v>4521</v>
      </c>
      <c r="B1435" s="304" t="s">
        <v>4522</v>
      </c>
      <c r="C1435" s="10" t="s">
        <v>6060</v>
      </c>
      <c r="D1435" s="91" t="s">
        <v>8403</v>
      </c>
      <c r="E1435" s="91"/>
      <c r="F1435" s="91" t="s">
        <v>8404</v>
      </c>
      <c r="G1435" s="19"/>
    </row>
    <row r="1436">
      <c r="A1436" s="303" t="s">
        <v>8405</v>
      </c>
      <c r="B1436" s="304" t="s">
        <v>8406</v>
      </c>
      <c r="C1436" s="10" t="s">
        <v>8407</v>
      </c>
      <c r="D1436" s="91" t="s">
        <v>8408</v>
      </c>
      <c r="E1436" s="91"/>
      <c r="F1436" s="305" t="s">
        <v>8402</v>
      </c>
      <c r="G1436" s="19"/>
    </row>
    <row r="1437">
      <c r="A1437" s="303" t="s">
        <v>248</v>
      </c>
      <c r="B1437" s="306" t="s">
        <v>4908</v>
      </c>
      <c r="C1437" s="10" t="s">
        <v>4233</v>
      </c>
      <c r="D1437" s="91" t="s">
        <v>255</v>
      </c>
      <c r="E1437" s="91"/>
      <c r="F1437" s="305" t="s">
        <v>8409</v>
      </c>
      <c r="G1437" s="19"/>
    </row>
    <row r="1438">
      <c r="A1438" s="303" t="s">
        <v>248</v>
      </c>
      <c r="B1438" s="306" t="s">
        <v>4908</v>
      </c>
      <c r="C1438" s="10" t="s">
        <v>4233</v>
      </c>
      <c r="D1438" s="91" t="s">
        <v>8410</v>
      </c>
      <c r="E1438" s="293"/>
      <c r="F1438" s="9" t="s">
        <v>8411</v>
      </c>
      <c r="G1438" s="19"/>
    </row>
    <row r="1439">
      <c r="A1439" s="303" t="s">
        <v>248</v>
      </c>
      <c r="B1439" s="306" t="s">
        <v>4908</v>
      </c>
      <c r="C1439" s="10" t="s">
        <v>4233</v>
      </c>
      <c r="D1439" s="91" t="s">
        <v>4557</v>
      </c>
      <c r="E1439" s="293"/>
      <c r="F1439" s="21"/>
      <c r="G1439" s="19"/>
    </row>
    <row r="1440">
      <c r="A1440" s="303" t="s">
        <v>248</v>
      </c>
      <c r="B1440" s="304" t="s">
        <v>4908</v>
      </c>
      <c r="C1440" s="9" t="s">
        <v>4233</v>
      </c>
      <c r="D1440" s="91" t="s">
        <v>8363</v>
      </c>
      <c r="E1440" s="91"/>
      <c r="F1440" s="91" t="s">
        <v>8412</v>
      </c>
      <c r="G1440" s="19"/>
    </row>
    <row r="1441">
      <c r="A1441" s="303" t="s">
        <v>248</v>
      </c>
      <c r="B1441" s="304" t="s">
        <v>4908</v>
      </c>
      <c r="C1441" s="9" t="s">
        <v>4233</v>
      </c>
      <c r="D1441" s="91" t="s">
        <v>7664</v>
      </c>
      <c r="E1441" s="91"/>
      <c r="F1441" s="91" t="s">
        <v>8413</v>
      </c>
      <c r="G1441" s="19"/>
    </row>
    <row r="1442">
      <c r="A1442" s="307" t="s">
        <v>248</v>
      </c>
      <c r="B1442" s="306" t="s">
        <v>4908</v>
      </c>
      <c r="C1442" s="9" t="s">
        <v>4513</v>
      </c>
      <c r="D1442" s="91" t="s">
        <v>4559</v>
      </c>
      <c r="E1442" s="293"/>
      <c r="F1442" s="21" t="s">
        <v>152</v>
      </c>
      <c r="G1442" s="19"/>
    </row>
    <row r="1443">
      <c r="A1443" s="307" t="s">
        <v>248</v>
      </c>
      <c r="B1443" s="306" t="s">
        <v>4908</v>
      </c>
      <c r="C1443" s="9" t="s">
        <v>4513</v>
      </c>
      <c r="D1443" s="91" t="s">
        <v>8414</v>
      </c>
      <c r="E1443" s="293"/>
      <c r="F1443" s="91" t="s">
        <v>8415</v>
      </c>
      <c r="G1443" s="19"/>
    </row>
    <row r="1444">
      <c r="A1444" s="307" t="s">
        <v>248</v>
      </c>
      <c r="B1444" s="306" t="s">
        <v>4908</v>
      </c>
      <c r="C1444" s="9" t="s">
        <v>4513</v>
      </c>
      <c r="D1444" s="91" t="s">
        <v>8416</v>
      </c>
      <c r="E1444" s="293"/>
      <c r="F1444" s="91" t="s">
        <v>8417</v>
      </c>
      <c r="G1444" s="19"/>
    </row>
    <row r="1445">
      <c r="A1445" s="307" t="s">
        <v>248</v>
      </c>
      <c r="B1445" s="306" t="s">
        <v>4908</v>
      </c>
      <c r="C1445" s="9" t="s">
        <v>4513</v>
      </c>
      <c r="D1445" s="91" t="s">
        <v>4563</v>
      </c>
      <c r="E1445" s="293"/>
      <c r="F1445" s="91" t="s">
        <v>8418</v>
      </c>
      <c r="G1445" s="19"/>
    </row>
    <row r="1446">
      <c r="A1446" s="307" t="s">
        <v>248</v>
      </c>
      <c r="B1446" s="306" t="s">
        <v>4908</v>
      </c>
      <c r="C1446" s="9" t="s">
        <v>4513</v>
      </c>
      <c r="D1446" s="91" t="s">
        <v>282</v>
      </c>
      <c r="E1446" s="293"/>
      <c r="F1446" s="91" t="s">
        <v>8412</v>
      </c>
      <c r="G1446" s="19"/>
    </row>
    <row r="1447">
      <c r="A1447" s="307" t="s">
        <v>248</v>
      </c>
      <c r="B1447" s="306" t="s">
        <v>4908</v>
      </c>
      <c r="C1447" s="9" t="s">
        <v>4513</v>
      </c>
      <c r="D1447" s="91" t="s">
        <v>8419</v>
      </c>
      <c r="E1447" s="293"/>
      <c r="F1447" s="91" t="s">
        <v>8420</v>
      </c>
      <c r="G1447" s="19"/>
    </row>
    <row r="1448">
      <c r="A1448" s="307" t="s">
        <v>248</v>
      </c>
      <c r="B1448" s="306" t="s">
        <v>4908</v>
      </c>
      <c r="C1448" s="9" t="s">
        <v>4513</v>
      </c>
      <c r="D1448" s="91" t="s">
        <v>288</v>
      </c>
      <c r="E1448" s="293"/>
      <c r="F1448" s="293" t="s">
        <v>8404</v>
      </c>
      <c r="G1448" s="19"/>
    </row>
    <row r="1449">
      <c r="A1449" s="307" t="s">
        <v>248</v>
      </c>
      <c r="B1449" s="306" t="s">
        <v>4908</v>
      </c>
      <c r="C1449" s="9" t="s">
        <v>4513</v>
      </c>
      <c r="D1449" s="91" t="s">
        <v>4566</v>
      </c>
      <c r="E1449" s="91"/>
      <c r="F1449" s="91" t="s">
        <v>8420</v>
      </c>
      <c r="G1449" s="19"/>
    </row>
    <row r="1450">
      <c r="A1450" s="307" t="s">
        <v>248</v>
      </c>
      <c r="B1450" s="306" t="s">
        <v>4908</v>
      </c>
      <c r="C1450" s="9" t="s">
        <v>4513</v>
      </c>
      <c r="D1450" s="91" t="s">
        <v>290</v>
      </c>
      <c r="E1450" s="91"/>
      <c r="F1450" s="91"/>
      <c r="G1450" s="19"/>
    </row>
    <row r="1451">
      <c r="A1451" s="307" t="s">
        <v>248</v>
      </c>
      <c r="B1451" s="306" t="s">
        <v>4908</v>
      </c>
      <c r="C1451" s="9" t="s">
        <v>4513</v>
      </c>
      <c r="D1451" s="91" t="s">
        <v>8421</v>
      </c>
      <c r="E1451" s="91"/>
      <c r="F1451" s="91" t="s">
        <v>8422</v>
      </c>
      <c r="G1451" s="19"/>
    </row>
    <row r="1452">
      <c r="A1452" s="303" t="s">
        <v>248</v>
      </c>
      <c r="B1452" s="304" t="s">
        <v>4908</v>
      </c>
      <c r="C1452" s="9" t="s">
        <v>4513</v>
      </c>
      <c r="D1452" s="91" t="s">
        <v>8423</v>
      </c>
      <c r="E1452" s="91"/>
      <c r="F1452" s="91" t="s">
        <v>8424</v>
      </c>
      <c r="G1452" s="19"/>
    </row>
    <row r="1453">
      <c r="A1453" s="303" t="s">
        <v>248</v>
      </c>
      <c r="B1453" s="304" t="s">
        <v>4908</v>
      </c>
      <c r="C1453" s="9" t="s">
        <v>4513</v>
      </c>
      <c r="D1453" s="91" t="s">
        <v>8425</v>
      </c>
      <c r="E1453" s="91"/>
      <c r="F1453" s="91" t="s">
        <v>8426</v>
      </c>
      <c r="G1453" s="19"/>
    </row>
    <row r="1454">
      <c r="A1454" s="303" t="s">
        <v>248</v>
      </c>
      <c r="B1454" s="304" t="s">
        <v>4908</v>
      </c>
      <c r="C1454" s="9" t="s">
        <v>4913</v>
      </c>
      <c r="D1454" s="91" t="s">
        <v>265</v>
      </c>
      <c r="E1454" s="91"/>
      <c r="F1454" s="91" t="s">
        <v>8427</v>
      </c>
      <c r="G1454" s="19"/>
    </row>
    <row r="1455">
      <c r="A1455" s="303" t="s">
        <v>248</v>
      </c>
      <c r="B1455" s="304" t="s">
        <v>4908</v>
      </c>
      <c r="C1455" s="9" t="s">
        <v>4913</v>
      </c>
      <c r="D1455" s="91" t="s">
        <v>8428</v>
      </c>
      <c r="E1455" s="91"/>
      <c r="F1455" s="91" t="s">
        <v>8429</v>
      </c>
      <c r="G1455" s="19"/>
    </row>
    <row r="1456">
      <c r="A1456" s="303" t="s">
        <v>248</v>
      </c>
      <c r="B1456" s="304" t="s">
        <v>4908</v>
      </c>
      <c r="C1456" s="9" t="s">
        <v>4913</v>
      </c>
      <c r="D1456" s="91" t="s">
        <v>8430</v>
      </c>
      <c r="E1456" s="91"/>
      <c r="F1456" s="91"/>
      <c r="G1456" s="19"/>
    </row>
    <row r="1457">
      <c r="A1457" s="303" t="s">
        <v>248</v>
      </c>
      <c r="B1457" s="304" t="s">
        <v>4908</v>
      </c>
      <c r="C1457" s="9" t="s">
        <v>4913</v>
      </c>
      <c r="D1457" s="91" t="s">
        <v>8431</v>
      </c>
      <c r="E1457" s="91"/>
      <c r="F1457" s="91" t="s">
        <v>7374</v>
      </c>
      <c r="G1457" s="19"/>
    </row>
    <row r="1458">
      <c r="A1458" s="303" t="s">
        <v>248</v>
      </c>
      <c r="B1458" s="304" t="s">
        <v>4908</v>
      </c>
      <c r="C1458" s="9" t="s">
        <v>4913</v>
      </c>
      <c r="D1458" s="91" t="s">
        <v>7682</v>
      </c>
      <c r="E1458" s="91"/>
      <c r="F1458" s="91" t="s">
        <v>8432</v>
      </c>
      <c r="G1458" s="19"/>
    </row>
    <row r="1459">
      <c r="A1459" s="303" t="s">
        <v>248</v>
      </c>
      <c r="B1459" s="304" t="s">
        <v>4908</v>
      </c>
      <c r="C1459" s="9" t="s">
        <v>4913</v>
      </c>
      <c r="D1459" s="91" t="s">
        <v>4572</v>
      </c>
      <c r="E1459" s="91"/>
      <c r="F1459" s="91" t="s">
        <v>8433</v>
      </c>
      <c r="G1459" s="19"/>
    </row>
    <row r="1460">
      <c r="A1460" s="303" t="s">
        <v>248</v>
      </c>
      <c r="B1460" s="304" t="s">
        <v>4908</v>
      </c>
      <c r="C1460" s="9" t="s">
        <v>7020</v>
      </c>
      <c r="D1460" s="91" t="s">
        <v>8434</v>
      </c>
      <c r="E1460" s="91" t="s">
        <v>8435</v>
      </c>
      <c r="F1460" s="21" t="s">
        <v>152</v>
      </c>
      <c r="G1460" s="19"/>
    </row>
    <row r="1461">
      <c r="A1461" s="303" t="s">
        <v>248</v>
      </c>
      <c r="B1461" s="304" t="s">
        <v>4908</v>
      </c>
      <c r="C1461" s="9" t="s">
        <v>4916</v>
      </c>
      <c r="D1461" s="91" t="s">
        <v>8436</v>
      </c>
      <c r="E1461" s="91"/>
      <c r="F1461" s="9" t="s">
        <v>8402</v>
      </c>
      <c r="G1461" s="19"/>
    </row>
    <row r="1462">
      <c r="A1462" s="303" t="s">
        <v>248</v>
      </c>
      <c r="B1462" s="304" t="s">
        <v>4908</v>
      </c>
      <c r="C1462" s="9" t="s">
        <v>4916</v>
      </c>
      <c r="D1462" s="91" t="s">
        <v>8437</v>
      </c>
      <c r="E1462" s="91"/>
      <c r="F1462" s="21"/>
      <c r="G1462" s="19"/>
    </row>
    <row r="1463">
      <c r="A1463" s="303" t="s">
        <v>248</v>
      </c>
      <c r="B1463" s="304" t="s">
        <v>4908</v>
      </c>
      <c r="C1463" s="9"/>
      <c r="D1463" s="91"/>
      <c r="E1463" s="91" t="s">
        <v>922</v>
      </c>
      <c r="F1463" s="21" t="s">
        <v>152</v>
      </c>
      <c r="G1463" s="19"/>
    </row>
    <row r="1464">
      <c r="A1464" s="60" t="s">
        <v>366</v>
      </c>
    </row>
    <row r="1465">
      <c r="A1465" s="303" t="s">
        <v>248</v>
      </c>
      <c r="B1465" s="304" t="s">
        <v>368</v>
      </c>
      <c r="C1465" s="9"/>
      <c r="D1465" s="91"/>
      <c r="E1465" s="91"/>
      <c r="F1465" s="9"/>
      <c r="G1465" s="19"/>
    </row>
    <row r="1466">
      <c r="A1466" s="1" t="s">
        <v>8438</v>
      </c>
    </row>
    <row r="1467">
      <c r="A1467" s="308" t="s">
        <v>316</v>
      </c>
      <c r="B1467" s="309" t="s">
        <v>8439</v>
      </c>
      <c r="C1467" s="9" t="s">
        <v>8440</v>
      </c>
      <c r="D1467" s="91" t="s">
        <v>8441</v>
      </c>
      <c r="E1467" s="91"/>
      <c r="F1467" s="91" t="s">
        <v>8442</v>
      </c>
      <c r="G1467" s="91"/>
    </row>
    <row r="1468">
      <c r="A1468" s="308" t="s">
        <v>316</v>
      </c>
      <c r="B1468" s="309" t="s">
        <v>8439</v>
      </c>
      <c r="C1468" s="9" t="s">
        <v>8443</v>
      </c>
      <c r="D1468" s="91" t="s">
        <v>8444</v>
      </c>
      <c r="E1468" s="91" t="s">
        <v>8445</v>
      </c>
      <c r="F1468" s="91" t="s">
        <v>8446</v>
      </c>
      <c r="G1468" s="91"/>
    </row>
    <row r="1469">
      <c r="A1469" s="308" t="s">
        <v>316</v>
      </c>
      <c r="B1469" s="309" t="s">
        <v>8439</v>
      </c>
      <c r="C1469" s="9" t="s">
        <v>8447</v>
      </c>
      <c r="D1469" s="91" t="s">
        <v>8448</v>
      </c>
      <c r="E1469" s="91"/>
      <c r="F1469" s="91" t="s">
        <v>8449</v>
      </c>
      <c r="G1469" s="91"/>
    </row>
    <row r="1470">
      <c r="A1470" s="308" t="s">
        <v>316</v>
      </c>
      <c r="B1470" s="309" t="s">
        <v>8439</v>
      </c>
      <c r="C1470" s="9" t="s">
        <v>8450</v>
      </c>
      <c r="D1470" s="91" t="s">
        <v>8451</v>
      </c>
      <c r="E1470" s="91" t="s">
        <v>3835</v>
      </c>
      <c r="F1470" s="91" t="s">
        <v>8452</v>
      </c>
      <c r="G1470" s="91"/>
    </row>
    <row r="1471">
      <c r="A1471" s="308" t="s">
        <v>316</v>
      </c>
      <c r="B1471" s="309" t="s">
        <v>8439</v>
      </c>
      <c r="C1471" s="9" t="s">
        <v>8453</v>
      </c>
      <c r="D1471" s="91" t="s">
        <v>8454</v>
      </c>
      <c r="E1471" s="91"/>
      <c r="F1471" s="91" t="s">
        <v>8455</v>
      </c>
      <c r="G1471" s="91"/>
    </row>
    <row r="1472">
      <c r="A1472" s="308" t="s">
        <v>316</v>
      </c>
      <c r="B1472" s="309" t="s">
        <v>8439</v>
      </c>
      <c r="C1472" s="9" t="s">
        <v>8453</v>
      </c>
      <c r="D1472" s="91" t="s">
        <v>8456</v>
      </c>
      <c r="E1472" s="91" t="s">
        <v>4560</v>
      </c>
      <c r="F1472" s="91" t="s">
        <v>8457</v>
      </c>
      <c r="G1472" s="91"/>
    </row>
    <row r="1473">
      <c r="A1473" s="308" t="s">
        <v>316</v>
      </c>
      <c r="B1473" s="309" t="s">
        <v>8439</v>
      </c>
      <c r="C1473" s="9" t="s">
        <v>8458</v>
      </c>
      <c r="D1473" s="91" t="s">
        <v>8459</v>
      </c>
      <c r="E1473" s="91"/>
      <c r="F1473" s="91" t="s">
        <v>8446</v>
      </c>
      <c r="G1473" s="91"/>
    </row>
    <row r="1474">
      <c r="A1474" s="308" t="s">
        <v>316</v>
      </c>
      <c r="B1474" s="309" t="s">
        <v>8439</v>
      </c>
      <c r="C1474" s="9" t="s">
        <v>8460</v>
      </c>
      <c r="D1474" s="91" t="s">
        <v>8461</v>
      </c>
      <c r="E1474" s="91" t="s">
        <v>4562</v>
      </c>
      <c r="F1474" s="91" t="s">
        <v>8462</v>
      </c>
      <c r="G1474" s="91"/>
    </row>
    <row r="1475">
      <c r="A1475" s="308" t="s">
        <v>316</v>
      </c>
      <c r="B1475" s="309" t="s">
        <v>8439</v>
      </c>
      <c r="C1475" s="9" t="s">
        <v>8463</v>
      </c>
      <c r="D1475" s="91" t="s">
        <v>8464</v>
      </c>
      <c r="E1475" s="91" t="s">
        <v>8465</v>
      </c>
      <c r="F1475" s="91" t="s">
        <v>8466</v>
      </c>
      <c r="G1475" s="91"/>
    </row>
    <row r="1476">
      <c r="A1476" s="308" t="s">
        <v>316</v>
      </c>
      <c r="B1476" s="309" t="s">
        <v>8439</v>
      </c>
      <c r="C1476" s="9" t="s">
        <v>8467</v>
      </c>
      <c r="D1476" s="91" t="s">
        <v>8468</v>
      </c>
      <c r="E1476" s="91" t="s">
        <v>8469</v>
      </c>
      <c r="F1476" s="91" t="s">
        <v>8470</v>
      </c>
      <c r="G1476" s="91"/>
    </row>
    <row r="1477">
      <c r="A1477" s="308" t="s">
        <v>316</v>
      </c>
      <c r="B1477" s="309" t="s">
        <v>8439</v>
      </c>
      <c r="C1477" s="9" t="s">
        <v>8471</v>
      </c>
      <c r="D1477" s="91" t="s">
        <v>8472</v>
      </c>
      <c r="E1477" s="91"/>
      <c r="F1477" s="91" t="s">
        <v>8473</v>
      </c>
      <c r="G1477" s="91"/>
    </row>
    <row r="1478">
      <c r="A1478" s="308" t="s">
        <v>316</v>
      </c>
      <c r="B1478" s="309" t="s">
        <v>8439</v>
      </c>
      <c r="C1478" s="9" t="s">
        <v>8474</v>
      </c>
      <c r="D1478" s="91" t="s">
        <v>8475</v>
      </c>
      <c r="E1478" s="91"/>
      <c r="F1478" s="91" t="s">
        <v>8446</v>
      </c>
      <c r="G1478" s="91"/>
    </row>
    <row r="1479">
      <c r="A1479" s="308" t="s">
        <v>316</v>
      </c>
      <c r="B1479" s="309" t="s">
        <v>411</v>
      </c>
      <c r="C1479" s="9" t="s">
        <v>8476</v>
      </c>
      <c r="D1479" s="91" t="s">
        <v>8477</v>
      </c>
      <c r="E1479" s="91"/>
      <c r="F1479" s="91" t="s">
        <v>1401</v>
      </c>
      <c r="G1479" s="91"/>
    </row>
    <row r="1480">
      <c r="A1480" s="308" t="s">
        <v>316</v>
      </c>
      <c r="B1480" s="309" t="s">
        <v>411</v>
      </c>
      <c r="C1480" s="9" t="s">
        <v>8476</v>
      </c>
      <c r="D1480" s="91" t="s">
        <v>8478</v>
      </c>
      <c r="E1480" s="91"/>
      <c r="F1480" s="91" t="s">
        <v>8479</v>
      </c>
      <c r="G1480" s="91"/>
    </row>
    <row r="1481">
      <c r="A1481" s="308" t="s">
        <v>316</v>
      </c>
      <c r="B1481" s="309" t="s">
        <v>411</v>
      </c>
      <c r="C1481" s="9" t="s">
        <v>8476</v>
      </c>
      <c r="D1481" s="91" t="s">
        <v>8480</v>
      </c>
      <c r="E1481" s="91"/>
      <c r="F1481" s="91" t="s">
        <v>8481</v>
      </c>
      <c r="G1481" s="91"/>
    </row>
    <row r="1482">
      <c r="A1482" s="308" t="s">
        <v>316</v>
      </c>
      <c r="B1482" s="309" t="s">
        <v>411</v>
      </c>
      <c r="C1482" s="9" t="s">
        <v>8476</v>
      </c>
      <c r="D1482" s="91" t="s">
        <v>413</v>
      </c>
      <c r="E1482" s="91"/>
      <c r="F1482" s="91" t="s">
        <v>1401</v>
      </c>
      <c r="G1482" s="91"/>
    </row>
    <row r="1483">
      <c r="A1483" s="308" t="s">
        <v>316</v>
      </c>
      <c r="B1483" s="309" t="s">
        <v>411</v>
      </c>
      <c r="C1483" s="9" t="s">
        <v>8482</v>
      </c>
      <c r="D1483" s="91" t="s">
        <v>1448</v>
      </c>
      <c r="E1483" s="91"/>
      <c r="F1483" s="91" t="s">
        <v>8483</v>
      </c>
      <c r="G1483" s="91"/>
    </row>
    <row r="1484">
      <c r="A1484" s="308" t="s">
        <v>316</v>
      </c>
      <c r="B1484" s="309" t="s">
        <v>411</v>
      </c>
      <c r="C1484" s="9" t="s">
        <v>8484</v>
      </c>
      <c r="D1484" s="91" t="s">
        <v>8485</v>
      </c>
      <c r="E1484" s="91"/>
      <c r="F1484" s="91" t="s">
        <v>8486</v>
      </c>
      <c r="G1484" s="91"/>
    </row>
    <row r="1485">
      <c r="A1485" s="308" t="s">
        <v>316</v>
      </c>
      <c r="B1485" s="309" t="s">
        <v>411</v>
      </c>
      <c r="C1485" s="9" t="s">
        <v>8484</v>
      </c>
      <c r="D1485" s="91" t="s">
        <v>8487</v>
      </c>
      <c r="E1485" s="91"/>
      <c r="F1485" s="91" t="s">
        <v>8488</v>
      </c>
      <c r="G1485" s="91"/>
    </row>
    <row r="1486">
      <c r="A1486" s="308" t="s">
        <v>316</v>
      </c>
      <c r="B1486" s="309" t="s">
        <v>411</v>
      </c>
      <c r="C1486" s="9" t="s">
        <v>8489</v>
      </c>
      <c r="D1486" s="91" t="s">
        <v>8490</v>
      </c>
      <c r="E1486" s="91"/>
      <c r="F1486" s="91" t="s">
        <v>8491</v>
      </c>
      <c r="G1486" s="91"/>
    </row>
    <row r="1487">
      <c r="A1487" s="308" t="s">
        <v>316</v>
      </c>
      <c r="B1487" s="309" t="s">
        <v>411</v>
      </c>
      <c r="C1487" s="9" t="s">
        <v>8492</v>
      </c>
      <c r="D1487" s="91" t="s">
        <v>8493</v>
      </c>
      <c r="E1487" s="91"/>
      <c r="F1487" s="91" t="s">
        <v>1229</v>
      </c>
      <c r="G1487" s="91"/>
    </row>
    <row r="1488">
      <c r="A1488" s="308" t="s">
        <v>316</v>
      </c>
      <c r="B1488" s="309" t="s">
        <v>411</v>
      </c>
      <c r="C1488" s="9" t="s">
        <v>8492</v>
      </c>
      <c r="D1488" s="91" t="s">
        <v>8494</v>
      </c>
      <c r="E1488" s="91"/>
      <c r="F1488" s="91" t="s">
        <v>8495</v>
      </c>
      <c r="G1488" s="91"/>
    </row>
    <row r="1489">
      <c r="A1489" s="308" t="s">
        <v>316</v>
      </c>
      <c r="B1489" s="309" t="s">
        <v>411</v>
      </c>
      <c r="C1489" s="9" t="s">
        <v>8496</v>
      </c>
      <c r="D1489" s="91" t="s">
        <v>8497</v>
      </c>
      <c r="E1489" s="91"/>
      <c r="F1489" s="91" t="s">
        <v>8498</v>
      </c>
      <c r="G1489" s="91"/>
    </row>
    <row r="1490">
      <c r="A1490" s="308" t="s">
        <v>316</v>
      </c>
      <c r="B1490" s="309" t="s">
        <v>317</v>
      </c>
      <c r="C1490" s="9" t="s">
        <v>8499</v>
      </c>
      <c r="D1490" s="91" t="s">
        <v>319</v>
      </c>
      <c r="E1490" s="91"/>
      <c r="F1490" s="91" t="s">
        <v>8500</v>
      </c>
      <c r="G1490" s="91"/>
    </row>
    <row r="1491">
      <c r="A1491" s="308" t="s">
        <v>316</v>
      </c>
      <c r="B1491" s="309" t="s">
        <v>8501</v>
      </c>
      <c r="C1491" s="9" t="s">
        <v>8502</v>
      </c>
      <c r="D1491" s="91" t="s">
        <v>8503</v>
      </c>
      <c r="E1491" s="91"/>
      <c r="F1491" s="91" t="s">
        <v>4944</v>
      </c>
      <c r="G1491" s="91"/>
    </row>
    <row r="1492">
      <c r="A1492" s="308" t="s">
        <v>316</v>
      </c>
      <c r="B1492" s="309" t="s">
        <v>8504</v>
      </c>
      <c r="C1492" s="9" t="s">
        <v>8505</v>
      </c>
      <c r="D1492" s="91" t="s">
        <v>8506</v>
      </c>
      <c r="E1492" s="91"/>
      <c r="F1492" s="91" t="s">
        <v>8507</v>
      </c>
      <c r="G1492" s="91"/>
    </row>
    <row r="1493">
      <c r="A1493" s="308" t="s">
        <v>316</v>
      </c>
      <c r="B1493" s="309" t="s">
        <v>8504</v>
      </c>
      <c r="C1493" s="9" t="s">
        <v>8505</v>
      </c>
      <c r="D1493" s="91" t="s">
        <v>8508</v>
      </c>
      <c r="E1493" s="91"/>
      <c r="F1493" s="91" t="s">
        <v>8509</v>
      </c>
      <c r="G1493" s="91"/>
    </row>
    <row r="1494">
      <c r="A1494" s="308" t="s">
        <v>316</v>
      </c>
      <c r="B1494" s="309" t="s">
        <v>8504</v>
      </c>
      <c r="C1494" s="9" t="s">
        <v>922</v>
      </c>
      <c r="D1494" s="91" t="s">
        <v>8510</v>
      </c>
      <c r="E1494" s="91" t="s">
        <v>8511</v>
      </c>
      <c r="F1494" s="91" t="s">
        <v>8512</v>
      </c>
      <c r="G1494" s="91"/>
    </row>
    <row r="1495">
      <c r="A1495" s="308" t="s">
        <v>316</v>
      </c>
      <c r="B1495" s="309" t="s">
        <v>8504</v>
      </c>
      <c r="C1495" s="9" t="s">
        <v>8513</v>
      </c>
      <c r="D1495" s="91" t="s">
        <v>8514</v>
      </c>
      <c r="E1495" s="91"/>
      <c r="F1495" s="91" t="s">
        <v>8515</v>
      </c>
      <c r="G1495" s="91"/>
    </row>
    <row r="1496">
      <c r="A1496" s="308" t="s">
        <v>316</v>
      </c>
      <c r="B1496" s="309" t="s">
        <v>8516</v>
      </c>
      <c r="C1496" s="9" t="s">
        <v>8517</v>
      </c>
      <c r="D1496" s="91" t="s">
        <v>8518</v>
      </c>
      <c r="E1496" s="91"/>
      <c r="F1496" s="91" t="s">
        <v>8519</v>
      </c>
      <c r="G1496" s="91"/>
    </row>
    <row r="1497">
      <c r="A1497" s="308" t="s">
        <v>316</v>
      </c>
      <c r="B1497" s="309" t="s">
        <v>8516</v>
      </c>
      <c r="C1497" s="9" t="s">
        <v>8517</v>
      </c>
      <c r="D1497" s="91" t="s">
        <v>8520</v>
      </c>
      <c r="E1497" s="91"/>
      <c r="F1497" s="91" t="s">
        <v>8521</v>
      </c>
      <c r="G1497" s="91"/>
    </row>
    <row r="1498">
      <c r="A1498" s="308" t="s">
        <v>316</v>
      </c>
      <c r="B1498" s="309" t="s">
        <v>8516</v>
      </c>
      <c r="C1498" s="9" t="s">
        <v>8517</v>
      </c>
      <c r="D1498" s="91" t="s">
        <v>8522</v>
      </c>
      <c r="E1498" s="91"/>
      <c r="F1498" s="91" t="s">
        <v>8523</v>
      </c>
      <c r="G1498" s="91"/>
    </row>
    <row r="1499">
      <c r="A1499" s="308" t="s">
        <v>316</v>
      </c>
      <c r="B1499" s="309" t="s">
        <v>8516</v>
      </c>
      <c r="C1499" s="9" t="s">
        <v>8517</v>
      </c>
      <c r="D1499" s="91" t="s">
        <v>8524</v>
      </c>
      <c r="E1499" s="91" t="s">
        <v>8525</v>
      </c>
      <c r="F1499" s="91" t="s">
        <v>8526</v>
      </c>
      <c r="G1499" s="91"/>
    </row>
    <row r="1500">
      <c r="A1500" s="308" t="s">
        <v>316</v>
      </c>
      <c r="B1500" s="309" t="s">
        <v>8516</v>
      </c>
      <c r="C1500" s="9" t="s">
        <v>8527</v>
      </c>
      <c r="D1500" s="91" t="s">
        <v>8528</v>
      </c>
      <c r="E1500" s="91" t="s">
        <v>8529</v>
      </c>
      <c r="F1500" s="91" t="s">
        <v>8486</v>
      </c>
      <c r="G1500" s="91"/>
    </row>
    <row r="1501">
      <c r="A1501" s="308" t="s">
        <v>316</v>
      </c>
      <c r="B1501" s="309" t="s">
        <v>8516</v>
      </c>
      <c r="C1501" s="9" t="s">
        <v>8527</v>
      </c>
      <c r="D1501" s="91" t="s">
        <v>8530</v>
      </c>
      <c r="E1501" s="91" t="s">
        <v>8531</v>
      </c>
      <c r="F1501" s="91" t="s">
        <v>8532</v>
      </c>
      <c r="G1501" s="91"/>
    </row>
    <row r="1502">
      <c r="A1502" s="308" t="s">
        <v>316</v>
      </c>
      <c r="B1502" s="309" t="s">
        <v>8516</v>
      </c>
      <c r="C1502" s="9" t="s">
        <v>8533</v>
      </c>
      <c r="D1502" s="91" t="s">
        <v>8534</v>
      </c>
      <c r="E1502" s="91"/>
      <c r="F1502" s="91" t="s">
        <v>5239</v>
      </c>
      <c r="G1502" s="91"/>
    </row>
    <row r="1503">
      <c r="A1503" s="308" t="s">
        <v>316</v>
      </c>
      <c r="B1503" s="309" t="s">
        <v>8516</v>
      </c>
      <c r="C1503" s="9" t="s">
        <v>8535</v>
      </c>
      <c r="D1503" s="91" t="s">
        <v>8536</v>
      </c>
      <c r="E1503" s="91"/>
      <c r="F1503" s="91" t="s">
        <v>8537</v>
      </c>
      <c r="G1503" s="91"/>
    </row>
    <row r="1504">
      <c r="A1504" s="308" t="s">
        <v>316</v>
      </c>
      <c r="B1504" s="309" t="s">
        <v>8516</v>
      </c>
      <c r="C1504" s="9" t="s">
        <v>8538</v>
      </c>
      <c r="D1504" s="91" t="s">
        <v>8539</v>
      </c>
      <c r="E1504" s="91"/>
      <c r="F1504" s="91" t="s">
        <v>8540</v>
      </c>
      <c r="G1504" s="91"/>
    </row>
    <row r="1505">
      <c r="A1505" s="308" t="s">
        <v>316</v>
      </c>
      <c r="B1505" s="309" t="s">
        <v>8516</v>
      </c>
      <c r="C1505" s="9" t="s">
        <v>8541</v>
      </c>
      <c r="D1505" s="91" t="s">
        <v>8542</v>
      </c>
      <c r="E1505" s="91"/>
      <c r="F1505" s="91" t="s">
        <v>8543</v>
      </c>
      <c r="G1505" s="91"/>
    </row>
    <row r="1506">
      <c r="A1506" s="308" t="s">
        <v>316</v>
      </c>
      <c r="B1506" s="309" t="s">
        <v>8516</v>
      </c>
      <c r="C1506" s="9" t="s">
        <v>8544</v>
      </c>
      <c r="D1506" s="91" t="s">
        <v>8545</v>
      </c>
      <c r="E1506" s="91"/>
      <c r="F1506" s="91" t="s">
        <v>8546</v>
      </c>
      <c r="G1506" s="91"/>
    </row>
    <row r="1507">
      <c r="A1507" s="308" t="s">
        <v>316</v>
      </c>
      <c r="B1507" s="309" t="s">
        <v>8516</v>
      </c>
      <c r="C1507" s="9" t="s">
        <v>8547</v>
      </c>
      <c r="D1507" s="91" t="s">
        <v>8548</v>
      </c>
      <c r="E1507" s="91"/>
      <c r="F1507" s="91" t="s">
        <v>8549</v>
      </c>
      <c r="G1507" s="91"/>
    </row>
    <row r="1508">
      <c r="A1508" s="308" t="s">
        <v>316</v>
      </c>
      <c r="B1508" s="309" t="s">
        <v>8516</v>
      </c>
      <c r="C1508" s="9" t="s">
        <v>8547</v>
      </c>
      <c r="D1508" s="91" t="s">
        <v>8550</v>
      </c>
      <c r="E1508" s="91" t="s">
        <v>8551</v>
      </c>
      <c r="F1508" s="91" t="s">
        <v>8552</v>
      </c>
      <c r="G1508" s="91"/>
    </row>
    <row r="1509">
      <c r="A1509" s="308" t="s">
        <v>316</v>
      </c>
      <c r="B1509" s="309" t="s">
        <v>8516</v>
      </c>
      <c r="C1509" s="9" t="s">
        <v>8553</v>
      </c>
      <c r="D1509" s="91" t="s">
        <v>8554</v>
      </c>
      <c r="E1509" s="91" t="s">
        <v>8555</v>
      </c>
      <c r="F1509" s="91" t="s">
        <v>8556</v>
      </c>
      <c r="G1509" s="91"/>
    </row>
    <row r="1510">
      <c r="A1510" s="308" t="s">
        <v>316</v>
      </c>
      <c r="B1510" s="309" t="s">
        <v>8516</v>
      </c>
      <c r="C1510" s="9" t="s">
        <v>8557</v>
      </c>
      <c r="D1510" s="91" t="s">
        <v>8558</v>
      </c>
      <c r="E1510" s="91"/>
      <c r="F1510" s="91" t="s">
        <v>8559</v>
      </c>
      <c r="G1510" s="91"/>
    </row>
    <row r="1511">
      <c r="A1511" s="308" t="s">
        <v>316</v>
      </c>
      <c r="B1511" s="309" t="s">
        <v>8516</v>
      </c>
      <c r="C1511" s="9" t="s">
        <v>8557</v>
      </c>
      <c r="D1511" s="91" t="s">
        <v>8560</v>
      </c>
      <c r="E1511" s="91" t="s">
        <v>8561</v>
      </c>
      <c r="F1511" s="91" t="s">
        <v>8562</v>
      </c>
      <c r="G1511" s="91"/>
    </row>
    <row r="1512">
      <c r="A1512" s="308" t="s">
        <v>316</v>
      </c>
      <c r="B1512" s="309" t="s">
        <v>8516</v>
      </c>
      <c r="C1512" s="9" t="s">
        <v>8563</v>
      </c>
      <c r="D1512" s="91" t="s">
        <v>8564</v>
      </c>
      <c r="E1512" s="91"/>
      <c r="F1512" s="91" t="s">
        <v>5239</v>
      </c>
      <c r="G1512" s="91"/>
    </row>
    <row r="1513">
      <c r="A1513" s="308" t="s">
        <v>316</v>
      </c>
      <c r="B1513" s="309" t="s">
        <v>8516</v>
      </c>
      <c r="C1513" s="9" t="s">
        <v>8565</v>
      </c>
      <c r="D1513" s="91" t="s">
        <v>8566</v>
      </c>
      <c r="E1513" s="91" t="s">
        <v>8567</v>
      </c>
      <c r="F1513" s="91" t="s">
        <v>8568</v>
      </c>
      <c r="G1513" s="91"/>
    </row>
    <row r="1514">
      <c r="A1514" s="308" t="s">
        <v>316</v>
      </c>
      <c r="B1514" s="309" t="s">
        <v>8516</v>
      </c>
      <c r="C1514" s="9" t="s">
        <v>8569</v>
      </c>
      <c r="D1514" s="91" t="s">
        <v>8570</v>
      </c>
      <c r="E1514" s="91"/>
      <c r="F1514" s="91" t="s">
        <v>8571</v>
      </c>
      <c r="G1514" s="91"/>
    </row>
    <row r="1515">
      <c r="A1515" s="308" t="s">
        <v>316</v>
      </c>
      <c r="B1515" s="309" t="s">
        <v>8516</v>
      </c>
      <c r="C1515" s="9" t="s">
        <v>8572</v>
      </c>
      <c r="D1515" s="91" t="s">
        <v>8573</v>
      </c>
      <c r="E1515" s="91"/>
      <c r="F1515" s="91" t="s">
        <v>8574</v>
      </c>
      <c r="G1515" s="91"/>
    </row>
    <row r="1516">
      <c r="A1516" s="308" t="s">
        <v>316</v>
      </c>
      <c r="B1516" s="309" t="s">
        <v>8516</v>
      </c>
      <c r="C1516" s="9" t="s">
        <v>8575</v>
      </c>
      <c r="D1516" s="91" t="s">
        <v>8576</v>
      </c>
      <c r="E1516" s="91"/>
      <c r="F1516" s="91" t="s">
        <v>8577</v>
      </c>
      <c r="G1516" s="91"/>
    </row>
    <row r="1517">
      <c r="A1517" s="308" t="s">
        <v>316</v>
      </c>
      <c r="B1517" s="309" t="s">
        <v>8516</v>
      </c>
      <c r="C1517" s="9" t="s">
        <v>8575</v>
      </c>
      <c r="D1517" s="91" t="s">
        <v>8578</v>
      </c>
      <c r="E1517" s="91"/>
      <c r="F1517" s="91" t="s">
        <v>8579</v>
      </c>
      <c r="G1517" s="91"/>
    </row>
    <row r="1518">
      <c r="A1518" s="308" t="s">
        <v>316</v>
      </c>
      <c r="B1518" s="309" t="s">
        <v>8516</v>
      </c>
      <c r="C1518" s="9" t="s">
        <v>8580</v>
      </c>
      <c r="D1518" s="91" t="s">
        <v>8581</v>
      </c>
      <c r="E1518" s="91"/>
      <c r="F1518" s="91" t="s">
        <v>5239</v>
      </c>
      <c r="G1518" s="91"/>
    </row>
    <row r="1519">
      <c r="A1519" s="308" t="s">
        <v>316</v>
      </c>
      <c r="B1519" s="309" t="s">
        <v>8516</v>
      </c>
      <c r="C1519" s="9" t="s">
        <v>8582</v>
      </c>
      <c r="D1519" s="91" t="s">
        <v>8583</v>
      </c>
      <c r="E1519" s="91" t="s">
        <v>8584</v>
      </c>
      <c r="F1519" s="91" t="s">
        <v>8585</v>
      </c>
      <c r="G1519" s="91"/>
    </row>
    <row r="1520">
      <c r="A1520" s="308" t="s">
        <v>316</v>
      </c>
      <c r="B1520" s="309" t="s">
        <v>8516</v>
      </c>
      <c r="C1520" s="9" t="s">
        <v>8582</v>
      </c>
      <c r="D1520" s="91" t="s">
        <v>8586</v>
      </c>
      <c r="E1520" s="91"/>
      <c r="F1520" s="91" t="s">
        <v>8526</v>
      </c>
      <c r="G1520" s="91"/>
    </row>
    <row r="1521">
      <c r="A1521" s="308" t="s">
        <v>316</v>
      </c>
      <c r="B1521" s="309" t="s">
        <v>8516</v>
      </c>
      <c r="C1521" s="9" t="s">
        <v>8587</v>
      </c>
      <c r="D1521" s="91" t="s">
        <v>8588</v>
      </c>
      <c r="E1521" s="91"/>
      <c r="F1521" s="91" t="s">
        <v>5239</v>
      </c>
      <c r="G1521" s="91"/>
    </row>
    <row r="1522">
      <c r="A1522" s="308" t="s">
        <v>316</v>
      </c>
      <c r="B1522" s="309" t="s">
        <v>8516</v>
      </c>
      <c r="C1522" s="9" t="s">
        <v>8587</v>
      </c>
      <c r="D1522" s="91" t="s">
        <v>8589</v>
      </c>
      <c r="E1522" s="91"/>
      <c r="F1522" s="91" t="s">
        <v>8546</v>
      </c>
      <c r="G1522" s="91"/>
    </row>
    <row r="1523">
      <c r="A1523" s="308" t="s">
        <v>316</v>
      </c>
      <c r="B1523" s="309" t="s">
        <v>8516</v>
      </c>
      <c r="C1523" s="9" t="s">
        <v>8590</v>
      </c>
      <c r="D1523" s="91" t="s">
        <v>8591</v>
      </c>
      <c r="E1523" s="91" t="s">
        <v>3835</v>
      </c>
      <c r="F1523" s="91" t="s">
        <v>8486</v>
      </c>
      <c r="G1523" s="91"/>
    </row>
    <row r="1524">
      <c r="A1524" s="308" t="s">
        <v>316</v>
      </c>
      <c r="B1524" s="309" t="s">
        <v>8516</v>
      </c>
      <c r="C1524" s="9" t="s">
        <v>8592</v>
      </c>
      <c r="D1524" s="91" t="s">
        <v>8593</v>
      </c>
      <c r="E1524" s="91"/>
      <c r="F1524" s="91" t="s">
        <v>8594</v>
      </c>
      <c r="G1524" s="91"/>
    </row>
    <row r="1525">
      <c r="A1525" s="308" t="s">
        <v>316</v>
      </c>
      <c r="B1525" s="309" t="s">
        <v>8516</v>
      </c>
      <c r="C1525" s="9" t="s">
        <v>8595</v>
      </c>
      <c r="D1525" s="91" t="s">
        <v>8596</v>
      </c>
      <c r="E1525" s="91"/>
      <c r="F1525" s="91" t="s">
        <v>8594</v>
      </c>
      <c r="G1525" s="91"/>
    </row>
    <row r="1526">
      <c r="A1526" s="308" t="s">
        <v>316</v>
      </c>
      <c r="B1526" s="309" t="s">
        <v>8516</v>
      </c>
      <c r="C1526" s="9" t="s">
        <v>8597</v>
      </c>
      <c r="D1526" s="91" t="s">
        <v>8598</v>
      </c>
      <c r="E1526" s="91"/>
      <c r="F1526" s="91" t="s">
        <v>8486</v>
      </c>
      <c r="G1526" s="91"/>
    </row>
    <row r="1527">
      <c r="A1527" s="308" t="s">
        <v>316</v>
      </c>
      <c r="B1527" s="309" t="s">
        <v>8516</v>
      </c>
      <c r="C1527" s="9" t="s">
        <v>8599</v>
      </c>
      <c r="D1527" s="91" t="s">
        <v>8600</v>
      </c>
      <c r="E1527" s="91" t="s">
        <v>8601</v>
      </c>
      <c r="F1527" s="91" t="s">
        <v>8562</v>
      </c>
      <c r="G1527" s="91"/>
    </row>
    <row r="1528">
      <c r="A1528" s="308" t="s">
        <v>316</v>
      </c>
      <c r="B1528" s="309" t="s">
        <v>8516</v>
      </c>
      <c r="C1528" s="9" t="s">
        <v>8602</v>
      </c>
      <c r="D1528" s="91" t="s">
        <v>8603</v>
      </c>
      <c r="E1528" s="91"/>
      <c r="F1528" s="91" t="s">
        <v>8568</v>
      </c>
      <c r="G1528" s="91"/>
    </row>
    <row r="1529">
      <c r="A1529" s="308" t="s">
        <v>316</v>
      </c>
      <c r="B1529" s="309" t="s">
        <v>8604</v>
      </c>
      <c r="C1529" s="9" t="s">
        <v>8605</v>
      </c>
      <c r="D1529" s="91" t="s">
        <v>8606</v>
      </c>
      <c r="E1529" s="91"/>
      <c r="F1529" s="91" t="s">
        <v>8607</v>
      </c>
      <c r="G1529" s="91"/>
    </row>
    <row r="1530">
      <c r="A1530" s="308" t="s">
        <v>316</v>
      </c>
      <c r="B1530" s="309" t="s">
        <v>8604</v>
      </c>
      <c r="C1530" s="9" t="s">
        <v>8608</v>
      </c>
      <c r="D1530" s="91" t="s">
        <v>8609</v>
      </c>
      <c r="E1530" s="91"/>
      <c r="F1530" s="91" t="s">
        <v>8610</v>
      </c>
      <c r="G1530" s="91"/>
    </row>
    <row r="1531">
      <c r="A1531" s="308" t="s">
        <v>316</v>
      </c>
      <c r="B1531" s="309" t="s">
        <v>8604</v>
      </c>
      <c r="C1531" s="9" t="s">
        <v>8608</v>
      </c>
      <c r="D1531" s="91" t="s">
        <v>8611</v>
      </c>
      <c r="E1531" s="91"/>
      <c r="F1531" s="91" t="s">
        <v>8526</v>
      </c>
      <c r="G1531" s="91"/>
    </row>
    <row r="1532">
      <c r="A1532" s="308" t="s">
        <v>316</v>
      </c>
      <c r="B1532" s="309" t="s">
        <v>8604</v>
      </c>
      <c r="C1532" s="9" t="s">
        <v>8608</v>
      </c>
      <c r="D1532" s="91" t="s">
        <v>8612</v>
      </c>
      <c r="E1532" s="91"/>
      <c r="F1532" s="91" t="s">
        <v>8470</v>
      </c>
      <c r="G1532" s="91"/>
    </row>
    <row r="1533">
      <c r="A1533" s="308" t="s">
        <v>316</v>
      </c>
      <c r="B1533" s="309" t="s">
        <v>8604</v>
      </c>
      <c r="C1533" s="9" t="s">
        <v>8608</v>
      </c>
      <c r="D1533" s="91" t="s">
        <v>8613</v>
      </c>
      <c r="E1533" s="91"/>
      <c r="F1533" s="91" t="s">
        <v>8614</v>
      </c>
      <c r="G1533" s="91"/>
    </row>
    <row r="1534">
      <c r="A1534" s="308" t="s">
        <v>316</v>
      </c>
      <c r="B1534" s="309" t="s">
        <v>8604</v>
      </c>
      <c r="C1534" s="9" t="s">
        <v>8608</v>
      </c>
      <c r="D1534" s="91" t="s">
        <v>8615</v>
      </c>
      <c r="E1534" s="91"/>
      <c r="F1534" s="91" t="s">
        <v>8616</v>
      </c>
      <c r="G1534" s="91"/>
    </row>
    <row r="1535">
      <c r="A1535" s="308" t="s">
        <v>316</v>
      </c>
      <c r="B1535" s="309" t="s">
        <v>8604</v>
      </c>
      <c r="C1535" s="9" t="s">
        <v>8617</v>
      </c>
      <c r="D1535" s="91" t="s">
        <v>8618</v>
      </c>
      <c r="E1535" s="91"/>
      <c r="F1535" s="91" t="s">
        <v>8619</v>
      </c>
      <c r="G1535" s="91"/>
    </row>
    <row r="1536">
      <c r="A1536" s="308" t="s">
        <v>316</v>
      </c>
      <c r="B1536" s="309" t="s">
        <v>8604</v>
      </c>
      <c r="C1536" s="9" t="s">
        <v>8617</v>
      </c>
      <c r="D1536" s="91" t="s">
        <v>8620</v>
      </c>
      <c r="E1536" s="91"/>
      <c r="F1536" s="91" t="s">
        <v>8621</v>
      </c>
      <c r="G1536" s="91"/>
    </row>
    <row r="1537">
      <c r="A1537" s="308" t="s">
        <v>316</v>
      </c>
      <c r="B1537" s="309" t="s">
        <v>8604</v>
      </c>
      <c r="C1537" s="9" t="s">
        <v>8617</v>
      </c>
      <c r="D1537" s="91" t="s">
        <v>8622</v>
      </c>
      <c r="E1537" s="91"/>
      <c r="F1537" s="91" t="s">
        <v>8623</v>
      </c>
      <c r="G1537" s="91"/>
    </row>
    <row r="1538">
      <c r="A1538" s="308" t="s">
        <v>316</v>
      </c>
      <c r="B1538" s="309" t="s">
        <v>8604</v>
      </c>
      <c r="C1538" s="9" t="s">
        <v>8617</v>
      </c>
      <c r="D1538" s="91" t="s">
        <v>8624</v>
      </c>
      <c r="E1538" s="91"/>
      <c r="F1538" s="91" t="s">
        <v>8625</v>
      </c>
      <c r="G1538" s="91"/>
    </row>
    <row r="1539">
      <c r="A1539" s="308" t="s">
        <v>316</v>
      </c>
      <c r="B1539" s="309" t="s">
        <v>8604</v>
      </c>
      <c r="C1539" s="9" t="s">
        <v>8617</v>
      </c>
      <c r="D1539" s="91" t="s">
        <v>8626</v>
      </c>
      <c r="E1539" s="91"/>
      <c r="F1539" s="91" t="s">
        <v>8627</v>
      </c>
      <c r="G1539" s="91"/>
    </row>
    <row r="1540">
      <c r="A1540" s="308" t="s">
        <v>316</v>
      </c>
      <c r="B1540" s="309" t="s">
        <v>8604</v>
      </c>
      <c r="C1540" s="9" t="s">
        <v>8628</v>
      </c>
      <c r="D1540" s="91" t="s">
        <v>8629</v>
      </c>
      <c r="E1540" s="91"/>
      <c r="F1540" s="91" t="s">
        <v>8630</v>
      </c>
      <c r="G1540" s="91"/>
    </row>
    <row r="1541">
      <c r="A1541" s="308" t="s">
        <v>316</v>
      </c>
      <c r="B1541" s="309" t="s">
        <v>8604</v>
      </c>
      <c r="C1541" s="9" t="s">
        <v>8628</v>
      </c>
      <c r="D1541" s="91" t="s">
        <v>8631</v>
      </c>
      <c r="E1541" s="91"/>
      <c r="F1541" s="91" t="s">
        <v>8632</v>
      </c>
      <c r="G1541" s="91"/>
    </row>
    <row r="1542">
      <c r="A1542" s="308" t="s">
        <v>316</v>
      </c>
      <c r="B1542" s="309" t="s">
        <v>8604</v>
      </c>
      <c r="C1542" s="9" t="s">
        <v>8628</v>
      </c>
      <c r="D1542" s="91" t="s">
        <v>8633</v>
      </c>
      <c r="E1542" s="91" t="s">
        <v>8634</v>
      </c>
      <c r="F1542" s="91" t="s">
        <v>8635</v>
      </c>
      <c r="G1542" s="91"/>
    </row>
    <row r="1543">
      <c r="A1543" s="308" t="s">
        <v>316</v>
      </c>
      <c r="B1543" s="309" t="s">
        <v>8604</v>
      </c>
      <c r="C1543" s="9" t="s">
        <v>8628</v>
      </c>
      <c r="D1543" s="91" t="s">
        <v>8636</v>
      </c>
      <c r="E1543" s="91"/>
      <c r="F1543" s="91" t="s">
        <v>8637</v>
      </c>
      <c r="G1543" s="91"/>
    </row>
    <row r="1544">
      <c r="A1544" s="308" t="s">
        <v>316</v>
      </c>
      <c r="B1544" s="309" t="s">
        <v>8604</v>
      </c>
      <c r="C1544" s="9" t="s">
        <v>8628</v>
      </c>
      <c r="D1544" s="91" t="s">
        <v>8638</v>
      </c>
      <c r="E1544" s="91"/>
      <c r="F1544" s="91" t="s">
        <v>8639</v>
      </c>
      <c r="G1544" s="91"/>
    </row>
    <row r="1545">
      <c r="A1545" s="308" t="s">
        <v>316</v>
      </c>
      <c r="B1545" s="309" t="s">
        <v>8604</v>
      </c>
      <c r="C1545" s="9" t="s">
        <v>8628</v>
      </c>
      <c r="D1545" s="91" t="s">
        <v>8640</v>
      </c>
      <c r="E1545" s="91"/>
      <c r="F1545" s="91" t="s">
        <v>8641</v>
      </c>
      <c r="G1545" s="91"/>
    </row>
    <row r="1546">
      <c r="A1546" s="308" t="s">
        <v>316</v>
      </c>
      <c r="B1546" s="309" t="s">
        <v>8604</v>
      </c>
      <c r="C1546" s="9" t="s">
        <v>8628</v>
      </c>
      <c r="D1546" s="91" t="s">
        <v>8642</v>
      </c>
      <c r="E1546" s="91"/>
      <c r="F1546" s="91" t="s">
        <v>8643</v>
      </c>
      <c r="G1546" s="91"/>
    </row>
    <row r="1547">
      <c r="A1547" s="308" t="s">
        <v>316</v>
      </c>
      <c r="B1547" s="309" t="s">
        <v>8604</v>
      </c>
      <c r="C1547" s="9" t="s">
        <v>8644</v>
      </c>
      <c r="D1547" s="91" t="s">
        <v>8645</v>
      </c>
      <c r="E1547" s="91"/>
      <c r="F1547" s="91" t="s">
        <v>8646</v>
      </c>
      <c r="G1547" s="91"/>
    </row>
    <row r="1548">
      <c r="A1548" s="308" t="s">
        <v>316</v>
      </c>
      <c r="B1548" s="309" t="s">
        <v>8604</v>
      </c>
      <c r="C1548" s="9" t="s">
        <v>8647</v>
      </c>
      <c r="D1548" s="91" t="s">
        <v>8648</v>
      </c>
      <c r="E1548" s="91"/>
      <c r="F1548" s="91" t="s">
        <v>8649</v>
      </c>
      <c r="G1548" s="91"/>
    </row>
    <row r="1549">
      <c r="A1549" s="308" t="s">
        <v>316</v>
      </c>
      <c r="B1549" s="309" t="s">
        <v>8604</v>
      </c>
      <c r="C1549" s="9" t="s">
        <v>8647</v>
      </c>
      <c r="D1549" s="91" t="s">
        <v>8650</v>
      </c>
      <c r="E1549" s="91"/>
      <c r="F1549" s="91" t="s">
        <v>8651</v>
      </c>
      <c r="G1549" s="91"/>
    </row>
    <row r="1550">
      <c r="A1550" s="308" t="s">
        <v>316</v>
      </c>
      <c r="B1550" s="309" t="s">
        <v>8604</v>
      </c>
      <c r="C1550" s="9" t="s">
        <v>8652</v>
      </c>
      <c r="D1550" s="91" t="s">
        <v>8653</v>
      </c>
      <c r="E1550" s="91"/>
      <c r="F1550" s="91" t="s">
        <v>8654</v>
      </c>
      <c r="G1550" s="91"/>
    </row>
    <row r="1551">
      <c r="A1551" s="308" t="s">
        <v>316</v>
      </c>
      <c r="B1551" s="309" t="s">
        <v>8604</v>
      </c>
      <c r="C1551" s="9" t="s">
        <v>8652</v>
      </c>
      <c r="D1551" s="91" t="s">
        <v>8655</v>
      </c>
      <c r="E1551" s="91"/>
      <c r="F1551" s="91" t="s">
        <v>8446</v>
      </c>
      <c r="G1551" s="91"/>
    </row>
    <row r="1552">
      <c r="A1552" s="308" t="s">
        <v>316</v>
      </c>
      <c r="B1552" s="309" t="s">
        <v>8604</v>
      </c>
      <c r="C1552" s="9" t="s">
        <v>8652</v>
      </c>
      <c r="D1552" s="91" t="s">
        <v>8656</v>
      </c>
      <c r="E1552" s="91"/>
      <c r="F1552" s="91" t="s">
        <v>8651</v>
      </c>
      <c r="G1552" s="91"/>
    </row>
    <row r="1553">
      <c r="A1553" s="308" t="s">
        <v>316</v>
      </c>
      <c r="B1553" s="309" t="s">
        <v>8604</v>
      </c>
      <c r="C1553" s="9" t="s">
        <v>8652</v>
      </c>
      <c r="D1553" s="91" t="s">
        <v>8657</v>
      </c>
      <c r="E1553" s="91"/>
      <c r="F1553" s="91" t="s">
        <v>8658</v>
      </c>
      <c r="G1553" s="91"/>
    </row>
    <row r="1554">
      <c r="A1554" s="308" t="s">
        <v>316</v>
      </c>
      <c r="B1554" s="309" t="s">
        <v>8604</v>
      </c>
      <c r="C1554" s="9" t="s">
        <v>8659</v>
      </c>
      <c r="D1554" s="91" t="s">
        <v>8660</v>
      </c>
      <c r="E1554" s="91"/>
      <c r="F1554" s="91" t="s">
        <v>8661</v>
      </c>
      <c r="G1554" s="91"/>
    </row>
    <row r="1555">
      <c r="A1555" s="308" t="s">
        <v>316</v>
      </c>
      <c r="B1555" s="309" t="s">
        <v>8604</v>
      </c>
      <c r="C1555" s="9" t="s">
        <v>8659</v>
      </c>
      <c r="D1555" s="91" t="s">
        <v>8662</v>
      </c>
      <c r="E1555" s="91"/>
      <c r="F1555" s="91" t="s">
        <v>8663</v>
      </c>
      <c r="G1555" s="91"/>
    </row>
    <row r="1556">
      <c r="A1556" s="308" t="s">
        <v>316</v>
      </c>
      <c r="B1556" s="309" t="s">
        <v>8604</v>
      </c>
      <c r="C1556" s="9" t="s">
        <v>8659</v>
      </c>
      <c r="D1556" s="91" t="s">
        <v>8664</v>
      </c>
      <c r="E1556" s="91"/>
      <c r="F1556" s="91" t="s">
        <v>8665</v>
      </c>
      <c r="G1556" s="91"/>
    </row>
    <row r="1557">
      <c r="A1557" s="308" t="s">
        <v>316</v>
      </c>
      <c r="B1557" s="309" t="s">
        <v>8604</v>
      </c>
      <c r="C1557" s="9" t="s">
        <v>8659</v>
      </c>
      <c r="D1557" s="91" t="s">
        <v>8666</v>
      </c>
      <c r="E1557" s="91"/>
      <c r="F1557" s="91" t="s">
        <v>8667</v>
      </c>
      <c r="G1557" s="91"/>
    </row>
    <row r="1558">
      <c r="A1558" s="308" t="s">
        <v>316</v>
      </c>
      <c r="B1558" s="309" t="s">
        <v>8604</v>
      </c>
      <c r="C1558" s="9" t="s">
        <v>8659</v>
      </c>
      <c r="D1558" s="91" t="s">
        <v>8668</v>
      </c>
      <c r="E1558" s="91"/>
      <c r="F1558" s="91" t="s">
        <v>8669</v>
      </c>
      <c r="G1558" s="91"/>
    </row>
    <row r="1559">
      <c r="A1559" s="308" t="s">
        <v>316</v>
      </c>
      <c r="B1559" s="309" t="s">
        <v>8604</v>
      </c>
      <c r="C1559" s="9" t="s">
        <v>8659</v>
      </c>
      <c r="D1559" s="91" t="s">
        <v>8670</v>
      </c>
      <c r="E1559" s="91"/>
      <c r="F1559" s="91" t="s">
        <v>8671</v>
      </c>
      <c r="G1559" s="91"/>
    </row>
    <row r="1560">
      <c r="A1560" s="308" t="s">
        <v>316</v>
      </c>
      <c r="B1560" s="309" t="s">
        <v>8604</v>
      </c>
      <c r="C1560" s="9" t="s">
        <v>8659</v>
      </c>
      <c r="D1560" s="91" t="s">
        <v>8672</v>
      </c>
      <c r="E1560" s="91"/>
      <c r="F1560" s="91" t="s">
        <v>8673</v>
      </c>
      <c r="G1560" s="91"/>
    </row>
    <row r="1561">
      <c r="A1561" s="308" t="s">
        <v>316</v>
      </c>
      <c r="B1561" s="309" t="s">
        <v>8604</v>
      </c>
      <c r="C1561" s="9" t="s">
        <v>8659</v>
      </c>
      <c r="D1561" s="91" t="s">
        <v>8674</v>
      </c>
      <c r="E1561" s="91"/>
      <c r="F1561" s="91" t="s">
        <v>8675</v>
      </c>
      <c r="G1561" s="91"/>
    </row>
    <row r="1562">
      <c r="A1562" s="308" t="s">
        <v>316</v>
      </c>
      <c r="B1562" s="309" t="s">
        <v>8604</v>
      </c>
      <c r="C1562" s="9" t="s">
        <v>8659</v>
      </c>
      <c r="D1562" s="91" t="s">
        <v>8676</v>
      </c>
      <c r="E1562" s="91"/>
      <c r="F1562" s="91" t="s">
        <v>8616</v>
      </c>
      <c r="G1562" s="91"/>
    </row>
    <row r="1563">
      <c r="A1563" s="308" t="s">
        <v>316</v>
      </c>
      <c r="B1563" s="309" t="s">
        <v>8604</v>
      </c>
      <c r="C1563" s="9" t="s">
        <v>8659</v>
      </c>
      <c r="D1563" s="91" t="s">
        <v>8677</v>
      </c>
      <c r="E1563" s="91"/>
      <c r="F1563" s="91" t="s">
        <v>8678</v>
      </c>
      <c r="G1563" s="91"/>
    </row>
    <row r="1564">
      <c r="A1564" s="308" t="s">
        <v>316</v>
      </c>
      <c r="B1564" s="309" t="s">
        <v>8604</v>
      </c>
      <c r="C1564" s="9" t="s">
        <v>8659</v>
      </c>
      <c r="D1564" s="91" t="s">
        <v>8679</v>
      </c>
      <c r="E1564" s="91"/>
      <c r="F1564" s="91" t="s">
        <v>8680</v>
      </c>
      <c r="G1564" s="91"/>
    </row>
    <row r="1565">
      <c r="A1565" s="308" t="s">
        <v>316</v>
      </c>
      <c r="B1565" s="309" t="s">
        <v>8604</v>
      </c>
      <c r="C1565" s="9" t="s">
        <v>8659</v>
      </c>
      <c r="D1565" s="91" t="s">
        <v>8681</v>
      </c>
      <c r="E1565" s="91"/>
      <c r="F1565" s="91" t="s">
        <v>8673</v>
      </c>
      <c r="G1565" s="91"/>
    </row>
    <row r="1566">
      <c r="A1566" s="308" t="s">
        <v>316</v>
      </c>
      <c r="B1566" s="309" t="s">
        <v>8604</v>
      </c>
      <c r="C1566" s="9" t="s">
        <v>8659</v>
      </c>
      <c r="D1566" s="91" t="s">
        <v>8682</v>
      </c>
      <c r="E1566" s="91"/>
      <c r="F1566" s="91" t="s">
        <v>1401</v>
      </c>
      <c r="G1566" s="91"/>
    </row>
    <row r="1567">
      <c r="A1567" s="308" t="s">
        <v>316</v>
      </c>
      <c r="B1567" s="309" t="s">
        <v>8604</v>
      </c>
      <c r="C1567" s="9" t="s">
        <v>8683</v>
      </c>
      <c r="D1567" s="91" t="s">
        <v>8684</v>
      </c>
      <c r="E1567" s="91"/>
      <c r="F1567" s="91" t="s">
        <v>8667</v>
      </c>
      <c r="G1567" s="91"/>
    </row>
    <row r="1568">
      <c r="A1568" s="308" t="s">
        <v>316</v>
      </c>
      <c r="B1568" s="309" t="s">
        <v>8604</v>
      </c>
      <c r="C1568" s="9" t="s">
        <v>8683</v>
      </c>
      <c r="D1568" s="91" t="s">
        <v>8685</v>
      </c>
      <c r="E1568" s="91"/>
      <c r="F1568" s="91" t="s">
        <v>8686</v>
      </c>
      <c r="G1568" s="91"/>
    </row>
    <row r="1569">
      <c r="A1569" s="308" t="s">
        <v>316</v>
      </c>
      <c r="B1569" s="309" t="s">
        <v>8604</v>
      </c>
      <c r="C1569" s="9" t="s">
        <v>8683</v>
      </c>
      <c r="D1569" s="91" t="s">
        <v>8687</v>
      </c>
      <c r="E1569" s="91"/>
      <c r="F1569" s="91" t="s">
        <v>8688</v>
      </c>
      <c r="G1569" s="91"/>
    </row>
    <row r="1570">
      <c r="A1570" s="308" t="s">
        <v>316</v>
      </c>
      <c r="B1570" s="309" t="s">
        <v>8604</v>
      </c>
      <c r="C1570" s="9" t="s">
        <v>8683</v>
      </c>
      <c r="D1570" s="91" t="s">
        <v>8689</v>
      </c>
      <c r="E1570" s="91"/>
      <c r="F1570" s="91" t="s">
        <v>8690</v>
      </c>
      <c r="G1570" s="91"/>
    </row>
    <row r="1571">
      <c r="A1571" s="308" t="s">
        <v>316</v>
      </c>
      <c r="B1571" s="309" t="s">
        <v>8604</v>
      </c>
      <c r="C1571" s="9" t="s">
        <v>8683</v>
      </c>
      <c r="D1571" s="91" t="s">
        <v>8691</v>
      </c>
      <c r="E1571" s="91"/>
      <c r="F1571" s="91" t="s">
        <v>8692</v>
      </c>
      <c r="G1571" s="91"/>
    </row>
    <row r="1572">
      <c r="A1572" s="308" t="s">
        <v>316</v>
      </c>
      <c r="B1572" s="309" t="s">
        <v>8604</v>
      </c>
      <c r="C1572" s="9" t="s">
        <v>8683</v>
      </c>
      <c r="D1572" s="91" t="s">
        <v>8693</v>
      </c>
      <c r="E1572" s="91"/>
      <c r="F1572" s="91" t="s">
        <v>8694</v>
      </c>
      <c r="G1572" s="91"/>
    </row>
    <row r="1573">
      <c r="A1573" s="308" t="s">
        <v>316</v>
      </c>
      <c r="B1573" s="309" t="s">
        <v>8604</v>
      </c>
      <c r="C1573" s="9" t="s">
        <v>8683</v>
      </c>
      <c r="D1573" s="91" t="s">
        <v>8695</v>
      </c>
      <c r="E1573" s="91" t="s">
        <v>3481</v>
      </c>
      <c r="F1573" s="91" t="s">
        <v>8696</v>
      </c>
      <c r="G1573" s="91"/>
    </row>
    <row r="1574">
      <c r="A1574" s="308" t="s">
        <v>316</v>
      </c>
      <c r="B1574" s="309" t="s">
        <v>8604</v>
      </c>
      <c r="C1574" s="9" t="s">
        <v>8683</v>
      </c>
      <c r="D1574" s="91" t="s">
        <v>8697</v>
      </c>
      <c r="E1574" s="91"/>
      <c r="F1574" s="91" t="s">
        <v>8646</v>
      </c>
      <c r="G1574" s="91"/>
    </row>
    <row r="1575">
      <c r="A1575" s="308" t="s">
        <v>316</v>
      </c>
      <c r="B1575" s="309" t="s">
        <v>8604</v>
      </c>
      <c r="C1575" s="9" t="s">
        <v>8698</v>
      </c>
      <c r="D1575" s="91" t="s">
        <v>8699</v>
      </c>
      <c r="E1575" s="91" t="s">
        <v>8700</v>
      </c>
      <c r="F1575" s="91" t="s">
        <v>8701</v>
      </c>
      <c r="G1575" s="91"/>
    </row>
    <row r="1576">
      <c r="A1576" s="308" t="s">
        <v>316</v>
      </c>
      <c r="B1576" s="309" t="s">
        <v>8604</v>
      </c>
      <c r="C1576" s="9" t="s">
        <v>8698</v>
      </c>
      <c r="D1576" s="91" t="s">
        <v>8702</v>
      </c>
      <c r="E1576" s="91"/>
      <c r="F1576" s="91" t="s">
        <v>8703</v>
      </c>
      <c r="G1576" s="91"/>
    </row>
    <row r="1577">
      <c r="A1577" s="308" t="s">
        <v>316</v>
      </c>
      <c r="B1577" s="309" t="s">
        <v>8604</v>
      </c>
      <c r="C1577" s="9" t="s">
        <v>8698</v>
      </c>
      <c r="D1577" s="91" t="s">
        <v>8704</v>
      </c>
      <c r="E1577" s="91"/>
      <c r="F1577" s="91" t="s">
        <v>8705</v>
      </c>
      <c r="G1577" s="91"/>
    </row>
    <row r="1578">
      <c r="A1578" s="308" t="s">
        <v>316</v>
      </c>
      <c r="B1578" s="309" t="s">
        <v>8604</v>
      </c>
      <c r="C1578" s="9" t="s">
        <v>8698</v>
      </c>
      <c r="D1578" s="91" t="s">
        <v>8706</v>
      </c>
      <c r="E1578" s="91"/>
      <c r="F1578" s="91" t="s">
        <v>8707</v>
      </c>
      <c r="G1578" s="91"/>
    </row>
    <row r="1579">
      <c r="A1579" s="308" t="s">
        <v>316</v>
      </c>
      <c r="B1579" s="309" t="s">
        <v>8604</v>
      </c>
      <c r="C1579" s="9" t="s">
        <v>8698</v>
      </c>
      <c r="D1579" s="91" t="s">
        <v>8708</v>
      </c>
      <c r="E1579" s="91"/>
      <c r="F1579" s="91" t="s">
        <v>8661</v>
      </c>
      <c r="G1579" s="91"/>
    </row>
    <row r="1580">
      <c r="A1580" s="308" t="s">
        <v>316</v>
      </c>
      <c r="B1580" s="309" t="s">
        <v>8604</v>
      </c>
      <c r="C1580" s="9" t="s">
        <v>8698</v>
      </c>
      <c r="D1580" s="91" t="s">
        <v>8709</v>
      </c>
      <c r="E1580" s="91"/>
      <c r="F1580" s="91" t="s">
        <v>8686</v>
      </c>
      <c r="G1580" s="91"/>
    </row>
    <row r="1581">
      <c r="A1581" s="308" t="s">
        <v>316</v>
      </c>
      <c r="B1581" s="309" t="s">
        <v>8604</v>
      </c>
      <c r="C1581" s="9" t="s">
        <v>8698</v>
      </c>
      <c r="D1581" s="91" t="s">
        <v>8710</v>
      </c>
      <c r="E1581" s="91"/>
      <c r="F1581" s="91" t="s">
        <v>8470</v>
      </c>
      <c r="G1581" s="91"/>
    </row>
    <row r="1582">
      <c r="A1582" s="308" t="s">
        <v>316</v>
      </c>
      <c r="B1582" s="309" t="s">
        <v>8604</v>
      </c>
      <c r="C1582" s="9" t="s">
        <v>8698</v>
      </c>
      <c r="D1582" s="91" t="s">
        <v>8711</v>
      </c>
      <c r="E1582" s="91"/>
      <c r="F1582" s="91" t="s">
        <v>8661</v>
      </c>
      <c r="G1582" s="91"/>
    </row>
    <row r="1583">
      <c r="A1583" s="308" t="s">
        <v>316</v>
      </c>
      <c r="B1583" s="309" t="s">
        <v>8604</v>
      </c>
      <c r="C1583" s="9" t="s">
        <v>8698</v>
      </c>
      <c r="D1583" s="91" t="s">
        <v>8712</v>
      </c>
      <c r="E1583" s="91"/>
      <c r="F1583" s="91" t="s">
        <v>8713</v>
      </c>
      <c r="G1583" s="91"/>
    </row>
    <row r="1584">
      <c r="A1584" s="308" t="s">
        <v>316</v>
      </c>
      <c r="B1584" s="309" t="s">
        <v>8604</v>
      </c>
      <c r="C1584" s="9" t="s">
        <v>8698</v>
      </c>
      <c r="D1584" s="91" t="s">
        <v>8714</v>
      </c>
      <c r="E1584" s="91"/>
      <c r="F1584" s="91" t="s">
        <v>8678</v>
      </c>
      <c r="G1584" s="91"/>
    </row>
    <row r="1585">
      <c r="A1585" s="308" t="s">
        <v>316</v>
      </c>
      <c r="B1585" s="309" t="s">
        <v>8604</v>
      </c>
      <c r="C1585" s="9" t="s">
        <v>8715</v>
      </c>
      <c r="D1585" s="91" t="s">
        <v>8716</v>
      </c>
      <c r="E1585" s="91"/>
      <c r="F1585" s="91" t="s">
        <v>8717</v>
      </c>
      <c r="G1585" s="91"/>
    </row>
    <row r="1586">
      <c r="A1586" s="308" t="s">
        <v>316</v>
      </c>
      <c r="B1586" s="309" t="s">
        <v>8604</v>
      </c>
      <c r="C1586" s="9" t="s">
        <v>8718</v>
      </c>
      <c r="D1586" s="91" t="s">
        <v>8719</v>
      </c>
      <c r="E1586" s="91"/>
      <c r="F1586" s="91" t="s">
        <v>8720</v>
      </c>
      <c r="G1586" s="91"/>
    </row>
    <row r="1587">
      <c r="A1587" s="308" t="s">
        <v>316</v>
      </c>
      <c r="B1587" s="309" t="s">
        <v>8604</v>
      </c>
      <c r="C1587" s="9" t="s">
        <v>8721</v>
      </c>
      <c r="D1587" s="91" t="s">
        <v>8722</v>
      </c>
      <c r="E1587" s="91" t="s">
        <v>8723</v>
      </c>
      <c r="F1587" s="91" t="s">
        <v>4255</v>
      </c>
      <c r="G1587" s="91"/>
    </row>
    <row r="1588">
      <c r="A1588" s="308" t="s">
        <v>316</v>
      </c>
      <c r="B1588" s="309" t="s">
        <v>8604</v>
      </c>
      <c r="C1588" s="9" t="s">
        <v>8724</v>
      </c>
      <c r="D1588" s="91" t="s">
        <v>8725</v>
      </c>
      <c r="E1588" s="91" t="s">
        <v>8726</v>
      </c>
      <c r="F1588" s="91" t="s">
        <v>8470</v>
      </c>
      <c r="G1588" s="91"/>
    </row>
    <row r="1589">
      <c r="A1589" s="308" t="s">
        <v>316</v>
      </c>
      <c r="B1589" s="309" t="s">
        <v>8604</v>
      </c>
      <c r="C1589" s="9" t="s">
        <v>8727</v>
      </c>
      <c r="D1589" s="91" t="s">
        <v>8728</v>
      </c>
      <c r="E1589" s="91" t="s">
        <v>8729</v>
      </c>
      <c r="F1589" s="91" t="s">
        <v>8730</v>
      </c>
      <c r="G1589" s="91"/>
    </row>
    <row r="1590">
      <c r="A1590" s="310" t="s">
        <v>316</v>
      </c>
      <c r="B1590" s="309" t="s">
        <v>8604</v>
      </c>
      <c r="C1590" s="14" t="s">
        <v>8731</v>
      </c>
      <c r="D1590" s="43" t="s">
        <v>8732</v>
      </c>
      <c r="E1590" s="91" t="s">
        <v>8733</v>
      </c>
      <c r="F1590" s="91" t="s">
        <v>8498</v>
      </c>
      <c r="G1590" s="91"/>
    </row>
    <row r="1591">
      <c r="A1591" s="311" t="s">
        <v>1454</v>
      </c>
      <c r="B1591" s="312" t="s">
        <v>8734</v>
      </c>
      <c r="C1591" s="9" t="s">
        <v>8735</v>
      </c>
      <c r="D1591" s="91" t="s">
        <v>8736</v>
      </c>
      <c r="E1591" s="91"/>
      <c r="F1591" s="84" t="s">
        <v>8737</v>
      </c>
      <c r="G1591" s="91"/>
    </row>
    <row r="1592">
      <c r="A1592" s="311" t="s">
        <v>1454</v>
      </c>
      <c r="B1592" s="312" t="s">
        <v>8734</v>
      </c>
      <c r="C1592" s="9" t="s">
        <v>8738</v>
      </c>
      <c r="D1592" s="91" t="s">
        <v>8739</v>
      </c>
      <c r="E1592" s="91"/>
      <c r="F1592" s="91" t="s">
        <v>8740</v>
      </c>
      <c r="G1592" s="91"/>
    </row>
    <row r="1593">
      <c r="A1593" s="311" t="s">
        <v>1454</v>
      </c>
      <c r="B1593" s="312" t="s">
        <v>8734</v>
      </c>
      <c r="C1593" s="9" t="s">
        <v>8741</v>
      </c>
      <c r="D1593" s="91" t="s">
        <v>8742</v>
      </c>
      <c r="E1593" s="91"/>
      <c r="F1593" s="91" t="s">
        <v>8743</v>
      </c>
      <c r="G1593" s="91"/>
    </row>
    <row r="1594">
      <c r="A1594" s="311" t="s">
        <v>1454</v>
      </c>
      <c r="B1594" s="312" t="s">
        <v>8734</v>
      </c>
      <c r="C1594" s="9" t="s">
        <v>8744</v>
      </c>
      <c r="D1594" s="91" t="s">
        <v>8745</v>
      </c>
      <c r="E1594" s="91"/>
      <c r="F1594" s="91" t="s">
        <v>8562</v>
      </c>
      <c r="G1594" s="91"/>
    </row>
    <row r="1595">
      <c r="A1595" s="308" t="s">
        <v>1454</v>
      </c>
      <c r="B1595" s="309" t="s">
        <v>8746</v>
      </c>
      <c r="C1595" s="9" t="s">
        <v>8747</v>
      </c>
      <c r="D1595" s="91" t="s">
        <v>8748</v>
      </c>
      <c r="E1595" s="91" t="s">
        <v>8749</v>
      </c>
      <c r="F1595" s="91" t="s">
        <v>8470</v>
      </c>
      <c r="G1595" s="91"/>
    </row>
    <row r="1596">
      <c r="A1596" s="308" t="s">
        <v>1454</v>
      </c>
      <c r="B1596" s="309" t="s">
        <v>8746</v>
      </c>
      <c r="C1596" s="9" t="s">
        <v>8747</v>
      </c>
      <c r="D1596" s="91" t="s">
        <v>8750</v>
      </c>
      <c r="E1596" s="91"/>
      <c r="F1596" s="91" t="s">
        <v>8751</v>
      </c>
      <c r="G1596" s="91"/>
    </row>
    <row r="1597">
      <c r="A1597" s="308" t="s">
        <v>1454</v>
      </c>
      <c r="B1597" s="309" t="s">
        <v>8746</v>
      </c>
      <c r="C1597" s="9" t="s">
        <v>8747</v>
      </c>
      <c r="D1597" s="91" t="s">
        <v>8752</v>
      </c>
      <c r="E1597" s="91" t="s">
        <v>8753</v>
      </c>
      <c r="F1597" s="91" t="s">
        <v>8701</v>
      </c>
      <c r="G1597" s="91"/>
    </row>
    <row r="1598">
      <c r="A1598" s="308" t="s">
        <v>1454</v>
      </c>
      <c r="B1598" s="309" t="s">
        <v>8746</v>
      </c>
      <c r="C1598" s="9" t="s">
        <v>8754</v>
      </c>
      <c r="D1598" s="91" t="s">
        <v>8755</v>
      </c>
      <c r="E1598" s="91" t="s">
        <v>8753</v>
      </c>
      <c r="F1598" s="91" t="s">
        <v>8756</v>
      </c>
      <c r="G1598" s="91"/>
    </row>
    <row r="1599">
      <c r="A1599" s="308" t="s">
        <v>1454</v>
      </c>
      <c r="B1599" s="309" t="s">
        <v>8757</v>
      </c>
      <c r="C1599" s="9" t="s">
        <v>8758</v>
      </c>
      <c r="D1599" s="91" t="s">
        <v>8759</v>
      </c>
      <c r="E1599" s="91"/>
      <c r="F1599" s="91" t="s">
        <v>8760</v>
      </c>
      <c r="G1599" s="91"/>
    </row>
    <row r="1600">
      <c r="A1600" s="308" t="s">
        <v>1454</v>
      </c>
      <c r="B1600" s="309" t="s">
        <v>8757</v>
      </c>
      <c r="C1600" s="9" t="s">
        <v>8761</v>
      </c>
      <c r="D1600" s="91" t="s">
        <v>8762</v>
      </c>
      <c r="E1600" s="91"/>
      <c r="F1600" s="91" t="s">
        <v>8763</v>
      </c>
      <c r="G1600" s="91"/>
    </row>
    <row r="1601">
      <c r="A1601" s="308" t="s">
        <v>1454</v>
      </c>
      <c r="B1601" s="309" t="s">
        <v>8757</v>
      </c>
      <c r="C1601" s="9" t="s">
        <v>8764</v>
      </c>
      <c r="D1601" s="91" t="s">
        <v>8765</v>
      </c>
      <c r="E1601" s="91"/>
      <c r="F1601" s="91" t="s">
        <v>8658</v>
      </c>
      <c r="G1601" s="91"/>
    </row>
    <row r="1602">
      <c r="A1602" s="308" t="s">
        <v>1454</v>
      </c>
      <c r="B1602" s="309" t="s">
        <v>8757</v>
      </c>
      <c r="C1602" s="9" t="s">
        <v>8766</v>
      </c>
      <c r="D1602" s="91" t="s">
        <v>8767</v>
      </c>
      <c r="E1602" s="91"/>
      <c r="F1602" s="91" t="s">
        <v>8768</v>
      </c>
      <c r="G1602" s="91"/>
    </row>
    <row r="1603">
      <c r="A1603" s="308" t="s">
        <v>1454</v>
      </c>
      <c r="B1603" s="309" t="s">
        <v>8769</v>
      </c>
      <c r="C1603" s="9" t="s">
        <v>8770</v>
      </c>
      <c r="D1603" s="91" t="s">
        <v>8771</v>
      </c>
      <c r="E1603" s="91" t="s">
        <v>8634</v>
      </c>
      <c r="F1603" s="91" t="s">
        <v>8772</v>
      </c>
      <c r="G1603" s="91"/>
    </row>
    <row r="1604">
      <c r="A1604" s="308" t="s">
        <v>1454</v>
      </c>
      <c r="B1604" s="309" t="s">
        <v>8769</v>
      </c>
      <c r="C1604" s="9" t="s">
        <v>8773</v>
      </c>
      <c r="D1604" s="91" t="s">
        <v>8774</v>
      </c>
      <c r="E1604" s="91"/>
      <c r="F1604" s="91" t="s">
        <v>8772</v>
      </c>
      <c r="G1604" s="91"/>
    </row>
    <row r="1605">
      <c r="A1605" s="308" t="s">
        <v>1454</v>
      </c>
      <c r="B1605" s="309" t="s">
        <v>8769</v>
      </c>
      <c r="C1605" s="9" t="s">
        <v>8775</v>
      </c>
      <c r="D1605" s="91" t="s">
        <v>8776</v>
      </c>
      <c r="E1605" s="91"/>
      <c r="F1605" s="91" t="s">
        <v>8772</v>
      </c>
      <c r="G1605" s="91"/>
    </row>
    <row r="1606">
      <c r="A1606" s="308" t="s">
        <v>1454</v>
      </c>
      <c r="B1606" s="309" t="s">
        <v>8769</v>
      </c>
      <c r="C1606" s="9" t="s">
        <v>8775</v>
      </c>
      <c r="D1606" s="91" t="s">
        <v>8777</v>
      </c>
      <c r="E1606" s="91"/>
      <c r="F1606" s="91" t="s">
        <v>8772</v>
      </c>
      <c r="G1606" s="91"/>
    </row>
    <row r="1607">
      <c r="A1607" s="308" t="s">
        <v>1454</v>
      </c>
      <c r="B1607" s="309" t="s">
        <v>8769</v>
      </c>
      <c r="C1607" s="9" t="s">
        <v>8778</v>
      </c>
      <c r="D1607" s="91" t="s">
        <v>8779</v>
      </c>
      <c r="E1607" s="91"/>
      <c r="F1607" s="144" t="s">
        <v>8780</v>
      </c>
      <c r="G1607" s="91"/>
    </row>
    <row r="1608">
      <c r="A1608" s="308" t="s">
        <v>1454</v>
      </c>
      <c r="B1608" s="309" t="s">
        <v>8769</v>
      </c>
      <c r="C1608" s="9" t="s">
        <v>8778</v>
      </c>
      <c r="D1608" s="91" t="s">
        <v>8781</v>
      </c>
      <c r="E1608" s="91" t="s">
        <v>8634</v>
      </c>
      <c r="F1608" s="144" t="s">
        <v>8782</v>
      </c>
      <c r="G1608" s="91"/>
    </row>
    <row r="1609">
      <c r="A1609" s="308" t="s">
        <v>1454</v>
      </c>
      <c r="B1609" s="309" t="s">
        <v>8769</v>
      </c>
      <c r="C1609" s="9" t="s">
        <v>8778</v>
      </c>
      <c r="D1609" s="91" t="s">
        <v>8783</v>
      </c>
      <c r="E1609" s="91" t="s">
        <v>8784</v>
      </c>
      <c r="F1609" s="91" t="s">
        <v>8785</v>
      </c>
      <c r="G1609" s="91"/>
    </row>
    <row r="1610">
      <c r="A1610" s="308" t="s">
        <v>1454</v>
      </c>
      <c r="B1610" s="309" t="s">
        <v>8769</v>
      </c>
      <c r="C1610" s="9" t="s">
        <v>8786</v>
      </c>
      <c r="D1610" s="91" t="s">
        <v>8787</v>
      </c>
      <c r="E1610" s="91"/>
      <c r="F1610" s="91" t="s">
        <v>8788</v>
      </c>
      <c r="G1610" s="91"/>
    </row>
    <row r="1611">
      <c r="A1611" s="308" t="s">
        <v>1454</v>
      </c>
      <c r="B1611" s="309" t="s">
        <v>8769</v>
      </c>
      <c r="C1611" s="9" t="s">
        <v>8789</v>
      </c>
      <c r="D1611" s="91" t="s">
        <v>8790</v>
      </c>
      <c r="E1611" s="91" t="s">
        <v>8791</v>
      </c>
      <c r="F1611" s="91" t="s">
        <v>8792</v>
      </c>
      <c r="G1611" s="91"/>
    </row>
    <row r="1612">
      <c r="A1612" s="308" t="s">
        <v>1454</v>
      </c>
      <c r="B1612" s="309" t="s">
        <v>8769</v>
      </c>
      <c r="C1612" s="9" t="s">
        <v>8793</v>
      </c>
      <c r="D1612" s="91" t="s">
        <v>8794</v>
      </c>
      <c r="E1612" s="91"/>
      <c r="F1612" s="25" t="s">
        <v>8795</v>
      </c>
      <c r="G1612" s="91"/>
    </row>
    <row r="1613">
      <c r="A1613" s="308" t="s">
        <v>326</v>
      </c>
      <c r="B1613" s="309" t="s">
        <v>8796</v>
      </c>
      <c r="C1613" s="9" t="s">
        <v>8797</v>
      </c>
      <c r="D1613" s="91" t="s">
        <v>8798</v>
      </c>
      <c r="E1613" s="91" t="s">
        <v>8799</v>
      </c>
      <c r="F1613" s="91" t="s">
        <v>8800</v>
      </c>
      <c r="G1613" s="91"/>
    </row>
    <row r="1614">
      <c r="A1614" s="308" t="s">
        <v>326</v>
      </c>
      <c r="B1614" s="309" t="s">
        <v>8801</v>
      </c>
      <c r="C1614" s="9" t="s">
        <v>8802</v>
      </c>
      <c r="D1614" s="91" t="s">
        <v>8803</v>
      </c>
      <c r="E1614" s="91"/>
      <c r="F1614" s="91" t="s">
        <v>5508</v>
      </c>
      <c r="G1614" s="91"/>
    </row>
    <row r="1615">
      <c r="A1615" s="308" t="s">
        <v>326</v>
      </c>
      <c r="B1615" s="309" t="s">
        <v>8804</v>
      </c>
      <c r="C1615" s="9" t="s">
        <v>8805</v>
      </c>
      <c r="D1615" s="91" t="s">
        <v>8806</v>
      </c>
      <c r="E1615" s="91"/>
      <c r="F1615" s="91" t="s">
        <v>5508</v>
      </c>
      <c r="G1615" s="91"/>
    </row>
    <row r="1616">
      <c r="A1616" s="308" t="s">
        <v>326</v>
      </c>
      <c r="B1616" s="309" t="s">
        <v>8804</v>
      </c>
      <c r="C1616" s="9" t="s">
        <v>8807</v>
      </c>
      <c r="D1616" s="91" t="s">
        <v>8808</v>
      </c>
      <c r="E1616" s="91"/>
      <c r="F1616" s="91" t="s">
        <v>8446</v>
      </c>
      <c r="G1616" s="91"/>
    </row>
    <row r="1617">
      <c r="A1617" s="308" t="s">
        <v>326</v>
      </c>
      <c r="B1617" s="309" t="s">
        <v>8809</v>
      </c>
      <c r="C1617" s="9" t="s">
        <v>8810</v>
      </c>
      <c r="D1617" s="91" t="s">
        <v>8811</v>
      </c>
      <c r="E1617" s="91" t="s">
        <v>8812</v>
      </c>
      <c r="F1617" s="91" t="s">
        <v>8813</v>
      </c>
      <c r="G1617" s="91"/>
    </row>
    <row r="1618">
      <c r="A1618" s="308" t="s">
        <v>326</v>
      </c>
      <c r="B1618" s="309" t="s">
        <v>8809</v>
      </c>
      <c r="C1618" s="9" t="s">
        <v>8814</v>
      </c>
      <c r="D1618" s="91" t="s">
        <v>8815</v>
      </c>
      <c r="E1618" s="91" t="s">
        <v>8816</v>
      </c>
      <c r="F1618" s="91" t="s">
        <v>8817</v>
      </c>
      <c r="G1618" s="91"/>
    </row>
    <row r="1619">
      <c r="A1619" s="308" t="s">
        <v>326</v>
      </c>
      <c r="B1619" s="309" t="s">
        <v>658</v>
      </c>
      <c r="C1619" s="89" t="s">
        <v>2478</v>
      </c>
      <c r="D1619" s="89" t="s">
        <v>8818</v>
      </c>
      <c r="E1619" s="91"/>
      <c r="F1619" s="91" t="s">
        <v>8819</v>
      </c>
      <c r="G1619" s="91"/>
    </row>
    <row r="1620">
      <c r="A1620" s="308" t="s">
        <v>326</v>
      </c>
      <c r="B1620" s="309" t="s">
        <v>658</v>
      </c>
      <c r="C1620" s="89" t="s">
        <v>2644</v>
      </c>
      <c r="D1620" s="89" t="s">
        <v>8820</v>
      </c>
      <c r="E1620" s="91"/>
      <c r="F1620" s="91" t="s">
        <v>8821</v>
      </c>
      <c r="G1620" s="91"/>
    </row>
    <row r="1621">
      <c r="A1621" s="311" t="s">
        <v>326</v>
      </c>
      <c r="B1621" s="312" t="s">
        <v>658</v>
      </c>
      <c r="C1621" s="9" t="s">
        <v>2644</v>
      </c>
      <c r="D1621" s="91" t="s">
        <v>8822</v>
      </c>
      <c r="E1621" s="91"/>
      <c r="F1621" s="91" t="s">
        <v>8823</v>
      </c>
      <c r="G1621" s="91"/>
    </row>
    <row r="1622">
      <c r="A1622" s="311" t="s">
        <v>326</v>
      </c>
      <c r="B1622" s="312" t="s">
        <v>658</v>
      </c>
      <c r="C1622" s="9" t="s">
        <v>2644</v>
      </c>
      <c r="D1622" s="91" t="s">
        <v>8824</v>
      </c>
      <c r="E1622" s="91"/>
      <c r="F1622" s="91" t="s">
        <v>8819</v>
      </c>
      <c r="G1622" s="91"/>
    </row>
    <row r="1623">
      <c r="A1623" s="308" t="s">
        <v>8825</v>
      </c>
      <c r="B1623" s="309" t="s">
        <v>8826</v>
      </c>
      <c r="C1623" s="9" t="s">
        <v>8827</v>
      </c>
      <c r="D1623" s="91" t="s">
        <v>8828</v>
      </c>
      <c r="E1623" s="91"/>
      <c r="F1623" s="91" t="s">
        <v>8829</v>
      </c>
      <c r="G1623" s="91"/>
    </row>
    <row r="1624">
      <c r="A1624" s="308" t="s">
        <v>8825</v>
      </c>
      <c r="B1624" s="309" t="s">
        <v>8826</v>
      </c>
      <c r="C1624" s="9" t="s">
        <v>8827</v>
      </c>
      <c r="D1624" s="91" t="s">
        <v>8830</v>
      </c>
      <c r="E1624" s="91"/>
      <c r="F1624" s="91" t="s">
        <v>8829</v>
      </c>
      <c r="G1624" s="91"/>
    </row>
    <row r="1625">
      <c r="A1625" s="308" t="s">
        <v>8825</v>
      </c>
      <c r="B1625" s="309" t="s">
        <v>8826</v>
      </c>
      <c r="C1625" s="9" t="s">
        <v>8827</v>
      </c>
      <c r="D1625" s="91" t="s">
        <v>8831</v>
      </c>
      <c r="E1625" s="91" t="s">
        <v>8832</v>
      </c>
      <c r="F1625" s="91" t="s">
        <v>8768</v>
      </c>
      <c r="G1625" s="91"/>
    </row>
    <row r="1626">
      <c r="A1626" s="308" t="s">
        <v>8825</v>
      </c>
      <c r="B1626" s="309" t="s">
        <v>8826</v>
      </c>
      <c r="C1626" s="9" t="s">
        <v>8833</v>
      </c>
      <c r="D1626" s="91" t="s">
        <v>8834</v>
      </c>
      <c r="E1626" s="91" t="s">
        <v>8835</v>
      </c>
      <c r="F1626" s="91" t="s">
        <v>8821</v>
      </c>
      <c r="G1626" s="91"/>
    </row>
    <row r="1627">
      <c r="A1627" s="308" t="s">
        <v>8825</v>
      </c>
      <c r="B1627" s="309" t="s">
        <v>8826</v>
      </c>
      <c r="C1627" s="9" t="s">
        <v>8833</v>
      </c>
      <c r="D1627" s="91" t="s">
        <v>8836</v>
      </c>
      <c r="E1627" s="91"/>
      <c r="F1627" s="91" t="s">
        <v>8813</v>
      </c>
      <c r="G1627" s="91"/>
    </row>
    <row r="1628">
      <c r="A1628" s="308" t="s">
        <v>8825</v>
      </c>
      <c r="B1628" s="309" t="s">
        <v>8826</v>
      </c>
      <c r="C1628" s="9" t="s">
        <v>8833</v>
      </c>
      <c r="D1628" s="91" t="s">
        <v>8837</v>
      </c>
      <c r="E1628" s="91"/>
      <c r="F1628" s="91" t="s">
        <v>8813</v>
      </c>
      <c r="G1628" s="91"/>
    </row>
    <row r="1629">
      <c r="A1629" s="308" t="s">
        <v>8825</v>
      </c>
      <c r="B1629" s="309" t="s">
        <v>8826</v>
      </c>
      <c r="C1629" s="9" t="s">
        <v>8833</v>
      </c>
      <c r="D1629" s="91" t="s">
        <v>5276</v>
      </c>
      <c r="E1629" s="91"/>
      <c r="F1629" s="91" t="s">
        <v>8838</v>
      </c>
      <c r="G1629" s="91"/>
    </row>
    <row r="1630">
      <c r="A1630" s="308" t="s">
        <v>8825</v>
      </c>
      <c r="B1630" s="309" t="s">
        <v>8826</v>
      </c>
      <c r="C1630" s="9" t="s">
        <v>8833</v>
      </c>
      <c r="D1630" s="91" t="s">
        <v>8839</v>
      </c>
      <c r="E1630" s="91"/>
      <c r="F1630" s="91" t="s">
        <v>8823</v>
      </c>
      <c r="G1630" s="91"/>
    </row>
    <row r="1631">
      <c r="A1631" s="308" t="s">
        <v>8825</v>
      </c>
      <c r="B1631" s="309" t="s">
        <v>8840</v>
      </c>
      <c r="C1631" s="9"/>
      <c r="D1631" s="91" t="s">
        <v>8841</v>
      </c>
      <c r="E1631" s="91" t="s">
        <v>8842</v>
      </c>
      <c r="F1631" s="91" t="s">
        <v>8843</v>
      </c>
      <c r="G1631" s="91"/>
    </row>
    <row r="1632">
      <c r="A1632" s="308" t="s">
        <v>8825</v>
      </c>
      <c r="B1632" s="309" t="s">
        <v>8844</v>
      </c>
      <c r="C1632" s="9" t="s">
        <v>8827</v>
      </c>
      <c r="D1632" s="91" t="s">
        <v>8845</v>
      </c>
      <c r="E1632" s="91"/>
      <c r="F1632" s="91" t="s">
        <v>8846</v>
      </c>
      <c r="G1632" s="91"/>
    </row>
    <row r="1633">
      <c r="A1633" s="308" t="s">
        <v>8825</v>
      </c>
      <c r="B1633" s="309" t="s">
        <v>8844</v>
      </c>
      <c r="C1633" s="9" t="s">
        <v>8827</v>
      </c>
      <c r="D1633" s="91" t="s">
        <v>8847</v>
      </c>
      <c r="E1633" s="91"/>
      <c r="F1633" s="91" t="s">
        <v>8848</v>
      </c>
      <c r="G1633" s="91"/>
    </row>
    <row r="1634">
      <c r="A1634" s="308" t="s">
        <v>8825</v>
      </c>
      <c r="B1634" s="309" t="s">
        <v>8844</v>
      </c>
      <c r="C1634" s="9" t="s">
        <v>8827</v>
      </c>
      <c r="D1634" s="91" t="s">
        <v>8849</v>
      </c>
      <c r="E1634" s="91" t="s">
        <v>8850</v>
      </c>
      <c r="F1634" s="91" t="s">
        <v>8526</v>
      </c>
      <c r="G1634" s="91"/>
    </row>
    <row r="1635">
      <c r="A1635" s="308" t="s">
        <v>8825</v>
      </c>
      <c r="B1635" s="309" t="s">
        <v>8844</v>
      </c>
      <c r="C1635" s="9" t="s">
        <v>8833</v>
      </c>
      <c r="D1635" s="91" t="s">
        <v>8851</v>
      </c>
      <c r="E1635" s="91"/>
      <c r="F1635" s="91" t="s">
        <v>8848</v>
      </c>
      <c r="G1635" s="91"/>
    </row>
    <row r="1636">
      <c r="A1636" s="308" t="s">
        <v>8825</v>
      </c>
      <c r="B1636" s="309" t="s">
        <v>4791</v>
      </c>
      <c r="C1636" s="9" t="s">
        <v>8852</v>
      </c>
      <c r="D1636" s="91" t="s">
        <v>8853</v>
      </c>
      <c r="E1636" s="91"/>
      <c r="F1636" s="91" t="s">
        <v>8694</v>
      </c>
      <c r="G1636" s="91"/>
    </row>
    <row r="1637">
      <c r="A1637" s="308" t="s">
        <v>8825</v>
      </c>
      <c r="B1637" s="309" t="s">
        <v>4791</v>
      </c>
      <c r="C1637" s="9" t="s">
        <v>8854</v>
      </c>
      <c r="D1637" s="91" t="s">
        <v>8855</v>
      </c>
      <c r="E1637" s="91" t="s">
        <v>8856</v>
      </c>
      <c r="F1637" s="91" t="s">
        <v>8574</v>
      </c>
      <c r="G1637" s="91"/>
    </row>
    <row r="1638">
      <c r="A1638" s="308" t="s">
        <v>8825</v>
      </c>
      <c r="B1638" s="309" t="s">
        <v>4791</v>
      </c>
      <c r="C1638" s="9" t="s">
        <v>8857</v>
      </c>
      <c r="D1638" s="91" t="s">
        <v>8858</v>
      </c>
      <c r="E1638" s="91"/>
      <c r="F1638" s="91" t="s">
        <v>8859</v>
      </c>
      <c r="G1638" s="91"/>
    </row>
    <row r="1639">
      <c r="A1639" s="308" t="s">
        <v>8825</v>
      </c>
      <c r="B1639" s="309" t="s">
        <v>4791</v>
      </c>
      <c r="C1639" s="9"/>
      <c r="D1639" s="91" t="s">
        <v>8860</v>
      </c>
      <c r="E1639" s="91" t="s">
        <v>8861</v>
      </c>
      <c r="F1639" s="91" t="s">
        <v>8574</v>
      </c>
      <c r="G1639" s="91"/>
    </row>
    <row r="1640">
      <c r="A1640" s="308" t="s">
        <v>8825</v>
      </c>
      <c r="B1640" s="309" t="s">
        <v>8862</v>
      </c>
      <c r="C1640" s="9" t="s">
        <v>8863</v>
      </c>
      <c r="D1640" s="91" t="s">
        <v>8864</v>
      </c>
      <c r="E1640" s="91"/>
      <c r="F1640" s="91" t="s">
        <v>8449</v>
      </c>
      <c r="G1640" s="91"/>
    </row>
    <row r="1641">
      <c r="A1641" s="308" t="s">
        <v>8825</v>
      </c>
      <c r="B1641" s="309" t="s">
        <v>8865</v>
      </c>
      <c r="C1641" s="9" t="s">
        <v>4092</v>
      </c>
      <c r="D1641" s="91" t="s">
        <v>8866</v>
      </c>
      <c r="E1641" s="91"/>
      <c r="F1641" s="91" t="s">
        <v>8782</v>
      </c>
      <c r="G1641" s="91"/>
    </row>
    <row r="1642">
      <c r="A1642" s="308" t="s">
        <v>8825</v>
      </c>
      <c r="B1642" s="309" t="s">
        <v>8865</v>
      </c>
      <c r="C1642" s="9" t="s">
        <v>4092</v>
      </c>
      <c r="D1642" s="91" t="s">
        <v>8867</v>
      </c>
      <c r="E1642" s="91"/>
      <c r="F1642" s="91" t="s">
        <v>8868</v>
      </c>
      <c r="G1642" s="91"/>
    </row>
    <row r="1643">
      <c r="A1643" s="308" t="s">
        <v>8825</v>
      </c>
      <c r="B1643" s="309" t="s">
        <v>8865</v>
      </c>
      <c r="C1643" s="9" t="s">
        <v>4092</v>
      </c>
      <c r="D1643" s="91" t="s">
        <v>8869</v>
      </c>
      <c r="E1643" s="91" t="s">
        <v>8870</v>
      </c>
      <c r="F1643" s="91" t="s">
        <v>8737</v>
      </c>
      <c r="G1643" s="91"/>
    </row>
    <row r="1644">
      <c r="A1644" s="308" t="s">
        <v>8825</v>
      </c>
      <c r="B1644" s="309" t="s">
        <v>8865</v>
      </c>
      <c r="C1644" s="9" t="s">
        <v>8871</v>
      </c>
      <c r="D1644" s="91" t="s">
        <v>8872</v>
      </c>
      <c r="E1644" s="91"/>
      <c r="F1644" s="91" t="s">
        <v>8873</v>
      </c>
      <c r="G1644" s="91"/>
    </row>
    <row r="1645">
      <c r="A1645" s="308" t="s">
        <v>8825</v>
      </c>
      <c r="B1645" s="309" t="s">
        <v>8865</v>
      </c>
      <c r="C1645" s="9" t="s">
        <v>8874</v>
      </c>
      <c r="D1645" s="91" t="s">
        <v>8875</v>
      </c>
      <c r="E1645" s="91"/>
      <c r="F1645" s="91" t="s">
        <v>8876</v>
      </c>
      <c r="G1645" s="91"/>
    </row>
    <row r="1646">
      <c r="A1646" s="308" t="s">
        <v>8825</v>
      </c>
      <c r="B1646" s="309" t="s">
        <v>8865</v>
      </c>
      <c r="C1646" s="9" t="s">
        <v>8874</v>
      </c>
      <c r="D1646" s="91" t="s">
        <v>8877</v>
      </c>
      <c r="E1646" s="91"/>
      <c r="F1646" s="91" t="s">
        <v>8878</v>
      </c>
      <c r="G1646" s="91"/>
    </row>
    <row r="1647">
      <c r="A1647" s="308" t="s">
        <v>4540</v>
      </c>
      <c r="B1647" s="309" t="s">
        <v>4614</v>
      </c>
      <c r="C1647" s="9" t="s">
        <v>4542</v>
      </c>
      <c r="D1647" s="91" t="s">
        <v>8879</v>
      </c>
      <c r="E1647" s="91"/>
      <c r="F1647" s="91" t="s">
        <v>8630</v>
      </c>
      <c r="G1647" s="91"/>
    </row>
    <row r="1648">
      <c r="A1648" s="308" t="s">
        <v>4540</v>
      </c>
      <c r="B1648" s="309" t="s">
        <v>4614</v>
      </c>
      <c r="C1648" s="9" t="s">
        <v>4542</v>
      </c>
      <c r="D1648" s="91" t="s">
        <v>8880</v>
      </c>
      <c r="E1648" s="91"/>
      <c r="F1648" s="91" t="s">
        <v>8630</v>
      </c>
      <c r="G1648" s="91"/>
    </row>
    <row r="1649">
      <c r="A1649" s="308" t="s">
        <v>4540</v>
      </c>
      <c r="B1649" s="309" t="s">
        <v>4614</v>
      </c>
      <c r="C1649" s="9" t="s">
        <v>4542</v>
      </c>
      <c r="D1649" s="91" t="s">
        <v>8881</v>
      </c>
      <c r="E1649" s="91"/>
      <c r="F1649" s="91" t="s">
        <v>8882</v>
      </c>
      <c r="G1649" s="91"/>
    </row>
    <row r="1650">
      <c r="A1650" s="308" t="s">
        <v>4540</v>
      </c>
      <c r="B1650" s="309" t="s">
        <v>4614</v>
      </c>
      <c r="C1650" s="9" t="s">
        <v>5974</v>
      </c>
      <c r="D1650" s="91" t="s">
        <v>8883</v>
      </c>
      <c r="E1650" s="91"/>
      <c r="F1650" s="91" t="s">
        <v>8884</v>
      </c>
      <c r="G1650" s="91"/>
    </row>
    <row r="1651">
      <c r="A1651" s="308" t="s">
        <v>4540</v>
      </c>
      <c r="B1651" s="309" t="s">
        <v>4614</v>
      </c>
      <c r="C1651" s="9" t="s">
        <v>5974</v>
      </c>
      <c r="D1651" s="91" t="s">
        <v>8885</v>
      </c>
      <c r="E1651" s="91"/>
      <c r="F1651" s="91" t="s">
        <v>8882</v>
      </c>
      <c r="G1651" s="91"/>
    </row>
    <row r="1652">
      <c r="A1652" s="308" t="s">
        <v>4540</v>
      </c>
      <c r="B1652" s="309" t="s">
        <v>4614</v>
      </c>
      <c r="C1652" s="9" t="s">
        <v>5974</v>
      </c>
      <c r="D1652" s="91" t="s">
        <v>8886</v>
      </c>
      <c r="E1652" s="91"/>
      <c r="F1652" s="91" t="s">
        <v>8556</v>
      </c>
      <c r="G1652" s="91"/>
    </row>
    <row r="1653">
      <c r="A1653" s="308" t="s">
        <v>4540</v>
      </c>
      <c r="B1653" s="309" t="s">
        <v>4614</v>
      </c>
      <c r="C1653" s="9" t="s">
        <v>5974</v>
      </c>
      <c r="D1653" s="91" t="s">
        <v>8887</v>
      </c>
      <c r="E1653" s="91"/>
      <c r="F1653" s="91" t="s">
        <v>8884</v>
      </c>
      <c r="G1653" s="91"/>
    </row>
    <row r="1654">
      <c r="A1654" s="308" t="s">
        <v>4540</v>
      </c>
      <c r="B1654" s="309" t="s">
        <v>4614</v>
      </c>
      <c r="C1654" s="9" t="s">
        <v>5974</v>
      </c>
      <c r="D1654" s="91" t="s">
        <v>8888</v>
      </c>
      <c r="E1654" s="91"/>
      <c r="F1654" s="91" t="s">
        <v>8630</v>
      </c>
      <c r="G1654" s="91"/>
    </row>
    <row r="1655">
      <c r="A1655" s="308" t="s">
        <v>4540</v>
      </c>
      <c r="B1655" s="309" t="s">
        <v>4614</v>
      </c>
      <c r="C1655" s="9" t="s">
        <v>4615</v>
      </c>
      <c r="D1655" s="91" t="s">
        <v>8889</v>
      </c>
      <c r="E1655" s="91"/>
      <c r="F1655" s="91" t="s">
        <v>8756</v>
      </c>
      <c r="G1655" s="91"/>
    </row>
    <row r="1656">
      <c r="A1656" s="308" t="s">
        <v>4540</v>
      </c>
      <c r="B1656" s="309" t="s">
        <v>4614</v>
      </c>
      <c r="C1656" s="9" t="s">
        <v>4615</v>
      </c>
      <c r="D1656" s="91" t="s">
        <v>8890</v>
      </c>
      <c r="E1656" s="91" t="s">
        <v>8850</v>
      </c>
      <c r="F1656" s="91" t="s">
        <v>8882</v>
      </c>
      <c r="G1656" s="91"/>
    </row>
    <row r="1657">
      <c r="A1657" s="308" t="s">
        <v>4540</v>
      </c>
      <c r="B1657" s="309" t="s">
        <v>4614</v>
      </c>
      <c r="C1657" s="9" t="s">
        <v>4615</v>
      </c>
      <c r="D1657" s="91" t="s">
        <v>8891</v>
      </c>
      <c r="E1657" s="91"/>
      <c r="F1657" s="91" t="s">
        <v>8892</v>
      </c>
      <c r="G1657" s="91"/>
    </row>
    <row r="1658">
      <c r="A1658" s="308" t="s">
        <v>4540</v>
      </c>
      <c r="B1658" s="309" t="s">
        <v>4614</v>
      </c>
      <c r="C1658" s="9" t="s">
        <v>4615</v>
      </c>
      <c r="D1658" s="91" t="s">
        <v>8893</v>
      </c>
      <c r="E1658" s="91"/>
      <c r="F1658" s="91" t="s">
        <v>8639</v>
      </c>
      <c r="G1658" s="91"/>
    </row>
    <row r="1659">
      <c r="A1659" s="308" t="s">
        <v>4540</v>
      </c>
      <c r="B1659" s="309" t="s">
        <v>4614</v>
      </c>
      <c r="C1659" s="9" t="s">
        <v>4618</v>
      </c>
      <c r="D1659" s="91" t="s">
        <v>8894</v>
      </c>
      <c r="E1659" s="91"/>
      <c r="F1659" s="91" t="s">
        <v>8895</v>
      </c>
      <c r="G1659" s="91"/>
    </row>
    <row r="1660">
      <c r="A1660" s="308" t="s">
        <v>4540</v>
      </c>
      <c r="B1660" s="309" t="s">
        <v>4614</v>
      </c>
      <c r="C1660" s="9" t="s">
        <v>4618</v>
      </c>
      <c r="D1660" s="91" t="s">
        <v>8896</v>
      </c>
      <c r="E1660" s="91"/>
      <c r="F1660" s="91" t="s">
        <v>8882</v>
      </c>
      <c r="G1660" s="91"/>
    </row>
    <row r="1661">
      <c r="A1661" s="308" t="s">
        <v>4540</v>
      </c>
      <c r="B1661" s="309" t="s">
        <v>4614</v>
      </c>
      <c r="C1661" s="9" t="s">
        <v>4618</v>
      </c>
      <c r="D1661" s="91" t="s">
        <v>8897</v>
      </c>
      <c r="E1661" s="91"/>
      <c r="F1661" s="91" t="s">
        <v>8898</v>
      </c>
      <c r="G1661" s="91"/>
    </row>
    <row r="1662">
      <c r="A1662" s="308" t="s">
        <v>4540</v>
      </c>
      <c r="B1662" s="309" t="s">
        <v>4614</v>
      </c>
      <c r="C1662" s="9" t="s">
        <v>4618</v>
      </c>
      <c r="D1662" s="91" t="s">
        <v>8899</v>
      </c>
      <c r="E1662" s="91" t="s">
        <v>8900</v>
      </c>
      <c r="F1662" s="91" t="s">
        <v>8654</v>
      </c>
      <c r="G1662" s="91"/>
    </row>
    <row r="1663">
      <c r="A1663" s="308" t="s">
        <v>4540</v>
      </c>
      <c r="B1663" s="309" t="s">
        <v>4614</v>
      </c>
      <c r="C1663" s="9" t="s">
        <v>4618</v>
      </c>
      <c r="D1663" s="91" t="s">
        <v>8901</v>
      </c>
      <c r="E1663" s="91"/>
      <c r="F1663" s="91" t="s">
        <v>8902</v>
      </c>
      <c r="G1663" s="91"/>
    </row>
    <row r="1664">
      <c r="A1664" s="308" t="s">
        <v>4540</v>
      </c>
      <c r="B1664" s="309" t="s">
        <v>4614</v>
      </c>
      <c r="C1664" s="9" t="s">
        <v>4618</v>
      </c>
      <c r="D1664" s="91" t="s">
        <v>8903</v>
      </c>
      <c r="E1664" s="91"/>
      <c r="F1664" s="91" t="s">
        <v>8904</v>
      </c>
      <c r="G1664" s="91"/>
    </row>
    <row r="1665">
      <c r="A1665" s="308" t="s">
        <v>4540</v>
      </c>
      <c r="B1665" s="309" t="s">
        <v>4614</v>
      </c>
      <c r="C1665" s="9" t="s">
        <v>4618</v>
      </c>
      <c r="D1665" s="91" t="s">
        <v>8905</v>
      </c>
      <c r="E1665" s="91"/>
      <c r="F1665" s="91" t="s">
        <v>8756</v>
      </c>
      <c r="G1665" s="91"/>
    </row>
    <row r="1666">
      <c r="A1666" s="308" t="s">
        <v>4540</v>
      </c>
      <c r="B1666" s="309" t="s">
        <v>4614</v>
      </c>
      <c r="C1666" s="9" t="s">
        <v>4618</v>
      </c>
      <c r="D1666" s="91" t="s">
        <v>8906</v>
      </c>
      <c r="E1666" s="91"/>
      <c r="F1666" s="91" t="s">
        <v>8907</v>
      </c>
      <c r="G1666" s="91"/>
    </row>
    <row r="1667">
      <c r="A1667" s="308" t="s">
        <v>4540</v>
      </c>
      <c r="B1667" s="309" t="s">
        <v>4614</v>
      </c>
      <c r="C1667" s="9" t="s">
        <v>4618</v>
      </c>
      <c r="D1667" s="91" t="s">
        <v>8908</v>
      </c>
      <c r="E1667" s="91"/>
      <c r="F1667" s="91" t="s">
        <v>8756</v>
      </c>
      <c r="G1667" s="91"/>
    </row>
    <row r="1668">
      <c r="A1668" s="308" t="s">
        <v>4540</v>
      </c>
      <c r="B1668" s="309" t="s">
        <v>4614</v>
      </c>
      <c r="C1668" s="9" t="s">
        <v>5983</v>
      </c>
      <c r="D1668" s="91" t="s">
        <v>8909</v>
      </c>
      <c r="E1668" s="91"/>
      <c r="F1668" s="91" t="s">
        <v>8910</v>
      </c>
      <c r="G1668" s="91"/>
    </row>
    <row r="1669">
      <c r="A1669" s="308" t="s">
        <v>4540</v>
      </c>
      <c r="B1669" s="309" t="s">
        <v>4614</v>
      </c>
      <c r="C1669" s="9" t="s">
        <v>5983</v>
      </c>
      <c r="D1669" s="91" t="s">
        <v>8911</v>
      </c>
      <c r="E1669" s="91"/>
      <c r="F1669" s="91" t="s">
        <v>8630</v>
      </c>
      <c r="G1669" s="91"/>
    </row>
    <row r="1670">
      <c r="A1670" s="308" t="s">
        <v>4540</v>
      </c>
      <c r="B1670" s="309" t="s">
        <v>4614</v>
      </c>
      <c r="C1670" s="9" t="s">
        <v>5983</v>
      </c>
      <c r="D1670" s="91" t="s">
        <v>8912</v>
      </c>
      <c r="E1670" s="91"/>
      <c r="F1670" s="91" t="s">
        <v>8630</v>
      </c>
      <c r="G1670" s="91"/>
    </row>
    <row r="1671">
      <c r="A1671" s="308" t="s">
        <v>4540</v>
      </c>
      <c r="B1671" s="309" t="s">
        <v>4614</v>
      </c>
      <c r="C1671" s="9" t="s">
        <v>5983</v>
      </c>
      <c r="D1671" s="91" t="s">
        <v>8913</v>
      </c>
      <c r="E1671" s="91"/>
      <c r="F1671" s="91" t="s">
        <v>8630</v>
      </c>
      <c r="G1671" s="91"/>
    </row>
    <row r="1672">
      <c r="A1672" s="308" t="s">
        <v>4540</v>
      </c>
      <c r="B1672" s="309" t="s">
        <v>4614</v>
      </c>
      <c r="C1672" s="9" t="s">
        <v>5983</v>
      </c>
      <c r="D1672" s="91" t="s">
        <v>8914</v>
      </c>
      <c r="E1672" s="91"/>
      <c r="F1672" s="91" t="s">
        <v>8915</v>
      </c>
      <c r="G1672" s="91"/>
    </row>
    <row r="1673">
      <c r="A1673" s="308" t="s">
        <v>4540</v>
      </c>
      <c r="B1673" s="309" t="s">
        <v>4614</v>
      </c>
      <c r="C1673" s="9" t="s">
        <v>8916</v>
      </c>
      <c r="D1673" s="91" t="s">
        <v>8917</v>
      </c>
      <c r="E1673" s="91"/>
      <c r="F1673" s="91" t="s">
        <v>8918</v>
      </c>
      <c r="G1673" s="91"/>
    </row>
    <row r="1674">
      <c r="A1674" s="308" t="s">
        <v>4540</v>
      </c>
      <c r="B1674" s="309" t="s">
        <v>4614</v>
      </c>
      <c r="C1674" s="9" t="s">
        <v>8916</v>
      </c>
      <c r="D1674" s="91" t="s">
        <v>8919</v>
      </c>
      <c r="E1674" s="91"/>
      <c r="F1674" s="91" t="s">
        <v>8920</v>
      </c>
      <c r="G1674" s="91"/>
    </row>
    <row r="1675">
      <c r="A1675" s="310" t="s">
        <v>4540</v>
      </c>
      <c r="B1675" s="313" t="s">
        <v>4614</v>
      </c>
      <c r="C1675" s="13" t="s">
        <v>8916</v>
      </c>
      <c r="D1675" s="43" t="s">
        <v>8921</v>
      </c>
      <c r="E1675" s="43"/>
      <c r="F1675" s="43" t="s">
        <v>8654</v>
      </c>
      <c r="G1675" s="43"/>
    </row>
    <row r="1676">
      <c r="A1676" s="310" t="s">
        <v>4540</v>
      </c>
      <c r="B1676" s="313" t="s">
        <v>4614</v>
      </c>
      <c r="C1676" s="13" t="s">
        <v>8916</v>
      </c>
      <c r="D1676" s="91" t="s">
        <v>8922</v>
      </c>
      <c r="E1676" s="91"/>
      <c r="F1676" s="91" t="s">
        <v>8923</v>
      </c>
      <c r="G1676" s="91"/>
    </row>
    <row r="1677">
      <c r="A1677" s="308" t="s">
        <v>4540</v>
      </c>
      <c r="B1677" s="309" t="s">
        <v>4614</v>
      </c>
      <c r="C1677" s="9" t="s">
        <v>8924</v>
      </c>
      <c r="D1677" s="91" t="s">
        <v>8925</v>
      </c>
      <c r="E1677" s="91"/>
      <c r="F1677" s="91" t="s">
        <v>8926</v>
      </c>
      <c r="G1677" s="91"/>
    </row>
    <row r="1678">
      <c r="A1678" s="308" t="s">
        <v>4540</v>
      </c>
      <c r="B1678" s="309" t="s">
        <v>4614</v>
      </c>
      <c r="C1678" s="9" t="s">
        <v>8924</v>
      </c>
      <c r="D1678" s="91" t="s">
        <v>8927</v>
      </c>
      <c r="E1678" s="91"/>
      <c r="F1678" s="91" t="s">
        <v>8928</v>
      </c>
      <c r="G1678" s="91"/>
    </row>
    <row r="1679">
      <c r="A1679" s="308" t="s">
        <v>4540</v>
      </c>
      <c r="B1679" s="309" t="s">
        <v>4614</v>
      </c>
      <c r="C1679" s="9" t="s">
        <v>8924</v>
      </c>
      <c r="D1679" s="91" t="s">
        <v>8929</v>
      </c>
      <c r="E1679" s="91"/>
      <c r="F1679" s="91" t="s">
        <v>8930</v>
      </c>
      <c r="G1679" s="91"/>
    </row>
    <row r="1680">
      <c r="A1680" s="308" t="s">
        <v>4540</v>
      </c>
      <c r="B1680" s="309" t="s">
        <v>4614</v>
      </c>
      <c r="C1680" s="9" t="s">
        <v>8924</v>
      </c>
      <c r="D1680" s="91" t="s">
        <v>8931</v>
      </c>
      <c r="E1680" s="91"/>
      <c r="F1680" s="91" t="s">
        <v>8932</v>
      </c>
      <c r="G1680" s="91"/>
    </row>
    <row r="1681">
      <c r="A1681" s="308" t="s">
        <v>4540</v>
      </c>
      <c r="B1681" s="309" t="s">
        <v>4614</v>
      </c>
      <c r="C1681" s="9" t="s">
        <v>8924</v>
      </c>
      <c r="D1681" s="91" t="s">
        <v>8933</v>
      </c>
      <c r="E1681" s="91"/>
      <c r="F1681" s="91" t="s">
        <v>8934</v>
      </c>
      <c r="G1681" s="91"/>
    </row>
    <row r="1682">
      <c r="A1682" s="308" t="s">
        <v>4540</v>
      </c>
      <c r="B1682" s="309" t="s">
        <v>4614</v>
      </c>
      <c r="C1682" s="9" t="s">
        <v>4621</v>
      </c>
      <c r="D1682" s="91" t="s">
        <v>8935</v>
      </c>
      <c r="E1682" s="91"/>
      <c r="F1682" s="91" t="s">
        <v>8673</v>
      </c>
      <c r="G1682" s="91"/>
    </row>
    <row r="1683">
      <c r="A1683" s="308" t="s">
        <v>4540</v>
      </c>
      <c r="B1683" s="309" t="s">
        <v>4614</v>
      </c>
      <c r="C1683" s="9" t="s">
        <v>4621</v>
      </c>
      <c r="D1683" s="91" t="s">
        <v>8936</v>
      </c>
      <c r="E1683" s="91"/>
      <c r="F1683" s="91" t="s">
        <v>8882</v>
      </c>
      <c r="G1683" s="91"/>
    </row>
    <row r="1684">
      <c r="A1684" s="310" t="s">
        <v>4540</v>
      </c>
      <c r="B1684" s="313" t="s">
        <v>4614</v>
      </c>
      <c r="C1684" s="13" t="s">
        <v>4621</v>
      </c>
      <c r="D1684" s="84" t="s">
        <v>8937</v>
      </c>
      <c r="E1684" s="84"/>
      <c r="F1684" s="84" t="s">
        <v>8737</v>
      </c>
      <c r="G1684" s="84"/>
    </row>
    <row r="1685">
      <c r="A1685" s="310" t="s">
        <v>4540</v>
      </c>
      <c r="B1685" s="313" t="s">
        <v>4614</v>
      </c>
      <c r="C1685" s="13" t="s">
        <v>4621</v>
      </c>
      <c r="D1685" s="43" t="s">
        <v>8938</v>
      </c>
      <c r="E1685" s="43" t="s">
        <v>8939</v>
      </c>
      <c r="F1685" s="43" t="s">
        <v>8452</v>
      </c>
      <c r="G1685" s="43"/>
    </row>
    <row r="1686">
      <c r="A1686" s="308" t="s">
        <v>4540</v>
      </c>
      <c r="B1686" s="309" t="s">
        <v>4614</v>
      </c>
      <c r="C1686" s="9" t="s">
        <v>4621</v>
      </c>
      <c r="D1686" s="91" t="s">
        <v>8940</v>
      </c>
      <c r="E1686" s="91" t="s">
        <v>8941</v>
      </c>
      <c r="F1686" s="91" t="s">
        <v>8942</v>
      </c>
      <c r="G1686" s="91"/>
    </row>
    <row r="1687">
      <c r="A1687" s="308" t="s">
        <v>4540</v>
      </c>
      <c r="B1687" s="309" t="s">
        <v>4614</v>
      </c>
      <c r="C1687" s="9" t="s">
        <v>4621</v>
      </c>
      <c r="D1687" s="91" t="s">
        <v>8943</v>
      </c>
      <c r="E1687" s="91"/>
      <c r="F1687" s="91" t="s">
        <v>8639</v>
      </c>
      <c r="G1687" s="91"/>
    </row>
    <row r="1688">
      <c r="A1688" s="308" t="s">
        <v>4540</v>
      </c>
      <c r="B1688" s="309" t="s">
        <v>4614</v>
      </c>
      <c r="C1688" s="9" t="s">
        <v>4621</v>
      </c>
      <c r="D1688" s="91" t="s">
        <v>8944</v>
      </c>
      <c r="E1688" s="91"/>
      <c r="F1688" s="91" t="s">
        <v>8945</v>
      </c>
      <c r="G1688" s="91"/>
    </row>
    <row r="1689">
      <c r="A1689" s="308" t="s">
        <v>4540</v>
      </c>
      <c r="B1689" s="309" t="s">
        <v>4614</v>
      </c>
      <c r="C1689" s="9" t="s">
        <v>4621</v>
      </c>
      <c r="D1689" s="91" t="s">
        <v>8946</v>
      </c>
      <c r="E1689" s="91"/>
      <c r="F1689" s="91" t="s">
        <v>8616</v>
      </c>
      <c r="G1689" s="91"/>
    </row>
    <row r="1690">
      <c r="A1690" s="308" t="s">
        <v>4540</v>
      </c>
      <c r="B1690" s="309" t="s">
        <v>4614</v>
      </c>
      <c r="C1690" s="9" t="s">
        <v>4621</v>
      </c>
      <c r="D1690" s="91" t="s">
        <v>8947</v>
      </c>
      <c r="E1690" s="91" t="s">
        <v>8948</v>
      </c>
      <c r="F1690" s="91" t="s">
        <v>8945</v>
      </c>
      <c r="G1690" s="91"/>
    </row>
    <row r="1691">
      <c r="A1691" s="308" t="s">
        <v>4540</v>
      </c>
      <c r="B1691" s="309" t="s">
        <v>4614</v>
      </c>
      <c r="C1691" s="9" t="s">
        <v>4621</v>
      </c>
      <c r="D1691" s="91" t="s">
        <v>8949</v>
      </c>
      <c r="E1691" s="91" t="s">
        <v>8950</v>
      </c>
      <c r="F1691" s="91" t="s">
        <v>8449</v>
      </c>
      <c r="G1691" s="91"/>
    </row>
    <row r="1692">
      <c r="A1692" s="308" t="s">
        <v>4540</v>
      </c>
      <c r="B1692" s="309" t="s">
        <v>4614</v>
      </c>
      <c r="C1692" s="9" t="s">
        <v>4621</v>
      </c>
      <c r="D1692" s="91" t="s">
        <v>8951</v>
      </c>
      <c r="E1692" s="91"/>
      <c r="F1692" s="91" t="s">
        <v>8952</v>
      </c>
      <c r="G1692" s="91"/>
    </row>
    <row r="1693">
      <c r="A1693" s="308" t="s">
        <v>4540</v>
      </c>
      <c r="B1693" s="309" t="s">
        <v>4614</v>
      </c>
      <c r="C1693" s="9" t="s">
        <v>4621</v>
      </c>
      <c r="D1693" s="43" t="s">
        <v>8953</v>
      </c>
      <c r="E1693" s="43" t="s">
        <v>8954</v>
      </c>
      <c r="F1693" s="43" t="s">
        <v>8884</v>
      </c>
      <c r="G1693" s="43"/>
    </row>
    <row r="1694">
      <c r="A1694" s="308" t="s">
        <v>4540</v>
      </c>
      <c r="B1694" s="309" t="s">
        <v>4614</v>
      </c>
      <c r="C1694" s="9" t="s">
        <v>4621</v>
      </c>
      <c r="D1694" s="43" t="s">
        <v>8955</v>
      </c>
      <c r="E1694" s="84"/>
      <c r="F1694" s="43" t="s">
        <v>8926</v>
      </c>
      <c r="G1694" s="43"/>
    </row>
    <row r="1695">
      <c r="A1695" s="310" t="s">
        <v>4371</v>
      </c>
      <c r="B1695" s="313" t="s">
        <v>8956</v>
      </c>
      <c r="C1695" s="41"/>
      <c r="D1695" s="43" t="s">
        <v>8957</v>
      </c>
      <c r="E1695" s="84"/>
      <c r="F1695" s="43" t="s">
        <v>8958</v>
      </c>
      <c r="G1695" s="43"/>
    </row>
    <row r="1696">
      <c r="A1696" s="310" t="s">
        <v>4371</v>
      </c>
      <c r="B1696" s="313" t="s">
        <v>8956</v>
      </c>
      <c r="C1696" s="41"/>
      <c r="D1696" s="43" t="s">
        <v>8959</v>
      </c>
      <c r="E1696" s="84"/>
      <c r="F1696" s="43" t="s">
        <v>8960</v>
      </c>
      <c r="G1696" s="43"/>
    </row>
    <row r="1697">
      <c r="A1697" s="310" t="s">
        <v>4371</v>
      </c>
      <c r="B1697" s="313" t="s">
        <v>8956</v>
      </c>
      <c r="C1697" s="41"/>
      <c r="D1697" s="43" t="s">
        <v>8961</v>
      </c>
      <c r="E1697" s="84"/>
      <c r="F1697" s="43" t="s">
        <v>8962</v>
      </c>
      <c r="G1697" s="43"/>
    </row>
    <row r="1698">
      <c r="A1698" s="310" t="s">
        <v>4371</v>
      </c>
      <c r="B1698" s="313" t="s">
        <v>8956</v>
      </c>
      <c r="C1698" s="41"/>
      <c r="D1698" s="43" t="s">
        <v>8963</v>
      </c>
      <c r="E1698" s="84"/>
      <c r="F1698" s="43" t="s">
        <v>8964</v>
      </c>
      <c r="G1698" s="43"/>
    </row>
    <row r="1699">
      <c r="A1699" s="310" t="s">
        <v>4371</v>
      </c>
      <c r="B1699" s="313" t="s">
        <v>8956</v>
      </c>
      <c r="C1699" s="41"/>
      <c r="D1699" s="43" t="s">
        <v>8965</v>
      </c>
      <c r="E1699" s="84"/>
      <c r="F1699" s="43" t="s">
        <v>8966</v>
      </c>
      <c r="G1699" s="43"/>
    </row>
    <row r="1700">
      <c r="A1700" s="310" t="s">
        <v>4371</v>
      </c>
      <c r="B1700" s="313" t="s">
        <v>8956</v>
      </c>
      <c r="C1700" s="41"/>
      <c r="D1700" s="43" t="s">
        <v>8967</v>
      </c>
      <c r="E1700" s="84"/>
      <c r="F1700" s="43" t="s">
        <v>8968</v>
      </c>
      <c r="G1700" s="43"/>
    </row>
    <row r="1701">
      <c r="A1701" s="310" t="s">
        <v>4371</v>
      </c>
      <c r="B1701" s="313" t="s">
        <v>8956</v>
      </c>
      <c r="C1701" s="41"/>
      <c r="D1701" s="43" t="s">
        <v>8969</v>
      </c>
      <c r="E1701" s="84"/>
      <c r="F1701" s="43" t="s">
        <v>8970</v>
      </c>
      <c r="G1701" s="43"/>
    </row>
    <row r="1702">
      <c r="A1702" s="310" t="s">
        <v>4371</v>
      </c>
      <c r="B1702" s="313" t="s">
        <v>8956</v>
      </c>
      <c r="C1702" s="41"/>
      <c r="D1702" s="43" t="s">
        <v>8971</v>
      </c>
      <c r="E1702" s="84"/>
      <c r="F1702" s="43" t="s">
        <v>8972</v>
      </c>
      <c r="G1702" s="43"/>
    </row>
    <row r="1703">
      <c r="A1703" s="310" t="s">
        <v>4371</v>
      </c>
      <c r="B1703" s="313" t="s">
        <v>8956</v>
      </c>
      <c r="C1703" s="41"/>
      <c r="D1703" s="43" t="s">
        <v>8973</v>
      </c>
      <c r="E1703" s="84"/>
      <c r="F1703" s="43" t="s">
        <v>8974</v>
      </c>
      <c r="G1703" s="43"/>
    </row>
    <row r="1704">
      <c r="A1704" s="310" t="s">
        <v>4371</v>
      </c>
      <c r="B1704" s="313" t="s">
        <v>8956</v>
      </c>
      <c r="C1704" s="41"/>
      <c r="D1704" s="43" t="s">
        <v>8975</v>
      </c>
      <c r="E1704" s="84"/>
      <c r="F1704" s="43" t="s">
        <v>8976</v>
      </c>
      <c r="G1704" s="43"/>
    </row>
    <row r="1705">
      <c r="A1705" s="310" t="s">
        <v>4371</v>
      </c>
      <c r="B1705" s="313" t="s">
        <v>8956</v>
      </c>
      <c r="C1705" s="41"/>
      <c r="D1705" s="43" t="s">
        <v>8977</v>
      </c>
      <c r="E1705" s="84"/>
      <c r="F1705" s="43" t="s">
        <v>8978</v>
      </c>
      <c r="G1705" s="43"/>
    </row>
    <row r="1706">
      <c r="A1706" s="310" t="s">
        <v>4371</v>
      </c>
      <c r="B1706" s="313" t="s">
        <v>8956</v>
      </c>
      <c r="C1706" s="41"/>
      <c r="D1706" s="43" t="s">
        <v>8979</v>
      </c>
      <c r="E1706" s="84"/>
      <c r="F1706" s="43" t="s">
        <v>8980</v>
      </c>
      <c r="G1706" s="43"/>
    </row>
    <row r="1707">
      <c r="A1707" s="310" t="s">
        <v>4371</v>
      </c>
      <c r="B1707" s="313" t="s">
        <v>8956</v>
      </c>
      <c r="C1707" s="41"/>
      <c r="D1707" s="43" t="s">
        <v>8981</v>
      </c>
      <c r="E1707" s="84"/>
      <c r="F1707" s="43" t="s">
        <v>8873</v>
      </c>
      <c r="G1707" s="43"/>
    </row>
    <row r="1708">
      <c r="A1708" s="310" t="s">
        <v>4371</v>
      </c>
      <c r="B1708" s="313" t="s">
        <v>8956</v>
      </c>
      <c r="C1708" s="41"/>
      <c r="D1708" s="43" t="s">
        <v>8982</v>
      </c>
      <c r="E1708" s="84"/>
      <c r="F1708" s="43" t="s">
        <v>8983</v>
      </c>
      <c r="G1708" s="43"/>
    </row>
    <row r="1709">
      <c r="A1709" s="310" t="s">
        <v>4371</v>
      </c>
      <c r="B1709" s="313" t="s">
        <v>8956</v>
      </c>
      <c r="C1709" s="9"/>
      <c r="D1709" s="91" t="s">
        <v>8984</v>
      </c>
      <c r="E1709" s="91"/>
      <c r="F1709" s="91" t="s">
        <v>8985</v>
      </c>
      <c r="G1709" s="91"/>
    </row>
    <row r="1710">
      <c r="A1710" s="310" t="s">
        <v>4371</v>
      </c>
      <c r="B1710" s="313" t="s">
        <v>8956</v>
      </c>
      <c r="C1710" s="9"/>
      <c r="D1710" s="91" t="s">
        <v>8986</v>
      </c>
      <c r="E1710" s="91"/>
      <c r="F1710" s="91" t="s">
        <v>8987</v>
      </c>
      <c r="G1710" s="91"/>
    </row>
    <row r="1711">
      <c r="A1711" s="310" t="s">
        <v>4371</v>
      </c>
      <c r="B1711" s="309" t="s">
        <v>4472</v>
      </c>
      <c r="C1711" s="9" t="s">
        <v>8988</v>
      </c>
      <c r="D1711" s="91" t="s">
        <v>8989</v>
      </c>
      <c r="E1711" s="91"/>
      <c r="F1711" s="91" t="s">
        <v>8990</v>
      </c>
      <c r="G1711" s="91"/>
    </row>
    <row r="1712">
      <c r="A1712" s="310" t="s">
        <v>4371</v>
      </c>
      <c r="B1712" s="309" t="s">
        <v>4472</v>
      </c>
      <c r="C1712" s="9" t="s">
        <v>8991</v>
      </c>
      <c r="D1712" s="91" t="s">
        <v>8992</v>
      </c>
      <c r="E1712" s="91"/>
      <c r="F1712" s="91" t="s">
        <v>8993</v>
      </c>
      <c r="G1712" s="91"/>
    </row>
    <row r="1713">
      <c r="A1713" s="310" t="s">
        <v>4371</v>
      </c>
      <c r="B1713" s="309" t="s">
        <v>4472</v>
      </c>
      <c r="C1713" s="9"/>
      <c r="D1713" s="91" t="s">
        <v>8994</v>
      </c>
      <c r="E1713" s="91"/>
      <c r="F1713" s="91" t="s">
        <v>8966</v>
      </c>
      <c r="G1713" s="91"/>
    </row>
    <row r="1714">
      <c r="A1714" s="308" t="s">
        <v>4371</v>
      </c>
      <c r="B1714" s="309" t="s">
        <v>8995</v>
      </c>
      <c r="C1714" s="9"/>
      <c r="D1714" s="91" t="s">
        <v>8996</v>
      </c>
      <c r="E1714" s="91"/>
      <c r="F1714" s="91" t="s">
        <v>8997</v>
      </c>
      <c r="G1714" s="91"/>
    </row>
    <row r="1715">
      <c r="A1715" s="308" t="s">
        <v>4371</v>
      </c>
      <c r="B1715" s="309" t="s">
        <v>8995</v>
      </c>
      <c r="C1715" s="9"/>
      <c r="D1715" s="91" t="s">
        <v>8998</v>
      </c>
      <c r="E1715" s="91"/>
      <c r="F1715" s="91" t="s">
        <v>8997</v>
      </c>
      <c r="G1715" s="91"/>
    </row>
    <row r="1716">
      <c r="A1716" s="308" t="s">
        <v>4371</v>
      </c>
      <c r="B1716" s="309" t="s">
        <v>8995</v>
      </c>
      <c r="C1716" s="9"/>
      <c r="D1716" s="91" t="s">
        <v>8999</v>
      </c>
      <c r="E1716" s="91"/>
      <c r="F1716" s="91" t="s">
        <v>8997</v>
      </c>
      <c r="G1716" s="91"/>
    </row>
    <row r="1717">
      <c r="A1717" s="308" t="s">
        <v>4371</v>
      </c>
      <c r="B1717" s="309" t="s">
        <v>8995</v>
      </c>
      <c r="C1717" s="9"/>
      <c r="D1717" s="91" t="s">
        <v>9000</v>
      </c>
      <c r="E1717" s="91"/>
      <c r="F1717" s="91" t="s">
        <v>8997</v>
      </c>
      <c r="G1717" s="91"/>
    </row>
    <row r="1718">
      <c r="A1718" s="308" t="s">
        <v>4371</v>
      </c>
      <c r="B1718" s="309" t="s">
        <v>8995</v>
      </c>
      <c r="C1718" s="9"/>
      <c r="D1718" s="91" t="s">
        <v>9001</v>
      </c>
      <c r="E1718" s="91"/>
      <c r="F1718" s="91" t="s">
        <v>8997</v>
      </c>
      <c r="G1718" s="91"/>
    </row>
    <row r="1719">
      <c r="A1719" s="308" t="s">
        <v>4371</v>
      </c>
      <c r="B1719" s="309" t="s">
        <v>8995</v>
      </c>
      <c r="C1719" s="9"/>
      <c r="D1719" s="91" t="s">
        <v>9002</v>
      </c>
      <c r="E1719" s="91" t="s">
        <v>9003</v>
      </c>
      <c r="F1719" s="91" t="s">
        <v>8997</v>
      </c>
      <c r="G1719" s="91"/>
    </row>
    <row r="1720">
      <c r="A1720" s="308" t="s">
        <v>4371</v>
      </c>
      <c r="B1720" s="309" t="s">
        <v>8995</v>
      </c>
      <c r="C1720" s="9"/>
      <c r="D1720" s="91" t="s">
        <v>9004</v>
      </c>
      <c r="E1720" s="91"/>
      <c r="F1720" s="91" t="s">
        <v>8997</v>
      </c>
      <c r="G1720" s="91"/>
    </row>
    <row r="1721">
      <c r="A1721" s="308" t="s">
        <v>687</v>
      </c>
      <c r="B1721" s="309" t="s">
        <v>1293</v>
      </c>
      <c r="C1721" s="9" t="s">
        <v>2010</v>
      </c>
      <c r="D1721" s="91" t="s">
        <v>9005</v>
      </c>
      <c r="E1721" s="91"/>
      <c r="F1721" s="91" t="s">
        <v>9006</v>
      </c>
      <c r="G1721" s="91"/>
    </row>
    <row r="1722">
      <c r="A1722" s="308" t="s">
        <v>687</v>
      </c>
      <c r="B1722" s="309" t="s">
        <v>1293</v>
      </c>
      <c r="C1722" s="9" t="s">
        <v>9007</v>
      </c>
      <c r="D1722" s="91" t="s">
        <v>9008</v>
      </c>
      <c r="E1722" s="91"/>
      <c r="F1722" s="91" t="s">
        <v>9009</v>
      </c>
      <c r="G1722" s="91"/>
    </row>
    <row r="1723">
      <c r="A1723" s="308" t="s">
        <v>687</v>
      </c>
      <c r="B1723" s="309" t="s">
        <v>1293</v>
      </c>
      <c r="C1723" s="9" t="s">
        <v>9007</v>
      </c>
      <c r="D1723" s="91" t="s">
        <v>9010</v>
      </c>
      <c r="E1723" s="91"/>
      <c r="F1723" s="91" t="s">
        <v>9011</v>
      </c>
      <c r="G1723" s="91"/>
    </row>
    <row r="1724">
      <c r="A1724" s="308" t="s">
        <v>687</v>
      </c>
      <c r="B1724" s="309" t="s">
        <v>1293</v>
      </c>
      <c r="C1724" s="9" t="s">
        <v>9007</v>
      </c>
      <c r="D1724" s="91" t="s">
        <v>9012</v>
      </c>
      <c r="E1724" s="91"/>
      <c r="F1724" s="91" t="s">
        <v>9013</v>
      </c>
      <c r="G1724" s="91"/>
    </row>
    <row r="1725">
      <c r="A1725" s="308" t="s">
        <v>687</v>
      </c>
      <c r="B1725" s="309" t="s">
        <v>1293</v>
      </c>
      <c r="C1725" s="9" t="s">
        <v>9007</v>
      </c>
      <c r="D1725" s="91" t="s">
        <v>9014</v>
      </c>
      <c r="E1725" s="91" t="s">
        <v>9015</v>
      </c>
      <c r="F1725" s="91" t="s">
        <v>9016</v>
      </c>
      <c r="G1725" s="91"/>
    </row>
    <row r="1726">
      <c r="A1726" s="308" t="s">
        <v>687</v>
      </c>
      <c r="B1726" s="309" t="s">
        <v>1293</v>
      </c>
      <c r="C1726" s="9" t="s">
        <v>9007</v>
      </c>
      <c r="D1726" s="91" t="s">
        <v>9017</v>
      </c>
      <c r="E1726" s="91" t="s">
        <v>9018</v>
      </c>
      <c r="F1726" s="91" t="s">
        <v>5508</v>
      </c>
      <c r="G1726" s="91"/>
    </row>
    <row r="1727">
      <c r="A1727" s="308" t="s">
        <v>687</v>
      </c>
      <c r="B1727" s="309" t="s">
        <v>1293</v>
      </c>
      <c r="C1727" s="9" t="s">
        <v>9007</v>
      </c>
      <c r="D1727" s="91" t="s">
        <v>9019</v>
      </c>
      <c r="E1727" s="91"/>
      <c r="F1727" s="91" t="s">
        <v>9016</v>
      </c>
      <c r="G1727" s="91"/>
    </row>
    <row r="1728">
      <c r="A1728" s="308" t="s">
        <v>687</v>
      </c>
      <c r="B1728" s="309" t="s">
        <v>1293</v>
      </c>
      <c r="C1728" s="9" t="s">
        <v>9007</v>
      </c>
      <c r="D1728" s="91" t="s">
        <v>9020</v>
      </c>
      <c r="E1728" s="91"/>
      <c r="F1728" s="91" t="s">
        <v>5508</v>
      </c>
      <c r="G1728" s="91"/>
    </row>
    <row r="1729">
      <c r="A1729" s="308" t="s">
        <v>687</v>
      </c>
      <c r="B1729" s="309" t="s">
        <v>1293</v>
      </c>
      <c r="C1729" s="9" t="s">
        <v>9007</v>
      </c>
      <c r="D1729" s="91" t="s">
        <v>9021</v>
      </c>
      <c r="E1729" s="91"/>
      <c r="F1729" s="91" t="s">
        <v>9022</v>
      </c>
      <c r="G1729" s="91"/>
    </row>
    <row r="1730">
      <c r="A1730" s="308" t="s">
        <v>687</v>
      </c>
      <c r="B1730" s="309" t="s">
        <v>1293</v>
      </c>
      <c r="C1730" s="9" t="s">
        <v>9007</v>
      </c>
      <c r="D1730" s="91" t="s">
        <v>9023</v>
      </c>
      <c r="E1730" s="91" t="s">
        <v>8950</v>
      </c>
      <c r="F1730" s="91" t="s">
        <v>9024</v>
      </c>
      <c r="G1730" s="91"/>
    </row>
    <row r="1731">
      <c r="A1731" s="308" t="s">
        <v>687</v>
      </c>
      <c r="B1731" s="309" t="s">
        <v>1293</v>
      </c>
      <c r="C1731" s="9" t="s">
        <v>9007</v>
      </c>
      <c r="D1731" s="91" t="s">
        <v>9025</v>
      </c>
      <c r="E1731" s="91"/>
      <c r="F1731" s="91" t="s">
        <v>8962</v>
      </c>
      <c r="G1731" s="91"/>
    </row>
    <row r="1732">
      <c r="A1732" s="308" t="s">
        <v>687</v>
      </c>
      <c r="B1732" s="309" t="s">
        <v>1293</v>
      </c>
      <c r="C1732" s="9" t="s">
        <v>9007</v>
      </c>
      <c r="D1732" s="91" t="s">
        <v>9026</v>
      </c>
      <c r="E1732" s="91"/>
      <c r="F1732" s="91" t="s">
        <v>9027</v>
      </c>
      <c r="G1732" s="91"/>
    </row>
    <row r="1733">
      <c r="A1733" s="308" t="s">
        <v>687</v>
      </c>
      <c r="B1733" s="309" t="s">
        <v>1293</v>
      </c>
      <c r="C1733" s="9" t="s">
        <v>9007</v>
      </c>
      <c r="D1733" s="91" t="s">
        <v>9028</v>
      </c>
      <c r="E1733" s="91"/>
      <c r="F1733" s="91" t="s">
        <v>8661</v>
      </c>
      <c r="G1733" s="91"/>
    </row>
    <row r="1734">
      <c r="A1734" s="308" t="s">
        <v>687</v>
      </c>
      <c r="B1734" s="309" t="s">
        <v>1293</v>
      </c>
      <c r="C1734" s="9" t="s">
        <v>9007</v>
      </c>
      <c r="D1734" s="91" t="s">
        <v>9029</v>
      </c>
      <c r="E1734" s="91"/>
      <c r="F1734" s="91" t="s">
        <v>9030</v>
      </c>
      <c r="G1734" s="91"/>
    </row>
    <row r="1735">
      <c r="A1735" s="308" t="s">
        <v>687</v>
      </c>
      <c r="B1735" s="309" t="s">
        <v>1293</v>
      </c>
      <c r="C1735" s="9" t="s">
        <v>9007</v>
      </c>
      <c r="D1735" s="91" t="s">
        <v>9031</v>
      </c>
      <c r="E1735" s="91" t="s">
        <v>2128</v>
      </c>
      <c r="F1735" s="91" t="s">
        <v>8696</v>
      </c>
      <c r="G1735" s="91"/>
    </row>
    <row r="1736">
      <c r="A1736" s="308" t="s">
        <v>687</v>
      </c>
      <c r="B1736" s="309" t="s">
        <v>1293</v>
      </c>
      <c r="C1736" s="9" t="s">
        <v>9007</v>
      </c>
      <c r="D1736" s="91" t="s">
        <v>9032</v>
      </c>
      <c r="E1736" s="91" t="s">
        <v>2128</v>
      </c>
      <c r="F1736" s="91" t="s">
        <v>9033</v>
      </c>
      <c r="G1736" s="91"/>
    </row>
    <row r="1737">
      <c r="A1737" s="308" t="s">
        <v>687</v>
      </c>
      <c r="B1737" s="309" t="s">
        <v>1293</v>
      </c>
      <c r="C1737" s="9" t="s">
        <v>9007</v>
      </c>
      <c r="D1737" s="91" t="s">
        <v>9034</v>
      </c>
      <c r="E1737" s="91"/>
      <c r="F1737" s="91" t="s">
        <v>9033</v>
      </c>
      <c r="G1737" s="91"/>
    </row>
    <row r="1738">
      <c r="A1738" s="308" t="s">
        <v>687</v>
      </c>
      <c r="B1738" s="309" t="s">
        <v>1293</v>
      </c>
      <c r="C1738" s="9" t="s">
        <v>9007</v>
      </c>
      <c r="D1738" s="91" t="s">
        <v>9035</v>
      </c>
      <c r="E1738" s="91"/>
      <c r="F1738" s="91" t="s">
        <v>8795</v>
      </c>
      <c r="G1738" s="91"/>
    </row>
    <row r="1739">
      <c r="A1739" s="308" t="s">
        <v>687</v>
      </c>
      <c r="B1739" s="309" t="s">
        <v>1293</v>
      </c>
      <c r="C1739" s="9" t="s">
        <v>9007</v>
      </c>
      <c r="D1739" s="91" t="s">
        <v>9036</v>
      </c>
      <c r="E1739" s="91"/>
      <c r="F1739" s="91" t="s">
        <v>5508</v>
      </c>
      <c r="G1739" s="91"/>
    </row>
    <row r="1740">
      <c r="A1740" s="308" t="s">
        <v>687</v>
      </c>
      <c r="B1740" s="309" t="s">
        <v>1293</v>
      </c>
      <c r="C1740" s="9" t="s">
        <v>9007</v>
      </c>
      <c r="D1740" s="91" t="s">
        <v>9037</v>
      </c>
      <c r="E1740" s="91" t="s">
        <v>8950</v>
      </c>
      <c r="F1740" s="91" t="s">
        <v>8873</v>
      </c>
      <c r="G1740" s="91"/>
    </row>
    <row r="1741">
      <c r="A1741" s="308" t="s">
        <v>687</v>
      </c>
      <c r="B1741" s="309" t="s">
        <v>1293</v>
      </c>
      <c r="C1741" s="9" t="s">
        <v>9038</v>
      </c>
      <c r="D1741" s="91" t="s">
        <v>9039</v>
      </c>
      <c r="E1741" s="91"/>
      <c r="F1741" s="91" t="s">
        <v>9009</v>
      </c>
      <c r="G1741" s="91"/>
    </row>
    <row r="1742">
      <c r="A1742" s="308" t="s">
        <v>687</v>
      </c>
      <c r="B1742" s="309" t="s">
        <v>1293</v>
      </c>
      <c r="C1742" s="9" t="s">
        <v>9038</v>
      </c>
      <c r="D1742" s="91" t="s">
        <v>9040</v>
      </c>
      <c r="E1742" s="91" t="s">
        <v>9015</v>
      </c>
      <c r="F1742" s="91" t="s">
        <v>9041</v>
      </c>
      <c r="G1742" s="91"/>
    </row>
    <row r="1743">
      <c r="A1743" s="308" t="s">
        <v>687</v>
      </c>
      <c r="B1743" s="309" t="s">
        <v>1293</v>
      </c>
      <c r="C1743" s="9" t="s">
        <v>9038</v>
      </c>
      <c r="D1743" s="91" t="s">
        <v>9042</v>
      </c>
      <c r="E1743" s="91" t="s">
        <v>9043</v>
      </c>
      <c r="F1743" s="91" t="s">
        <v>8942</v>
      </c>
      <c r="G1743" s="91"/>
    </row>
    <row r="1744">
      <c r="A1744" s="308" t="s">
        <v>687</v>
      </c>
      <c r="B1744" s="309" t="s">
        <v>1293</v>
      </c>
      <c r="C1744" s="9" t="s">
        <v>9038</v>
      </c>
      <c r="D1744" s="91" t="s">
        <v>9044</v>
      </c>
      <c r="E1744" s="91" t="s">
        <v>8950</v>
      </c>
      <c r="F1744" s="91" t="s">
        <v>5508</v>
      </c>
      <c r="G1744" s="91"/>
    </row>
    <row r="1745">
      <c r="A1745" s="308" t="s">
        <v>687</v>
      </c>
      <c r="B1745" s="309" t="s">
        <v>1293</v>
      </c>
      <c r="C1745" s="9" t="s">
        <v>9045</v>
      </c>
      <c r="D1745" s="91" t="s">
        <v>9046</v>
      </c>
      <c r="E1745" s="91" t="s">
        <v>9047</v>
      </c>
      <c r="F1745" s="91" t="s">
        <v>9006</v>
      </c>
      <c r="G1745" s="91"/>
    </row>
    <row r="1746">
      <c r="A1746" s="310" t="s">
        <v>248</v>
      </c>
      <c r="B1746" s="309" t="s">
        <v>4908</v>
      </c>
      <c r="C1746" s="9" t="s">
        <v>254</v>
      </c>
      <c r="D1746" s="91" t="s">
        <v>4557</v>
      </c>
      <c r="E1746" s="91" t="s">
        <v>9048</v>
      </c>
      <c r="F1746" s="91" t="s">
        <v>8571</v>
      </c>
      <c r="G1746" s="91"/>
    </row>
    <row r="1747">
      <c r="A1747" s="310" t="s">
        <v>248</v>
      </c>
      <c r="B1747" s="309" t="s">
        <v>4908</v>
      </c>
      <c r="C1747" s="9" t="s">
        <v>254</v>
      </c>
      <c r="D1747" s="91" t="s">
        <v>271</v>
      </c>
      <c r="E1747" s="91"/>
      <c r="F1747" s="91" t="s">
        <v>8512</v>
      </c>
      <c r="G1747" s="91"/>
    </row>
    <row r="1748">
      <c r="A1748" s="310" t="s">
        <v>248</v>
      </c>
      <c r="B1748" s="309" t="s">
        <v>4908</v>
      </c>
      <c r="C1748" s="9" t="s">
        <v>254</v>
      </c>
      <c r="D1748" s="91" t="s">
        <v>282</v>
      </c>
      <c r="E1748" s="91"/>
      <c r="F1748" s="91" t="s">
        <v>9049</v>
      </c>
      <c r="G1748" s="91"/>
    </row>
    <row r="1749">
      <c r="A1749" s="310" t="s">
        <v>248</v>
      </c>
      <c r="B1749" s="309" t="s">
        <v>4908</v>
      </c>
      <c r="C1749" s="9" t="s">
        <v>254</v>
      </c>
      <c r="D1749" s="91" t="s">
        <v>9050</v>
      </c>
      <c r="E1749" s="91" t="s">
        <v>9051</v>
      </c>
      <c r="F1749" s="91" t="s">
        <v>8898</v>
      </c>
      <c r="G1749" s="91"/>
    </row>
    <row r="1750">
      <c r="A1750" s="310" t="s">
        <v>248</v>
      </c>
      <c r="B1750" s="309" t="s">
        <v>4908</v>
      </c>
      <c r="C1750" s="9" t="s">
        <v>254</v>
      </c>
      <c r="D1750" s="91" t="s">
        <v>4570</v>
      </c>
      <c r="E1750" s="91"/>
      <c r="F1750" s="91" t="s">
        <v>9052</v>
      </c>
      <c r="G1750" s="91"/>
    </row>
    <row r="1751">
      <c r="A1751" s="310" t="s">
        <v>248</v>
      </c>
      <c r="B1751" s="309" t="s">
        <v>4908</v>
      </c>
      <c r="C1751" s="9" t="s">
        <v>254</v>
      </c>
      <c r="D1751" s="91" t="s">
        <v>9053</v>
      </c>
      <c r="E1751" s="91"/>
      <c r="F1751" s="91" t="s">
        <v>9054</v>
      </c>
      <c r="G1751" s="91"/>
    </row>
    <row r="1752">
      <c r="A1752" s="310" t="s">
        <v>248</v>
      </c>
      <c r="B1752" s="309" t="s">
        <v>4908</v>
      </c>
      <c r="C1752" s="9" t="s">
        <v>254</v>
      </c>
      <c r="D1752" s="91" t="s">
        <v>8359</v>
      </c>
      <c r="E1752" s="91"/>
      <c r="F1752" s="91" t="s">
        <v>3769</v>
      </c>
      <c r="G1752" s="91"/>
    </row>
    <row r="1753">
      <c r="A1753" s="310" t="s">
        <v>248</v>
      </c>
      <c r="B1753" s="309" t="s">
        <v>4908</v>
      </c>
      <c r="C1753" s="9" t="s">
        <v>299</v>
      </c>
      <c r="D1753" s="91" t="s">
        <v>883</v>
      </c>
      <c r="E1753" s="91"/>
      <c r="F1753" s="91" t="s">
        <v>9055</v>
      </c>
      <c r="G1753" s="91"/>
    </row>
    <row r="1754">
      <c r="A1754" s="310" t="s">
        <v>248</v>
      </c>
      <c r="B1754" s="309" t="s">
        <v>4908</v>
      </c>
      <c r="C1754" s="9" t="s">
        <v>299</v>
      </c>
      <c r="D1754" s="91" t="s">
        <v>302</v>
      </c>
      <c r="E1754" s="91"/>
      <c r="F1754" s="91" t="s">
        <v>9056</v>
      </c>
      <c r="G1754" s="91"/>
    </row>
    <row r="1755">
      <c r="A1755" s="310" t="s">
        <v>248</v>
      </c>
      <c r="B1755" s="309" t="s">
        <v>4908</v>
      </c>
      <c r="C1755" s="9" t="s">
        <v>4233</v>
      </c>
      <c r="D1755" s="91" t="s">
        <v>893</v>
      </c>
      <c r="E1755" s="91"/>
      <c r="F1755" s="91" t="s">
        <v>8449</v>
      </c>
      <c r="G1755" s="91"/>
    </row>
    <row r="1756">
      <c r="A1756" s="308" t="s">
        <v>248</v>
      </c>
      <c r="B1756" s="309" t="s">
        <v>5459</v>
      </c>
      <c r="C1756" s="9" t="s">
        <v>9057</v>
      </c>
      <c r="D1756" s="91" t="s">
        <v>9058</v>
      </c>
      <c r="E1756" s="91" t="s">
        <v>9059</v>
      </c>
      <c r="F1756" s="91" t="s">
        <v>8884</v>
      </c>
      <c r="G1756" s="91"/>
    </row>
    <row r="1757">
      <c r="A1757" s="308" t="s">
        <v>248</v>
      </c>
      <c r="B1757" s="309" t="s">
        <v>5459</v>
      </c>
      <c r="C1757" s="9" t="s">
        <v>9060</v>
      </c>
      <c r="D1757" s="91" t="s">
        <v>9061</v>
      </c>
      <c r="E1757" s="91"/>
      <c r="F1757" s="91" t="s">
        <v>9062</v>
      </c>
      <c r="G1757" s="91"/>
    </row>
    <row r="1758">
      <c r="A1758" s="308" t="s">
        <v>3280</v>
      </c>
      <c r="B1758" s="309" t="s">
        <v>9063</v>
      </c>
      <c r="C1758" s="9"/>
      <c r="D1758" s="91" t="s">
        <v>9064</v>
      </c>
      <c r="E1758" s="91" t="s">
        <v>9065</v>
      </c>
      <c r="F1758" s="91" t="s">
        <v>9066</v>
      </c>
      <c r="G1758" s="91"/>
    </row>
    <row r="1759">
      <c r="A1759" s="308" t="s">
        <v>3280</v>
      </c>
      <c r="B1759" s="309" t="s">
        <v>9067</v>
      </c>
      <c r="C1759" s="9"/>
      <c r="D1759" s="91" t="s">
        <v>9068</v>
      </c>
      <c r="E1759" s="91" t="s">
        <v>9065</v>
      </c>
      <c r="F1759" s="91" t="s">
        <v>8926</v>
      </c>
      <c r="G1759" s="91"/>
    </row>
    <row r="1760">
      <c r="A1760" s="308" t="s">
        <v>3280</v>
      </c>
      <c r="B1760" s="309" t="s">
        <v>9067</v>
      </c>
      <c r="C1760" s="9"/>
      <c r="D1760" s="91" t="s">
        <v>9069</v>
      </c>
      <c r="E1760" s="91" t="s">
        <v>9065</v>
      </c>
      <c r="F1760" s="91" t="s">
        <v>8898</v>
      </c>
      <c r="G1760" s="91"/>
    </row>
    <row r="1761">
      <c r="A1761" s="308" t="s">
        <v>3280</v>
      </c>
      <c r="B1761" s="309" t="s">
        <v>9070</v>
      </c>
      <c r="C1761" s="9"/>
      <c r="D1761" s="91" t="s">
        <v>9071</v>
      </c>
      <c r="E1761" s="91" t="s">
        <v>9065</v>
      </c>
      <c r="F1761" s="91" t="s">
        <v>8904</v>
      </c>
      <c r="G1761" s="91"/>
    </row>
    <row r="1762">
      <c r="A1762" s="308" t="s">
        <v>3280</v>
      </c>
      <c r="B1762" s="309" t="s">
        <v>9070</v>
      </c>
      <c r="C1762" s="9"/>
      <c r="D1762" s="91" t="s">
        <v>9072</v>
      </c>
      <c r="E1762" s="91" t="s">
        <v>9065</v>
      </c>
      <c r="F1762" s="91" t="s">
        <v>8904</v>
      </c>
      <c r="G1762" s="91"/>
    </row>
    <row r="1763">
      <c r="A1763" s="308" t="s">
        <v>3280</v>
      </c>
      <c r="B1763" s="309" t="s">
        <v>9073</v>
      </c>
      <c r="C1763" s="9"/>
      <c r="D1763" s="91" t="s">
        <v>9074</v>
      </c>
      <c r="E1763" s="91" t="s">
        <v>9065</v>
      </c>
      <c r="F1763" s="91" t="s">
        <v>8898</v>
      </c>
      <c r="G1763" s="91"/>
    </row>
    <row r="1764">
      <c r="A1764" s="310" t="s">
        <v>1035</v>
      </c>
      <c r="B1764" s="313" t="s">
        <v>3852</v>
      </c>
      <c r="C1764" s="9" t="s">
        <v>9075</v>
      </c>
      <c r="D1764" s="91" t="s">
        <v>9076</v>
      </c>
      <c r="E1764" s="91" t="s">
        <v>9077</v>
      </c>
      <c r="F1764" s="91" t="s">
        <v>9078</v>
      </c>
      <c r="G1764" s="91"/>
    </row>
    <row r="1765">
      <c r="A1765" s="310" t="s">
        <v>1035</v>
      </c>
      <c r="B1765" s="313" t="s">
        <v>3852</v>
      </c>
      <c r="C1765" s="9" t="s">
        <v>9079</v>
      </c>
      <c r="D1765" s="91" t="s">
        <v>9080</v>
      </c>
      <c r="E1765" s="91"/>
      <c r="F1765" s="91" t="s">
        <v>9081</v>
      </c>
      <c r="G1765" s="91"/>
    </row>
    <row r="1766">
      <c r="A1766" s="310" t="s">
        <v>1035</v>
      </c>
      <c r="B1766" s="313" t="s">
        <v>3852</v>
      </c>
      <c r="C1766" s="9" t="s">
        <v>9082</v>
      </c>
      <c r="D1766" s="91" t="s">
        <v>9083</v>
      </c>
      <c r="E1766" s="91"/>
      <c r="F1766" s="91" t="s">
        <v>9084</v>
      </c>
      <c r="G1766" s="91"/>
    </row>
    <row r="1767">
      <c r="A1767" s="310" t="s">
        <v>1035</v>
      </c>
      <c r="B1767" s="313" t="s">
        <v>3852</v>
      </c>
      <c r="C1767" s="9" t="s">
        <v>9085</v>
      </c>
      <c r="D1767" s="91" t="s">
        <v>9086</v>
      </c>
      <c r="E1767" s="91"/>
      <c r="F1767" s="91" t="s">
        <v>9033</v>
      </c>
      <c r="G1767" s="91"/>
    </row>
    <row r="1768">
      <c r="A1768" s="310" t="s">
        <v>1035</v>
      </c>
      <c r="B1768" s="313" t="s">
        <v>3852</v>
      </c>
      <c r="C1768" s="9" t="s">
        <v>9087</v>
      </c>
      <c r="D1768" s="91" t="s">
        <v>9088</v>
      </c>
      <c r="E1768" s="91" t="s">
        <v>9089</v>
      </c>
      <c r="F1768" s="91" t="s">
        <v>9090</v>
      </c>
      <c r="G1768" s="91"/>
    </row>
    <row r="1769">
      <c r="A1769" s="310" t="s">
        <v>1035</v>
      </c>
      <c r="B1769" s="313" t="s">
        <v>3852</v>
      </c>
      <c r="C1769" s="9" t="s">
        <v>9091</v>
      </c>
      <c r="D1769" s="91" t="s">
        <v>9092</v>
      </c>
      <c r="E1769" s="91" t="s">
        <v>9093</v>
      </c>
      <c r="F1769" s="91" t="s">
        <v>9094</v>
      </c>
      <c r="G1769" s="91"/>
    </row>
    <row r="1770">
      <c r="A1770" s="310" t="s">
        <v>1035</v>
      </c>
      <c r="B1770" s="313" t="s">
        <v>3852</v>
      </c>
      <c r="C1770" s="9" t="s">
        <v>9095</v>
      </c>
      <c r="D1770" s="91" t="s">
        <v>9096</v>
      </c>
      <c r="E1770" s="91" t="s">
        <v>9097</v>
      </c>
      <c r="F1770" s="91" t="s">
        <v>9098</v>
      </c>
      <c r="G1770" s="91"/>
    </row>
    <row r="1771">
      <c r="A1771" s="310" t="s">
        <v>1035</v>
      </c>
      <c r="B1771" s="313" t="s">
        <v>3852</v>
      </c>
      <c r="C1771" s="9" t="s">
        <v>9099</v>
      </c>
      <c r="D1771" s="91" t="s">
        <v>9100</v>
      </c>
      <c r="E1771" s="91"/>
      <c r="F1771" s="91" t="s">
        <v>9101</v>
      </c>
      <c r="G1771" s="91"/>
    </row>
    <row r="1772">
      <c r="A1772" s="310" t="s">
        <v>1035</v>
      </c>
      <c r="B1772" s="313" t="s">
        <v>3852</v>
      </c>
      <c r="C1772" s="9" t="s">
        <v>9102</v>
      </c>
      <c r="D1772" s="91" t="s">
        <v>9103</v>
      </c>
      <c r="E1772" s="91"/>
      <c r="F1772" s="91" t="s">
        <v>9104</v>
      </c>
      <c r="G1772" s="91"/>
    </row>
    <row r="1773">
      <c r="A1773" s="310" t="s">
        <v>1035</v>
      </c>
      <c r="B1773" s="313" t="s">
        <v>3852</v>
      </c>
      <c r="C1773" s="9" t="s">
        <v>9105</v>
      </c>
      <c r="D1773" s="91" t="s">
        <v>9106</v>
      </c>
      <c r="E1773" s="91" t="s">
        <v>9107</v>
      </c>
      <c r="F1773" s="91" t="s">
        <v>9098</v>
      </c>
      <c r="G1773" s="91"/>
    </row>
    <row r="1774">
      <c r="A1774" s="310" t="s">
        <v>1035</v>
      </c>
      <c r="B1774" s="313" t="s">
        <v>3852</v>
      </c>
      <c r="C1774" s="9" t="s">
        <v>9108</v>
      </c>
      <c r="D1774" s="91" t="s">
        <v>9109</v>
      </c>
      <c r="E1774" s="91"/>
      <c r="F1774" s="91" t="s">
        <v>9110</v>
      </c>
      <c r="G1774" s="91"/>
    </row>
    <row r="1775">
      <c r="A1775" s="310" t="s">
        <v>1035</v>
      </c>
      <c r="B1775" s="313" t="s">
        <v>3852</v>
      </c>
      <c r="C1775" s="9" t="s">
        <v>9108</v>
      </c>
      <c r="D1775" s="91" t="s">
        <v>9111</v>
      </c>
      <c r="E1775" s="91"/>
      <c r="F1775" s="91" t="s">
        <v>9112</v>
      </c>
      <c r="G1775" s="91"/>
    </row>
    <row r="1776">
      <c r="A1776" s="310" t="s">
        <v>1035</v>
      </c>
      <c r="B1776" s="313" t="s">
        <v>3852</v>
      </c>
      <c r="C1776" s="9" t="s">
        <v>9108</v>
      </c>
      <c r="D1776" s="91" t="s">
        <v>9113</v>
      </c>
      <c r="E1776" s="91"/>
      <c r="F1776" s="91" t="s">
        <v>8556</v>
      </c>
      <c r="G1776" s="91"/>
    </row>
    <row r="1777">
      <c r="A1777" s="310" t="s">
        <v>1035</v>
      </c>
      <c r="B1777" s="313" t="s">
        <v>3852</v>
      </c>
      <c r="C1777" s="9" t="s">
        <v>9108</v>
      </c>
      <c r="D1777" s="91" t="s">
        <v>9114</v>
      </c>
      <c r="E1777" s="91"/>
      <c r="F1777" s="91" t="s">
        <v>9115</v>
      </c>
      <c r="G1777" s="91"/>
    </row>
    <row r="1778">
      <c r="A1778" s="310" t="s">
        <v>1035</v>
      </c>
      <c r="B1778" s="313" t="s">
        <v>3852</v>
      </c>
      <c r="C1778" s="9" t="s">
        <v>9108</v>
      </c>
      <c r="D1778" s="91" t="s">
        <v>9116</v>
      </c>
      <c r="E1778" s="91"/>
      <c r="F1778" s="91" t="s">
        <v>9117</v>
      </c>
      <c r="G1778" s="91"/>
    </row>
    <row r="1779">
      <c r="A1779" s="310" t="s">
        <v>1035</v>
      </c>
      <c r="B1779" s="313" t="s">
        <v>3852</v>
      </c>
      <c r="C1779" s="9" t="s">
        <v>9108</v>
      </c>
      <c r="D1779" s="91" t="s">
        <v>9118</v>
      </c>
      <c r="E1779" s="91"/>
      <c r="F1779" s="91" t="s">
        <v>8486</v>
      </c>
      <c r="G1779" s="91"/>
    </row>
    <row r="1780">
      <c r="A1780" s="310" t="s">
        <v>1035</v>
      </c>
      <c r="B1780" s="313" t="s">
        <v>3852</v>
      </c>
      <c r="C1780" s="9" t="s">
        <v>9108</v>
      </c>
      <c r="D1780" s="91" t="s">
        <v>9119</v>
      </c>
      <c r="E1780" s="91"/>
      <c r="F1780" s="91" t="s">
        <v>8904</v>
      </c>
      <c r="G1780" s="91"/>
    </row>
    <row r="1781">
      <c r="A1781" s="310" t="s">
        <v>1035</v>
      </c>
      <c r="B1781" s="313" t="s">
        <v>3852</v>
      </c>
      <c r="C1781" s="9" t="s">
        <v>9108</v>
      </c>
      <c r="D1781" s="91" t="s">
        <v>9120</v>
      </c>
      <c r="E1781" s="91"/>
      <c r="F1781" s="91" t="s">
        <v>9121</v>
      </c>
      <c r="G1781" s="91"/>
    </row>
    <row r="1782">
      <c r="A1782" s="310" t="s">
        <v>1035</v>
      </c>
      <c r="B1782" s="313" t="s">
        <v>3852</v>
      </c>
      <c r="C1782" s="9" t="s">
        <v>9122</v>
      </c>
      <c r="D1782" s="91" t="s">
        <v>9123</v>
      </c>
      <c r="E1782" s="91"/>
      <c r="F1782" s="91" t="s">
        <v>9124</v>
      </c>
      <c r="G1782" s="91"/>
    </row>
    <row r="1783">
      <c r="A1783" s="310" t="s">
        <v>1035</v>
      </c>
      <c r="B1783" s="313" t="s">
        <v>3852</v>
      </c>
      <c r="C1783" s="9" t="s">
        <v>9122</v>
      </c>
      <c r="D1783" s="91" t="s">
        <v>9125</v>
      </c>
      <c r="E1783" s="91" t="s">
        <v>9126</v>
      </c>
      <c r="F1783" s="91" t="s">
        <v>8694</v>
      </c>
      <c r="G1783" s="91"/>
    </row>
    <row r="1784">
      <c r="A1784" s="310" t="s">
        <v>1035</v>
      </c>
      <c r="B1784" s="313" t="s">
        <v>3852</v>
      </c>
      <c r="C1784" s="9" t="s">
        <v>9122</v>
      </c>
      <c r="D1784" s="91" t="s">
        <v>9127</v>
      </c>
      <c r="E1784" s="91"/>
      <c r="F1784" s="91" t="s">
        <v>9128</v>
      </c>
      <c r="G1784" s="91"/>
    </row>
    <row r="1785">
      <c r="A1785" s="310" t="s">
        <v>1035</v>
      </c>
      <c r="B1785" s="313" t="s">
        <v>3852</v>
      </c>
      <c r="C1785" s="9" t="s">
        <v>9122</v>
      </c>
      <c r="D1785" s="91" t="s">
        <v>9129</v>
      </c>
      <c r="E1785" s="91"/>
      <c r="F1785" s="91" t="s">
        <v>9130</v>
      </c>
      <c r="G1785" s="91"/>
    </row>
    <row r="1786">
      <c r="A1786" s="310" t="s">
        <v>1035</v>
      </c>
      <c r="B1786" s="313" t="s">
        <v>3852</v>
      </c>
      <c r="C1786" s="9" t="s">
        <v>9131</v>
      </c>
      <c r="D1786" s="91" t="s">
        <v>9132</v>
      </c>
      <c r="E1786" s="91" t="s">
        <v>9133</v>
      </c>
      <c r="F1786" s="91" t="s">
        <v>8907</v>
      </c>
      <c r="G1786" s="91"/>
    </row>
    <row r="1787">
      <c r="A1787" s="310" t="s">
        <v>1035</v>
      </c>
      <c r="B1787" s="313" t="s">
        <v>3852</v>
      </c>
      <c r="C1787" s="9" t="s">
        <v>9131</v>
      </c>
      <c r="D1787" s="91" t="s">
        <v>9134</v>
      </c>
      <c r="E1787" s="91"/>
      <c r="F1787" s="91" t="s">
        <v>8651</v>
      </c>
      <c r="G1787" s="91"/>
    </row>
    <row r="1788">
      <c r="A1788" s="310" t="s">
        <v>1035</v>
      </c>
      <c r="B1788" s="313" t="s">
        <v>3852</v>
      </c>
      <c r="C1788" s="9" t="s">
        <v>9131</v>
      </c>
      <c r="D1788" s="91" t="s">
        <v>9135</v>
      </c>
      <c r="E1788" s="91" t="s">
        <v>9136</v>
      </c>
      <c r="F1788" s="91" t="s">
        <v>8678</v>
      </c>
      <c r="G1788" s="91"/>
    </row>
    <row r="1789">
      <c r="A1789" s="310" t="s">
        <v>1035</v>
      </c>
      <c r="B1789" s="313" t="s">
        <v>3852</v>
      </c>
      <c r="C1789" s="9" t="s">
        <v>9131</v>
      </c>
      <c r="D1789" s="91" t="s">
        <v>9137</v>
      </c>
      <c r="E1789" s="91"/>
      <c r="F1789" s="91" t="s">
        <v>8884</v>
      </c>
      <c r="G1789" s="91"/>
    </row>
    <row r="1790">
      <c r="A1790" s="310" t="s">
        <v>1035</v>
      </c>
      <c r="B1790" s="313" t="s">
        <v>3852</v>
      </c>
      <c r="C1790" s="9" t="s">
        <v>9131</v>
      </c>
      <c r="D1790" s="91" t="s">
        <v>9138</v>
      </c>
      <c r="E1790" s="91" t="s">
        <v>2128</v>
      </c>
      <c r="F1790" s="91" t="s">
        <v>8942</v>
      </c>
      <c r="G1790" s="91"/>
    </row>
    <row r="1791">
      <c r="A1791" s="310" t="s">
        <v>1035</v>
      </c>
      <c r="B1791" s="313" t="s">
        <v>3852</v>
      </c>
      <c r="C1791" s="9" t="s">
        <v>9139</v>
      </c>
      <c r="D1791" s="91" t="s">
        <v>9140</v>
      </c>
      <c r="E1791" s="91"/>
      <c r="F1791" s="91" t="s">
        <v>8616</v>
      </c>
      <c r="G1791" s="91"/>
    </row>
    <row r="1792">
      <c r="A1792" s="310" t="s">
        <v>1035</v>
      </c>
      <c r="B1792" s="313" t="s">
        <v>3852</v>
      </c>
      <c r="C1792" s="9" t="s">
        <v>9139</v>
      </c>
      <c r="D1792" s="91" t="s">
        <v>9141</v>
      </c>
      <c r="E1792" s="91"/>
      <c r="F1792" s="91" t="s">
        <v>9142</v>
      </c>
      <c r="G1792" s="91"/>
    </row>
    <row r="1793">
      <c r="A1793" s="310" t="s">
        <v>1035</v>
      </c>
      <c r="B1793" s="313" t="s">
        <v>3852</v>
      </c>
      <c r="C1793" s="9" t="s">
        <v>9143</v>
      </c>
      <c r="D1793" s="91" t="s">
        <v>9144</v>
      </c>
      <c r="E1793" s="91"/>
      <c r="F1793" s="91" t="s">
        <v>9066</v>
      </c>
      <c r="G1793" s="91"/>
    </row>
    <row r="1794">
      <c r="A1794" s="310" t="s">
        <v>1035</v>
      </c>
      <c r="B1794" s="313" t="s">
        <v>3852</v>
      </c>
      <c r="C1794" s="9" t="s">
        <v>9145</v>
      </c>
      <c r="D1794" s="91" t="s">
        <v>9146</v>
      </c>
      <c r="E1794" s="91"/>
      <c r="F1794" s="91" t="s">
        <v>8952</v>
      </c>
      <c r="G1794" s="91"/>
    </row>
    <row r="1795">
      <c r="A1795" s="310" t="s">
        <v>1035</v>
      </c>
      <c r="B1795" s="313" t="s">
        <v>3852</v>
      </c>
      <c r="C1795" s="9" t="s">
        <v>9145</v>
      </c>
      <c r="D1795" s="91" t="s">
        <v>9147</v>
      </c>
      <c r="E1795" s="91"/>
      <c r="F1795" s="91" t="s">
        <v>8768</v>
      </c>
      <c r="G1795" s="91"/>
    </row>
    <row r="1796">
      <c r="A1796" s="310" t="s">
        <v>1035</v>
      </c>
      <c r="B1796" s="313" t="s">
        <v>3852</v>
      </c>
      <c r="C1796" s="9" t="s">
        <v>9145</v>
      </c>
      <c r="D1796" s="91" t="s">
        <v>9148</v>
      </c>
      <c r="E1796" s="91"/>
      <c r="F1796" s="91" t="s">
        <v>8614</v>
      </c>
      <c r="G1796" s="91"/>
    </row>
    <row r="1797">
      <c r="A1797" s="310" t="s">
        <v>1035</v>
      </c>
      <c r="B1797" s="313" t="s">
        <v>3852</v>
      </c>
      <c r="C1797" s="9" t="s">
        <v>9145</v>
      </c>
      <c r="D1797" s="91" t="s">
        <v>9149</v>
      </c>
      <c r="E1797" s="91"/>
      <c r="F1797" s="91" t="s">
        <v>8884</v>
      </c>
      <c r="G1797" s="91"/>
    </row>
    <row r="1798">
      <c r="A1798" s="310" t="s">
        <v>1035</v>
      </c>
      <c r="B1798" s="313" t="s">
        <v>3852</v>
      </c>
      <c r="C1798" s="9" t="s">
        <v>9150</v>
      </c>
      <c r="D1798" s="91" t="s">
        <v>9151</v>
      </c>
      <c r="E1798" s="91"/>
      <c r="F1798" s="91" t="s">
        <v>8594</v>
      </c>
      <c r="G1798" s="91"/>
    </row>
    <row r="1799">
      <c r="A1799" s="310" t="s">
        <v>1035</v>
      </c>
      <c r="B1799" s="313" t="s">
        <v>3852</v>
      </c>
      <c r="C1799" s="9" t="s">
        <v>9152</v>
      </c>
      <c r="D1799" s="91" t="s">
        <v>9153</v>
      </c>
      <c r="E1799" s="91"/>
      <c r="F1799" s="91" t="s">
        <v>8701</v>
      </c>
      <c r="G1799" s="91"/>
    </row>
    <row r="1800">
      <c r="A1800" s="310" t="s">
        <v>1035</v>
      </c>
      <c r="B1800" s="313" t="s">
        <v>3852</v>
      </c>
      <c r="C1800" s="9" t="s">
        <v>9154</v>
      </c>
      <c r="D1800" s="91" t="s">
        <v>9155</v>
      </c>
      <c r="E1800" s="91"/>
      <c r="F1800" s="91" t="s">
        <v>9156</v>
      </c>
      <c r="G1800" s="91"/>
    </row>
    <row r="1801">
      <c r="A1801" s="310" t="s">
        <v>1035</v>
      </c>
      <c r="B1801" s="313" t="s">
        <v>3852</v>
      </c>
      <c r="C1801" s="9" t="s">
        <v>9154</v>
      </c>
      <c r="D1801" s="91" t="s">
        <v>9157</v>
      </c>
      <c r="E1801" s="91" t="s">
        <v>9158</v>
      </c>
      <c r="F1801" s="91" t="s">
        <v>8486</v>
      </c>
      <c r="G1801" s="91"/>
    </row>
    <row r="1802">
      <c r="A1802" s="310" t="s">
        <v>1035</v>
      </c>
      <c r="B1802" s="309" t="s">
        <v>4180</v>
      </c>
      <c r="C1802" s="13" t="s">
        <v>9159</v>
      </c>
      <c r="D1802" s="84" t="s">
        <v>3370</v>
      </c>
      <c r="E1802" s="91"/>
      <c r="F1802" s="84" t="s">
        <v>8594</v>
      </c>
      <c r="G1802" s="84"/>
    </row>
    <row r="1803">
      <c r="A1803" s="311" t="s">
        <v>5153</v>
      </c>
      <c r="B1803" s="312" t="s">
        <v>9160</v>
      </c>
      <c r="C1803" s="9" t="s">
        <v>9161</v>
      </c>
      <c r="D1803" s="91" t="s">
        <v>9162</v>
      </c>
      <c r="E1803" s="91"/>
      <c r="F1803" s="91" t="s">
        <v>9163</v>
      </c>
      <c r="G1803" s="91"/>
    </row>
    <row r="1804">
      <c r="A1804" s="311" t="s">
        <v>5153</v>
      </c>
      <c r="B1804" s="312" t="s">
        <v>9160</v>
      </c>
      <c r="C1804" s="9" t="s">
        <v>9164</v>
      </c>
      <c r="D1804" s="91" t="s">
        <v>9165</v>
      </c>
      <c r="E1804" s="91"/>
      <c r="F1804" s="91" t="s">
        <v>4255</v>
      </c>
      <c r="G1804" s="91"/>
    </row>
    <row r="1805">
      <c r="A1805" s="311" t="s">
        <v>5153</v>
      </c>
      <c r="B1805" s="312" t="s">
        <v>9160</v>
      </c>
      <c r="C1805" s="9" t="s">
        <v>9166</v>
      </c>
      <c r="D1805" s="91" t="s">
        <v>9167</v>
      </c>
      <c r="E1805" s="91"/>
      <c r="F1805" s="91" t="s">
        <v>9168</v>
      </c>
      <c r="G1805" s="91"/>
    </row>
    <row r="1806">
      <c r="A1806" s="311" t="s">
        <v>5153</v>
      </c>
      <c r="B1806" s="312" t="s">
        <v>9160</v>
      </c>
      <c r="C1806" s="9" t="s">
        <v>9169</v>
      </c>
      <c r="D1806" s="91" t="s">
        <v>9170</v>
      </c>
      <c r="E1806" s="91"/>
      <c r="F1806" s="91" t="s">
        <v>8768</v>
      </c>
      <c r="G1806" s="91"/>
    </row>
    <row r="1807">
      <c r="A1807" s="311" t="s">
        <v>5153</v>
      </c>
      <c r="B1807" s="312" t="s">
        <v>9160</v>
      </c>
      <c r="C1807" s="9" t="s">
        <v>9171</v>
      </c>
      <c r="D1807" s="91" t="s">
        <v>9172</v>
      </c>
      <c r="E1807" s="91"/>
      <c r="F1807" s="91" t="s">
        <v>9173</v>
      </c>
      <c r="G1807" s="91"/>
    </row>
    <row r="1808">
      <c r="A1808" s="311" t="s">
        <v>5153</v>
      </c>
      <c r="B1808" s="312" t="s">
        <v>9174</v>
      </c>
      <c r="C1808" s="9" t="s">
        <v>9175</v>
      </c>
      <c r="D1808" s="91" t="s">
        <v>9176</v>
      </c>
      <c r="E1808" s="91"/>
      <c r="F1808" s="91" t="s">
        <v>8942</v>
      </c>
      <c r="G1808" s="91"/>
    </row>
    <row r="1809">
      <c r="A1809" s="311" t="s">
        <v>5153</v>
      </c>
      <c r="B1809" s="312" t="s">
        <v>9174</v>
      </c>
      <c r="C1809" s="9" t="s">
        <v>9177</v>
      </c>
      <c r="D1809" s="91" t="s">
        <v>9178</v>
      </c>
      <c r="E1809" s="91"/>
      <c r="F1809" s="91" t="s">
        <v>8446</v>
      </c>
      <c r="G1809" s="91"/>
    </row>
    <row r="1810">
      <c r="A1810" s="311" t="s">
        <v>5153</v>
      </c>
      <c r="B1810" s="312" t="s">
        <v>9174</v>
      </c>
      <c r="C1810" s="9" t="s">
        <v>9179</v>
      </c>
      <c r="D1810" s="91" t="s">
        <v>9180</v>
      </c>
      <c r="E1810" s="91"/>
      <c r="F1810" s="91" t="s">
        <v>8568</v>
      </c>
      <c r="G1810" s="91"/>
    </row>
    <row r="1811">
      <c r="A1811" s="311" t="s">
        <v>5153</v>
      </c>
      <c r="B1811" s="312" t="s">
        <v>9174</v>
      </c>
      <c r="C1811" s="9" t="s">
        <v>9181</v>
      </c>
      <c r="D1811" s="91" t="s">
        <v>9182</v>
      </c>
      <c r="E1811" s="91"/>
      <c r="F1811" s="91" t="s">
        <v>9183</v>
      </c>
      <c r="G1811" s="91"/>
    </row>
    <row r="1812">
      <c r="A1812" s="311" t="s">
        <v>5153</v>
      </c>
      <c r="B1812" s="312" t="s">
        <v>9174</v>
      </c>
      <c r="C1812" s="9" t="s">
        <v>9184</v>
      </c>
      <c r="D1812" s="91" t="s">
        <v>9185</v>
      </c>
      <c r="E1812" s="91"/>
      <c r="F1812" s="91" t="s">
        <v>8942</v>
      </c>
      <c r="G1812" s="91"/>
    </row>
    <row r="1813">
      <c r="A1813" s="311" t="s">
        <v>5153</v>
      </c>
      <c r="B1813" s="312" t="s">
        <v>9174</v>
      </c>
      <c r="C1813" s="9" t="s">
        <v>9186</v>
      </c>
      <c r="D1813" s="91" t="s">
        <v>9187</v>
      </c>
      <c r="E1813" s="91"/>
      <c r="F1813" s="91" t="s">
        <v>9188</v>
      </c>
      <c r="G1813" s="91"/>
    </row>
    <row r="1814">
      <c r="A1814" s="311" t="s">
        <v>1107</v>
      </c>
      <c r="B1814" s="312" t="s">
        <v>9189</v>
      </c>
      <c r="C1814" s="9" t="s">
        <v>9190</v>
      </c>
      <c r="D1814" s="91" t="s">
        <v>9191</v>
      </c>
      <c r="E1814" s="91"/>
      <c r="F1814" s="91" t="s">
        <v>5508</v>
      </c>
      <c r="G1814" s="91"/>
    </row>
    <row r="1815">
      <c r="A1815" s="311" t="s">
        <v>9192</v>
      </c>
      <c r="B1815" s="312" t="s">
        <v>9193</v>
      </c>
      <c r="C1815" s="9" t="s">
        <v>9194</v>
      </c>
      <c r="D1815" s="91" t="s">
        <v>9195</v>
      </c>
      <c r="E1815" s="91" t="s">
        <v>9196</v>
      </c>
      <c r="F1815" s="91" t="s">
        <v>8701</v>
      </c>
      <c r="G1815" s="91"/>
    </row>
    <row r="1816">
      <c r="A1816" s="311" t="s">
        <v>9192</v>
      </c>
      <c r="B1816" s="312" t="s">
        <v>9193</v>
      </c>
      <c r="C1816" s="9" t="s">
        <v>9194</v>
      </c>
      <c r="D1816" s="91" t="s">
        <v>9197</v>
      </c>
      <c r="E1816" s="91"/>
      <c r="F1816" s="91" t="s">
        <v>9198</v>
      </c>
      <c r="G1816" s="91"/>
    </row>
    <row r="1817">
      <c r="A1817" s="311" t="s">
        <v>9192</v>
      </c>
      <c r="B1817" s="312" t="s">
        <v>9193</v>
      </c>
      <c r="C1817" s="9" t="s">
        <v>9194</v>
      </c>
      <c r="D1817" s="91" t="s">
        <v>9199</v>
      </c>
      <c r="E1817" s="91"/>
      <c r="F1817" s="91" t="s">
        <v>9200</v>
      </c>
      <c r="G1817" s="91"/>
    </row>
    <row r="1818">
      <c r="A1818" s="311" t="s">
        <v>9192</v>
      </c>
      <c r="B1818" s="312" t="s">
        <v>9193</v>
      </c>
      <c r="C1818" s="9" t="s">
        <v>9194</v>
      </c>
      <c r="D1818" s="91" t="s">
        <v>9201</v>
      </c>
      <c r="E1818" s="91"/>
      <c r="F1818" s="91" t="s">
        <v>8470</v>
      </c>
      <c r="G1818" s="91"/>
    </row>
    <row r="1819">
      <c r="A1819" s="311" t="s">
        <v>9192</v>
      </c>
      <c r="B1819" s="312" t="s">
        <v>9193</v>
      </c>
      <c r="C1819" s="9" t="s">
        <v>9194</v>
      </c>
      <c r="D1819" s="91" t="s">
        <v>9202</v>
      </c>
      <c r="E1819" s="91"/>
      <c r="F1819" s="91" t="s">
        <v>8486</v>
      </c>
      <c r="G1819" s="91"/>
    </row>
    <row r="1820">
      <c r="A1820" s="311" t="s">
        <v>9192</v>
      </c>
      <c r="B1820" s="312" t="s">
        <v>9193</v>
      </c>
      <c r="C1820" s="9" t="s">
        <v>9194</v>
      </c>
      <c r="D1820" s="91" t="s">
        <v>9203</v>
      </c>
      <c r="E1820" s="91" t="s">
        <v>9204</v>
      </c>
      <c r="F1820" s="91" t="s">
        <v>9205</v>
      </c>
      <c r="G1820" s="91"/>
    </row>
    <row r="1821">
      <c r="A1821" s="311" t="s">
        <v>9192</v>
      </c>
      <c r="B1821" s="312" t="s">
        <v>9193</v>
      </c>
      <c r="C1821" s="9" t="s">
        <v>9194</v>
      </c>
      <c r="D1821" s="91" t="s">
        <v>9206</v>
      </c>
      <c r="E1821" s="91" t="s">
        <v>8753</v>
      </c>
      <c r="F1821" s="91" t="s">
        <v>9200</v>
      </c>
      <c r="G1821" s="91"/>
    </row>
    <row r="1822">
      <c r="A1822" s="311" t="s">
        <v>9192</v>
      </c>
      <c r="B1822" s="312" t="s">
        <v>9193</v>
      </c>
      <c r="C1822" s="9" t="s">
        <v>9194</v>
      </c>
      <c r="D1822" s="91" t="s">
        <v>9207</v>
      </c>
      <c r="E1822" s="91"/>
      <c r="F1822" s="91" t="s">
        <v>8639</v>
      </c>
      <c r="G1822" s="91"/>
    </row>
    <row r="1823">
      <c r="A1823" s="311" t="s">
        <v>9192</v>
      </c>
      <c r="B1823" s="312" t="s">
        <v>9193</v>
      </c>
      <c r="C1823" s="9" t="s">
        <v>9194</v>
      </c>
      <c r="D1823" s="91" t="s">
        <v>9208</v>
      </c>
      <c r="E1823" s="91"/>
      <c r="F1823" s="91" t="s">
        <v>9209</v>
      </c>
      <c r="G1823" s="91"/>
    </row>
    <row r="1824">
      <c r="A1824" s="311" t="s">
        <v>9192</v>
      </c>
      <c r="B1824" s="312" t="s">
        <v>9193</v>
      </c>
      <c r="C1824" s="9" t="s">
        <v>9210</v>
      </c>
      <c r="D1824" s="91" t="s">
        <v>9211</v>
      </c>
      <c r="E1824" s="91" t="s">
        <v>9212</v>
      </c>
      <c r="F1824" s="91" t="s">
        <v>8760</v>
      </c>
      <c r="G1824" s="91"/>
    </row>
    <row r="1825">
      <c r="A1825" s="311" t="s">
        <v>9192</v>
      </c>
      <c r="B1825" s="312" t="s">
        <v>9193</v>
      </c>
      <c r="C1825" s="9" t="s">
        <v>3375</v>
      </c>
      <c r="D1825" s="91" t="s">
        <v>9213</v>
      </c>
      <c r="E1825" s="91"/>
      <c r="F1825" s="91" t="s">
        <v>8813</v>
      </c>
      <c r="G1825" s="91"/>
    </row>
    <row r="1826">
      <c r="A1826" s="311" t="s">
        <v>9192</v>
      </c>
      <c r="B1826" s="312" t="s">
        <v>9193</v>
      </c>
      <c r="C1826" s="9" t="s">
        <v>3375</v>
      </c>
      <c r="D1826" s="91" t="s">
        <v>9214</v>
      </c>
      <c r="E1826" s="91"/>
      <c r="F1826" s="91" t="s">
        <v>8898</v>
      </c>
      <c r="G1826" s="91"/>
    </row>
    <row r="1827">
      <c r="A1827" s="311" t="s">
        <v>9192</v>
      </c>
      <c r="B1827" s="312" t="s">
        <v>9193</v>
      </c>
      <c r="C1827" s="9" t="s">
        <v>3375</v>
      </c>
      <c r="D1827" s="91" t="s">
        <v>9215</v>
      </c>
      <c r="E1827" s="91" t="s">
        <v>8700</v>
      </c>
      <c r="F1827" s="91" t="s">
        <v>8630</v>
      </c>
      <c r="G1827" s="91"/>
    </row>
    <row r="1828">
      <c r="A1828" s="311" t="s">
        <v>9192</v>
      </c>
      <c r="B1828" s="312" t="s">
        <v>9193</v>
      </c>
      <c r="C1828" s="9" t="s">
        <v>3375</v>
      </c>
      <c r="D1828" s="91" t="s">
        <v>9216</v>
      </c>
      <c r="E1828" s="91"/>
      <c r="F1828" s="91" t="s">
        <v>8678</v>
      </c>
      <c r="G1828" s="91"/>
    </row>
    <row r="1829">
      <c r="A1829" s="311" t="s">
        <v>9192</v>
      </c>
      <c r="B1829" s="312" t="s">
        <v>9193</v>
      </c>
      <c r="C1829" s="9" t="s">
        <v>9217</v>
      </c>
      <c r="D1829" s="91" t="s">
        <v>9218</v>
      </c>
      <c r="E1829" s="91" t="s">
        <v>9219</v>
      </c>
      <c r="F1829" s="91" t="s">
        <v>9200</v>
      </c>
      <c r="G1829" s="91"/>
    </row>
    <row r="1830">
      <c r="A1830" s="311" t="s">
        <v>9192</v>
      </c>
      <c r="B1830" s="312" t="s">
        <v>9193</v>
      </c>
      <c r="C1830" s="9" t="s">
        <v>9217</v>
      </c>
      <c r="D1830" s="91" t="s">
        <v>9220</v>
      </c>
      <c r="E1830" s="91" t="s">
        <v>9196</v>
      </c>
      <c r="F1830" s="91" t="s">
        <v>9221</v>
      </c>
      <c r="G1830" s="91"/>
    </row>
    <row r="1831">
      <c r="A1831" s="311" t="s">
        <v>9192</v>
      </c>
      <c r="B1831" s="312" t="s">
        <v>9193</v>
      </c>
      <c r="C1831" s="9" t="s">
        <v>9222</v>
      </c>
      <c r="D1831" s="91" t="s">
        <v>9223</v>
      </c>
      <c r="E1831" s="91"/>
      <c r="F1831" s="91" t="s">
        <v>9224</v>
      </c>
      <c r="G1831" s="91"/>
    </row>
    <row r="1832">
      <c r="A1832" s="311" t="s">
        <v>9192</v>
      </c>
      <c r="B1832" s="312" t="s">
        <v>9225</v>
      </c>
      <c r="C1832" s="9" t="s">
        <v>9226</v>
      </c>
      <c r="D1832" s="91" t="s">
        <v>9227</v>
      </c>
      <c r="E1832" s="91"/>
      <c r="F1832" s="91" t="s">
        <v>8997</v>
      </c>
      <c r="G1832" s="91"/>
    </row>
    <row r="1833">
      <c r="A1833" s="311" t="s">
        <v>9192</v>
      </c>
      <c r="B1833" s="312" t="s">
        <v>9225</v>
      </c>
      <c r="C1833" s="9" t="s">
        <v>9210</v>
      </c>
      <c r="D1833" s="91" t="s">
        <v>9228</v>
      </c>
      <c r="E1833" s="91" t="s">
        <v>9015</v>
      </c>
      <c r="F1833" s="91" t="s">
        <v>8616</v>
      </c>
      <c r="G1833" s="91"/>
    </row>
    <row r="1834">
      <c r="A1834" s="311" t="s">
        <v>9192</v>
      </c>
      <c r="B1834" s="312" t="s">
        <v>9225</v>
      </c>
      <c r="C1834" s="9" t="s">
        <v>9229</v>
      </c>
      <c r="D1834" s="91" t="s">
        <v>9230</v>
      </c>
      <c r="E1834" s="91"/>
      <c r="F1834" s="91" t="s">
        <v>3769</v>
      </c>
      <c r="G1834" s="91"/>
    </row>
    <row r="1835">
      <c r="A1835" s="311" t="s">
        <v>9192</v>
      </c>
      <c r="B1835" s="312" t="s">
        <v>9225</v>
      </c>
      <c r="C1835" s="9" t="s">
        <v>9231</v>
      </c>
      <c r="D1835" s="91" t="s">
        <v>9232</v>
      </c>
      <c r="E1835" s="91"/>
      <c r="F1835" s="91" t="s">
        <v>8926</v>
      </c>
      <c r="G1835" s="91"/>
    </row>
    <row r="1836">
      <c r="A1836" s="311" t="s">
        <v>9192</v>
      </c>
      <c r="B1836" s="312" t="s">
        <v>9225</v>
      </c>
      <c r="C1836" s="9" t="s">
        <v>9231</v>
      </c>
      <c r="D1836" s="91" t="s">
        <v>9233</v>
      </c>
      <c r="E1836" s="91"/>
      <c r="F1836" s="91" t="s">
        <v>9234</v>
      </c>
      <c r="G1836" s="91"/>
    </row>
    <row r="1837">
      <c r="A1837" s="311" t="s">
        <v>9192</v>
      </c>
      <c r="B1837" s="312" t="s">
        <v>9225</v>
      </c>
      <c r="C1837" s="9" t="s">
        <v>9231</v>
      </c>
      <c r="D1837" s="91" t="s">
        <v>9235</v>
      </c>
      <c r="E1837" s="91"/>
      <c r="F1837" s="91" t="s">
        <v>8760</v>
      </c>
      <c r="G1837" s="91"/>
    </row>
    <row r="1838">
      <c r="A1838" s="311" t="s">
        <v>9192</v>
      </c>
      <c r="B1838" s="312" t="s">
        <v>9225</v>
      </c>
      <c r="C1838" s="9" t="s">
        <v>9231</v>
      </c>
      <c r="D1838" s="91" t="s">
        <v>9236</v>
      </c>
      <c r="E1838" s="91"/>
      <c r="F1838" s="91" t="s">
        <v>8701</v>
      </c>
      <c r="G1838" s="91"/>
    </row>
    <row r="1839">
      <c r="A1839" s="311" t="s">
        <v>9192</v>
      </c>
      <c r="B1839" s="312" t="s">
        <v>9225</v>
      </c>
      <c r="C1839" s="9" t="s">
        <v>9231</v>
      </c>
      <c r="D1839" s="91" t="s">
        <v>9237</v>
      </c>
      <c r="E1839" s="91"/>
      <c r="F1839" s="91" t="s">
        <v>8452</v>
      </c>
      <c r="G1839" s="91"/>
    </row>
    <row r="1840">
      <c r="A1840" s="311" t="s">
        <v>9192</v>
      </c>
      <c r="B1840" s="312" t="s">
        <v>9225</v>
      </c>
      <c r="C1840" s="9" t="s">
        <v>9231</v>
      </c>
      <c r="D1840" s="91" t="s">
        <v>9238</v>
      </c>
      <c r="E1840" s="91"/>
      <c r="F1840" s="91" t="s">
        <v>8952</v>
      </c>
      <c r="G1840" s="91"/>
    </row>
    <row r="1841">
      <c r="A1841" s="311" t="s">
        <v>9192</v>
      </c>
      <c r="B1841" s="312" t="s">
        <v>9225</v>
      </c>
      <c r="C1841" s="9" t="s">
        <v>9231</v>
      </c>
      <c r="D1841" s="91" t="s">
        <v>9239</v>
      </c>
      <c r="E1841" s="91" t="s">
        <v>9240</v>
      </c>
      <c r="F1841" s="91" t="s">
        <v>9241</v>
      </c>
      <c r="G1841" s="91"/>
    </row>
    <row r="1842">
      <c r="A1842" s="311" t="s">
        <v>9192</v>
      </c>
      <c r="B1842" s="312" t="s">
        <v>9225</v>
      </c>
      <c r="C1842" s="9" t="s">
        <v>9231</v>
      </c>
      <c r="D1842" s="91" t="s">
        <v>9242</v>
      </c>
      <c r="E1842" s="91"/>
      <c r="F1842" s="91" t="s">
        <v>3769</v>
      </c>
      <c r="G1842" s="91"/>
    </row>
    <row r="1843">
      <c r="A1843" s="311" t="s">
        <v>9243</v>
      </c>
      <c r="B1843" s="312" t="s">
        <v>9244</v>
      </c>
      <c r="C1843" s="9" t="s">
        <v>9245</v>
      </c>
      <c r="D1843" s="91" t="s">
        <v>9246</v>
      </c>
      <c r="E1843" s="91"/>
      <c r="F1843" s="91" t="s">
        <v>9247</v>
      </c>
      <c r="G1843" s="91"/>
    </row>
    <row r="1844">
      <c r="A1844" s="311" t="s">
        <v>9243</v>
      </c>
      <c r="B1844" s="312" t="s">
        <v>9244</v>
      </c>
      <c r="C1844" s="9" t="s">
        <v>9248</v>
      </c>
      <c r="D1844" s="91" t="s">
        <v>9249</v>
      </c>
      <c r="E1844" s="91"/>
      <c r="F1844" s="91" t="s">
        <v>8452</v>
      </c>
      <c r="G1844" s="91"/>
    </row>
    <row r="1845">
      <c r="A1845" s="311" t="s">
        <v>9243</v>
      </c>
      <c r="B1845" s="312" t="s">
        <v>9244</v>
      </c>
      <c r="C1845" s="9" t="s">
        <v>9250</v>
      </c>
      <c r="D1845" s="91" t="s">
        <v>9251</v>
      </c>
      <c r="E1845" s="91"/>
      <c r="F1845" s="91" t="s">
        <v>9252</v>
      </c>
      <c r="G1845" s="91"/>
    </row>
    <row r="1846">
      <c r="A1846" s="311" t="s">
        <v>9243</v>
      </c>
      <c r="B1846" s="312" t="s">
        <v>9244</v>
      </c>
      <c r="C1846" s="9" t="s">
        <v>9253</v>
      </c>
      <c r="D1846" s="91" t="s">
        <v>9254</v>
      </c>
      <c r="E1846" s="91"/>
      <c r="F1846" s="91" t="s">
        <v>8760</v>
      </c>
      <c r="G1846" s="91"/>
    </row>
    <row r="1847">
      <c r="A1847" s="311" t="s">
        <v>9243</v>
      </c>
      <c r="B1847" s="312" t="s">
        <v>9244</v>
      </c>
      <c r="C1847" s="9" t="s">
        <v>9255</v>
      </c>
      <c r="D1847" s="91" t="s">
        <v>9256</v>
      </c>
      <c r="E1847" s="91"/>
      <c r="F1847" s="91" t="s">
        <v>8630</v>
      </c>
      <c r="G1847" s="91"/>
    </row>
    <row r="1848">
      <c r="A1848" s="311" t="s">
        <v>9243</v>
      </c>
      <c r="B1848" s="312" t="s">
        <v>9244</v>
      </c>
      <c r="C1848" s="9" t="s">
        <v>9257</v>
      </c>
      <c r="D1848" s="91" t="s">
        <v>9258</v>
      </c>
      <c r="E1848" s="91" t="s">
        <v>8753</v>
      </c>
      <c r="F1848" s="91" t="s">
        <v>4944</v>
      </c>
      <c r="G1848" s="91"/>
    </row>
    <row r="1849">
      <c r="A1849" s="311" t="s">
        <v>9243</v>
      </c>
      <c r="B1849" s="312" t="s">
        <v>9244</v>
      </c>
      <c r="C1849" s="9" t="s">
        <v>9259</v>
      </c>
      <c r="D1849" s="91" t="s">
        <v>9260</v>
      </c>
      <c r="E1849" s="91"/>
      <c r="F1849" s="91" t="s">
        <v>8923</v>
      </c>
      <c r="G1849" s="91"/>
    </row>
    <row r="1850">
      <c r="A1850" s="311" t="s">
        <v>9243</v>
      </c>
      <c r="B1850" s="312" t="s">
        <v>9244</v>
      </c>
      <c r="C1850" s="9" t="s">
        <v>9261</v>
      </c>
      <c r="D1850" s="91" t="s">
        <v>9262</v>
      </c>
      <c r="E1850" s="91" t="s">
        <v>9263</v>
      </c>
      <c r="F1850" s="91" t="s">
        <v>9264</v>
      </c>
      <c r="G1850" s="91"/>
    </row>
    <row r="1851">
      <c r="A1851" s="311" t="s">
        <v>9243</v>
      </c>
      <c r="B1851" s="312" t="s">
        <v>9244</v>
      </c>
      <c r="C1851" s="9" t="s">
        <v>9265</v>
      </c>
      <c r="D1851" s="91" t="s">
        <v>9266</v>
      </c>
      <c r="E1851" s="91"/>
      <c r="F1851" s="91" t="s">
        <v>9267</v>
      </c>
      <c r="G1851" s="91"/>
    </row>
    <row r="1852">
      <c r="A1852" s="311" t="s">
        <v>9243</v>
      </c>
      <c r="B1852" s="312" t="s">
        <v>9244</v>
      </c>
      <c r="C1852" s="9" t="s">
        <v>9268</v>
      </c>
      <c r="D1852" s="91" t="s">
        <v>9269</v>
      </c>
      <c r="E1852" s="91" t="s">
        <v>9270</v>
      </c>
      <c r="F1852" s="91" t="s">
        <v>9271</v>
      </c>
      <c r="G1852" s="91"/>
    </row>
    <row r="1853">
      <c r="A1853" s="311" t="s">
        <v>9243</v>
      </c>
      <c r="B1853" s="312" t="s">
        <v>9244</v>
      </c>
      <c r="C1853" s="9" t="s">
        <v>9272</v>
      </c>
      <c r="D1853" s="91" t="s">
        <v>9273</v>
      </c>
      <c r="E1853" s="91" t="s">
        <v>9263</v>
      </c>
      <c r="F1853" s="91" t="s">
        <v>8923</v>
      </c>
      <c r="G1853" s="91"/>
    </row>
    <row r="1854">
      <c r="A1854" s="311" t="s">
        <v>9243</v>
      </c>
      <c r="B1854" s="312" t="s">
        <v>9244</v>
      </c>
      <c r="C1854" s="9" t="s">
        <v>9274</v>
      </c>
      <c r="D1854" s="91" t="s">
        <v>9275</v>
      </c>
      <c r="E1854" s="91"/>
      <c r="F1854" s="91" t="s">
        <v>8848</v>
      </c>
      <c r="G1854" s="91"/>
    </row>
    <row r="1855">
      <c r="A1855" s="311" t="s">
        <v>9243</v>
      </c>
      <c r="B1855" s="312" t="s">
        <v>9244</v>
      </c>
      <c r="C1855" s="9" t="s">
        <v>9276</v>
      </c>
      <c r="D1855" s="91" t="s">
        <v>9277</v>
      </c>
      <c r="E1855" s="91" t="s">
        <v>9278</v>
      </c>
      <c r="F1855" s="91" t="s">
        <v>9271</v>
      </c>
      <c r="G1855" s="91"/>
    </row>
    <row r="1856">
      <c r="A1856" s="311" t="s">
        <v>9279</v>
      </c>
      <c r="B1856" s="312" t="s">
        <v>9280</v>
      </c>
      <c r="C1856" s="9"/>
      <c r="D1856" s="91" t="s">
        <v>9281</v>
      </c>
      <c r="E1856" s="91"/>
      <c r="F1856" s="91" t="s">
        <v>9282</v>
      </c>
      <c r="G1856" s="91"/>
    </row>
    <row r="1857">
      <c r="A1857" s="311" t="s">
        <v>9279</v>
      </c>
      <c r="B1857" s="312" t="s">
        <v>9280</v>
      </c>
      <c r="C1857" s="9"/>
      <c r="D1857" s="91" t="s">
        <v>9283</v>
      </c>
      <c r="E1857" s="91"/>
      <c r="F1857" s="91" t="s">
        <v>8910</v>
      </c>
      <c r="G1857" s="91"/>
    </row>
    <row r="1858">
      <c r="A1858" s="311" t="s">
        <v>234</v>
      </c>
      <c r="B1858" s="314" t="s">
        <v>9284</v>
      </c>
      <c r="C1858" s="9"/>
      <c r="D1858" s="91" t="s">
        <v>3952</v>
      </c>
      <c r="E1858" s="91" t="s">
        <v>9285</v>
      </c>
      <c r="F1858" s="91" t="s">
        <v>5508</v>
      </c>
      <c r="G1858" s="91"/>
    </row>
    <row r="1859">
      <c r="A1859" s="311" t="s">
        <v>234</v>
      </c>
      <c r="B1859" s="314" t="s">
        <v>9284</v>
      </c>
      <c r="C1859" s="9" t="s">
        <v>9286</v>
      </c>
      <c r="D1859" s="91" t="s">
        <v>9287</v>
      </c>
      <c r="E1859" s="91" t="s">
        <v>9288</v>
      </c>
      <c r="F1859" s="91" t="s">
        <v>9027</v>
      </c>
      <c r="G1859" s="91"/>
    </row>
    <row r="1860">
      <c r="A1860" s="311" t="s">
        <v>234</v>
      </c>
      <c r="B1860" s="309" t="s">
        <v>9289</v>
      </c>
      <c r="C1860" s="41"/>
      <c r="D1860" s="43" t="s">
        <v>9290</v>
      </c>
      <c r="E1860" s="84"/>
      <c r="F1860" s="43" t="s">
        <v>8997</v>
      </c>
      <c r="G1860" s="84"/>
    </row>
    <row r="1861">
      <c r="A1861" s="311" t="s">
        <v>234</v>
      </c>
      <c r="B1861" s="309" t="s">
        <v>9289</v>
      </c>
      <c r="C1861" s="41"/>
      <c r="D1861" s="43" t="s">
        <v>9291</v>
      </c>
      <c r="E1861" s="84"/>
      <c r="F1861" s="91" t="s">
        <v>9292</v>
      </c>
      <c r="G1861" s="84"/>
    </row>
    <row r="1862">
      <c r="A1862" s="311" t="s">
        <v>234</v>
      </c>
      <c r="B1862" s="309" t="s">
        <v>9289</v>
      </c>
      <c r="C1862" s="41"/>
      <c r="D1862" s="43" t="s">
        <v>9293</v>
      </c>
      <c r="E1862" s="84"/>
      <c r="F1862" s="91" t="s">
        <v>9294</v>
      </c>
      <c r="G1862" s="84"/>
    </row>
    <row r="1863">
      <c r="A1863" s="311" t="s">
        <v>234</v>
      </c>
      <c r="B1863" s="309" t="s">
        <v>9289</v>
      </c>
      <c r="C1863" s="41"/>
      <c r="D1863" s="43" t="s">
        <v>3697</v>
      </c>
      <c r="E1863" s="84"/>
      <c r="F1863" s="43" t="s">
        <v>9295</v>
      </c>
      <c r="G1863" s="84"/>
    </row>
    <row r="1864">
      <c r="A1864" s="311" t="s">
        <v>234</v>
      </c>
      <c r="B1864" s="309" t="s">
        <v>9289</v>
      </c>
      <c r="C1864" s="41"/>
      <c r="D1864" s="43" t="s">
        <v>9296</v>
      </c>
      <c r="E1864" s="43" t="s">
        <v>2680</v>
      </c>
      <c r="F1864" s="43" t="s">
        <v>9297</v>
      </c>
      <c r="G1864" s="84"/>
    </row>
    <row r="1865">
      <c r="A1865" s="311" t="s">
        <v>234</v>
      </c>
      <c r="B1865" s="309" t="s">
        <v>9289</v>
      </c>
      <c r="C1865" s="41"/>
      <c r="D1865" s="43" t="s">
        <v>9298</v>
      </c>
      <c r="E1865" s="43" t="s">
        <v>2680</v>
      </c>
      <c r="F1865" s="43" t="s">
        <v>8788</v>
      </c>
      <c r="G1865" s="84"/>
    </row>
    <row r="1866">
      <c r="A1866" s="311" t="s">
        <v>234</v>
      </c>
      <c r="B1866" s="309" t="s">
        <v>9289</v>
      </c>
      <c r="C1866" s="41"/>
      <c r="D1866" s="43" t="s">
        <v>9299</v>
      </c>
      <c r="E1866" s="43" t="s">
        <v>9300</v>
      </c>
      <c r="F1866" s="43" t="s">
        <v>8526</v>
      </c>
      <c r="G1866" s="84"/>
    </row>
    <row r="1867">
      <c r="A1867" s="310" t="s">
        <v>234</v>
      </c>
      <c r="B1867" s="309" t="s">
        <v>9301</v>
      </c>
      <c r="C1867" s="41"/>
      <c r="D1867" s="84" t="s">
        <v>9302</v>
      </c>
      <c r="E1867" s="84" t="s">
        <v>9303</v>
      </c>
      <c r="F1867" s="84" t="s">
        <v>8902</v>
      </c>
      <c r="G1867" s="84"/>
    </row>
    <row r="1868">
      <c r="A1868" s="311" t="s">
        <v>234</v>
      </c>
      <c r="B1868" s="312" t="s">
        <v>9304</v>
      </c>
      <c r="C1868" s="9" t="s">
        <v>9305</v>
      </c>
      <c r="D1868" s="91" t="s">
        <v>9306</v>
      </c>
      <c r="E1868" s="91"/>
      <c r="F1868" s="91" t="s">
        <v>9241</v>
      </c>
      <c r="G1868" s="91"/>
    </row>
    <row r="1869">
      <c r="A1869" s="311" t="s">
        <v>234</v>
      </c>
      <c r="B1869" s="312" t="s">
        <v>9304</v>
      </c>
      <c r="C1869" s="9" t="s">
        <v>9305</v>
      </c>
      <c r="D1869" s="91" t="s">
        <v>9307</v>
      </c>
      <c r="E1869" s="91"/>
      <c r="F1869" s="91" t="s">
        <v>8649</v>
      </c>
      <c r="G1869" s="91"/>
    </row>
    <row r="1870">
      <c r="A1870" s="311" t="s">
        <v>234</v>
      </c>
      <c r="B1870" s="312" t="s">
        <v>9304</v>
      </c>
      <c r="C1870" s="9" t="s">
        <v>9305</v>
      </c>
      <c r="D1870" s="91" t="s">
        <v>9308</v>
      </c>
      <c r="E1870" s="91" t="s">
        <v>9309</v>
      </c>
      <c r="F1870" s="91" t="s">
        <v>5508</v>
      </c>
      <c r="G1870" s="91"/>
    </row>
    <row r="1871">
      <c r="A1871" s="311" t="s">
        <v>234</v>
      </c>
      <c r="B1871" s="312" t="s">
        <v>9304</v>
      </c>
      <c r="C1871" s="9" t="s">
        <v>9305</v>
      </c>
      <c r="D1871" s="91" t="s">
        <v>9310</v>
      </c>
      <c r="E1871" s="91"/>
      <c r="F1871" s="91" t="s">
        <v>9311</v>
      </c>
      <c r="G1871" s="91"/>
    </row>
    <row r="1872">
      <c r="A1872" s="311" t="s">
        <v>234</v>
      </c>
      <c r="B1872" s="312" t="s">
        <v>9304</v>
      </c>
      <c r="C1872" s="9" t="s">
        <v>9312</v>
      </c>
      <c r="D1872" s="91" t="s">
        <v>9313</v>
      </c>
      <c r="E1872" s="91"/>
      <c r="F1872" s="91" t="s">
        <v>8942</v>
      </c>
      <c r="G1872" s="91"/>
    </row>
    <row r="1873">
      <c r="A1873" s="311" t="s">
        <v>234</v>
      </c>
      <c r="B1873" s="312" t="s">
        <v>9304</v>
      </c>
      <c r="C1873" s="9" t="s">
        <v>9312</v>
      </c>
      <c r="D1873" s="91" t="s">
        <v>9314</v>
      </c>
      <c r="E1873" s="91"/>
      <c r="F1873" s="91" t="s">
        <v>5508</v>
      </c>
      <c r="G1873" s="91"/>
    </row>
    <row r="1874">
      <c r="A1874" s="311" t="s">
        <v>234</v>
      </c>
      <c r="B1874" s="312" t="s">
        <v>9304</v>
      </c>
      <c r="C1874" s="9" t="s">
        <v>9315</v>
      </c>
      <c r="D1874" s="91" t="s">
        <v>9316</v>
      </c>
      <c r="E1874" s="91"/>
      <c r="F1874" s="91" t="s">
        <v>9241</v>
      </c>
      <c r="G1874" s="91"/>
    </row>
    <row r="1875">
      <c r="A1875" s="311" t="s">
        <v>234</v>
      </c>
      <c r="B1875" s="312" t="s">
        <v>9304</v>
      </c>
      <c r="C1875" s="9" t="s">
        <v>9315</v>
      </c>
      <c r="D1875" s="91" t="s">
        <v>9317</v>
      </c>
      <c r="E1875" s="91"/>
      <c r="F1875" s="91" t="s">
        <v>9188</v>
      </c>
      <c r="G1875" s="91"/>
    </row>
    <row r="1876">
      <c r="A1876" s="311" t="s">
        <v>234</v>
      </c>
      <c r="B1876" s="312" t="s">
        <v>9304</v>
      </c>
      <c r="C1876" s="9" t="s">
        <v>9315</v>
      </c>
      <c r="D1876" s="91" t="s">
        <v>9318</v>
      </c>
      <c r="E1876" s="91"/>
      <c r="F1876" s="91" t="s">
        <v>8962</v>
      </c>
      <c r="G1876" s="91"/>
    </row>
    <row r="1877">
      <c r="A1877" s="311" t="s">
        <v>234</v>
      </c>
      <c r="B1877" s="312" t="s">
        <v>9304</v>
      </c>
      <c r="C1877" s="9" t="s">
        <v>9315</v>
      </c>
      <c r="D1877" s="91" t="s">
        <v>9319</v>
      </c>
      <c r="E1877" s="91"/>
      <c r="F1877" s="91" t="s">
        <v>9142</v>
      </c>
      <c r="G1877" s="91"/>
    </row>
    <row r="1878">
      <c r="A1878" s="311" t="s">
        <v>234</v>
      </c>
      <c r="B1878" s="312" t="s">
        <v>9304</v>
      </c>
      <c r="C1878" s="9" t="s">
        <v>9315</v>
      </c>
      <c r="D1878" s="91" t="s">
        <v>9320</v>
      </c>
      <c r="E1878" s="91"/>
      <c r="F1878" s="91" t="s">
        <v>9234</v>
      </c>
      <c r="G1878" s="91"/>
    </row>
    <row r="1879">
      <c r="A1879" s="311" t="s">
        <v>234</v>
      </c>
      <c r="B1879" s="312" t="s">
        <v>9304</v>
      </c>
      <c r="C1879" s="9" t="s">
        <v>9321</v>
      </c>
      <c r="D1879" s="91" t="s">
        <v>9322</v>
      </c>
      <c r="E1879" s="91"/>
      <c r="F1879" s="91" t="s">
        <v>9022</v>
      </c>
      <c r="G1879" s="91"/>
    </row>
    <row r="1880">
      <c r="A1880" s="311" t="s">
        <v>234</v>
      </c>
      <c r="B1880" s="312" t="s">
        <v>9304</v>
      </c>
      <c r="C1880" s="9" t="s">
        <v>9323</v>
      </c>
      <c r="D1880" s="91" t="s">
        <v>9324</v>
      </c>
      <c r="E1880" s="91"/>
      <c r="F1880" s="91" t="s">
        <v>9234</v>
      </c>
      <c r="G1880" s="91"/>
    </row>
    <row r="1881">
      <c r="A1881" s="311" t="s">
        <v>234</v>
      </c>
      <c r="B1881" s="312" t="s">
        <v>9304</v>
      </c>
      <c r="C1881" s="9" t="s">
        <v>9323</v>
      </c>
      <c r="D1881" s="91" t="s">
        <v>9325</v>
      </c>
      <c r="E1881" s="91"/>
      <c r="F1881" s="91" t="s">
        <v>9142</v>
      </c>
      <c r="G1881" s="91"/>
    </row>
    <row r="1882">
      <c r="A1882" s="311" t="s">
        <v>234</v>
      </c>
      <c r="B1882" s="312" t="s">
        <v>9304</v>
      </c>
      <c r="C1882" s="9" t="s">
        <v>9323</v>
      </c>
      <c r="D1882" s="91" t="s">
        <v>9326</v>
      </c>
      <c r="E1882" s="91" t="s">
        <v>8850</v>
      </c>
      <c r="F1882" s="91" t="s">
        <v>9271</v>
      </c>
      <c r="G1882" s="91"/>
    </row>
    <row r="1883">
      <c r="A1883" s="311" t="s">
        <v>234</v>
      </c>
      <c r="B1883" s="312" t="s">
        <v>9304</v>
      </c>
      <c r="C1883" s="9" t="s">
        <v>9327</v>
      </c>
      <c r="D1883" s="91" t="s">
        <v>9328</v>
      </c>
      <c r="E1883" s="91"/>
      <c r="F1883" s="91" t="s">
        <v>9329</v>
      </c>
      <c r="G1883" s="91"/>
    </row>
    <row r="1884">
      <c r="A1884" s="311" t="s">
        <v>234</v>
      </c>
      <c r="B1884" s="312" t="s">
        <v>9304</v>
      </c>
      <c r="C1884" s="9" t="s">
        <v>9327</v>
      </c>
      <c r="D1884" s="91" t="s">
        <v>9330</v>
      </c>
      <c r="E1884" s="91"/>
      <c r="F1884" s="91" t="s">
        <v>9329</v>
      </c>
      <c r="G1884" s="91"/>
    </row>
    <row r="1885">
      <c r="A1885" s="311" t="s">
        <v>234</v>
      </c>
      <c r="B1885" s="312" t="s">
        <v>9304</v>
      </c>
      <c r="C1885" s="9" t="s">
        <v>9331</v>
      </c>
      <c r="D1885" s="91" t="s">
        <v>9332</v>
      </c>
      <c r="E1885" s="91"/>
      <c r="F1885" s="91" t="s">
        <v>9188</v>
      </c>
      <c r="G1885" s="91"/>
    </row>
    <row r="1886">
      <c r="A1886" s="311" t="s">
        <v>234</v>
      </c>
      <c r="B1886" s="312" t="s">
        <v>9304</v>
      </c>
      <c r="C1886" s="9" t="s">
        <v>9333</v>
      </c>
      <c r="D1886" s="91" t="s">
        <v>9334</v>
      </c>
      <c r="E1886" s="91"/>
      <c r="F1886" s="91" t="s">
        <v>9188</v>
      </c>
      <c r="G1886" s="91"/>
    </row>
    <row r="1887">
      <c r="A1887" s="311" t="s">
        <v>234</v>
      </c>
      <c r="B1887" s="312" t="s">
        <v>9304</v>
      </c>
      <c r="C1887" s="9" t="s">
        <v>9335</v>
      </c>
      <c r="D1887" s="91" t="s">
        <v>9336</v>
      </c>
      <c r="E1887" s="91"/>
      <c r="F1887" s="91" t="s">
        <v>8635</v>
      </c>
      <c r="G1887" s="91"/>
    </row>
    <row r="1888">
      <c r="A1888" s="311" t="s">
        <v>234</v>
      </c>
      <c r="B1888" s="312" t="s">
        <v>9304</v>
      </c>
      <c r="C1888" s="9" t="s">
        <v>9337</v>
      </c>
      <c r="D1888" s="91" t="s">
        <v>9338</v>
      </c>
      <c r="E1888" s="91"/>
      <c r="F1888" s="91" t="s">
        <v>9339</v>
      </c>
      <c r="G1888" s="91"/>
    </row>
    <row r="1889">
      <c r="A1889" s="311" t="s">
        <v>234</v>
      </c>
      <c r="B1889" s="312" t="s">
        <v>9304</v>
      </c>
      <c r="C1889" s="9" t="s">
        <v>9340</v>
      </c>
      <c r="D1889" s="91" t="s">
        <v>9341</v>
      </c>
      <c r="E1889" s="91"/>
      <c r="F1889" s="91" t="s">
        <v>8882</v>
      </c>
      <c r="G1889" s="91"/>
    </row>
    <row r="1890">
      <c r="A1890" s="311" t="s">
        <v>234</v>
      </c>
      <c r="B1890" s="312" t="s">
        <v>9304</v>
      </c>
      <c r="C1890" s="9" t="s">
        <v>9342</v>
      </c>
      <c r="D1890" s="91" t="s">
        <v>9343</v>
      </c>
      <c r="E1890" s="91"/>
      <c r="F1890" s="91" t="s">
        <v>9344</v>
      </c>
      <c r="G1890" s="91"/>
    </row>
    <row r="1891">
      <c r="A1891" s="311" t="s">
        <v>234</v>
      </c>
      <c r="B1891" s="312" t="s">
        <v>9304</v>
      </c>
      <c r="C1891" s="9" t="s">
        <v>9342</v>
      </c>
      <c r="D1891" s="91" t="s">
        <v>9345</v>
      </c>
      <c r="E1891" s="91"/>
      <c r="F1891" s="91" t="s">
        <v>9346</v>
      </c>
      <c r="G1891" s="91"/>
    </row>
    <row r="1892">
      <c r="A1892" s="311" t="s">
        <v>234</v>
      </c>
      <c r="B1892" s="312" t="s">
        <v>9304</v>
      </c>
      <c r="C1892" s="9" t="s">
        <v>9342</v>
      </c>
      <c r="D1892" s="91" t="s">
        <v>9347</v>
      </c>
      <c r="E1892" s="91"/>
      <c r="F1892" s="91" t="s">
        <v>8616</v>
      </c>
      <c r="G1892" s="91"/>
    </row>
    <row r="1893">
      <c r="A1893" s="311" t="s">
        <v>234</v>
      </c>
      <c r="B1893" s="312" t="s">
        <v>9304</v>
      </c>
      <c r="C1893" s="9" t="s">
        <v>9342</v>
      </c>
      <c r="D1893" s="91" t="s">
        <v>9348</v>
      </c>
      <c r="E1893" s="91"/>
      <c r="F1893" s="91" t="s">
        <v>8694</v>
      </c>
      <c r="G1893" s="91"/>
    </row>
    <row r="1894">
      <c r="A1894" s="311" t="s">
        <v>234</v>
      </c>
      <c r="B1894" s="312" t="s">
        <v>9304</v>
      </c>
      <c r="C1894" s="9" t="s">
        <v>9342</v>
      </c>
      <c r="D1894" s="91" t="s">
        <v>9349</v>
      </c>
      <c r="E1894" s="91"/>
      <c r="F1894" s="91" t="s">
        <v>8997</v>
      </c>
      <c r="G1894" s="91"/>
    </row>
    <row r="1895">
      <c r="A1895" s="311" t="s">
        <v>234</v>
      </c>
      <c r="B1895" s="312" t="s">
        <v>9304</v>
      </c>
      <c r="C1895" s="9" t="s">
        <v>9342</v>
      </c>
      <c r="D1895" s="91" t="s">
        <v>9350</v>
      </c>
      <c r="E1895" s="91"/>
      <c r="F1895" s="91" t="s">
        <v>9234</v>
      </c>
      <c r="G1895" s="91"/>
    </row>
    <row r="1896">
      <c r="A1896" s="311" t="s">
        <v>234</v>
      </c>
      <c r="B1896" s="312" t="s">
        <v>9304</v>
      </c>
      <c r="C1896" s="9" t="s">
        <v>9351</v>
      </c>
      <c r="D1896" s="91" t="s">
        <v>9352</v>
      </c>
      <c r="E1896" s="91"/>
      <c r="F1896" s="91" t="s">
        <v>8614</v>
      </c>
      <c r="G1896" s="91"/>
    </row>
    <row r="1897">
      <c r="A1897" s="311" t="s">
        <v>234</v>
      </c>
      <c r="B1897" s="312" t="s">
        <v>9304</v>
      </c>
      <c r="C1897" s="9" t="s">
        <v>9353</v>
      </c>
      <c r="D1897" s="91" t="s">
        <v>9354</v>
      </c>
      <c r="E1897" s="91"/>
      <c r="F1897" s="91" t="s">
        <v>8902</v>
      </c>
      <c r="G1897" s="91"/>
    </row>
    <row r="1898">
      <c r="A1898" s="311" t="s">
        <v>234</v>
      </c>
      <c r="B1898" s="312" t="s">
        <v>9304</v>
      </c>
      <c r="C1898" s="9" t="s">
        <v>9355</v>
      </c>
      <c r="D1898" s="91" t="s">
        <v>9356</v>
      </c>
      <c r="E1898" s="91"/>
      <c r="F1898" s="91" t="s">
        <v>9357</v>
      </c>
      <c r="G1898" s="91"/>
    </row>
    <row r="1899">
      <c r="A1899" s="311" t="s">
        <v>234</v>
      </c>
      <c r="B1899" s="312" t="s">
        <v>9304</v>
      </c>
      <c r="C1899" s="9" t="s">
        <v>9355</v>
      </c>
      <c r="D1899" s="91" t="s">
        <v>9358</v>
      </c>
      <c r="E1899" s="91"/>
      <c r="F1899" s="91" t="s">
        <v>8997</v>
      </c>
      <c r="G1899" s="91"/>
    </row>
    <row r="1900">
      <c r="A1900" s="311" t="s">
        <v>234</v>
      </c>
      <c r="B1900" s="312" t="s">
        <v>9304</v>
      </c>
      <c r="C1900" s="9" t="s">
        <v>9355</v>
      </c>
      <c r="D1900" s="91" t="s">
        <v>9359</v>
      </c>
      <c r="E1900" s="91"/>
      <c r="F1900" s="91" t="s">
        <v>8635</v>
      </c>
      <c r="G1900" s="91"/>
    </row>
    <row r="1901">
      <c r="A1901" s="311" t="s">
        <v>234</v>
      </c>
      <c r="B1901" s="312" t="s">
        <v>9360</v>
      </c>
      <c r="C1901" s="9" t="s">
        <v>9361</v>
      </c>
      <c r="D1901" s="91" t="s">
        <v>9362</v>
      </c>
      <c r="E1901" s="91"/>
      <c r="F1901" s="91" t="s">
        <v>8756</v>
      </c>
      <c r="G1901" s="91"/>
    </row>
    <row r="1902">
      <c r="A1902" s="311" t="s">
        <v>234</v>
      </c>
      <c r="B1902" s="312" t="s">
        <v>9360</v>
      </c>
      <c r="C1902" s="9" t="s">
        <v>9363</v>
      </c>
      <c r="D1902" s="91" t="s">
        <v>9364</v>
      </c>
      <c r="E1902" s="91" t="s">
        <v>9303</v>
      </c>
      <c r="F1902" s="91" t="s">
        <v>8673</v>
      </c>
      <c r="G1902" s="91"/>
    </row>
    <row r="1903">
      <c r="A1903" s="311" t="s">
        <v>234</v>
      </c>
      <c r="B1903" s="312" t="s">
        <v>9360</v>
      </c>
      <c r="C1903" s="9" t="s">
        <v>9365</v>
      </c>
      <c r="D1903" s="91" t="s">
        <v>9366</v>
      </c>
      <c r="E1903" s="91"/>
      <c r="F1903" s="91" t="s">
        <v>8768</v>
      </c>
      <c r="G1903" s="91"/>
    </row>
    <row r="1904">
      <c r="A1904" s="311" t="s">
        <v>234</v>
      </c>
      <c r="B1904" s="312" t="s">
        <v>9360</v>
      </c>
      <c r="C1904" s="9" t="s">
        <v>9365</v>
      </c>
      <c r="D1904" s="91" t="s">
        <v>9367</v>
      </c>
      <c r="E1904" s="91"/>
      <c r="F1904" s="91" t="s">
        <v>9368</v>
      </c>
      <c r="G1904" s="91"/>
    </row>
    <row r="1905">
      <c r="A1905" s="311" t="s">
        <v>234</v>
      </c>
      <c r="B1905" s="312" t="s">
        <v>9360</v>
      </c>
      <c r="C1905" s="9" t="s">
        <v>9365</v>
      </c>
      <c r="D1905" s="91" t="s">
        <v>9369</v>
      </c>
      <c r="E1905" s="91"/>
      <c r="F1905" s="91" t="s">
        <v>8813</v>
      </c>
      <c r="G1905" s="91"/>
    </row>
    <row r="1906">
      <c r="A1906" s="311" t="s">
        <v>234</v>
      </c>
      <c r="B1906" s="312" t="s">
        <v>9360</v>
      </c>
      <c r="C1906" s="9" t="s">
        <v>9370</v>
      </c>
      <c r="D1906" s="91" t="s">
        <v>9371</v>
      </c>
      <c r="E1906" s="91" t="s">
        <v>9372</v>
      </c>
      <c r="F1906" s="91" t="s">
        <v>8997</v>
      </c>
      <c r="G1906" s="91"/>
    </row>
    <row r="1907">
      <c r="A1907" s="311" t="s">
        <v>234</v>
      </c>
      <c r="B1907" s="312" t="s">
        <v>9360</v>
      </c>
      <c r="C1907" s="9" t="s">
        <v>9370</v>
      </c>
      <c r="D1907" s="91" t="s">
        <v>9373</v>
      </c>
      <c r="E1907" s="91"/>
      <c r="F1907" s="91" t="s">
        <v>8686</v>
      </c>
      <c r="G1907" s="91"/>
    </row>
    <row r="1908">
      <c r="A1908" s="311" t="s">
        <v>234</v>
      </c>
      <c r="B1908" s="312" t="s">
        <v>9360</v>
      </c>
      <c r="C1908" s="9" t="s">
        <v>9370</v>
      </c>
      <c r="D1908" s="91" t="s">
        <v>9374</v>
      </c>
      <c r="E1908" s="91"/>
      <c r="F1908" s="91" t="s">
        <v>9375</v>
      </c>
      <c r="G1908" s="91"/>
    </row>
    <row r="1909">
      <c r="A1909" s="311" t="s">
        <v>234</v>
      </c>
      <c r="B1909" s="312" t="s">
        <v>9360</v>
      </c>
      <c r="C1909" s="9" t="s">
        <v>9376</v>
      </c>
      <c r="D1909" s="91" t="s">
        <v>9377</v>
      </c>
      <c r="E1909" s="91"/>
      <c r="F1909" s="91" t="s">
        <v>8823</v>
      </c>
      <c r="G1909" s="91"/>
    </row>
    <row r="1910">
      <c r="A1910" s="311" t="s">
        <v>234</v>
      </c>
      <c r="B1910" s="312" t="s">
        <v>9360</v>
      </c>
      <c r="C1910" s="9" t="s">
        <v>9376</v>
      </c>
      <c r="D1910" s="91" t="s">
        <v>9378</v>
      </c>
      <c r="E1910" s="91"/>
      <c r="F1910" s="91" t="s">
        <v>8614</v>
      </c>
      <c r="G1910" s="91"/>
    </row>
    <row r="1911">
      <c r="A1911" s="311" t="s">
        <v>234</v>
      </c>
      <c r="B1911" s="312" t="s">
        <v>9360</v>
      </c>
      <c r="C1911" s="9" t="s">
        <v>9376</v>
      </c>
      <c r="D1911" s="91" t="s">
        <v>9379</v>
      </c>
      <c r="E1911" s="91"/>
      <c r="F1911" s="91" t="s">
        <v>9380</v>
      </c>
      <c r="G1911" s="91"/>
    </row>
    <row r="1912">
      <c r="A1912" s="311" t="s">
        <v>234</v>
      </c>
      <c r="B1912" s="312" t="s">
        <v>9360</v>
      </c>
      <c r="C1912" s="9" t="s">
        <v>9381</v>
      </c>
      <c r="D1912" s="91" t="s">
        <v>9382</v>
      </c>
      <c r="E1912" s="91"/>
      <c r="F1912" s="91" t="s">
        <v>8952</v>
      </c>
      <c r="G1912" s="91"/>
    </row>
    <row r="1913">
      <c r="A1913" s="311" t="s">
        <v>234</v>
      </c>
      <c r="B1913" s="312" t="s">
        <v>9360</v>
      </c>
      <c r="C1913" s="9" t="s">
        <v>9381</v>
      </c>
      <c r="D1913" s="91" t="s">
        <v>9383</v>
      </c>
      <c r="E1913" s="91"/>
      <c r="F1913" s="91" t="s">
        <v>9384</v>
      </c>
      <c r="G1913" s="91"/>
    </row>
    <row r="1914">
      <c r="A1914" s="311" t="s">
        <v>234</v>
      </c>
      <c r="B1914" s="312" t="s">
        <v>9385</v>
      </c>
      <c r="C1914" s="91" t="s">
        <v>9386</v>
      </c>
      <c r="D1914" s="91" t="s">
        <v>9387</v>
      </c>
      <c r="E1914" s="91" t="s">
        <v>2680</v>
      </c>
      <c r="F1914" s="91" t="s">
        <v>9388</v>
      </c>
      <c r="G1914" s="91"/>
    </row>
    <row r="1915">
      <c r="A1915" s="311" t="s">
        <v>234</v>
      </c>
      <c r="B1915" s="312" t="s">
        <v>9385</v>
      </c>
      <c r="C1915" s="91" t="s">
        <v>9389</v>
      </c>
      <c r="D1915" s="91" t="s">
        <v>9390</v>
      </c>
      <c r="E1915" s="91" t="s">
        <v>2680</v>
      </c>
      <c r="F1915" s="91" t="s">
        <v>8649</v>
      </c>
      <c r="G1915" s="91"/>
    </row>
    <row r="1916">
      <c r="A1916" s="311" t="s">
        <v>234</v>
      </c>
      <c r="B1916" s="312" t="s">
        <v>9385</v>
      </c>
      <c r="C1916" s="91" t="s">
        <v>9391</v>
      </c>
      <c r="D1916" s="91" t="s">
        <v>9392</v>
      </c>
      <c r="E1916" s="91" t="s">
        <v>9393</v>
      </c>
      <c r="F1916" s="91" t="s">
        <v>8449</v>
      </c>
      <c r="G1916" s="91"/>
    </row>
    <row r="1917">
      <c r="A1917" s="311" t="s">
        <v>234</v>
      </c>
      <c r="B1917" s="312" t="s">
        <v>9385</v>
      </c>
      <c r="C1917" s="91" t="s">
        <v>9394</v>
      </c>
      <c r="D1917" s="91" t="s">
        <v>9395</v>
      </c>
      <c r="E1917" s="91" t="s">
        <v>9396</v>
      </c>
      <c r="F1917" s="91" t="s">
        <v>9397</v>
      </c>
      <c r="G1917" s="91"/>
    </row>
    <row r="1918">
      <c r="A1918" s="311" t="s">
        <v>234</v>
      </c>
      <c r="B1918" s="312" t="s">
        <v>9385</v>
      </c>
      <c r="C1918" s="91" t="s">
        <v>9398</v>
      </c>
      <c r="D1918" s="91" t="s">
        <v>9399</v>
      </c>
      <c r="E1918" s="91" t="s">
        <v>9400</v>
      </c>
      <c r="F1918" s="91" t="s">
        <v>5508</v>
      </c>
      <c r="G1918" s="91"/>
    </row>
    <row r="1919">
      <c r="A1919" s="60" t="s">
        <v>366</v>
      </c>
    </row>
    <row r="1920">
      <c r="A1920" s="308" t="s">
        <v>4540</v>
      </c>
      <c r="B1920" s="309" t="s">
        <v>4614</v>
      </c>
      <c r="C1920" s="9"/>
      <c r="D1920" s="91" t="s">
        <v>7040</v>
      </c>
      <c r="E1920" s="91"/>
      <c r="F1920" s="91" t="s">
        <v>8907</v>
      </c>
      <c r="G1920" s="91"/>
    </row>
    <row r="1921">
      <c r="A1921" s="310" t="s">
        <v>4371</v>
      </c>
      <c r="B1921" s="309" t="s">
        <v>368</v>
      </c>
      <c r="C1921" s="41"/>
      <c r="D1921" s="43" t="s">
        <v>621</v>
      </c>
      <c r="E1921" s="84"/>
      <c r="F1921" s="43" t="s">
        <v>9401</v>
      </c>
      <c r="G1921" s="43"/>
    </row>
    <row r="1922">
      <c r="A1922" s="310" t="s">
        <v>4371</v>
      </c>
      <c r="B1922" s="309" t="s">
        <v>368</v>
      </c>
      <c r="C1922" s="41"/>
      <c r="D1922" s="43" t="s">
        <v>9402</v>
      </c>
      <c r="E1922" s="84"/>
      <c r="F1922" s="43" t="s">
        <v>9403</v>
      </c>
      <c r="G1922" s="43"/>
    </row>
    <row r="1923">
      <c r="A1923" s="310" t="s">
        <v>248</v>
      </c>
      <c r="B1923" s="309" t="s">
        <v>9404</v>
      </c>
      <c r="C1923" s="9"/>
      <c r="D1923" s="91"/>
      <c r="E1923" s="91" t="s">
        <v>4218</v>
      </c>
      <c r="F1923" s="91"/>
      <c r="G1923" s="91"/>
    </row>
    <row r="1924">
      <c r="A1924" s="308" t="s">
        <v>248</v>
      </c>
      <c r="B1924" s="309" t="s">
        <v>5459</v>
      </c>
      <c r="C1924" s="9"/>
      <c r="D1924" s="91" t="s">
        <v>2010</v>
      </c>
      <c r="E1924" s="91"/>
      <c r="F1924" s="91" t="s">
        <v>8945</v>
      </c>
      <c r="G1924" s="91"/>
    </row>
    <row r="1925">
      <c r="A1925" s="311" t="s">
        <v>1107</v>
      </c>
      <c r="B1925" s="312" t="s">
        <v>9189</v>
      </c>
      <c r="C1925" s="9" t="s">
        <v>9405</v>
      </c>
      <c r="D1925" s="91"/>
      <c r="E1925" s="91"/>
      <c r="F1925" s="91" t="s">
        <v>9406</v>
      </c>
      <c r="G1925" s="91"/>
    </row>
    <row r="1926">
      <c r="A1926" s="311" t="s">
        <v>9192</v>
      </c>
      <c r="B1926" s="312" t="s">
        <v>9193</v>
      </c>
      <c r="C1926" s="9"/>
      <c r="D1926" s="91" t="s">
        <v>9407</v>
      </c>
      <c r="E1926" s="91"/>
      <c r="F1926" s="91" t="s">
        <v>9408</v>
      </c>
      <c r="G1926" s="91"/>
    </row>
    <row r="1927">
      <c r="A1927" s="311" t="s">
        <v>368</v>
      </c>
      <c r="B1927" s="312" t="s">
        <v>368</v>
      </c>
      <c r="C1927" s="9"/>
      <c r="D1927" s="91" t="s">
        <v>9409</v>
      </c>
      <c r="E1927" s="91"/>
      <c r="F1927" s="91" t="s">
        <v>9410</v>
      </c>
      <c r="G1927" s="91"/>
    </row>
    <row r="1928">
      <c r="A1928" s="311" t="s">
        <v>368</v>
      </c>
      <c r="B1928" s="312" t="s">
        <v>368</v>
      </c>
      <c r="C1928" s="9"/>
      <c r="D1928" s="91" t="s">
        <v>9411</v>
      </c>
      <c r="E1928" s="91"/>
      <c r="F1928" s="91" t="s">
        <v>8768</v>
      </c>
      <c r="G1928" s="91"/>
    </row>
    <row r="1929">
      <c r="A1929" s="311" t="s">
        <v>368</v>
      </c>
      <c r="B1929" s="312" t="s">
        <v>368</v>
      </c>
      <c r="C1929" s="9"/>
      <c r="D1929" s="91" t="s">
        <v>9412</v>
      </c>
      <c r="E1929" s="91"/>
      <c r="F1929" s="91" t="s">
        <v>9413</v>
      </c>
      <c r="G1929" s="91"/>
    </row>
    <row r="1930">
      <c r="A1930" s="311" t="s">
        <v>368</v>
      </c>
      <c r="B1930" s="312" t="s">
        <v>368</v>
      </c>
      <c r="C1930" s="9"/>
      <c r="D1930" s="91" t="s">
        <v>5781</v>
      </c>
      <c r="E1930" s="91"/>
      <c r="F1930" s="91" t="s">
        <v>8895</v>
      </c>
      <c r="G1930" s="91"/>
    </row>
    <row r="1931">
      <c r="A1931" s="311" t="s">
        <v>368</v>
      </c>
      <c r="B1931" s="312" t="s">
        <v>368</v>
      </c>
      <c r="C1931" s="9"/>
      <c r="D1931" s="91" t="s">
        <v>9414</v>
      </c>
      <c r="E1931" s="91"/>
      <c r="F1931" s="91" t="s">
        <v>5508</v>
      </c>
      <c r="G1931" s="91"/>
    </row>
    <row r="1932">
      <c r="A1932" s="311" t="s">
        <v>368</v>
      </c>
      <c r="B1932" s="312" t="s">
        <v>368</v>
      </c>
      <c r="C1932" s="9"/>
      <c r="D1932" s="91" t="s">
        <v>9415</v>
      </c>
      <c r="E1932" s="91"/>
      <c r="F1932" s="91" t="s">
        <v>9416</v>
      </c>
      <c r="G1932" s="91"/>
    </row>
    <row r="1933">
      <c r="A1933" s="308" t="s">
        <v>368</v>
      </c>
      <c r="B1933" s="312" t="s">
        <v>368</v>
      </c>
      <c r="C1933" s="9"/>
      <c r="D1933" s="91" t="s">
        <v>9417</v>
      </c>
      <c r="E1933" s="91"/>
      <c r="F1933" s="91" t="s">
        <v>9418</v>
      </c>
      <c r="G1933" s="91"/>
    </row>
    <row r="1934">
      <c r="A1934" s="311" t="s">
        <v>368</v>
      </c>
      <c r="B1934" s="312" t="s">
        <v>368</v>
      </c>
      <c r="C1934" s="9"/>
      <c r="D1934" s="91" t="s">
        <v>9419</v>
      </c>
      <c r="E1934" s="91" t="s">
        <v>9420</v>
      </c>
      <c r="F1934" s="91" t="s">
        <v>9421</v>
      </c>
      <c r="G1934" s="91"/>
    </row>
    <row r="1935">
      <c r="A1935" s="311" t="s">
        <v>368</v>
      </c>
      <c r="B1935" s="312" t="s">
        <v>368</v>
      </c>
      <c r="C1935" s="9"/>
      <c r="D1935" s="91" t="s">
        <v>9422</v>
      </c>
      <c r="E1935" s="91"/>
      <c r="F1935" s="91" t="s">
        <v>9423</v>
      </c>
      <c r="G1935" s="91"/>
    </row>
    <row r="1936">
      <c r="A1936" s="311" t="s">
        <v>368</v>
      </c>
      <c r="B1936" s="312" t="s">
        <v>368</v>
      </c>
      <c r="C1936" s="9"/>
      <c r="D1936" s="91" t="s">
        <v>9424</v>
      </c>
      <c r="E1936" s="91"/>
      <c r="F1936" s="91" t="s">
        <v>9425</v>
      </c>
      <c r="G1936" s="91"/>
    </row>
    <row r="1937">
      <c r="A1937" s="311" t="s">
        <v>368</v>
      </c>
      <c r="B1937" s="312" t="s">
        <v>368</v>
      </c>
      <c r="C1937" s="9"/>
      <c r="D1937" s="91" t="s">
        <v>9426</v>
      </c>
      <c r="E1937" s="91"/>
      <c r="F1937" s="91" t="s">
        <v>9427</v>
      </c>
      <c r="G1937" s="91"/>
    </row>
    <row r="1938">
      <c r="A1938" s="311" t="s">
        <v>368</v>
      </c>
      <c r="B1938" s="312" t="s">
        <v>368</v>
      </c>
      <c r="C1938" s="9"/>
      <c r="D1938" s="91" t="s">
        <v>9428</v>
      </c>
      <c r="E1938" s="91" t="s">
        <v>9429</v>
      </c>
      <c r="F1938" s="91" t="s">
        <v>9430</v>
      </c>
      <c r="G1938" s="91"/>
    </row>
    <row r="1939">
      <c r="A1939" s="311" t="s">
        <v>368</v>
      </c>
      <c r="B1939" s="312" t="s">
        <v>368</v>
      </c>
      <c r="C1939" s="9"/>
      <c r="D1939" s="91" t="s">
        <v>9424</v>
      </c>
      <c r="E1939" s="91"/>
      <c r="F1939" s="91" t="s">
        <v>9425</v>
      </c>
      <c r="G1939" s="91"/>
    </row>
    <row r="1940">
      <c r="A1940" s="1" t="s">
        <v>9431</v>
      </c>
    </row>
    <row r="1941">
      <c r="A1941" s="315" t="s">
        <v>9432</v>
      </c>
      <c r="B1941" s="316" t="s">
        <v>9433</v>
      </c>
      <c r="C1941" s="9" t="s">
        <v>9434</v>
      </c>
      <c r="D1941" s="91" t="s">
        <v>9435</v>
      </c>
      <c r="E1941" s="91"/>
      <c r="F1941" s="91" t="s">
        <v>9436</v>
      </c>
      <c r="G1941" s="19"/>
    </row>
    <row r="1942">
      <c r="A1942" s="315" t="s">
        <v>671</v>
      </c>
      <c r="B1942" s="316" t="s">
        <v>672</v>
      </c>
      <c r="C1942" s="9" t="s">
        <v>9437</v>
      </c>
      <c r="D1942" s="91" t="s">
        <v>9438</v>
      </c>
      <c r="E1942" s="91" t="s">
        <v>2680</v>
      </c>
      <c r="F1942" s="91" t="s">
        <v>9439</v>
      </c>
      <c r="G1942" s="19"/>
    </row>
    <row r="1943">
      <c r="A1943" s="315" t="s">
        <v>671</v>
      </c>
      <c r="B1943" s="316" t="s">
        <v>672</v>
      </c>
      <c r="C1943" s="9" t="s">
        <v>8173</v>
      </c>
      <c r="D1943" s="91" t="s">
        <v>9440</v>
      </c>
      <c r="E1943" s="91" t="s">
        <v>9441</v>
      </c>
      <c r="F1943" s="91" t="s">
        <v>9442</v>
      </c>
      <c r="G1943" s="19"/>
    </row>
    <row r="1944">
      <c r="A1944" s="315" t="s">
        <v>671</v>
      </c>
      <c r="B1944" s="316" t="s">
        <v>672</v>
      </c>
      <c r="C1944" s="9" t="s">
        <v>915</v>
      </c>
      <c r="D1944" s="91" t="s">
        <v>916</v>
      </c>
      <c r="E1944" s="91"/>
      <c r="F1944" s="91" t="s">
        <v>9443</v>
      </c>
      <c r="G1944" s="19"/>
    </row>
    <row r="1945">
      <c r="A1945" s="315" t="s">
        <v>671</v>
      </c>
      <c r="B1945" s="316" t="s">
        <v>672</v>
      </c>
      <c r="C1945" s="9" t="s">
        <v>676</v>
      </c>
      <c r="D1945" s="91" t="s">
        <v>3468</v>
      </c>
      <c r="E1945" s="91"/>
      <c r="F1945" s="91" t="s">
        <v>9444</v>
      </c>
      <c r="G1945" s="19"/>
    </row>
    <row r="1946">
      <c r="A1946" s="315" t="s">
        <v>671</v>
      </c>
      <c r="B1946" s="316" t="s">
        <v>672</v>
      </c>
      <c r="C1946" s="9" t="s">
        <v>9445</v>
      </c>
      <c r="D1946" s="91" t="s">
        <v>1482</v>
      </c>
      <c r="E1946" s="91"/>
      <c r="F1946" s="91" t="s">
        <v>9446</v>
      </c>
      <c r="G1946" s="19"/>
    </row>
    <row r="1947">
      <c r="A1947" s="315" t="s">
        <v>671</v>
      </c>
      <c r="B1947" s="316" t="s">
        <v>672</v>
      </c>
      <c r="C1947" s="9" t="s">
        <v>922</v>
      </c>
      <c r="D1947" s="91" t="s">
        <v>2662</v>
      </c>
      <c r="E1947" s="91"/>
      <c r="F1947" s="91" t="s">
        <v>9447</v>
      </c>
      <c r="G1947" s="19"/>
    </row>
    <row r="1948">
      <c r="A1948" s="315" t="s">
        <v>671</v>
      </c>
      <c r="B1948" s="316" t="s">
        <v>672</v>
      </c>
      <c r="C1948" s="9" t="s">
        <v>9448</v>
      </c>
      <c r="D1948" s="91" t="s">
        <v>4654</v>
      </c>
      <c r="E1948" s="91"/>
      <c r="F1948" s="91" t="s">
        <v>9449</v>
      </c>
      <c r="G1948" s="19"/>
    </row>
    <row r="1949">
      <c r="A1949" s="315" t="s">
        <v>671</v>
      </c>
      <c r="B1949" s="316" t="s">
        <v>672</v>
      </c>
      <c r="C1949" s="9" t="s">
        <v>9450</v>
      </c>
      <c r="D1949" s="91" t="s">
        <v>9451</v>
      </c>
      <c r="E1949" s="91"/>
      <c r="F1949" s="91" t="s">
        <v>9452</v>
      </c>
      <c r="G1949" s="19"/>
    </row>
    <row r="1950">
      <c r="A1950" s="315" t="s">
        <v>671</v>
      </c>
      <c r="B1950" s="316" t="s">
        <v>672</v>
      </c>
      <c r="C1950" s="9" t="s">
        <v>9450</v>
      </c>
      <c r="D1950" s="91" t="s">
        <v>9453</v>
      </c>
      <c r="E1950" s="91"/>
      <c r="F1950" s="91" t="s">
        <v>9446</v>
      </c>
      <c r="G1950" s="19"/>
    </row>
    <row r="1951">
      <c r="A1951" s="315" t="s">
        <v>671</v>
      </c>
      <c r="B1951" s="316" t="s">
        <v>672</v>
      </c>
      <c r="C1951" s="9" t="s">
        <v>9450</v>
      </c>
      <c r="D1951" s="91" t="s">
        <v>9454</v>
      </c>
      <c r="E1951" s="91" t="s">
        <v>9455</v>
      </c>
      <c r="F1951" s="91" t="s">
        <v>9456</v>
      </c>
      <c r="G1951" s="19"/>
    </row>
    <row r="1952">
      <c r="A1952" s="315" t="s">
        <v>671</v>
      </c>
      <c r="B1952" s="316" t="s">
        <v>672</v>
      </c>
      <c r="C1952" s="9" t="s">
        <v>9450</v>
      </c>
      <c r="D1952" s="91" t="s">
        <v>9457</v>
      </c>
      <c r="E1952" s="91"/>
      <c r="F1952" s="91" t="s">
        <v>9458</v>
      </c>
      <c r="G1952" s="19"/>
    </row>
    <row r="1953">
      <c r="A1953" s="315" t="s">
        <v>248</v>
      </c>
      <c r="B1953" s="316" t="s">
        <v>9459</v>
      </c>
      <c r="C1953" s="9" t="s">
        <v>6703</v>
      </c>
      <c r="D1953" s="91" t="s">
        <v>9460</v>
      </c>
      <c r="E1953" s="91"/>
      <c r="F1953" s="91" t="s">
        <v>9461</v>
      </c>
      <c r="G1953" s="19"/>
    </row>
    <row r="1954">
      <c r="A1954" s="315" t="s">
        <v>248</v>
      </c>
      <c r="B1954" s="316" t="s">
        <v>9459</v>
      </c>
      <c r="C1954" s="9" t="s">
        <v>6703</v>
      </c>
      <c r="D1954" s="91" t="s">
        <v>9462</v>
      </c>
      <c r="E1954" s="91"/>
      <c r="F1954" s="91" t="s">
        <v>9446</v>
      </c>
      <c r="G1954" s="19"/>
    </row>
    <row r="1955">
      <c r="A1955" s="315" t="s">
        <v>248</v>
      </c>
      <c r="B1955" s="316" t="s">
        <v>9459</v>
      </c>
      <c r="C1955" s="9" t="s">
        <v>6703</v>
      </c>
      <c r="D1955" s="91" t="s">
        <v>7449</v>
      </c>
      <c r="E1955" s="91"/>
      <c r="F1955" s="91" t="s">
        <v>2075</v>
      </c>
      <c r="G1955" s="19"/>
    </row>
    <row r="1956">
      <c r="A1956" s="315" t="s">
        <v>248</v>
      </c>
      <c r="B1956" s="316" t="s">
        <v>9459</v>
      </c>
      <c r="C1956" s="9" t="s">
        <v>6703</v>
      </c>
      <c r="D1956" s="91" t="s">
        <v>6826</v>
      </c>
      <c r="E1956" s="91"/>
      <c r="F1956" s="91" t="s">
        <v>9463</v>
      </c>
      <c r="G1956" s="19"/>
    </row>
    <row r="1957">
      <c r="A1957" s="315" t="s">
        <v>248</v>
      </c>
      <c r="B1957" s="316" t="s">
        <v>9459</v>
      </c>
      <c r="C1957" s="9" t="s">
        <v>6703</v>
      </c>
      <c r="D1957" s="91" t="s">
        <v>7001</v>
      </c>
      <c r="E1957" s="91"/>
      <c r="F1957" s="91" t="s">
        <v>9464</v>
      </c>
      <c r="G1957" s="19"/>
    </row>
    <row r="1958">
      <c r="A1958" s="315" t="s">
        <v>248</v>
      </c>
      <c r="B1958" s="316" t="s">
        <v>9459</v>
      </c>
      <c r="C1958" s="9" t="s">
        <v>6703</v>
      </c>
      <c r="D1958" s="91" t="s">
        <v>9465</v>
      </c>
      <c r="E1958" s="91"/>
      <c r="F1958" s="91" t="s">
        <v>9466</v>
      </c>
      <c r="G1958" s="19"/>
    </row>
    <row r="1959">
      <c r="A1959" s="315" t="s">
        <v>248</v>
      </c>
      <c r="B1959" s="316" t="s">
        <v>9459</v>
      </c>
      <c r="C1959" s="9" t="s">
        <v>6842</v>
      </c>
      <c r="D1959" s="91" t="s">
        <v>9467</v>
      </c>
      <c r="E1959" s="91"/>
      <c r="F1959" s="91" t="s">
        <v>9468</v>
      </c>
      <c r="G1959" s="19"/>
    </row>
    <row r="1960">
      <c r="A1960" s="315" t="s">
        <v>248</v>
      </c>
      <c r="B1960" s="316" t="s">
        <v>9459</v>
      </c>
      <c r="C1960" s="9" t="s">
        <v>6860</v>
      </c>
      <c r="D1960" s="91" t="s">
        <v>9469</v>
      </c>
      <c r="E1960" s="91"/>
      <c r="F1960" s="91" t="s">
        <v>9470</v>
      </c>
      <c r="G1960" s="19"/>
    </row>
    <row r="1961">
      <c r="A1961" s="315" t="s">
        <v>248</v>
      </c>
      <c r="B1961" s="316" t="s">
        <v>9459</v>
      </c>
      <c r="C1961" s="9" t="s">
        <v>6860</v>
      </c>
      <c r="D1961" s="91" t="s">
        <v>7161</v>
      </c>
      <c r="E1961" s="91"/>
      <c r="F1961" s="91" t="s">
        <v>9471</v>
      </c>
      <c r="G1961" s="19"/>
    </row>
    <row r="1962">
      <c r="A1962" s="315" t="s">
        <v>248</v>
      </c>
      <c r="B1962" s="316" t="s">
        <v>9459</v>
      </c>
      <c r="C1962" s="9" t="s">
        <v>6874</v>
      </c>
      <c r="D1962" s="91" t="s">
        <v>7010</v>
      </c>
      <c r="E1962" s="91"/>
      <c r="F1962" s="91" t="s">
        <v>9472</v>
      </c>
      <c r="G1962" s="19"/>
    </row>
    <row r="1963">
      <c r="A1963" s="315" t="s">
        <v>248</v>
      </c>
      <c r="B1963" s="316" t="s">
        <v>9459</v>
      </c>
      <c r="C1963" s="9" t="s">
        <v>6874</v>
      </c>
      <c r="D1963" s="91" t="s">
        <v>9473</v>
      </c>
      <c r="E1963" s="91"/>
      <c r="F1963" s="91" t="s">
        <v>9474</v>
      </c>
      <c r="G1963" s="19"/>
    </row>
    <row r="1964">
      <c r="A1964" s="315" t="s">
        <v>248</v>
      </c>
      <c r="B1964" s="316" t="s">
        <v>9459</v>
      </c>
      <c r="C1964" s="9" t="s">
        <v>6874</v>
      </c>
      <c r="D1964" s="91" t="s">
        <v>8110</v>
      </c>
      <c r="E1964" s="91"/>
      <c r="F1964" s="91" t="s">
        <v>7486</v>
      </c>
      <c r="G1964" s="19"/>
    </row>
    <row r="1965">
      <c r="A1965" s="315" t="s">
        <v>248</v>
      </c>
      <c r="B1965" s="316" t="s">
        <v>9459</v>
      </c>
      <c r="C1965" s="9" t="s">
        <v>6885</v>
      </c>
      <c r="D1965" s="91" t="s">
        <v>9475</v>
      </c>
      <c r="E1965" s="91"/>
      <c r="F1965" s="91" t="s">
        <v>9476</v>
      </c>
      <c r="G1965" s="19"/>
    </row>
    <row r="1966">
      <c r="A1966" s="315" t="s">
        <v>248</v>
      </c>
      <c r="B1966" s="316" t="s">
        <v>9459</v>
      </c>
      <c r="C1966" s="9" t="s">
        <v>6894</v>
      </c>
      <c r="D1966" s="91" t="s">
        <v>9477</v>
      </c>
      <c r="E1966" s="91"/>
      <c r="F1966" s="91" t="s">
        <v>9452</v>
      </c>
      <c r="G1966" s="19"/>
    </row>
    <row r="1967">
      <c r="A1967" s="315" t="s">
        <v>248</v>
      </c>
      <c r="B1967" s="316" t="s">
        <v>9459</v>
      </c>
      <c r="C1967" s="9" t="s">
        <v>6894</v>
      </c>
      <c r="D1967" s="91" t="s">
        <v>9478</v>
      </c>
      <c r="E1967" s="91"/>
      <c r="F1967" s="91" t="s">
        <v>9479</v>
      </c>
      <c r="G1967" s="19"/>
    </row>
    <row r="1968">
      <c r="A1968" s="315" t="s">
        <v>248</v>
      </c>
      <c r="B1968" s="316" t="s">
        <v>249</v>
      </c>
      <c r="C1968" s="9" t="s">
        <v>299</v>
      </c>
      <c r="D1968" s="91" t="s">
        <v>302</v>
      </c>
      <c r="E1968" s="91"/>
      <c r="F1968" s="91" t="s">
        <v>9480</v>
      </c>
      <c r="G1968" s="19"/>
    </row>
    <row r="1969">
      <c r="A1969" s="315" t="s">
        <v>248</v>
      </c>
      <c r="B1969" s="316" t="s">
        <v>4580</v>
      </c>
      <c r="C1969" s="9" t="s">
        <v>4581</v>
      </c>
      <c r="D1969" s="91" t="s">
        <v>9481</v>
      </c>
      <c r="E1969" s="91" t="s">
        <v>6227</v>
      </c>
      <c r="F1969" s="91" t="s">
        <v>9482</v>
      </c>
      <c r="G1969" s="19"/>
    </row>
    <row r="1970">
      <c r="A1970" s="315" t="s">
        <v>248</v>
      </c>
      <c r="B1970" s="316" t="s">
        <v>4580</v>
      </c>
      <c r="C1970" s="9" t="s">
        <v>4581</v>
      </c>
      <c r="D1970" s="91" t="s">
        <v>9483</v>
      </c>
      <c r="E1970" s="91"/>
      <c r="F1970" s="91" t="s">
        <v>9472</v>
      </c>
      <c r="G1970" s="19"/>
    </row>
    <row r="1971">
      <c r="A1971" s="315" t="s">
        <v>248</v>
      </c>
      <c r="B1971" s="316" t="s">
        <v>9484</v>
      </c>
      <c r="C1971" s="9" t="s">
        <v>9485</v>
      </c>
      <c r="D1971" s="91" t="s">
        <v>9486</v>
      </c>
      <c r="E1971" s="91"/>
      <c r="F1971" s="91" t="s">
        <v>9487</v>
      </c>
      <c r="G1971" s="19"/>
    </row>
    <row r="1972">
      <c r="A1972" s="60" t="s">
        <v>366</v>
      </c>
    </row>
    <row r="1973">
      <c r="A1973" s="315" t="s">
        <v>248</v>
      </c>
      <c r="B1973" s="316" t="s">
        <v>7032</v>
      </c>
      <c r="C1973" s="9"/>
      <c r="D1973" s="9" t="s">
        <v>9488</v>
      </c>
      <c r="E1973" s="91"/>
      <c r="F1973" s="91" t="s">
        <v>9489</v>
      </c>
      <c r="G1973" s="19"/>
    </row>
    <row r="1974">
      <c r="A1974" s="315" t="s">
        <v>7032</v>
      </c>
      <c r="B1974" s="316" t="s">
        <v>9490</v>
      </c>
      <c r="C1974" s="9"/>
      <c r="D1974" s="91"/>
      <c r="E1974" s="91"/>
      <c r="F1974" s="91" t="s">
        <v>4944</v>
      </c>
      <c r="G1974" s="19"/>
    </row>
    <row r="1975">
      <c r="A1975" s="315" t="s">
        <v>7032</v>
      </c>
      <c r="B1975" s="316" t="s">
        <v>9491</v>
      </c>
      <c r="C1975" s="9"/>
      <c r="D1975" s="91"/>
      <c r="E1975" s="91"/>
      <c r="F1975" s="91" t="s">
        <v>9492</v>
      </c>
      <c r="G1975" s="19"/>
    </row>
    <row r="1976">
      <c r="A1976" s="315" t="s">
        <v>7032</v>
      </c>
      <c r="B1976" s="316" t="s">
        <v>9493</v>
      </c>
      <c r="C1976" s="9"/>
      <c r="D1976" s="91"/>
      <c r="E1976" s="91"/>
      <c r="F1976" s="91" t="s">
        <v>9466</v>
      </c>
      <c r="G1976" s="19"/>
    </row>
    <row r="1977">
      <c r="A1977" s="315" t="s">
        <v>7032</v>
      </c>
      <c r="B1977" s="316" t="s">
        <v>9494</v>
      </c>
      <c r="C1977" s="9"/>
      <c r="D1977" s="91"/>
      <c r="E1977" s="91"/>
      <c r="F1977" s="91" t="s">
        <v>9476</v>
      </c>
      <c r="G1977" s="19"/>
    </row>
    <row r="1978">
      <c r="A1978" s="1" t="s">
        <v>9495</v>
      </c>
    </row>
    <row r="1979">
      <c r="A1979" s="317" t="s">
        <v>4788</v>
      </c>
      <c r="B1979" s="318" t="s">
        <v>9496</v>
      </c>
      <c r="C1979" s="9" t="s">
        <v>9497</v>
      </c>
      <c r="D1979" s="91" t="s">
        <v>9498</v>
      </c>
      <c r="E1979" s="91"/>
      <c r="F1979" s="91" t="s">
        <v>9499</v>
      </c>
      <c r="G1979" s="19"/>
    </row>
    <row r="1980">
      <c r="A1980" s="317" t="s">
        <v>4788</v>
      </c>
      <c r="B1980" s="318" t="s">
        <v>9500</v>
      </c>
      <c r="C1980" s="9" t="s">
        <v>4792</v>
      </c>
      <c r="D1980" s="91" t="s">
        <v>9501</v>
      </c>
      <c r="E1980" s="91" t="s">
        <v>9502</v>
      </c>
      <c r="F1980" s="91" t="s">
        <v>9503</v>
      </c>
      <c r="G1980" s="19"/>
    </row>
    <row r="1981">
      <c r="A1981" s="317" t="s">
        <v>4788</v>
      </c>
      <c r="B1981" s="318" t="s">
        <v>9500</v>
      </c>
      <c r="C1981" s="9" t="s">
        <v>1396</v>
      </c>
      <c r="D1981" s="91" t="s">
        <v>9504</v>
      </c>
      <c r="E1981" s="91"/>
      <c r="F1981" s="91" t="s">
        <v>9505</v>
      </c>
      <c r="G1981" s="19"/>
    </row>
    <row r="1982">
      <c r="A1982" s="317" t="s">
        <v>4788</v>
      </c>
      <c r="B1982" s="318" t="s">
        <v>4791</v>
      </c>
      <c r="C1982" s="9" t="s">
        <v>9506</v>
      </c>
      <c r="D1982" s="91" t="s">
        <v>9507</v>
      </c>
      <c r="E1982" s="91"/>
      <c r="F1982" s="91" t="s">
        <v>9508</v>
      </c>
      <c r="G1982" s="19"/>
    </row>
    <row r="1983">
      <c r="A1983" s="317" t="s">
        <v>4788</v>
      </c>
      <c r="B1983" s="318" t="s">
        <v>4791</v>
      </c>
      <c r="C1983" s="9" t="s">
        <v>9506</v>
      </c>
      <c r="D1983" s="91" t="s">
        <v>9509</v>
      </c>
      <c r="E1983" s="91"/>
      <c r="F1983" s="91" t="s">
        <v>9510</v>
      </c>
      <c r="G1983" s="19"/>
    </row>
    <row r="1984">
      <c r="A1984" s="317" t="s">
        <v>4788</v>
      </c>
      <c r="B1984" s="318" t="s">
        <v>4791</v>
      </c>
      <c r="C1984" s="9" t="s">
        <v>9506</v>
      </c>
      <c r="D1984" s="91" t="s">
        <v>9511</v>
      </c>
      <c r="E1984" s="91"/>
      <c r="F1984" s="91" t="s">
        <v>9512</v>
      </c>
      <c r="G1984" s="19"/>
    </row>
    <row r="1985">
      <c r="A1985" s="317" t="s">
        <v>4788</v>
      </c>
      <c r="B1985" s="318" t="s">
        <v>4791</v>
      </c>
      <c r="C1985" s="9" t="s">
        <v>9506</v>
      </c>
      <c r="D1985" s="91" t="s">
        <v>9513</v>
      </c>
      <c r="E1985" s="91"/>
      <c r="F1985" s="91" t="s">
        <v>9514</v>
      </c>
      <c r="G1985" s="19"/>
    </row>
    <row r="1986">
      <c r="A1986" s="317" t="s">
        <v>4788</v>
      </c>
      <c r="B1986" s="318" t="s">
        <v>4791</v>
      </c>
      <c r="C1986" s="9" t="s">
        <v>9515</v>
      </c>
      <c r="D1986" s="91" t="s">
        <v>9516</v>
      </c>
      <c r="E1986" s="91"/>
      <c r="F1986" s="91" t="s">
        <v>9517</v>
      </c>
      <c r="G1986" s="19"/>
    </row>
    <row r="1987">
      <c r="A1987" s="317" t="s">
        <v>4788</v>
      </c>
      <c r="B1987" s="318" t="s">
        <v>4791</v>
      </c>
      <c r="C1987" s="9" t="s">
        <v>9515</v>
      </c>
      <c r="D1987" s="91" t="s">
        <v>9518</v>
      </c>
      <c r="E1987" s="91"/>
      <c r="F1987" s="91" t="s">
        <v>9519</v>
      </c>
      <c r="G1987" s="19"/>
    </row>
    <row r="1988">
      <c r="A1988" s="317" t="s">
        <v>4788</v>
      </c>
      <c r="B1988" s="318" t="s">
        <v>4791</v>
      </c>
      <c r="C1988" s="9" t="s">
        <v>9520</v>
      </c>
      <c r="D1988" s="91" t="s">
        <v>9521</v>
      </c>
      <c r="E1988" s="91"/>
      <c r="F1988" s="91" t="s">
        <v>9522</v>
      </c>
      <c r="G1988" s="19"/>
    </row>
    <row r="1989">
      <c r="A1989" s="317" t="s">
        <v>4788</v>
      </c>
      <c r="B1989" s="318" t="s">
        <v>4791</v>
      </c>
      <c r="C1989" s="9" t="s">
        <v>8173</v>
      </c>
      <c r="D1989" s="91" t="s">
        <v>6754</v>
      </c>
      <c r="E1989" s="91"/>
      <c r="F1989" s="91" t="s">
        <v>9523</v>
      </c>
      <c r="G1989" s="19"/>
    </row>
    <row r="1990">
      <c r="A1990" s="317" t="s">
        <v>4788</v>
      </c>
      <c r="B1990" s="318" t="s">
        <v>4791</v>
      </c>
      <c r="C1990" s="9" t="s">
        <v>9524</v>
      </c>
      <c r="D1990" s="91" t="s">
        <v>4201</v>
      </c>
      <c r="E1990" s="91" t="s">
        <v>9525</v>
      </c>
      <c r="F1990" s="91" t="s">
        <v>9526</v>
      </c>
      <c r="G1990" s="19"/>
    </row>
    <row r="1991">
      <c r="A1991" s="317" t="s">
        <v>4788</v>
      </c>
      <c r="B1991" s="318" t="s">
        <v>4791</v>
      </c>
      <c r="C1991" s="9" t="s">
        <v>9524</v>
      </c>
      <c r="D1991" s="91" t="s">
        <v>9527</v>
      </c>
      <c r="E1991" s="91" t="s">
        <v>9528</v>
      </c>
      <c r="F1991" s="91" t="s">
        <v>9529</v>
      </c>
      <c r="G1991" s="19"/>
    </row>
    <row r="1992">
      <c r="A1992" s="317" t="s">
        <v>4788</v>
      </c>
      <c r="B1992" s="318" t="s">
        <v>4791</v>
      </c>
      <c r="C1992" s="9" t="s">
        <v>9530</v>
      </c>
      <c r="D1992" s="91" t="s">
        <v>9531</v>
      </c>
      <c r="E1992" s="91"/>
      <c r="F1992" s="91" t="s">
        <v>9532</v>
      </c>
      <c r="G1992" s="19"/>
    </row>
    <row r="1993">
      <c r="A1993" s="317" t="s">
        <v>4788</v>
      </c>
      <c r="B1993" s="318" t="s">
        <v>4791</v>
      </c>
      <c r="C1993" s="9" t="s">
        <v>2101</v>
      </c>
      <c r="D1993" s="91" t="s">
        <v>720</v>
      </c>
      <c r="E1993" s="91" t="s">
        <v>9533</v>
      </c>
      <c r="F1993" s="91" t="s">
        <v>9534</v>
      </c>
      <c r="G1993" s="19"/>
    </row>
    <row r="1994">
      <c r="A1994" s="317" t="s">
        <v>4788</v>
      </c>
      <c r="B1994" s="318" t="s">
        <v>4791</v>
      </c>
      <c r="C1994" s="9" t="s">
        <v>9535</v>
      </c>
      <c r="D1994" s="91" t="s">
        <v>9536</v>
      </c>
      <c r="E1994" s="91"/>
      <c r="F1994" s="91" t="s">
        <v>9537</v>
      </c>
      <c r="G1994" s="19"/>
    </row>
    <row r="1995">
      <c r="A1995" s="317" t="s">
        <v>4788</v>
      </c>
      <c r="B1995" s="318" t="s">
        <v>4791</v>
      </c>
      <c r="C1995" s="9" t="s">
        <v>9535</v>
      </c>
      <c r="D1995" s="91" t="s">
        <v>9538</v>
      </c>
      <c r="E1995" s="91" t="s">
        <v>9539</v>
      </c>
      <c r="F1995" s="91" t="s">
        <v>9517</v>
      </c>
      <c r="G1995" s="19"/>
    </row>
    <row r="1996">
      <c r="A1996" s="317" t="s">
        <v>4788</v>
      </c>
      <c r="B1996" s="318" t="s">
        <v>4791</v>
      </c>
      <c r="C1996" s="9" t="s">
        <v>9540</v>
      </c>
      <c r="D1996" s="91" t="s">
        <v>9541</v>
      </c>
      <c r="E1996" s="91"/>
      <c r="F1996" s="91" t="s">
        <v>9542</v>
      </c>
      <c r="G1996" s="19"/>
    </row>
    <row r="1997">
      <c r="A1997" s="317" t="s">
        <v>4788</v>
      </c>
      <c r="B1997" s="318" t="s">
        <v>4791</v>
      </c>
      <c r="C1997" s="9" t="s">
        <v>9540</v>
      </c>
      <c r="D1997" s="91" t="s">
        <v>4793</v>
      </c>
      <c r="E1997" s="91"/>
      <c r="F1997" s="91" t="s">
        <v>9543</v>
      </c>
      <c r="G1997" s="19"/>
    </row>
    <row r="1998">
      <c r="A1998" s="317" t="s">
        <v>4788</v>
      </c>
      <c r="B1998" s="318" t="s">
        <v>4791</v>
      </c>
      <c r="C1998" s="9" t="s">
        <v>1007</v>
      </c>
      <c r="D1998" s="91" t="s">
        <v>9544</v>
      </c>
      <c r="E1998" s="91"/>
      <c r="F1998" s="91" t="s">
        <v>9545</v>
      </c>
      <c r="G1998" s="19"/>
    </row>
    <row r="1999">
      <c r="A1999" s="317" t="s">
        <v>4788</v>
      </c>
      <c r="B1999" s="318" t="s">
        <v>4791</v>
      </c>
      <c r="C1999" s="9" t="s">
        <v>9546</v>
      </c>
      <c r="D1999" s="91" t="s">
        <v>9547</v>
      </c>
      <c r="E1999" s="91" t="s">
        <v>9548</v>
      </c>
      <c r="F1999" s="91" t="s">
        <v>9549</v>
      </c>
      <c r="G1999" s="19"/>
    </row>
    <row r="2000">
      <c r="A2000" s="317" t="s">
        <v>4788</v>
      </c>
      <c r="B2000" s="318" t="s">
        <v>9550</v>
      </c>
      <c r="C2000" s="9" t="s">
        <v>9551</v>
      </c>
      <c r="D2000" s="91" t="s">
        <v>9552</v>
      </c>
      <c r="E2000" s="91" t="s">
        <v>8850</v>
      </c>
      <c r="F2000" s="91" t="s">
        <v>9553</v>
      </c>
      <c r="G2000" s="19"/>
    </row>
    <row r="2001">
      <c r="A2001" s="317" t="s">
        <v>4788</v>
      </c>
      <c r="B2001" s="318" t="s">
        <v>9554</v>
      </c>
      <c r="C2001" s="9" t="s">
        <v>9551</v>
      </c>
      <c r="D2001" s="91" t="s">
        <v>9555</v>
      </c>
      <c r="E2001" s="91"/>
      <c r="F2001" s="91" t="s">
        <v>9556</v>
      </c>
      <c r="G2001" s="19"/>
    </row>
    <row r="2002">
      <c r="A2002" s="317" t="s">
        <v>4788</v>
      </c>
      <c r="B2002" s="318" t="s">
        <v>9557</v>
      </c>
      <c r="C2002" s="9" t="s">
        <v>9551</v>
      </c>
      <c r="D2002" s="91" t="s">
        <v>9558</v>
      </c>
      <c r="E2002" s="91"/>
      <c r="F2002" s="91" t="s">
        <v>9559</v>
      </c>
      <c r="G2002" s="19"/>
    </row>
    <row r="2003">
      <c r="A2003" s="317" t="s">
        <v>4788</v>
      </c>
      <c r="B2003" s="318" t="s">
        <v>9557</v>
      </c>
      <c r="C2003" s="9" t="s">
        <v>9551</v>
      </c>
      <c r="D2003" s="91" t="s">
        <v>9560</v>
      </c>
      <c r="E2003" s="91"/>
      <c r="F2003" s="91" t="s">
        <v>9561</v>
      </c>
      <c r="G2003" s="19"/>
    </row>
    <row r="2004">
      <c r="A2004" s="317" t="s">
        <v>4788</v>
      </c>
      <c r="B2004" s="318" t="s">
        <v>9562</v>
      </c>
      <c r="C2004" s="9"/>
      <c r="D2004" s="91" t="s">
        <v>9563</v>
      </c>
      <c r="E2004" s="91" t="s">
        <v>2128</v>
      </c>
      <c r="F2004" s="91" t="s">
        <v>9564</v>
      </c>
      <c r="G2004" s="19"/>
    </row>
    <row r="2005">
      <c r="A2005" s="317" t="s">
        <v>4788</v>
      </c>
      <c r="B2005" s="318" t="s">
        <v>9562</v>
      </c>
      <c r="C2005" s="9" t="s">
        <v>6548</v>
      </c>
      <c r="D2005" s="91" t="s">
        <v>328</v>
      </c>
      <c r="E2005" s="91"/>
      <c r="F2005" s="91" t="s">
        <v>9565</v>
      </c>
      <c r="G2005" s="19"/>
    </row>
    <row r="2006">
      <c r="A2006" s="317" t="s">
        <v>4788</v>
      </c>
      <c r="B2006" s="318" t="s">
        <v>9562</v>
      </c>
      <c r="C2006" s="9" t="s">
        <v>2350</v>
      </c>
      <c r="D2006" s="91" t="s">
        <v>9566</v>
      </c>
      <c r="E2006" s="91"/>
      <c r="F2006" s="91" t="s">
        <v>9567</v>
      </c>
      <c r="G2006" s="19"/>
    </row>
    <row r="2007">
      <c r="A2007" s="317" t="s">
        <v>4788</v>
      </c>
      <c r="B2007" s="318" t="s">
        <v>9562</v>
      </c>
      <c r="C2007" s="9" t="s">
        <v>2350</v>
      </c>
      <c r="D2007" s="91" t="s">
        <v>9568</v>
      </c>
      <c r="E2007" s="91"/>
      <c r="F2007" s="91" t="s">
        <v>9569</v>
      </c>
      <c r="G2007" s="19"/>
    </row>
    <row r="2008">
      <c r="A2008" s="317" t="s">
        <v>4788</v>
      </c>
      <c r="B2008" s="318" t="s">
        <v>9562</v>
      </c>
      <c r="C2008" s="9" t="s">
        <v>9570</v>
      </c>
      <c r="D2008" s="91" t="s">
        <v>5872</v>
      </c>
      <c r="E2008" s="91"/>
      <c r="F2008" s="91" t="s">
        <v>9571</v>
      </c>
      <c r="G2008" s="19"/>
    </row>
    <row r="2009">
      <c r="A2009" s="317" t="s">
        <v>4788</v>
      </c>
      <c r="B2009" s="318" t="s">
        <v>9562</v>
      </c>
      <c r="C2009" s="9" t="s">
        <v>9572</v>
      </c>
      <c r="D2009" s="91" t="s">
        <v>9573</v>
      </c>
      <c r="E2009" s="91"/>
      <c r="F2009" s="91" t="s">
        <v>9574</v>
      </c>
      <c r="G2009" s="19"/>
    </row>
    <row r="2010">
      <c r="A2010" s="317" t="s">
        <v>4788</v>
      </c>
      <c r="B2010" s="318" t="s">
        <v>9562</v>
      </c>
      <c r="C2010" s="9" t="s">
        <v>7252</v>
      </c>
      <c r="D2010" s="91" t="s">
        <v>8215</v>
      </c>
      <c r="E2010" s="91"/>
      <c r="F2010" s="91" t="s">
        <v>9575</v>
      </c>
      <c r="G2010" s="19"/>
    </row>
    <row r="2011">
      <c r="A2011" s="317" t="s">
        <v>4788</v>
      </c>
      <c r="B2011" s="318" t="s">
        <v>9562</v>
      </c>
      <c r="C2011" s="9" t="s">
        <v>7252</v>
      </c>
      <c r="D2011" s="91" t="s">
        <v>9576</v>
      </c>
      <c r="E2011" s="91"/>
      <c r="F2011" s="91" t="s">
        <v>9577</v>
      </c>
      <c r="G2011" s="19"/>
    </row>
    <row r="2012">
      <c r="A2012" s="317" t="s">
        <v>4788</v>
      </c>
      <c r="B2012" s="318" t="s">
        <v>9562</v>
      </c>
      <c r="C2012" s="9" t="s">
        <v>7252</v>
      </c>
      <c r="D2012" s="91" t="s">
        <v>1186</v>
      </c>
      <c r="E2012" s="91"/>
      <c r="F2012" s="91" t="s">
        <v>9578</v>
      </c>
      <c r="G2012" s="19"/>
    </row>
    <row r="2013">
      <c r="A2013" s="317" t="s">
        <v>4788</v>
      </c>
      <c r="B2013" s="318" t="s">
        <v>9562</v>
      </c>
      <c r="C2013" s="9" t="s">
        <v>7252</v>
      </c>
      <c r="D2013" s="91" t="s">
        <v>962</v>
      </c>
      <c r="E2013" s="91"/>
      <c r="F2013" s="91" t="s">
        <v>9579</v>
      </c>
      <c r="G2013" s="19"/>
    </row>
    <row r="2014">
      <c r="A2014" s="317" t="s">
        <v>4788</v>
      </c>
      <c r="B2014" s="318" t="s">
        <v>9562</v>
      </c>
      <c r="C2014" s="9" t="s">
        <v>7252</v>
      </c>
      <c r="D2014" s="91" t="s">
        <v>692</v>
      </c>
      <c r="E2014" s="91"/>
      <c r="F2014" s="91" t="s">
        <v>9580</v>
      </c>
      <c r="G2014" s="19"/>
    </row>
    <row r="2015">
      <c r="A2015" s="317" t="s">
        <v>4788</v>
      </c>
      <c r="B2015" s="318" t="s">
        <v>9562</v>
      </c>
      <c r="C2015" s="9" t="s">
        <v>7252</v>
      </c>
      <c r="D2015" s="91" t="s">
        <v>7334</v>
      </c>
      <c r="E2015" s="91"/>
      <c r="F2015" s="91" t="s">
        <v>9581</v>
      </c>
      <c r="G2015" s="19"/>
    </row>
    <row r="2016">
      <c r="A2016" s="317" t="s">
        <v>4788</v>
      </c>
      <c r="B2016" s="318" t="s">
        <v>9562</v>
      </c>
      <c r="C2016" s="9" t="s">
        <v>9582</v>
      </c>
      <c r="D2016" s="91" t="s">
        <v>9583</v>
      </c>
      <c r="E2016" s="91"/>
      <c r="F2016" s="91" t="s">
        <v>9584</v>
      </c>
      <c r="G2016" s="19"/>
    </row>
    <row r="2017">
      <c r="A2017" s="317" t="s">
        <v>4788</v>
      </c>
      <c r="B2017" s="319" t="s">
        <v>9585</v>
      </c>
      <c r="C2017" s="9" t="s">
        <v>9586</v>
      </c>
      <c r="D2017" s="91" t="s">
        <v>9587</v>
      </c>
      <c r="E2017" s="91"/>
      <c r="F2017" s="91" t="s">
        <v>9588</v>
      </c>
      <c r="G2017" s="19"/>
    </row>
    <row r="2018">
      <c r="A2018" s="317" t="s">
        <v>4788</v>
      </c>
      <c r="B2018" s="319" t="s">
        <v>9585</v>
      </c>
      <c r="C2018" s="9" t="s">
        <v>9586</v>
      </c>
      <c r="D2018" s="91" t="s">
        <v>9589</v>
      </c>
      <c r="E2018" s="91" t="s">
        <v>9590</v>
      </c>
      <c r="F2018" s="91" t="s">
        <v>9591</v>
      </c>
      <c r="G2018" s="19"/>
    </row>
    <row r="2019">
      <c r="A2019" s="317" t="s">
        <v>4788</v>
      </c>
      <c r="B2019" s="319" t="s">
        <v>9585</v>
      </c>
      <c r="C2019" s="9" t="s">
        <v>9592</v>
      </c>
      <c r="D2019" s="91" t="s">
        <v>9593</v>
      </c>
      <c r="E2019" s="91"/>
      <c r="F2019" s="91" t="s">
        <v>9594</v>
      </c>
      <c r="G2019" s="19"/>
    </row>
    <row r="2020">
      <c r="A2020" s="317" t="s">
        <v>4788</v>
      </c>
      <c r="B2020" s="319" t="s">
        <v>9585</v>
      </c>
      <c r="C2020" s="9" t="s">
        <v>9506</v>
      </c>
      <c r="D2020" s="91" t="s">
        <v>9595</v>
      </c>
      <c r="E2020" s="91" t="s">
        <v>9126</v>
      </c>
      <c r="F2020" s="91" t="s">
        <v>9514</v>
      </c>
      <c r="G2020" s="19"/>
    </row>
    <row r="2021">
      <c r="A2021" s="317" t="s">
        <v>4788</v>
      </c>
      <c r="B2021" s="319" t="s">
        <v>9585</v>
      </c>
      <c r="C2021" s="9" t="s">
        <v>9506</v>
      </c>
      <c r="D2021" s="91" t="s">
        <v>9596</v>
      </c>
      <c r="E2021" s="91"/>
      <c r="F2021" s="91" t="s">
        <v>9597</v>
      </c>
      <c r="G2021" s="19"/>
    </row>
    <row r="2022">
      <c r="A2022" s="317" t="s">
        <v>4788</v>
      </c>
      <c r="B2022" s="319" t="s">
        <v>9585</v>
      </c>
      <c r="C2022" s="9" t="s">
        <v>9598</v>
      </c>
      <c r="D2022" s="91" t="s">
        <v>9599</v>
      </c>
      <c r="E2022" s="91"/>
      <c r="F2022" s="91" t="s">
        <v>9600</v>
      </c>
      <c r="G2022" s="19"/>
    </row>
    <row r="2023">
      <c r="A2023" s="317" t="s">
        <v>4788</v>
      </c>
      <c r="B2023" s="319" t="s">
        <v>9585</v>
      </c>
      <c r="C2023" s="9" t="s">
        <v>9217</v>
      </c>
      <c r="D2023" s="91" t="s">
        <v>9601</v>
      </c>
      <c r="E2023" s="91" t="s">
        <v>8529</v>
      </c>
      <c r="F2023" s="91" t="s">
        <v>9602</v>
      </c>
      <c r="G2023" s="19"/>
    </row>
    <row r="2024">
      <c r="A2024" s="317" t="s">
        <v>4788</v>
      </c>
      <c r="B2024" s="319" t="s">
        <v>9585</v>
      </c>
      <c r="C2024" s="9" t="s">
        <v>9217</v>
      </c>
      <c r="D2024" s="91" t="s">
        <v>9603</v>
      </c>
      <c r="E2024" s="91"/>
      <c r="F2024" s="91" t="s">
        <v>9604</v>
      </c>
      <c r="G2024" s="19"/>
    </row>
    <row r="2025">
      <c r="A2025" s="317" t="s">
        <v>4788</v>
      </c>
      <c r="B2025" s="319" t="s">
        <v>9585</v>
      </c>
      <c r="C2025" s="9" t="s">
        <v>9605</v>
      </c>
      <c r="D2025" s="91" t="s">
        <v>9606</v>
      </c>
      <c r="E2025" s="91"/>
      <c r="F2025" s="91" t="s">
        <v>9607</v>
      </c>
      <c r="G2025" s="19"/>
    </row>
    <row r="2026">
      <c r="A2026" s="317" t="s">
        <v>4788</v>
      </c>
      <c r="B2026" s="319" t="s">
        <v>9585</v>
      </c>
      <c r="C2026" s="9" t="s">
        <v>9608</v>
      </c>
      <c r="D2026" s="91" t="s">
        <v>9609</v>
      </c>
      <c r="E2026" s="91"/>
      <c r="F2026" s="91" t="s">
        <v>9610</v>
      </c>
      <c r="G2026" s="19"/>
    </row>
    <row r="2027">
      <c r="A2027" s="317" t="s">
        <v>4788</v>
      </c>
      <c r="B2027" s="319" t="s">
        <v>7263</v>
      </c>
      <c r="C2027" s="9"/>
      <c r="D2027" s="91" t="s">
        <v>9611</v>
      </c>
      <c r="E2027" s="91" t="s">
        <v>9612</v>
      </c>
      <c r="F2027" s="91" t="s">
        <v>9495</v>
      </c>
      <c r="G2027" s="19"/>
    </row>
    <row r="2028">
      <c r="A2028" s="317" t="s">
        <v>4788</v>
      </c>
      <c r="B2028" s="319" t="s">
        <v>7263</v>
      </c>
      <c r="C2028" s="9"/>
      <c r="D2028" s="91" t="s">
        <v>9613</v>
      </c>
      <c r="E2028" s="91"/>
      <c r="F2028" s="91" t="s">
        <v>9522</v>
      </c>
      <c r="G2028" s="19"/>
    </row>
    <row r="2029">
      <c r="A2029" s="317" t="s">
        <v>4788</v>
      </c>
      <c r="B2029" s="319" t="s">
        <v>7263</v>
      </c>
      <c r="C2029" s="9"/>
      <c r="D2029" s="91" t="s">
        <v>9614</v>
      </c>
      <c r="E2029" s="91"/>
      <c r="F2029" s="91" t="s">
        <v>9615</v>
      </c>
      <c r="G2029" s="19"/>
    </row>
    <row r="2030">
      <c r="A2030" s="317" t="s">
        <v>4788</v>
      </c>
      <c r="B2030" s="319" t="s">
        <v>7263</v>
      </c>
      <c r="C2030" s="9"/>
      <c r="D2030" s="91" t="s">
        <v>9616</v>
      </c>
      <c r="E2030" s="91"/>
      <c r="F2030" s="91" t="s">
        <v>9556</v>
      </c>
      <c r="G2030" s="19"/>
    </row>
    <row r="2031">
      <c r="A2031" s="317" t="s">
        <v>316</v>
      </c>
      <c r="B2031" s="319" t="s">
        <v>411</v>
      </c>
      <c r="C2031" s="9" t="s">
        <v>9617</v>
      </c>
      <c r="D2031" s="91" t="s">
        <v>8490</v>
      </c>
      <c r="E2031" s="91"/>
      <c r="F2031" s="91" t="s">
        <v>9618</v>
      </c>
      <c r="G2031" s="19"/>
    </row>
    <row r="2032">
      <c r="A2032" s="317" t="s">
        <v>316</v>
      </c>
      <c r="B2032" s="319" t="s">
        <v>411</v>
      </c>
      <c r="C2032" s="9" t="s">
        <v>9619</v>
      </c>
      <c r="D2032" s="91" t="s">
        <v>9620</v>
      </c>
      <c r="E2032" s="91"/>
      <c r="F2032" s="91" t="s">
        <v>9621</v>
      </c>
      <c r="G2032" s="19"/>
    </row>
    <row r="2033">
      <c r="A2033" s="317" t="s">
        <v>316</v>
      </c>
      <c r="B2033" s="319" t="s">
        <v>411</v>
      </c>
      <c r="C2033" s="9" t="s">
        <v>9622</v>
      </c>
      <c r="D2033" s="91" t="s">
        <v>9623</v>
      </c>
      <c r="E2033" s="91"/>
      <c r="F2033" s="91" t="s">
        <v>9624</v>
      </c>
      <c r="G2033" s="19"/>
    </row>
    <row r="2034">
      <c r="A2034" s="317" t="s">
        <v>316</v>
      </c>
      <c r="B2034" s="319" t="s">
        <v>411</v>
      </c>
      <c r="C2034" s="9" t="s">
        <v>9625</v>
      </c>
      <c r="D2034" s="91" t="s">
        <v>7123</v>
      </c>
      <c r="E2034" s="91" t="s">
        <v>9626</v>
      </c>
      <c r="F2034" s="91" t="s">
        <v>1401</v>
      </c>
      <c r="G2034" s="19"/>
    </row>
    <row r="2035">
      <c r="A2035" s="317" t="s">
        <v>316</v>
      </c>
      <c r="B2035" s="319" t="s">
        <v>411</v>
      </c>
      <c r="C2035" s="9" t="s">
        <v>9627</v>
      </c>
      <c r="D2035" s="91" t="s">
        <v>9628</v>
      </c>
      <c r="E2035" s="91"/>
      <c r="F2035" s="91" t="s">
        <v>9580</v>
      </c>
      <c r="G2035" s="19"/>
    </row>
    <row r="2036">
      <c r="A2036" s="317" t="s">
        <v>316</v>
      </c>
      <c r="B2036" s="319" t="s">
        <v>411</v>
      </c>
      <c r="C2036" s="9" t="s">
        <v>9629</v>
      </c>
      <c r="D2036" s="91" t="s">
        <v>9630</v>
      </c>
      <c r="E2036" s="91"/>
      <c r="F2036" s="91" t="s">
        <v>9631</v>
      </c>
      <c r="G2036" s="19"/>
    </row>
    <row r="2037">
      <c r="A2037" s="317" t="s">
        <v>316</v>
      </c>
      <c r="B2037" s="319" t="s">
        <v>411</v>
      </c>
      <c r="C2037" s="9" t="s">
        <v>9632</v>
      </c>
      <c r="D2037" s="91" t="s">
        <v>9633</v>
      </c>
      <c r="E2037" s="91"/>
      <c r="F2037" s="91" t="s">
        <v>1401</v>
      </c>
      <c r="G2037" s="19"/>
    </row>
    <row r="2038">
      <c r="A2038" s="317" t="s">
        <v>316</v>
      </c>
      <c r="B2038" s="319" t="s">
        <v>411</v>
      </c>
      <c r="C2038" s="9" t="s">
        <v>9634</v>
      </c>
      <c r="D2038" s="91" t="s">
        <v>9635</v>
      </c>
      <c r="E2038" s="91"/>
      <c r="F2038" s="91" t="s">
        <v>9636</v>
      </c>
      <c r="G2038" s="19"/>
    </row>
    <row r="2039">
      <c r="A2039" s="317" t="s">
        <v>316</v>
      </c>
      <c r="B2039" s="319" t="s">
        <v>411</v>
      </c>
      <c r="C2039" s="9" t="s">
        <v>9637</v>
      </c>
      <c r="D2039" s="91" t="s">
        <v>9638</v>
      </c>
      <c r="E2039" s="91"/>
      <c r="F2039" s="91" t="s">
        <v>9639</v>
      </c>
      <c r="G2039" s="19"/>
    </row>
    <row r="2040">
      <c r="A2040" s="317" t="s">
        <v>316</v>
      </c>
      <c r="B2040" s="319" t="s">
        <v>411</v>
      </c>
      <c r="C2040" s="9" t="s">
        <v>9640</v>
      </c>
      <c r="D2040" s="91" t="s">
        <v>9641</v>
      </c>
      <c r="E2040" s="91"/>
      <c r="F2040" s="91" t="s">
        <v>9642</v>
      </c>
      <c r="G2040" s="19"/>
    </row>
    <row r="2041">
      <c r="A2041" s="317" t="s">
        <v>316</v>
      </c>
      <c r="B2041" s="319" t="s">
        <v>9643</v>
      </c>
      <c r="C2041" s="91"/>
      <c r="D2041" s="9" t="s">
        <v>9644</v>
      </c>
      <c r="E2041" s="91"/>
      <c r="F2041" s="91" t="s">
        <v>9645</v>
      </c>
      <c r="G2041" s="19"/>
    </row>
    <row r="2042">
      <c r="A2042" s="317" t="s">
        <v>316</v>
      </c>
      <c r="B2042" s="319" t="s">
        <v>9646</v>
      </c>
      <c r="C2042" s="9" t="s">
        <v>9647</v>
      </c>
      <c r="D2042" s="91" t="s">
        <v>9648</v>
      </c>
      <c r="E2042" s="91"/>
      <c r="F2042" s="91" t="s">
        <v>1401</v>
      </c>
      <c r="G2042" s="19"/>
    </row>
    <row r="2043">
      <c r="A2043" s="317" t="s">
        <v>316</v>
      </c>
      <c r="B2043" s="319" t="s">
        <v>9646</v>
      </c>
      <c r="C2043" s="9" t="s">
        <v>922</v>
      </c>
      <c r="D2043" s="91" t="s">
        <v>720</v>
      </c>
      <c r="E2043" s="91"/>
      <c r="F2043" s="91" t="s">
        <v>9639</v>
      </c>
      <c r="G2043" s="19"/>
    </row>
    <row r="2044">
      <c r="A2044" s="317" t="s">
        <v>316</v>
      </c>
      <c r="B2044" s="319" t="s">
        <v>9646</v>
      </c>
      <c r="C2044" s="9" t="s">
        <v>922</v>
      </c>
      <c r="D2044" s="91" t="s">
        <v>9649</v>
      </c>
      <c r="E2044" s="91"/>
      <c r="F2044" s="91" t="s">
        <v>1401</v>
      </c>
      <c r="G2044" s="19"/>
    </row>
    <row r="2045">
      <c r="A2045" s="317" t="s">
        <v>316</v>
      </c>
      <c r="B2045" s="319" t="s">
        <v>9646</v>
      </c>
      <c r="C2045" s="9" t="s">
        <v>922</v>
      </c>
      <c r="D2045" s="91" t="s">
        <v>3692</v>
      </c>
      <c r="E2045" s="91"/>
      <c r="F2045" s="91" t="s">
        <v>9650</v>
      </c>
      <c r="G2045" s="19"/>
    </row>
    <row r="2046">
      <c r="A2046" s="317" t="s">
        <v>316</v>
      </c>
      <c r="B2046" s="319" t="s">
        <v>9646</v>
      </c>
      <c r="C2046" s="9" t="s">
        <v>922</v>
      </c>
      <c r="D2046" s="91" t="s">
        <v>5093</v>
      </c>
      <c r="E2046" s="91"/>
      <c r="F2046" s="91" t="s">
        <v>9651</v>
      </c>
      <c r="G2046" s="19"/>
    </row>
    <row r="2047">
      <c r="A2047" s="317" t="s">
        <v>316</v>
      </c>
      <c r="B2047" s="319" t="s">
        <v>9646</v>
      </c>
      <c r="C2047" s="9" t="s">
        <v>922</v>
      </c>
      <c r="D2047" s="91" t="s">
        <v>721</v>
      </c>
      <c r="E2047" s="91"/>
      <c r="F2047" s="91" t="s">
        <v>9652</v>
      </c>
      <c r="G2047" s="19"/>
    </row>
    <row r="2048">
      <c r="A2048" s="320" t="s">
        <v>316</v>
      </c>
      <c r="B2048" s="318" t="s">
        <v>4651</v>
      </c>
      <c r="C2048" s="9" t="s">
        <v>9653</v>
      </c>
      <c r="D2048" s="91" t="s">
        <v>9654</v>
      </c>
      <c r="E2048" s="91" t="s">
        <v>9655</v>
      </c>
      <c r="F2048" s="91" t="s">
        <v>9656</v>
      </c>
      <c r="G2048" s="19"/>
    </row>
    <row r="2049">
      <c r="A2049" s="317" t="s">
        <v>316</v>
      </c>
      <c r="B2049" s="319" t="s">
        <v>9657</v>
      </c>
      <c r="C2049" s="9" t="s">
        <v>9658</v>
      </c>
      <c r="D2049" s="91" t="s">
        <v>9659</v>
      </c>
      <c r="E2049" s="91" t="s">
        <v>9660</v>
      </c>
      <c r="F2049" s="91" t="s">
        <v>9661</v>
      </c>
      <c r="G2049" s="19"/>
    </row>
    <row r="2050">
      <c r="A2050" s="317" t="s">
        <v>316</v>
      </c>
      <c r="B2050" s="319" t="s">
        <v>9662</v>
      </c>
      <c r="C2050" s="9" t="s">
        <v>9663</v>
      </c>
      <c r="D2050" s="91" t="s">
        <v>9664</v>
      </c>
      <c r="E2050" s="91"/>
      <c r="F2050" s="91" t="s">
        <v>9665</v>
      </c>
      <c r="G2050" s="19"/>
    </row>
    <row r="2051">
      <c r="A2051" s="317" t="s">
        <v>316</v>
      </c>
      <c r="B2051" s="319" t="s">
        <v>9662</v>
      </c>
      <c r="C2051" s="9" t="s">
        <v>8447</v>
      </c>
      <c r="D2051" s="91" t="s">
        <v>8448</v>
      </c>
      <c r="E2051" s="91"/>
      <c r="F2051" s="91" t="s">
        <v>9517</v>
      </c>
      <c r="G2051" s="19"/>
    </row>
    <row r="2052">
      <c r="A2052" s="320" t="s">
        <v>316</v>
      </c>
      <c r="B2052" s="319" t="s">
        <v>9662</v>
      </c>
      <c r="C2052" s="9" t="s">
        <v>9666</v>
      </c>
      <c r="D2052" s="91" t="s">
        <v>8456</v>
      </c>
      <c r="E2052" s="91"/>
      <c r="F2052" s="91" t="s">
        <v>9667</v>
      </c>
      <c r="G2052" s="19"/>
    </row>
    <row r="2053">
      <c r="A2053" s="320" t="s">
        <v>316</v>
      </c>
      <c r="B2053" s="319" t="s">
        <v>9662</v>
      </c>
      <c r="C2053" s="9" t="s">
        <v>9668</v>
      </c>
      <c r="D2053" s="91" t="s">
        <v>9669</v>
      </c>
      <c r="E2053" s="91"/>
      <c r="F2053" s="91" t="s">
        <v>9670</v>
      </c>
      <c r="G2053" s="19"/>
    </row>
    <row r="2054">
      <c r="A2054" s="317" t="s">
        <v>316</v>
      </c>
      <c r="B2054" s="319" t="s">
        <v>8516</v>
      </c>
      <c r="C2054" s="9" t="s">
        <v>9671</v>
      </c>
      <c r="D2054" s="91" t="s">
        <v>8518</v>
      </c>
      <c r="E2054" s="91"/>
      <c r="F2054" s="91" t="s">
        <v>9553</v>
      </c>
      <c r="G2054" s="19"/>
    </row>
    <row r="2055">
      <c r="A2055" s="317" t="s">
        <v>316</v>
      </c>
      <c r="B2055" s="319" t="s">
        <v>8516</v>
      </c>
      <c r="C2055" s="9" t="s">
        <v>9671</v>
      </c>
      <c r="D2055" s="91" t="s">
        <v>9672</v>
      </c>
      <c r="E2055" s="91"/>
      <c r="F2055" s="91" t="s">
        <v>9673</v>
      </c>
      <c r="G2055" s="19"/>
    </row>
    <row r="2056">
      <c r="A2056" s="317" t="s">
        <v>316</v>
      </c>
      <c r="B2056" s="319" t="s">
        <v>8604</v>
      </c>
      <c r="C2056" s="9" t="s">
        <v>8605</v>
      </c>
      <c r="D2056" s="91" t="s">
        <v>8606</v>
      </c>
      <c r="E2056" s="91"/>
      <c r="F2056" s="91" t="s">
        <v>9674</v>
      </c>
      <c r="G2056" s="19"/>
    </row>
    <row r="2057">
      <c r="A2057" s="317" t="s">
        <v>316</v>
      </c>
      <c r="B2057" s="319" t="s">
        <v>8604</v>
      </c>
      <c r="C2057" s="9" t="s">
        <v>8659</v>
      </c>
      <c r="D2057" s="91" t="s">
        <v>8662</v>
      </c>
      <c r="E2057" s="91"/>
      <c r="F2057" s="91" t="s">
        <v>9675</v>
      </c>
      <c r="G2057" s="19"/>
    </row>
    <row r="2058">
      <c r="A2058" s="317" t="s">
        <v>316</v>
      </c>
      <c r="B2058" s="319" t="s">
        <v>8604</v>
      </c>
      <c r="C2058" s="9" t="s">
        <v>8659</v>
      </c>
      <c r="D2058" s="91" t="s">
        <v>8664</v>
      </c>
      <c r="E2058" s="91"/>
      <c r="F2058" s="91" t="s">
        <v>9676</v>
      </c>
      <c r="G2058" s="19"/>
    </row>
    <row r="2059">
      <c r="A2059" s="317" t="s">
        <v>316</v>
      </c>
      <c r="B2059" s="319" t="s">
        <v>8604</v>
      </c>
      <c r="C2059" s="9" t="s">
        <v>8659</v>
      </c>
      <c r="D2059" s="91" t="s">
        <v>8666</v>
      </c>
      <c r="E2059" s="91"/>
      <c r="F2059" s="91" t="s">
        <v>9677</v>
      </c>
      <c r="G2059" s="19"/>
    </row>
    <row r="2060">
      <c r="A2060" s="317" t="s">
        <v>316</v>
      </c>
      <c r="B2060" s="319" t="s">
        <v>8604</v>
      </c>
      <c r="C2060" s="9" t="s">
        <v>8659</v>
      </c>
      <c r="D2060" s="91" t="s">
        <v>8670</v>
      </c>
      <c r="E2060" s="91"/>
      <c r="F2060" s="91" t="s">
        <v>9678</v>
      </c>
      <c r="G2060" s="19"/>
    </row>
    <row r="2061">
      <c r="A2061" s="317" t="s">
        <v>316</v>
      </c>
      <c r="B2061" s="319" t="s">
        <v>8604</v>
      </c>
      <c r="C2061" s="9" t="s">
        <v>8659</v>
      </c>
      <c r="D2061" s="91" t="s">
        <v>8682</v>
      </c>
      <c r="E2061" s="91"/>
      <c r="F2061" s="91" t="s">
        <v>9679</v>
      </c>
      <c r="G2061" s="19"/>
    </row>
    <row r="2062">
      <c r="A2062" s="317" t="s">
        <v>316</v>
      </c>
      <c r="B2062" s="319" t="s">
        <v>8604</v>
      </c>
      <c r="C2062" s="9" t="s">
        <v>8683</v>
      </c>
      <c r="D2062" s="91" t="s">
        <v>8689</v>
      </c>
      <c r="E2062" s="91"/>
      <c r="F2062" s="91" t="s">
        <v>9680</v>
      </c>
      <c r="G2062" s="19"/>
    </row>
    <row r="2063">
      <c r="A2063" s="317" t="s">
        <v>316</v>
      </c>
      <c r="B2063" s="319" t="s">
        <v>8604</v>
      </c>
      <c r="C2063" s="9" t="s">
        <v>8698</v>
      </c>
      <c r="D2063" s="91" t="s">
        <v>9681</v>
      </c>
      <c r="E2063" s="91"/>
      <c r="F2063" s="91" t="s">
        <v>9682</v>
      </c>
      <c r="G2063" s="19"/>
    </row>
    <row r="2064">
      <c r="A2064" s="320" t="s">
        <v>316</v>
      </c>
      <c r="B2064" s="319" t="s">
        <v>8604</v>
      </c>
      <c r="C2064" s="9" t="s">
        <v>8715</v>
      </c>
      <c r="D2064" s="91" t="s">
        <v>8716</v>
      </c>
      <c r="E2064" s="91"/>
      <c r="F2064" s="91" t="s">
        <v>9523</v>
      </c>
      <c r="G2064" s="19"/>
    </row>
    <row r="2065">
      <c r="A2065" s="317" t="s">
        <v>316</v>
      </c>
      <c r="B2065" s="319" t="s">
        <v>8604</v>
      </c>
      <c r="C2065" s="9" t="s">
        <v>8718</v>
      </c>
      <c r="D2065" s="91" t="s">
        <v>8719</v>
      </c>
      <c r="E2065" s="91"/>
      <c r="F2065" s="91" t="s">
        <v>9683</v>
      </c>
      <c r="G2065" s="19"/>
    </row>
    <row r="2066">
      <c r="A2066" s="317" t="s">
        <v>316</v>
      </c>
      <c r="B2066" s="319" t="s">
        <v>8604</v>
      </c>
      <c r="C2066" s="9" t="s">
        <v>8718</v>
      </c>
      <c r="D2066" s="91" t="s">
        <v>9684</v>
      </c>
      <c r="E2066" s="91"/>
      <c r="F2066" s="91" t="s">
        <v>9685</v>
      </c>
      <c r="G2066" s="19"/>
    </row>
    <row r="2067">
      <c r="A2067" s="317" t="s">
        <v>316</v>
      </c>
      <c r="B2067" s="319" t="s">
        <v>8604</v>
      </c>
      <c r="C2067" s="9" t="s">
        <v>8718</v>
      </c>
      <c r="D2067" s="91" t="s">
        <v>9686</v>
      </c>
      <c r="E2067" s="91"/>
      <c r="F2067" s="91" t="s">
        <v>9687</v>
      </c>
      <c r="G2067" s="19"/>
    </row>
    <row r="2068">
      <c r="A2068" s="317" t="s">
        <v>316</v>
      </c>
      <c r="B2068" s="319" t="s">
        <v>8604</v>
      </c>
      <c r="C2068" s="9" t="s">
        <v>8724</v>
      </c>
      <c r="D2068" s="91" t="s">
        <v>9688</v>
      </c>
      <c r="E2068" s="91" t="s">
        <v>9303</v>
      </c>
      <c r="F2068" s="91" t="s">
        <v>9553</v>
      </c>
      <c r="G2068" s="19"/>
    </row>
    <row r="2069">
      <c r="A2069" s="317" t="s">
        <v>1454</v>
      </c>
      <c r="B2069" s="318" t="s">
        <v>8734</v>
      </c>
      <c r="C2069" s="9"/>
      <c r="D2069" s="91" t="s">
        <v>9689</v>
      </c>
      <c r="E2069" s="91"/>
      <c r="F2069" s="91" t="s">
        <v>9690</v>
      </c>
      <c r="G2069" s="19"/>
    </row>
    <row r="2070">
      <c r="A2070" s="317" t="s">
        <v>1454</v>
      </c>
      <c r="B2070" s="318" t="s">
        <v>8734</v>
      </c>
      <c r="C2070" s="9" t="s">
        <v>5345</v>
      </c>
      <c r="D2070" s="91" t="s">
        <v>9691</v>
      </c>
      <c r="E2070" s="91"/>
      <c r="F2070" s="91" t="s">
        <v>9692</v>
      </c>
      <c r="G2070" s="19"/>
    </row>
    <row r="2071">
      <c r="A2071" s="320" t="s">
        <v>326</v>
      </c>
      <c r="B2071" s="319" t="s">
        <v>8804</v>
      </c>
      <c r="C2071" s="9" t="s">
        <v>8807</v>
      </c>
      <c r="D2071" s="91" t="s">
        <v>9693</v>
      </c>
      <c r="E2071" s="91"/>
      <c r="F2071" s="91" t="s">
        <v>9694</v>
      </c>
      <c r="G2071" s="19"/>
    </row>
    <row r="2072">
      <c r="A2072" s="321" t="s">
        <v>4371</v>
      </c>
      <c r="B2072" s="322" t="s">
        <v>8956</v>
      </c>
      <c r="C2072" s="9"/>
      <c r="D2072" s="43" t="s">
        <v>8965</v>
      </c>
      <c r="E2072" s="91"/>
      <c r="F2072" s="91" t="s">
        <v>9695</v>
      </c>
      <c r="G2072" s="19"/>
    </row>
    <row r="2073">
      <c r="A2073" s="321" t="s">
        <v>4371</v>
      </c>
      <c r="B2073" s="322" t="s">
        <v>8956</v>
      </c>
      <c r="C2073" s="9"/>
      <c r="D2073" s="43" t="s">
        <v>8981</v>
      </c>
      <c r="E2073" s="91"/>
      <c r="F2073" s="91" t="s">
        <v>9510</v>
      </c>
      <c r="G2073" s="19"/>
    </row>
    <row r="2074">
      <c r="A2074" s="317" t="s">
        <v>4371</v>
      </c>
      <c r="B2074" s="318" t="s">
        <v>4472</v>
      </c>
      <c r="C2074" s="9" t="s">
        <v>9696</v>
      </c>
      <c r="D2074" s="91" t="s">
        <v>9697</v>
      </c>
      <c r="E2074" s="91" t="s">
        <v>9698</v>
      </c>
      <c r="F2074" s="91" t="s">
        <v>9699</v>
      </c>
      <c r="G2074" s="19"/>
    </row>
    <row r="2075">
      <c r="A2075" s="317" t="s">
        <v>248</v>
      </c>
      <c r="B2075" s="318" t="s">
        <v>249</v>
      </c>
      <c r="C2075" s="9" t="s">
        <v>254</v>
      </c>
      <c r="D2075" s="91" t="s">
        <v>282</v>
      </c>
      <c r="E2075" s="91"/>
      <c r="F2075" s="91" t="s">
        <v>9514</v>
      </c>
      <c r="G2075" s="19"/>
    </row>
    <row r="2076">
      <c r="A2076" s="317" t="s">
        <v>248</v>
      </c>
      <c r="B2076" s="318" t="s">
        <v>249</v>
      </c>
      <c r="C2076" s="9" t="s">
        <v>254</v>
      </c>
      <c r="D2076" s="91" t="s">
        <v>9050</v>
      </c>
      <c r="E2076" s="91"/>
      <c r="F2076" s="91" t="s">
        <v>9700</v>
      </c>
      <c r="G2076" s="19"/>
    </row>
    <row r="2077">
      <c r="A2077" s="317" t="s">
        <v>248</v>
      </c>
      <c r="B2077" s="318" t="s">
        <v>249</v>
      </c>
      <c r="C2077" s="9" t="s">
        <v>254</v>
      </c>
      <c r="D2077" s="91" t="s">
        <v>9701</v>
      </c>
      <c r="E2077" s="91"/>
      <c r="F2077" s="91" t="s">
        <v>9702</v>
      </c>
      <c r="G2077" s="19"/>
    </row>
    <row r="2078">
      <c r="A2078" s="317" t="s">
        <v>248</v>
      </c>
      <c r="B2078" s="318" t="s">
        <v>249</v>
      </c>
      <c r="C2078" s="9" t="s">
        <v>299</v>
      </c>
      <c r="D2078" s="91" t="s">
        <v>4515</v>
      </c>
      <c r="E2078" s="91"/>
      <c r="F2078" s="91" t="s">
        <v>9569</v>
      </c>
      <c r="G2078" s="19"/>
    </row>
    <row r="2079">
      <c r="A2079" s="317" t="s">
        <v>248</v>
      </c>
      <c r="B2079" s="318" t="s">
        <v>249</v>
      </c>
      <c r="C2079" s="9" t="s">
        <v>299</v>
      </c>
      <c r="D2079" s="91" t="s">
        <v>880</v>
      </c>
      <c r="E2079" s="91" t="s">
        <v>9703</v>
      </c>
      <c r="F2079" s="91" t="s">
        <v>9704</v>
      </c>
      <c r="G2079" s="19"/>
    </row>
    <row r="2080">
      <c r="A2080" s="317" t="s">
        <v>248</v>
      </c>
      <c r="B2080" s="318" t="s">
        <v>249</v>
      </c>
      <c r="C2080" s="9" t="s">
        <v>299</v>
      </c>
      <c r="D2080" s="91" t="s">
        <v>302</v>
      </c>
      <c r="E2080" s="91" t="s">
        <v>9705</v>
      </c>
      <c r="F2080" s="91" t="s">
        <v>9687</v>
      </c>
      <c r="G2080" s="19"/>
    </row>
    <row r="2081">
      <c r="A2081" s="317" t="s">
        <v>248</v>
      </c>
      <c r="B2081" s="318" t="s">
        <v>249</v>
      </c>
      <c r="C2081" s="9" t="s">
        <v>299</v>
      </c>
      <c r="D2081" s="91" t="s">
        <v>9706</v>
      </c>
      <c r="E2081" s="91"/>
      <c r="F2081" s="91" t="s">
        <v>9707</v>
      </c>
      <c r="G2081" s="19"/>
    </row>
    <row r="2082">
      <c r="A2082" s="317" t="s">
        <v>248</v>
      </c>
      <c r="B2082" s="318" t="s">
        <v>5459</v>
      </c>
      <c r="C2082" s="9" t="s">
        <v>9708</v>
      </c>
      <c r="D2082" s="91" t="s">
        <v>9709</v>
      </c>
      <c r="E2082" s="91"/>
      <c r="F2082" s="91" t="s">
        <v>9710</v>
      </c>
      <c r="G2082" s="19"/>
    </row>
    <row r="2083">
      <c r="A2083" s="317" t="s">
        <v>988</v>
      </c>
      <c r="B2083" s="318" t="s">
        <v>6938</v>
      </c>
      <c r="C2083" s="91" t="s">
        <v>9711</v>
      </c>
      <c r="D2083" s="91" t="s">
        <v>9712</v>
      </c>
      <c r="E2083" s="91" t="s">
        <v>9713</v>
      </c>
      <c r="F2083" s="91" t="s">
        <v>9714</v>
      </c>
      <c r="G2083" s="19"/>
    </row>
    <row r="2084">
      <c r="A2084" s="317" t="s">
        <v>988</v>
      </c>
      <c r="B2084" s="318" t="s">
        <v>6938</v>
      </c>
      <c r="C2084" s="91" t="s">
        <v>9715</v>
      </c>
      <c r="D2084" s="144" t="s">
        <v>9716</v>
      </c>
      <c r="E2084" s="91" t="s">
        <v>9717</v>
      </c>
      <c r="F2084" s="91" t="s">
        <v>9718</v>
      </c>
      <c r="G2084" s="19"/>
    </row>
    <row r="2085">
      <c r="A2085" s="317" t="s">
        <v>988</v>
      </c>
      <c r="B2085" s="318" t="s">
        <v>6938</v>
      </c>
      <c r="C2085" s="91" t="s">
        <v>9719</v>
      </c>
      <c r="D2085" s="144" t="s">
        <v>9716</v>
      </c>
      <c r="E2085" s="91" t="s">
        <v>9720</v>
      </c>
      <c r="F2085" s="91" t="s">
        <v>9721</v>
      </c>
      <c r="G2085" s="19"/>
    </row>
    <row r="2086">
      <c r="A2086" s="317" t="s">
        <v>988</v>
      </c>
      <c r="B2086" s="318" t="s">
        <v>6938</v>
      </c>
      <c r="C2086" s="91" t="s">
        <v>9722</v>
      </c>
      <c r="D2086" s="91" t="s">
        <v>9723</v>
      </c>
      <c r="E2086" s="91" t="s">
        <v>9724</v>
      </c>
      <c r="F2086" s="91" t="s">
        <v>9718</v>
      </c>
      <c r="G2086" s="19"/>
    </row>
    <row r="2087">
      <c r="A2087" s="317" t="s">
        <v>988</v>
      </c>
      <c r="B2087" s="318" t="s">
        <v>6938</v>
      </c>
      <c r="C2087" s="91" t="s">
        <v>9725</v>
      </c>
      <c r="D2087" s="91" t="s">
        <v>9726</v>
      </c>
      <c r="E2087" s="91" t="s">
        <v>9727</v>
      </c>
      <c r="F2087" s="91" t="s">
        <v>9728</v>
      </c>
      <c r="G2087" s="19"/>
    </row>
    <row r="2088">
      <c r="A2088" s="317" t="s">
        <v>988</v>
      </c>
      <c r="B2088" s="318" t="s">
        <v>6938</v>
      </c>
      <c r="C2088" s="91" t="s">
        <v>9729</v>
      </c>
      <c r="D2088" s="91" t="s">
        <v>9730</v>
      </c>
      <c r="E2088" s="91" t="s">
        <v>9731</v>
      </c>
      <c r="F2088" s="91" t="s">
        <v>9732</v>
      </c>
      <c r="G2088" s="19"/>
    </row>
    <row r="2089">
      <c r="A2089" s="317" t="s">
        <v>988</v>
      </c>
      <c r="B2089" s="318" t="s">
        <v>6938</v>
      </c>
      <c r="C2089" s="91" t="s">
        <v>9733</v>
      </c>
      <c r="D2089" s="91" t="s">
        <v>9734</v>
      </c>
      <c r="E2089" s="91" t="s">
        <v>9735</v>
      </c>
      <c r="F2089" s="91" t="s">
        <v>9736</v>
      </c>
      <c r="G2089" s="19"/>
    </row>
    <row r="2090">
      <c r="A2090" s="317" t="s">
        <v>988</v>
      </c>
      <c r="B2090" s="318" t="s">
        <v>6938</v>
      </c>
      <c r="C2090" s="91" t="s">
        <v>9737</v>
      </c>
      <c r="D2090" s="91" t="s">
        <v>9734</v>
      </c>
      <c r="E2090" s="91" t="s">
        <v>9738</v>
      </c>
      <c r="F2090" s="91" t="s">
        <v>9736</v>
      </c>
      <c r="G2090" s="19"/>
    </row>
    <row r="2091">
      <c r="A2091" s="317" t="s">
        <v>988</v>
      </c>
      <c r="B2091" s="318" t="s">
        <v>6938</v>
      </c>
      <c r="C2091" s="91" t="s">
        <v>9739</v>
      </c>
      <c r="D2091" s="91" t="s">
        <v>9740</v>
      </c>
      <c r="E2091" s="91" t="s">
        <v>9741</v>
      </c>
      <c r="F2091" s="91" t="s">
        <v>9742</v>
      </c>
      <c r="G2091" s="19"/>
    </row>
    <row r="2092">
      <c r="A2092" s="317" t="s">
        <v>988</v>
      </c>
      <c r="B2092" s="318" t="s">
        <v>6938</v>
      </c>
      <c r="C2092" s="91" t="s">
        <v>9743</v>
      </c>
      <c r="D2092" s="91" t="s">
        <v>9744</v>
      </c>
      <c r="E2092" s="91" t="s">
        <v>9745</v>
      </c>
      <c r="F2092" s="91" t="s">
        <v>9692</v>
      </c>
      <c r="G2092" s="19"/>
    </row>
    <row r="2093">
      <c r="A2093" s="317" t="s">
        <v>1035</v>
      </c>
      <c r="B2093" s="318" t="s">
        <v>3852</v>
      </c>
      <c r="C2093" s="9" t="s">
        <v>9085</v>
      </c>
      <c r="D2093" s="91" t="s">
        <v>9086</v>
      </c>
      <c r="E2093" s="91"/>
      <c r="F2093" s="91" t="s">
        <v>9517</v>
      </c>
      <c r="G2093" s="19"/>
    </row>
    <row r="2094">
      <c r="A2094" s="317" t="s">
        <v>1035</v>
      </c>
      <c r="B2094" s="318" t="s">
        <v>3852</v>
      </c>
      <c r="C2094" s="9" t="s">
        <v>9087</v>
      </c>
      <c r="D2094" s="91" t="s">
        <v>9088</v>
      </c>
      <c r="E2094" s="91"/>
      <c r="F2094" s="91" t="s">
        <v>9746</v>
      </c>
      <c r="G2094" s="19"/>
    </row>
    <row r="2095">
      <c r="A2095" s="317" t="s">
        <v>1035</v>
      </c>
      <c r="B2095" s="318" t="s">
        <v>3852</v>
      </c>
      <c r="C2095" s="9" t="s">
        <v>9091</v>
      </c>
      <c r="D2095" s="91" t="s">
        <v>9092</v>
      </c>
      <c r="E2095" s="91" t="s">
        <v>8941</v>
      </c>
      <c r="F2095" s="91" t="s">
        <v>9027</v>
      </c>
      <c r="G2095" s="19"/>
    </row>
    <row r="2096">
      <c r="A2096" s="317" t="s">
        <v>1035</v>
      </c>
      <c r="B2096" s="318" t="s">
        <v>3852</v>
      </c>
      <c r="C2096" s="9" t="s">
        <v>9747</v>
      </c>
      <c r="D2096" s="91" t="s">
        <v>9748</v>
      </c>
      <c r="E2096" s="91"/>
      <c r="F2096" s="91" t="s">
        <v>9749</v>
      </c>
      <c r="G2096" s="19"/>
    </row>
    <row r="2097">
      <c r="A2097" s="317" t="s">
        <v>1035</v>
      </c>
      <c r="B2097" s="318" t="s">
        <v>3852</v>
      </c>
      <c r="C2097" s="9" t="s">
        <v>9105</v>
      </c>
      <c r="D2097" s="91" t="s">
        <v>9106</v>
      </c>
      <c r="E2097" s="91"/>
      <c r="F2097" s="91" t="s">
        <v>9749</v>
      </c>
      <c r="G2097" s="19"/>
    </row>
    <row r="2098">
      <c r="A2098" s="317" t="s">
        <v>1035</v>
      </c>
      <c r="B2098" s="318" t="s">
        <v>3852</v>
      </c>
      <c r="C2098" s="9" t="s">
        <v>9750</v>
      </c>
      <c r="D2098" s="91" t="s">
        <v>4801</v>
      </c>
      <c r="E2098" s="91"/>
      <c r="F2098" s="91" t="s">
        <v>9751</v>
      </c>
      <c r="G2098" s="19"/>
    </row>
    <row r="2099">
      <c r="A2099" s="317" t="s">
        <v>1035</v>
      </c>
      <c r="B2099" s="318" t="s">
        <v>9752</v>
      </c>
      <c r="C2099" s="9" t="s">
        <v>9753</v>
      </c>
      <c r="D2099" s="91" t="s">
        <v>9754</v>
      </c>
      <c r="E2099" s="91" t="s">
        <v>9755</v>
      </c>
      <c r="F2099" s="91" t="s">
        <v>9499</v>
      </c>
      <c r="G2099" s="19"/>
    </row>
    <row r="2100">
      <c r="A2100" s="317" t="s">
        <v>1035</v>
      </c>
      <c r="B2100" s="318" t="s">
        <v>9752</v>
      </c>
      <c r="C2100" s="9" t="s">
        <v>9756</v>
      </c>
      <c r="D2100" s="91" t="s">
        <v>9757</v>
      </c>
      <c r="E2100" s="91" t="s">
        <v>2678</v>
      </c>
      <c r="F2100" s="91" t="s">
        <v>9499</v>
      </c>
      <c r="G2100" s="19"/>
    </row>
    <row r="2101">
      <c r="A2101" s="317" t="s">
        <v>1035</v>
      </c>
      <c r="B2101" s="318" t="s">
        <v>9752</v>
      </c>
      <c r="C2101" s="9" t="s">
        <v>9758</v>
      </c>
      <c r="D2101" s="91" t="s">
        <v>9759</v>
      </c>
      <c r="E2101" s="91" t="s">
        <v>9760</v>
      </c>
      <c r="F2101" s="91" t="s">
        <v>9499</v>
      </c>
      <c r="G2101" s="19"/>
    </row>
    <row r="2102">
      <c r="A2102" s="317" t="s">
        <v>1035</v>
      </c>
      <c r="B2102" s="318" t="s">
        <v>9752</v>
      </c>
      <c r="C2102" s="9" t="s">
        <v>9758</v>
      </c>
      <c r="D2102" s="91" t="s">
        <v>9761</v>
      </c>
      <c r="E2102" s="91" t="s">
        <v>2680</v>
      </c>
      <c r="F2102" s="91" t="s">
        <v>9499</v>
      </c>
      <c r="G2102" s="19"/>
    </row>
    <row r="2103">
      <c r="A2103" s="317" t="s">
        <v>1035</v>
      </c>
      <c r="B2103" s="318" t="s">
        <v>9752</v>
      </c>
      <c r="C2103" s="9" t="s">
        <v>9758</v>
      </c>
      <c r="D2103" s="91" t="s">
        <v>9762</v>
      </c>
      <c r="E2103" s="91" t="s">
        <v>2568</v>
      </c>
      <c r="F2103" s="91" t="s">
        <v>9763</v>
      </c>
      <c r="G2103" s="19"/>
    </row>
    <row r="2104">
      <c r="A2104" s="317" t="s">
        <v>1035</v>
      </c>
      <c r="B2104" s="318" t="s">
        <v>9752</v>
      </c>
      <c r="C2104" s="9" t="s">
        <v>9758</v>
      </c>
      <c r="D2104" s="91" t="s">
        <v>9764</v>
      </c>
      <c r="E2104" s="91" t="s">
        <v>1261</v>
      </c>
      <c r="F2104" s="91" t="s">
        <v>9499</v>
      </c>
      <c r="G2104" s="19"/>
    </row>
    <row r="2105">
      <c r="A2105" s="317" t="s">
        <v>1035</v>
      </c>
      <c r="B2105" s="318" t="s">
        <v>9752</v>
      </c>
      <c r="C2105" s="9" t="s">
        <v>9758</v>
      </c>
      <c r="D2105" s="91" t="s">
        <v>9765</v>
      </c>
      <c r="E2105" s="91"/>
      <c r="F2105" s="91" t="s">
        <v>9499</v>
      </c>
      <c r="G2105" s="19"/>
    </row>
    <row r="2106">
      <c r="A2106" s="317" t="s">
        <v>1035</v>
      </c>
      <c r="B2106" s="318" t="s">
        <v>9752</v>
      </c>
      <c r="C2106" s="9" t="s">
        <v>9758</v>
      </c>
      <c r="D2106" s="91" t="s">
        <v>9766</v>
      </c>
      <c r="E2106" s="91" t="s">
        <v>9767</v>
      </c>
      <c r="F2106" s="91" t="s">
        <v>9499</v>
      </c>
      <c r="G2106" s="19"/>
    </row>
    <row r="2107">
      <c r="A2107" s="317" t="s">
        <v>5153</v>
      </c>
      <c r="B2107" s="318" t="s">
        <v>9174</v>
      </c>
      <c r="C2107" s="9" t="s">
        <v>9768</v>
      </c>
      <c r="D2107" s="91" t="s">
        <v>9769</v>
      </c>
      <c r="E2107" s="91"/>
      <c r="F2107" s="91" t="s">
        <v>9692</v>
      </c>
      <c r="G2107" s="19"/>
    </row>
    <row r="2108">
      <c r="A2108" s="317" t="s">
        <v>5153</v>
      </c>
      <c r="B2108" s="318" t="s">
        <v>9770</v>
      </c>
      <c r="C2108" s="9" t="s">
        <v>9161</v>
      </c>
      <c r="D2108" s="91" t="s">
        <v>9162</v>
      </c>
      <c r="E2108" s="91"/>
      <c r="F2108" s="91" t="s">
        <v>9771</v>
      </c>
      <c r="G2108" s="19"/>
    </row>
    <row r="2109">
      <c r="A2109" s="317" t="s">
        <v>5153</v>
      </c>
      <c r="B2109" s="318" t="s">
        <v>9770</v>
      </c>
      <c r="C2109" s="9" t="s">
        <v>9772</v>
      </c>
      <c r="D2109" s="91" t="s">
        <v>9773</v>
      </c>
      <c r="E2109" s="91"/>
      <c r="F2109" s="91" t="s">
        <v>9774</v>
      </c>
      <c r="G2109" s="19"/>
    </row>
    <row r="2110">
      <c r="A2110" s="317" t="s">
        <v>9279</v>
      </c>
      <c r="B2110" s="318" t="s">
        <v>9280</v>
      </c>
      <c r="C2110" s="9"/>
      <c r="D2110" s="91" t="s">
        <v>9281</v>
      </c>
      <c r="E2110" s="91"/>
      <c r="F2110" s="91" t="s">
        <v>9775</v>
      </c>
      <c r="G2110" s="19"/>
    </row>
    <row r="2111">
      <c r="A2111" s="317" t="s">
        <v>9279</v>
      </c>
      <c r="B2111" s="318" t="s">
        <v>9280</v>
      </c>
      <c r="C2111" s="9"/>
      <c r="D2111" s="91" t="s">
        <v>9776</v>
      </c>
      <c r="E2111" s="91"/>
      <c r="F2111" s="91" t="s">
        <v>9777</v>
      </c>
      <c r="G2111" s="19"/>
    </row>
    <row r="2112">
      <c r="A2112" s="317" t="s">
        <v>9279</v>
      </c>
      <c r="B2112" s="318" t="s">
        <v>9280</v>
      </c>
      <c r="C2112" s="9"/>
      <c r="D2112" s="91" t="s">
        <v>9778</v>
      </c>
      <c r="E2112" s="91"/>
      <c r="F2112" s="91" t="s">
        <v>9779</v>
      </c>
      <c r="G2112" s="19"/>
    </row>
    <row r="2113">
      <c r="A2113" s="317" t="s">
        <v>234</v>
      </c>
      <c r="B2113" s="318" t="s">
        <v>9284</v>
      </c>
      <c r="C2113" s="9" t="s">
        <v>9780</v>
      </c>
      <c r="D2113" s="91" t="s">
        <v>9781</v>
      </c>
      <c r="E2113" s="91" t="s">
        <v>9782</v>
      </c>
      <c r="F2113" s="91" t="s">
        <v>9783</v>
      </c>
      <c r="G2113" s="19"/>
    </row>
    <row r="2114">
      <c r="A2114" s="317" t="s">
        <v>234</v>
      </c>
      <c r="B2114" s="318" t="s">
        <v>9304</v>
      </c>
      <c r="C2114" s="9" t="s">
        <v>9312</v>
      </c>
      <c r="D2114" s="91" t="s">
        <v>9313</v>
      </c>
      <c r="E2114" s="91"/>
      <c r="F2114" s="91" t="s">
        <v>9784</v>
      </c>
      <c r="G2114" s="19"/>
    </row>
    <row r="2115">
      <c r="A2115" s="317" t="s">
        <v>234</v>
      </c>
      <c r="B2115" s="318" t="s">
        <v>9304</v>
      </c>
      <c r="C2115" s="9" t="s">
        <v>9785</v>
      </c>
      <c r="D2115" s="91" t="s">
        <v>9786</v>
      </c>
      <c r="E2115" s="91"/>
      <c r="F2115" s="91" t="s">
        <v>9553</v>
      </c>
      <c r="G2115" s="19"/>
    </row>
    <row r="2116">
      <c r="A2116" s="317" t="s">
        <v>234</v>
      </c>
      <c r="B2116" s="318" t="s">
        <v>9304</v>
      </c>
      <c r="C2116" s="9" t="s">
        <v>9785</v>
      </c>
      <c r="D2116" s="91" t="s">
        <v>9787</v>
      </c>
      <c r="E2116" s="91"/>
      <c r="F2116" s="91" t="s">
        <v>9788</v>
      </c>
      <c r="G2116" s="19"/>
    </row>
    <row r="2117">
      <c r="A2117" s="317" t="s">
        <v>234</v>
      </c>
      <c r="B2117" s="318" t="s">
        <v>9304</v>
      </c>
      <c r="C2117" s="9" t="s">
        <v>9342</v>
      </c>
      <c r="D2117" s="91" t="s">
        <v>9348</v>
      </c>
      <c r="E2117" s="91"/>
      <c r="F2117" s="91" t="s">
        <v>9789</v>
      </c>
      <c r="G2117" s="19"/>
    </row>
    <row r="2118">
      <c r="A2118" s="317" t="s">
        <v>234</v>
      </c>
      <c r="B2118" s="318" t="s">
        <v>9304</v>
      </c>
      <c r="C2118" s="14" t="s">
        <v>9353</v>
      </c>
      <c r="D2118" s="43" t="s">
        <v>9790</v>
      </c>
      <c r="E2118" s="84"/>
      <c r="F2118" s="43" t="s">
        <v>9687</v>
      </c>
      <c r="G2118" s="19"/>
    </row>
    <row r="2119">
      <c r="A2119" s="320" t="s">
        <v>234</v>
      </c>
      <c r="B2119" s="319" t="s">
        <v>1160</v>
      </c>
      <c r="C2119" s="14" t="s">
        <v>9791</v>
      </c>
      <c r="D2119" s="43" t="s">
        <v>9792</v>
      </c>
      <c r="E2119" s="43" t="s">
        <v>9793</v>
      </c>
      <c r="F2119" s="43" t="s">
        <v>9794</v>
      </c>
      <c r="G2119" s="19"/>
    </row>
    <row r="2120">
      <c r="A2120" s="320" t="s">
        <v>234</v>
      </c>
      <c r="B2120" s="319" t="s">
        <v>1160</v>
      </c>
      <c r="C2120" s="14" t="s">
        <v>922</v>
      </c>
      <c r="D2120" s="43" t="s">
        <v>9795</v>
      </c>
      <c r="E2120" s="84"/>
      <c r="F2120" s="43" t="s">
        <v>9718</v>
      </c>
      <c r="G2120" s="19"/>
    </row>
    <row r="2121">
      <c r="A2121" s="321" t="s">
        <v>234</v>
      </c>
      <c r="B2121" s="319" t="s">
        <v>1160</v>
      </c>
      <c r="C2121" s="14" t="s">
        <v>2373</v>
      </c>
      <c r="D2121" s="43" t="s">
        <v>9796</v>
      </c>
      <c r="E2121" s="43" t="s">
        <v>2680</v>
      </c>
      <c r="F2121" s="43" t="s">
        <v>9704</v>
      </c>
      <c r="G2121" s="19"/>
    </row>
    <row r="2122">
      <c r="A2122" s="321" t="s">
        <v>234</v>
      </c>
      <c r="B2122" s="319" t="s">
        <v>1160</v>
      </c>
      <c r="C2122" s="13" t="s">
        <v>9797</v>
      </c>
      <c r="D2122" s="84" t="s">
        <v>9798</v>
      </c>
      <c r="E2122" s="84"/>
      <c r="F2122" s="84" t="s">
        <v>9799</v>
      </c>
      <c r="G2122" s="19"/>
    </row>
    <row r="2123">
      <c r="A2123" s="321" t="s">
        <v>234</v>
      </c>
      <c r="B2123" s="319" t="s">
        <v>1160</v>
      </c>
      <c r="C2123" s="14" t="s">
        <v>9800</v>
      </c>
      <c r="D2123" s="43" t="s">
        <v>9801</v>
      </c>
      <c r="E2123" s="84"/>
      <c r="F2123" s="43" t="s">
        <v>9556</v>
      </c>
      <c r="G2123" s="19"/>
    </row>
    <row r="2124">
      <c r="A2124" s="320" t="s">
        <v>234</v>
      </c>
      <c r="B2124" s="319" t="s">
        <v>1160</v>
      </c>
      <c r="C2124" s="14" t="s">
        <v>9800</v>
      </c>
      <c r="D2124" s="43" t="s">
        <v>9802</v>
      </c>
      <c r="E2124" s="84"/>
      <c r="F2124" s="43" t="s">
        <v>9799</v>
      </c>
      <c r="G2124" s="19"/>
    </row>
    <row r="2125">
      <c r="A2125" s="321" t="s">
        <v>234</v>
      </c>
      <c r="B2125" s="319" t="s">
        <v>1160</v>
      </c>
      <c r="C2125" s="14" t="s">
        <v>9803</v>
      </c>
      <c r="D2125" s="43" t="s">
        <v>9804</v>
      </c>
      <c r="E2125" s="84"/>
      <c r="F2125" s="43" t="s">
        <v>9805</v>
      </c>
      <c r="G2125" s="19"/>
    </row>
    <row r="2126">
      <c r="A2126" s="321" t="s">
        <v>234</v>
      </c>
      <c r="B2126" s="319" t="s">
        <v>1160</v>
      </c>
      <c r="C2126" s="13" t="s">
        <v>9806</v>
      </c>
      <c r="D2126" s="84" t="s">
        <v>9807</v>
      </c>
      <c r="E2126" s="84"/>
      <c r="F2126" s="84" t="s">
        <v>9808</v>
      </c>
      <c r="G2126" s="19"/>
    </row>
    <row r="2127">
      <c r="A2127" s="317" t="s">
        <v>234</v>
      </c>
      <c r="B2127" s="318" t="s">
        <v>9385</v>
      </c>
      <c r="C2127" s="9" t="s">
        <v>9809</v>
      </c>
      <c r="D2127" s="91" t="s">
        <v>9810</v>
      </c>
      <c r="E2127" s="91" t="s">
        <v>9811</v>
      </c>
      <c r="F2127" s="91" t="s">
        <v>9812</v>
      </c>
      <c r="G2127" s="19"/>
    </row>
    <row r="2128">
      <c r="A2128" s="317" t="s">
        <v>234</v>
      </c>
      <c r="B2128" s="318" t="s">
        <v>9385</v>
      </c>
      <c r="C2128" s="9" t="s">
        <v>9813</v>
      </c>
      <c r="D2128" s="91" t="s">
        <v>9814</v>
      </c>
      <c r="E2128" s="91" t="s">
        <v>9815</v>
      </c>
      <c r="F2128" s="91" t="s">
        <v>9816</v>
      </c>
      <c r="G2128" s="19"/>
    </row>
    <row r="2129">
      <c r="A2129" s="317" t="s">
        <v>234</v>
      </c>
      <c r="B2129" s="318" t="s">
        <v>9385</v>
      </c>
      <c r="C2129" s="9" t="s">
        <v>9394</v>
      </c>
      <c r="D2129" s="91" t="s">
        <v>9395</v>
      </c>
      <c r="E2129" s="91" t="s">
        <v>9817</v>
      </c>
      <c r="F2129" s="91" t="s">
        <v>9805</v>
      </c>
      <c r="G2129" s="19"/>
    </row>
    <row r="2130">
      <c r="A2130" s="60" t="s">
        <v>366</v>
      </c>
    </row>
    <row r="2131">
      <c r="A2131" s="317" t="s">
        <v>4788</v>
      </c>
      <c r="B2131" s="319" t="s">
        <v>9818</v>
      </c>
      <c r="C2131" s="9"/>
      <c r="D2131" s="91"/>
      <c r="E2131" s="91"/>
      <c r="F2131" s="91" t="s">
        <v>9819</v>
      </c>
      <c r="G2131" s="19"/>
    </row>
    <row r="2132">
      <c r="A2132" s="317" t="s">
        <v>316</v>
      </c>
      <c r="B2132" s="319" t="s">
        <v>9820</v>
      </c>
      <c r="C2132" s="9"/>
      <c r="D2132" s="91" t="s">
        <v>9821</v>
      </c>
      <c r="E2132" s="91" t="s">
        <v>9822</v>
      </c>
      <c r="F2132" s="91" t="s">
        <v>9808</v>
      </c>
      <c r="G2132" s="19"/>
    </row>
    <row r="2133">
      <c r="A2133" s="317" t="s">
        <v>316</v>
      </c>
      <c r="B2133" s="319" t="s">
        <v>411</v>
      </c>
      <c r="C2133" s="9" t="s">
        <v>9823</v>
      </c>
      <c r="D2133" s="91"/>
      <c r="E2133" s="91"/>
      <c r="F2133" s="91" t="s">
        <v>9824</v>
      </c>
      <c r="G2133" s="19"/>
    </row>
    <row r="2134">
      <c r="A2134" s="317" t="s">
        <v>988</v>
      </c>
      <c r="B2134" s="318" t="s">
        <v>994</v>
      </c>
      <c r="C2134" s="9"/>
      <c r="D2134" s="91"/>
      <c r="E2134" s="91"/>
      <c r="F2134" s="91" t="s">
        <v>9742</v>
      </c>
      <c r="G2134" s="19"/>
    </row>
    <row r="2135">
      <c r="A2135" s="317" t="s">
        <v>7032</v>
      </c>
      <c r="B2135" s="318" t="s">
        <v>9825</v>
      </c>
      <c r="C2135" s="9"/>
      <c r="D2135" s="91"/>
      <c r="E2135" s="91"/>
      <c r="F2135" s="91" t="s">
        <v>9826</v>
      </c>
      <c r="G2135" s="19"/>
    </row>
    <row r="2136">
      <c r="A2136" s="317" t="s">
        <v>7032</v>
      </c>
      <c r="B2136" s="318" t="s">
        <v>9827</v>
      </c>
      <c r="C2136" s="9"/>
      <c r="D2136" s="91"/>
      <c r="E2136" s="91"/>
      <c r="F2136" s="91" t="s">
        <v>9828</v>
      </c>
      <c r="G2136" s="19"/>
    </row>
    <row r="2137">
      <c r="A2137" s="317" t="s">
        <v>7032</v>
      </c>
      <c r="B2137" s="318" t="s">
        <v>7566</v>
      </c>
      <c r="C2137" s="9"/>
      <c r="D2137" s="91"/>
      <c r="E2137" s="91"/>
      <c r="F2137" s="91" t="s">
        <v>9580</v>
      </c>
      <c r="G2137" s="19"/>
    </row>
    <row r="2138">
      <c r="A2138" s="317" t="s">
        <v>7032</v>
      </c>
      <c r="B2138" s="318" t="s">
        <v>9829</v>
      </c>
      <c r="C2138" s="9"/>
      <c r="D2138" s="91"/>
      <c r="E2138" s="91"/>
      <c r="F2138" s="91" t="s">
        <v>9685</v>
      </c>
      <c r="G2138" s="19"/>
    </row>
    <row r="2139">
      <c r="A2139" s="1" t="s">
        <v>9830</v>
      </c>
    </row>
    <row r="2140">
      <c r="A2140" s="9" t="s">
        <v>326</v>
      </c>
      <c r="B2140" s="273" t="s">
        <v>2015</v>
      </c>
      <c r="C2140" s="9" t="s">
        <v>9831</v>
      </c>
      <c r="D2140" s="91" t="s">
        <v>9832</v>
      </c>
      <c r="E2140" s="91" t="s">
        <v>9833</v>
      </c>
      <c r="F2140" s="91" t="s">
        <v>9834</v>
      </c>
      <c r="G2140" s="19"/>
    </row>
    <row r="2141">
      <c r="A2141" s="9" t="s">
        <v>671</v>
      </c>
      <c r="B2141" s="273" t="s">
        <v>672</v>
      </c>
      <c r="C2141" s="9" t="s">
        <v>911</v>
      </c>
      <c r="D2141" s="91" t="s">
        <v>9835</v>
      </c>
      <c r="E2141" s="91" t="s">
        <v>6966</v>
      </c>
      <c r="F2141" s="91" t="s">
        <v>9836</v>
      </c>
      <c r="G2141" s="19"/>
    </row>
    <row r="2142">
      <c r="A2142" s="9" t="s">
        <v>671</v>
      </c>
      <c r="B2142" s="273" t="s">
        <v>672</v>
      </c>
      <c r="C2142" s="9" t="s">
        <v>922</v>
      </c>
      <c r="D2142" s="91" t="s">
        <v>2662</v>
      </c>
      <c r="E2142" s="91"/>
      <c r="F2142" s="91" t="s">
        <v>9837</v>
      </c>
      <c r="G2142" s="19"/>
    </row>
    <row r="2143">
      <c r="A2143" s="9" t="s">
        <v>671</v>
      </c>
      <c r="B2143" s="273" t="s">
        <v>672</v>
      </c>
      <c r="C2143" s="9" t="s">
        <v>922</v>
      </c>
      <c r="D2143" s="91" t="s">
        <v>3474</v>
      </c>
      <c r="E2143" s="91"/>
      <c r="F2143" s="91" t="s">
        <v>9838</v>
      </c>
      <c r="G2143" s="19"/>
    </row>
    <row r="2144">
      <c r="A2144" s="9" t="s">
        <v>671</v>
      </c>
      <c r="B2144" s="273" t="s">
        <v>672</v>
      </c>
      <c r="C2144" s="9" t="s">
        <v>9450</v>
      </c>
      <c r="D2144" s="91" t="s">
        <v>9839</v>
      </c>
      <c r="E2144" s="91"/>
      <c r="F2144" s="91" t="s">
        <v>9840</v>
      </c>
      <c r="G2144" s="19"/>
    </row>
    <row r="2145">
      <c r="A2145" s="9" t="s">
        <v>248</v>
      </c>
      <c r="B2145" s="273" t="s">
        <v>9459</v>
      </c>
      <c r="C2145" s="9" t="s">
        <v>6703</v>
      </c>
      <c r="D2145" s="91" t="s">
        <v>8087</v>
      </c>
      <c r="E2145" s="91"/>
      <c r="F2145" s="91" t="s">
        <v>9841</v>
      </c>
      <c r="G2145" s="19"/>
    </row>
    <row r="2146">
      <c r="A2146" s="9" t="s">
        <v>248</v>
      </c>
      <c r="B2146" s="273" t="s">
        <v>9459</v>
      </c>
      <c r="C2146" s="9" t="s">
        <v>6703</v>
      </c>
      <c r="D2146" s="91" t="s">
        <v>7449</v>
      </c>
      <c r="E2146" s="91"/>
      <c r="F2146" s="91" t="s">
        <v>2075</v>
      </c>
      <c r="G2146" s="19"/>
    </row>
    <row r="2147">
      <c r="A2147" s="9" t="s">
        <v>248</v>
      </c>
      <c r="B2147" s="273" t="s">
        <v>9459</v>
      </c>
      <c r="C2147" s="9" t="s">
        <v>6703</v>
      </c>
      <c r="D2147" s="91" t="s">
        <v>7001</v>
      </c>
      <c r="E2147" s="91"/>
      <c r="F2147" s="91" t="s">
        <v>9842</v>
      </c>
      <c r="G2147" s="19"/>
    </row>
    <row r="2148">
      <c r="A2148" s="9" t="s">
        <v>248</v>
      </c>
      <c r="B2148" s="273" t="s">
        <v>9459</v>
      </c>
      <c r="C2148" s="9" t="s">
        <v>6703</v>
      </c>
      <c r="D2148" s="91" t="s">
        <v>6832</v>
      </c>
      <c r="E2148" s="91"/>
      <c r="F2148" s="91" t="s">
        <v>9843</v>
      </c>
      <c r="G2148" s="19"/>
    </row>
    <row r="2149">
      <c r="A2149" s="9" t="s">
        <v>248</v>
      </c>
      <c r="B2149" s="273" t="s">
        <v>9459</v>
      </c>
      <c r="C2149" s="9" t="s">
        <v>6703</v>
      </c>
      <c r="D2149" s="91" t="s">
        <v>9844</v>
      </c>
      <c r="E2149" s="91"/>
      <c r="F2149" s="91" t="s">
        <v>9845</v>
      </c>
      <c r="G2149" s="19"/>
    </row>
    <row r="2150">
      <c r="A2150" s="9" t="s">
        <v>248</v>
      </c>
      <c r="B2150" s="273" t="s">
        <v>9459</v>
      </c>
      <c r="C2150" s="9" t="s">
        <v>6703</v>
      </c>
      <c r="D2150" s="91" t="s">
        <v>6834</v>
      </c>
      <c r="E2150" s="91"/>
      <c r="F2150" s="91" t="s">
        <v>9846</v>
      </c>
      <c r="G2150" s="19"/>
    </row>
    <row r="2151">
      <c r="A2151" s="9" t="s">
        <v>248</v>
      </c>
      <c r="B2151" s="273" t="s">
        <v>9459</v>
      </c>
      <c r="C2151" s="9" t="s">
        <v>4554</v>
      </c>
      <c r="D2151" s="91" t="s">
        <v>9847</v>
      </c>
      <c r="E2151" s="91"/>
      <c r="F2151" s="91" t="s">
        <v>9848</v>
      </c>
      <c r="G2151" s="19"/>
    </row>
    <row r="2152">
      <c r="A2152" s="9" t="s">
        <v>248</v>
      </c>
      <c r="B2152" s="273" t="s">
        <v>9459</v>
      </c>
      <c r="C2152" s="9" t="s">
        <v>6885</v>
      </c>
      <c r="D2152" s="91" t="s">
        <v>9849</v>
      </c>
      <c r="E2152" s="91"/>
      <c r="F2152" s="91" t="s">
        <v>9850</v>
      </c>
      <c r="G2152" s="19"/>
    </row>
    <row r="2153">
      <c r="A2153" s="9" t="s">
        <v>248</v>
      </c>
      <c r="B2153" s="273" t="s">
        <v>9851</v>
      </c>
      <c r="C2153" s="9" t="s">
        <v>5067</v>
      </c>
      <c r="D2153" s="91" t="s">
        <v>9852</v>
      </c>
      <c r="E2153" s="91"/>
      <c r="F2153" s="91" t="s">
        <v>9853</v>
      </c>
      <c r="G2153" s="19"/>
    </row>
    <row r="2154">
      <c r="A2154" s="9" t="s">
        <v>248</v>
      </c>
      <c r="B2154" s="273" t="s">
        <v>9851</v>
      </c>
      <c r="C2154" s="9" t="s">
        <v>5067</v>
      </c>
      <c r="D2154" s="91" t="s">
        <v>293</v>
      </c>
      <c r="E2154" s="91"/>
      <c r="F2154" s="91" t="s">
        <v>9854</v>
      </c>
      <c r="G2154" s="19"/>
    </row>
    <row r="2155">
      <c r="A2155" s="9" t="s">
        <v>248</v>
      </c>
      <c r="B2155" s="273" t="s">
        <v>9851</v>
      </c>
      <c r="C2155" s="9" t="s">
        <v>5067</v>
      </c>
      <c r="D2155" s="91" t="s">
        <v>9855</v>
      </c>
      <c r="E2155" s="91"/>
      <c r="F2155" s="91" t="s">
        <v>9850</v>
      </c>
      <c r="G2155" s="19"/>
    </row>
    <row r="2156">
      <c r="A2156" s="9" t="s">
        <v>248</v>
      </c>
      <c r="B2156" s="273" t="s">
        <v>9856</v>
      </c>
      <c r="C2156" s="9" t="s">
        <v>4581</v>
      </c>
      <c r="D2156" s="91" t="s">
        <v>9857</v>
      </c>
      <c r="E2156" s="91" t="s">
        <v>9858</v>
      </c>
      <c r="F2156" s="91" t="s">
        <v>9859</v>
      </c>
      <c r="G2156" s="19"/>
    </row>
    <row r="2157">
      <c r="A2157" s="9" t="s">
        <v>248</v>
      </c>
      <c r="B2157" s="273" t="s">
        <v>4908</v>
      </c>
      <c r="C2157" s="9" t="s">
        <v>4233</v>
      </c>
      <c r="D2157" s="91" t="s">
        <v>9860</v>
      </c>
      <c r="E2157" s="91" t="s">
        <v>9861</v>
      </c>
      <c r="F2157" s="91" t="s">
        <v>9862</v>
      </c>
      <c r="G2157" s="19"/>
    </row>
    <row r="2158">
      <c r="A2158" s="9" t="s">
        <v>248</v>
      </c>
      <c r="B2158" s="273" t="s">
        <v>4908</v>
      </c>
      <c r="C2158" s="9" t="s">
        <v>4233</v>
      </c>
      <c r="D2158" s="91" t="s">
        <v>9863</v>
      </c>
      <c r="E2158" s="91"/>
      <c r="F2158" s="91" t="s">
        <v>9864</v>
      </c>
      <c r="G2158" s="19"/>
    </row>
    <row r="2159">
      <c r="A2159" s="9" t="s">
        <v>248</v>
      </c>
      <c r="B2159" s="273" t="s">
        <v>4908</v>
      </c>
      <c r="C2159" s="9" t="s">
        <v>4233</v>
      </c>
      <c r="D2159" s="91" t="s">
        <v>7741</v>
      </c>
      <c r="E2159" s="91"/>
      <c r="F2159" s="91" t="s">
        <v>9862</v>
      </c>
      <c r="G2159" s="19"/>
    </row>
    <row r="2160">
      <c r="A2160" s="9" t="s">
        <v>248</v>
      </c>
      <c r="B2160" s="273" t="s">
        <v>4908</v>
      </c>
      <c r="C2160" s="9" t="s">
        <v>4233</v>
      </c>
      <c r="D2160" s="91" t="s">
        <v>9865</v>
      </c>
      <c r="E2160" s="91"/>
      <c r="F2160" s="91" t="s">
        <v>9846</v>
      </c>
      <c r="G2160" s="19"/>
    </row>
    <row r="2161">
      <c r="A2161" s="9" t="s">
        <v>248</v>
      </c>
      <c r="B2161" s="273" t="s">
        <v>4908</v>
      </c>
      <c r="C2161" s="9" t="s">
        <v>4513</v>
      </c>
      <c r="D2161" s="91" t="s">
        <v>6421</v>
      </c>
      <c r="E2161" s="91"/>
      <c r="F2161" s="91" t="s">
        <v>9862</v>
      </c>
      <c r="G2161" s="19"/>
    </row>
    <row r="2162">
      <c r="A2162" s="9" t="s">
        <v>248</v>
      </c>
      <c r="B2162" s="273" t="s">
        <v>4908</v>
      </c>
      <c r="C2162" s="9" t="s">
        <v>4513</v>
      </c>
      <c r="D2162" s="91" t="s">
        <v>9866</v>
      </c>
      <c r="E2162" s="91"/>
      <c r="F2162" s="91" t="s">
        <v>9867</v>
      </c>
      <c r="G2162" s="19"/>
    </row>
    <row r="2163">
      <c r="A2163" s="9" t="s">
        <v>248</v>
      </c>
      <c r="B2163" s="273" t="s">
        <v>4908</v>
      </c>
      <c r="C2163" s="9" t="s">
        <v>4513</v>
      </c>
      <c r="D2163" s="91" t="s">
        <v>9868</v>
      </c>
      <c r="E2163" s="25" t="s">
        <v>9869</v>
      </c>
      <c r="F2163" s="91" t="s">
        <v>9870</v>
      </c>
      <c r="G2163" s="19"/>
    </row>
    <row r="2164">
      <c r="A2164" s="9" t="s">
        <v>248</v>
      </c>
      <c r="B2164" s="273" t="s">
        <v>4908</v>
      </c>
      <c r="C2164" s="9" t="s">
        <v>4513</v>
      </c>
      <c r="D2164" s="91" t="s">
        <v>5144</v>
      </c>
      <c r="E2164" s="91"/>
      <c r="F2164" s="91" t="s">
        <v>9871</v>
      </c>
      <c r="G2164" s="19"/>
    </row>
    <row r="2165">
      <c r="A2165" s="9" t="s">
        <v>248</v>
      </c>
      <c r="B2165" s="273" t="s">
        <v>4908</v>
      </c>
      <c r="C2165" s="9" t="s">
        <v>4513</v>
      </c>
      <c r="D2165" s="91" t="s">
        <v>7736</v>
      </c>
      <c r="E2165" s="91"/>
      <c r="F2165" s="91" t="s">
        <v>9871</v>
      </c>
      <c r="G2165" s="19"/>
    </row>
    <row r="2166">
      <c r="A2166" s="9" t="s">
        <v>248</v>
      </c>
      <c r="B2166" s="273" t="s">
        <v>4908</v>
      </c>
      <c r="C2166" s="9" t="s">
        <v>4513</v>
      </c>
      <c r="D2166" s="91" t="s">
        <v>4911</v>
      </c>
      <c r="E2166" s="91"/>
      <c r="F2166" s="91" t="s">
        <v>9864</v>
      </c>
      <c r="G2166" s="19"/>
    </row>
    <row r="2167">
      <c r="A2167" s="9" t="s">
        <v>248</v>
      </c>
      <c r="B2167" s="273" t="s">
        <v>4908</v>
      </c>
      <c r="C2167" s="9" t="s">
        <v>4513</v>
      </c>
      <c r="D2167" s="91" t="s">
        <v>7305</v>
      </c>
      <c r="E2167" s="91"/>
      <c r="F2167" s="91" t="s">
        <v>9864</v>
      </c>
      <c r="G2167" s="19"/>
    </row>
    <row r="2168">
      <c r="A2168" s="9" t="s">
        <v>248</v>
      </c>
      <c r="B2168" s="273" t="s">
        <v>4908</v>
      </c>
      <c r="C2168" s="9" t="s">
        <v>4913</v>
      </c>
      <c r="D2168" s="91" t="s">
        <v>6420</v>
      </c>
      <c r="E2168" s="91"/>
      <c r="F2168" s="91" t="s">
        <v>9848</v>
      </c>
      <c r="G2168" s="19"/>
    </row>
    <row r="2169">
      <c r="A2169" s="9" t="s">
        <v>248</v>
      </c>
      <c r="B2169" s="273" t="s">
        <v>4908</v>
      </c>
      <c r="C2169" s="9" t="s">
        <v>4913</v>
      </c>
      <c r="D2169" s="14" t="s">
        <v>9872</v>
      </c>
      <c r="E2169" s="91"/>
      <c r="F2169" s="91" t="s">
        <v>9867</v>
      </c>
      <c r="G2169" s="19"/>
    </row>
    <row r="2170">
      <c r="A2170" s="9" t="s">
        <v>248</v>
      </c>
      <c r="B2170" s="273" t="s">
        <v>4908</v>
      </c>
      <c r="C2170" s="9" t="s">
        <v>4913</v>
      </c>
      <c r="D2170" s="14" t="s">
        <v>9873</v>
      </c>
      <c r="E2170" s="91" t="s">
        <v>9874</v>
      </c>
      <c r="F2170" s="91" t="s">
        <v>9875</v>
      </c>
      <c r="G2170" s="19"/>
    </row>
    <row r="2171">
      <c r="A2171" s="13" t="s">
        <v>248</v>
      </c>
      <c r="B2171" s="323" t="s">
        <v>4908</v>
      </c>
      <c r="C2171" s="13" t="s">
        <v>4913</v>
      </c>
      <c r="D2171" s="14" t="s">
        <v>7709</v>
      </c>
      <c r="E2171" s="138"/>
      <c r="F2171" s="91" t="s">
        <v>9837</v>
      </c>
      <c r="G2171" s="19"/>
    </row>
    <row r="2172">
      <c r="A2172" s="9" t="s">
        <v>248</v>
      </c>
      <c r="B2172" s="273" t="s">
        <v>4908</v>
      </c>
      <c r="C2172" s="9" t="s">
        <v>4916</v>
      </c>
      <c r="D2172" s="91" t="s">
        <v>9876</v>
      </c>
      <c r="E2172" s="91" t="s">
        <v>2560</v>
      </c>
      <c r="F2172" s="91" t="s">
        <v>9862</v>
      </c>
      <c r="G2172" s="19"/>
    </row>
    <row r="2173">
      <c r="A2173" s="9" t="s">
        <v>248</v>
      </c>
      <c r="B2173" s="273" t="s">
        <v>4908</v>
      </c>
      <c r="C2173" s="9" t="s">
        <v>4916</v>
      </c>
      <c r="D2173" s="91" t="s">
        <v>9877</v>
      </c>
      <c r="E2173" s="91"/>
      <c r="F2173" s="91" t="s">
        <v>9846</v>
      </c>
      <c r="G2173" s="19"/>
    </row>
    <row r="2174">
      <c r="A2174" s="9" t="s">
        <v>248</v>
      </c>
      <c r="B2174" s="273" t="s">
        <v>4908</v>
      </c>
      <c r="C2174" s="9" t="s">
        <v>4916</v>
      </c>
      <c r="D2174" s="91" t="s">
        <v>9878</v>
      </c>
      <c r="E2174" s="91"/>
      <c r="F2174" s="91" t="s">
        <v>9879</v>
      </c>
      <c r="G2174" s="19"/>
    </row>
    <row r="2175">
      <c r="A2175" s="9" t="s">
        <v>248</v>
      </c>
      <c r="B2175" s="273" t="s">
        <v>4908</v>
      </c>
      <c r="C2175" s="9" t="s">
        <v>4916</v>
      </c>
      <c r="D2175" s="91" t="s">
        <v>9880</v>
      </c>
      <c r="E2175" s="91"/>
      <c r="F2175" s="91" t="s">
        <v>9881</v>
      </c>
      <c r="G2175" s="19"/>
    </row>
    <row r="2176">
      <c r="A2176" s="9" t="s">
        <v>388</v>
      </c>
      <c r="B2176" s="273" t="s">
        <v>5405</v>
      </c>
      <c r="C2176" s="9" t="s">
        <v>9882</v>
      </c>
      <c r="D2176" s="91" t="s">
        <v>9883</v>
      </c>
      <c r="E2176" s="91" t="s">
        <v>8850</v>
      </c>
      <c r="F2176" s="91" t="s">
        <v>9884</v>
      </c>
      <c r="G2176" s="19"/>
    </row>
    <row r="2177">
      <c r="A2177" s="9" t="s">
        <v>388</v>
      </c>
      <c r="B2177" s="273" t="s">
        <v>1010</v>
      </c>
      <c r="C2177" s="9" t="s">
        <v>9885</v>
      </c>
      <c r="D2177" s="91" t="s">
        <v>9886</v>
      </c>
      <c r="E2177" s="91" t="s">
        <v>8850</v>
      </c>
      <c r="F2177" s="91" t="s">
        <v>9859</v>
      </c>
      <c r="G2177" s="19"/>
    </row>
    <row r="2178">
      <c r="A2178" s="9" t="s">
        <v>388</v>
      </c>
      <c r="B2178" s="273" t="s">
        <v>1010</v>
      </c>
      <c r="C2178" s="9" t="s">
        <v>9887</v>
      </c>
      <c r="D2178" s="91" t="s">
        <v>9888</v>
      </c>
      <c r="E2178" s="91"/>
      <c r="F2178" s="91" t="s">
        <v>9834</v>
      </c>
      <c r="G2178" s="19"/>
    </row>
    <row r="2179">
      <c r="A2179" s="9" t="s">
        <v>388</v>
      </c>
      <c r="B2179" s="273" t="s">
        <v>1010</v>
      </c>
      <c r="C2179" s="9" t="s">
        <v>9889</v>
      </c>
      <c r="D2179" s="91" t="s">
        <v>9890</v>
      </c>
      <c r="E2179" s="91" t="s">
        <v>8850</v>
      </c>
      <c r="F2179" s="91" t="s">
        <v>8397</v>
      </c>
      <c r="G2179" s="19"/>
    </row>
    <row r="2180">
      <c r="A2180" s="9" t="s">
        <v>388</v>
      </c>
      <c r="B2180" s="273" t="s">
        <v>1010</v>
      </c>
      <c r="C2180" s="9" t="s">
        <v>7543</v>
      </c>
      <c r="D2180" s="91" t="s">
        <v>9891</v>
      </c>
      <c r="E2180" s="91" t="s">
        <v>8850</v>
      </c>
      <c r="F2180" s="91" t="s">
        <v>9862</v>
      </c>
      <c r="G2180" s="19"/>
    </row>
    <row r="2181">
      <c r="A2181" s="9" t="s">
        <v>1016</v>
      </c>
      <c r="B2181" s="273" t="s">
        <v>5628</v>
      </c>
      <c r="C2181" s="9" t="s">
        <v>9892</v>
      </c>
      <c r="D2181" s="91" t="s">
        <v>9893</v>
      </c>
      <c r="E2181" s="91"/>
      <c r="F2181" s="91" t="s">
        <v>9894</v>
      </c>
      <c r="G2181" s="19"/>
    </row>
    <row r="2182">
      <c r="A2182" s="9" t="s">
        <v>1016</v>
      </c>
      <c r="B2182" s="273" t="s">
        <v>5628</v>
      </c>
      <c r="C2182" s="9" t="s">
        <v>9524</v>
      </c>
      <c r="D2182" s="91" t="s">
        <v>9895</v>
      </c>
      <c r="E2182" s="91"/>
      <c r="F2182" s="91" t="s">
        <v>9896</v>
      </c>
      <c r="G2182" s="19"/>
    </row>
    <row r="2183">
      <c r="A2183" s="13" t="s">
        <v>1016</v>
      </c>
      <c r="B2183" s="323" t="s">
        <v>5628</v>
      </c>
      <c r="C2183" s="13" t="s">
        <v>5774</v>
      </c>
      <c r="D2183" s="13" t="s">
        <v>9897</v>
      </c>
      <c r="E2183" s="138"/>
      <c r="F2183" s="84" t="s">
        <v>9867</v>
      </c>
      <c r="G2183" s="19"/>
    </row>
    <row r="2184">
      <c r="A2184" s="9" t="s">
        <v>1016</v>
      </c>
      <c r="B2184" s="273" t="s">
        <v>5628</v>
      </c>
      <c r="C2184" s="9" t="s">
        <v>9898</v>
      </c>
      <c r="D2184" s="91" t="s">
        <v>9899</v>
      </c>
      <c r="E2184" s="91"/>
      <c r="F2184" s="91" t="s">
        <v>9900</v>
      </c>
      <c r="G2184" s="19"/>
    </row>
    <row r="2185">
      <c r="A2185" s="9" t="s">
        <v>1016</v>
      </c>
      <c r="B2185" s="273" t="s">
        <v>5628</v>
      </c>
      <c r="C2185" s="9" t="s">
        <v>5634</v>
      </c>
      <c r="D2185" s="91" t="s">
        <v>9901</v>
      </c>
      <c r="E2185" s="91"/>
      <c r="F2185" s="91" t="s">
        <v>8397</v>
      </c>
      <c r="G2185" s="19"/>
    </row>
    <row r="2186">
      <c r="A2186" s="9" t="s">
        <v>1016</v>
      </c>
      <c r="B2186" s="273" t="s">
        <v>5628</v>
      </c>
      <c r="C2186" s="9" t="s">
        <v>9902</v>
      </c>
      <c r="D2186" s="91" t="s">
        <v>9902</v>
      </c>
      <c r="E2186" s="91"/>
      <c r="F2186" s="91" t="s">
        <v>9837</v>
      </c>
      <c r="G2186" s="19"/>
    </row>
    <row r="2187">
      <c r="A2187" s="9" t="s">
        <v>1016</v>
      </c>
      <c r="B2187" s="273" t="s">
        <v>5628</v>
      </c>
      <c r="C2187" s="9" t="s">
        <v>9903</v>
      </c>
      <c r="D2187" s="91" t="s">
        <v>9904</v>
      </c>
      <c r="E2187" s="91"/>
      <c r="F2187" s="91" t="s">
        <v>9905</v>
      </c>
      <c r="G2187" s="19"/>
    </row>
    <row r="2188">
      <c r="A2188" s="9" t="s">
        <v>1016</v>
      </c>
      <c r="B2188" s="273" t="s">
        <v>5628</v>
      </c>
      <c r="C2188" s="9" t="s">
        <v>5818</v>
      </c>
      <c r="D2188" s="91" t="s">
        <v>9906</v>
      </c>
      <c r="E2188" s="91"/>
      <c r="F2188" s="91" t="s">
        <v>9896</v>
      </c>
      <c r="G2188" s="19"/>
    </row>
    <row r="2189">
      <c r="A2189" s="9" t="s">
        <v>1016</v>
      </c>
      <c r="B2189" s="273" t="s">
        <v>5628</v>
      </c>
      <c r="C2189" s="9" t="s">
        <v>4962</v>
      </c>
      <c r="D2189" s="91" t="s">
        <v>9907</v>
      </c>
      <c r="E2189" s="91"/>
      <c r="F2189" s="91" t="s">
        <v>9908</v>
      </c>
      <c r="G2189" s="19"/>
    </row>
    <row r="2190">
      <c r="A2190" s="9" t="s">
        <v>1016</v>
      </c>
      <c r="B2190" s="273" t="s">
        <v>5628</v>
      </c>
      <c r="C2190" s="9" t="s">
        <v>5843</v>
      </c>
      <c r="D2190" s="91" t="s">
        <v>9909</v>
      </c>
      <c r="E2190" s="91"/>
      <c r="F2190" s="91" t="s">
        <v>9910</v>
      </c>
      <c r="G2190" s="19"/>
    </row>
    <row r="2191">
      <c r="A2191" s="9" t="s">
        <v>1016</v>
      </c>
      <c r="B2191" s="273" t="s">
        <v>5628</v>
      </c>
      <c r="C2191" s="9" t="s">
        <v>5849</v>
      </c>
      <c r="D2191" s="91" t="s">
        <v>9911</v>
      </c>
      <c r="E2191" s="91"/>
      <c r="F2191" s="91" t="s">
        <v>9912</v>
      </c>
      <c r="G2191" s="19"/>
    </row>
    <row r="2192">
      <c r="A2192" s="9" t="s">
        <v>1016</v>
      </c>
      <c r="B2192" s="273" t="s">
        <v>5628</v>
      </c>
      <c r="C2192" s="9" t="s">
        <v>5849</v>
      </c>
      <c r="D2192" s="91" t="s">
        <v>9913</v>
      </c>
      <c r="E2192" s="91"/>
      <c r="F2192" s="91" t="s">
        <v>9914</v>
      </c>
      <c r="G2192" s="19"/>
    </row>
    <row r="2193">
      <c r="A2193" s="9" t="s">
        <v>1016</v>
      </c>
      <c r="B2193" s="273" t="s">
        <v>5628</v>
      </c>
      <c r="C2193" s="9" t="s">
        <v>9915</v>
      </c>
      <c r="D2193" s="91" t="s">
        <v>9916</v>
      </c>
      <c r="E2193" s="91"/>
      <c r="F2193" s="91" t="s">
        <v>9896</v>
      </c>
      <c r="G2193" s="19"/>
    </row>
    <row r="2194">
      <c r="A2194" s="9" t="s">
        <v>1016</v>
      </c>
      <c r="B2194" s="273" t="s">
        <v>5628</v>
      </c>
      <c r="C2194" s="9" t="s">
        <v>5851</v>
      </c>
      <c r="D2194" s="91" t="s">
        <v>9917</v>
      </c>
      <c r="E2194" s="91" t="s">
        <v>9918</v>
      </c>
      <c r="F2194" s="91" t="s">
        <v>9919</v>
      </c>
      <c r="G2194" s="19"/>
    </row>
    <row r="2195">
      <c r="A2195" s="9" t="s">
        <v>1016</v>
      </c>
      <c r="B2195" s="273" t="s">
        <v>5628</v>
      </c>
      <c r="C2195" s="9" t="s">
        <v>5851</v>
      </c>
      <c r="D2195" s="91" t="s">
        <v>9920</v>
      </c>
      <c r="E2195" s="91"/>
      <c r="F2195" s="91" t="s">
        <v>9914</v>
      </c>
      <c r="G2195" s="19"/>
    </row>
    <row r="2196">
      <c r="A2196" s="9" t="s">
        <v>1016</v>
      </c>
      <c r="B2196" s="273" t="s">
        <v>5628</v>
      </c>
      <c r="C2196" s="9" t="s">
        <v>5857</v>
      </c>
      <c r="D2196" s="91" t="s">
        <v>9921</v>
      </c>
      <c r="E2196" s="91"/>
      <c r="F2196" s="91" t="s">
        <v>9859</v>
      </c>
      <c r="G2196" s="19"/>
    </row>
    <row r="2197">
      <c r="A2197" s="9" t="s">
        <v>1016</v>
      </c>
      <c r="B2197" s="273" t="s">
        <v>5628</v>
      </c>
      <c r="C2197" s="9" t="s">
        <v>5861</v>
      </c>
      <c r="D2197" s="91" t="s">
        <v>9922</v>
      </c>
      <c r="E2197" s="91"/>
      <c r="F2197" s="91" t="s">
        <v>9914</v>
      </c>
      <c r="G2197" s="122" t="s">
        <v>1333</v>
      </c>
    </row>
    <row r="2198">
      <c r="A2198" s="9" t="s">
        <v>1016</v>
      </c>
      <c r="B2198" s="273" t="s">
        <v>5628</v>
      </c>
      <c r="C2198" s="9" t="s">
        <v>9923</v>
      </c>
      <c r="D2198" s="91" t="s">
        <v>9924</v>
      </c>
      <c r="E2198" s="91"/>
      <c r="F2198" s="91" t="s">
        <v>9836</v>
      </c>
      <c r="G2198" s="19"/>
    </row>
    <row r="2199">
      <c r="A2199" s="1" t="s">
        <v>9925</v>
      </c>
    </row>
    <row r="2200">
      <c r="A2200" s="311" t="s">
        <v>4788</v>
      </c>
      <c r="B2200" s="324" t="s">
        <v>4791</v>
      </c>
      <c r="C2200" s="9" t="s">
        <v>2350</v>
      </c>
      <c r="D2200" s="91" t="s">
        <v>9926</v>
      </c>
      <c r="E2200" s="91"/>
      <c r="F2200" s="91" t="s">
        <v>1401</v>
      </c>
      <c r="G2200" s="19"/>
    </row>
    <row r="2201">
      <c r="A2201" s="311" t="s">
        <v>4788</v>
      </c>
      <c r="B2201" s="324" t="s">
        <v>6969</v>
      </c>
      <c r="C2201" s="9" t="s">
        <v>9927</v>
      </c>
      <c r="D2201" s="91" t="s">
        <v>9928</v>
      </c>
      <c r="E2201" s="91"/>
      <c r="F2201" s="91" t="s">
        <v>1401</v>
      </c>
      <c r="G2201" s="19"/>
    </row>
    <row r="2202">
      <c r="A2202" s="311" t="s">
        <v>4788</v>
      </c>
      <c r="B2202" s="324" t="s">
        <v>6969</v>
      </c>
      <c r="C2202" s="9" t="s">
        <v>7234</v>
      </c>
      <c r="D2202" s="91" t="s">
        <v>1186</v>
      </c>
      <c r="E2202" s="91"/>
      <c r="F2202" s="91" t="s">
        <v>9929</v>
      </c>
      <c r="G2202" s="19"/>
    </row>
    <row r="2203">
      <c r="A2203" s="311" t="s">
        <v>4788</v>
      </c>
      <c r="B2203" s="324" t="s">
        <v>6969</v>
      </c>
      <c r="C2203" s="9" t="s">
        <v>8220</v>
      </c>
      <c r="D2203" s="91" t="s">
        <v>5093</v>
      </c>
      <c r="E2203" s="91"/>
      <c r="F2203" s="91" t="s">
        <v>9930</v>
      </c>
      <c r="G2203" s="19"/>
    </row>
    <row r="2204">
      <c r="A2204" s="311" t="s">
        <v>4788</v>
      </c>
      <c r="B2204" s="324" t="s">
        <v>6969</v>
      </c>
      <c r="C2204" s="9" t="s">
        <v>9931</v>
      </c>
      <c r="D2204" s="91" t="s">
        <v>9932</v>
      </c>
      <c r="E2204" s="91" t="s">
        <v>9933</v>
      </c>
      <c r="F2204" s="91" t="s">
        <v>9934</v>
      </c>
      <c r="G2204" s="19"/>
    </row>
    <row r="2205">
      <c r="A2205" s="311" t="s">
        <v>4788</v>
      </c>
      <c r="B2205" s="324" t="s">
        <v>6969</v>
      </c>
      <c r="C2205" s="9" t="s">
        <v>9935</v>
      </c>
      <c r="D2205" s="91" t="s">
        <v>7352</v>
      </c>
      <c r="E2205" s="91"/>
      <c r="F2205" s="91" t="s">
        <v>9936</v>
      </c>
      <c r="G2205" s="19"/>
    </row>
    <row r="2206">
      <c r="A2206" s="311" t="s">
        <v>4788</v>
      </c>
      <c r="B2206" s="324" t="s">
        <v>6969</v>
      </c>
      <c r="C2206" s="9" t="s">
        <v>7240</v>
      </c>
      <c r="D2206" s="91" t="s">
        <v>7241</v>
      </c>
      <c r="E2206" s="91"/>
      <c r="F2206" s="91" t="s">
        <v>9937</v>
      </c>
      <c r="G2206" s="19"/>
    </row>
    <row r="2207">
      <c r="A2207" s="311" t="s">
        <v>4788</v>
      </c>
      <c r="B2207" s="324" t="s">
        <v>6969</v>
      </c>
      <c r="C2207" s="9" t="s">
        <v>6985</v>
      </c>
      <c r="D2207" s="91" t="s">
        <v>6988</v>
      </c>
      <c r="E2207" s="91"/>
      <c r="F2207" s="91" t="s">
        <v>9938</v>
      </c>
      <c r="G2207" s="19"/>
    </row>
    <row r="2208">
      <c r="A2208" s="311" t="s">
        <v>4788</v>
      </c>
      <c r="B2208" s="324" t="s">
        <v>6969</v>
      </c>
      <c r="C2208" s="9" t="s">
        <v>6974</v>
      </c>
      <c r="D2208" s="91" t="s">
        <v>6977</v>
      </c>
      <c r="E2208" s="91"/>
      <c r="F2208" s="91" t="s">
        <v>9939</v>
      </c>
      <c r="G2208" s="19"/>
    </row>
    <row r="2209">
      <c r="A2209" s="311" t="s">
        <v>4788</v>
      </c>
      <c r="B2209" s="324" t="s">
        <v>8190</v>
      </c>
      <c r="C2209" s="9" t="s">
        <v>5818</v>
      </c>
      <c r="D2209" s="91" t="s">
        <v>9940</v>
      </c>
      <c r="E2209" s="91"/>
      <c r="F2209" s="91" t="s">
        <v>9941</v>
      </c>
      <c r="G2209" s="19"/>
    </row>
    <row r="2210">
      <c r="A2210" s="311" t="s">
        <v>4788</v>
      </c>
      <c r="B2210" s="324" t="s">
        <v>8196</v>
      </c>
      <c r="C2210" s="9" t="s">
        <v>2098</v>
      </c>
      <c r="D2210" s="91" t="s">
        <v>9942</v>
      </c>
      <c r="E2210" s="91"/>
      <c r="F2210" s="91" t="s">
        <v>9943</v>
      </c>
      <c r="G2210" s="19"/>
    </row>
    <row r="2211">
      <c r="A2211" s="311" t="s">
        <v>4788</v>
      </c>
      <c r="B2211" s="324" t="s">
        <v>7260</v>
      </c>
      <c r="C2211" s="9" t="s">
        <v>7251</v>
      </c>
      <c r="D2211" s="91" t="s">
        <v>9944</v>
      </c>
      <c r="E2211" s="91"/>
      <c r="F2211" s="91" t="s">
        <v>9945</v>
      </c>
      <c r="G2211" s="19"/>
    </row>
    <row r="2212">
      <c r="A2212" s="311" t="s">
        <v>4788</v>
      </c>
      <c r="B2212" s="324" t="s">
        <v>7260</v>
      </c>
      <c r="C2212" s="9" t="s">
        <v>7255</v>
      </c>
      <c r="D2212" s="91" t="s">
        <v>9946</v>
      </c>
      <c r="E2212" s="91" t="s">
        <v>9947</v>
      </c>
      <c r="F2212" s="91" t="s">
        <v>9948</v>
      </c>
      <c r="G2212" s="19"/>
    </row>
    <row r="2213">
      <c r="A2213" s="311" t="s">
        <v>4788</v>
      </c>
      <c r="B2213" s="324" t="s">
        <v>7260</v>
      </c>
      <c r="C2213" s="9" t="s">
        <v>7255</v>
      </c>
      <c r="D2213" s="91" t="s">
        <v>9949</v>
      </c>
      <c r="E2213" s="91" t="s">
        <v>9950</v>
      </c>
      <c r="F2213" s="91" t="s">
        <v>9951</v>
      </c>
      <c r="G2213" s="19"/>
    </row>
    <row r="2214">
      <c r="A2214" s="311" t="s">
        <v>4788</v>
      </c>
      <c r="B2214" s="324" t="s">
        <v>7260</v>
      </c>
      <c r="C2214" s="9" t="s">
        <v>7255</v>
      </c>
      <c r="D2214" s="91" t="s">
        <v>9952</v>
      </c>
      <c r="E2214" s="91"/>
      <c r="F2214" s="91" t="s">
        <v>9951</v>
      </c>
      <c r="G2214" s="19"/>
    </row>
    <row r="2215">
      <c r="A2215" s="310" t="s">
        <v>316</v>
      </c>
      <c r="B2215" s="325" t="s">
        <v>9646</v>
      </c>
      <c r="C2215" s="9" t="s">
        <v>9953</v>
      </c>
      <c r="D2215" s="91" t="s">
        <v>9954</v>
      </c>
      <c r="E2215" s="91"/>
      <c r="F2215" s="25" t="s">
        <v>9955</v>
      </c>
      <c r="G2215" s="19"/>
    </row>
    <row r="2216">
      <c r="A2216" s="310" t="s">
        <v>316</v>
      </c>
      <c r="B2216" s="325" t="s">
        <v>9646</v>
      </c>
      <c r="C2216" s="9" t="s">
        <v>9956</v>
      </c>
      <c r="D2216" s="91" t="s">
        <v>9957</v>
      </c>
      <c r="E2216" s="91"/>
      <c r="F2216" s="25" t="s">
        <v>9955</v>
      </c>
      <c r="G2216" s="19"/>
    </row>
    <row r="2217">
      <c r="A2217" s="310" t="s">
        <v>316</v>
      </c>
      <c r="B2217" s="325" t="s">
        <v>9646</v>
      </c>
      <c r="C2217" s="9" t="s">
        <v>922</v>
      </c>
      <c r="D2217" s="91" t="s">
        <v>9958</v>
      </c>
      <c r="E2217" s="91"/>
      <c r="F2217" s="25" t="s">
        <v>9959</v>
      </c>
      <c r="G2217" s="19"/>
    </row>
    <row r="2218">
      <c r="A2218" s="310" t="s">
        <v>316</v>
      </c>
      <c r="B2218" s="325" t="s">
        <v>9646</v>
      </c>
      <c r="C2218" s="9" t="s">
        <v>922</v>
      </c>
      <c r="D2218" s="91" t="s">
        <v>9960</v>
      </c>
      <c r="E2218" s="91"/>
      <c r="F2218" s="91" t="s">
        <v>9961</v>
      </c>
      <c r="G2218" s="19"/>
    </row>
    <row r="2219">
      <c r="A2219" s="310" t="s">
        <v>316</v>
      </c>
      <c r="B2219" s="325" t="s">
        <v>9646</v>
      </c>
      <c r="C2219" s="9" t="s">
        <v>922</v>
      </c>
      <c r="D2219" s="91" t="s">
        <v>9962</v>
      </c>
      <c r="E2219" s="91"/>
      <c r="F2219" s="91" t="s">
        <v>9963</v>
      </c>
      <c r="G2219" s="19"/>
    </row>
    <row r="2220">
      <c r="A2220" s="310" t="s">
        <v>316</v>
      </c>
      <c r="B2220" s="325" t="s">
        <v>9646</v>
      </c>
      <c r="C2220" s="9" t="s">
        <v>922</v>
      </c>
      <c r="D2220" s="91" t="s">
        <v>9649</v>
      </c>
      <c r="E2220" s="91"/>
      <c r="F2220" s="91" t="s">
        <v>9964</v>
      </c>
      <c r="G2220" s="19"/>
    </row>
    <row r="2221">
      <c r="A2221" s="311" t="s">
        <v>316</v>
      </c>
      <c r="B2221" s="326" t="s">
        <v>9820</v>
      </c>
      <c r="C2221" s="9"/>
      <c r="D2221" s="91" t="s">
        <v>9965</v>
      </c>
      <c r="E2221" s="91" t="s">
        <v>9966</v>
      </c>
      <c r="F2221" s="91" t="s">
        <v>9967</v>
      </c>
      <c r="G2221" s="19"/>
    </row>
    <row r="2222">
      <c r="A2222" s="311" t="s">
        <v>316</v>
      </c>
      <c r="B2222" s="326" t="s">
        <v>9820</v>
      </c>
      <c r="C2222" s="9"/>
      <c r="D2222" s="91" t="s">
        <v>9968</v>
      </c>
      <c r="E2222" s="91" t="s">
        <v>9966</v>
      </c>
      <c r="F2222" s="91" t="s">
        <v>9967</v>
      </c>
      <c r="G2222" s="19"/>
    </row>
    <row r="2223">
      <c r="A2223" s="311" t="s">
        <v>316</v>
      </c>
      <c r="B2223" s="324" t="s">
        <v>1987</v>
      </c>
      <c r="C2223" s="9" t="s">
        <v>9969</v>
      </c>
      <c r="D2223" s="91" t="s">
        <v>9970</v>
      </c>
      <c r="E2223" s="91"/>
      <c r="F2223" s="91" t="s">
        <v>9929</v>
      </c>
      <c r="G2223" s="19"/>
    </row>
    <row r="2224">
      <c r="A2224" s="311" t="s">
        <v>316</v>
      </c>
      <c r="B2224" s="326" t="s">
        <v>4651</v>
      </c>
      <c r="C2224" s="9" t="s">
        <v>9971</v>
      </c>
      <c r="D2224" s="91" t="s">
        <v>9972</v>
      </c>
      <c r="E2224" s="91" t="s">
        <v>4980</v>
      </c>
      <c r="F2224" s="91" t="s">
        <v>9973</v>
      </c>
      <c r="G2224" s="19"/>
    </row>
    <row r="2225">
      <c r="A2225" s="311" t="s">
        <v>316</v>
      </c>
      <c r="B2225" s="326" t="s">
        <v>9974</v>
      </c>
      <c r="C2225" s="9" t="s">
        <v>9975</v>
      </c>
      <c r="D2225" s="91" t="s">
        <v>9976</v>
      </c>
      <c r="E2225" s="91" t="s">
        <v>9977</v>
      </c>
      <c r="F2225" s="91" t="s">
        <v>9978</v>
      </c>
      <c r="G2225" s="19"/>
    </row>
    <row r="2226">
      <c r="A2226" s="311" t="s">
        <v>326</v>
      </c>
      <c r="B2226" s="324" t="s">
        <v>1215</v>
      </c>
      <c r="C2226" s="9" t="s">
        <v>9979</v>
      </c>
      <c r="D2226" s="91" t="s">
        <v>9980</v>
      </c>
      <c r="E2226" s="91"/>
      <c r="F2226" s="91" t="s">
        <v>9981</v>
      </c>
      <c r="G2226" s="19"/>
    </row>
    <row r="2227">
      <c r="A2227" s="311" t="s">
        <v>326</v>
      </c>
      <c r="B2227" s="324" t="s">
        <v>658</v>
      </c>
      <c r="C2227" s="9" t="s">
        <v>2644</v>
      </c>
      <c r="D2227" s="91" t="s">
        <v>9982</v>
      </c>
      <c r="E2227" s="91"/>
      <c r="F2227" s="91" t="s">
        <v>9983</v>
      </c>
      <c r="G2227" s="19"/>
    </row>
    <row r="2228">
      <c r="A2228" s="311" t="s">
        <v>326</v>
      </c>
      <c r="B2228" s="324" t="s">
        <v>658</v>
      </c>
      <c r="C2228" s="9" t="s">
        <v>2644</v>
      </c>
      <c r="D2228" s="91" t="s">
        <v>9984</v>
      </c>
      <c r="E2228" s="91"/>
      <c r="F2228" s="91" t="s">
        <v>9985</v>
      </c>
      <c r="G2228" s="19"/>
    </row>
    <row r="2229">
      <c r="A2229" s="311" t="s">
        <v>326</v>
      </c>
      <c r="B2229" s="324" t="s">
        <v>658</v>
      </c>
      <c r="C2229" s="89" t="s">
        <v>2644</v>
      </c>
      <c r="D2229" s="89" t="s">
        <v>8820</v>
      </c>
      <c r="E2229" s="91"/>
      <c r="F2229" s="91" t="s">
        <v>9986</v>
      </c>
      <c r="G2229" s="19"/>
    </row>
    <row r="2230">
      <c r="A2230" s="311" t="s">
        <v>687</v>
      </c>
      <c r="B2230" s="324" t="s">
        <v>688</v>
      </c>
      <c r="C2230" s="9" t="s">
        <v>2643</v>
      </c>
      <c r="D2230" s="91" t="s">
        <v>9987</v>
      </c>
      <c r="E2230" s="91"/>
      <c r="F2230" s="91" t="s">
        <v>9988</v>
      </c>
      <c r="G2230" s="19"/>
    </row>
    <row r="2231">
      <c r="A2231" s="311" t="s">
        <v>687</v>
      </c>
      <c r="B2231" s="324" t="s">
        <v>688</v>
      </c>
      <c r="C2231" s="9" t="s">
        <v>9989</v>
      </c>
      <c r="D2231" s="91" t="s">
        <v>9990</v>
      </c>
      <c r="E2231" s="91"/>
      <c r="F2231" s="91" t="s">
        <v>9991</v>
      </c>
      <c r="G2231" s="19"/>
    </row>
    <row r="2232">
      <c r="A2232" s="311" t="s">
        <v>687</v>
      </c>
      <c r="B2232" s="324" t="s">
        <v>688</v>
      </c>
      <c r="C2232" s="9" t="s">
        <v>9989</v>
      </c>
      <c r="D2232" s="91" t="s">
        <v>6975</v>
      </c>
      <c r="E2232" s="91" t="s">
        <v>9992</v>
      </c>
      <c r="F2232" s="91" t="s">
        <v>9993</v>
      </c>
      <c r="G2232" s="19"/>
    </row>
    <row r="2233">
      <c r="A2233" s="311" t="s">
        <v>687</v>
      </c>
      <c r="B2233" s="324" t="s">
        <v>693</v>
      </c>
      <c r="C2233" s="9" t="s">
        <v>958</v>
      </c>
      <c r="D2233" s="91" t="s">
        <v>959</v>
      </c>
      <c r="E2233" s="91"/>
      <c r="F2233" s="91" t="s">
        <v>1401</v>
      </c>
      <c r="G2233" s="19"/>
    </row>
    <row r="2234">
      <c r="A2234" s="311" t="s">
        <v>687</v>
      </c>
      <c r="B2234" s="324" t="s">
        <v>693</v>
      </c>
      <c r="C2234" s="9" t="s">
        <v>961</v>
      </c>
      <c r="D2234" s="91" t="s">
        <v>1186</v>
      </c>
      <c r="E2234" s="91"/>
      <c r="F2234" s="91" t="s">
        <v>1401</v>
      </c>
      <c r="G2234" s="19"/>
    </row>
    <row r="2235">
      <c r="A2235" s="311" t="s">
        <v>687</v>
      </c>
      <c r="B2235" s="324" t="s">
        <v>693</v>
      </c>
      <c r="C2235" s="9" t="s">
        <v>715</v>
      </c>
      <c r="D2235" s="91" t="s">
        <v>718</v>
      </c>
      <c r="E2235" s="91"/>
      <c r="F2235" s="91" t="s">
        <v>9963</v>
      </c>
      <c r="G2235" s="19"/>
    </row>
    <row r="2236">
      <c r="A2236" s="311" t="s">
        <v>687</v>
      </c>
      <c r="B2236" s="324" t="s">
        <v>693</v>
      </c>
      <c r="C2236" s="9" t="s">
        <v>715</v>
      </c>
      <c r="D2236" s="91" t="s">
        <v>4806</v>
      </c>
      <c r="E2236" s="91"/>
      <c r="F2236" s="91" t="s">
        <v>9963</v>
      </c>
      <c r="G2236" s="19"/>
    </row>
    <row r="2237">
      <c r="A2237" s="311" t="s">
        <v>687</v>
      </c>
      <c r="B2237" s="324" t="s">
        <v>693</v>
      </c>
      <c r="C2237" s="9" t="s">
        <v>5344</v>
      </c>
      <c r="D2237" s="91" t="s">
        <v>5172</v>
      </c>
      <c r="E2237" s="91"/>
      <c r="F2237" s="91" t="s">
        <v>9994</v>
      </c>
      <c r="G2237" s="19"/>
    </row>
    <row r="2238">
      <c r="A2238" s="311" t="s">
        <v>687</v>
      </c>
      <c r="B2238" s="324" t="s">
        <v>693</v>
      </c>
      <c r="C2238" s="9" t="s">
        <v>1634</v>
      </c>
      <c r="D2238" s="91" t="s">
        <v>985</v>
      </c>
      <c r="E2238" s="91"/>
      <c r="F2238" s="91" t="s">
        <v>9995</v>
      </c>
      <c r="G2238" s="19"/>
    </row>
    <row r="2239">
      <c r="A2239" s="311" t="s">
        <v>687</v>
      </c>
      <c r="B2239" s="324" t="s">
        <v>693</v>
      </c>
      <c r="C2239" s="9" t="s">
        <v>1636</v>
      </c>
      <c r="D2239" s="91" t="s">
        <v>4672</v>
      </c>
      <c r="E2239" s="91" t="s">
        <v>2714</v>
      </c>
      <c r="F2239" s="91" t="s">
        <v>9996</v>
      </c>
      <c r="G2239" s="19"/>
    </row>
    <row r="2240">
      <c r="A2240" s="311" t="s">
        <v>687</v>
      </c>
      <c r="B2240" s="324" t="s">
        <v>693</v>
      </c>
      <c r="C2240" s="9" t="s">
        <v>1636</v>
      </c>
      <c r="D2240" s="91" t="s">
        <v>6056</v>
      </c>
      <c r="E2240" s="91"/>
      <c r="F2240" s="91" t="s">
        <v>9994</v>
      </c>
      <c r="G2240" s="19"/>
    </row>
    <row r="2241">
      <c r="A2241" s="311" t="s">
        <v>687</v>
      </c>
      <c r="B2241" s="324" t="s">
        <v>1638</v>
      </c>
      <c r="C2241" s="9"/>
      <c r="D2241" s="91" t="s">
        <v>9997</v>
      </c>
      <c r="E2241" s="91"/>
      <c r="F2241" s="91" t="s">
        <v>9998</v>
      </c>
      <c r="G2241" s="19"/>
    </row>
    <row r="2242">
      <c r="A2242" s="311" t="s">
        <v>687</v>
      </c>
      <c r="B2242" s="324" t="s">
        <v>1638</v>
      </c>
      <c r="C2242" s="9"/>
      <c r="D2242" s="91" t="s">
        <v>9999</v>
      </c>
      <c r="E2242" s="91"/>
      <c r="F2242" s="91" t="s">
        <v>9998</v>
      </c>
      <c r="G2242" s="19"/>
    </row>
    <row r="2243">
      <c r="A2243" s="311" t="s">
        <v>988</v>
      </c>
      <c r="B2243" s="324" t="s">
        <v>10000</v>
      </c>
      <c r="C2243" s="9" t="s">
        <v>10001</v>
      </c>
      <c r="D2243" s="91" t="s">
        <v>10002</v>
      </c>
      <c r="E2243" s="91" t="s">
        <v>10003</v>
      </c>
      <c r="F2243" s="91" t="s">
        <v>10004</v>
      </c>
      <c r="G2243" s="19"/>
    </row>
    <row r="2244">
      <c r="A2244" s="60" t="s">
        <v>366</v>
      </c>
    </row>
    <row r="2245">
      <c r="A2245" s="311" t="s">
        <v>4788</v>
      </c>
      <c r="B2245" s="324" t="s">
        <v>7260</v>
      </c>
      <c r="C2245" s="9"/>
      <c r="D2245" s="91"/>
      <c r="E2245" s="91"/>
      <c r="F2245" s="91"/>
      <c r="G2245" s="19"/>
    </row>
    <row r="2246">
      <c r="A2246" s="311" t="s">
        <v>316</v>
      </c>
      <c r="B2246" s="324" t="s">
        <v>1987</v>
      </c>
      <c r="C2246" s="9"/>
      <c r="D2246" s="91"/>
      <c r="E2246" s="91"/>
      <c r="F2246" s="91" t="s">
        <v>9945</v>
      </c>
      <c r="G2246" s="19"/>
    </row>
    <row r="2247">
      <c r="A2247" s="311" t="s">
        <v>316</v>
      </c>
      <c r="B2247" s="324" t="s">
        <v>1987</v>
      </c>
      <c r="C2247" s="9"/>
      <c r="D2247" s="91"/>
      <c r="E2247" s="91" t="s">
        <v>10005</v>
      </c>
      <c r="F2247" s="91"/>
      <c r="G2247" s="19"/>
    </row>
    <row r="2248">
      <c r="A2248" s="311" t="s">
        <v>687</v>
      </c>
      <c r="B2248" s="324" t="s">
        <v>688</v>
      </c>
      <c r="C2248" s="9"/>
      <c r="D2248" s="91" t="s">
        <v>7032</v>
      </c>
      <c r="E2248" s="91"/>
      <c r="F2248" s="91" t="s">
        <v>10006</v>
      </c>
      <c r="G2248" s="19"/>
    </row>
    <row r="2249">
      <c r="A2249" s="311" t="s">
        <v>687</v>
      </c>
      <c r="B2249" s="324" t="s">
        <v>693</v>
      </c>
      <c r="C2249" s="9"/>
      <c r="D2249" s="91" t="s">
        <v>10007</v>
      </c>
      <c r="E2249" s="91"/>
      <c r="F2249" s="91" t="s">
        <v>10008</v>
      </c>
      <c r="G2249" s="19"/>
    </row>
    <row r="2250">
      <c r="A2250" s="311" t="s">
        <v>248</v>
      </c>
      <c r="B2250" s="324" t="s">
        <v>249</v>
      </c>
      <c r="C2250" s="9" t="s">
        <v>254</v>
      </c>
      <c r="D2250" s="91" t="s">
        <v>5417</v>
      </c>
      <c r="E2250" s="91"/>
      <c r="F2250" s="91" t="s">
        <v>10009</v>
      </c>
      <c r="G2250" s="19"/>
    </row>
    <row r="2251">
      <c r="A2251" s="311" t="s">
        <v>7032</v>
      </c>
      <c r="B2251" s="324" t="s">
        <v>10010</v>
      </c>
      <c r="C2251" s="9"/>
      <c r="D2251" s="91"/>
      <c r="E2251" s="91" t="s">
        <v>10011</v>
      </c>
      <c r="F2251" s="91" t="s">
        <v>10012</v>
      </c>
      <c r="G2251" s="19"/>
    </row>
    <row r="2252">
      <c r="A2252" s="311" t="s">
        <v>7032</v>
      </c>
      <c r="B2252" s="324" t="s">
        <v>7566</v>
      </c>
      <c r="C2252" s="9"/>
      <c r="D2252" s="91"/>
      <c r="E2252" s="91" t="s">
        <v>10013</v>
      </c>
      <c r="F2252" s="91" t="s">
        <v>10014</v>
      </c>
      <c r="G2252" s="19"/>
    </row>
    <row r="2253">
      <c r="A2253" s="311" t="s">
        <v>7032</v>
      </c>
      <c r="B2253" s="324" t="s">
        <v>10015</v>
      </c>
      <c r="C2253" s="9"/>
      <c r="D2253" s="91"/>
      <c r="E2253" s="91" t="s">
        <v>10016</v>
      </c>
      <c r="F2253" s="91" t="s">
        <v>10017</v>
      </c>
      <c r="G2253" s="19"/>
    </row>
    <row r="2254">
      <c r="A2254" s="311" t="s">
        <v>7032</v>
      </c>
      <c r="B2254" s="324" t="s">
        <v>10018</v>
      </c>
      <c r="C2254" s="9"/>
      <c r="D2254" s="91"/>
      <c r="E2254" s="91"/>
      <c r="F2254" s="91" t="s">
        <v>10019</v>
      </c>
      <c r="G2254" s="19"/>
    </row>
    <row r="2255">
      <c r="A2255" s="311" t="s">
        <v>7032</v>
      </c>
      <c r="B2255" s="324" t="s">
        <v>10020</v>
      </c>
      <c r="C2255" s="9"/>
      <c r="D2255" s="91"/>
      <c r="E2255" s="91" t="s">
        <v>10021</v>
      </c>
      <c r="F2255" s="91" t="s">
        <v>9963</v>
      </c>
      <c r="G2255" s="19"/>
    </row>
    <row r="2256">
      <c r="A2256" s="311" t="s">
        <v>7032</v>
      </c>
      <c r="B2256" s="324" t="s">
        <v>10022</v>
      </c>
      <c r="C2256" s="9"/>
      <c r="D2256" s="91"/>
      <c r="E2256" s="91"/>
      <c r="F2256" s="91" t="s">
        <v>10023</v>
      </c>
      <c r="G2256" s="19"/>
    </row>
    <row r="2257">
      <c r="A2257" s="311" t="s">
        <v>7032</v>
      </c>
      <c r="B2257" s="324" t="s">
        <v>10024</v>
      </c>
      <c r="C2257" s="9"/>
      <c r="D2257" s="91"/>
      <c r="E2257" s="91"/>
      <c r="F2257" s="91" t="s">
        <v>10025</v>
      </c>
      <c r="G2257" s="19"/>
    </row>
    <row r="2258">
      <c r="A2258" s="311" t="s">
        <v>7032</v>
      </c>
      <c r="B2258" s="324" t="s">
        <v>9829</v>
      </c>
      <c r="C2258" s="9"/>
      <c r="D2258" s="91"/>
      <c r="E2258" s="91"/>
      <c r="F2258" s="91"/>
      <c r="G2258" s="19"/>
    </row>
    <row r="2259">
      <c r="A2259" s="311" t="s">
        <v>7032</v>
      </c>
      <c r="B2259" s="324" t="s">
        <v>10026</v>
      </c>
      <c r="C2259" s="9"/>
      <c r="D2259" s="91"/>
      <c r="E2259" s="91"/>
      <c r="F2259" s="91" t="s">
        <v>9955</v>
      </c>
      <c r="G2259" s="19"/>
    </row>
    <row r="2260">
      <c r="A2260" s="1" t="s">
        <v>10027</v>
      </c>
    </row>
    <row r="2261">
      <c r="A2261" s="9" t="s">
        <v>326</v>
      </c>
      <c r="B2261" s="327" t="s">
        <v>1206</v>
      </c>
      <c r="C2261" s="9" t="s">
        <v>1479</v>
      </c>
      <c r="D2261" s="91" t="s">
        <v>1482</v>
      </c>
      <c r="E2261" s="91"/>
      <c r="F2261" s="91" t="s">
        <v>10028</v>
      </c>
      <c r="G2261" s="91"/>
    </row>
    <row r="2262">
      <c r="A2262" s="9" t="s">
        <v>326</v>
      </c>
      <c r="B2262" s="327" t="s">
        <v>1206</v>
      </c>
      <c r="C2262" s="9" t="s">
        <v>1479</v>
      </c>
      <c r="D2262" s="91" t="s">
        <v>639</v>
      </c>
      <c r="E2262" s="91"/>
      <c r="F2262" s="91" t="s">
        <v>10029</v>
      </c>
      <c r="G2262" s="91"/>
    </row>
    <row r="2263">
      <c r="A2263" s="9" t="s">
        <v>326</v>
      </c>
      <c r="B2263" s="327" t="s">
        <v>1215</v>
      </c>
      <c r="C2263" s="9"/>
      <c r="D2263" s="91" t="s">
        <v>10030</v>
      </c>
      <c r="E2263" s="91"/>
      <c r="F2263" s="91" t="s">
        <v>10031</v>
      </c>
      <c r="G2263" s="91"/>
    </row>
    <row r="2264">
      <c r="A2264" s="9" t="s">
        <v>326</v>
      </c>
      <c r="B2264" s="327" t="s">
        <v>658</v>
      </c>
      <c r="C2264" s="9" t="s">
        <v>10032</v>
      </c>
      <c r="D2264" s="91" t="s">
        <v>10033</v>
      </c>
      <c r="E2264" s="91" t="s">
        <v>10034</v>
      </c>
      <c r="F2264" s="91" t="s">
        <v>10035</v>
      </c>
      <c r="G2264" s="120"/>
    </row>
    <row r="2265">
      <c r="A2265" s="9" t="s">
        <v>326</v>
      </c>
      <c r="B2265" s="327" t="s">
        <v>658</v>
      </c>
      <c r="C2265" s="9" t="s">
        <v>2029</v>
      </c>
      <c r="D2265" s="91" t="s">
        <v>10036</v>
      </c>
      <c r="E2265" s="91"/>
      <c r="F2265" s="155" t="s">
        <v>152</v>
      </c>
      <c r="G2265" s="121" t="str">
        <f>HYPERLINK("https://www.youtube.com/watch?v=7fYxSGGd-Ts","Link")</f>
        <v>Link</v>
      </c>
    </row>
    <row r="2266">
      <c r="A2266" s="9" t="s">
        <v>326</v>
      </c>
      <c r="B2266" s="327" t="s">
        <v>658</v>
      </c>
      <c r="C2266" s="9" t="s">
        <v>1244</v>
      </c>
      <c r="D2266" s="91" t="s">
        <v>10037</v>
      </c>
      <c r="E2266" s="91"/>
      <c r="F2266" s="91" t="s">
        <v>10038</v>
      </c>
      <c r="G2266" s="91"/>
    </row>
    <row r="2267">
      <c r="A2267" s="9" t="s">
        <v>326</v>
      </c>
      <c r="B2267" s="327" t="s">
        <v>658</v>
      </c>
      <c r="C2267" s="9"/>
      <c r="D2267" s="91" t="s">
        <v>660</v>
      </c>
      <c r="E2267" s="91"/>
      <c r="F2267" s="91" t="s">
        <v>10039</v>
      </c>
      <c r="G2267" s="91"/>
    </row>
    <row r="2268">
      <c r="A2268" s="9" t="s">
        <v>4659</v>
      </c>
      <c r="B2268" s="327" t="s">
        <v>5126</v>
      </c>
      <c r="C2268" s="9" t="s">
        <v>10040</v>
      </c>
      <c r="D2268" s="91" t="s">
        <v>10041</v>
      </c>
      <c r="E2268" s="91"/>
      <c r="F2268" s="91" t="s">
        <v>10042</v>
      </c>
      <c r="G2268" s="91"/>
    </row>
    <row r="2269">
      <c r="A2269" s="9" t="s">
        <v>4659</v>
      </c>
      <c r="B2269" s="327" t="s">
        <v>5126</v>
      </c>
      <c r="C2269" s="9" t="s">
        <v>10043</v>
      </c>
      <c r="D2269" s="91" t="s">
        <v>10044</v>
      </c>
      <c r="E2269" s="91"/>
      <c r="F2269" s="91" t="s">
        <v>10045</v>
      </c>
      <c r="G2269" s="91"/>
    </row>
    <row r="2270">
      <c r="A2270" s="9" t="s">
        <v>3979</v>
      </c>
      <c r="B2270" s="327" t="s">
        <v>3980</v>
      </c>
      <c r="C2270" s="9"/>
      <c r="D2270" s="91" t="s">
        <v>10046</v>
      </c>
      <c r="E2270" s="91"/>
      <c r="F2270" s="91" t="s">
        <v>10047</v>
      </c>
      <c r="G2270" s="91"/>
    </row>
    <row r="2271">
      <c r="A2271" s="9" t="s">
        <v>687</v>
      </c>
      <c r="B2271" s="327" t="s">
        <v>693</v>
      </c>
      <c r="C2271" s="9" t="s">
        <v>702</v>
      </c>
      <c r="D2271" s="91" t="s">
        <v>10048</v>
      </c>
      <c r="E2271" s="91"/>
      <c r="F2271" s="91" t="s">
        <v>10035</v>
      </c>
      <c r="G2271" s="91"/>
    </row>
    <row r="2272">
      <c r="A2272" s="9" t="s">
        <v>687</v>
      </c>
      <c r="B2272" s="327" t="s">
        <v>693</v>
      </c>
      <c r="C2272" s="9" t="s">
        <v>702</v>
      </c>
      <c r="D2272" s="91" t="s">
        <v>4153</v>
      </c>
      <c r="E2272" s="91"/>
      <c r="F2272" s="91" t="s">
        <v>10049</v>
      </c>
      <c r="G2272" s="91"/>
    </row>
    <row r="2273">
      <c r="A2273" s="9" t="s">
        <v>687</v>
      </c>
      <c r="B2273" s="327" t="s">
        <v>693</v>
      </c>
      <c r="C2273" s="9" t="s">
        <v>706</v>
      </c>
      <c r="D2273" s="91" t="s">
        <v>974</v>
      </c>
      <c r="E2273" s="91"/>
      <c r="F2273" s="91" t="s">
        <v>10050</v>
      </c>
      <c r="G2273" s="91"/>
    </row>
    <row r="2274">
      <c r="A2274" s="9" t="s">
        <v>687</v>
      </c>
      <c r="B2274" s="327" t="s">
        <v>693</v>
      </c>
      <c r="C2274" s="9" t="s">
        <v>715</v>
      </c>
      <c r="D2274" s="91" t="s">
        <v>3468</v>
      </c>
      <c r="E2274" s="91"/>
      <c r="F2274" s="91" t="s">
        <v>10051</v>
      </c>
      <c r="G2274" s="91"/>
    </row>
    <row r="2275">
      <c r="A2275" s="9" t="s">
        <v>687</v>
      </c>
      <c r="B2275" s="327" t="s">
        <v>693</v>
      </c>
      <c r="C2275" s="9" t="s">
        <v>715</v>
      </c>
      <c r="D2275" s="91" t="s">
        <v>1616</v>
      </c>
      <c r="E2275" s="91"/>
      <c r="F2275" s="91" t="s">
        <v>10052</v>
      </c>
      <c r="G2275" s="91"/>
    </row>
    <row r="2276">
      <c r="A2276" s="9" t="s">
        <v>687</v>
      </c>
      <c r="B2276" s="327" t="s">
        <v>693</v>
      </c>
      <c r="C2276" s="9" t="s">
        <v>715</v>
      </c>
      <c r="D2276" s="91" t="s">
        <v>721</v>
      </c>
      <c r="E2276" s="91"/>
      <c r="F2276" s="91" t="s">
        <v>10053</v>
      </c>
      <c r="G2276" s="91"/>
    </row>
    <row r="2277">
      <c r="A2277" s="9" t="s">
        <v>687</v>
      </c>
      <c r="B2277" s="327" t="s">
        <v>693</v>
      </c>
      <c r="C2277" s="9" t="s">
        <v>1617</v>
      </c>
      <c r="D2277" s="91" t="s">
        <v>10054</v>
      </c>
      <c r="E2277" s="91"/>
      <c r="F2277" s="91" t="s">
        <v>10042</v>
      </c>
      <c r="G2277" s="91"/>
    </row>
    <row r="2278">
      <c r="A2278" s="9" t="s">
        <v>687</v>
      </c>
      <c r="B2278" s="327" t="s">
        <v>693</v>
      </c>
      <c r="C2278" s="9" t="s">
        <v>1634</v>
      </c>
      <c r="D2278" s="91" t="s">
        <v>639</v>
      </c>
      <c r="E2278" s="91" t="s">
        <v>2858</v>
      </c>
      <c r="F2278" s="91" t="s">
        <v>10055</v>
      </c>
      <c r="G2278" s="91"/>
    </row>
    <row r="2279">
      <c r="A2279" s="9" t="s">
        <v>248</v>
      </c>
      <c r="B2279" s="327" t="s">
        <v>9459</v>
      </c>
      <c r="C2279" s="9" t="s">
        <v>6703</v>
      </c>
      <c r="D2279" s="91" t="s">
        <v>10056</v>
      </c>
      <c r="E2279" s="91" t="s">
        <v>10057</v>
      </c>
      <c r="F2279" s="91" t="s">
        <v>10031</v>
      </c>
      <c r="G2279" s="91"/>
    </row>
    <row r="2280">
      <c r="A2280" s="9" t="s">
        <v>248</v>
      </c>
      <c r="B2280" s="327" t="s">
        <v>4580</v>
      </c>
      <c r="C2280" s="9"/>
      <c r="D2280" s="91" t="s">
        <v>10058</v>
      </c>
      <c r="E2280" s="91"/>
      <c r="F2280" s="91" t="s">
        <v>10059</v>
      </c>
      <c r="G2280" s="91"/>
    </row>
    <row r="2281">
      <c r="A2281" s="9" t="s">
        <v>388</v>
      </c>
      <c r="B2281" s="327" t="s">
        <v>5355</v>
      </c>
      <c r="C2281" s="9" t="s">
        <v>10060</v>
      </c>
      <c r="D2281" s="91" t="s">
        <v>10061</v>
      </c>
      <c r="E2281" s="91"/>
      <c r="F2281" s="91" t="s">
        <v>8661</v>
      </c>
      <c r="G2281" s="91"/>
    </row>
    <row r="2282">
      <c r="A2282" s="9" t="s">
        <v>388</v>
      </c>
      <c r="B2282" s="327" t="s">
        <v>5405</v>
      </c>
      <c r="C2282" s="9" t="s">
        <v>7170</v>
      </c>
      <c r="D2282" s="91" t="s">
        <v>10062</v>
      </c>
      <c r="E2282" s="91"/>
      <c r="F2282" s="91" t="s">
        <v>10063</v>
      </c>
      <c r="G2282" s="91"/>
    </row>
    <row r="2283">
      <c r="A2283" s="9" t="s">
        <v>388</v>
      </c>
      <c r="B2283" s="327" t="s">
        <v>5405</v>
      </c>
      <c r="C2283" s="9" t="s">
        <v>7170</v>
      </c>
      <c r="D2283" s="91" t="s">
        <v>10064</v>
      </c>
      <c r="E2283" s="91"/>
      <c r="F2283" s="91" t="s">
        <v>10049</v>
      </c>
      <c r="G2283" s="91"/>
    </row>
    <row r="2284">
      <c r="A2284" s="9" t="s">
        <v>388</v>
      </c>
      <c r="B2284" s="327" t="s">
        <v>5405</v>
      </c>
      <c r="C2284" s="9" t="s">
        <v>10065</v>
      </c>
      <c r="D2284" s="91" t="s">
        <v>10066</v>
      </c>
      <c r="E2284" s="91"/>
      <c r="F2284" s="91" t="s">
        <v>10067</v>
      </c>
      <c r="G2284" s="91"/>
    </row>
    <row r="2285">
      <c r="A2285" s="9" t="s">
        <v>388</v>
      </c>
      <c r="B2285" s="327" t="s">
        <v>5405</v>
      </c>
      <c r="C2285" s="9" t="s">
        <v>10065</v>
      </c>
      <c r="D2285" s="91" t="s">
        <v>10068</v>
      </c>
      <c r="E2285" s="91"/>
      <c r="F2285" s="91" t="s">
        <v>10069</v>
      </c>
      <c r="G2285" s="91"/>
    </row>
    <row r="2286">
      <c r="A2286" s="9" t="s">
        <v>388</v>
      </c>
      <c r="B2286" s="327" t="s">
        <v>1347</v>
      </c>
      <c r="C2286" s="9" t="s">
        <v>1645</v>
      </c>
      <c r="D2286" s="91" t="s">
        <v>10070</v>
      </c>
      <c r="E2286" s="91"/>
      <c r="F2286" s="91" t="s">
        <v>10071</v>
      </c>
      <c r="G2286" s="91"/>
    </row>
    <row r="2287">
      <c r="A2287" s="9" t="s">
        <v>388</v>
      </c>
      <c r="B2287" s="327" t="s">
        <v>1347</v>
      </c>
      <c r="C2287" s="9" t="s">
        <v>1645</v>
      </c>
      <c r="D2287" s="91" t="s">
        <v>1646</v>
      </c>
      <c r="E2287" s="91"/>
      <c r="F2287" s="91" t="s">
        <v>10042</v>
      </c>
      <c r="G2287" s="91"/>
    </row>
    <row r="2288">
      <c r="A2288" s="9" t="s">
        <v>388</v>
      </c>
      <c r="B2288" s="327" t="s">
        <v>1347</v>
      </c>
      <c r="C2288" s="9" t="s">
        <v>1645</v>
      </c>
      <c r="D2288" s="91" t="s">
        <v>10072</v>
      </c>
      <c r="E2288" s="91"/>
      <c r="F2288" s="91" t="s">
        <v>10071</v>
      </c>
      <c r="G2288" s="91"/>
    </row>
    <row r="2289">
      <c r="A2289" s="9" t="s">
        <v>388</v>
      </c>
      <c r="B2289" s="327" t="s">
        <v>1347</v>
      </c>
      <c r="C2289" s="9" t="s">
        <v>10073</v>
      </c>
      <c r="D2289" s="91" t="s">
        <v>10074</v>
      </c>
      <c r="E2289" s="91"/>
      <c r="F2289" s="91" t="s">
        <v>10069</v>
      </c>
      <c r="G2289" s="91"/>
    </row>
    <row r="2290">
      <c r="A2290" s="9" t="s">
        <v>388</v>
      </c>
      <c r="B2290" s="327" t="s">
        <v>1347</v>
      </c>
      <c r="C2290" s="9" t="s">
        <v>10075</v>
      </c>
      <c r="D2290" s="91" t="s">
        <v>10076</v>
      </c>
      <c r="E2290" s="91"/>
      <c r="F2290" s="91" t="s">
        <v>10077</v>
      </c>
      <c r="G2290" s="91"/>
    </row>
    <row r="2291">
      <c r="A2291" s="9" t="s">
        <v>388</v>
      </c>
      <c r="B2291" s="327" t="s">
        <v>1347</v>
      </c>
      <c r="C2291" s="9" t="s">
        <v>1348</v>
      </c>
      <c r="D2291" s="91" t="s">
        <v>10078</v>
      </c>
      <c r="E2291" s="91"/>
      <c r="F2291" s="91" t="s">
        <v>10045</v>
      </c>
      <c r="G2291" s="91"/>
    </row>
    <row r="2292">
      <c r="A2292" s="9" t="s">
        <v>388</v>
      </c>
      <c r="B2292" s="327" t="s">
        <v>10079</v>
      </c>
      <c r="C2292" s="9" t="s">
        <v>10080</v>
      </c>
      <c r="D2292" s="89" t="s">
        <v>10081</v>
      </c>
      <c r="E2292" s="91"/>
      <c r="F2292" s="91" t="s">
        <v>10082</v>
      </c>
      <c r="G2292" s="91"/>
    </row>
    <row r="2293">
      <c r="A2293" s="9" t="s">
        <v>388</v>
      </c>
      <c r="B2293" s="327" t="s">
        <v>10079</v>
      </c>
      <c r="C2293" s="9" t="s">
        <v>10080</v>
      </c>
      <c r="D2293" s="89" t="s">
        <v>10083</v>
      </c>
      <c r="E2293" s="91"/>
      <c r="F2293" s="91" t="s">
        <v>10082</v>
      </c>
      <c r="G2293" s="91"/>
    </row>
    <row r="2294">
      <c r="A2294" s="9" t="s">
        <v>388</v>
      </c>
      <c r="B2294" s="327" t="s">
        <v>10079</v>
      </c>
      <c r="C2294" s="9" t="s">
        <v>10080</v>
      </c>
      <c r="D2294" s="89" t="s">
        <v>10084</v>
      </c>
      <c r="E2294" s="91"/>
      <c r="F2294" s="91" t="s">
        <v>10082</v>
      </c>
      <c r="G2294" s="91"/>
    </row>
    <row r="2295">
      <c r="A2295" s="9" t="s">
        <v>388</v>
      </c>
      <c r="B2295" s="327" t="s">
        <v>10079</v>
      </c>
      <c r="C2295" s="9" t="s">
        <v>10080</v>
      </c>
      <c r="D2295" s="89" t="s">
        <v>10085</v>
      </c>
      <c r="E2295" s="91"/>
      <c r="F2295" s="91" t="s">
        <v>10082</v>
      </c>
      <c r="G2295" s="91"/>
    </row>
    <row r="2296">
      <c r="A2296" s="9" t="s">
        <v>388</v>
      </c>
      <c r="B2296" s="327" t="s">
        <v>1006</v>
      </c>
      <c r="C2296" s="9" t="s">
        <v>2095</v>
      </c>
      <c r="D2296" s="91" t="s">
        <v>10086</v>
      </c>
      <c r="E2296" s="91"/>
      <c r="F2296" s="91" t="s">
        <v>10087</v>
      </c>
      <c r="G2296" s="91"/>
    </row>
    <row r="2297">
      <c r="A2297" s="9" t="s">
        <v>388</v>
      </c>
      <c r="B2297" s="327" t="s">
        <v>1010</v>
      </c>
      <c r="C2297" s="9" t="s">
        <v>2144</v>
      </c>
      <c r="D2297" s="91" t="s">
        <v>10088</v>
      </c>
      <c r="E2297" s="91"/>
      <c r="F2297" s="91" t="s">
        <v>10089</v>
      </c>
      <c r="G2297" s="91"/>
    </row>
    <row r="2298">
      <c r="A2298" s="9" t="s">
        <v>388</v>
      </c>
      <c r="B2298" s="327" t="s">
        <v>1010</v>
      </c>
      <c r="C2298" s="9" t="s">
        <v>1655</v>
      </c>
      <c r="D2298" s="91" t="s">
        <v>10090</v>
      </c>
      <c r="E2298" s="91"/>
      <c r="F2298" s="91" t="s">
        <v>10091</v>
      </c>
      <c r="G2298" s="91"/>
    </row>
    <row r="2299">
      <c r="A2299" s="9" t="s">
        <v>388</v>
      </c>
      <c r="B2299" s="327" t="s">
        <v>1010</v>
      </c>
      <c r="C2299" s="9" t="s">
        <v>1655</v>
      </c>
      <c r="D2299" s="91" t="s">
        <v>10092</v>
      </c>
      <c r="E2299" s="91"/>
      <c r="F2299" s="91" t="s">
        <v>10093</v>
      </c>
      <c r="G2299" s="91"/>
    </row>
    <row r="2300">
      <c r="A2300" s="9" t="s">
        <v>388</v>
      </c>
      <c r="B2300" s="327" t="s">
        <v>1010</v>
      </c>
      <c r="C2300" s="9" t="s">
        <v>1655</v>
      </c>
      <c r="D2300" s="91" t="s">
        <v>10094</v>
      </c>
      <c r="E2300" s="91"/>
      <c r="F2300" s="91" t="s">
        <v>10095</v>
      </c>
      <c r="G2300" s="91"/>
    </row>
    <row r="2301">
      <c r="A2301" s="9" t="s">
        <v>388</v>
      </c>
      <c r="B2301" s="327" t="s">
        <v>1010</v>
      </c>
      <c r="C2301" s="9" t="s">
        <v>10096</v>
      </c>
      <c r="D2301" s="91" t="s">
        <v>1666</v>
      </c>
      <c r="E2301" s="91"/>
      <c r="F2301" s="91" t="s">
        <v>10097</v>
      </c>
      <c r="G2301" s="91"/>
    </row>
    <row r="2302">
      <c r="A2302" s="9" t="s">
        <v>388</v>
      </c>
      <c r="B2302" s="327" t="s">
        <v>1010</v>
      </c>
      <c r="C2302" s="9" t="s">
        <v>2162</v>
      </c>
      <c r="D2302" s="91" t="s">
        <v>10098</v>
      </c>
      <c r="E2302" s="91"/>
      <c r="F2302" s="91" t="s">
        <v>10099</v>
      </c>
      <c r="G2302" s="91"/>
    </row>
    <row r="2303">
      <c r="A2303" s="9" t="s">
        <v>388</v>
      </c>
      <c r="B2303" s="327" t="s">
        <v>1010</v>
      </c>
      <c r="C2303" s="9" t="s">
        <v>4818</v>
      </c>
      <c r="D2303" s="91" t="s">
        <v>1675</v>
      </c>
      <c r="E2303" s="91"/>
      <c r="F2303" s="91" t="s">
        <v>10100</v>
      </c>
      <c r="G2303" s="91"/>
    </row>
    <row r="2304">
      <c r="A2304" s="9" t="s">
        <v>388</v>
      </c>
      <c r="B2304" s="327" t="s">
        <v>1010</v>
      </c>
      <c r="C2304" s="9" t="s">
        <v>10101</v>
      </c>
      <c r="D2304" s="91" t="s">
        <v>10102</v>
      </c>
      <c r="E2304" s="91"/>
      <c r="F2304" s="155" t="s">
        <v>152</v>
      </c>
      <c r="G2304" s="91"/>
    </row>
    <row r="2305">
      <c r="A2305" s="9" t="s">
        <v>388</v>
      </c>
      <c r="B2305" s="327" t="s">
        <v>1010</v>
      </c>
      <c r="C2305" s="9" t="s">
        <v>2189</v>
      </c>
      <c r="D2305" s="91" t="s">
        <v>10103</v>
      </c>
      <c r="E2305" s="91"/>
      <c r="F2305" s="91" t="s">
        <v>10067</v>
      </c>
      <c r="G2305" s="91"/>
    </row>
    <row r="2306">
      <c r="A2306" s="9" t="s">
        <v>388</v>
      </c>
      <c r="B2306" s="327" t="s">
        <v>1010</v>
      </c>
      <c r="C2306" s="9" t="s">
        <v>2189</v>
      </c>
      <c r="D2306" s="91" t="s">
        <v>10104</v>
      </c>
      <c r="E2306" s="91"/>
      <c r="F2306" s="91" t="s">
        <v>10100</v>
      </c>
      <c r="G2306" s="91"/>
    </row>
    <row r="2307">
      <c r="A2307" s="9" t="s">
        <v>388</v>
      </c>
      <c r="B2307" s="327" t="s">
        <v>1010</v>
      </c>
      <c r="C2307" s="9" t="s">
        <v>2189</v>
      </c>
      <c r="D2307" s="91" t="s">
        <v>2191</v>
      </c>
      <c r="E2307" s="91"/>
      <c r="F2307" s="91" t="s">
        <v>10105</v>
      </c>
      <c r="G2307" s="91"/>
    </row>
    <row r="2308">
      <c r="A2308" s="9" t="s">
        <v>1016</v>
      </c>
      <c r="B2308" s="327" t="s">
        <v>1733</v>
      </c>
      <c r="C2308" s="9" t="s">
        <v>3143</v>
      </c>
      <c r="D2308" s="91" t="s">
        <v>10106</v>
      </c>
      <c r="E2308" s="91"/>
      <c r="F2308" s="91" t="s">
        <v>10107</v>
      </c>
      <c r="G2308" s="91"/>
    </row>
    <row r="2309">
      <c r="A2309" s="9" t="s">
        <v>1016</v>
      </c>
      <c r="B2309" s="327" t="s">
        <v>1733</v>
      </c>
      <c r="C2309" s="9" t="s">
        <v>3143</v>
      </c>
      <c r="D2309" s="91" t="s">
        <v>1735</v>
      </c>
      <c r="E2309" s="91"/>
      <c r="F2309" s="91" t="s">
        <v>10108</v>
      </c>
      <c r="G2309" s="121" t="str">
        <f>HYPERLINK("https://www.youtube.com/watch?v=sqvBi26EbbU","Link")</f>
        <v>Link</v>
      </c>
    </row>
    <row r="2310">
      <c r="A2310" s="9" t="s">
        <v>1016</v>
      </c>
      <c r="B2310" s="327" t="s">
        <v>1733</v>
      </c>
      <c r="C2310" s="9" t="s">
        <v>3143</v>
      </c>
      <c r="D2310" s="91" t="s">
        <v>10109</v>
      </c>
      <c r="E2310" s="91"/>
      <c r="F2310" s="91" t="s">
        <v>10039</v>
      </c>
      <c r="G2310" s="121" t="str">
        <f>HYPERLINK("https://www.youtube.com/watch?v=Jfisl3yip6M","Link")</f>
        <v>Link</v>
      </c>
    </row>
    <row r="2311">
      <c r="A2311" s="9" t="s">
        <v>1016</v>
      </c>
      <c r="B2311" s="327" t="s">
        <v>1733</v>
      </c>
      <c r="C2311" s="9" t="s">
        <v>3143</v>
      </c>
      <c r="D2311" s="91" t="s">
        <v>10110</v>
      </c>
      <c r="E2311" s="91"/>
      <c r="F2311" s="91" t="s">
        <v>10039</v>
      </c>
      <c r="G2311" s="121" t="str">
        <f>HYPERLINK("https://www.youtube.com/watch?v=HzkgU0E-VTY","Link")</f>
        <v>Link</v>
      </c>
    </row>
    <row r="2312">
      <c r="A2312" s="9" t="s">
        <v>1016</v>
      </c>
      <c r="B2312" s="327" t="s">
        <v>1733</v>
      </c>
      <c r="C2312" s="9" t="s">
        <v>3143</v>
      </c>
      <c r="D2312" s="91" t="s">
        <v>3806</v>
      </c>
      <c r="E2312" s="91"/>
      <c r="F2312" s="91" t="s">
        <v>10111</v>
      </c>
      <c r="G2312" s="91"/>
    </row>
    <row r="2313">
      <c r="A2313" s="9" t="s">
        <v>1016</v>
      </c>
      <c r="B2313" s="327" t="s">
        <v>1733</v>
      </c>
      <c r="C2313" s="9" t="s">
        <v>3143</v>
      </c>
      <c r="D2313" s="91" t="s">
        <v>10112</v>
      </c>
      <c r="E2313" s="91"/>
      <c r="F2313" s="91" t="s">
        <v>10113</v>
      </c>
      <c r="G2313" s="91"/>
    </row>
    <row r="2314">
      <c r="A2314" s="9" t="s">
        <v>1016</v>
      </c>
      <c r="B2314" s="327" t="s">
        <v>1733</v>
      </c>
      <c r="C2314" s="9" t="s">
        <v>3143</v>
      </c>
      <c r="D2314" s="91" t="s">
        <v>10114</v>
      </c>
      <c r="E2314" s="91"/>
      <c r="F2314" s="91" t="s">
        <v>10115</v>
      </c>
      <c r="G2314" s="91"/>
    </row>
    <row r="2315">
      <c r="A2315" s="9" t="s">
        <v>1016</v>
      </c>
      <c r="B2315" s="327" t="s">
        <v>1733</v>
      </c>
      <c r="C2315" s="9" t="s">
        <v>3143</v>
      </c>
      <c r="D2315" s="91" t="s">
        <v>10116</v>
      </c>
      <c r="E2315" s="91"/>
      <c r="F2315" s="91" t="s">
        <v>10117</v>
      </c>
      <c r="G2315" s="91"/>
    </row>
    <row r="2316">
      <c r="A2316" s="9" t="s">
        <v>1016</v>
      </c>
      <c r="B2316" s="327" t="s">
        <v>1733</v>
      </c>
      <c r="C2316" s="9" t="s">
        <v>3143</v>
      </c>
      <c r="D2316" s="91" t="s">
        <v>10118</v>
      </c>
      <c r="E2316" s="91"/>
      <c r="F2316" s="91" t="s">
        <v>10089</v>
      </c>
      <c r="G2316" s="91"/>
    </row>
    <row r="2317">
      <c r="A2317" s="9" t="s">
        <v>1016</v>
      </c>
      <c r="B2317" s="327" t="s">
        <v>1733</v>
      </c>
      <c r="C2317" s="9" t="s">
        <v>3143</v>
      </c>
      <c r="D2317" s="91" t="s">
        <v>2073</v>
      </c>
      <c r="E2317" s="91"/>
      <c r="F2317" s="155" t="s">
        <v>152</v>
      </c>
      <c r="G2317" s="91"/>
    </row>
    <row r="2318">
      <c r="A2318" s="9" t="s">
        <v>1016</v>
      </c>
      <c r="B2318" s="327" t="s">
        <v>1733</v>
      </c>
      <c r="C2318" s="9" t="s">
        <v>3143</v>
      </c>
      <c r="D2318" s="91" t="s">
        <v>10119</v>
      </c>
      <c r="E2318" s="91"/>
      <c r="F2318" s="91" t="s">
        <v>10100</v>
      </c>
      <c r="G2318" s="91"/>
    </row>
    <row r="2319">
      <c r="A2319" s="9" t="s">
        <v>1016</v>
      </c>
      <c r="B2319" s="327" t="s">
        <v>1733</v>
      </c>
      <c r="C2319" s="9" t="s">
        <v>3143</v>
      </c>
      <c r="D2319" s="91" t="s">
        <v>1773</v>
      </c>
      <c r="E2319" s="91"/>
      <c r="F2319" s="91" t="s">
        <v>10120</v>
      </c>
      <c r="G2319" s="91"/>
    </row>
    <row r="2320">
      <c r="A2320" s="9" t="s">
        <v>1016</v>
      </c>
      <c r="B2320" s="327" t="s">
        <v>5628</v>
      </c>
      <c r="C2320" s="9" t="s">
        <v>5831</v>
      </c>
      <c r="D2320" s="91" t="s">
        <v>5834</v>
      </c>
      <c r="E2320" s="91"/>
      <c r="F2320" s="91" t="s">
        <v>10045</v>
      </c>
      <c r="G2320" s="121" t="str">
        <f>HYPERLINK("https://www.youtube.com/watch?v=VA-d8z9sI_Q","Link")</f>
        <v>Link</v>
      </c>
    </row>
    <row r="2321">
      <c r="A2321" s="9" t="s">
        <v>1016</v>
      </c>
      <c r="B2321" s="327" t="s">
        <v>5628</v>
      </c>
      <c r="C2321" s="9" t="s">
        <v>5631</v>
      </c>
      <c r="D2321" s="91" t="s">
        <v>10121</v>
      </c>
      <c r="E2321" s="91"/>
      <c r="F2321" s="91" t="s">
        <v>10045</v>
      </c>
      <c r="G2321" s="121" t="str">
        <f>HYPERLINK("https://www.youtube.com/watch?v=8-mueZlhjMg","Link")</f>
        <v>Link</v>
      </c>
    </row>
    <row r="2322">
      <c r="A2322" s="9" t="s">
        <v>1016</v>
      </c>
      <c r="B2322" s="327" t="s">
        <v>5628</v>
      </c>
      <c r="C2322" s="9" t="s">
        <v>5854</v>
      </c>
      <c r="D2322" s="91" t="s">
        <v>10122</v>
      </c>
      <c r="E2322" s="91"/>
      <c r="F2322" s="91" t="s">
        <v>10123</v>
      </c>
      <c r="G2322" s="91"/>
    </row>
    <row r="2323">
      <c r="A2323" s="9" t="s">
        <v>1016</v>
      </c>
      <c r="B2323" s="327" t="s">
        <v>5628</v>
      </c>
      <c r="C2323" s="9" t="s">
        <v>3632</v>
      </c>
      <c r="D2323" s="91" t="s">
        <v>2075</v>
      </c>
      <c r="E2323" s="91"/>
      <c r="F2323" s="155" t="s">
        <v>152</v>
      </c>
      <c r="G2323" s="91"/>
    </row>
    <row r="2324">
      <c r="A2324" s="9" t="s">
        <v>1016</v>
      </c>
      <c r="B2324" s="327" t="s">
        <v>5628</v>
      </c>
      <c r="C2324" s="9" t="s">
        <v>5774</v>
      </c>
      <c r="D2324" s="91" t="s">
        <v>10124</v>
      </c>
      <c r="E2324" s="91"/>
      <c r="F2324" s="91" t="s">
        <v>10045</v>
      </c>
      <c r="G2324" s="91"/>
    </row>
    <row r="2325">
      <c r="A2325" s="9" t="s">
        <v>1016</v>
      </c>
      <c r="B2325" s="327" t="s">
        <v>5628</v>
      </c>
      <c r="C2325" s="9"/>
      <c r="D2325" s="91" t="s">
        <v>10125</v>
      </c>
      <c r="E2325" s="91"/>
      <c r="F2325" s="91" t="s">
        <v>10126</v>
      </c>
      <c r="G2325" s="91"/>
    </row>
    <row r="2326">
      <c r="A2326" s="9" t="s">
        <v>3121</v>
      </c>
      <c r="B2326" s="327" t="s">
        <v>10127</v>
      </c>
      <c r="C2326" s="9" t="s">
        <v>10128</v>
      </c>
      <c r="D2326" s="91"/>
      <c r="E2326" s="91" t="s">
        <v>10129</v>
      </c>
      <c r="F2326" s="91" t="s">
        <v>10130</v>
      </c>
      <c r="G2326" s="91"/>
    </row>
    <row r="2327">
      <c r="A2327" s="9" t="s">
        <v>1107</v>
      </c>
      <c r="B2327" s="327" t="s">
        <v>1108</v>
      </c>
      <c r="C2327" s="9" t="s">
        <v>1869</v>
      </c>
      <c r="D2327" s="91" t="s">
        <v>1870</v>
      </c>
      <c r="E2327" s="91"/>
      <c r="F2327" s="155" t="s">
        <v>152</v>
      </c>
      <c r="G2327" s="91"/>
    </row>
    <row r="2328">
      <c r="A2328" s="9" t="s">
        <v>1107</v>
      </c>
      <c r="B2328" s="327" t="s">
        <v>1108</v>
      </c>
      <c r="C2328" s="9" t="s">
        <v>1872</v>
      </c>
      <c r="D2328" s="91" t="s">
        <v>1873</v>
      </c>
      <c r="E2328" s="91"/>
      <c r="F2328" s="91" t="s">
        <v>10131</v>
      </c>
      <c r="G2328" s="91"/>
    </row>
    <row r="2329">
      <c r="A2329" s="9" t="s">
        <v>1107</v>
      </c>
      <c r="B2329" s="327" t="s">
        <v>1108</v>
      </c>
      <c r="C2329" s="9" t="s">
        <v>1187</v>
      </c>
      <c r="D2329" s="91" t="s">
        <v>1188</v>
      </c>
      <c r="E2329" s="91"/>
      <c r="F2329" s="155" t="s">
        <v>152</v>
      </c>
      <c r="G2329" s="91"/>
    </row>
    <row r="2330">
      <c r="A2330" s="9" t="s">
        <v>1107</v>
      </c>
      <c r="B2330" s="327" t="s">
        <v>1108</v>
      </c>
      <c r="C2330" s="9" t="s">
        <v>1897</v>
      </c>
      <c r="D2330" s="91" t="s">
        <v>1904</v>
      </c>
      <c r="E2330" s="91"/>
      <c r="F2330" s="155" t="s">
        <v>152</v>
      </c>
      <c r="G2330" s="91"/>
    </row>
    <row r="2331">
      <c r="A2331" s="9" t="s">
        <v>3001</v>
      </c>
      <c r="B2331" s="327" t="s">
        <v>10132</v>
      </c>
      <c r="C2331" s="9" t="s">
        <v>10133</v>
      </c>
      <c r="D2331" s="91" t="s">
        <v>10134</v>
      </c>
      <c r="E2331" s="91" t="s">
        <v>10135</v>
      </c>
      <c r="F2331" s="91" t="s">
        <v>10071</v>
      </c>
      <c r="G2331" s="91"/>
    </row>
    <row r="2332">
      <c r="A2332" s="60" t="s">
        <v>366</v>
      </c>
    </row>
    <row r="2333">
      <c r="A2333" s="9" t="s">
        <v>326</v>
      </c>
      <c r="B2333" s="327" t="s">
        <v>1206</v>
      </c>
      <c r="C2333" s="9"/>
      <c r="D2333" s="91"/>
      <c r="E2333" s="91" t="s">
        <v>10136</v>
      </c>
      <c r="F2333" s="91" t="s">
        <v>10035</v>
      </c>
      <c r="G2333" s="91"/>
    </row>
    <row r="2334">
      <c r="A2334" s="9" t="s">
        <v>326</v>
      </c>
      <c r="B2334" s="327" t="s">
        <v>10137</v>
      </c>
      <c r="C2334" s="9"/>
      <c r="D2334" s="91"/>
      <c r="E2334" s="91"/>
      <c r="F2334" s="91" t="s">
        <v>10138</v>
      </c>
      <c r="G2334" s="120"/>
    </row>
    <row r="2335">
      <c r="A2335" s="9" t="s">
        <v>9432</v>
      </c>
      <c r="B2335" s="327" t="s">
        <v>9433</v>
      </c>
      <c r="C2335" s="9"/>
      <c r="D2335" s="91"/>
      <c r="E2335" s="91" t="s">
        <v>4218</v>
      </c>
      <c r="F2335" s="91"/>
      <c r="G2335" s="91"/>
    </row>
    <row r="2336">
      <c r="A2336" s="9" t="s">
        <v>671</v>
      </c>
      <c r="B2336" s="327" t="s">
        <v>7056</v>
      </c>
      <c r="C2336" s="9"/>
      <c r="D2336" s="91"/>
      <c r="E2336" s="91"/>
      <c r="F2336" s="91"/>
      <c r="G2336" s="91"/>
    </row>
    <row r="2337">
      <c r="A2337" s="9" t="s">
        <v>671</v>
      </c>
      <c r="B2337" s="327" t="s">
        <v>672</v>
      </c>
      <c r="C2337" s="9"/>
      <c r="D2337" s="91"/>
      <c r="E2337" s="91" t="s">
        <v>4218</v>
      </c>
      <c r="F2337" s="91"/>
      <c r="G2337" s="91"/>
    </row>
    <row r="2338">
      <c r="A2338" s="9" t="s">
        <v>678</v>
      </c>
      <c r="B2338" s="327" t="s">
        <v>6994</v>
      </c>
      <c r="C2338" s="9"/>
      <c r="D2338" s="91"/>
      <c r="E2338" s="91" t="s">
        <v>639</v>
      </c>
      <c r="F2338" s="91" t="s">
        <v>10139</v>
      </c>
      <c r="G2338" s="91"/>
    </row>
    <row r="2339">
      <c r="A2339" s="9" t="s">
        <v>248</v>
      </c>
      <c r="B2339" s="327" t="s">
        <v>9851</v>
      </c>
      <c r="C2339" s="9"/>
      <c r="D2339" s="91"/>
      <c r="E2339" s="91" t="s">
        <v>4218</v>
      </c>
      <c r="F2339" s="91"/>
      <c r="G2339" s="91"/>
    </row>
    <row r="2340">
      <c r="A2340" s="9" t="s">
        <v>248</v>
      </c>
      <c r="B2340" s="327" t="s">
        <v>4908</v>
      </c>
      <c r="C2340" s="9"/>
      <c r="D2340" s="91"/>
      <c r="E2340" s="91"/>
      <c r="F2340" s="91"/>
      <c r="G2340" s="91"/>
    </row>
    <row r="2341">
      <c r="A2341" s="9" t="s">
        <v>248</v>
      </c>
      <c r="B2341" s="327" t="s">
        <v>9856</v>
      </c>
      <c r="C2341" s="9"/>
      <c r="D2341" s="91"/>
      <c r="E2341" s="91" t="s">
        <v>10140</v>
      </c>
      <c r="F2341" s="91" t="s">
        <v>10099</v>
      </c>
      <c r="G2341" s="91"/>
    </row>
    <row r="2342">
      <c r="A2342" s="9" t="s">
        <v>388</v>
      </c>
      <c r="B2342" s="327" t="s">
        <v>4774</v>
      </c>
      <c r="C2342" s="9" t="s">
        <v>368</v>
      </c>
      <c r="D2342" s="91"/>
      <c r="E2342" s="91"/>
      <c r="F2342" s="91" t="s">
        <v>10141</v>
      </c>
      <c r="G2342" s="91"/>
    </row>
    <row r="2343">
      <c r="A2343" s="9" t="s">
        <v>3001</v>
      </c>
      <c r="B2343" s="327" t="s">
        <v>10132</v>
      </c>
      <c r="C2343" s="9"/>
      <c r="D2343" s="91" t="s">
        <v>5417</v>
      </c>
      <c r="E2343" s="91" t="s">
        <v>10142</v>
      </c>
      <c r="F2343" s="91" t="s">
        <v>10115</v>
      </c>
      <c r="G2343" s="91"/>
    </row>
    <row r="2344">
      <c r="A2344" s="9" t="s">
        <v>1402</v>
      </c>
      <c r="B2344" s="327" t="s">
        <v>1403</v>
      </c>
      <c r="C2344" s="9"/>
      <c r="D2344" s="91"/>
      <c r="E2344" s="91"/>
      <c r="F2344" s="91" t="s">
        <v>10143</v>
      </c>
      <c r="G2344" s="91"/>
    </row>
    <row r="2345">
      <c r="A2345" s="1" t="s">
        <v>10144</v>
      </c>
    </row>
    <row r="2346">
      <c r="A2346" s="328" t="s">
        <v>326</v>
      </c>
      <c r="B2346" s="329" t="s">
        <v>1206</v>
      </c>
      <c r="C2346" s="9" t="s">
        <v>1479</v>
      </c>
      <c r="D2346" s="91" t="s">
        <v>639</v>
      </c>
      <c r="E2346" s="91"/>
      <c r="F2346" s="91" t="s">
        <v>10145</v>
      </c>
      <c r="G2346" s="19"/>
    </row>
    <row r="2347">
      <c r="A2347" s="328" t="s">
        <v>326</v>
      </c>
      <c r="B2347" s="329" t="s">
        <v>1215</v>
      </c>
      <c r="C2347" s="9"/>
      <c r="D2347" s="91" t="s">
        <v>10030</v>
      </c>
      <c r="E2347" s="91"/>
      <c r="F2347" s="91" t="s">
        <v>10146</v>
      </c>
      <c r="G2347" s="19"/>
    </row>
    <row r="2348">
      <c r="A2348" s="328" t="s">
        <v>326</v>
      </c>
      <c r="B2348" s="329" t="s">
        <v>2015</v>
      </c>
      <c r="C2348" s="9" t="s">
        <v>10147</v>
      </c>
      <c r="D2348" s="91" t="s">
        <v>10148</v>
      </c>
      <c r="E2348" s="91"/>
      <c r="F2348" s="91" t="s">
        <v>10145</v>
      </c>
      <c r="G2348" s="19"/>
    </row>
    <row r="2349">
      <c r="A2349" s="328" t="s">
        <v>671</v>
      </c>
      <c r="B2349" s="329" t="s">
        <v>10149</v>
      </c>
      <c r="C2349" s="9" t="s">
        <v>915</v>
      </c>
      <c r="D2349" s="91" t="s">
        <v>5172</v>
      </c>
      <c r="E2349" s="91" t="s">
        <v>10150</v>
      </c>
      <c r="F2349" s="91" t="s">
        <v>10151</v>
      </c>
      <c r="G2349" s="19"/>
    </row>
    <row r="2350">
      <c r="A2350" s="328" t="s">
        <v>3979</v>
      </c>
      <c r="B2350" s="329" t="s">
        <v>3980</v>
      </c>
      <c r="C2350" s="9"/>
      <c r="D2350" s="91" t="s">
        <v>10046</v>
      </c>
      <c r="E2350" s="91"/>
      <c r="F2350" s="91" t="s">
        <v>10145</v>
      </c>
      <c r="G2350" s="19"/>
    </row>
    <row r="2351">
      <c r="A2351" s="328" t="s">
        <v>687</v>
      </c>
      <c r="B2351" s="329" t="s">
        <v>693</v>
      </c>
      <c r="C2351" s="9" t="s">
        <v>715</v>
      </c>
      <c r="D2351" s="91" t="s">
        <v>720</v>
      </c>
      <c r="E2351" s="91"/>
      <c r="F2351" s="91" t="s">
        <v>10152</v>
      </c>
      <c r="G2351" s="19"/>
    </row>
    <row r="2352">
      <c r="A2352" s="328" t="s">
        <v>388</v>
      </c>
      <c r="B2352" s="329" t="s">
        <v>5405</v>
      </c>
      <c r="C2352" s="9" t="s">
        <v>10065</v>
      </c>
      <c r="D2352" s="91" t="s">
        <v>10068</v>
      </c>
      <c r="E2352" s="91"/>
      <c r="F2352" s="91" t="s">
        <v>10153</v>
      </c>
      <c r="G2352" s="19"/>
    </row>
    <row r="2353">
      <c r="A2353" s="328" t="s">
        <v>388</v>
      </c>
      <c r="B2353" s="329" t="s">
        <v>5405</v>
      </c>
      <c r="C2353" s="9" t="s">
        <v>9882</v>
      </c>
      <c r="D2353" s="91" t="s">
        <v>9883</v>
      </c>
      <c r="E2353" s="91"/>
      <c r="F2353" s="91" t="s">
        <v>10154</v>
      </c>
      <c r="G2353" s="19"/>
    </row>
    <row r="2354">
      <c r="A2354" s="328" t="s">
        <v>388</v>
      </c>
      <c r="B2354" s="329" t="s">
        <v>1347</v>
      </c>
      <c r="C2354" s="9" t="s">
        <v>10073</v>
      </c>
      <c r="D2354" s="91" t="s">
        <v>10155</v>
      </c>
      <c r="E2354" s="91"/>
      <c r="F2354" s="91" t="s">
        <v>10153</v>
      </c>
      <c r="G2354" s="19"/>
    </row>
    <row r="2355">
      <c r="A2355" s="328" t="s">
        <v>388</v>
      </c>
      <c r="B2355" s="329" t="s">
        <v>1010</v>
      </c>
      <c r="C2355" s="9" t="s">
        <v>2144</v>
      </c>
      <c r="D2355" s="91" t="s">
        <v>10156</v>
      </c>
      <c r="E2355" s="91"/>
      <c r="F2355" s="91" t="s">
        <v>10157</v>
      </c>
      <c r="G2355" s="19"/>
    </row>
    <row r="2356">
      <c r="A2356" s="328" t="s">
        <v>388</v>
      </c>
      <c r="B2356" s="329" t="s">
        <v>1010</v>
      </c>
      <c r="C2356" s="9" t="s">
        <v>1655</v>
      </c>
      <c r="D2356" s="91" t="s">
        <v>1656</v>
      </c>
      <c r="E2356" s="91"/>
      <c r="F2356" s="91" t="s">
        <v>10158</v>
      </c>
      <c r="G2356" s="19"/>
    </row>
    <row r="2357">
      <c r="A2357" s="328" t="s">
        <v>388</v>
      </c>
      <c r="B2357" s="329" t="s">
        <v>1010</v>
      </c>
      <c r="C2357" s="9" t="s">
        <v>1655</v>
      </c>
      <c r="D2357" s="91" t="s">
        <v>3446</v>
      </c>
      <c r="E2357" s="91"/>
      <c r="F2357" s="91" t="s">
        <v>10159</v>
      </c>
      <c r="G2357" s="19"/>
    </row>
    <row r="2358">
      <c r="A2358" s="328" t="s">
        <v>388</v>
      </c>
      <c r="B2358" s="329" t="s">
        <v>1010</v>
      </c>
      <c r="C2358" s="9" t="s">
        <v>1655</v>
      </c>
      <c r="D2358" s="91" t="s">
        <v>10160</v>
      </c>
      <c r="E2358" s="91"/>
      <c r="F2358" s="91" t="s">
        <v>10161</v>
      </c>
      <c r="G2358" s="19"/>
    </row>
    <row r="2359">
      <c r="A2359" s="328" t="s">
        <v>388</v>
      </c>
      <c r="B2359" s="329" t="s">
        <v>1010</v>
      </c>
      <c r="C2359" s="9" t="s">
        <v>1655</v>
      </c>
      <c r="D2359" s="91" t="s">
        <v>10162</v>
      </c>
      <c r="E2359" s="91"/>
      <c r="F2359" s="91" t="s">
        <v>10163</v>
      </c>
      <c r="G2359" s="19"/>
    </row>
    <row r="2360">
      <c r="A2360" s="328" t="s">
        <v>388</v>
      </c>
      <c r="B2360" s="329" t="s">
        <v>1010</v>
      </c>
      <c r="C2360" s="9" t="s">
        <v>10164</v>
      </c>
      <c r="D2360" s="91" t="s">
        <v>1700</v>
      </c>
      <c r="E2360" s="91"/>
      <c r="F2360" s="91" t="s">
        <v>10151</v>
      </c>
      <c r="G2360" s="19"/>
    </row>
    <row r="2361">
      <c r="A2361" s="328" t="s">
        <v>388</v>
      </c>
      <c r="B2361" s="329" t="s">
        <v>1010</v>
      </c>
      <c r="C2361" s="9" t="s">
        <v>10165</v>
      </c>
      <c r="D2361" s="91" t="s">
        <v>10166</v>
      </c>
      <c r="E2361" s="91" t="s">
        <v>10167</v>
      </c>
      <c r="F2361" s="91" t="s">
        <v>10168</v>
      </c>
      <c r="G2361" s="19"/>
    </row>
    <row r="2362">
      <c r="A2362" s="328" t="s">
        <v>388</v>
      </c>
      <c r="B2362" s="329" t="s">
        <v>1010</v>
      </c>
      <c r="C2362" s="9" t="s">
        <v>7545</v>
      </c>
      <c r="D2362" s="91" t="s">
        <v>10169</v>
      </c>
      <c r="E2362" s="91"/>
      <c r="F2362" s="91" t="s">
        <v>10170</v>
      </c>
      <c r="G2362" s="19"/>
    </row>
    <row r="2363">
      <c r="A2363" s="328" t="s">
        <v>1016</v>
      </c>
      <c r="B2363" s="329" t="s">
        <v>1733</v>
      </c>
      <c r="C2363" s="9" t="s">
        <v>3143</v>
      </c>
      <c r="D2363" s="91" t="s">
        <v>10171</v>
      </c>
      <c r="E2363" s="91"/>
      <c r="F2363" s="91" t="s">
        <v>10172</v>
      </c>
      <c r="G2363" s="19"/>
    </row>
    <row r="2364">
      <c r="A2364" s="328" t="s">
        <v>3121</v>
      </c>
      <c r="B2364" s="329" t="s">
        <v>10127</v>
      </c>
      <c r="C2364" s="9" t="s">
        <v>10128</v>
      </c>
      <c r="D2364" s="91"/>
      <c r="E2364" s="91"/>
      <c r="F2364" s="91" t="s">
        <v>10173</v>
      </c>
      <c r="G2364" s="19"/>
    </row>
    <row r="2365">
      <c r="A2365" s="60" t="s">
        <v>366</v>
      </c>
    </row>
    <row r="2366">
      <c r="A2366" s="328" t="s">
        <v>326</v>
      </c>
      <c r="B2366" s="329" t="s">
        <v>658</v>
      </c>
      <c r="C2366" s="9"/>
      <c r="D2366" s="91"/>
      <c r="E2366" s="91" t="s">
        <v>10174</v>
      </c>
      <c r="F2366" s="91" t="s">
        <v>10175</v>
      </c>
      <c r="G2366" s="19"/>
    </row>
    <row r="2367">
      <c r="A2367" s="328" t="s">
        <v>671</v>
      </c>
      <c r="B2367" s="329" t="s">
        <v>7056</v>
      </c>
      <c r="C2367" s="9"/>
      <c r="D2367" s="91"/>
      <c r="E2367" s="91"/>
      <c r="F2367" s="91"/>
      <c r="G2367" s="19"/>
    </row>
    <row r="2368">
      <c r="A2368" s="328" t="s">
        <v>248</v>
      </c>
      <c r="B2368" s="329" t="s">
        <v>4908</v>
      </c>
      <c r="C2368" s="9"/>
      <c r="D2368" s="91"/>
      <c r="E2368" s="9" t="s">
        <v>232</v>
      </c>
      <c r="F2368" s="91"/>
      <c r="G2368" s="19"/>
    </row>
    <row r="2369">
      <c r="A2369" s="328" t="s">
        <v>248</v>
      </c>
      <c r="B2369" s="329" t="s">
        <v>4580</v>
      </c>
      <c r="C2369" s="9"/>
      <c r="D2369" s="91"/>
      <c r="E2369" s="91"/>
      <c r="F2369" s="91"/>
      <c r="G2369" s="19"/>
    </row>
    <row r="2370">
      <c r="A2370" s="1" t="s">
        <v>10176</v>
      </c>
    </row>
    <row r="2371">
      <c r="A2371" s="330" t="s">
        <v>4788</v>
      </c>
      <c r="B2371" s="331" t="s">
        <v>4791</v>
      </c>
      <c r="C2371" s="9" t="s">
        <v>1396</v>
      </c>
      <c r="D2371" s="91" t="s">
        <v>9926</v>
      </c>
      <c r="E2371" s="91" t="s">
        <v>10177</v>
      </c>
      <c r="F2371" s="91" t="s">
        <v>10178</v>
      </c>
      <c r="G2371" s="19"/>
    </row>
    <row r="2372">
      <c r="A2372" s="330" t="s">
        <v>4788</v>
      </c>
      <c r="B2372" s="331" t="s">
        <v>4791</v>
      </c>
      <c r="C2372" s="9" t="s">
        <v>4792</v>
      </c>
      <c r="D2372" s="91" t="s">
        <v>10179</v>
      </c>
      <c r="E2372" s="91"/>
      <c r="F2372" s="91" t="s">
        <v>10180</v>
      </c>
      <c r="G2372" s="19"/>
    </row>
    <row r="2373">
      <c r="A2373" s="330" t="s">
        <v>4788</v>
      </c>
      <c r="B2373" s="331" t="s">
        <v>6969</v>
      </c>
      <c r="C2373" s="9" t="s">
        <v>8220</v>
      </c>
      <c r="D2373" s="91" t="s">
        <v>10181</v>
      </c>
      <c r="E2373" s="91"/>
      <c r="F2373" s="91" t="s">
        <v>10182</v>
      </c>
      <c r="G2373" s="19"/>
    </row>
    <row r="2374">
      <c r="A2374" s="332" t="s">
        <v>4788</v>
      </c>
      <c r="B2374" s="230" t="s">
        <v>6969</v>
      </c>
      <c r="C2374" s="9" t="s">
        <v>10183</v>
      </c>
      <c r="D2374" s="84" t="s">
        <v>10184</v>
      </c>
      <c r="E2374" s="84"/>
      <c r="F2374" s="84" t="s">
        <v>10185</v>
      </c>
      <c r="G2374" s="19"/>
    </row>
    <row r="2375">
      <c r="A2375" s="333" t="s">
        <v>4788</v>
      </c>
      <c r="B2375" s="334" t="s">
        <v>6969</v>
      </c>
      <c r="C2375" s="9" t="s">
        <v>7240</v>
      </c>
      <c r="D2375" s="91" t="s">
        <v>7241</v>
      </c>
      <c r="E2375" s="91" t="s">
        <v>10186</v>
      </c>
      <c r="F2375" s="91" t="s">
        <v>10187</v>
      </c>
      <c r="G2375" s="19"/>
    </row>
    <row r="2376">
      <c r="A2376" s="333" t="s">
        <v>4788</v>
      </c>
      <c r="B2376" s="334" t="s">
        <v>6969</v>
      </c>
      <c r="C2376" s="9" t="s">
        <v>7240</v>
      </c>
      <c r="D2376" s="91" t="s">
        <v>7243</v>
      </c>
      <c r="E2376" s="91"/>
      <c r="F2376" s="91" t="s">
        <v>10188</v>
      </c>
      <c r="G2376" s="19"/>
    </row>
    <row r="2377">
      <c r="A2377" s="330" t="s">
        <v>4788</v>
      </c>
      <c r="B2377" s="331" t="s">
        <v>6969</v>
      </c>
      <c r="C2377" s="9" t="s">
        <v>9927</v>
      </c>
      <c r="D2377" s="91" t="s">
        <v>9928</v>
      </c>
      <c r="E2377" s="91"/>
      <c r="F2377" s="91" t="s">
        <v>10189</v>
      </c>
      <c r="G2377" s="19"/>
    </row>
    <row r="2378">
      <c r="A2378" s="330" t="s">
        <v>4788</v>
      </c>
      <c r="B2378" s="331" t="s">
        <v>6969</v>
      </c>
      <c r="C2378" s="9" t="s">
        <v>10190</v>
      </c>
      <c r="D2378" s="91" t="s">
        <v>10191</v>
      </c>
      <c r="E2378" s="91"/>
      <c r="F2378" s="91" t="s">
        <v>10192</v>
      </c>
      <c r="G2378" s="19"/>
    </row>
    <row r="2379">
      <c r="A2379" s="330" t="s">
        <v>4788</v>
      </c>
      <c r="B2379" s="331" t="s">
        <v>7260</v>
      </c>
      <c r="C2379" s="9" t="s">
        <v>10193</v>
      </c>
      <c r="D2379" s="91" t="s">
        <v>10194</v>
      </c>
      <c r="E2379" s="91"/>
      <c r="F2379" s="91" t="s">
        <v>10195</v>
      </c>
      <c r="G2379" s="19"/>
    </row>
    <row r="2380">
      <c r="A2380" s="330" t="s">
        <v>4788</v>
      </c>
      <c r="B2380" s="331" t="s">
        <v>7260</v>
      </c>
      <c r="C2380" s="9" t="s">
        <v>7255</v>
      </c>
      <c r="D2380" s="91" t="s">
        <v>10196</v>
      </c>
      <c r="E2380" s="91"/>
      <c r="F2380" s="91" t="s">
        <v>10197</v>
      </c>
      <c r="G2380" s="19"/>
    </row>
    <row r="2381">
      <c r="A2381" s="330" t="s">
        <v>4788</v>
      </c>
      <c r="B2381" s="331" t="s">
        <v>7260</v>
      </c>
      <c r="C2381" s="9" t="s">
        <v>7255</v>
      </c>
      <c r="D2381" s="91" t="s">
        <v>10198</v>
      </c>
      <c r="E2381" s="91"/>
      <c r="F2381" s="91" t="s">
        <v>10199</v>
      </c>
      <c r="G2381" s="19"/>
    </row>
    <row r="2382">
      <c r="A2382" s="330" t="s">
        <v>4788</v>
      </c>
      <c r="B2382" s="331" t="s">
        <v>7260</v>
      </c>
      <c r="C2382" s="9" t="s">
        <v>7255</v>
      </c>
      <c r="D2382" s="91" t="s">
        <v>10200</v>
      </c>
      <c r="E2382" s="91" t="s">
        <v>10201</v>
      </c>
      <c r="F2382" s="91" t="s">
        <v>10202</v>
      </c>
      <c r="G2382" s="19"/>
    </row>
    <row r="2383">
      <c r="A2383" s="330" t="s">
        <v>4788</v>
      </c>
      <c r="B2383" s="331" t="s">
        <v>7260</v>
      </c>
      <c r="C2383" s="9" t="s">
        <v>7255</v>
      </c>
      <c r="D2383" s="91" t="s">
        <v>10203</v>
      </c>
      <c r="E2383" s="91" t="s">
        <v>10204</v>
      </c>
      <c r="F2383" s="91" t="s">
        <v>10197</v>
      </c>
      <c r="G2383" s="19"/>
    </row>
    <row r="2384">
      <c r="A2384" s="330" t="s">
        <v>316</v>
      </c>
      <c r="B2384" s="331" t="s">
        <v>9646</v>
      </c>
      <c r="C2384" s="9" t="s">
        <v>922</v>
      </c>
      <c r="D2384" s="91" t="s">
        <v>10205</v>
      </c>
      <c r="E2384" s="91" t="s">
        <v>2641</v>
      </c>
      <c r="F2384" s="91" t="s">
        <v>10206</v>
      </c>
      <c r="G2384" s="19"/>
    </row>
    <row r="2385">
      <c r="A2385" s="330" t="s">
        <v>316</v>
      </c>
      <c r="B2385" s="331" t="s">
        <v>9974</v>
      </c>
      <c r="C2385" s="9" t="s">
        <v>9975</v>
      </c>
      <c r="D2385" s="91" t="s">
        <v>9976</v>
      </c>
      <c r="E2385" s="91" t="s">
        <v>9977</v>
      </c>
      <c r="F2385" s="91" t="s">
        <v>10207</v>
      </c>
      <c r="G2385" s="19"/>
    </row>
    <row r="2386">
      <c r="A2386" s="330" t="s">
        <v>316</v>
      </c>
      <c r="B2386" s="331" t="s">
        <v>4651</v>
      </c>
      <c r="C2386" s="9" t="s">
        <v>10208</v>
      </c>
      <c r="D2386" s="91" t="s">
        <v>1452</v>
      </c>
      <c r="E2386" s="91"/>
      <c r="F2386" s="91" t="s">
        <v>10209</v>
      </c>
      <c r="G2386" s="19"/>
    </row>
    <row r="2387">
      <c r="A2387" s="330" t="s">
        <v>316</v>
      </c>
      <c r="B2387" s="331" t="s">
        <v>4651</v>
      </c>
      <c r="C2387" s="9" t="s">
        <v>10210</v>
      </c>
      <c r="D2387" s="91" t="s">
        <v>10211</v>
      </c>
      <c r="E2387" s="91"/>
      <c r="F2387" s="91" t="s">
        <v>10212</v>
      </c>
      <c r="G2387" s="19"/>
    </row>
    <row r="2388">
      <c r="A2388" s="330" t="s">
        <v>316</v>
      </c>
      <c r="B2388" s="331" t="s">
        <v>4651</v>
      </c>
      <c r="C2388" s="9" t="s">
        <v>10213</v>
      </c>
      <c r="D2388" s="91" t="s">
        <v>10214</v>
      </c>
      <c r="E2388" s="91"/>
      <c r="F2388" s="91" t="s">
        <v>10185</v>
      </c>
      <c r="G2388" s="19"/>
    </row>
    <row r="2389">
      <c r="A2389" s="330" t="s">
        <v>316</v>
      </c>
      <c r="B2389" s="331" t="s">
        <v>4651</v>
      </c>
      <c r="C2389" s="9" t="s">
        <v>10215</v>
      </c>
      <c r="D2389" s="91" t="s">
        <v>2428</v>
      </c>
      <c r="E2389" s="91"/>
      <c r="F2389" s="91" t="s">
        <v>10185</v>
      </c>
      <c r="G2389" s="19"/>
    </row>
    <row r="2390">
      <c r="A2390" s="330" t="s">
        <v>316</v>
      </c>
      <c r="B2390" s="331" t="s">
        <v>4651</v>
      </c>
      <c r="C2390" s="9" t="s">
        <v>7362</v>
      </c>
      <c r="D2390" s="91" t="s">
        <v>2440</v>
      </c>
      <c r="E2390" s="91"/>
      <c r="F2390" s="91" t="s">
        <v>10185</v>
      </c>
      <c r="G2390" s="19"/>
    </row>
    <row r="2391">
      <c r="A2391" s="330" t="s">
        <v>326</v>
      </c>
      <c r="B2391" s="331" t="s">
        <v>1215</v>
      </c>
      <c r="C2391" s="9" t="s">
        <v>3197</v>
      </c>
      <c r="D2391" s="91" t="s">
        <v>3198</v>
      </c>
      <c r="E2391" s="91"/>
      <c r="F2391" s="91" t="s">
        <v>10216</v>
      </c>
      <c r="G2391" s="19"/>
    </row>
    <row r="2392">
      <c r="A2392" s="330" t="s">
        <v>326</v>
      </c>
      <c r="B2392" s="331" t="s">
        <v>658</v>
      </c>
      <c r="C2392" s="9" t="s">
        <v>10217</v>
      </c>
      <c r="D2392" s="91" t="s">
        <v>10218</v>
      </c>
      <c r="E2392" s="91" t="s">
        <v>3542</v>
      </c>
      <c r="F2392" s="91" t="s">
        <v>10219</v>
      </c>
      <c r="G2392" s="19"/>
    </row>
    <row r="2393">
      <c r="A2393" s="330" t="s">
        <v>326</v>
      </c>
      <c r="B2393" s="331" t="s">
        <v>658</v>
      </c>
      <c r="C2393" s="9" t="s">
        <v>2644</v>
      </c>
      <c r="D2393" s="91" t="s">
        <v>10220</v>
      </c>
      <c r="E2393" s="91" t="s">
        <v>3593</v>
      </c>
      <c r="F2393" s="91" t="s">
        <v>10221</v>
      </c>
      <c r="G2393" s="19"/>
    </row>
    <row r="2394">
      <c r="A2394" s="330" t="s">
        <v>326</v>
      </c>
      <c r="B2394" s="331" t="s">
        <v>658</v>
      </c>
      <c r="C2394" s="9" t="s">
        <v>2644</v>
      </c>
      <c r="D2394" s="91" t="s">
        <v>10222</v>
      </c>
      <c r="E2394" s="91"/>
      <c r="F2394" s="91" t="s">
        <v>10223</v>
      </c>
      <c r="G2394" s="19"/>
    </row>
    <row r="2395">
      <c r="A2395" s="330" t="s">
        <v>326</v>
      </c>
      <c r="B2395" s="331" t="s">
        <v>658</v>
      </c>
      <c r="C2395" s="10" t="s">
        <v>10224</v>
      </c>
      <c r="D2395" s="89" t="s">
        <v>660</v>
      </c>
      <c r="E2395" s="91"/>
      <c r="F2395" s="91" t="s">
        <v>10225</v>
      </c>
      <c r="G2395" s="19"/>
    </row>
    <row r="2396">
      <c r="A2396" s="330" t="s">
        <v>2562</v>
      </c>
      <c r="B2396" s="331" t="s">
        <v>2563</v>
      </c>
      <c r="C2396" s="9" t="s">
        <v>7407</v>
      </c>
      <c r="D2396" s="91" t="s">
        <v>7408</v>
      </c>
      <c r="E2396" s="91" t="s">
        <v>10226</v>
      </c>
      <c r="F2396" s="91" t="s">
        <v>10227</v>
      </c>
      <c r="G2396" s="19"/>
    </row>
    <row r="2397">
      <c r="A2397" s="330" t="s">
        <v>2562</v>
      </c>
      <c r="B2397" s="331" t="s">
        <v>2563</v>
      </c>
      <c r="C2397" s="9" t="s">
        <v>7407</v>
      </c>
      <c r="D2397" s="14" t="s">
        <v>10228</v>
      </c>
      <c r="E2397" s="91"/>
      <c r="F2397" s="91" t="s">
        <v>10227</v>
      </c>
      <c r="G2397" s="19"/>
    </row>
    <row r="2398">
      <c r="A2398" s="330" t="s">
        <v>2562</v>
      </c>
      <c r="B2398" s="331" t="s">
        <v>10229</v>
      </c>
      <c r="C2398" s="9" t="s">
        <v>2588</v>
      </c>
      <c r="D2398" s="13" t="s">
        <v>10230</v>
      </c>
      <c r="E2398" s="91"/>
      <c r="F2398" s="91" t="s">
        <v>10231</v>
      </c>
      <c r="G2398" s="19"/>
    </row>
    <row r="2399">
      <c r="A2399" s="330" t="s">
        <v>2562</v>
      </c>
      <c r="B2399" s="331" t="s">
        <v>2587</v>
      </c>
      <c r="C2399" s="9" t="s">
        <v>10232</v>
      </c>
      <c r="D2399" s="14" t="s">
        <v>10233</v>
      </c>
      <c r="E2399" s="91" t="s">
        <v>10234</v>
      </c>
      <c r="F2399" s="91" t="s">
        <v>10231</v>
      </c>
      <c r="G2399" s="19"/>
    </row>
    <row r="2400">
      <c r="A2400" s="330" t="s">
        <v>2562</v>
      </c>
      <c r="B2400" s="331" t="s">
        <v>2587</v>
      </c>
      <c r="C2400" s="9" t="s">
        <v>10235</v>
      </c>
      <c r="D2400" s="91" t="s">
        <v>10236</v>
      </c>
      <c r="E2400" s="91"/>
      <c r="F2400" s="91" t="s">
        <v>10231</v>
      </c>
      <c r="G2400" s="19"/>
    </row>
    <row r="2401">
      <c r="A2401" s="330" t="s">
        <v>687</v>
      </c>
      <c r="B2401" s="331" t="s">
        <v>2635</v>
      </c>
      <c r="C2401" s="9" t="s">
        <v>10237</v>
      </c>
      <c r="D2401" s="91" t="s">
        <v>10238</v>
      </c>
      <c r="E2401" s="91"/>
      <c r="F2401" s="91" t="s">
        <v>10239</v>
      </c>
      <c r="G2401" s="19"/>
    </row>
    <row r="2402">
      <c r="A2402" s="330" t="s">
        <v>687</v>
      </c>
      <c r="B2402" s="331" t="s">
        <v>2635</v>
      </c>
      <c r="C2402" s="9" t="s">
        <v>10237</v>
      </c>
      <c r="D2402" s="91" t="s">
        <v>10240</v>
      </c>
      <c r="E2402" s="91"/>
      <c r="F2402" s="91" t="s">
        <v>10241</v>
      </c>
      <c r="G2402" s="19"/>
    </row>
    <row r="2403">
      <c r="A2403" s="332" t="s">
        <v>687</v>
      </c>
      <c r="B2403" s="331" t="s">
        <v>688</v>
      </c>
      <c r="C2403" s="9" t="s">
        <v>2643</v>
      </c>
      <c r="D2403" s="91" t="s">
        <v>9987</v>
      </c>
      <c r="E2403" s="91"/>
      <c r="F2403" s="91" t="s">
        <v>10242</v>
      </c>
      <c r="G2403" s="19"/>
    </row>
    <row r="2404">
      <c r="A2404" s="332" t="s">
        <v>687</v>
      </c>
      <c r="B2404" s="331" t="s">
        <v>2672</v>
      </c>
      <c r="C2404" s="91" t="s">
        <v>10243</v>
      </c>
      <c r="D2404" s="91" t="s">
        <v>2683</v>
      </c>
      <c r="E2404" s="91"/>
      <c r="F2404" s="91" t="s">
        <v>10244</v>
      </c>
      <c r="G2404" s="19"/>
    </row>
    <row r="2405">
      <c r="A2405" s="332" t="s">
        <v>687</v>
      </c>
      <c r="B2405" s="331" t="s">
        <v>5061</v>
      </c>
      <c r="C2405" s="9" t="s">
        <v>10245</v>
      </c>
      <c r="D2405" s="9" t="s">
        <v>10246</v>
      </c>
      <c r="E2405" s="91" t="s">
        <v>10247</v>
      </c>
      <c r="F2405" s="91" t="s">
        <v>10248</v>
      </c>
      <c r="G2405" s="19"/>
    </row>
    <row r="2406">
      <c r="A2406" s="332" t="s">
        <v>687</v>
      </c>
      <c r="B2406" s="230" t="s">
        <v>693</v>
      </c>
      <c r="C2406" s="91" t="s">
        <v>955</v>
      </c>
      <c r="D2406" s="91" t="s">
        <v>956</v>
      </c>
      <c r="E2406" s="91"/>
      <c r="F2406" s="91" t="s">
        <v>10248</v>
      </c>
      <c r="G2406" s="19"/>
    </row>
    <row r="2407">
      <c r="A2407" s="332" t="s">
        <v>687</v>
      </c>
      <c r="B2407" s="230" t="s">
        <v>693</v>
      </c>
      <c r="C2407" s="91" t="s">
        <v>961</v>
      </c>
      <c r="D2407" s="91" t="s">
        <v>1186</v>
      </c>
      <c r="E2407" s="91" t="s">
        <v>2714</v>
      </c>
      <c r="F2407" s="91" t="s">
        <v>10180</v>
      </c>
      <c r="G2407" s="19"/>
    </row>
    <row r="2408">
      <c r="A2408" s="332" t="s">
        <v>687</v>
      </c>
      <c r="B2408" s="230" t="s">
        <v>693</v>
      </c>
      <c r="C2408" s="9" t="s">
        <v>715</v>
      </c>
      <c r="D2408" s="91" t="s">
        <v>1313</v>
      </c>
      <c r="E2408" s="91"/>
      <c r="F2408" s="91" t="s">
        <v>10249</v>
      </c>
      <c r="G2408" s="19"/>
    </row>
    <row r="2409">
      <c r="A2409" s="332" t="s">
        <v>687</v>
      </c>
      <c r="B2409" s="230" t="s">
        <v>693</v>
      </c>
      <c r="C2409" s="9" t="s">
        <v>715</v>
      </c>
      <c r="D2409" s="91" t="s">
        <v>718</v>
      </c>
      <c r="E2409" s="91"/>
      <c r="F2409" s="91" t="s">
        <v>10250</v>
      </c>
      <c r="G2409" s="19"/>
    </row>
    <row r="2410">
      <c r="A2410" s="332" t="s">
        <v>687</v>
      </c>
      <c r="B2410" s="230" t="s">
        <v>693</v>
      </c>
      <c r="C2410" s="9" t="s">
        <v>715</v>
      </c>
      <c r="D2410" s="91" t="s">
        <v>10251</v>
      </c>
      <c r="E2410" s="91"/>
      <c r="F2410" s="91" t="s">
        <v>10252</v>
      </c>
      <c r="G2410" s="19"/>
    </row>
    <row r="2411">
      <c r="A2411" s="332" t="s">
        <v>687</v>
      </c>
      <c r="B2411" s="230" t="s">
        <v>693</v>
      </c>
      <c r="C2411" s="9" t="s">
        <v>715</v>
      </c>
      <c r="D2411" s="91" t="s">
        <v>720</v>
      </c>
      <c r="E2411" s="91"/>
      <c r="F2411" s="91" t="s">
        <v>10253</v>
      </c>
      <c r="G2411" s="19"/>
    </row>
    <row r="2412">
      <c r="A2412" s="332" t="s">
        <v>687</v>
      </c>
      <c r="B2412" s="230" t="s">
        <v>693</v>
      </c>
      <c r="C2412" s="9" t="s">
        <v>715</v>
      </c>
      <c r="D2412" s="91" t="s">
        <v>3468</v>
      </c>
      <c r="E2412" s="91"/>
      <c r="F2412" s="91" t="s">
        <v>10254</v>
      </c>
      <c r="G2412" s="19"/>
    </row>
    <row r="2413">
      <c r="A2413" s="332" t="s">
        <v>687</v>
      </c>
      <c r="B2413" s="331" t="s">
        <v>693</v>
      </c>
      <c r="C2413" s="9" t="s">
        <v>1617</v>
      </c>
      <c r="D2413" s="91" t="s">
        <v>10255</v>
      </c>
      <c r="E2413" s="91"/>
      <c r="F2413" s="91" t="s">
        <v>10256</v>
      </c>
      <c r="G2413" s="19"/>
    </row>
    <row r="2414">
      <c r="A2414" s="332" t="s">
        <v>687</v>
      </c>
      <c r="B2414" s="230" t="s">
        <v>693</v>
      </c>
      <c r="C2414" s="9" t="s">
        <v>2071</v>
      </c>
      <c r="D2414" s="91" t="s">
        <v>10257</v>
      </c>
      <c r="E2414" s="91"/>
      <c r="F2414" s="91" t="s">
        <v>10258</v>
      </c>
      <c r="G2414" s="19"/>
    </row>
    <row r="2415">
      <c r="A2415" s="332" t="s">
        <v>687</v>
      </c>
      <c r="B2415" s="230" t="s">
        <v>693</v>
      </c>
      <c r="C2415" s="9" t="s">
        <v>5344</v>
      </c>
      <c r="D2415" s="91" t="s">
        <v>2720</v>
      </c>
      <c r="E2415" s="91"/>
      <c r="F2415" s="91" t="s">
        <v>10259</v>
      </c>
      <c r="G2415" s="19"/>
    </row>
    <row r="2416">
      <c r="A2416" s="332" t="s">
        <v>687</v>
      </c>
      <c r="B2416" s="230" t="s">
        <v>693</v>
      </c>
      <c r="C2416" s="9" t="s">
        <v>5344</v>
      </c>
      <c r="D2416" s="91" t="s">
        <v>5172</v>
      </c>
      <c r="E2416" s="91"/>
      <c r="F2416" s="91" t="s">
        <v>10259</v>
      </c>
      <c r="G2416" s="19"/>
    </row>
    <row r="2417">
      <c r="A2417" s="332" t="s">
        <v>687</v>
      </c>
      <c r="B2417" s="230" t="s">
        <v>693</v>
      </c>
      <c r="C2417" s="9" t="s">
        <v>1634</v>
      </c>
      <c r="D2417" s="91" t="s">
        <v>2073</v>
      </c>
      <c r="E2417" s="91"/>
      <c r="F2417" s="91" t="s">
        <v>10260</v>
      </c>
      <c r="G2417" s="19"/>
    </row>
    <row r="2418">
      <c r="A2418" s="332" t="s">
        <v>687</v>
      </c>
      <c r="B2418" s="230" t="s">
        <v>693</v>
      </c>
      <c r="C2418" s="9" t="s">
        <v>1634</v>
      </c>
      <c r="D2418" s="91" t="s">
        <v>985</v>
      </c>
      <c r="E2418" s="91"/>
      <c r="F2418" s="91" t="s">
        <v>10261</v>
      </c>
      <c r="G2418" s="19"/>
    </row>
    <row r="2419">
      <c r="A2419" s="330" t="s">
        <v>687</v>
      </c>
      <c r="B2419" s="331" t="s">
        <v>693</v>
      </c>
      <c r="C2419" s="9" t="s">
        <v>1636</v>
      </c>
      <c r="D2419" s="91" t="s">
        <v>5348</v>
      </c>
      <c r="E2419" s="91"/>
      <c r="F2419" s="91" t="s">
        <v>10262</v>
      </c>
      <c r="G2419" s="19"/>
    </row>
    <row r="2420">
      <c r="A2420" s="332" t="s">
        <v>687</v>
      </c>
      <c r="B2420" s="230" t="s">
        <v>693</v>
      </c>
      <c r="C2420" s="9" t="s">
        <v>1636</v>
      </c>
      <c r="D2420" s="91" t="s">
        <v>4672</v>
      </c>
      <c r="E2420" s="91" t="s">
        <v>2714</v>
      </c>
      <c r="F2420" s="91" t="s">
        <v>10263</v>
      </c>
      <c r="G2420" s="19"/>
    </row>
    <row r="2421">
      <c r="A2421" s="332" t="s">
        <v>687</v>
      </c>
      <c r="B2421" s="230" t="s">
        <v>693</v>
      </c>
      <c r="C2421" s="9" t="s">
        <v>1636</v>
      </c>
      <c r="D2421" s="91" t="s">
        <v>6056</v>
      </c>
      <c r="E2421" s="91"/>
      <c r="F2421" s="91" t="s">
        <v>10264</v>
      </c>
      <c r="G2421" s="19"/>
    </row>
    <row r="2422">
      <c r="A2422" s="332" t="s">
        <v>687</v>
      </c>
      <c r="B2422" s="334" t="s">
        <v>1638</v>
      </c>
      <c r="C2422" s="9"/>
      <c r="D2422" s="91" t="s">
        <v>10265</v>
      </c>
      <c r="E2422" s="91"/>
      <c r="F2422" s="91" t="s">
        <v>10266</v>
      </c>
      <c r="G2422" s="19"/>
    </row>
    <row r="2423">
      <c r="A2423" s="332" t="s">
        <v>687</v>
      </c>
      <c r="B2423" s="334" t="s">
        <v>1638</v>
      </c>
      <c r="C2423" s="9"/>
      <c r="D2423" s="91" t="s">
        <v>10267</v>
      </c>
      <c r="E2423" s="91" t="s">
        <v>8850</v>
      </c>
      <c r="F2423" s="91" t="s">
        <v>10268</v>
      </c>
      <c r="G2423" s="19"/>
    </row>
    <row r="2424">
      <c r="A2424" s="332" t="s">
        <v>687</v>
      </c>
      <c r="B2424" s="334" t="s">
        <v>1638</v>
      </c>
      <c r="C2424" s="9"/>
      <c r="D2424" s="91" t="s">
        <v>10269</v>
      </c>
      <c r="E2424" s="91"/>
      <c r="F2424" s="91" t="s">
        <v>10270</v>
      </c>
      <c r="G2424" s="19"/>
    </row>
    <row r="2425">
      <c r="A2425" s="332" t="s">
        <v>687</v>
      </c>
      <c r="B2425" s="334" t="s">
        <v>1638</v>
      </c>
      <c r="C2425" s="9"/>
      <c r="D2425" s="91" t="s">
        <v>10271</v>
      </c>
      <c r="E2425" s="91"/>
      <c r="F2425" s="91" t="s">
        <v>10266</v>
      </c>
      <c r="G2425" s="19"/>
    </row>
    <row r="2426">
      <c r="A2426" s="333" t="s">
        <v>388</v>
      </c>
      <c r="B2426" s="334" t="s">
        <v>1006</v>
      </c>
      <c r="C2426" s="9" t="s">
        <v>10272</v>
      </c>
      <c r="D2426" s="91" t="s">
        <v>10273</v>
      </c>
      <c r="E2426" s="91" t="s">
        <v>8529</v>
      </c>
      <c r="F2426" s="91" t="s">
        <v>10274</v>
      </c>
      <c r="G2426" s="19"/>
    </row>
    <row r="2427">
      <c r="A2427" s="333" t="s">
        <v>388</v>
      </c>
      <c r="B2427" s="334" t="s">
        <v>1392</v>
      </c>
      <c r="C2427" s="9" t="s">
        <v>10275</v>
      </c>
      <c r="D2427" s="91" t="s">
        <v>10276</v>
      </c>
      <c r="E2427" s="91"/>
      <c r="F2427" s="91" t="s">
        <v>10253</v>
      </c>
      <c r="G2427" s="19"/>
    </row>
    <row r="2428">
      <c r="A2428" s="333" t="s">
        <v>388</v>
      </c>
      <c r="B2428" s="334" t="s">
        <v>1392</v>
      </c>
      <c r="C2428" s="9" t="s">
        <v>10277</v>
      </c>
      <c r="D2428" s="91" t="s">
        <v>10278</v>
      </c>
      <c r="E2428" s="91"/>
      <c r="F2428" s="91" t="s">
        <v>5985</v>
      </c>
      <c r="G2428" s="19"/>
    </row>
    <row r="2429">
      <c r="A2429" s="333" t="s">
        <v>1035</v>
      </c>
      <c r="B2429" s="331" t="s">
        <v>7970</v>
      </c>
      <c r="C2429" s="9" t="s">
        <v>828</v>
      </c>
      <c r="D2429" s="91" t="s">
        <v>10279</v>
      </c>
      <c r="E2429" s="91"/>
      <c r="F2429" s="91" t="s">
        <v>10280</v>
      </c>
      <c r="G2429" s="19"/>
    </row>
    <row r="2430">
      <c r="A2430" s="333" t="s">
        <v>1035</v>
      </c>
      <c r="B2430" s="331" t="s">
        <v>7970</v>
      </c>
      <c r="C2430" s="9" t="s">
        <v>9159</v>
      </c>
      <c r="D2430" s="91" t="s">
        <v>3370</v>
      </c>
      <c r="E2430" s="91"/>
      <c r="F2430" s="91" t="s">
        <v>10280</v>
      </c>
      <c r="G2430" s="19"/>
    </row>
    <row r="2431">
      <c r="A2431" s="60" t="s">
        <v>366</v>
      </c>
    </row>
    <row r="2432">
      <c r="A2432" s="330" t="s">
        <v>4788</v>
      </c>
      <c r="B2432" s="331" t="s">
        <v>7260</v>
      </c>
      <c r="C2432" s="9"/>
      <c r="D2432" s="91" t="s">
        <v>7032</v>
      </c>
      <c r="E2432" s="91" t="s">
        <v>10281</v>
      </c>
      <c r="F2432" s="91" t="s">
        <v>10280</v>
      </c>
      <c r="G2432" s="19"/>
    </row>
    <row r="2433">
      <c r="A2433" s="333" t="s">
        <v>316</v>
      </c>
      <c r="B2433" s="334" t="s">
        <v>1987</v>
      </c>
      <c r="C2433" s="9"/>
      <c r="D2433" s="91"/>
      <c r="E2433" s="91" t="s">
        <v>4218</v>
      </c>
      <c r="F2433" s="91"/>
      <c r="G2433" s="19"/>
    </row>
    <row r="2434">
      <c r="A2434" s="333" t="s">
        <v>687</v>
      </c>
      <c r="B2434" s="334" t="s">
        <v>10282</v>
      </c>
      <c r="C2434" s="9"/>
      <c r="D2434" s="91"/>
      <c r="E2434" s="91" t="s">
        <v>6548</v>
      </c>
      <c r="F2434" s="91" t="s">
        <v>10283</v>
      </c>
      <c r="G2434" s="19"/>
    </row>
    <row r="2435">
      <c r="A2435" s="333" t="s">
        <v>7032</v>
      </c>
      <c r="B2435" s="334" t="s">
        <v>9829</v>
      </c>
      <c r="C2435" s="9"/>
      <c r="D2435" s="91"/>
      <c r="E2435" s="91"/>
      <c r="F2435" s="91"/>
      <c r="G2435" s="19"/>
    </row>
    <row r="2436">
      <c r="A2436" s="1" t="s">
        <v>10284</v>
      </c>
    </row>
    <row r="2437">
      <c r="A2437" s="288" t="s">
        <v>326</v>
      </c>
      <c r="B2437" s="335" t="s">
        <v>1206</v>
      </c>
      <c r="C2437" s="9" t="s">
        <v>2001</v>
      </c>
      <c r="D2437" s="91" t="s">
        <v>10285</v>
      </c>
      <c r="E2437" s="91"/>
      <c r="F2437" s="91" t="s">
        <v>10286</v>
      </c>
      <c r="G2437" s="19"/>
    </row>
    <row r="2438">
      <c r="A2438" s="288" t="s">
        <v>326</v>
      </c>
      <c r="B2438" s="335" t="s">
        <v>1206</v>
      </c>
      <c r="C2438" s="9" t="s">
        <v>1479</v>
      </c>
      <c r="D2438" s="91" t="s">
        <v>1482</v>
      </c>
      <c r="E2438" s="91"/>
      <c r="F2438" s="91" t="s">
        <v>10287</v>
      </c>
      <c r="G2438" s="19"/>
    </row>
    <row r="2439">
      <c r="A2439" s="288" t="s">
        <v>326</v>
      </c>
      <c r="B2439" s="335" t="s">
        <v>1206</v>
      </c>
      <c r="C2439" s="9" t="s">
        <v>1479</v>
      </c>
      <c r="D2439" s="91" t="s">
        <v>639</v>
      </c>
      <c r="E2439" s="91"/>
      <c r="F2439" s="91" t="s">
        <v>10288</v>
      </c>
      <c r="G2439" s="19"/>
    </row>
    <row r="2440">
      <c r="A2440" s="288" t="s">
        <v>326</v>
      </c>
      <c r="B2440" s="335" t="s">
        <v>1206</v>
      </c>
      <c r="C2440" s="9" t="s">
        <v>1479</v>
      </c>
      <c r="D2440" s="91" t="s">
        <v>10289</v>
      </c>
      <c r="E2440" s="91"/>
      <c r="F2440" s="91" t="s">
        <v>10290</v>
      </c>
      <c r="G2440" s="19"/>
    </row>
    <row r="2441">
      <c r="A2441" s="288" t="s">
        <v>326</v>
      </c>
      <c r="B2441" s="335" t="s">
        <v>10291</v>
      </c>
      <c r="C2441" s="9"/>
      <c r="D2441" s="91" t="s">
        <v>10292</v>
      </c>
      <c r="E2441" s="91"/>
      <c r="F2441" s="91" t="s">
        <v>10293</v>
      </c>
      <c r="G2441" s="19"/>
    </row>
    <row r="2442">
      <c r="A2442" s="288" t="s">
        <v>326</v>
      </c>
      <c r="B2442" s="335" t="s">
        <v>1215</v>
      </c>
      <c r="C2442" s="9" t="s">
        <v>5308</v>
      </c>
      <c r="D2442" s="91" t="s">
        <v>1491</v>
      </c>
      <c r="E2442" s="91"/>
      <c r="F2442" s="91" t="s">
        <v>10294</v>
      </c>
      <c r="G2442" s="19"/>
    </row>
    <row r="2443">
      <c r="A2443" s="288" t="s">
        <v>326</v>
      </c>
      <c r="B2443" s="335" t="s">
        <v>1215</v>
      </c>
      <c r="C2443" s="9" t="s">
        <v>9979</v>
      </c>
      <c r="D2443" s="91" t="s">
        <v>9980</v>
      </c>
      <c r="E2443" s="91"/>
      <c r="F2443" s="91" t="s">
        <v>10295</v>
      </c>
      <c r="G2443" s="19"/>
    </row>
    <row r="2444">
      <c r="A2444" s="288" t="s">
        <v>326</v>
      </c>
      <c r="B2444" s="335" t="s">
        <v>658</v>
      </c>
      <c r="C2444" s="9" t="s">
        <v>10296</v>
      </c>
      <c r="D2444" s="91" t="s">
        <v>10036</v>
      </c>
      <c r="E2444" s="91"/>
      <c r="F2444" s="91" t="s">
        <v>10297</v>
      </c>
      <c r="G2444" s="19"/>
    </row>
    <row r="2445">
      <c r="A2445" s="288" t="s">
        <v>326</v>
      </c>
      <c r="B2445" s="335" t="s">
        <v>658</v>
      </c>
      <c r="C2445" s="9" t="s">
        <v>1535</v>
      </c>
      <c r="D2445" s="91" t="s">
        <v>1536</v>
      </c>
      <c r="E2445" s="91"/>
      <c r="F2445" s="91" t="s">
        <v>10298</v>
      </c>
      <c r="G2445" s="19"/>
    </row>
    <row r="2446">
      <c r="A2446" s="288" t="s">
        <v>671</v>
      </c>
      <c r="B2446" s="335" t="s">
        <v>10149</v>
      </c>
      <c r="C2446" s="9" t="s">
        <v>10299</v>
      </c>
      <c r="D2446" s="91" t="s">
        <v>7448</v>
      </c>
      <c r="E2446" s="91" t="s">
        <v>10300</v>
      </c>
      <c r="F2446" s="91" t="s">
        <v>10301</v>
      </c>
      <c r="G2446" s="19"/>
    </row>
    <row r="2447">
      <c r="A2447" s="288" t="s">
        <v>671</v>
      </c>
      <c r="B2447" s="335" t="s">
        <v>10149</v>
      </c>
      <c r="C2447" s="9"/>
      <c r="D2447" s="91" t="s">
        <v>10302</v>
      </c>
      <c r="E2447" s="91"/>
      <c r="F2447" s="91" t="s">
        <v>10303</v>
      </c>
      <c r="G2447" s="19"/>
    </row>
    <row r="2448">
      <c r="A2448" s="288" t="s">
        <v>3979</v>
      </c>
      <c r="B2448" s="335" t="s">
        <v>3980</v>
      </c>
      <c r="C2448" s="9"/>
      <c r="D2448" s="91" t="s">
        <v>10304</v>
      </c>
      <c r="E2448" s="91"/>
      <c r="F2448" s="91" t="s">
        <v>10305</v>
      </c>
      <c r="G2448" s="19"/>
    </row>
    <row r="2449">
      <c r="A2449" s="288" t="s">
        <v>687</v>
      </c>
      <c r="B2449" s="335" t="s">
        <v>693</v>
      </c>
      <c r="C2449" s="9" t="s">
        <v>715</v>
      </c>
      <c r="D2449" s="91" t="s">
        <v>720</v>
      </c>
      <c r="E2449" s="91"/>
      <c r="F2449" s="91"/>
      <c r="G2449" s="19"/>
    </row>
    <row r="2450">
      <c r="A2450" s="288" t="s">
        <v>388</v>
      </c>
      <c r="B2450" s="335" t="s">
        <v>5405</v>
      </c>
      <c r="C2450" s="9" t="s">
        <v>9882</v>
      </c>
      <c r="D2450" s="91" t="s">
        <v>9883</v>
      </c>
      <c r="E2450" s="91"/>
      <c r="F2450" s="91" t="s">
        <v>10306</v>
      </c>
      <c r="G2450" s="19"/>
    </row>
    <row r="2451">
      <c r="A2451" s="288" t="s">
        <v>388</v>
      </c>
      <c r="B2451" s="335" t="s">
        <v>1010</v>
      </c>
      <c r="C2451" s="9" t="s">
        <v>1655</v>
      </c>
      <c r="D2451" s="91" t="s">
        <v>10307</v>
      </c>
      <c r="E2451" s="91"/>
      <c r="F2451" s="91" t="s">
        <v>10308</v>
      </c>
      <c r="G2451" s="19"/>
    </row>
    <row r="2452">
      <c r="A2452" s="288" t="s">
        <v>388</v>
      </c>
      <c r="B2452" s="335" t="s">
        <v>1010</v>
      </c>
      <c r="C2452" s="9" t="s">
        <v>2149</v>
      </c>
      <c r="D2452" s="91" t="s">
        <v>2150</v>
      </c>
      <c r="E2452" s="91"/>
      <c r="F2452" s="91" t="s">
        <v>10308</v>
      </c>
      <c r="G2452" s="19"/>
    </row>
    <row r="2453">
      <c r="A2453" s="288" t="s">
        <v>388</v>
      </c>
      <c r="B2453" s="335" t="s">
        <v>1010</v>
      </c>
      <c r="C2453" s="9" t="s">
        <v>4818</v>
      </c>
      <c r="D2453" s="91" t="s">
        <v>1675</v>
      </c>
      <c r="E2453" s="91"/>
      <c r="F2453" s="91" t="s">
        <v>10309</v>
      </c>
      <c r="G2453" s="19"/>
    </row>
    <row r="2454">
      <c r="A2454" s="288" t="s">
        <v>388</v>
      </c>
      <c r="B2454" s="335" t="s">
        <v>1010</v>
      </c>
      <c r="C2454" s="9" t="s">
        <v>2177</v>
      </c>
      <c r="D2454" s="91" t="s">
        <v>10102</v>
      </c>
      <c r="E2454" s="91"/>
      <c r="F2454" s="91" t="s">
        <v>10306</v>
      </c>
      <c r="G2454" s="19"/>
    </row>
    <row r="2455">
      <c r="A2455" s="288" t="s">
        <v>1016</v>
      </c>
      <c r="B2455" s="335" t="s">
        <v>1733</v>
      </c>
      <c r="C2455" s="9" t="s">
        <v>3143</v>
      </c>
      <c r="D2455" s="91" t="s">
        <v>10106</v>
      </c>
      <c r="E2455" s="91"/>
      <c r="F2455" s="91" t="s">
        <v>10310</v>
      </c>
      <c r="G2455" s="19"/>
    </row>
    <row r="2456">
      <c r="A2456" s="288" t="s">
        <v>1016</v>
      </c>
      <c r="B2456" s="335" t="s">
        <v>1733</v>
      </c>
      <c r="C2456" s="9" t="s">
        <v>3143</v>
      </c>
      <c r="D2456" s="91" t="s">
        <v>10311</v>
      </c>
      <c r="E2456" s="91"/>
      <c r="F2456" s="91" t="s">
        <v>10312</v>
      </c>
      <c r="G2456" s="19"/>
    </row>
    <row r="2457">
      <c r="A2457" s="288" t="s">
        <v>1016</v>
      </c>
      <c r="B2457" s="335" t="s">
        <v>1733</v>
      </c>
      <c r="C2457" s="9" t="s">
        <v>3143</v>
      </c>
      <c r="D2457" s="91" t="s">
        <v>10313</v>
      </c>
      <c r="E2457" s="91"/>
      <c r="F2457" s="91" t="s">
        <v>10306</v>
      </c>
      <c r="G2457" s="19"/>
    </row>
    <row r="2458">
      <c r="A2458" s="288" t="s">
        <v>1016</v>
      </c>
      <c r="B2458" s="335" t="s">
        <v>1733</v>
      </c>
      <c r="C2458" s="9" t="s">
        <v>3143</v>
      </c>
      <c r="D2458" s="91" t="s">
        <v>3801</v>
      </c>
      <c r="E2458" s="91"/>
      <c r="F2458" s="91" t="s">
        <v>10312</v>
      </c>
      <c r="G2458" s="19"/>
    </row>
    <row r="2459">
      <c r="A2459" s="288" t="s">
        <v>1016</v>
      </c>
      <c r="B2459" s="335" t="s">
        <v>1733</v>
      </c>
      <c r="C2459" s="9" t="s">
        <v>3143</v>
      </c>
      <c r="D2459" s="91" t="s">
        <v>10116</v>
      </c>
      <c r="E2459" s="91"/>
      <c r="F2459" s="91" t="s">
        <v>10314</v>
      </c>
      <c r="G2459" s="19"/>
    </row>
    <row r="2460">
      <c r="A2460" s="288" t="s">
        <v>1016</v>
      </c>
      <c r="B2460" s="335" t="s">
        <v>1733</v>
      </c>
      <c r="C2460" s="9" t="s">
        <v>10315</v>
      </c>
      <c r="D2460" s="91" t="s">
        <v>10316</v>
      </c>
      <c r="E2460" s="91"/>
      <c r="F2460" s="91" t="s">
        <v>10317</v>
      </c>
      <c r="G2460" s="19"/>
    </row>
    <row r="2461">
      <c r="A2461" s="288" t="s">
        <v>1016</v>
      </c>
      <c r="B2461" s="335" t="s">
        <v>5628</v>
      </c>
      <c r="C2461" s="9" t="s">
        <v>3632</v>
      </c>
      <c r="D2461" s="91" t="s">
        <v>2075</v>
      </c>
      <c r="E2461" s="91"/>
      <c r="F2461" s="91" t="s">
        <v>10318</v>
      </c>
      <c r="G2461" s="19"/>
    </row>
    <row r="2462">
      <c r="A2462" s="60" t="s">
        <v>366</v>
      </c>
    </row>
    <row r="2463">
      <c r="A2463" s="288" t="s">
        <v>326</v>
      </c>
      <c r="B2463" s="335" t="s">
        <v>10137</v>
      </c>
      <c r="C2463" s="9"/>
      <c r="D2463" s="91"/>
      <c r="E2463" s="91"/>
      <c r="F2463" s="91" t="s">
        <v>10319</v>
      </c>
      <c r="G2463" s="19"/>
    </row>
    <row r="2464">
      <c r="A2464" s="288" t="s">
        <v>671</v>
      </c>
      <c r="B2464" s="335" t="s">
        <v>7056</v>
      </c>
      <c r="C2464" s="9"/>
      <c r="D2464" s="91"/>
      <c r="E2464" s="91"/>
      <c r="F2464" s="91"/>
      <c r="G2464" s="19"/>
    </row>
    <row r="2465">
      <c r="A2465" s="288" t="s">
        <v>678</v>
      </c>
      <c r="B2465" s="335" t="s">
        <v>3105</v>
      </c>
      <c r="C2465" s="9"/>
      <c r="D2465" s="91"/>
      <c r="E2465" s="91"/>
      <c r="F2465" s="91" t="s">
        <v>10306</v>
      </c>
      <c r="G2465" s="19"/>
    </row>
    <row r="2466">
      <c r="A2466" s="288" t="s">
        <v>3979</v>
      </c>
      <c r="B2466" s="335" t="s">
        <v>3980</v>
      </c>
      <c r="C2466" s="9"/>
      <c r="D2466" s="91"/>
      <c r="E2466" s="91"/>
      <c r="F2466" s="91" t="s">
        <v>10320</v>
      </c>
      <c r="G2466" s="19"/>
    </row>
    <row r="2467">
      <c r="A2467" s="288" t="s">
        <v>248</v>
      </c>
      <c r="B2467" s="335" t="s">
        <v>4908</v>
      </c>
      <c r="C2467" s="9"/>
      <c r="D2467" s="91"/>
      <c r="E2467" s="91"/>
      <c r="F2467" s="91"/>
      <c r="G2467" s="19"/>
    </row>
    <row r="2468">
      <c r="A2468" s="288" t="s">
        <v>248</v>
      </c>
      <c r="B2468" s="335" t="s">
        <v>4580</v>
      </c>
      <c r="C2468" s="9"/>
      <c r="D2468" s="91"/>
      <c r="E2468" s="91"/>
      <c r="F2468" s="91"/>
      <c r="G2468" s="19"/>
    </row>
    <row r="2469">
      <c r="A2469" s="288" t="s">
        <v>388</v>
      </c>
      <c r="B2469" s="335" t="s">
        <v>5405</v>
      </c>
      <c r="C2469" s="9"/>
      <c r="D2469" s="91"/>
      <c r="E2469" s="91"/>
      <c r="F2469" s="91" t="s">
        <v>10314</v>
      </c>
      <c r="G2469" s="19"/>
    </row>
    <row r="2470">
      <c r="A2470" s="288" t="s">
        <v>388</v>
      </c>
      <c r="B2470" s="335" t="s">
        <v>1010</v>
      </c>
      <c r="C2470" s="9" t="s">
        <v>10321</v>
      </c>
      <c r="D2470" s="91"/>
      <c r="E2470" s="91"/>
      <c r="F2470" s="91" t="s">
        <v>10308</v>
      </c>
      <c r="G2470" s="19"/>
    </row>
    <row r="2471">
      <c r="A2471" s="288" t="s">
        <v>3121</v>
      </c>
      <c r="B2471" s="335" t="s">
        <v>10127</v>
      </c>
      <c r="C2471" s="9"/>
      <c r="D2471" s="91"/>
      <c r="E2471" s="91"/>
      <c r="F2471" s="91"/>
      <c r="G2471" s="19"/>
    </row>
    <row r="2472">
      <c r="A2472" s="288" t="s">
        <v>1107</v>
      </c>
      <c r="B2472" s="335" t="s">
        <v>368</v>
      </c>
      <c r="C2472" s="9"/>
      <c r="D2472" s="91"/>
      <c r="E2472" s="91"/>
      <c r="F2472" s="91"/>
      <c r="G2472" s="19"/>
    </row>
    <row r="2473">
      <c r="A2473" s="1" t="s">
        <v>10322</v>
      </c>
    </row>
    <row r="2474">
      <c r="A2474" s="336" t="s">
        <v>316</v>
      </c>
      <c r="B2474" s="337" t="s">
        <v>10323</v>
      </c>
      <c r="C2474" s="9"/>
      <c r="D2474" s="91" t="s">
        <v>8502</v>
      </c>
      <c r="E2474" s="91"/>
      <c r="F2474" s="91" t="s">
        <v>10324</v>
      </c>
      <c r="G2474" s="19"/>
    </row>
    <row r="2475">
      <c r="A2475" s="336" t="s">
        <v>326</v>
      </c>
      <c r="B2475" s="337" t="s">
        <v>1206</v>
      </c>
      <c r="C2475" s="9" t="s">
        <v>1479</v>
      </c>
      <c r="D2475" s="91" t="s">
        <v>1482</v>
      </c>
      <c r="E2475" s="91"/>
      <c r="F2475" s="91" t="s">
        <v>10325</v>
      </c>
      <c r="G2475" s="19"/>
    </row>
    <row r="2476">
      <c r="A2476" s="336" t="s">
        <v>326</v>
      </c>
      <c r="B2476" s="337" t="s">
        <v>1206</v>
      </c>
      <c r="C2476" s="9" t="s">
        <v>1479</v>
      </c>
      <c r="D2476" s="91" t="s">
        <v>639</v>
      </c>
      <c r="E2476" s="91"/>
      <c r="F2476" s="91" t="s">
        <v>10326</v>
      </c>
      <c r="G2476" s="19"/>
    </row>
    <row r="2477">
      <c r="A2477" s="336" t="s">
        <v>326</v>
      </c>
      <c r="B2477" s="337" t="s">
        <v>658</v>
      </c>
      <c r="C2477" s="9"/>
      <c r="D2477" s="91" t="s">
        <v>660</v>
      </c>
      <c r="E2477" s="91"/>
      <c r="F2477" s="91" t="s">
        <v>10327</v>
      </c>
      <c r="G2477" s="19"/>
    </row>
    <row r="2478">
      <c r="A2478" s="336" t="s">
        <v>326</v>
      </c>
      <c r="B2478" s="337" t="s">
        <v>658</v>
      </c>
      <c r="C2478" s="9"/>
      <c r="D2478" s="91" t="s">
        <v>10328</v>
      </c>
      <c r="E2478" s="91"/>
      <c r="F2478" s="91" t="s">
        <v>10327</v>
      </c>
      <c r="G2478" s="19"/>
    </row>
    <row r="2479">
      <c r="A2479" s="336" t="s">
        <v>326</v>
      </c>
      <c r="B2479" s="337" t="s">
        <v>658</v>
      </c>
      <c r="C2479" s="9" t="s">
        <v>1244</v>
      </c>
      <c r="D2479" s="91" t="s">
        <v>10037</v>
      </c>
      <c r="E2479" s="91"/>
      <c r="F2479" s="91" t="s">
        <v>10329</v>
      </c>
      <c r="G2479" s="19"/>
    </row>
    <row r="2480">
      <c r="A2480" s="336" t="s">
        <v>687</v>
      </c>
      <c r="B2480" s="337" t="s">
        <v>693</v>
      </c>
      <c r="C2480" s="9" t="s">
        <v>958</v>
      </c>
      <c r="D2480" s="91" t="s">
        <v>1185</v>
      </c>
      <c r="E2480" s="91"/>
      <c r="F2480" s="91" t="s">
        <v>10330</v>
      </c>
      <c r="G2480" s="19"/>
    </row>
    <row r="2481">
      <c r="A2481" s="336" t="s">
        <v>687</v>
      </c>
      <c r="B2481" s="337" t="s">
        <v>693</v>
      </c>
      <c r="C2481" s="9" t="s">
        <v>702</v>
      </c>
      <c r="D2481" s="91" t="s">
        <v>4153</v>
      </c>
      <c r="E2481" s="91"/>
      <c r="F2481" s="91" t="s">
        <v>10331</v>
      </c>
      <c r="G2481" s="19"/>
    </row>
    <row r="2482">
      <c r="A2482" s="338" t="s">
        <v>687</v>
      </c>
      <c r="B2482" s="339" t="s">
        <v>693</v>
      </c>
      <c r="C2482" s="9" t="s">
        <v>715</v>
      </c>
      <c r="D2482" s="91" t="s">
        <v>3468</v>
      </c>
      <c r="E2482" s="91"/>
      <c r="F2482" s="91" t="s">
        <v>10332</v>
      </c>
      <c r="G2482" s="19"/>
    </row>
    <row r="2483">
      <c r="A2483" s="338" t="s">
        <v>687</v>
      </c>
      <c r="B2483" s="339" t="s">
        <v>693</v>
      </c>
      <c r="C2483" s="9" t="s">
        <v>715</v>
      </c>
      <c r="D2483" s="91" t="s">
        <v>720</v>
      </c>
      <c r="E2483" s="91"/>
      <c r="F2483" s="91" t="s">
        <v>10333</v>
      </c>
      <c r="G2483" s="19"/>
    </row>
    <row r="2484">
      <c r="A2484" s="338" t="s">
        <v>687</v>
      </c>
      <c r="B2484" s="339" t="s">
        <v>693</v>
      </c>
      <c r="C2484" s="9" t="s">
        <v>977</v>
      </c>
      <c r="D2484" s="91" t="s">
        <v>981</v>
      </c>
      <c r="E2484" s="91"/>
      <c r="F2484" s="91" t="s">
        <v>10334</v>
      </c>
      <c r="G2484" s="19"/>
    </row>
    <row r="2485">
      <c r="A2485" s="338" t="s">
        <v>687</v>
      </c>
      <c r="B2485" s="339" t="s">
        <v>693</v>
      </c>
      <c r="C2485" s="9" t="s">
        <v>1634</v>
      </c>
      <c r="D2485" s="91" t="s">
        <v>985</v>
      </c>
      <c r="E2485" s="91"/>
      <c r="F2485" s="91" t="s">
        <v>10335</v>
      </c>
      <c r="G2485" s="19"/>
    </row>
    <row r="2486">
      <c r="A2486" s="338" t="s">
        <v>687</v>
      </c>
      <c r="B2486" s="340" t="s">
        <v>10336</v>
      </c>
      <c r="C2486" s="9"/>
      <c r="D2486" s="91"/>
      <c r="E2486" s="91"/>
      <c r="F2486" s="91" t="s">
        <v>10337</v>
      </c>
      <c r="G2486" s="19"/>
    </row>
    <row r="2487">
      <c r="A2487" s="336" t="s">
        <v>248</v>
      </c>
      <c r="B2487" s="337" t="s">
        <v>4908</v>
      </c>
      <c r="C2487" s="9" t="s">
        <v>4513</v>
      </c>
      <c r="D2487" s="91" t="s">
        <v>9855</v>
      </c>
      <c r="E2487" s="91"/>
      <c r="F2487" s="91" t="s">
        <v>10324</v>
      </c>
      <c r="G2487" s="19"/>
    </row>
    <row r="2488">
      <c r="A2488" s="336" t="s">
        <v>248</v>
      </c>
      <c r="B2488" s="337" t="s">
        <v>4908</v>
      </c>
      <c r="C2488" s="9" t="s">
        <v>4916</v>
      </c>
      <c r="D2488" s="91" t="s">
        <v>302</v>
      </c>
      <c r="E2488" s="91"/>
      <c r="F2488" s="91" t="s">
        <v>10338</v>
      </c>
      <c r="G2488" s="19"/>
    </row>
    <row r="2489">
      <c r="A2489" s="336" t="s">
        <v>388</v>
      </c>
      <c r="B2489" s="337" t="s">
        <v>5405</v>
      </c>
      <c r="C2489" s="9" t="s">
        <v>10065</v>
      </c>
      <c r="D2489" s="91" t="s">
        <v>10068</v>
      </c>
      <c r="E2489" s="91"/>
      <c r="F2489" s="91" t="s">
        <v>10339</v>
      </c>
      <c r="G2489" s="19"/>
    </row>
    <row r="2490">
      <c r="A2490" s="336" t="s">
        <v>388</v>
      </c>
      <c r="B2490" s="337" t="s">
        <v>1010</v>
      </c>
      <c r="C2490" s="9" t="s">
        <v>2172</v>
      </c>
      <c r="D2490" s="91" t="s">
        <v>7529</v>
      </c>
      <c r="E2490" s="91"/>
      <c r="F2490" s="91" t="s">
        <v>10339</v>
      </c>
      <c r="G2490" s="19"/>
    </row>
    <row r="2491">
      <c r="A2491" s="336" t="s">
        <v>1016</v>
      </c>
      <c r="B2491" s="337" t="s">
        <v>1782</v>
      </c>
      <c r="C2491" s="9" t="s">
        <v>1803</v>
      </c>
      <c r="D2491" s="91" t="s">
        <v>1808</v>
      </c>
      <c r="E2491" s="91"/>
      <c r="F2491" s="91" t="s">
        <v>10340</v>
      </c>
      <c r="G2491" s="19"/>
    </row>
    <row r="2492">
      <c r="A2492" s="336" t="s">
        <v>1016</v>
      </c>
      <c r="B2492" s="337" t="s">
        <v>1782</v>
      </c>
      <c r="C2492" s="9" t="s">
        <v>1803</v>
      </c>
      <c r="D2492" s="91" t="s">
        <v>1824</v>
      </c>
      <c r="E2492" s="91"/>
      <c r="F2492" s="91" t="s">
        <v>10341</v>
      </c>
      <c r="G2492" s="19"/>
    </row>
    <row r="2493">
      <c r="A2493" s="336" t="s">
        <v>1016</v>
      </c>
      <c r="B2493" s="337" t="s">
        <v>1782</v>
      </c>
      <c r="C2493" s="9" t="s">
        <v>1803</v>
      </c>
      <c r="D2493" s="91" t="s">
        <v>2392</v>
      </c>
      <c r="E2493" s="91" t="s">
        <v>10342</v>
      </c>
      <c r="F2493" s="91" t="s">
        <v>10343</v>
      </c>
      <c r="G2493" s="19"/>
    </row>
    <row r="2494">
      <c r="A2494" s="336" t="s">
        <v>1016</v>
      </c>
      <c r="B2494" s="337" t="s">
        <v>5628</v>
      </c>
      <c r="C2494" s="9" t="s">
        <v>3632</v>
      </c>
      <c r="D2494" s="91" t="s">
        <v>10344</v>
      </c>
      <c r="E2494" s="91"/>
      <c r="F2494" s="91" t="s">
        <v>10345</v>
      </c>
      <c r="G2494" s="19"/>
    </row>
    <row r="2495">
      <c r="A2495" s="336" t="s">
        <v>1016</v>
      </c>
      <c r="B2495" s="337" t="s">
        <v>5628</v>
      </c>
      <c r="C2495" s="9" t="s">
        <v>9915</v>
      </c>
      <c r="D2495" s="91" t="s">
        <v>9916</v>
      </c>
      <c r="E2495" s="91"/>
      <c r="F2495" s="91" t="s">
        <v>10330</v>
      </c>
      <c r="G2495" s="19"/>
    </row>
    <row r="2496">
      <c r="A2496" s="336" t="s">
        <v>3121</v>
      </c>
      <c r="B2496" s="337" t="s">
        <v>10127</v>
      </c>
      <c r="C2496" s="9" t="s">
        <v>10128</v>
      </c>
      <c r="D2496" s="91"/>
      <c r="E2496" s="91"/>
      <c r="F2496" s="91" t="s">
        <v>10346</v>
      </c>
      <c r="G2496" s="19"/>
    </row>
    <row r="2497">
      <c r="A2497" s="60" t="s">
        <v>366</v>
      </c>
    </row>
    <row r="2498">
      <c r="A2498" s="336" t="s">
        <v>671</v>
      </c>
      <c r="B2498" s="337" t="s">
        <v>7056</v>
      </c>
      <c r="C2498" s="9"/>
      <c r="D2498" s="91"/>
      <c r="E2498" s="91"/>
      <c r="F2498" s="91"/>
      <c r="G2498" s="19"/>
    </row>
    <row r="2499">
      <c r="A2499" s="336" t="s">
        <v>671</v>
      </c>
      <c r="B2499" s="337" t="s">
        <v>10149</v>
      </c>
      <c r="C2499" s="9"/>
      <c r="D2499" s="91"/>
      <c r="E2499" s="91" t="s">
        <v>10347</v>
      </c>
      <c r="F2499" s="91"/>
      <c r="G2499" s="19"/>
    </row>
    <row r="2500">
      <c r="A2500" s="336" t="s">
        <v>687</v>
      </c>
      <c r="B2500" s="337" t="s">
        <v>2669</v>
      </c>
      <c r="C2500" s="9"/>
      <c r="D2500" s="91" t="s">
        <v>10348</v>
      </c>
      <c r="E2500" s="91"/>
      <c r="F2500" s="91" t="s">
        <v>10349</v>
      </c>
      <c r="G2500" s="19"/>
    </row>
    <row r="2501">
      <c r="A2501" s="336" t="s">
        <v>687</v>
      </c>
      <c r="B2501" s="337" t="s">
        <v>693</v>
      </c>
      <c r="C2501" s="9"/>
      <c r="D2501" s="91"/>
      <c r="E2501" s="91"/>
      <c r="F2501" s="91" t="s">
        <v>10350</v>
      </c>
      <c r="G2501" s="19"/>
    </row>
    <row r="2502">
      <c r="A2502" s="336" t="s">
        <v>248</v>
      </c>
      <c r="B2502" s="337" t="s">
        <v>8201</v>
      </c>
      <c r="C2502" s="9"/>
      <c r="D2502" s="91"/>
      <c r="E2502" s="91"/>
      <c r="F2502" s="91"/>
      <c r="G2502" s="19"/>
    </row>
    <row r="2503">
      <c r="A2503" s="336" t="s">
        <v>388</v>
      </c>
      <c r="B2503" s="337" t="s">
        <v>1010</v>
      </c>
      <c r="C2503" s="9"/>
      <c r="D2503" s="91" t="s">
        <v>10351</v>
      </c>
      <c r="E2503" s="91"/>
      <c r="F2503" s="91" t="s">
        <v>10352</v>
      </c>
      <c r="G2503" s="19"/>
    </row>
    <row r="2504">
      <c r="A2504" s="336" t="s">
        <v>388</v>
      </c>
      <c r="B2504" s="337" t="s">
        <v>1392</v>
      </c>
      <c r="C2504" s="9"/>
      <c r="D2504" s="91"/>
      <c r="E2504" s="91" t="s">
        <v>10347</v>
      </c>
      <c r="F2504" s="91"/>
      <c r="G2504" s="19"/>
    </row>
    <row r="2505">
      <c r="A2505" s="336" t="s">
        <v>1016</v>
      </c>
      <c r="B2505" s="337" t="s">
        <v>1733</v>
      </c>
      <c r="C2505" s="9"/>
      <c r="D2505" s="91"/>
      <c r="E2505" s="91" t="s">
        <v>10347</v>
      </c>
      <c r="F2505" s="91"/>
      <c r="G2505" s="19"/>
    </row>
    <row r="2506">
      <c r="A2506" s="336" t="s">
        <v>1016</v>
      </c>
      <c r="B2506" s="337" t="s">
        <v>10353</v>
      </c>
      <c r="C2506" s="9"/>
      <c r="D2506" s="91"/>
      <c r="E2506" s="91" t="s">
        <v>10347</v>
      </c>
      <c r="F2506" s="91"/>
      <c r="G2506" s="19"/>
    </row>
    <row r="2507">
      <c r="A2507" s="1" t="s">
        <v>10354</v>
      </c>
    </row>
    <row r="2508">
      <c r="A2508" s="341" t="s">
        <v>4788</v>
      </c>
      <c r="B2508" s="342" t="s">
        <v>4791</v>
      </c>
      <c r="C2508" s="9" t="s">
        <v>1396</v>
      </c>
      <c r="D2508" s="91" t="s">
        <v>9926</v>
      </c>
      <c r="E2508" s="91"/>
      <c r="F2508" s="91" t="s">
        <v>10355</v>
      </c>
      <c r="G2508" s="19"/>
    </row>
    <row r="2509">
      <c r="A2509" s="341" t="s">
        <v>4788</v>
      </c>
      <c r="B2509" s="343" t="s">
        <v>6969</v>
      </c>
      <c r="C2509" s="9" t="s">
        <v>6981</v>
      </c>
      <c r="D2509" s="91" t="s">
        <v>3692</v>
      </c>
      <c r="E2509" s="91"/>
      <c r="F2509" s="91" t="s">
        <v>10356</v>
      </c>
      <c r="G2509" s="19"/>
    </row>
    <row r="2510">
      <c r="A2510" s="267" t="s">
        <v>4788</v>
      </c>
      <c r="B2510" s="343" t="s">
        <v>7260</v>
      </c>
      <c r="C2510" s="9" t="s">
        <v>7255</v>
      </c>
      <c r="D2510" s="91" t="s">
        <v>9946</v>
      </c>
      <c r="E2510" s="91" t="s">
        <v>10357</v>
      </c>
      <c r="F2510" s="91" t="s">
        <v>10358</v>
      </c>
      <c r="G2510" s="19"/>
    </row>
    <row r="2511">
      <c r="A2511" s="267" t="s">
        <v>316</v>
      </c>
      <c r="B2511" s="343" t="s">
        <v>4651</v>
      </c>
      <c r="C2511" s="9" t="s">
        <v>9971</v>
      </c>
      <c r="D2511" s="91" t="s">
        <v>9972</v>
      </c>
      <c r="E2511" s="91"/>
      <c r="F2511" s="91" t="s">
        <v>10359</v>
      </c>
      <c r="G2511" s="19"/>
    </row>
    <row r="2512">
      <c r="A2512" s="267" t="s">
        <v>326</v>
      </c>
      <c r="B2512" s="343" t="s">
        <v>1215</v>
      </c>
      <c r="C2512" s="9" t="s">
        <v>1216</v>
      </c>
      <c r="D2512" s="89" t="s">
        <v>1217</v>
      </c>
      <c r="E2512" s="91"/>
      <c r="F2512" s="91" t="s">
        <v>10360</v>
      </c>
      <c r="G2512" s="19"/>
    </row>
    <row r="2513">
      <c r="A2513" s="267" t="s">
        <v>326</v>
      </c>
      <c r="B2513" s="343" t="s">
        <v>1215</v>
      </c>
      <c r="C2513" s="9" t="s">
        <v>2505</v>
      </c>
      <c r="D2513" s="89" t="s">
        <v>3554</v>
      </c>
      <c r="E2513" s="91"/>
      <c r="F2513" s="91" t="s">
        <v>10361</v>
      </c>
      <c r="G2513" s="19"/>
    </row>
    <row r="2514">
      <c r="A2514" s="267" t="s">
        <v>326</v>
      </c>
      <c r="B2514" s="343" t="s">
        <v>1215</v>
      </c>
      <c r="C2514" s="91" t="s">
        <v>9530</v>
      </c>
      <c r="D2514" s="91" t="s">
        <v>10362</v>
      </c>
      <c r="E2514" s="91"/>
      <c r="F2514" s="91" t="s">
        <v>10363</v>
      </c>
      <c r="G2514" s="19"/>
    </row>
    <row r="2515">
      <c r="A2515" s="267" t="s">
        <v>326</v>
      </c>
      <c r="B2515" s="343" t="s">
        <v>1215</v>
      </c>
      <c r="C2515" s="91" t="s">
        <v>10364</v>
      </c>
      <c r="D2515" s="91" t="s">
        <v>10365</v>
      </c>
      <c r="E2515" s="91"/>
      <c r="F2515" s="91" t="s">
        <v>10366</v>
      </c>
      <c r="G2515" s="19"/>
    </row>
    <row r="2516">
      <c r="A2516" s="267" t="s">
        <v>326</v>
      </c>
      <c r="B2516" s="343" t="s">
        <v>1215</v>
      </c>
      <c r="C2516" s="91" t="s">
        <v>10367</v>
      </c>
      <c r="D2516" s="91" t="s">
        <v>10368</v>
      </c>
      <c r="E2516" s="91"/>
      <c r="F2516" s="91" t="s">
        <v>10369</v>
      </c>
      <c r="G2516" s="19"/>
    </row>
    <row r="2517">
      <c r="A2517" s="267" t="s">
        <v>326</v>
      </c>
      <c r="B2517" s="343" t="s">
        <v>1215</v>
      </c>
      <c r="C2517" s="91" t="s">
        <v>10370</v>
      </c>
      <c r="D2517" s="91" t="s">
        <v>10371</v>
      </c>
      <c r="E2517" s="91"/>
      <c r="F2517" s="91" t="s">
        <v>10372</v>
      </c>
      <c r="G2517" s="19"/>
    </row>
    <row r="2518">
      <c r="A2518" s="267" t="s">
        <v>326</v>
      </c>
      <c r="B2518" s="343" t="s">
        <v>1215</v>
      </c>
      <c r="C2518" s="91" t="s">
        <v>10373</v>
      </c>
      <c r="D2518" s="91" t="s">
        <v>10374</v>
      </c>
      <c r="E2518" s="91"/>
      <c r="F2518" s="91" t="s">
        <v>10375</v>
      </c>
      <c r="G2518" s="19"/>
    </row>
    <row r="2519">
      <c r="A2519" s="267" t="s">
        <v>326</v>
      </c>
      <c r="B2519" s="343" t="s">
        <v>1215</v>
      </c>
      <c r="C2519" s="91" t="s">
        <v>10376</v>
      </c>
      <c r="D2519" s="91" t="s">
        <v>10377</v>
      </c>
      <c r="E2519" s="91" t="s">
        <v>10378</v>
      </c>
      <c r="F2519" s="91" t="s">
        <v>10379</v>
      </c>
      <c r="G2519" s="19"/>
    </row>
    <row r="2520">
      <c r="A2520" s="267" t="s">
        <v>326</v>
      </c>
      <c r="B2520" s="343" t="s">
        <v>1215</v>
      </c>
      <c r="C2520" s="91" t="s">
        <v>10376</v>
      </c>
      <c r="D2520" s="91" t="s">
        <v>10380</v>
      </c>
      <c r="E2520" s="91"/>
      <c r="F2520" s="91" t="s">
        <v>10381</v>
      </c>
      <c r="G2520" s="19"/>
    </row>
    <row r="2521">
      <c r="A2521" s="267" t="s">
        <v>326</v>
      </c>
      <c r="B2521" s="343" t="s">
        <v>1215</v>
      </c>
      <c r="C2521" s="9" t="s">
        <v>10382</v>
      </c>
      <c r="D2521" s="91" t="s">
        <v>3198</v>
      </c>
      <c r="E2521" s="91"/>
      <c r="F2521" s="91" t="s">
        <v>10383</v>
      </c>
      <c r="G2521" s="19"/>
    </row>
    <row r="2522">
      <c r="A2522" s="267" t="s">
        <v>2562</v>
      </c>
      <c r="B2522" s="343" t="s">
        <v>2563</v>
      </c>
      <c r="C2522" s="9" t="s">
        <v>2564</v>
      </c>
      <c r="D2522" s="91" t="s">
        <v>2565</v>
      </c>
      <c r="E2522" s="91"/>
      <c r="F2522" s="91" t="s">
        <v>10384</v>
      </c>
      <c r="G2522" s="19"/>
    </row>
    <row r="2523">
      <c r="A2523" s="344" t="s">
        <v>687</v>
      </c>
      <c r="B2523" s="342" t="s">
        <v>688</v>
      </c>
      <c r="C2523" s="9" t="s">
        <v>2643</v>
      </c>
      <c r="D2523" s="91" t="s">
        <v>9987</v>
      </c>
      <c r="E2523" s="91"/>
      <c r="F2523" s="91" t="s">
        <v>10385</v>
      </c>
      <c r="G2523" s="19"/>
    </row>
    <row r="2524">
      <c r="A2524" s="344" t="s">
        <v>687</v>
      </c>
      <c r="B2524" s="342" t="s">
        <v>2672</v>
      </c>
      <c r="C2524" s="91" t="s">
        <v>10243</v>
      </c>
      <c r="D2524" s="91" t="s">
        <v>2683</v>
      </c>
      <c r="E2524" s="91"/>
      <c r="F2524" s="91" t="s">
        <v>10386</v>
      </c>
      <c r="G2524" s="19"/>
    </row>
    <row r="2525">
      <c r="A2525" s="267" t="s">
        <v>687</v>
      </c>
      <c r="B2525" s="343" t="s">
        <v>1306</v>
      </c>
      <c r="C2525" s="9" t="s">
        <v>1307</v>
      </c>
      <c r="D2525" s="91" t="s">
        <v>10387</v>
      </c>
      <c r="E2525" s="91" t="s">
        <v>10388</v>
      </c>
      <c r="F2525" s="91" t="s">
        <v>10389</v>
      </c>
      <c r="G2525" s="19"/>
    </row>
    <row r="2526">
      <c r="A2526" s="267" t="s">
        <v>687</v>
      </c>
      <c r="B2526" s="343" t="s">
        <v>1306</v>
      </c>
      <c r="C2526" s="9" t="s">
        <v>5219</v>
      </c>
      <c r="D2526" s="91" t="s">
        <v>10390</v>
      </c>
      <c r="E2526" s="91"/>
      <c r="F2526" s="91" t="s">
        <v>10389</v>
      </c>
      <c r="G2526" s="19"/>
    </row>
    <row r="2527">
      <c r="A2527" s="267" t="s">
        <v>687</v>
      </c>
      <c r="B2527" s="343" t="s">
        <v>693</v>
      </c>
      <c r="C2527" s="9" t="s">
        <v>715</v>
      </c>
      <c r="D2527" s="91" t="s">
        <v>720</v>
      </c>
      <c r="E2527" s="91" t="s">
        <v>10391</v>
      </c>
      <c r="F2527" s="91" t="s">
        <v>10392</v>
      </c>
      <c r="G2527" s="19"/>
    </row>
    <row r="2528">
      <c r="A2528" s="344" t="s">
        <v>687</v>
      </c>
      <c r="B2528" s="345" t="s">
        <v>693</v>
      </c>
      <c r="C2528" s="9" t="s">
        <v>715</v>
      </c>
      <c r="D2528" s="91" t="s">
        <v>4806</v>
      </c>
      <c r="E2528" s="91"/>
      <c r="F2528" s="91" t="s">
        <v>10393</v>
      </c>
      <c r="G2528" s="19"/>
    </row>
    <row r="2529">
      <c r="A2529" s="344" t="s">
        <v>687</v>
      </c>
      <c r="B2529" s="345" t="s">
        <v>693</v>
      </c>
      <c r="C2529" s="9" t="s">
        <v>715</v>
      </c>
      <c r="D2529" s="91" t="s">
        <v>721</v>
      </c>
      <c r="E2529" s="91"/>
      <c r="F2529" s="91" t="s">
        <v>10394</v>
      </c>
      <c r="G2529" s="19"/>
    </row>
    <row r="2530">
      <c r="A2530" s="344" t="s">
        <v>687</v>
      </c>
      <c r="B2530" s="345" t="s">
        <v>693</v>
      </c>
      <c r="C2530" s="9" t="s">
        <v>977</v>
      </c>
      <c r="D2530" s="91" t="s">
        <v>4904</v>
      </c>
      <c r="E2530" s="91"/>
      <c r="F2530" s="91" t="s">
        <v>10395</v>
      </c>
      <c r="G2530" s="19"/>
    </row>
    <row r="2531">
      <c r="A2531" s="344" t="s">
        <v>687</v>
      </c>
      <c r="B2531" s="345" t="s">
        <v>693</v>
      </c>
      <c r="C2531" s="9" t="s">
        <v>1617</v>
      </c>
      <c r="D2531" s="91" t="s">
        <v>1536</v>
      </c>
      <c r="E2531" s="91"/>
      <c r="F2531" s="91" t="s">
        <v>10396</v>
      </c>
      <c r="G2531" s="19"/>
    </row>
    <row r="2532">
      <c r="A2532" s="267" t="s">
        <v>687</v>
      </c>
      <c r="B2532" s="343" t="s">
        <v>693</v>
      </c>
      <c r="C2532" s="9" t="s">
        <v>10397</v>
      </c>
      <c r="D2532" s="91" t="s">
        <v>1021</v>
      </c>
      <c r="E2532" s="91"/>
      <c r="F2532" s="91" t="s">
        <v>10398</v>
      </c>
      <c r="G2532" s="19"/>
    </row>
    <row r="2533">
      <c r="A2533" s="267" t="s">
        <v>687</v>
      </c>
      <c r="B2533" s="343" t="s">
        <v>693</v>
      </c>
      <c r="C2533" s="9" t="s">
        <v>1629</v>
      </c>
      <c r="D2533" s="91" t="s">
        <v>1630</v>
      </c>
      <c r="E2533" s="91"/>
      <c r="F2533" s="91" t="s">
        <v>10399</v>
      </c>
      <c r="G2533" s="19"/>
    </row>
    <row r="2534">
      <c r="A2534" s="267" t="s">
        <v>687</v>
      </c>
      <c r="B2534" s="343" t="s">
        <v>693</v>
      </c>
      <c r="C2534" s="9" t="s">
        <v>5344</v>
      </c>
      <c r="D2534" s="91" t="s">
        <v>5172</v>
      </c>
      <c r="E2534" s="91"/>
      <c r="F2534" s="91" t="s">
        <v>10400</v>
      </c>
      <c r="G2534" s="19"/>
    </row>
    <row r="2535">
      <c r="A2535" s="267" t="s">
        <v>687</v>
      </c>
      <c r="B2535" s="343" t="s">
        <v>693</v>
      </c>
      <c r="C2535" s="9" t="s">
        <v>1634</v>
      </c>
      <c r="D2535" s="91" t="s">
        <v>2073</v>
      </c>
      <c r="E2535" s="91"/>
      <c r="F2535" s="91" t="s">
        <v>10401</v>
      </c>
      <c r="G2535" s="19"/>
    </row>
    <row r="2536">
      <c r="A2536" s="267" t="s">
        <v>687</v>
      </c>
      <c r="B2536" s="343" t="s">
        <v>693</v>
      </c>
      <c r="C2536" s="9" t="s">
        <v>1634</v>
      </c>
      <c r="D2536" s="91" t="s">
        <v>639</v>
      </c>
      <c r="E2536" s="91"/>
      <c r="F2536" s="91" t="s">
        <v>10402</v>
      </c>
      <c r="G2536" s="19"/>
    </row>
    <row r="2537">
      <c r="A2537" s="267" t="s">
        <v>687</v>
      </c>
      <c r="B2537" s="343" t="s">
        <v>693</v>
      </c>
      <c r="C2537" s="9" t="s">
        <v>1634</v>
      </c>
      <c r="D2537" s="91" t="s">
        <v>985</v>
      </c>
      <c r="E2537" s="91"/>
      <c r="F2537" s="91" t="s">
        <v>10392</v>
      </c>
      <c r="G2537" s="19"/>
    </row>
    <row r="2538">
      <c r="A2538" s="344" t="s">
        <v>687</v>
      </c>
      <c r="B2538" s="345" t="s">
        <v>693</v>
      </c>
      <c r="C2538" s="9" t="s">
        <v>1636</v>
      </c>
      <c r="D2538" s="91" t="s">
        <v>5350</v>
      </c>
      <c r="E2538" s="91"/>
      <c r="F2538" s="91" t="s">
        <v>10403</v>
      </c>
      <c r="G2538" s="19"/>
    </row>
    <row r="2539">
      <c r="A2539" s="344" t="s">
        <v>687</v>
      </c>
      <c r="B2539" s="345" t="s">
        <v>693</v>
      </c>
      <c r="C2539" s="9" t="s">
        <v>1636</v>
      </c>
      <c r="D2539" s="91" t="s">
        <v>4672</v>
      </c>
      <c r="E2539" s="91"/>
      <c r="F2539" s="91" t="s">
        <v>10404</v>
      </c>
      <c r="G2539" s="19"/>
    </row>
    <row r="2540">
      <c r="A2540" s="344" t="s">
        <v>687</v>
      </c>
      <c r="B2540" s="345" t="s">
        <v>693</v>
      </c>
      <c r="C2540" s="9" t="s">
        <v>1636</v>
      </c>
      <c r="D2540" s="91" t="s">
        <v>2671</v>
      </c>
      <c r="E2540" s="91"/>
      <c r="F2540" s="91" t="s">
        <v>10405</v>
      </c>
      <c r="G2540" s="19"/>
    </row>
    <row r="2541">
      <c r="A2541" s="267" t="s">
        <v>687</v>
      </c>
      <c r="B2541" s="343" t="s">
        <v>4318</v>
      </c>
      <c r="C2541" s="9" t="s">
        <v>2737</v>
      </c>
      <c r="D2541" s="91" t="s">
        <v>2738</v>
      </c>
      <c r="E2541" s="91"/>
      <c r="F2541" s="91" t="s">
        <v>10406</v>
      </c>
      <c r="G2541" s="19"/>
    </row>
    <row r="2542">
      <c r="A2542" s="267" t="s">
        <v>687</v>
      </c>
      <c r="B2542" s="343" t="s">
        <v>4318</v>
      </c>
      <c r="C2542" s="9" t="s">
        <v>2737</v>
      </c>
      <c r="D2542" s="91" t="s">
        <v>10407</v>
      </c>
      <c r="E2542" s="91"/>
      <c r="F2542" s="91" t="s">
        <v>10408</v>
      </c>
      <c r="G2542" s="19"/>
    </row>
    <row r="2543">
      <c r="A2543" s="267" t="s">
        <v>687</v>
      </c>
      <c r="B2543" s="343" t="s">
        <v>4318</v>
      </c>
      <c r="C2543" s="9" t="s">
        <v>2740</v>
      </c>
      <c r="D2543" s="91" t="s">
        <v>10409</v>
      </c>
      <c r="E2543" s="91"/>
      <c r="F2543" s="91" t="s">
        <v>10410</v>
      </c>
      <c r="G2543" s="19"/>
    </row>
    <row r="2544">
      <c r="A2544" s="267" t="s">
        <v>2078</v>
      </c>
      <c r="B2544" s="343" t="s">
        <v>2760</v>
      </c>
      <c r="C2544" s="9" t="s">
        <v>2761</v>
      </c>
      <c r="D2544" s="91" t="s">
        <v>2762</v>
      </c>
      <c r="E2544" s="91"/>
      <c r="F2544" s="25" t="s">
        <v>10411</v>
      </c>
      <c r="G2544" s="19"/>
    </row>
    <row r="2545">
      <c r="A2545" s="267" t="s">
        <v>248</v>
      </c>
      <c r="B2545" s="343" t="s">
        <v>249</v>
      </c>
      <c r="C2545" s="9" t="s">
        <v>254</v>
      </c>
      <c r="D2545" s="91" t="s">
        <v>265</v>
      </c>
      <c r="E2545" s="91"/>
      <c r="F2545" s="91" t="s">
        <v>10412</v>
      </c>
      <c r="G2545" s="19"/>
    </row>
    <row r="2546">
      <c r="A2546" s="267" t="s">
        <v>988</v>
      </c>
      <c r="B2546" s="343" t="s">
        <v>994</v>
      </c>
      <c r="C2546" s="9" t="s">
        <v>10413</v>
      </c>
      <c r="D2546" s="91" t="s">
        <v>10414</v>
      </c>
      <c r="E2546" s="91" t="s">
        <v>10415</v>
      </c>
      <c r="F2546" s="91" t="s">
        <v>10416</v>
      </c>
      <c r="G2546" s="19"/>
    </row>
    <row r="2547">
      <c r="A2547" s="267" t="s">
        <v>388</v>
      </c>
      <c r="B2547" s="343" t="s">
        <v>1006</v>
      </c>
      <c r="C2547" s="9" t="s">
        <v>2091</v>
      </c>
      <c r="D2547" s="91" t="s">
        <v>10417</v>
      </c>
      <c r="E2547" s="91"/>
      <c r="F2547" s="91" t="s">
        <v>10418</v>
      </c>
      <c r="G2547" s="19"/>
    </row>
    <row r="2548">
      <c r="A2548" s="267" t="s">
        <v>388</v>
      </c>
      <c r="B2548" s="343" t="s">
        <v>1006</v>
      </c>
      <c r="C2548" s="9" t="s">
        <v>2091</v>
      </c>
      <c r="D2548" s="91" t="s">
        <v>10419</v>
      </c>
      <c r="E2548" s="91"/>
      <c r="F2548" s="91" t="s">
        <v>10420</v>
      </c>
      <c r="G2548" s="19"/>
    </row>
    <row r="2549">
      <c r="A2549" s="267" t="s">
        <v>388</v>
      </c>
      <c r="B2549" s="343" t="s">
        <v>1006</v>
      </c>
      <c r="C2549" s="9" t="s">
        <v>2095</v>
      </c>
      <c r="D2549" s="91" t="s">
        <v>7485</v>
      </c>
      <c r="E2549" s="91"/>
      <c r="F2549" s="91" t="s">
        <v>10421</v>
      </c>
      <c r="G2549" s="19"/>
    </row>
    <row r="2550">
      <c r="A2550" s="267" t="s">
        <v>388</v>
      </c>
      <c r="B2550" s="343" t="s">
        <v>1006</v>
      </c>
      <c r="C2550" s="9" t="s">
        <v>2095</v>
      </c>
      <c r="D2550" s="91" t="s">
        <v>2096</v>
      </c>
      <c r="E2550" s="91"/>
      <c r="F2550" s="91" t="s">
        <v>10422</v>
      </c>
      <c r="G2550" s="19"/>
    </row>
    <row r="2551">
      <c r="A2551" s="267" t="s">
        <v>388</v>
      </c>
      <c r="B2551" s="343" t="s">
        <v>1006</v>
      </c>
      <c r="C2551" s="9" t="s">
        <v>3726</v>
      </c>
      <c r="D2551" s="91" t="s">
        <v>10423</v>
      </c>
      <c r="E2551" s="91"/>
      <c r="F2551" s="91" t="s">
        <v>10424</v>
      </c>
      <c r="G2551" s="19"/>
    </row>
    <row r="2552">
      <c r="A2552" s="267" t="s">
        <v>388</v>
      </c>
      <c r="B2552" s="343" t="s">
        <v>1006</v>
      </c>
      <c r="C2552" s="9" t="s">
        <v>3726</v>
      </c>
      <c r="D2552" s="91" t="s">
        <v>10425</v>
      </c>
      <c r="E2552" s="91"/>
      <c r="F2552" s="144" t="s">
        <v>10426</v>
      </c>
      <c r="G2552" s="19"/>
    </row>
    <row r="2553">
      <c r="A2553" s="267" t="s">
        <v>388</v>
      </c>
      <c r="B2553" s="343" t="s">
        <v>1006</v>
      </c>
      <c r="C2553" s="9" t="s">
        <v>3726</v>
      </c>
      <c r="D2553" s="91" t="s">
        <v>10427</v>
      </c>
      <c r="E2553" s="91"/>
      <c r="F2553" s="91" t="s">
        <v>10428</v>
      </c>
      <c r="G2553" s="19"/>
    </row>
    <row r="2554">
      <c r="A2554" s="267" t="s">
        <v>388</v>
      </c>
      <c r="B2554" s="343" t="s">
        <v>1006</v>
      </c>
      <c r="C2554" s="9" t="s">
        <v>3726</v>
      </c>
      <c r="D2554" s="91" t="s">
        <v>10429</v>
      </c>
      <c r="E2554" s="91"/>
      <c r="F2554" s="91" t="s">
        <v>10430</v>
      </c>
      <c r="G2554" s="19"/>
    </row>
    <row r="2555">
      <c r="A2555" s="267" t="s">
        <v>388</v>
      </c>
      <c r="B2555" s="343" t="s">
        <v>1006</v>
      </c>
      <c r="C2555" s="9" t="s">
        <v>3726</v>
      </c>
      <c r="D2555" s="91" t="s">
        <v>10431</v>
      </c>
      <c r="E2555" s="91"/>
      <c r="F2555" s="91" t="s">
        <v>10430</v>
      </c>
      <c r="G2555" s="19"/>
    </row>
    <row r="2556">
      <c r="A2556" s="267" t="s">
        <v>388</v>
      </c>
      <c r="B2556" s="343" t="s">
        <v>1006</v>
      </c>
      <c r="C2556" s="9" t="s">
        <v>2106</v>
      </c>
      <c r="D2556" s="91" t="s">
        <v>10432</v>
      </c>
      <c r="E2556" s="91"/>
      <c r="F2556" s="91" t="s">
        <v>10433</v>
      </c>
      <c r="G2556" s="19"/>
    </row>
    <row r="2557">
      <c r="A2557" s="267" t="s">
        <v>388</v>
      </c>
      <c r="B2557" s="343" t="s">
        <v>1006</v>
      </c>
      <c r="C2557" s="9" t="s">
        <v>2106</v>
      </c>
      <c r="D2557" s="91" t="s">
        <v>2114</v>
      </c>
      <c r="E2557" s="91"/>
      <c r="F2557" s="91" t="s">
        <v>10434</v>
      </c>
      <c r="G2557" s="19"/>
    </row>
    <row r="2558">
      <c r="A2558" s="267" t="s">
        <v>388</v>
      </c>
      <c r="B2558" s="343" t="s">
        <v>3110</v>
      </c>
      <c r="C2558" s="9" t="s">
        <v>1396</v>
      </c>
      <c r="D2558" s="91" t="s">
        <v>10435</v>
      </c>
      <c r="E2558" s="91"/>
      <c r="F2558" s="91" t="s">
        <v>10436</v>
      </c>
      <c r="G2558" s="19"/>
    </row>
    <row r="2559">
      <c r="A2559" s="267" t="s">
        <v>388</v>
      </c>
      <c r="B2559" s="343" t="s">
        <v>3110</v>
      </c>
      <c r="C2559" s="9" t="s">
        <v>2106</v>
      </c>
      <c r="D2559" s="91" t="s">
        <v>10437</v>
      </c>
      <c r="E2559" s="91"/>
      <c r="F2559" s="91" t="s">
        <v>10381</v>
      </c>
      <c r="G2559" s="19"/>
    </row>
    <row r="2560">
      <c r="A2560" s="267" t="s">
        <v>388</v>
      </c>
      <c r="B2560" s="343" t="s">
        <v>3110</v>
      </c>
      <c r="C2560" s="9" t="s">
        <v>2106</v>
      </c>
      <c r="D2560" s="91" t="s">
        <v>10438</v>
      </c>
      <c r="E2560" s="91"/>
      <c r="F2560" s="91" t="s">
        <v>10439</v>
      </c>
      <c r="G2560" s="19"/>
    </row>
    <row r="2561">
      <c r="A2561" s="267" t="s">
        <v>388</v>
      </c>
      <c r="B2561" s="343" t="s">
        <v>1392</v>
      </c>
      <c r="C2561" s="9" t="s">
        <v>10277</v>
      </c>
      <c r="D2561" s="100" t="s">
        <v>1730</v>
      </c>
      <c r="E2561" s="91"/>
      <c r="F2561" s="91" t="s">
        <v>10440</v>
      </c>
      <c r="G2561" s="19"/>
    </row>
    <row r="2562">
      <c r="A2562" s="267" t="s">
        <v>388</v>
      </c>
      <c r="B2562" s="343" t="s">
        <v>1392</v>
      </c>
      <c r="C2562" s="9" t="s">
        <v>10441</v>
      </c>
      <c r="D2562" s="91" t="s">
        <v>10276</v>
      </c>
      <c r="E2562" s="91"/>
      <c r="F2562" s="91" t="s">
        <v>10442</v>
      </c>
      <c r="G2562" s="19"/>
    </row>
    <row r="2563">
      <c r="A2563" s="267" t="s">
        <v>388</v>
      </c>
      <c r="B2563" s="343" t="s">
        <v>1392</v>
      </c>
      <c r="C2563" s="9" t="s">
        <v>10443</v>
      </c>
      <c r="D2563" s="100" t="s">
        <v>1727</v>
      </c>
      <c r="E2563" s="91"/>
      <c r="F2563" s="91"/>
      <c r="G2563" s="19"/>
    </row>
    <row r="2564">
      <c r="A2564" s="267" t="s">
        <v>2927</v>
      </c>
      <c r="B2564" s="342" t="s">
        <v>10444</v>
      </c>
      <c r="C2564" s="9"/>
      <c r="D2564" s="91" t="s">
        <v>10445</v>
      </c>
      <c r="E2564" s="91"/>
      <c r="F2564" s="91" t="s">
        <v>10434</v>
      </c>
      <c r="G2564" s="19"/>
    </row>
    <row r="2565">
      <c r="A2565" s="267" t="s">
        <v>1035</v>
      </c>
      <c r="B2565" s="342" t="s">
        <v>7970</v>
      </c>
      <c r="C2565" s="9" t="s">
        <v>10446</v>
      </c>
      <c r="D2565" s="91" t="s">
        <v>10447</v>
      </c>
      <c r="E2565" s="91"/>
      <c r="F2565" s="91" t="s">
        <v>10448</v>
      </c>
      <c r="G2565" s="19"/>
    </row>
    <row r="2566">
      <c r="A2566" s="60" t="s">
        <v>366</v>
      </c>
    </row>
    <row r="2567">
      <c r="A2567" s="341" t="s">
        <v>4788</v>
      </c>
      <c r="B2567" s="343" t="s">
        <v>6969</v>
      </c>
      <c r="C2567" s="9"/>
      <c r="D2567" s="91" t="s">
        <v>10449</v>
      </c>
      <c r="E2567" s="91"/>
      <c r="F2567" s="91" t="s">
        <v>10389</v>
      </c>
      <c r="G2567" s="19"/>
    </row>
    <row r="2568">
      <c r="A2568" s="267" t="s">
        <v>4788</v>
      </c>
      <c r="B2568" s="343" t="s">
        <v>7260</v>
      </c>
      <c r="C2568" s="9"/>
      <c r="D2568" s="91"/>
      <c r="E2568" s="91" t="s">
        <v>10450</v>
      </c>
      <c r="F2568" s="91" t="s">
        <v>10451</v>
      </c>
      <c r="G2568" s="19"/>
    </row>
    <row r="2569">
      <c r="A2569" s="344" t="s">
        <v>687</v>
      </c>
      <c r="B2569" s="342" t="s">
        <v>2638</v>
      </c>
      <c r="C2569" s="9"/>
      <c r="D2569" s="91"/>
      <c r="E2569" s="91"/>
      <c r="F2569" s="91" t="s">
        <v>10452</v>
      </c>
      <c r="G2569" s="19"/>
    </row>
    <row r="2570">
      <c r="A2570" s="344" t="s">
        <v>687</v>
      </c>
      <c r="B2570" s="342" t="s">
        <v>2672</v>
      </c>
      <c r="C2570" s="91"/>
      <c r="D2570" s="91"/>
      <c r="E2570" s="91" t="s">
        <v>9822</v>
      </c>
      <c r="F2570" s="91" t="s">
        <v>10453</v>
      </c>
      <c r="G2570" s="19"/>
    </row>
    <row r="2571">
      <c r="A2571" s="267" t="s">
        <v>248</v>
      </c>
      <c r="B2571" s="343" t="s">
        <v>368</v>
      </c>
      <c r="C2571" s="9"/>
      <c r="D2571" s="91"/>
      <c r="E2571" s="91" t="s">
        <v>10454</v>
      </c>
      <c r="F2571" s="91" t="s">
        <v>10455</v>
      </c>
      <c r="G2571" s="19"/>
    </row>
    <row r="2572">
      <c r="A2572" s="267" t="s">
        <v>2764</v>
      </c>
      <c r="B2572" s="343" t="s">
        <v>10456</v>
      </c>
      <c r="C2572" s="9"/>
      <c r="D2572" s="91"/>
      <c r="E2572" s="91" t="s">
        <v>4218</v>
      </c>
      <c r="F2572" s="91" t="s">
        <v>10457</v>
      </c>
      <c r="G2572" s="19"/>
    </row>
    <row r="2573">
      <c r="A2573" s="267" t="s">
        <v>388</v>
      </c>
      <c r="B2573" s="343" t="s">
        <v>1006</v>
      </c>
      <c r="C2573" s="9"/>
      <c r="D2573" s="91"/>
      <c r="E2573" s="91" t="s">
        <v>10458</v>
      </c>
      <c r="F2573" s="91" t="s">
        <v>10459</v>
      </c>
      <c r="G2573" s="19"/>
    </row>
    <row r="2574">
      <c r="A2574" s="344" t="s">
        <v>2927</v>
      </c>
      <c r="B2574" s="345" t="s">
        <v>10460</v>
      </c>
      <c r="C2574" s="13"/>
      <c r="D2574" s="138"/>
      <c r="E2574" s="346"/>
      <c r="F2574" s="138"/>
      <c r="G2574" s="138"/>
    </row>
    <row r="2575">
      <c r="A2575" s="267" t="s">
        <v>1402</v>
      </c>
      <c r="B2575" s="343" t="s">
        <v>3965</v>
      </c>
      <c r="C2575" s="9"/>
      <c r="D2575" s="9"/>
      <c r="E2575" s="91"/>
      <c r="F2575" s="91"/>
      <c r="G2575" s="19"/>
    </row>
    <row r="2576">
      <c r="A2576" s="267" t="s">
        <v>7032</v>
      </c>
      <c r="B2576" s="343" t="s">
        <v>10461</v>
      </c>
      <c r="C2576" s="9"/>
      <c r="D2576" s="91"/>
      <c r="E2576" s="91"/>
      <c r="F2576" s="91" t="s">
        <v>10462</v>
      </c>
      <c r="G2576" s="19"/>
    </row>
    <row r="2577">
      <c r="A2577" s="267" t="s">
        <v>7032</v>
      </c>
      <c r="B2577" s="343" t="s">
        <v>10463</v>
      </c>
      <c r="C2577" s="9"/>
      <c r="D2577" s="91"/>
      <c r="E2577" s="91" t="s">
        <v>10464</v>
      </c>
      <c r="F2577" s="91" t="s">
        <v>10465</v>
      </c>
      <c r="G2577" s="19"/>
    </row>
    <row r="2578">
      <c r="A2578" s="267" t="s">
        <v>7032</v>
      </c>
      <c r="B2578" s="343" t="s">
        <v>10466</v>
      </c>
      <c r="C2578" s="9"/>
      <c r="D2578" s="91"/>
      <c r="E2578" s="91"/>
      <c r="F2578" s="91" t="s">
        <v>10467</v>
      </c>
      <c r="G2578" s="19"/>
    </row>
    <row r="2579">
      <c r="A2579" s="267" t="s">
        <v>7032</v>
      </c>
      <c r="B2579" s="343" t="s">
        <v>10468</v>
      </c>
      <c r="C2579" s="9"/>
      <c r="D2579" s="91"/>
      <c r="E2579" s="91"/>
      <c r="F2579" s="91" t="s">
        <v>10469</v>
      </c>
      <c r="G2579" s="19"/>
    </row>
    <row r="2580">
      <c r="A2580" s="267" t="s">
        <v>7032</v>
      </c>
      <c r="B2580" s="343" t="s">
        <v>10020</v>
      </c>
      <c r="C2580" s="9"/>
      <c r="D2580" s="91"/>
      <c r="E2580" s="91"/>
      <c r="F2580" s="91" t="s">
        <v>10252</v>
      </c>
      <c r="G2580" s="19"/>
    </row>
    <row r="2581">
      <c r="A2581" s="267" t="s">
        <v>7032</v>
      </c>
      <c r="B2581" s="343" t="s">
        <v>10470</v>
      </c>
      <c r="C2581" s="9"/>
      <c r="D2581" s="91"/>
      <c r="E2581" s="91"/>
      <c r="F2581" s="91" t="s">
        <v>10471</v>
      </c>
      <c r="G2581" s="19"/>
    </row>
    <row r="2582">
      <c r="A2582" s="267" t="s">
        <v>7032</v>
      </c>
      <c r="B2582" s="343" t="s">
        <v>10472</v>
      </c>
      <c r="C2582" s="9"/>
      <c r="D2582" s="91"/>
      <c r="E2582" s="91"/>
      <c r="F2582" s="91" t="s">
        <v>10393</v>
      </c>
      <c r="G2582" s="19"/>
    </row>
    <row r="2583">
      <c r="A2583" s="267" t="s">
        <v>7032</v>
      </c>
      <c r="B2583" s="343" t="s">
        <v>10473</v>
      </c>
      <c r="C2583" s="9"/>
      <c r="D2583" s="91"/>
      <c r="E2583" s="91"/>
      <c r="F2583" s="91" t="s">
        <v>10474</v>
      </c>
      <c r="G2583" s="19"/>
    </row>
    <row r="2584">
      <c r="A2584" s="267" t="s">
        <v>7032</v>
      </c>
      <c r="B2584" s="343" t="s">
        <v>10475</v>
      </c>
      <c r="C2584" s="9"/>
      <c r="D2584" s="91"/>
      <c r="E2584" s="91" t="s">
        <v>10476</v>
      </c>
      <c r="F2584" s="91" t="s">
        <v>10465</v>
      </c>
      <c r="G2584" s="19"/>
    </row>
    <row r="2585">
      <c r="A2585" s="267" t="s">
        <v>7032</v>
      </c>
      <c r="B2585" s="343" t="s">
        <v>10477</v>
      </c>
      <c r="C2585" s="9"/>
      <c r="D2585" s="91"/>
      <c r="E2585" s="91"/>
      <c r="F2585" s="91" t="s">
        <v>10478</v>
      </c>
      <c r="G2585" s="19"/>
    </row>
    <row r="2586">
      <c r="A2586" s="267" t="s">
        <v>7032</v>
      </c>
      <c r="B2586" s="343" t="s">
        <v>10479</v>
      </c>
      <c r="C2586" s="9"/>
      <c r="D2586" s="91"/>
      <c r="E2586" s="91" t="s">
        <v>10480</v>
      </c>
      <c r="F2586" s="91" t="s">
        <v>10252</v>
      </c>
      <c r="G2586" s="19"/>
    </row>
    <row r="2587">
      <c r="A2587" s="267" t="s">
        <v>7032</v>
      </c>
      <c r="B2587" s="343" t="s">
        <v>10481</v>
      </c>
      <c r="C2587" s="9"/>
      <c r="D2587" s="91"/>
      <c r="E2587" s="91" t="s">
        <v>10480</v>
      </c>
      <c r="F2587" s="91" t="s">
        <v>10252</v>
      </c>
      <c r="G2587" s="19"/>
    </row>
    <row r="2588">
      <c r="A2588" s="1"/>
    </row>
    <row r="2589">
      <c r="A2589" s="15"/>
    </row>
    <row r="2592">
      <c r="A2592" s="17"/>
    </row>
    <row r="2593">
      <c r="A2593" s="38" t="s">
        <v>10482</v>
      </c>
    </row>
    <row r="2594">
      <c r="A2594" s="1"/>
    </row>
    <row r="2595">
      <c r="A2595" s="1" t="s">
        <v>10483</v>
      </c>
      <c r="F2595" s="227" t="s">
        <v>186</v>
      </c>
    </row>
    <row r="2596">
      <c r="A2596" s="9" t="s">
        <v>316</v>
      </c>
      <c r="B2596" s="18" t="s">
        <v>1446</v>
      </c>
      <c r="C2596" s="9" t="s">
        <v>10484</v>
      </c>
      <c r="D2596" s="91" t="s">
        <v>10485</v>
      </c>
      <c r="E2596" s="9" t="s">
        <v>6227</v>
      </c>
      <c r="F2596" s="91" t="s">
        <v>10486</v>
      </c>
      <c r="G2596" s="19"/>
    </row>
    <row r="2597">
      <c r="A2597" s="9" t="s">
        <v>316</v>
      </c>
      <c r="B2597" s="18" t="s">
        <v>1446</v>
      </c>
      <c r="C2597" s="9" t="s">
        <v>10487</v>
      </c>
      <c r="D2597" s="91" t="s">
        <v>9633</v>
      </c>
      <c r="E2597" s="91"/>
      <c r="F2597" s="91" t="s">
        <v>10488</v>
      </c>
      <c r="G2597" s="19"/>
    </row>
    <row r="2598">
      <c r="A2598" s="9" t="s">
        <v>4540</v>
      </c>
      <c r="B2598" s="18" t="s">
        <v>10489</v>
      </c>
      <c r="C2598" s="9" t="s">
        <v>4654</v>
      </c>
      <c r="D2598" s="91" t="s">
        <v>10490</v>
      </c>
      <c r="E2598" s="91"/>
      <c r="F2598" s="91" t="s">
        <v>10491</v>
      </c>
      <c r="G2598" s="19"/>
    </row>
    <row r="2599">
      <c r="A2599" s="9" t="s">
        <v>4540</v>
      </c>
      <c r="B2599" s="18" t="s">
        <v>5030</v>
      </c>
      <c r="C2599" s="9" t="s">
        <v>10492</v>
      </c>
      <c r="D2599" s="91" t="s">
        <v>10493</v>
      </c>
      <c r="E2599" s="91"/>
      <c r="F2599" s="91" t="s">
        <v>10494</v>
      </c>
      <c r="G2599" s="19"/>
    </row>
    <row r="2600">
      <c r="A2600" s="9" t="s">
        <v>4540</v>
      </c>
      <c r="B2600" s="18" t="s">
        <v>5034</v>
      </c>
      <c r="C2600" s="9" t="s">
        <v>10495</v>
      </c>
      <c r="D2600" s="91" t="s">
        <v>10496</v>
      </c>
      <c r="E2600" s="91"/>
      <c r="F2600" s="91" t="s">
        <v>4610</v>
      </c>
      <c r="G2600" s="19"/>
    </row>
    <row r="2601">
      <c r="A2601" s="9" t="s">
        <v>4540</v>
      </c>
      <c r="B2601" s="18" t="s">
        <v>5034</v>
      </c>
      <c r="C2601" s="9" t="s">
        <v>10497</v>
      </c>
      <c r="D2601" s="91" t="s">
        <v>10498</v>
      </c>
      <c r="E2601" s="91"/>
      <c r="F2601" s="91" t="s">
        <v>10499</v>
      </c>
      <c r="G2601" s="19"/>
    </row>
    <row r="2602">
      <c r="A2602" s="9" t="s">
        <v>6351</v>
      </c>
      <c r="B2602" s="18" t="s">
        <v>6352</v>
      </c>
      <c r="C2602" s="9" t="s">
        <v>10500</v>
      </c>
      <c r="D2602" s="9" t="s">
        <v>10501</v>
      </c>
      <c r="E2602" s="9" t="s">
        <v>6227</v>
      </c>
      <c r="F2602" s="91" t="s">
        <v>10502</v>
      </c>
      <c r="G2602" s="19"/>
    </row>
    <row r="2603">
      <c r="A2603" s="9" t="s">
        <v>6351</v>
      </c>
      <c r="B2603" s="18" t="s">
        <v>6352</v>
      </c>
      <c r="C2603" s="9" t="s">
        <v>6364</v>
      </c>
      <c r="D2603" s="9" t="s">
        <v>6365</v>
      </c>
      <c r="E2603" s="9" t="s">
        <v>6227</v>
      </c>
      <c r="F2603" s="91" t="s">
        <v>10503</v>
      </c>
      <c r="G2603" s="19"/>
    </row>
    <row r="2604">
      <c r="A2604" s="9" t="s">
        <v>6351</v>
      </c>
      <c r="B2604" s="18" t="s">
        <v>6352</v>
      </c>
      <c r="C2604" s="9" t="s">
        <v>6659</v>
      </c>
      <c r="D2604" s="9" t="s">
        <v>6660</v>
      </c>
      <c r="E2604" s="9" t="s">
        <v>6227</v>
      </c>
      <c r="F2604" s="91" t="s">
        <v>10486</v>
      </c>
      <c r="G2604" s="19"/>
    </row>
    <row r="2605">
      <c r="A2605" s="9" t="s">
        <v>230</v>
      </c>
      <c r="B2605" s="18" t="s">
        <v>10504</v>
      </c>
      <c r="C2605" s="9" t="s">
        <v>244</v>
      </c>
      <c r="D2605" s="91" t="s">
        <v>10505</v>
      </c>
      <c r="E2605" s="91"/>
      <c r="F2605" s="91" t="s">
        <v>10506</v>
      </c>
      <c r="G2605" s="19"/>
    </row>
    <row r="2606">
      <c r="A2606" s="9" t="s">
        <v>6685</v>
      </c>
      <c r="B2606" s="18" t="s">
        <v>8322</v>
      </c>
      <c r="C2606" s="9" t="s">
        <v>10507</v>
      </c>
      <c r="D2606" s="91" t="s">
        <v>10508</v>
      </c>
      <c r="E2606" s="91"/>
      <c r="F2606" s="91" t="s">
        <v>10509</v>
      </c>
      <c r="G2606" s="19"/>
    </row>
    <row r="2607">
      <c r="A2607" s="9" t="s">
        <v>6685</v>
      </c>
      <c r="B2607" s="18" t="s">
        <v>8322</v>
      </c>
      <c r="C2607" s="9" t="s">
        <v>6690</v>
      </c>
      <c r="D2607" s="91" t="s">
        <v>10510</v>
      </c>
      <c r="E2607" s="91"/>
      <c r="F2607" s="91" t="s">
        <v>4610</v>
      </c>
      <c r="G2607" s="19"/>
    </row>
    <row r="2608">
      <c r="A2608" s="9" t="s">
        <v>5496</v>
      </c>
      <c r="B2608" s="18" t="s">
        <v>10511</v>
      </c>
      <c r="C2608" s="9" t="s">
        <v>10512</v>
      </c>
      <c r="D2608" s="91" t="s">
        <v>10513</v>
      </c>
      <c r="E2608" s="91"/>
      <c r="F2608" s="91" t="s">
        <v>10514</v>
      </c>
      <c r="G2608" s="19"/>
    </row>
    <row r="2609">
      <c r="A2609" s="9" t="s">
        <v>5496</v>
      </c>
      <c r="B2609" s="18" t="s">
        <v>10511</v>
      </c>
      <c r="C2609" s="9" t="s">
        <v>10515</v>
      </c>
      <c r="D2609" s="91" t="s">
        <v>10516</v>
      </c>
      <c r="E2609" s="91"/>
      <c r="F2609" s="91" t="s">
        <v>10517</v>
      </c>
      <c r="G2609" s="19"/>
    </row>
    <row r="2610">
      <c r="A2610" s="9" t="s">
        <v>5496</v>
      </c>
      <c r="B2610" s="18" t="s">
        <v>10511</v>
      </c>
      <c r="C2610" s="9" t="s">
        <v>10518</v>
      </c>
      <c r="D2610" s="91" t="s">
        <v>10519</v>
      </c>
      <c r="E2610" s="91"/>
      <c r="F2610" s="91" t="s">
        <v>10509</v>
      </c>
      <c r="G2610" s="19"/>
    </row>
    <row r="2611">
      <c r="A2611" s="9" t="s">
        <v>6119</v>
      </c>
      <c r="B2611" s="18" t="s">
        <v>7279</v>
      </c>
      <c r="C2611" s="9" t="s">
        <v>10520</v>
      </c>
      <c r="D2611" s="91" t="s">
        <v>10521</v>
      </c>
      <c r="E2611" s="91"/>
      <c r="F2611" s="91" t="s">
        <v>10522</v>
      </c>
      <c r="G2611" s="19"/>
    </row>
    <row r="2612">
      <c r="A2612" s="13" t="s">
        <v>248</v>
      </c>
      <c r="B2612" s="189" t="s">
        <v>9851</v>
      </c>
      <c r="C2612" s="13" t="s">
        <v>5067</v>
      </c>
      <c r="D2612" s="84" t="s">
        <v>10523</v>
      </c>
      <c r="E2612" s="84"/>
      <c r="F2612" s="84" t="s">
        <v>10524</v>
      </c>
      <c r="G2612" s="19"/>
    </row>
    <row r="2613">
      <c r="A2613" s="13" t="s">
        <v>248</v>
      </c>
      <c r="B2613" s="189" t="s">
        <v>9851</v>
      </c>
      <c r="C2613" s="13" t="s">
        <v>5067</v>
      </c>
      <c r="D2613" s="84" t="s">
        <v>10525</v>
      </c>
      <c r="E2613" s="84"/>
      <c r="F2613" s="347" t="s">
        <v>10526</v>
      </c>
      <c r="G2613" s="19"/>
    </row>
    <row r="2614">
      <c r="A2614" s="9" t="s">
        <v>248</v>
      </c>
      <c r="B2614" s="18" t="s">
        <v>5135</v>
      </c>
      <c r="C2614" s="9" t="s">
        <v>4581</v>
      </c>
      <c r="D2614" s="91" t="s">
        <v>10527</v>
      </c>
      <c r="E2614" s="91"/>
      <c r="F2614" s="91" t="s">
        <v>10528</v>
      </c>
      <c r="G2614" s="19"/>
    </row>
    <row r="2615">
      <c r="A2615" s="9" t="s">
        <v>248</v>
      </c>
      <c r="B2615" s="18" t="s">
        <v>9856</v>
      </c>
      <c r="C2615" s="9" t="s">
        <v>4581</v>
      </c>
      <c r="D2615" s="91" t="s">
        <v>10529</v>
      </c>
      <c r="E2615" s="9" t="s">
        <v>6227</v>
      </c>
      <c r="F2615" s="91" t="s">
        <v>10502</v>
      </c>
      <c r="G2615" s="19"/>
    </row>
    <row r="2616">
      <c r="A2616" s="9" t="s">
        <v>248</v>
      </c>
      <c r="B2616" s="18" t="s">
        <v>9856</v>
      </c>
      <c r="C2616" s="9" t="s">
        <v>4581</v>
      </c>
      <c r="D2616" s="91" t="s">
        <v>368</v>
      </c>
      <c r="E2616" s="91" t="s">
        <v>10530</v>
      </c>
      <c r="F2616" s="43" t="s">
        <v>10486</v>
      </c>
      <c r="G2616" s="19"/>
    </row>
    <row r="2617">
      <c r="A2617" s="9" t="s">
        <v>248</v>
      </c>
      <c r="B2617" s="18" t="s">
        <v>4580</v>
      </c>
      <c r="C2617" s="9" t="s">
        <v>4581</v>
      </c>
      <c r="D2617" s="91" t="s">
        <v>10531</v>
      </c>
      <c r="E2617" s="91"/>
      <c r="F2617" s="91" t="s">
        <v>10532</v>
      </c>
      <c r="G2617" s="19"/>
    </row>
    <row r="2618">
      <c r="A2618" s="9" t="s">
        <v>248</v>
      </c>
      <c r="B2618" s="18" t="s">
        <v>4580</v>
      </c>
      <c r="C2618" s="9" t="s">
        <v>4581</v>
      </c>
      <c r="D2618" s="91" t="s">
        <v>10533</v>
      </c>
      <c r="E2618" s="91"/>
      <c r="F2618" s="91" t="s">
        <v>4799</v>
      </c>
      <c r="G2618" s="19"/>
    </row>
    <row r="2619">
      <c r="A2619" s="9" t="s">
        <v>248</v>
      </c>
      <c r="B2619" s="18" t="s">
        <v>10534</v>
      </c>
      <c r="C2619" s="9" t="s">
        <v>4581</v>
      </c>
      <c r="D2619" s="91" t="s">
        <v>368</v>
      </c>
      <c r="E2619" s="91" t="s">
        <v>7040</v>
      </c>
      <c r="F2619" s="91" t="s">
        <v>10524</v>
      </c>
      <c r="G2619" s="19"/>
    </row>
    <row r="2620">
      <c r="A2620" s="9" t="s">
        <v>248</v>
      </c>
      <c r="B2620" s="18" t="s">
        <v>9484</v>
      </c>
      <c r="C2620" s="9" t="s">
        <v>4581</v>
      </c>
      <c r="D2620" s="91" t="s">
        <v>10535</v>
      </c>
      <c r="E2620" s="91"/>
      <c r="F2620" s="91" t="s">
        <v>10536</v>
      </c>
      <c r="G2620" s="19"/>
    </row>
    <row r="2621">
      <c r="A2621" s="9" t="s">
        <v>248</v>
      </c>
      <c r="B2621" s="18" t="s">
        <v>10537</v>
      </c>
      <c r="C2621" s="9" t="s">
        <v>4581</v>
      </c>
      <c r="D2621" s="91" t="s">
        <v>10538</v>
      </c>
      <c r="E2621" s="91"/>
      <c r="F2621" s="91" t="s">
        <v>10539</v>
      </c>
      <c r="G2621" s="19"/>
    </row>
    <row r="2622">
      <c r="A2622" s="9" t="s">
        <v>248</v>
      </c>
      <c r="B2622" s="18" t="s">
        <v>10537</v>
      </c>
      <c r="C2622" s="9" t="s">
        <v>4581</v>
      </c>
      <c r="D2622" s="91" t="s">
        <v>10540</v>
      </c>
      <c r="E2622" s="91"/>
      <c r="F2622" s="91" t="s">
        <v>10502</v>
      </c>
      <c r="G2622" s="19"/>
    </row>
    <row r="2623">
      <c r="A2623" s="9" t="s">
        <v>248</v>
      </c>
      <c r="B2623" s="18" t="s">
        <v>10537</v>
      </c>
      <c r="C2623" s="9" t="s">
        <v>4581</v>
      </c>
      <c r="D2623" s="91" t="s">
        <v>10541</v>
      </c>
      <c r="E2623" s="91"/>
      <c r="F2623" s="91" t="s">
        <v>10542</v>
      </c>
      <c r="G2623" s="19"/>
    </row>
    <row r="2624">
      <c r="A2624" s="9" t="s">
        <v>248</v>
      </c>
      <c r="B2624" s="18" t="s">
        <v>10537</v>
      </c>
      <c r="C2624" s="9" t="s">
        <v>4581</v>
      </c>
      <c r="D2624" s="91" t="s">
        <v>10543</v>
      </c>
      <c r="E2624" s="91"/>
      <c r="F2624" s="91" t="s">
        <v>10542</v>
      </c>
      <c r="G2624" s="19"/>
    </row>
    <row r="2625">
      <c r="A2625" s="14" t="s">
        <v>388</v>
      </c>
      <c r="B2625" s="31" t="s">
        <v>10544</v>
      </c>
      <c r="C2625" s="14" t="s">
        <v>10545</v>
      </c>
      <c r="D2625" s="91" t="s">
        <v>10546</v>
      </c>
      <c r="E2625" s="91" t="s">
        <v>10547</v>
      </c>
      <c r="F2625" s="91"/>
      <c r="G2625" s="19"/>
    </row>
    <row r="2626">
      <c r="A2626" s="9" t="s">
        <v>388</v>
      </c>
      <c r="B2626" s="18" t="s">
        <v>10544</v>
      </c>
      <c r="C2626" s="9"/>
      <c r="D2626" s="91"/>
      <c r="E2626" s="91" t="s">
        <v>10548</v>
      </c>
      <c r="F2626" s="91" t="s">
        <v>10502</v>
      </c>
      <c r="G2626" s="19"/>
    </row>
    <row r="2627">
      <c r="A2627" s="9" t="s">
        <v>388</v>
      </c>
      <c r="B2627" s="18" t="s">
        <v>6178</v>
      </c>
      <c r="C2627" s="9"/>
      <c r="D2627" s="91"/>
      <c r="E2627" s="91" t="s">
        <v>10549</v>
      </c>
      <c r="F2627" s="91" t="s">
        <v>10524</v>
      </c>
      <c r="G2627" s="19"/>
    </row>
    <row r="2628">
      <c r="A2628" s="9" t="s">
        <v>10550</v>
      </c>
      <c r="B2628" s="18" t="s">
        <v>10551</v>
      </c>
      <c r="C2628" s="9" t="s">
        <v>10552</v>
      </c>
      <c r="D2628" s="91" t="s">
        <v>10553</v>
      </c>
      <c r="E2628" s="9" t="s">
        <v>6227</v>
      </c>
      <c r="F2628" s="91" t="s">
        <v>10554</v>
      </c>
      <c r="G2628" s="19"/>
    </row>
    <row r="2629">
      <c r="A2629" s="9" t="s">
        <v>10550</v>
      </c>
      <c r="B2629" s="18" t="s">
        <v>10555</v>
      </c>
      <c r="C2629" s="91" t="s">
        <v>10556</v>
      </c>
      <c r="D2629" s="91" t="s">
        <v>10557</v>
      </c>
      <c r="E2629" s="9" t="s">
        <v>6227</v>
      </c>
      <c r="F2629" s="91" t="s">
        <v>10528</v>
      </c>
      <c r="G2629" s="19"/>
    </row>
    <row r="2630">
      <c r="A2630" s="60" t="s">
        <v>366</v>
      </c>
    </row>
    <row r="2631">
      <c r="A2631" s="9" t="s">
        <v>7032</v>
      </c>
      <c r="B2631" s="18" t="s">
        <v>7032</v>
      </c>
      <c r="C2631" s="9"/>
      <c r="D2631" s="91" t="s">
        <v>10558</v>
      </c>
      <c r="E2631" s="91"/>
      <c r="F2631" s="91" t="s">
        <v>10559</v>
      </c>
      <c r="G2631" s="19"/>
    </row>
    <row r="2632">
      <c r="A2632" s="1" t="s">
        <v>10560</v>
      </c>
    </row>
    <row r="2633">
      <c r="A2633" s="348" t="s">
        <v>10561</v>
      </c>
      <c r="B2633" s="4"/>
      <c r="C2633" s="4"/>
      <c r="D2633" s="4"/>
      <c r="E2633" s="4"/>
      <c r="F2633" s="23"/>
      <c r="G2633" s="263"/>
    </row>
    <row r="2634">
      <c r="A2634" s="9" t="s">
        <v>316</v>
      </c>
      <c r="B2634" s="18" t="s">
        <v>6023</v>
      </c>
      <c r="C2634" s="9" t="s">
        <v>10562</v>
      </c>
      <c r="D2634" s="91" t="s">
        <v>10563</v>
      </c>
      <c r="E2634" s="9"/>
      <c r="F2634" s="91" t="s">
        <v>10564</v>
      </c>
      <c r="G2634" s="19"/>
    </row>
    <row r="2635">
      <c r="A2635" s="9" t="s">
        <v>4540</v>
      </c>
      <c r="B2635" s="18" t="s">
        <v>10489</v>
      </c>
      <c r="C2635" s="9" t="s">
        <v>10565</v>
      </c>
      <c r="D2635" s="91" t="s">
        <v>10566</v>
      </c>
      <c r="E2635" s="9" t="s">
        <v>6227</v>
      </c>
      <c r="F2635" s="91" t="s">
        <v>10567</v>
      </c>
      <c r="G2635" s="19"/>
    </row>
    <row r="2636">
      <c r="A2636" s="19" t="s">
        <v>5954</v>
      </c>
      <c r="B2636" s="292" t="s">
        <v>10568</v>
      </c>
      <c r="C2636" s="9" t="s">
        <v>10569</v>
      </c>
      <c r="D2636" s="293" t="s">
        <v>10570</v>
      </c>
      <c r="E2636" s="91" t="s">
        <v>10571</v>
      </c>
      <c r="F2636" s="293" t="s">
        <v>10572</v>
      </c>
      <c r="G2636" s="122" t="s">
        <v>1333</v>
      </c>
    </row>
    <row r="2637">
      <c r="A2637" s="9" t="s">
        <v>4371</v>
      </c>
      <c r="B2637" s="18" t="s">
        <v>10573</v>
      </c>
      <c r="C2637" s="9" t="s">
        <v>10574</v>
      </c>
      <c r="D2637" s="91" t="s">
        <v>10575</v>
      </c>
      <c r="E2637" s="91"/>
      <c r="F2637" s="91" t="s">
        <v>10576</v>
      </c>
      <c r="G2637" s="19"/>
    </row>
    <row r="2638">
      <c r="A2638" s="9" t="s">
        <v>6685</v>
      </c>
      <c r="B2638" s="18" t="s">
        <v>10577</v>
      </c>
      <c r="C2638" s="13"/>
      <c r="D2638" s="91" t="s">
        <v>3468</v>
      </c>
      <c r="E2638" s="9" t="s">
        <v>6227</v>
      </c>
      <c r="F2638" s="91" t="s">
        <v>10578</v>
      </c>
      <c r="G2638" s="19"/>
    </row>
    <row r="2639">
      <c r="A2639" s="9" t="s">
        <v>248</v>
      </c>
      <c r="B2639" s="18" t="s">
        <v>9851</v>
      </c>
      <c r="C2639" s="13" t="s">
        <v>5067</v>
      </c>
      <c r="D2639" s="91" t="s">
        <v>10579</v>
      </c>
      <c r="E2639" s="9" t="s">
        <v>6227</v>
      </c>
      <c r="F2639" s="91" t="s">
        <v>10578</v>
      </c>
      <c r="G2639" s="19"/>
    </row>
    <row r="2640">
      <c r="A2640" s="9" t="s">
        <v>248</v>
      </c>
      <c r="B2640" s="18" t="s">
        <v>4512</v>
      </c>
      <c r="C2640" s="9" t="s">
        <v>10580</v>
      </c>
      <c r="D2640" s="91"/>
      <c r="E2640" s="91" t="s">
        <v>10581</v>
      </c>
      <c r="F2640" s="91" t="s">
        <v>10572</v>
      </c>
      <c r="G2640" s="19"/>
    </row>
    <row r="2641">
      <c r="A2641" s="9" t="s">
        <v>248</v>
      </c>
      <c r="B2641" s="18" t="s">
        <v>9856</v>
      </c>
      <c r="C2641" s="9" t="s">
        <v>4581</v>
      </c>
      <c r="D2641" s="91" t="s">
        <v>10582</v>
      </c>
      <c r="E2641" s="91"/>
      <c r="F2641" s="91" t="s">
        <v>10583</v>
      </c>
      <c r="G2641" s="19"/>
    </row>
    <row r="2642">
      <c r="A2642" s="60" t="s">
        <v>366</v>
      </c>
    </row>
    <row r="2643">
      <c r="A2643" s="9" t="s">
        <v>8313</v>
      </c>
      <c r="B2643" s="18" t="s">
        <v>368</v>
      </c>
      <c r="C2643" s="9"/>
      <c r="D2643" s="91"/>
      <c r="E2643" s="9" t="s">
        <v>4595</v>
      </c>
      <c r="F2643" s="91" t="s">
        <v>10572</v>
      </c>
      <c r="G2643" s="19"/>
    </row>
    <row r="2644">
      <c r="A2644" s="9" t="s">
        <v>8313</v>
      </c>
      <c r="B2644" s="18" t="s">
        <v>368</v>
      </c>
      <c r="C2644" s="19"/>
      <c r="D2644" s="293"/>
      <c r="E2644" s="349" t="s">
        <v>7118</v>
      </c>
      <c r="F2644" s="293" t="s">
        <v>10572</v>
      </c>
      <c r="G2644" s="19"/>
    </row>
    <row r="2645">
      <c r="A2645" s="9" t="s">
        <v>230</v>
      </c>
      <c r="B2645" s="18" t="s">
        <v>10584</v>
      </c>
      <c r="C2645" s="9"/>
      <c r="D2645" s="91"/>
      <c r="E2645" s="91"/>
      <c r="F2645" s="91" t="s">
        <v>10583</v>
      </c>
      <c r="G2645" s="19"/>
    </row>
    <row r="2646">
      <c r="A2646" s="1" t="s">
        <v>10585</v>
      </c>
    </row>
    <row r="2647">
      <c r="A2647" s="9" t="s">
        <v>248</v>
      </c>
      <c r="B2647" s="18" t="s">
        <v>4512</v>
      </c>
      <c r="C2647" s="9" t="s">
        <v>254</v>
      </c>
      <c r="D2647" s="9" t="s">
        <v>5146</v>
      </c>
      <c r="E2647" s="9" t="s">
        <v>6227</v>
      </c>
      <c r="F2647" s="9" t="s">
        <v>10586</v>
      </c>
      <c r="G2647" s="19"/>
    </row>
    <row r="2648">
      <c r="A2648" s="1" t="s">
        <v>10587</v>
      </c>
    </row>
    <row r="2649">
      <c r="A2649" s="9" t="s">
        <v>248</v>
      </c>
      <c r="B2649" s="18" t="s">
        <v>4908</v>
      </c>
      <c r="C2649" s="9" t="s">
        <v>4916</v>
      </c>
      <c r="D2649" s="9" t="s">
        <v>7455</v>
      </c>
      <c r="E2649" s="91"/>
      <c r="F2649" s="91" t="s">
        <v>10588</v>
      </c>
      <c r="G2649" s="19"/>
    </row>
    <row r="2650">
      <c r="A2650" s="9" t="s">
        <v>248</v>
      </c>
      <c r="B2650" s="18" t="s">
        <v>4580</v>
      </c>
      <c r="C2650" s="9" t="s">
        <v>4581</v>
      </c>
      <c r="D2650" s="91" t="s">
        <v>10531</v>
      </c>
      <c r="E2650" s="91"/>
      <c r="F2650" s="91" t="s">
        <v>10589</v>
      </c>
      <c r="G2650" s="19"/>
    </row>
    <row r="2651">
      <c r="A2651" s="9" t="s">
        <v>248</v>
      </c>
      <c r="B2651" s="18" t="s">
        <v>4580</v>
      </c>
      <c r="C2651" s="9" t="s">
        <v>4581</v>
      </c>
      <c r="D2651" s="91" t="s">
        <v>10590</v>
      </c>
      <c r="E2651" s="91"/>
      <c r="F2651" s="91" t="s">
        <v>10589</v>
      </c>
      <c r="G2651" s="19"/>
    </row>
    <row r="2652">
      <c r="A2652" s="9" t="s">
        <v>248</v>
      </c>
      <c r="B2652" s="18" t="s">
        <v>4580</v>
      </c>
      <c r="C2652" s="9" t="s">
        <v>4581</v>
      </c>
      <c r="D2652" s="91" t="s">
        <v>10591</v>
      </c>
      <c r="E2652" s="91"/>
      <c r="F2652" s="91"/>
      <c r="G2652" s="19"/>
    </row>
    <row r="2653">
      <c r="A2653" s="1" t="s">
        <v>10592</v>
      </c>
    </row>
    <row r="2654">
      <c r="A2654" s="9" t="s">
        <v>248</v>
      </c>
      <c r="B2654" s="18" t="s">
        <v>4496</v>
      </c>
      <c r="C2654" s="19"/>
      <c r="D2654" s="19"/>
      <c r="E2654" s="19"/>
      <c r="F2654" s="19"/>
      <c r="G2654" s="19"/>
    </row>
    <row r="2655">
      <c r="A2655" s="1" t="s">
        <v>10593</v>
      </c>
    </row>
    <row r="2656">
      <c r="A2656" s="9" t="s">
        <v>316</v>
      </c>
      <c r="B2656" s="18" t="s">
        <v>1446</v>
      </c>
      <c r="C2656" s="9"/>
      <c r="D2656" s="9"/>
      <c r="E2656" s="9"/>
      <c r="F2656" s="9"/>
      <c r="G2656" s="19"/>
    </row>
    <row r="2657">
      <c r="A2657" s="9" t="s">
        <v>4540</v>
      </c>
      <c r="B2657" s="18" t="s">
        <v>4614</v>
      </c>
      <c r="C2657" s="9" t="s">
        <v>4621</v>
      </c>
      <c r="D2657" s="9" t="s">
        <v>3468</v>
      </c>
      <c r="E2657" s="9"/>
      <c r="F2657" s="9" t="s">
        <v>10594</v>
      </c>
      <c r="G2657" s="19"/>
    </row>
    <row r="2658">
      <c r="A2658" s="9" t="s">
        <v>230</v>
      </c>
      <c r="B2658" s="18" t="s">
        <v>10504</v>
      </c>
      <c r="C2658" s="9" t="s">
        <v>244</v>
      </c>
      <c r="D2658" s="9" t="s">
        <v>10595</v>
      </c>
      <c r="E2658" s="9"/>
      <c r="F2658" s="9" t="s">
        <v>10596</v>
      </c>
      <c r="G2658" s="19"/>
    </row>
    <row r="2659">
      <c r="A2659" s="9" t="s">
        <v>230</v>
      </c>
      <c r="B2659" s="18" t="s">
        <v>10504</v>
      </c>
      <c r="C2659" s="9" t="s">
        <v>6384</v>
      </c>
      <c r="D2659" s="9" t="s">
        <v>10597</v>
      </c>
      <c r="E2659" s="9"/>
      <c r="F2659" s="9" t="s">
        <v>10598</v>
      </c>
      <c r="G2659" s="19"/>
    </row>
    <row r="2660">
      <c r="A2660" s="9" t="s">
        <v>248</v>
      </c>
      <c r="B2660" s="18" t="s">
        <v>4496</v>
      </c>
      <c r="C2660" s="9" t="s">
        <v>4497</v>
      </c>
      <c r="D2660" s="9" t="s">
        <v>10599</v>
      </c>
      <c r="E2660" s="9"/>
      <c r="F2660" s="9" t="s">
        <v>10600</v>
      </c>
      <c r="G2660" s="19"/>
    </row>
    <row r="2661">
      <c r="A2661" s="9" t="s">
        <v>248</v>
      </c>
      <c r="B2661" s="18" t="s">
        <v>4580</v>
      </c>
      <c r="C2661" s="9" t="s">
        <v>4581</v>
      </c>
      <c r="D2661" s="9" t="s">
        <v>9483</v>
      </c>
      <c r="E2661" s="9"/>
      <c r="F2661" s="9" t="s">
        <v>10601</v>
      </c>
      <c r="G2661" s="19"/>
    </row>
    <row r="2662">
      <c r="A2662" s="1" t="s">
        <v>10602</v>
      </c>
    </row>
    <row r="2663">
      <c r="A2663" s="9" t="s">
        <v>248</v>
      </c>
      <c r="B2663" s="18" t="s">
        <v>4496</v>
      </c>
      <c r="C2663" s="19"/>
      <c r="D2663" s="19"/>
      <c r="E2663" s="19"/>
      <c r="F2663" s="19"/>
      <c r="G2663" s="19"/>
    </row>
    <row r="2664">
      <c r="A2664" s="1" t="s">
        <v>10603</v>
      </c>
    </row>
    <row r="2665">
      <c r="A2665" s="9" t="s">
        <v>230</v>
      </c>
      <c r="B2665" s="18" t="s">
        <v>10604</v>
      </c>
      <c r="C2665" s="9" t="s">
        <v>10605</v>
      </c>
      <c r="D2665" s="9" t="s">
        <v>10606</v>
      </c>
      <c r="E2665" s="9"/>
      <c r="F2665" s="9" t="s">
        <v>10607</v>
      </c>
      <c r="G2665" s="19"/>
    </row>
    <row r="2666">
      <c r="A2666" s="19" t="s">
        <v>248</v>
      </c>
      <c r="B2666" s="292" t="s">
        <v>4496</v>
      </c>
      <c r="C2666" s="9"/>
      <c r="D2666" s="9"/>
      <c r="E2666" s="9"/>
      <c r="F2666" s="9"/>
      <c r="G2666" s="19"/>
    </row>
    <row r="2667">
      <c r="A2667" s="9" t="s">
        <v>248</v>
      </c>
      <c r="B2667" s="18" t="s">
        <v>4908</v>
      </c>
      <c r="C2667" s="9" t="s">
        <v>4233</v>
      </c>
      <c r="D2667" s="9" t="s">
        <v>10608</v>
      </c>
      <c r="E2667" s="9"/>
      <c r="F2667" s="9" t="s">
        <v>10609</v>
      </c>
      <c r="G2667" s="19"/>
    </row>
    <row r="2668">
      <c r="A2668" s="9" t="s">
        <v>566</v>
      </c>
      <c r="B2668" s="18" t="s">
        <v>368</v>
      </c>
      <c r="C2668" s="9"/>
      <c r="D2668" s="9"/>
      <c r="E2668" s="9" t="s">
        <v>10610</v>
      </c>
      <c r="F2668" s="9"/>
      <c r="G2668" s="19"/>
    </row>
    <row r="2669">
      <c r="A2669" s="1" t="s">
        <v>10611</v>
      </c>
    </row>
    <row r="2670">
      <c r="A2670" s="9" t="s">
        <v>316</v>
      </c>
      <c r="B2670" s="18" t="s">
        <v>8439</v>
      </c>
      <c r="C2670" s="9" t="s">
        <v>10612</v>
      </c>
      <c r="D2670" s="9" t="s">
        <v>9664</v>
      </c>
      <c r="E2670" s="9"/>
      <c r="F2670" s="9" t="s">
        <v>10613</v>
      </c>
      <c r="G2670" s="19"/>
    </row>
    <row r="2671">
      <c r="A2671" s="9" t="s">
        <v>316</v>
      </c>
      <c r="B2671" s="18" t="s">
        <v>8439</v>
      </c>
      <c r="C2671" s="9" t="s">
        <v>8458</v>
      </c>
      <c r="D2671" s="9" t="s">
        <v>8459</v>
      </c>
      <c r="E2671" s="9"/>
      <c r="F2671" s="9" t="s">
        <v>10613</v>
      </c>
      <c r="G2671" s="19"/>
    </row>
    <row r="2672">
      <c r="A2672" s="9" t="s">
        <v>306</v>
      </c>
      <c r="B2672" s="18" t="s">
        <v>307</v>
      </c>
      <c r="C2672" s="9" t="s">
        <v>10614</v>
      </c>
      <c r="D2672" s="9" t="s">
        <v>10615</v>
      </c>
      <c r="E2672" s="9" t="s">
        <v>10616</v>
      </c>
      <c r="F2672" s="9" t="s">
        <v>10617</v>
      </c>
      <c r="G2672" s="19"/>
    </row>
    <row r="2673">
      <c r="A2673" s="9" t="s">
        <v>4540</v>
      </c>
      <c r="B2673" s="18" t="s">
        <v>4545</v>
      </c>
      <c r="C2673" s="9" t="s">
        <v>5469</v>
      </c>
      <c r="D2673" s="9" t="s">
        <v>721</v>
      </c>
      <c r="E2673" s="9"/>
      <c r="F2673" s="9" t="s">
        <v>10618</v>
      </c>
      <c r="G2673" s="19"/>
    </row>
    <row r="2674">
      <c r="A2674" s="9" t="s">
        <v>4540</v>
      </c>
      <c r="B2674" s="18" t="s">
        <v>6343</v>
      </c>
      <c r="C2674" s="9" t="s">
        <v>5469</v>
      </c>
      <c r="D2674" s="9" t="s">
        <v>6344</v>
      </c>
      <c r="E2674" s="9"/>
      <c r="F2674" s="9" t="s">
        <v>10619</v>
      </c>
      <c r="G2674" s="19"/>
    </row>
    <row r="2675">
      <c r="A2675" s="9" t="s">
        <v>248</v>
      </c>
      <c r="B2675" s="18" t="s">
        <v>368</v>
      </c>
      <c r="C2675" s="9"/>
      <c r="D2675" s="9"/>
      <c r="E2675" s="9"/>
      <c r="F2675" s="9"/>
      <c r="G2675" s="19"/>
    </row>
    <row r="2676">
      <c r="A2676" s="9" t="s">
        <v>388</v>
      </c>
      <c r="B2676" s="18" t="s">
        <v>1347</v>
      </c>
      <c r="C2676" s="9" t="s">
        <v>10620</v>
      </c>
      <c r="D2676" s="9" t="s">
        <v>10621</v>
      </c>
      <c r="E2676" s="9"/>
      <c r="F2676" s="9" t="s">
        <v>10622</v>
      </c>
      <c r="G2676" s="19"/>
    </row>
    <row r="2677">
      <c r="A2677" s="9" t="s">
        <v>388</v>
      </c>
      <c r="B2677" s="18" t="s">
        <v>1010</v>
      </c>
      <c r="C2677" s="9"/>
      <c r="D2677" s="9" t="s">
        <v>7032</v>
      </c>
      <c r="E2677" s="9" t="s">
        <v>4218</v>
      </c>
      <c r="F2677" s="9" t="s">
        <v>10623</v>
      </c>
      <c r="G2677" s="19"/>
    </row>
    <row r="2678">
      <c r="A2678" s="9" t="s">
        <v>388</v>
      </c>
      <c r="B2678" s="18" t="s">
        <v>1010</v>
      </c>
      <c r="C2678" s="9"/>
      <c r="D2678" s="9" t="s">
        <v>7032</v>
      </c>
      <c r="E2678" s="9" t="s">
        <v>4218</v>
      </c>
      <c r="F2678" s="9" t="s">
        <v>10624</v>
      </c>
      <c r="G2678" s="19"/>
    </row>
    <row r="2679">
      <c r="A2679" s="9" t="s">
        <v>388</v>
      </c>
      <c r="B2679" s="18" t="s">
        <v>1010</v>
      </c>
      <c r="C2679" s="9" t="s">
        <v>10625</v>
      </c>
      <c r="D2679" s="9" t="s">
        <v>10626</v>
      </c>
      <c r="E2679" s="9"/>
      <c r="F2679" s="9" t="s">
        <v>10627</v>
      </c>
      <c r="G2679" s="19"/>
    </row>
    <row r="2680">
      <c r="A2680" s="9" t="s">
        <v>388</v>
      </c>
      <c r="B2680" s="18" t="s">
        <v>1010</v>
      </c>
      <c r="C2680" s="9" t="s">
        <v>10628</v>
      </c>
      <c r="D2680" s="9" t="s">
        <v>10629</v>
      </c>
      <c r="E2680" s="9"/>
      <c r="F2680" s="9" t="s">
        <v>10624</v>
      </c>
      <c r="G2680" s="19"/>
    </row>
    <row r="2681">
      <c r="A2681" s="9" t="s">
        <v>388</v>
      </c>
      <c r="B2681" s="18" t="s">
        <v>1010</v>
      </c>
      <c r="C2681" s="9" t="s">
        <v>10630</v>
      </c>
      <c r="D2681" s="9" t="s">
        <v>10631</v>
      </c>
      <c r="E2681" s="9"/>
      <c r="F2681" s="9" t="s">
        <v>10632</v>
      </c>
      <c r="G2681" s="19"/>
    </row>
    <row r="2682">
      <c r="A2682" s="9" t="s">
        <v>388</v>
      </c>
      <c r="B2682" s="18" t="s">
        <v>1010</v>
      </c>
      <c r="C2682" s="9" t="s">
        <v>10633</v>
      </c>
      <c r="D2682" s="9" t="s">
        <v>10634</v>
      </c>
      <c r="E2682" s="9"/>
      <c r="F2682" s="9" t="s">
        <v>10635</v>
      </c>
      <c r="G2682" s="19"/>
    </row>
    <row r="2683">
      <c r="A2683" s="9" t="s">
        <v>388</v>
      </c>
      <c r="B2683" s="18" t="s">
        <v>1010</v>
      </c>
      <c r="C2683" s="9" t="s">
        <v>10636</v>
      </c>
      <c r="D2683" s="9" t="s">
        <v>2866</v>
      </c>
      <c r="E2683" s="9"/>
      <c r="F2683" s="9" t="s">
        <v>10637</v>
      </c>
      <c r="G2683" s="19"/>
    </row>
    <row r="2684">
      <c r="A2684" s="9" t="s">
        <v>388</v>
      </c>
      <c r="B2684" s="18" t="s">
        <v>1010</v>
      </c>
      <c r="C2684" s="9" t="s">
        <v>1723</v>
      </c>
      <c r="D2684" s="9" t="s">
        <v>7032</v>
      </c>
      <c r="E2684" s="9"/>
      <c r="F2684" s="9" t="s">
        <v>10638</v>
      </c>
      <c r="G2684" s="19"/>
    </row>
    <row r="2685">
      <c r="A2685" s="1" t="s">
        <v>10639</v>
      </c>
    </row>
    <row r="2686">
      <c r="A2686" s="9" t="s">
        <v>248</v>
      </c>
      <c r="B2686" s="18" t="s">
        <v>4496</v>
      </c>
      <c r="C2686" s="9"/>
      <c r="D2686" s="9"/>
      <c r="E2686" s="9"/>
      <c r="F2686" s="9"/>
      <c r="G2686" s="19"/>
    </row>
    <row r="2687">
      <c r="A2687" s="9" t="s">
        <v>306</v>
      </c>
      <c r="B2687" s="18" t="s">
        <v>307</v>
      </c>
      <c r="C2687" s="9"/>
      <c r="D2687" s="9" t="s">
        <v>10640</v>
      </c>
      <c r="E2687" s="9"/>
      <c r="F2687" s="9" t="s">
        <v>10641</v>
      </c>
      <c r="G2687" s="19"/>
    </row>
    <row r="2688">
      <c r="A2688" s="1" t="s">
        <v>10642</v>
      </c>
    </row>
    <row r="2689">
      <c r="A2689" s="9" t="s">
        <v>326</v>
      </c>
      <c r="B2689" s="18" t="s">
        <v>658</v>
      </c>
      <c r="C2689" s="9"/>
      <c r="D2689" s="9"/>
      <c r="E2689" s="9" t="s">
        <v>232</v>
      </c>
      <c r="F2689" s="9"/>
      <c r="G2689" s="19"/>
    </row>
    <row r="2690">
      <c r="A2690" s="9" t="s">
        <v>687</v>
      </c>
      <c r="B2690" s="18" t="s">
        <v>688</v>
      </c>
      <c r="C2690" s="9" t="s">
        <v>10643</v>
      </c>
      <c r="D2690" s="9" t="s">
        <v>10644</v>
      </c>
      <c r="E2690" s="9"/>
      <c r="F2690" s="9" t="s">
        <v>10645</v>
      </c>
      <c r="G2690" s="19"/>
    </row>
    <row r="2691">
      <c r="A2691" s="9" t="s">
        <v>687</v>
      </c>
      <c r="B2691" s="18" t="s">
        <v>693</v>
      </c>
      <c r="C2691" s="9" t="s">
        <v>958</v>
      </c>
      <c r="D2691" s="9" t="s">
        <v>1185</v>
      </c>
      <c r="E2691" s="9"/>
      <c r="F2691" s="9" t="s">
        <v>10646</v>
      </c>
      <c r="G2691" s="19"/>
    </row>
    <row r="2692">
      <c r="A2692" s="9" t="s">
        <v>687</v>
      </c>
      <c r="B2692" s="18" t="s">
        <v>693</v>
      </c>
      <c r="C2692" s="9" t="s">
        <v>961</v>
      </c>
      <c r="D2692" s="9" t="s">
        <v>1186</v>
      </c>
      <c r="E2692" s="9"/>
      <c r="F2692" s="9" t="s">
        <v>10646</v>
      </c>
      <c r="G2692" s="19"/>
    </row>
    <row r="2693">
      <c r="A2693" s="9" t="s">
        <v>687</v>
      </c>
      <c r="B2693" s="18" t="s">
        <v>693</v>
      </c>
      <c r="C2693" s="9" t="s">
        <v>977</v>
      </c>
      <c r="D2693" s="9" t="s">
        <v>2713</v>
      </c>
      <c r="E2693" s="9"/>
      <c r="F2693" s="9" t="s">
        <v>10600</v>
      </c>
      <c r="G2693" s="19"/>
    </row>
    <row r="2694">
      <c r="A2694" s="9" t="s">
        <v>248</v>
      </c>
      <c r="B2694" s="18" t="s">
        <v>4496</v>
      </c>
      <c r="C2694" s="9"/>
      <c r="D2694" s="9"/>
      <c r="E2694" s="9"/>
      <c r="F2694" s="9"/>
      <c r="G2694" s="19"/>
    </row>
    <row r="2695">
      <c r="A2695" s="9" t="s">
        <v>388</v>
      </c>
      <c r="B2695" s="18" t="s">
        <v>1006</v>
      </c>
      <c r="C2695" s="9" t="s">
        <v>2106</v>
      </c>
      <c r="D2695" s="9" t="s">
        <v>8263</v>
      </c>
      <c r="E2695" s="9"/>
      <c r="F2695" s="9" t="s">
        <v>10647</v>
      </c>
      <c r="G2695" s="19"/>
    </row>
    <row r="2696">
      <c r="A2696" s="9" t="s">
        <v>388</v>
      </c>
      <c r="B2696" s="18" t="s">
        <v>1010</v>
      </c>
      <c r="C2696" s="9" t="s">
        <v>2151</v>
      </c>
      <c r="D2696" s="9" t="s">
        <v>10648</v>
      </c>
      <c r="E2696" s="9"/>
      <c r="F2696" s="9" t="s">
        <v>10645</v>
      </c>
      <c r="G2696" s="19"/>
    </row>
    <row r="2697">
      <c r="A2697" s="9" t="s">
        <v>388</v>
      </c>
      <c r="B2697" s="18" t="s">
        <v>1010</v>
      </c>
      <c r="C2697" s="9" t="s">
        <v>10649</v>
      </c>
      <c r="D2697" s="9" t="s">
        <v>10650</v>
      </c>
      <c r="E2697" s="9"/>
      <c r="F2697" s="9" t="s">
        <v>10651</v>
      </c>
      <c r="G2697" s="19"/>
    </row>
    <row r="2698">
      <c r="A2698" s="9" t="s">
        <v>388</v>
      </c>
      <c r="B2698" s="18" t="s">
        <v>1010</v>
      </c>
      <c r="C2698" s="9" t="s">
        <v>10652</v>
      </c>
      <c r="D2698" s="9" t="s">
        <v>10653</v>
      </c>
      <c r="E2698" s="9" t="s">
        <v>2684</v>
      </c>
      <c r="F2698" s="9" t="s">
        <v>10654</v>
      </c>
      <c r="G2698" s="19"/>
    </row>
    <row r="2699">
      <c r="A2699" s="1" t="s">
        <v>10655</v>
      </c>
    </row>
    <row r="2700">
      <c r="A2700" s="9" t="s">
        <v>671</v>
      </c>
      <c r="B2700" s="18" t="s">
        <v>672</v>
      </c>
      <c r="C2700" s="9" t="s">
        <v>922</v>
      </c>
      <c r="D2700" s="9" t="s">
        <v>7448</v>
      </c>
      <c r="E2700" s="9" t="s">
        <v>6227</v>
      </c>
      <c r="F2700" s="9" t="s">
        <v>4506</v>
      </c>
      <c r="G2700" s="19"/>
    </row>
    <row r="2701">
      <c r="A2701" s="9" t="s">
        <v>687</v>
      </c>
      <c r="B2701" s="18" t="s">
        <v>693</v>
      </c>
      <c r="C2701" s="9"/>
      <c r="D2701" s="9"/>
      <c r="E2701" s="9"/>
      <c r="F2701" s="9"/>
      <c r="G2701" s="19"/>
    </row>
    <row r="2702">
      <c r="A2702" s="9" t="s">
        <v>248</v>
      </c>
      <c r="B2702" s="18" t="s">
        <v>4908</v>
      </c>
      <c r="C2702" s="9" t="s">
        <v>4513</v>
      </c>
      <c r="D2702" s="9" t="s">
        <v>10608</v>
      </c>
      <c r="E2702" s="9"/>
      <c r="F2702" s="9" t="s">
        <v>10656</v>
      </c>
      <c r="G2702" s="19"/>
    </row>
    <row r="2703">
      <c r="A2703" s="9" t="s">
        <v>388</v>
      </c>
      <c r="B2703" s="18" t="s">
        <v>1006</v>
      </c>
      <c r="C2703" s="9"/>
      <c r="D2703" s="9"/>
      <c r="E2703" s="9"/>
      <c r="F2703" s="9"/>
      <c r="G2703" s="19"/>
    </row>
    <row r="2704">
      <c r="A2704" s="9" t="s">
        <v>566</v>
      </c>
      <c r="B2704" s="18" t="s">
        <v>10657</v>
      </c>
      <c r="C2704" s="9"/>
      <c r="D2704" s="9"/>
      <c r="E2704" s="9"/>
      <c r="F2704" s="9"/>
      <c r="G2704" s="19"/>
    </row>
    <row r="2705">
      <c r="A2705" s="1" t="s">
        <v>10658</v>
      </c>
    </row>
    <row r="2706">
      <c r="A2706" s="9" t="s">
        <v>326</v>
      </c>
      <c r="B2706" s="18" t="s">
        <v>658</v>
      </c>
      <c r="C2706" s="19"/>
      <c r="D2706" s="19"/>
      <c r="E2706" s="19"/>
      <c r="F2706" s="19"/>
      <c r="G2706" s="19"/>
    </row>
    <row r="2707">
      <c r="A2707" s="9" t="s">
        <v>2562</v>
      </c>
      <c r="B2707" s="18" t="s">
        <v>2563</v>
      </c>
      <c r="C2707" s="19"/>
      <c r="D2707" s="19"/>
      <c r="E2707" s="19"/>
      <c r="F2707" s="19"/>
      <c r="G2707" s="19"/>
    </row>
    <row r="2708">
      <c r="A2708" s="9" t="s">
        <v>9432</v>
      </c>
      <c r="B2708" s="18" t="s">
        <v>9433</v>
      </c>
      <c r="C2708" s="9"/>
      <c r="D2708" s="9"/>
      <c r="E2708" s="9" t="s">
        <v>674</v>
      </c>
      <c r="F2708" s="9" t="s">
        <v>10659</v>
      </c>
      <c r="G2708" s="19"/>
    </row>
    <row r="2709">
      <c r="A2709" s="9" t="s">
        <v>671</v>
      </c>
      <c r="B2709" s="18" t="s">
        <v>672</v>
      </c>
      <c r="C2709" s="9" t="s">
        <v>4735</v>
      </c>
      <c r="D2709" s="9" t="s">
        <v>10660</v>
      </c>
      <c r="E2709" s="9" t="s">
        <v>6227</v>
      </c>
      <c r="F2709" s="9" t="s">
        <v>10659</v>
      </c>
      <c r="G2709" s="19"/>
    </row>
    <row r="2710">
      <c r="A2710" s="9" t="s">
        <v>687</v>
      </c>
      <c r="B2710" s="18" t="s">
        <v>693</v>
      </c>
      <c r="C2710" s="19"/>
      <c r="D2710" s="19"/>
      <c r="E2710" s="19"/>
      <c r="F2710" s="19"/>
      <c r="G2710" s="19"/>
    </row>
    <row r="2711">
      <c r="A2711" s="9" t="s">
        <v>248</v>
      </c>
      <c r="B2711" s="18" t="s">
        <v>4496</v>
      </c>
      <c r="C2711" s="19"/>
      <c r="D2711" s="19"/>
      <c r="E2711" s="19"/>
      <c r="F2711" s="19"/>
      <c r="G2711" s="19"/>
    </row>
    <row r="2712">
      <c r="A2712" s="9" t="s">
        <v>388</v>
      </c>
      <c r="B2712" s="18" t="s">
        <v>1006</v>
      </c>
      <c r="C2712" s="19"/>
      <c r="D2712" s="19"/>
      <c r="E2712" s="19"/>
      <c r="F2712" s="19"/>
      <c r="G2712" s="19"/>
    </row>
    <row r="2713">
      <c r="A2713" s="9" t="s">
        <v>388</v>
      </c>
      <c r="B2713" s="18" t="s">
        <v>1010</v>
      </c>
      <c r="C2713" s="9" t="s">
        <v>1662</v>
      </c>
      <c r="D2713" s="9" t="s">
        <v>10661</v>
      </c>
      <c r="E2713" s="19"/>
      <c r="F2713" s="9" t="s">
        <v>10662</v>
      </c>
      <c r="G2713" s="19"/>
    </row>
    <row r="2714">
      <c r="A2714" s="9" t="s">
        <v>388</v>
      </c>
      <c r="B2714" s="18" t="s">
        <v>1010</v>
      </c>
      <c r="C2714" s="9" t="s">
        <v>2151</v>
      </c>
      <c r="D2714" s="9" t="s">
        <v>2152</v>
      </c>
      <c r="E2714" s="19"/>
      <c r="F2714" s="9" t="s">
        <v>10663</v>
      </c>
      <c r="G2714" s="19"/>
    </row>
    <row r="2715">
      <c r="A2715" s="9" t="s">
        <v>388</v>
      </c>
      <c r="B2715" s="18" t="s">
        <v>1010</v>
      </c>
      <c r="C2715" s="9"/>
      <c r="D2715" s="9" t="s">
        <v>10664</v>
      </c>
      <c r="E2715" s="19"/>
      <c r="F2715" s="9" t="s">
        <v>10665</v>
      </c>
      <c r="G2715" s="19"/>
    </row>
    <row r="2716">
      <c r="A2716" s="1" t="s">
        <v>10666</v>
      </c>
    </row>
    <row r="2717">
      <c r="A2717" s="9" t="s">
        <v>326</v>
      </c>
      <c r="B2717" s="18" t="s">
        <v>658</v>
      </c>
      <c r="C2717" s="19"/>
      <c r="D2717" s="19"/>
      <c r="E2717" s="19"/>
      <c r="F2717" s="19"/>
      <c r="G2717" s="19"/>
    </row>
    <row r="2718">
      <c r="A2718" s="9" t="s">
        <v>687</v>
      </c>
      <c r="B2718" s="18" t="s">
        <v>693</v>
      </c>
      <c r="C2718" s="19"/>
      <c r="D2718" s="19"/>
      <c r="E2718" s="19"/>
      <c r="F2718" s="19"/>
      <c r="G2718" s="19"/>
    </row>
    <row r="2719">
      <c r="A2719" s="9" t="s">
        <v>248</v>
      </c>
      <c r="B2719" s="18" t="s">
        <v>4496</v>
      </c>
      <c r="C2719" s="19"/>
      <c r="D2719" s="19"/>
      <c r="E2719" s="19"/>
      <c r="F2719" s="19"/>
      <c r="G2719" s="19"/>
    </row>
    <row r="2720">
      <c r="A2720" s="9" t="s">
        <v>388</v>
      </c>
      <c r="B2720" s="18" t="s">
        <v>1006</v>
      </c>
      <c r="C2720" s="19"/>
      <c r="D2720" s="19"/>
      <c r="E2720" s="19"/>
      <c r="F2720" s="19"/>
      <c r="G2720" s="19"/>
    </row>
    <row r="2721">
      <c r="A2721" s="9" t="s">
        <v>388</v>
      </c>
      <c r="B2721" s="18" t="s">
        <v>1010</v>
      </c>
      <c r="C2721" s="19"/>
      <c r="D2721" s="19"/>
      <c r="E2721" s="19"/>
      <c r="F2721" s="19"/>
      <c r="G2721" s="19"/>
    </row>
    <row r="2722">
      <c r="A2722" s="1" t="s">
        <v>10667</v>
      </c>
    </row>
    <row r="2723">
      <c r="A2723" s="9" t="s">
        <v>326</v>
      </c>
      <c r="B2723" s="18" t="s">
        <v>658</v>
      </c>
      <c r="C2723" s="9" t="s">
        <v>872</v>
      </c>
      <c r="D2723" s="9" t="s">
        <v>660</v>
      </c>
      <c r="E2723" s="9"/>
      <c r="F2723" s="9" t="s">
        <v>10668</v>
      </c>
      <c r="G2723" s="19"/>
    </row>
    <row r="2724">
      <c r="A2724" s="9" t="s">
        <v>687</v>
      </c>
      <c r="B2724" s="18" t="s">
        <v>693</v>
      </c>
      <c r="C2724" s="9" t="s">
        <v>1585</v>
      </c>
      <c r="D2724" s="9" t="s">
        <v>1592</v>
      </c>
      <c r="E2724" s="9"/>
      <c r="F2724" s="9" t="s">
        <v>10669</v>
      </c>
      <c r="G2724" s="19"/>
    </row>
    <row r="2725">
      <c r="A2725" s="9" t="s">
        <v>687</v>
      </c>
      <c r="B2725" s="18" t="s">
        <v>693</v>
      </c>
      <c r="C2725" s="9" t="s">
        <v>1634</v>
      </c>
      <c r="D2725" s="9" t="s">
        <v>2720</v>
      </c>
      <c r="E2725" s="9"/>
      <c r="F2725" s="9" t="s">
        <v>6738</v>
      </c>
      <c r="G2725" s="19"/>
    </row>
    <row r="2726">
      <c r="A2726" s="9" t="s">
        <v>687</v>
      </c>
      <c r="B2726" s="18" t="s">
        <v>693</v>
      </c>
      <c r="C2726" s="9" t="s">
        <v>1634</v>
      </c>
      <c r="D2726" s="9" t="s">
        <v>985</v>
      </c>
      <c r="E2726" s="9"/>
      <c r="F2726" s="9" t="s">
        <v>10670</v>
      </c>
      <c r="G2726" s="19"/>
    </row>
    <row r="2727">
      <c r="A2727" s="9" t="s">
        <v>248</v>
      </c>
      <c r="B2727" s="18" t="s">
        <v>4496</v>
      </c>
      <c r="C2727" s="9"/>
      <c r="D2727" s="9"/>
      <c r="E2727" s="9"/>
      <c r="F2727" s="9"/>
      <c r="G2727" s="19"/>
    </row>
    <row r="2728">
      <c r="A2728" s="9" t="s">
        <v>388</v>
      </c>
      <c r="B2728" s="18" t="s">
        <v>1006</v>
      </c>
      <c r="C2728" s="9"/>
      <c r="D2728" s="9"/>
      <c r="E2728" s="9"/>
      <c r="F2728" s="9"/>
      <c r="G2728" s="19"/>
    </row>
    <row r="2729">
      <c r="A2729" s="9" t="s">
        <v>388</v>
      </c>
      <c r="B2729" s="18" t="s">
        <v>1010</v>
      </c>
      <c r="C2729" s="9"/>
      <c r="D2729" s="9"/>
      <c r="E2729" s="9"/>
      <c r="F2729" s="9"/>
      <c r="G2729" s="19"/>
    </row>
    <row r="2730">
      <c r="A2730" s="9" t="s">
        <v>1016</v>
      </c>
      <c r="B2730" s="18" t="s">
        <v>1733</v>
      </c>
      <c r="C2730" s="9"/>
      <c r="D2730" s="9"/>
      <c r="E2730" s="9" t="s">
        <v>232</v>
      </c>
      <c r="F2730" s="9"/>
      <c r="G2730" s="19"/>
    </row>
    <row r="2731">
      <c r="A2731" s="9" t="s">
        <v>1107</v>
      </c>
      <c r="B2731" s="18" t="s">
        <v>1107</v>
      </c>
      <c r="C2731" s="9"/>
      <c r="D2731" s="9" t="s">
        <v>720</v>
      </c>
      <c r="E2731" s="9"/>
      <c r="F2731" s="9" t="s">
        <v>10671</v>
      </c>
      <c r="G2731" s="19"/>
    </row>
    <row r="2732">
      <c r="A2732" s="9" t="s">
        <v>1107</v>
      </c>
      <c r="B2732" s="18" t="s">
        <v>1107</v>
      </c>
      <c r="C2732" s="9"/>
      <c r="D2732" s="9" t="s">
        <v>2709</v>
      </c>
      <c r="E2732" s="9"/>
      <c r="F2732" s="9"/>
      <c r="G2732" s="19"/>
    </row>
    <row r="2733">
      <c r="A2733" s="1" t="s">
        <v>10672</v>
      </c>
    </row>
    <row r="2734">
      <c r="A2734" s="9" t="s">
        <v>326</v>
      </c>
      <c r="B2734" s="18" t="s">
        <v>10673</v>
      </c>
      <c r="C2734" s="9"/>
      <c r="D2734" s="9"/>
      <c r="E2734" s="9"/>
      <c r="F2734" s="9" t="s">
        <v>10674</v>
      </c>
      <c r="G2734" s="19"/>
    </row>
    <row r="2735">
      <c r="A2735" s="9" t="s">
        <v>326</v>
      </c>
      <c r="B2735" s="18" t="s">
        <v>1215</v>
      </c>
      <c r="C2735" s="9" t="s">
        <v>10675</v>
      </c>
      <c r="D2735" s="9" t="s">
        <v>9980</v>
      </c>
      <c r="E2735" s="9"/>
      <c r="F2735" s="9" t="s">
        <v>10676</v>
      </c>
      <c r="G2735" s="19"/>
    </row>
    <row r="2736">
      <c r="A2736" s="9" t="s">
        <v>326</v>
      </c>
      <c r="B2736" s="18" t="s">
        <v>658</v>
      </c>
      <c r="C2736" s="9" t="s">
        <v>10224</v>
      </c>
      <c r="D2736" s="9" t="s">
        <v>660</v>
      </c>
      <c r="E2736" s="9"/>
      <c r="F2736" s="9" t="s">
        <v>10677</v>
      </c>
      <c r="G2736" s="19"/>
    </row>
    <row r="2737">
      <c r="A2737" s="9" t="s">
        <v>671</v>
      </c>
      <c r="B2737" s="18" t="s">
        <v>672</v>
      </c>
      <c r="C2737" s="9" t="s">
        <v>922</v>
      </c>
      <c r="D2737" s="9" t="s">
        <v>720</v>
      </c>
      <c r="E2737" s="9" t="s">
        <v>6227</v>
      </c>
      <c r="F2737" s="9" t="s">
        <v>10678</v>
      </c>
      <c r="G2737" s="19"/>
    </row>
    <row r="2738">
      <c r="A2738" s="9" t="s">
        <v>671</v>
      </c>
      <c r="B2738" s="18" t="s">
        <v>672</v>
      </c>
      <c r="C2738" s="9" t="s">
        <v>922</v>
      </c>
      <c r="D2738" s="9" t="s">
        <v>7630</v>
      </c>
      <c r="E2738" s="9"/>
      <c r="F2738" s="9" t="s">
        <v>10679</v>
      </c>
      <c r="G2738" s="19"/>
    </row>
    <row r="2739">
      <c r="A2739" s="9" t="s">
        <v>671</v>
      </c>
      <c r="B2739" s="18" t="s">
        <v>10149</v>
      </c>
      <c r="C2739" s="9" t="s">
        <v>10680</v>
      </c>
      <c r="D2739" s="9" t="s">
        <v>718</v>
      </c>
      <c r="E2739" s="9"/>
      <c r="F2739" s="9" t="s">
        <v>10681</v>
      </c>
      <c r="G2739" s="19"/>
    </row>
    <row r="2740">
      <c r="A2740" s="9" t="s">
        <v>671</v>
      </c>
      <c r="B2740" s="18" t="s">
        <v>10149</v>
      </c>
      <c r="C2740" s="9" t="s">
        <v>915</v>
      </c>
      <c r="D2740" s="9" t="s">
        <v>10682</v>
      </c>
      <c r="E2740" s="9"/>
      <c r="F2740" s="9" t="s">
        <v>10681</v>
      </c>
      <c r="G2740" s="19"/>
    </row>
    <row r="2741">
      <c r="A2741" s="9" t="s">
        <v>687</v>
      </c>
      <c r="B2741" s="18" t="s">
        <v>2672</v>
      </c>
      <c r="C2741" s="9"/>
      <c r="D2741" s="9"/>
      <c r="E2741" s="9"/>
      <c r="F2741" s="9" t="s">
        <v>10683</v>
      </c>
      <c r="G2741" s="19"/>
    </row>
    <row r="2742">
      <c r="A2742" s="9" t="s">
        <v>687</v>
      </c>
      <c r="B2742" s="18" t="s">
        <v>693</v>
      </c>
      <c r="C2742" s="9" t="s">
        <v>958</v>
      </c>
      <c r="D2742" s="9" t="s">
        <v>1185</v>
      </c>
      <c r="E2742" s="9" t="s">
        <v>6227</v>
      </c>
      <c r="F2742" s="9" t="s">
        <v>10684</v>
      </c>
      <c r="G2742" s="19"/>
    </row>
    <row r="2743">
      <c r="A2743" s="9" t="s">
        <v>687</v>
      </c>
      <c r="B2743" s="18" t="s">
        <v>693</v>
      </c>
      <c r="C2743" s="9" t="s">
        <v>706</v>
      </c>
      <c r="D2743" s="9" t="s">
        <v>712</v>
      </c>
      <c r="E2743" s="9"/>
      <c r="F2743" s="9" t="s">
        <v>10681</v>
      </c>
      <c r="G2743" s="19"/>
    </row>
    <row r="2744">
      <c r="A2744" s="9" t="s">
        <v>687</v>
      </c>
      <c r="B2744" s="18" t="s">
        <v>693</v>
      </c>
      <c r="C2744" s="9" t="s">
        <v>977</v>
      </c>
      <c r="D2744" s="9" t="s">
        <v>2713</v>
      </c>
      <c r="E2744" s="9"/>
      <c r="F2744" s="9" t="s">
        <v>1401</v>
      </c>
      <c r="G2744" s="19"/>
    </row>
    <row r="2745">
      <c r="A2745" s="9" t="s">
        <v>687</v>
      </c>
      <c r="B2745" s="18" t="s">
        <v>693</v>
      </c>
      <c r="C2745" s="9" t="s">
        <v>977</v>
      </c>
      <c r="D2745" s="9" t="s">
        <v>10685</v>
      </c>
      <c r="E2745" s="9"/>
      <c r="F2745" s="9" t="s">
        <v>10686</v>
      </c>
      <c r="G2745" s="19"/>
    </row>
    <row r="2746">
      <c r="A2746" s="9" t="s">
        <v>687</v>
      </c>
      <c r="B2746" s="18" t="s">
        <v>693</v>
      </c>
      <c r="C2746" s="9" t="s">
        <v>5344</v>
      </c>
      <c r="D2746" s="9" t="s">
        <v>5172</v>
      </c>
      <c r="E2746" s="9"/>
      <c r="F2746" s="9" t="s">
        <v>10687</v>
      </c>
      <c r="G2746" s="19"/>
    </row>
    <row r="2747">
      <c r="A2747" s="9" t="s">
        <v>687</v>
      </c>
      <c r="B2747" s="18" t="s">
        <v>693</v>
      </c>
      <c r="C2747" s="9" t="s">
        <v>1634</v>
      </c>
      <c r="D2747" s="9" t="s">
        <v>985</v>
      </c>
      <c r="E2747" s="9"/>
      <c r="F2747" s="9" t="s">
        <v>10688</v>
      </c>
      <c r="G2747" s="19"/>
    </row>
    <row r="2748">
      <c r="A2748" s="9" t="s">
        <v>687</v>
      </c>
      <c r="B2748" s="18" t="s">
        <v>2464</v>
      </c>
      <c r="C2748" s="9"/>
      <c r="D2748" s="9"/>
      <c r="E2748" s="9"/>
      <c r="F2748" s="9" t="s">
        <v>10689</v>
      </c>
      <c r="G2748" s="19"/>
    </row>
    <row r="2749">
      <c r="A2749" s="9" t="s">
        <v>248</v>
      </c>
      <c r="B2749" s="18" t="s">
        <v>4496</v>
      </c>
      <c r="C2749" s="9" t="s">
        <v>4497</v>
      </c>
      <c r="D2749" s="9" t="s">
        <v>10599</v>
      </c>
      <c r="E2749" s="9" t="s">
        <v>10690</v>
      </c>
      <c r="F2749" s="9" t="s">
        <v>10691</v>
      </c>
      <c r="G2749" s="19"/>
    </row>
    <row r="2750">
      <c r="A2750" s="9" t="s">
        <v>248</v>
      </c>
      <c r="B2750" s="18" t="s">
        <v>4580</v>
      </c>
      <c r="C2750" s="9"/>
      <c r="D2750" s="9"/>
      <c r="E2750" s="9" t="s">
        <v>10692</v>
      </c>
      <c r="F2750" s="9" t="s">
        <v>10693</v>
      </c>
      <c r="G2750" s="19"/>
    </row>
    <row r="2751">
      <c r="A2751" s="9" t="s">
        <v>388</v>
      </c>
      <c r="B2751" s="18" t="s">
        <v>2083</v>
      </c>
      <c r="C2751" s="9" t="s">
        <v>2084</v>
      </c>
      <c r="D2751" s="9" t="s">
        <v>2776</v>
      </c>
      <c r="E2751" s="9"/>
      <c r="F2751" s="9" t="s">
        <v>10694</v>
      </c>
      <c r="G2751" s="19"/>
    </row>
    <row r="2752">
      <c r="A2752" s="9" t="s">
        <v>388</v>
      </c>
      <c r="B2752" s="18" t="s">
        <v>1006</v>
      </c>
      <c r="C2752" s="9"/>
      <c r="D2752" s="9" t="s">
        <v>7194</v>
      </c>
      <c r="E2752" s="9"/>
      <c r="F2752" s="9"/>
      <c r="G2752" s="19"/>
    </row>
    <row r="2753">
      <c r="A2753" s="9" t="s">
        <v>388</v>
      </c>
      <c r="B2753" s="18" t="s">
        <v>1006</v>
      </c>
      <c r="C2753" s="9"/>
      <c r="D2753" s="9" t="s">
        <v>10695</v>
      </c>
      <c r="E2753" s="9"/>
      <c r="F2753" s="9"/>
      <c r="G2753" s="19"/>
    </row>
    <row r="2754">
      <c r="A2754" s="9" t="s">
        <v>388</v>
      </c>
      <c r="B2754" s="18" t="s">
        <v>1010</v>
      </c>
      <c r="C2754" s="9" t="s">
        <v>4818</v>
      </c>
      <c r="D2754" s="9" t="s">
        <v>2846</v>
      </c>
      <c r="E2754" s="9"/>
      <c r="F2754" s="9" t="s">
        <v>10677</v>
      </c>
      <c r="G2754" s="19"/>
    </row>
    <row r="2755">
      <c r="A2755" s="9" t="s">
        <v>388</v>
      </c>
      <c r="B2755" s="18" t="s">
        <v>1010</v>
      </c>
      <c r="C2755" s="9" t="s">
        <v>10696</v>
      </c>
      <c r="D2755" s="9" t="s">
        <v>10697</v>
      </c>
      <c r="E2755" s="9"/>
      <c r="F2755" s="9" t="s">
        <v>10674</v>
      </c>
      <c r="G2755" s="19"/>
    </row>
    <row r="2756">
      <c r="A2756" s="60" t="s">
        <v>366</v>
      </c>
    </row>
    <row r="2757">
      <c r="A2757" s="9" t="s">
        <v>388</v>
      </c>
      <c r="B2757" s="18" t="s">
        <v>1006</v>
      </c>
      <c r="C2757" s="9"/>
      <c r="D2757" s="9" t="s">
        <v>10698</v>
      </c>
      <c r="E2757" s="9"/>
      <c r="F2757" s="9" t="s">
        <v>10687</v>
      </c>
      <c r="G2757" s="19"/>
    </row>
    <row r="2758">
      <c r="A2758" s="9" t="s">
        <v>1016</v>
      </c>
      <c r="B2758" s="18" t="s">
        <v>5628</v>
      </c>
      <c r="C2758" s="9"/>
      <c r="D2758" s="9" t="s">
        <v>10351</v>
      </c>
      <c r="E2758" s="9" t="s">
        <v>8842</v>
      </c>
      <c r="F2758" s="9" t="s">
        <v>10699</v>
      </c>
      <c r="G2758" s="19"/>
    </row>
    <row r="2759">
      <c r="A2759" s="9" t="s">
        <v>1016</v>
      </c>
      <c r="B2759" s="18" t="s">
        <v>5628</v>
      </c>
      <c r="C2759" s="9"/>
      <c r="D2759" s="9" t="s">
        <v>10700</v>
      </c>
      <c r="E2759" s="9" t="s">
        <v>10701</v>
      </c>
      <c r="F2759" s="9" t="s">
        <v>10687</v>
      </c>
      <c r="G2759" s="19"/>
    </row>
    <row r="2760">
      <c r="A2760" s="1" t="s">
        <v>10702</v>
      </c>
    </row>
    <row r="2761">
      <c r="A2761" s="9" t="s">
        <v>671</v>
      </c>
      <c r="B2761" s="18" t="s">
        <v>672</v>
      </c>
      <c r="C2761" s="9" t="s">
        <v>673</v>
      </c>
      <c r="D2761" s="19" t="s">
        <v>10703</v>
      </c>
      <c r="E2761" s="9"/>
      <c r="F2761" s="9" t="s">
        <v>10586</v>
      </c>
      <c r="G2761" s="19"/>
    </row>
    <row r="2762">
      <c r="A2762" s="19" t="s">
        <v>671</v>
      </c>
      <c r="B2762" s="292" t="s">
        <v>10149</v>
      </c>
      <c r="C2762" s="9" t="s">
        <v>4735</v>
      </c>
      <c r="D2762" s="9" t="s">
        <v>10302</v>
      </c>
      <c r="E2762" s="9"/>
      <c r="F2762" s="9" t="s">
        <v>10704</v>
      </c>
      <c r="G2762" s="19"/>
    </row>
    <row r="2763">
      <c r="A2763" s="9" t="s">
        <v>687</v>
      </c>
      <c r="B2763" s="18" t="s">
        <v>693</v>
      </c>
      <c r="C2763" s="9" t="s">
        <v>977</v>
      </c>
      <c r="D2763" s="9" t="s">
        <v>10705</v>
      </c>
      <c r="E2763" s="9" t="s">
        <v>10706</v>
      </c>
      <c r="F2763" s="9" t="s">
        <v>10707</v>
      </c>
      <c r="G2763" s="19"/>
    </row>
    <row r="2764">
      <c r="A2764" s="9" t="s">
        <v>248</v>
      </c>
      <c r="B2764" s="18" t="s">
        <v>4496</v>
      </c>
      <c r="C2764" s="9"/>
      <c r="D2764" s="9"/>
      <c r="E2764" s="9" t="s">
        <v>10708</v>
      </c>
      <c r="F2764" s="9" t="s">
        <v>10709</v>
      </c>
      <c r="G2764" s="19"/>
    </row>
    <row r="2765">
      <c r="A2765" s="9" t="s">
        <v>4835</v>
      </c>
      <c r="B2765" s="18" t="s">
        <v>7165</v>
      </c>
      <c r="C2765" s="9"/>
      <c r="D2765" s="9" t="s">
        <v>7166</v>
      </c>
      <c r="E2765" s="9"/>
      <c r="F2765" s="9" t="s">
        <v>10542</v>
      </c>
      <c r="G2765" s="19"/>
    </row>
    <row r="2766">
      <c r="A2766" s="9" t="s">
        <v>388</v>
      </c>
      <c r="B2766" s="18" t="s">
        <v>1010</v>
      </c>
      <c r="C2766" s="9" t="s">
        <v>10649</v>
      </c>
      <c r="D2766" s="9" t="s">
        <v>10650</v>
      </c>
      <c r="E2766" s="9"/>
      <c r="F2766" s="9" t="s">
        <v>10651</v>
      </c>
      <c r="G2766" s="19"/>
    </row>
    <row r="2767">
      <c r="A2767" s="1"/>
    </row>
    <row r="2768">
      <c r="A2768" s="15"/>
    </row>
    <row r="2771">
      <c r="A2771" s="17"/>
    </row>
    <row r="2772">
      <c r="A2772" s="38" t="s">
        <v>10710</v>
      </c>
    </row>
    <row r="2773">
      <c r="A2773" s="17"/>
    </row>
    <row r="2774">
      <c r="A2774" s="190" t="s">
        <v>10711</v>
      </c>
      <c r="F2774" s="350" t="s">
        <v>186</v>
      </c>
    </row>
    <row r="2775">
      <c r="A2775" s="9" t="s">
        <v>248</v>
      </c>
      <c r="B2775" s="18" t="s">
        <v>4496</v>
      </c>
      <c r="C2775" s="9" t="s">
        <v>4497</v>
      </c>
      <c r="D2775" s="89" t="s">
        <v>10712</v>
      </c>
      <c r="E2775" s="14" t="s">
        <v>3835</v>
      </c>
      <c r="F2775" s="13"/>
      <c r="G2775" s="138"/>
    </row>
    <row r="2776">
      <c r="A2776" s="9" t="s">
        <v>248</v>
      </c>
      <c r="B2776" s="18" t="s">
        <v>4496</v>
      </c>
      <c r="C2776" s="9" t="s">
        <v>5067</v>
      </c>
      <c r="D2776" s="89" t="s">
        <v>293</v>
      </c>
      <c r="E2776" s="14" t="s">
        <v>4573</v>
      </c>
      <c r="F2776" s="13"/>
      <c r="G2776" s="138"/>
    </row>
    <row r="2777">
      <c r="A2777" s="9" t="s">
        <v>248</v>
      </c>
      <c r="B2777" s="18" t="s">
        <v>4496</v>
      </c>
      <c r="C2777" s="9" t="s">
        <v>10713</v>
      </c>
      <c r="D2777" s="91" t="s">
        <v>10714</v>
      </c>
      <c r="E2777" s="14" t="s">
        <v>981</v>
      </c>
      <c r="F2777" s="13"/>
      <c r="G2777" s="138"/>
    </row>
    <row r="2778">
      <c r="A2778" s="9" t="s">
        <v>248</v>
      </c>
      <c r="B2778" s="18" t="s">
        <v>249</v>
      </c>
      <c r="C2778" s="9" t="s">
        <v>4233</v>
      </c>
      <c r="D2778" s="89" t="s">
        <v>10715</v>
      </c>
      <c r="E2778" s="13"/>
      <c r="F2778" s="13"/>
      <c r="G2778" s="138"/>
    </row>
    <row r="2779">
      <c r="A2779" s="14" t="s">
        <v>248</v>
      </c>
      <c r="B2779" s="18" t="s">
        <v>249</v>
      </c>
      <c r="C2779" s="14" t="s">
        <v>4233</v>
      </c>
      <c r="D2779" s="14" t="s">
        <v>286</v>
      </c>
      <c r="E2779" s="14" t="s">
        <v>10716</v>
      </c>
      <c r="F2779" s="13"/>
      <c r="G2779" s="138"/>
    </row>
    <row r="2780">
      <c r="A2780" s="14" t="s">
        <v>248</v>
      </c>
      <c r="B2780" s="18" t="s">
        <v>249</v>
      </c>
      <c r="C2780" s="14" t="s">
        <v>4233</v>
      </c>
      <c r="D2780" s="14" t="s">
        <v>7658</v>
      </c>
      <c r="E2780" s="13"/>
      <c r="F2780" s="13"/>
      <c r="G2780" s="138"/>
    </row>
    <row r="2781">
      <c r="A2781" s="13" t="s">
        <v>248</v>
      </c>
      <c r="B2781" s="18" t="s">
        <v>249</v>
      </c>
      <c r="C2781" s="14" t="s">
        <v>4233</v>
      </c>
      <c r="D2781" s="14" t="s">
        <v>10717</v>
      </c>
      <c r="E2781" s="13"/>
      <c r="F2781" s="13"/>
      <c r="G2781" s="138"/>
    </row>
    <row r="2782">
      <c r="A2782" s="13" t="s">
        <v>248</v>
      </c>
      <c r="B2782" s="18" t="s">
        <v>249</v>
      </c>
      <c r="C2782" s="14" t="s">
        <v>4513</v>
      </c>
      <c r="D2782" s="14" t="s">
        <v>160</v>
      </c>
      <c r="E2782" s="13"/>
      <c r="F2782" s="13"/>
      <c r="G2782" s="138"/>
    </row>
    <row r="2783">
      <c r="A2783" s="9" t="s">
        <v>248</v>
      </c>
      <c r="B2783" s="18" t="s">
        <v>249</v>
      </c>
      <c r="C2783" s="9" t="s">
        <v>4513</v>
      </c>
      <c r="D2783" s="14" t="s">
        <v>280</v>
      </c>
      <c r="E2783" s="14" t="s">
        <v>4573</v>
      </c>
      <c r="F2783" s="13"/>
      <c r="G2783" s="138"/>
    </row>
    <row r="2784">
      <c r="A2784" s="9" t="s">
        <v>248</v>
      </c>
      <c r="B2784" s="18" t="s">
        <v>249</v>
      </c>
      <c r="C2784" s="9" t="s">
        <v>4513</v>
      </c>
      <c r="D2784" s="14" t="s">
        <v>8419</v>
      </c>
      <c r="E2784" s="13"/>
      <c r="F2784" s="13"/>
      <c r="G2784" s="138"/>
    </row>
    <row r="2785">
      <c r="A2785" s="9" t="s">
        <v>248</v>
      </c>
      <c r="B2785" s="18" t="s">
        <v>249</v>
      </c>
      <c r="C2785" s="9" t="s">
        <v>4513</v>
      </c>
      <c r="D2785" s="14" t="s">
        <v>10718</v>
      </c>
      <c r="E2785" s="13"/>
      <c r="F2785" s="13"/>
      <c r="G2785" s="138"/>
    </row>
    <row r="2786">
      <c r="A2786" s="9" t="s">
        <v>248</v>
      </c>
      <c r="B2786" s="18" t="s">
        <v>249</v>
      </c>
      <c r="C2786" s="9" t="s">
        <v>4513</v>
      </c>
      <c r="D2786" s="14" t="s">
        <v>10719</v>
      </c>
      <c r="E2786" s="13"/>
      <c r="F2786" s="13"/>
      <c r="G2786" s="138"/>
    </row>
    <row r="2787">
      <c r="A2787" s="9" t="s">
        <v>248</v>
      </c>
      <c r="B2787" s="18" t="s">
        <v>249</v>
      </c>
      <c r="C2787" s="9" t="s">
        <v>4513</v>
      </c>
      <c r="D2787" s="91" t="s">
        <v>8423</v>
      </c>
      <c r="E2787" s="14" t="s">
        <v>10720</v>
      </c>
      <c r="F2787" s="14" t="s">
        <v>10721</v>
      </c>
      <c r="G2787" s="138"/>
    </row>
    <row r="2788">
      <c r="A2788" s="9" t="s">
        <v>248</v>
      </c>
      <c r="B2788" s="18" t="s">
        <v>249</v>
      </c>
      <c r="C2788" s="9" t="s">
        <v>4513</v>
      </c>
      <c r="D2788" s="91" t="s">
        <v>10722</v>
      </c>
      <c r="E2788" s="14" t="s">
        <v>8941</v>
      </c>
      <c r="F2788" s="14" t="s">
        <v>4255</v>
      </c>
      <c r="G2788" s="138"/>
    </row>
    <row r="2789">
      <c r="A2789" s="13" t="s">
        <v>248</v>
      </c>
      <c r="B2789" s="18" t="s">
        <v>249</v>
      </c>
      <c r="C2789" s="14" t="s">
        <v>4913</v>
      </c>
      <c r="D2789" s="14" t="s">
        <v>6214</v>
      </c>
      <c r="E2789" s="14" t="s">
        <v>10723</v>
      </c>
      <c r="F2789" s="13"/>
      <c r="G2789" s="138"/>
    </row>
    <row r="2790">
      <c r="A2790" s="13" t="s">
        <v>248</v>
      </c>
      <c r="B2790" s="18" t="s">
        <v>249</v>
      </c>
      <c r="C2790" s="14" t="s">
        <v>4913</v>
      </c>
      <c r="D2790" s="14" t="s">
        <v>6145</v>
      </c>
      <c r="E2790" s="13"/>
      <c r="F2790" s="13"/>
      <c r="G2790" s="138"/>
    </row>
    <row r="2791">
      <c r="A2791" s="13" t="s">
        <v>248</v>
      </c>
      <c r="B2791" s="18" t="s">
        <v>249</v>
      </c>
      <c r="C2791" s="14" t="s">
        <v>4913</v>
      </c>
      <c r="D2791" s="14" t="s">
        <v>10724</v>
      </c>
      <c r="E2791" s="14" t="s">
        <v>10725</v>
      </c>
      <c r="F2791" s="14" t="s">
        <v>152</v>
      </c>
      <c r="G2791" s="138"/>
    </row>
    <row r="2792">
      <c r="A2792" s="13" t="s">
        <v>248</v>
      </c>
      <c r="B2792" s="18" t="s">
        <v>249</v>
      </c>
      <c r="C2792" s="14" t="s">
        <v>4913</v>
      </c>
      <c r="D2792" s="14" t="s">
        <v>10726</v>
      </c>
      <c r="E2792" s="14"/>
      <c r="F2792" s="13"/>
      <c r="G2792" s="138"/>
    </row>
    <row r="2793">
      <c r="A2793" s="14" t="s">
        <v>248</v>
      </c>
      <c r="B2793" s="18" t="s">
        <v>249</v>
      </c>
      <c r="C2793" s="14" t="s">
        <v>7020</v>
      </c>
      <c r="D2793" s="14" t="s">
        <v>4515</v>
      </c>
      <c r="E2793" s="14" t="s">
        <v>10727</v>
      </c>
      <c r="F2793" s="13"/>
      <c r="G2793" s="138"/>
    </row>
    <row r="2794">
      <c r="A2794" s="190" t="s">
        <v>10728</v>
      </c>
      <c r="F2794" s="227"/>
    </row>
    <row r="2795">
      <c r="A2795" s="9" t="s">
        <v>248</v>
      </c>
      <c r="B2795" s="18" t="s">
        <v>4496</v>
      </c>
      <c r="C2795" s="9" t="s">
        <v>5067</v>
      </c>
      <c r="D2795" s="9" t="s">
        <v>5651</v>
      </c>
      <c r="E2795" s="9"/>
      <c r="F2795" s="9" t="s">
        <v>10729</v>
      </c>
      <c r="G2795" s="19"/>
    </row>
    <row r="2796">
      <c r="A2796" s="9" t="s">
        <v>248</v>
      </c>
      <c r="B2796" s="18" t="s">
        <v>4496</v>
      </c>
      <c r="C2796" s="9" t="s">
        <v>5067</v>
      </c>
      <c r="D2796" s="9" t="s">
        <v>10730</v>
      </c>
      <c r="E2796" s="9"/>
      <c r="F2796" s="9" t="s">
        <v>10731</v>
      </c>
      <c r="G2796" s="19"/>
    </row>
    <row r="2797">
      <c r="A2797" s="9" t="s">
        <v>248</v>
      </c>
      <c r="B2797" s="18" t="s">
        <v>4496</v>
      </c>
      <c r="C2797" s="9" t="s">
        <v>5067</v>
      </c>
      <c r="D2797" s="9" t="s">
        <v>10525</v>
      </c>
      <c r="E2797" s="9"/>
      <c r="F2797" s="9"/>
      <c r="G2797" s="19"/>
    </row>
    <row r="2798">
      <c r="A2798" s="190" t="s">
        <v>10732</v>
      </c>
    </row>
    <row r="2799">
      <c r="A2799" s="9" t="s">
        <v>248</v>
      </c>
      <c r="B2799" s="18" t="s">
        <v>4496</v>
      </c>
      <c r="C2799" s="9" t="s">
        <v>5067</v>
      </c>
      <c r="D2799" s="9" t="s">
        <v>5524</v>
      </c>
      <c r="E2799" s="9"/>
      <c r="F2799" s="9"/>
      <c r="G2799" s="19"/>
    </row>
    <row r="2800">
      <c r="A2800" s="9" t="s">
        <v>248</v>
      </c>
      <c r="B2800" s="18" t="s">
        <v>4580</v>
      </c>
      <c r="C2800" s="9" t="s">
        <v>4581</v>
      </c>
      <c r="D2800" s="9" t="s">
        <v>10733</v>
      </c>
      <c r="E2800" s="9"/>
      <c r="F2800" s="9"/>
      <c r="G2800" s="19"/>
    </row>
    <row r="2801">
      <c r="A2801" s="9" t="s">
        <v>248</v>
      </c>
      <c r="B2801" s="18" t="s">
        <v>4580</v>
      </c>
      <c r="C2801" s="9" t="s">
        <v>4581</v>
      </c>
      <c r="D2801" s="9" t="s">
        <v>10734</v>
      </c>
      <c r="E2801" s="9"/>
      <c r="F2801" s="9" t="s">
        <v>4799</v>
      </c>
      <c r="G2801" s="19"/>
    </row>
    <row r="2802">
      <c r="A2802" s="190" t="s">
        <v>10735</v>
      </c>
    </row>
    <row r="2803">
      <c r="A2803" s="9" t="s">
        <v>248</v>
      </c>
      <c r="B2803" s="18" t="s">
        <v>4496</v>
      </c>
      <c r="C2803" s="9" t="s">
        <v>5067</v>
      </c>
      <c r="D2803" s="9" t="s">
        <v>5651</v>
      </c>
      <c r="E2803" s="9"/>
      <c r="F2803" s="9" t="s">
        <v>10736</v>
      </c>
      <c r="G2803" s="19"/>
    </row>
    <row r="2804">
      <c r="A2804" s="1" t="s">
        <v>10737</v>
      </c>
    </row>
    <row r="2805">
      <c r="A2805" s="9" t="s">
        <v>4788</v>
      </c>
      <c r="B2805" s="18" t="s">
        <v>10738</v>
      </c>
      <c r="C2805" s="9" t="s">
        <v>7252</v>
      </c>
      <c r="D2805" s="9" t="s">
        <v>10739</v>
      </c>
      <c r="E2805" s="9"/>
      <c r="F2805" s="9" t="s">
        <v>10740</v>
      </c>
      <c r="G2805" s="19"/>
    </row>
    <row r="2806">
      <c r="A2806" s="9" t="s">
        <v>4788</v>
      </c>
      <c r="B2806" s="18" t="s">
        <v>10738</v>
      </c>
      <c r="C2806" s="9" t="s">
        <v>8187</v>
      </c>
      <c r="D2806" s="9" t="s">
        <v>10741</v>
      </c>
      <c r="E2806" s="9"/>
      <c r="F2806" s="9" t="s">
        <v>10742</v>
      </c>
      <c r="G2806" s="19"/>
    </row>
    <row r="2807">
      <c r="A2807" s="9" t="s">
        <v>4788</v>
      </c>
      <c r="B2807" s="18" t="s">
        <v>10738</v>
      </c>
      <c r="C2807" s="9" t="s">
        <v>8187</v>
      </c>
      <c r="D2807" s="9" t="s">
        <v>10743</v>
      </c>
      <c r="E2807" s="9"/>
      <c r="F2807" s="9" t="s">
        <v>10744</v>
      </c>
      <c r="G2807" s="19"/>
    </row>
    <row r="2808">
      <c r="A2808" s="9" t="s">
        <v>4788</v>
      </c>
      <c r="B2808" s="18" t="s">
        <v>10738</v>
      </c>
      <c r="C2808" s="9" t="s">
        <v>10745</v>
      </c>
      <c r="D2808" s="9" t="s">
        <v>10746</v>
      </c>
      <c r="E2808" s="9"/>
      <c r="F2808" s="9" t="s">
        <v>7374</v>
      </c>
      <c r="G2808" s="19"/>
    </row>
    <row r="2809">
      <c r="A2809" s="9" t="s">
        <v>248</v>
      </c>
      <c r="B2809" s="18" t="s">
        <v>249</v>
      </c>
      <c r="C2809" s="9" t="s">
        <v>254</v>
      </c>
      <c r="D2809" s="9" t="s">
        <v>4557</v>
      </c>
      <c r="E2809" s="9"/>
      <c r="F2809" s="9" t="s">
        <v>10747</v>
      </c>
      <c r="G2809" s="19"/>
    </row>
    <row r="2810">
      <c r="A2810" s="9" t="s">
        <v>248</v>
      </c>
      <c r="B2810" s="18" t="s">
        <v>249</v>
      </c>
      <c r="C2810" s="9" t="s">
        <v>254</v>
      </c>
      <c r="D2810" s="9" t="s">
        <v>8371</v>
      </c>
      <c r="E2810" s="9"/>
      <c r="F2810" s="9"/>
      <c r="G2810" s="19"/>
    </row>
    <row r="2811">
      <c r="A2811" s="9" t="s">
        <v>248</v>
      </c>
      <c r="B2811" s="18" t="s">
        <v>249</v>
      </c>
      <c r="C2811" s="9" t="s">
        <v>254</v>
      </c>
      <c r="D2811" s="9" t="s">
        <v>10748</v>
      </c>
      <c r="E2811" s="9"/>
      <c r="F2811" s="9" t="s">
        <v>7374</v>
      </c>
      <c r="G2811" s="19"/>
    </row>
    <row r="2812">
      <c r="A2812" s="9" t="s">
        <v>248</v>
      </c>
      <c r="B2812" s="18" t="s">
        <v>249</v>
      </c>
      <c r="C2812" s="9" t="s">
        <v>254</v>
      </c>
      <c r="D2812" s="9" t="s">
        <v>7664</v>
      </c>
      <c r="E2812" s="9"/>
      <c r="F2812" s="9" t="s">
        <v>10749</v>
      </c>
      <c r="G2812" s="19"/>
    </row>
    <row r="2813">
      <c r="A2813" s="9" t="s">
        <v>687</v>
      </c>
      <c r="B2813" s="18" t="s">
        <v>10750</v>
      </c>
      <c r="C2813" s="9"/>
      <c r="D2813" s="9" t="s">
        <v>9990</v>
      </c>
      <c r="E2813" s="9"/>
      <c r="F2813" s="9" t="s">
        <v>10751</v>
      </c>
      <c r="G2813" s="19"/>
    </row>
    <row r="2814">
      <c r="A2814" s="60" t="s">
        <v>366</v>
      </c>
    </row>
    <row r="2815">
      <c r="A2815" s="9" t="s">
        <v>988</v>
      </c>
      <c r="B2815" s="18" t="s">
        <v>368</v>
      </c>
      <c r="C2815" s="9"/>
      <c r="D2815" s="9"/>
      <c r="E2815" s="9"/>
      <c r="F2815" s="9" t="s">
        <v>10742</v>
      </c>
      <c r="G2815" s="19"/>
    </row>
    <row r="2816">
      <c r="A2816" s="1" t="s">
        <v>10752</v>
      </c>
    </row>
    <row r="2817">
      <c r="A2817" s="9" t="s">
        <v>4788</v>
      </c>
      <c r="B2817" s="18" t="s">
        <v>10753</v>
      </c>
      <c r="C2817" s="9"/>
      <c r="D2817" s="351"/>
      <c r="E2817" s="19"/>
      <c r="F2817" s="9" t="s">
        <v>7611</v>
      </c>
      <c r="G2817" s="19"/>
    </row>
    <row r="2818">
      <c r="A2818" s="9" t="s">
        <v>10754</v>
      </c>
      <c r="B2818" s="18" t="s">
        <v>10755</v>
      </c>
      <c r="C2818" s="9"/>
      <c r="D2818" s="351"/>
      <c r="E2818" s="19"/>
      <c r="F2818" s="9" t="s">
        <v>10756</v>
      </c>
      <c r="G2818" s="19"/>
    </row>
    <row r="2819">
      <c r="A2819" s="9" t="s">
        <v>326</v>
      </c>
      <c r="B2819" s="18" t="s">
        <v>658</v>
      </c>
      <c r="C2819" s="19"/>
      <c r="D2819" s="19"/>
      <c r="E2819" s="19"/>
      <c r="F2819" s="9" t="s">
        <v>10757</v>
      </c>
      <c r="G2819" s="19"/>
    </row>
    <row r="2820">
      <c r="A2820" s="9" t="s">
        <v>10758</v>
      </c>
      <c r="B2820" s="18" t="s">
        <v>10759</v>
      </c>
      <c r="C2820" s="9" t="s">
        <v>10760</v>
      </c>
      <c r="D2820" s="351" t="s">
        <v>10761</v>
      </c>
      <c r="E2820" s="19"/>
      <c r="F2820" s="9" t="s">
        <v>10762</v>
      </c>
      <c r="G2820" s="19"/>
    </row>
    <row r="2821">
      <c r="A2821" s="9" t="s">
        <v>10758</v>
      </c>
      <c r="B2821" s="18" t="s">
        <v>10759</v>
      </c>
      <c r="C2821" s="9" t="s">
        <v>10763</v>
      </c>
      <c r="D2821" s="351" t="s">
        <v>10764</v>
      </c>
      <c r="E2821" s="19"/>
      <c r="F2821" s="9" t="s">
        <v>10762</v>
      </c>
      <c r="G2821" s="19"/>
    </row>
    <row r="2822">
      <c r="A2822" s="9" t="s">
        <v>248</v>
      </c>
      <c r="B2822" s="18" t="s">
        <v>4908</v>
      </c>
      <c r="C2822" s="9" t="s">
        <v>4233</v>
      </c>
      <c r="D2822" s="351" t="s">
        <v>6141</v>
      </c>
      <c r="E2822" s="19"/>
      <c r="F2822" s="9" t="s">
        <v>10765</v>
      </c>
      <c r="G2822" s="19"/>
    </row>
    <row r="2823">
      <c r="A2823" s="9" t="s">
        <v>248</v>
      </c>
      <c r="B2823" s="18" t="s">
        <v>4908</v>
      </c>
      <c r="C2823" s="9" t="s">
        <v>4233</v>
      </c>
      <c r="D2823" s="9" t="s">
        <v>10766</v>
      </c>
      <c r="E2823" s="9" t="s">
        <v>10767</v>
      </c>
      <c r="F2823" s="9" t="s">
        <v>10768</v>
      </c>
      <c r="G2823" s="19"/>
    </row>
    <row r="2824">
      <c r="A2824" s="9" t="s">
        <v>8174</v>
      </c>
      <c r="B2824" s="18" t="s">
        <v>4908</v>
      </c>
      <c r="C2824" s="9" t="s">
        <v>4233</v>
      </c>
      <c r="D2824" s="9" t="s">
        <v>10769</v>
      </c>
      <c r="E2824" s="19"/>
      <c r="F2824" s="9" t="s">
        <v>10770</v>
      </c>
      <c r="G2824" s="19"/>
    </row>
    <row r="2825">
      <c r="A2825" s="9" t="s">
        <v>8174</v>
      </c>
      <c r="B2825" s="18" t="s">
        <v>4908</v>
      </c>
      <c r="C2825" s="9" t="s">
        <v>10771</v>
      </c>
      <c r="D2825" s="9" t="s">
        <v>10772</v>
      </c>
      <c r="E2825" s="19"/>
      <c r="F2825" s="9" t="s">
        <v>10770</v>
      </c>
      <c r="G2825" s="19"/>
    </row>
    <row r="2826">
      <c r="A2826" s="9" t="s">
        <v>8174</v>
      </c>
      <c r="B2826" s="18" t="s">
        <v>4908</v>
      </c>
      <c r="C2826" s="9" t="s">
        <v>4913</v>
      </c>
      <c r="D2826" s="351" t="s">
        <v>10773</v>
      </c>
      <c r="E2826" s="19"/>
      <c r="F2826" s="9" t="s">
        <v>10774</v>
      </c>
      <c r="G2826" s="19"/>
    </row>
    <row r="2827">
      <c r="A2827" s="9" t="s">
        <v>8174</v>
      </c>
      <c r="B2827" s="18" t="s">
        <v>4908</v>
      </c>
      <c r="C2827" s="9" t="s">
        <v>4913</v>
      </c>
      <c r="D2827" s="351" t="s">
        <v>4558</v>
      </c>
      <c r="E2827" s="19"/>
      <c r="F2827" s="9" t="s">
        <v>10775</v>
      </c>
      <c r="G2827" s="19"/>
    </row>
    <row r="2828">
      <c r="A2828" s="9" t="s">
        <v>8174</v>
      </c>
      <c r="B2828" s="18" t="s">
        <v>4908</v>
      </c>
      <c r="C2828" s="9" t="s">
        <v>4913</v>
      </c>
      <c r="D2828" s="351" t="s">
        <v>10776</v>
      </c>
      <c r="E2828" s="19"/>
      <c r="F2828" s="9" t="s">
        <v>10777</v>
      </c>
      <c r="G2828" s="19"/>
    </row>
    <row r="2829">
      <c r="A2829" s="9" t="s">
        <v>8174</v>
      </c>
      <c r="B2829" s="18" t="s">
        <v>4908</v>
      </c>
      <c r="C2829" s="9" t="s">
        <v>4913</v>
      </c>
      <c r="D2829" s="9" t="s">
        <v>10778</v>
      </c>
      <c r="E2829" s="19"/>
      <c r="F2829" s="9" t="s">
        <v>10770</v>
      </c>
      <c r="G2829" s="19"/>
    </row>
    <row r="2830">
      <c r="A2830" s="9" t="s">
        <v>8174</v>
      </c>
      <c r="B2830" s="18" t="s">
        <v>4908</v>
      </c>
      <c r="C2830" s="9" t="s">
        <v>4916</v>
      </c>
      <c r="D2830" s="9" t="s">
        <v>10779</v>
      </c>
      <c r="E2830" s="19"/>
      <c r="F2830" s="9" t="s">
        <v>7847</v>
      </c>
      <c r="G2830" s="19"/>
    </row>
    <row r="2831">
      <c r="A2831" s="60" t="s">
        <v>366</v>
      </c>
    </row>
    <row r="2832">
      <c r="A2832" s="9" t="s">
        <v>988</v>
      </c>
      <c r="B2832" s="18" t="s">
        <v>368</v>
      </c>
      <c r="C2832" s="9"/>
      <c r="D2832" s="9"/>
      <c r="E2832" s="9" t="s">
        <v>10780</v>
      </c>
      <c r="F2832" s="9" t="s">
        <v>10781</v>
      </c>
      <c r="G2832" s="19"/>
    </row>
    <row r="2833">
      <c r="A2833" s="190" t="s">
        <v>10782</v>
      </c>
    </row>
    <row r="2834">
      <c r="A2834" s="9" t="s">
        <v>10783</v>
      </c>
      <c r="B2834" s="18" t="s">
        <v>10784</v>
      </c>
      <c r="C2834" s="9" t="s">
        <v>10785</v>
      </c>
      <c r="D2834" s="9" t="s">
        <v>10786</v>
      </c>
      <c r="E2834" s="19"/>
      <c r="F2834" s="9" t="s">
        <v>4255</v>
      </c>
      <c r="G2834" s="19"/>
    </row>
    <row r="2835">
      <c r="A2835" s="9" t="s">
        <v>248</v>
      </c>
      <c r="B2835" s="18" t="s">
        <v>6821</v>
      </c>
      <c r="C2835" s="19"/>
      <c r="D2835" s="19"/>
      <c r="E2835" s="19"/>
      <c r="F2835" s="19"/>
      <c r="G2835" s="19"/>
    </row>
    <row r="2836">
      <c r="A2836" s="9" t="s">
        <v>248</v>
      </c>
      <c r="B2836" s="18" t="s">
        <v>249</v>
      </c>
      <c r="C2836" s="9" t="s">
        <v>254</v>
      </c>
      <c r="D2836" s="9" t="s">
        <v>265</v>
      </c>
      <c r="E2836" s="19"/>
      <c r="F2836" s="9" t="s">
        <v>10787</v>
      </c>
      <c r="G2836" s="19"/>
    </row>
    <row r="2837">
      <c r="A2837" s="190" t="s">
        <v>10788</v>
      </c>
    </row>
    <row r="2838">
      <c r="A2838" s="13" t="s">
        <v>248</v>
      </c>
      <c r="B2838" s="189" t="s">
        <v>368</v>
      </c>
      <c r="C2838" s="19"/>
      <c r="D2838" s="19"/>
      <c r="E2838" s="9" t="s">
        <v>10789</v>
      </c>
      <c r="F2838" s="19"/>
      <c r="G2838" s="19"/>
    </row>
    <row r="2839">
      <c r="A2839" s="1" t="s">
        <v>10790</v>
      </c>
    </row>
    <row r="2840">
      <c r="A2840" s="9" t="s">
        <v>4788</v>
      </c>
      <c r="B2840" s="18" t="s">
        <v>5289</v>
      </c>
      <c r="C2840" s="19"/>
      <c r="D2840" s="19"/>
      <c r="E2840" s="19"/>
      <c r="F2840" s="19"/>
      <c r="G2840" s="19"/>
    </row>
    <row r="2841">
      <c r="A2841" s="9" t="s">
        <v>248</v>
      </c>
      <c r="B2841" s="18" t="s">
        <v>4908</v>
      </c>
      <c r="C2841" s="9" t="s">
        <v>4233</v>
      </c>
      <c r="D2841" s="9" t="s">
        <v>4909</v>
      </c>
      <c r="E2841" s="19"/>
      <c r="F2841" s="9" t="s">
        <v>10791</v>
      </c>
      <c r="G2841" s="19"/>
    </row>
    <row r="2842">
      <c r="A2842" s="9" t="s">
        <v>388</v>
      </c>
      <c r="B2842" s="18" t="s">
        <v>1010</v>
      </c>
      <c r="C2842" s="19"/>
      <c r="D2842" s="19"/>
      <c r="E2842" s="9" t="s">
        <v>4672</v>
      </c>
      <c r="F2842" s="9" t="s">
        <v>10792</v>
      </c>
      <c r="G2842" s="19"/>
    </row>
    <row r="2843">
      <c r="A2843" s="352" t="s">
        <v>10793</v>
      </c>
    </row>
    <row r="2844">
      <c r="A2844" s="14" t="s">
        <v>1454</v>
      </c>
      <c r="B2844" s="31" t="s">
        <v>10794</v>
      </c>
      <c r="C2844" s="9" t="s">
        <v>10795</v>
      </c>
      <c r="D2844" s="9" t="s">
        <v>10796</v>
      </c>
      <c r="E2844" s="9"/>
      <c r="F2844" s="9" t="s">
        <v>10797</v>
      </c>
      <c r="G2844" s="353"/>
    </row>
    <row r="2845">
      <c r="A2845" s="14" t="s">
        <v>1454</v>
      </c>
      <c r="B2845" s="31" t="s">
        <v>10794</v>
      </c>
      <c r="C2845" s="9"/>
      <c r="D2845" s="9"/>
      <c r="E2845" s="9" t="s">
        <v>8180</v>
      </c>
      <c r="F2845" s="9" t="s">
        <v>10798</v>
      </c>
      <c r="G2845" s="353"/>
    </row>
    <row r="2846">
      <c r="A2846" s="14" t="s">
        <v>230</v>
      </c>
      <c r="B2846" s="31" t="s">
        <v>2597</v>
      </c>
      <c r="C2846" s="9" t="s">
        <v>2598</v>
      </c>
      <c r="D2846" s="9" t="s">
        <v>10799</v>
      </c>
      <c r="E2846" s="9"/>
      <c r="F2846" s="9" t="s">
        <v>10800</v>
      </c>
      <c r="G2846" s="353"/>
    </row>
    <row r="2847">
      <c r="A2847" s="14" t="s">
        <v>230</v>
      </c>
      <c r="B2847" s="31" t="s">
        <v>2597</v>
      </c>
      <c r="C2847" s="9"/>
      <c r="D2847" s="9"/>
      <c r="E2847" s="9" t="s">
        <v>6548</v>
      </c>
      <c r="F2847" s="9" t="s">
        <v>10801</v>
      </c>
      <c r="G2847" s="353"/>
    </row>
    <row r="2848">
      <c r="A2848" s="13" t="s">
        <v>388</v>
      </c>
      <c r="B2848" s="189" t="s">
        <v>1010</v>
      </c>
      <c r="C2848" s="14" t="s">
        <v>1655</v>
      </c>
      <c r="D2848" s="14" t="s">
        <v>368</v>
      </c>
      <c r="E2848" s="353"/>
      <c r="F2848" s="14" t="s">
        <v>10802</v>
      </c>
      <c r="G2848" s="138"/>
    </row>
    <row r="2849">
      <c r="A2849" s="13" t="s">
        <v>388</v>
      </c>
      <c r="B2849" s="189" t="s">
        <v>1010</v>
      </c>
      <c r="C2849" s="14" t="s">
        <v>1655</v>
      </c>
      <c r="D2849" s="14" t="s">
        <v>368</v>
      </c>
      <c r="E2849" s="353"/>
      <c r="F2849" s="14" t="s">
        <v>10803</v>
      </c>
      <c r="G2849" s="138"/>
    </row>
    <row r="2850">
      <c r="A2850" s="13" t="s">
        <v>388</v>
      </c>
      <c r="B2850" s="189" t="s">
        <v>1010</v>
      </c>
      <c r="C2850" s="14" t="s">
        <v>2167</v>
      </c>
      <c r="D2850" s="14" t="s">
        <v>5378</v>
      </c>
      <c r="E2850" s="353"/>
      <c r="F2850" s="14" t="s">
        <v>10802</v>
      </c>
      <c r="G2850" s="138"/>
    </row>
    <row r="2851">
      <c r="A2851" s="13" t="s">
        <v>388</v>
      </c>
      <c r="B2851" s="189" t="s">
        <v>1010</v>
      </c>
      <c r="C2851" s="13" t="s">
        <v>2204</v>
      </c>
      <c r="D2851" s="13" t="s">
        <v>2205</v>
      </c>
      <c r="E2851" s="353"/>
      <c r="F2851" s="14" t="s">
        <v>10804</v>
      </c>
      <c r="G2851" s="138"/>
    </row>
    <row r="2852">
      <c r="A2852" s="14" t="s">
        <v>368</v>
      </c>
      <c r="B2852" s="31" t="s">
        <v>368</v>
      </c>
      <c r="C2852" s="353"/>
      <c r="D2852" s="353"/>
      <c r="E2852" s="354" t="s">
        <v>238</v>
      </c>
      <c r="F2852" s="354" t="s">
        <v>10805</v>
      </c>
      <c r="G2852" s="138"/>
    </row>
    <row r="2853">
      <c r="A2853" s="1" t="s">
        <v>10806</v>
      </c>
    </row>
    <row r="2854">
      <c r="A2854" s="9" t="s">
        <v>326</v>
      </c>
      <c r="B2854" s="292" t="s">
        <v>658</v>
      </c>
      <c r="C2854" s="19"/>
      <c r="D2854" s="9" t="s">
        <v>10807</v>
      </c>
      <c r="E2854" s="19"/>
      <c r="F2854" s="9" t="s">
        <v>1401</v>
      </c>
      <c r="G2854" s="19"/>
    </row>
    <row r="2855">
      <c r="A2855" s="9" t="s">
        <v>326</v>
      </c>
      <c r="B2855" s="292" t="s">
        <v>658</v>
      </c>
      <c r="C2855" s="19"/>
      <c r="D2855" s="9" t="s">
        <v>10808</v>
      </c>
      <c r="E2855" s="19"/>
      <c r="F2855" s="9" t="s">
        <v>1401</v>
      </c>
      <c r="G2855" s="19"/>
    </row>
    <row r="2856">
      <c r="A2856" s="9" t="s">
        <v>326</v>
      </c>
      <c r="B2856" s="18" t="s">
        <v>658</v>
      </c>
      <c r="C2856" s="9" t="s">
        <v>10809</v>
      </c>
      <c r="D2856" s="9" t="s">
        <v>2042</v>
      </c>
      <c r="E2856" s="19"/>
      <c r="F2856" s="9" t="s">
        <v>1401</v>
      </c>
      <c r="G2856" s="19"/>
    </row>
    <row r="2857">
      <c r="A2857" s="9" t="s">
        <v>326</v>
      </c>
      <c r="B2857" s="292" t="s">
        <v>658</v>
      </c>
      <c r="C2857" s="19"/>
      <c r="D2857" s="9" t="s">
        <v>10810</v>
      </c>
      <c r="E2857" s="19"/>
      <c r="F2857" s="9" t="s">
        <v>1401</v>
      </c>
      <c r="G2857" s="19"/>
    </row>
    <row r="2858">
      <c r="A2858" s="9" t="s">
        <v>326</v>
      </c>
      <c r="B2858" s="18" t="s">
        <v>857</v>
      </c>
      <c r="C2858" s="19"/>
      <c r="D2858" s="9"/>
      <c r="E2858" s="9"/>
      <c r="F2858" s="9" t="s">
        <v>10811</v>
      </c>
      <c r="G2858" s="19"/>
    </row>
    <row r="2859">
      <c r="A2859" s="9" t="s">
        <v>248</v>
      </c>
      <c r="B2859" s="18" t="s">
        <v>4908</v>
      </c>
      <c r="C2859" s="19"/>
      <c r="D2859" s="9"/>
      <c r="E2859" s="9" t="s">
        <v>6548</v>
      </c>
      <c r="F2859" s="9" t="s">
        <v>10812</v>
      </c>
      <c r="G2859" s="19"/>
    </row>
    <row r="2860">
      <c r="A2860" s="19" t="s">
        <v>388</v>
      </c>
      <c r="B2860" s="292" t="s">
        <v>1006</v>
      </c>
      <c r="C2860" s="19"/>
      <c r="D2860" s="9"/>
      <c r="E2860" s="19"/>
      <c r="F2860" s="9"/>
      <c r="G2860" s="19"/>
    </row>
    <row r="2861">
      <c r="A2861" s="19" t="s">
        <v>388</v>
      </c>
      <c r="B2861" s="18" t="s">
        <v>1010</v>
      </c>
      <c r="C2861" s="9" t="s">
        <v>10813</v>
      </c>
      <c r="D2861" s="9" t="s">
        <v>10814</v>
      </c>
      <c r="E2861" s="19"/>
      <c r="F2861" s="9" t="s">
        <v>10812</v>
      </c>
      <c r="G2861" s="19"/>
    </row>
    <row r="2862">
      <c r="A2862" s="19" t="s">
        <v>388</v>
      </c>
      <c r="B2862" s="18" t="s">
        <v>1010</v>
      </c>
      <c r="C2862" s="9" t="s">
        <v>2153</v>
      </c>
      <c r="D2862" s="9" t="s">
        <v>10815</v>
      </c>
      <c r="E2862" s="19"/>
      <c r="F2862" s="9" t="s">
        <v>10816</v>
      </c>
      <c r="G2862" s="19"/>
    </row>
    <row r="2863">
      <c r="A2863" s="19" t="s">
        <v>388</v>
      </c>
      <c r="B2863" s="18" t="s">
        <v>1010</v>
      </c>
      <c r="C2863" s="9" t="s">
        <v>2167</v>
      </c>
      <c r="D2863" s="9" t="s">
        <v>10817</v>
      </c>
      <c r="E2863" s="19"/>
      <c r="F2863" s="9" t="s">
        <v>10818</v>
      </c>
      <c r="G2863" s="19"/>
    </row>
    <row r="2864">
      <c r="A2864" s="19" t="s">
        <v>388</v>
      </c>
      <c r="B2864" s="18" t="s">
        <v>1010</v>
      </c>
      <c r="C2864" s="9" t="s">
        <v>7208</v>
      </c>
      <c r="D2864" s="9" t="s">
        <v>10819</v>
      </c>
      <c r="E2864" s="19"/>
      <c r="F2864" s="9" t="s">
        <v>8024</v>
      </c>
      <c r="G2864" s="19"/>
    </row>
    <row r="2865">
      <c r="A2865" s="19" t="s">
        <v>388</v>
      </c>
      <c r="B2865" s="18" t="s">
        <v>1010</v>
      </c>
      <c r="C2865" s="9" t="s">
        <v>10820</v>
      </c>
      <c r="D2865" s="9" t="s">
        <v>10821</v>
      </c>
      <c r="E2865" s="19"/>
      <c r="F2865" s="9" t="s">
        <v>10812</v>
      </c>
      <c r="G2865" s="19"/>
    </row>
    <row r="2866">
      <c r="A2866" s="19" t="s">
        <v>388</v>
      </c>
      <c r="B2866" s="18" t="s">
        <v>1010</v>
      </c>
      <c r="C2866" s="9" t="s">
        <v>10822</v>
      </c>
      <c r="D2866" s="9" t="s">
        <v>10823</v>
      </c>
      <c r="E2866" s="19"/>
      <c r="F2866" s="9" t="s">
        <v>8024</v>
      </c>
      <c r="G2866" s="19"/>
    </row>
    <row r="2867">
      <c r="A2867" s="190" t="s">
        <v>10824</v>
      </c>
    </row>
    <row r="2868">
      <c r="A2868" s="14" t="s">
        <v>10825</v>
      </c>
      <c r="B2868" s="31" t="s">
        <v>10826</v>
      </c>
      <c r="C2868" s="9"/>
      <c r="D2868" s="91" t="s">
        <v>1190</v>
      </c>
      <c r="E2868" s="91" t="s">
        <v>3419</v>
      </c>
      <c r="F2868" s="9" t="s">
        <v>10827</v>
      </c>
      <c r="G2868" s="353"/>
    </row>
    <row r="2869">
      <c r="A2869" s="14" t="s">
        <v>10828</v>
      </c>
      <c r="B2869" s="31" t="s">
        <v>10829</v>
      </c>
      <c r="C2869" s="9" t="s">
        <v>10830</v>
      </c>
      <c r="D2869" s="9" t="s">
        <v>10831</v>
      </c>
      <c r="E2869" s="9"/>
      <c r="F2869" s="9" t="s">
        <v>10827</v>
      </c>
      <c r="G2869" s="353"/>
    </row>
    <row r="2870">
      <c r="A2870" s="14" t="s">
        <v>10828</v>
      </c>
      <c r="B2870" s="31" t="s">
        <v>10832</v>
      </c>
      <c r="C2870" s="9" t="s">
        <v>10833</v>
      </c>
      <c r="D2870" s="91" t="s">
        <v>10834</v>
      </c>
      <c r="E2870" s="91"/>
      <c r="F2870" s="9" t="s">
        <v>10835</v>
      </c>
      <c r="G2870" s="353"/>
    </row>
    <row r="2871">
      <c r="A2871" s="14" t="s">
        <v>316</v>
      </c>
      <c r="B2871" s="31" t="s">
        <v>10836</v>
      </c>
      <c r="C2871" s="9" t="s">
        <v>10837</v>
      </c>
      <c r="D2871" s="9" t="s">
        <v>10838</v>
      </c>
      <c r="E2871" s="9"/>
      <c r="F2871" s="9" t="s">
        <v>10839</v>
      </c>
      <c r="G2871" s="353"/>
    </row>
    <row r="2872">
      <c r="A2872" s="14" t="s">
        <v>248</v>
      </c>
      <c r="B2872" s="31" t="s">
        <v>10840</v>
      </c>
      <c r="C2872" s="9" t="s">
        <v>10841</v>
      </c>
      <c r="D2872" s="9" t="s">
        <v>368</v>
      </c>
      <c r="E2872" s="9"/>
      <c r="F2872" s="9" t="s">
        <v>10842</v>
      </c>
      <c r="G2872" s="353"/>
    </row>
    <row r="2873">
      <c r="A2873" s="14" t="s">
        <v>388</v>
      </c>
      <c r="B2873" s="31" t="s">
        <v>1006</v>
      </c>
      <c r="C2873" s="9" t="s">
        <v>2106</v>
      </c>
      <c r="D2873" s="9" t="s">
        <v>3314</v>
      </c>
      <c r="E2873" s="9"/>
      <c r="F2873" s="9" t="s">
        <v>10843</v>
      </c>
      <c r="G2873" s="353"/>
    </row>
    <row r="2874">
      <c r="A2874" s="14" t="s">
        <v>388</v>
      </c>
      <c r="B2874" s="31" t="s">
        <v>1010</v>
      </c>
      <c r="C2874" s="9" t="s">
        <v>10844</v>
      </c>
      <c r="D2874" s="9" t="s">
        <v>10845</v>
      </c>
      <c r="E2874" s="9" t="s">
        <v>10846</v>
      </c>
      <c r="F2874" s="9" t="s">
        <v>10847</v>
      </c>
      <c r="G2874" s="353"/>
    </row>
    <row r="2875">
      <c r="A2875" s="14" t="s">
        <v>388</v>
      </c>
      <c r="B2875" s="31" t="s">
        <v>1010</v>
      </c>
      <c r="C2875" s="9" t="s">
        <v>10848</v>
      </c>
      <c r="D2875" s="9" t="s">
        <v>10849</v>
      </c>
      <c r="E2875" s="19"/>
      <c r="F2875" s="9" t="s">
        <v>10850</v>
      </c>
      <c r="G2875" s="353"/>
    </row>
    <row r="2876">
      <c r="A2876" s="14" t="s">
        <v>388</v>
      </c>
      <c r="B2876" s="31" t="s">
        <v>1010</v>
      </c>
      <c r="C2876" s="9" t="s">
        <v>2153</v>
      </c>
      <c r="D2876" s="9" t="s">
        <v>10851</v>
      </c>
      <c r="E2876" s="9" t="s">
        <v>10852</v>
      </c>
      <c r="F2876" s="9" t="s">
        <v>10853</v>
      </c>
      <c r="G2876" s="353"/>
    </row>
    <row r="2877">
      <c r="A2877" s="14" t="s">
        <v>388</v>
      </c>
      <c r="B2877" s="31" t="s">
        <v>1010</v>
      </c>
      <c r="C2877" s="9" t="s">
        <v>2164</v>
      </c>
      <c r="D2877" s="9" t="s">
        <v>2844</v>
      </c>
      <c r="E2877" s="9"/>
      <c r="F2877" s="9" t="s">
        <v>10853</v>
      </c>
      <c r="G2877" s="353"/>
    </row>
    <row r="2878">
      <c r="A2878" s="14" t="s">
        <v>388</v>
      </c>
      <c r="B2878" s="31" t="s">
        <v>1010</v>
      </c>
      <c r="C2878" s="9" t="s">
        <v>7208</v>
      </c>
      <c r="D2878" s="9" t="s">
        <v>10854</v>
      </c>
      <c r="E2878" s="9" t="s">
        <v>10852</v>
      </c>
      <c r="F2878" s="9" t="s">
        <v>10855</v>
      </c>
      <c r="G2878" s="353"/>
    </row>
    <row r="2879">
      <c r="A2879" s="14" t="s">
        <v>388</v>
      </c>
      <c r="B2879" s="31" t="s">
        <v>1010</v>
      </c>
      <c r="C2879" s="9" t="s">
        <v>10856</v>
      </c>
      <c r="D2879" s="9" t="s">
        <v>10857</v>
      </c>
      <c r="E2879" s="9" t="s">
        <v>10858</v>
      </c>
      <c r="F2879" s="9" t="s">
        <v>10859</v>
      </c>
      <c r="G2879" s="353"/>
    </row>
    <row r="2880">
      <c r="A2880" s="14" t="s">
        <v>388</v>
      </c>
      <c r="B2880" s="31" t="s">
        <v>1010</v>
      </c>
      <c r="C2880" s="9" t="s">
        <v>2204</v>
      </c>
      <c r="D2880" s="9" t="s">
        <v>2205</v>
      </c>
      <c r="E2880" s="9"/>
      <c r="F2880" s="9" t="s">
        <v>10860</v>
      </c>
      <c r="G2880" s="353"/>
    </row>
    <row r="2881">
      <c r="A2881" s="14" t="s">
        <v>388</v>
      </c>
      <c r="B2881" s="31" t="s">
        <v>1010</v>
      </c>
      <c r="C2881" s="9" t="s">
        <v>7539</v>
      </c>
      <c r="D2881" s="9" t="s">
        <v>10861</v>
      </c>
      <c r="E2881" s="9"/>
      <c r="F2881" s="9" t="s">
        <v>10843</v>
      </c>
      <c r="G2881" s="353"/>
    </row>
    <row r="2882">
      <c r="A2882" s="14" t="s">
        <v>388</v>
      </c>
      <c r="B2882" s="31" t="s">
        <v>1010</v>
      </c>
      <c r="C2882" s="9" t="s">
        <v>10862</v>
      </c>
      <c r="D2882" s="9" t="s">
        <v>10863</v>
      </c>
      <c r="E2882" s="9" t="s">
        <v>10852</v>
      </c>
      <c r="F2882" s="9" t="s">
        <v>10864</v>
      </c>
      <c r="G2882" s="19"/>
    </row>
    <row r="2883">
      <c r="A2883" s="14" t="s">
        <v>388</v>
      </c>
      <c r="B2883" s="31" t="s">
        <v>1010</v>
      </c>
      <c r="C2883" s="9" t="s">
        <v>10865</v>
      </c>
      <c r="D2883" s="9" t="s">
        <v>10866</v>
      </c>
      <c r="E2883" s="19"/>
      <c r="F2883" s="9" t="s">
        <v>10850</v>
      </c>
      <c r="G2883" s="19"/>
    </row>
    <row r="2884">
      <c r="A2884" s="9" t="s">
        <v>1016</v>
      </c>
      <c r="B2884" s="18" t="s">
        <v>4928</v>
      </c>
      <c r="C2884" s="9" t="s">
        <v>5642</v>
      </c>
      <c r="D2884" s="9" t="s">
        <v>10867</v>
      </c>
      <c r="E2884" s="19"/>
      <c r="F2884" s="9" t="s">
        <v>10853</v>
      </c>
      <c r="G2884" s="19"/>
    </row>
    <row r="2885">
      <c r="A2885" s="9" t="s">
        <v>1035</v>
      </c>
      <c r="B2885" s="18" t="s">
        <v>4976</v>
      </c>
      <c r="C2885" s="9" t="s">
        <v>10868</v>
      </c>
      <c r="D2885" s="9" t="s">
        <v>10869</v>
      </c>
      <c r="E2885" s="19"/>
      <c r="F2885" s="9" t="s">
        <v>10870</v>
      </c>
      <c r="G2885" s="19"/>
    </row>
    <row r="2886">
      <c r="A2886" s="9" t="s">
        <v>1035</v>
      </c>
      <c r="B2886" s="18" t="s">
        <v>4976</v>
      </c>
      <c r="C2886" s="9" t="s">
        <v>10868</v>
      </c>
      <c r="D2886" s="9" t="s">
        <v>10871</v>
      </c>
      <c r="E2886" s="19"/>
      <c r="F2886" s="9" t="s">
        <v>10870</v>
      </c>
      <c r="G2886" s="19"/>
    </row>
    <row r="2887">
      <c r="A2887" s="9" t="s">
        <v>1035</v>
      </c>
      <c r="B2887" s="18" t="s">
        <v>4976</v>
      </c>
      <c r="C2887" s="9" t="s">
        <v>10868</v>
      </c>
      <c r="D2887" s="9" t="s">
        <v>10872</v>
      </c>
      <c r="E2887" s="19"/>
      <c r="F2887" s="9" t="s">
        <v>10870</v>
      </c>
      <c r="G2887" s="19"/>
    </row>
    <row r="2888">
      <c r="A2888" s="9" t="s">
        <v>1035</v>
      </c>
      <c r="B2888" s="18" t="s">
        <v>4976</v>
      </c>
      <c r="C2888" s="9" t="s">
        <v>10873</v>
      </c>
      <c r="D2888" s="9" t="s">
        <v>10874</v>
      </c>
      <c r="E2888" s="19"/>
      <c r="F2888" s="9" t="s">
        <v>10875</v>
      </c>
      <c r="G2888" s="19"/>
    </row>
    <row r="2889">
      <c r="A2889" s="9" t="s">
        <v>234</v>
      </c>
      <c r="B2889" s="18" t="s">
        <v>10876</v>
      </c>
      <c r="C2889" s="9" t="s">
        <v>10877</v>
      </c>
      <c r="D2889" s="89" t="s">
        <v>10878</v>
      </c>
      <c r="E2889" s="9" t="s">
        <v>10879</v>
      </c>
      <c r="F2889" s="9" t="s">
        <v>10855</v>
      </c>
      <c r="G2889" s="19"/>
    </row>
    <row r="2890">
      <c r="A2890" s="9" t="s">
        <v>234</v>
      </c>
      <c r="B2890" s="18" t="s">
        <v>1172</v>
      </c>
      <c r="C2890" s="9" t="s">
        <v>1173</v>
      </c>
      <c r="D2890" s="89" t="s">
        <v>10880</v>
      </c>
      <c r="E2890" s="9" t="s">
        <v>10881</v>
      </c>
      <c r="F2890" s="9" t="s">
        <v>10882</v>
      </c>
      <c r="G2890" s="19"/>
    </row>
    <row r="2891">
      <c r="A2891" s="9" t="s">
        <v>234</v>
      </c>
      <c r="B2891" s="18" t="s">
        <v>1172</v>
      </c>
      <c r="C2891" s="9" t="s">
        <v>10883</v>
      </c>
      <c r="D2891" s="14" t="s">
        <v>10884</v>
      </c>
      <c r="E2891" s="14" t="s">
        <v>10881</v>
      </c>
      <c r="F2891" s="9" t="s">
        <v>10827</v>
      </c>
      <c r="G2891" s="19"/>
    </row>
    <row r="2892">
      <c r="A2892" s="60" t="s">
        <v>366</v>
      </c>
    </row>
    <row r="2893">
      <c r="A2893" s="14" t="s">
        <v>316</v>
      </c>
      <c r="B2893" s="31" t="s">
        <v>6224</v>
      </c>
      <c r="C2893" s="9"/>
      <c r="D2893" s="9"/>
      <c r="E2893" s="9" t="s">
        <v>232</v>
      </c>
      <c r="F2893" s="9" t="s">
        <v>10839</v>
      </c>
      <c r="G2893" s="353"/>
    </row>
    <row r="2894">
      <c r="A2894" s="14" t="s">
        <v>230</v>
      </c>
      <c r="B2894" s="31" t="s">
        <v>368</v>
      </c>
      <c r="C2894" s="9"/>
      <c r="D2894" s="9"/>
      <c r="E2894" s="9" t="s">
        <v>3692</v>
      </c>
      <c r="F2894" s="9" t="s">
        <v>10885</v>
      </c>
      <c r="G2894" s="353"/>
    </row>
    <row r="2895">
      <c r="A2895" s="14" t="s">
        <v>388</v>
      </c>
      <c r="B2895" s="31" t="s">
        <v>1010</v>
      </c>
      <c r="C2895" s="9" t="s">
        <v>10886</v>
      </c>
      <c r="D2895" s="9" t="s">
        <v>368</v>
      </c>
      <c r="E2895" s="9" t="s">
        <v>10549</v>
      </c>
      <c r="F2895" s="9" t="s">
        <v>10860</v>
      </c>
      <c r="G2895" s="353"/>
    </row>
    <row r="2896">
      <c r="A2896" s="14" t="s">
        <v>388</v>
      </c>
      <c r="B2896" s="31" t="s">
        <v>1010</v>
      </c>
      <c r="C2896" s="9" t="s">
        <v>1655</v>
      </c>
      <c r="D2896" s="9" t="s">
        <v>368</v>
      </c>
      <c r="E2896" s="9"/>
      <c r="F2896" s="9" t="s">
        <v>10887</v>
      </c>
      <c r="G2896" s="353"/>
    </row>
    <row r="2897">
      <c r="A2897" s="14" t="s">
        <v>388</v>
      </c>
      <c r="B2897" s="31" t="s">
        <v>1010</v>
      </c>
      <c r="C2897" s="9"/>
      <c r="D2897" s="9"/>
      <c r="E2897" s="9" t="s">
        <v>10888</v>
      </c>
      <c r="F2897" s="9" t="s">
        <v>10853</v>
      </c>
      <c r="G2897" s="19"/>
    </row>
    <row r="2898">
      <c r="A2898" s="1" t="s">
        <v>10889</v>
      </c>
    </row>
    <row r="2899">
      <c r="A2899" s="9" t="s">
        <v>5283</v>
      </c>
      <c r="B2899" s="18" t="s">
        <v>10890</v>
      </c>
      <c r="C2899" s="9" t="s">
        <v>3375</v>
      </c>
      <c r="D2899" s="89" t="s">
        <v>10891</v>
      </c>
      <c r="E2899" s="9"/>
      <c r="F2899" s="89" t="s">
        <v>10892</v>
      </c>
      <c r="G2899" s="89"/>
    </row>
    <row r="2900">
      <c r="A2900" s="9" t="s">
        <v>687</v>
      </c>
      <c r="B2900" s="18" t="s">
        <v>1638</v>
      </c>
      <c r="C2900" s="9"/>
      <c r="D2900" s="9"/>
      <c r="E2900" s="9" t="s">
        <v>232</v>
      </c>
      <c r="F2900" s="9"/>
      <c r="G2900" s="19"/>
    </row>
    <row r="2901">
      <c r="A2901" s="14" t="s">
        <v>388</v>
      </c>
      <c r="B2901" s="31" t="s">
        <v>1006</v>
      </c>
      <c r="C2901" s="9" t="s">
        <v>2106</v>
      </c>
      <c r="D2901" s="9" t="s">
        <v>2114</v>
      </c>
      <c r="E2901" s="9"/>
      <c r="F2901" s="9" t="s">
        <v>10893</v>
      </c>
      <c r="G2901" s="19"/>
    </row>
    <row r="2902">
      <c r="A2902" s="1" t="s">
        <v>10894</v>
      </c>
    </row>
    <row r="2903">
      <c r="A2903" s="9" t="s">
        <v>388</v>
      </c>
      <c r="B2903" s="18" t="s">
        <v>1010</v>
      </c>
      <c r="C2903" s="9" t="s">
        <v>10895</v>
      </c>
      <c r="D2903" s="9" t="s">
        <v>10896</v>
      </c>
      <c r="E2903" s="19"/>
      <c r="F2903" s="9" t="s">
        <v>10897</v>
      </c>
      <c r="G2903" s="19"/>
    </row>
    <row r="2904">
      <c r="A2904" s="9" t="s">
        <v>388</v>
      </c>
      <c r="B2904" s="18" t="s">
        <v>1010</v>
      </c>
      <c r="C2904" s="9" t="s">
        <v>10895</v>
      </c>
      <c r="D2904" s="9" t="s">
        <v>10898</v>
      </c>
      <c r="E2904" s="19"/>
      <c r="F2904" s="9" t="s">
        <v>10897</v>
      </c>
      <c r="G2904" s="19"/>
    </row>
    <row r="2905">
      <c r="A2905" s="9" t="s">
        <v>1035</v>
      </c>
      <c r="B2905" s="18" t="s">
        <v>4976</v>
      </c>
      <c r="C2905" s="19"/>
      <c r="D2905" s="19"/>
      <c r="E2905" s="9" t="s">
        <v>10899</v>
      </c>
      <c r="F2905" s="9" t="s">
        <v>10900</v>
      </c>
      <c r="G2905" s="19"/>
    </row>
    <row r="2906">
      <c r="A2906" s="17"/>
    </row>
    <row r="2907">
      <c r="A2907" s="15"/>
    </row>
    <row r="2910">
      <c r="A2910" s="17"/>
    </row>
    <row r="2911">
      <c r="A2911" s="38" t="s">
        <v>10901</v>
      </c>
    </row>
    <row r="2912">
      <c r="A2912" s="1"/>
    </row>
    <row r="2913">
      <c r="A2913" s="1" t="s">
        <v>10902</v>
      </c>
      <c r="F2913" s="227" t="s">
        <v>186</v>
      </c>
    </row>
    <row r="2914">
      <c r="A2914" s="9" t="s">
        <v>10903</v>
      </c>
      <c r="B2914" s="18" t="s">
        <v>10904</v>
      </c>
      <c r="C2914" s="9"/>
      <c r="D2914" s="9"/>
      <c r="E2914" s="9"/>
      <c r="F2914" s="9" t="s">
        <v>10905</v>
      </c>
      <c r="G2914" s="19"/>
    </row>
    <row r="2915">
      <c r="A2915" s="9" t="s">
        <v>4540</v>
      </c>
      <c r="B2915" s="18" t="s">
        <v>4541</v>
      </c>
      <c r="C2915" s="9"/>
      <c r="D2915" s="9"/>
      <c r="E2915" s="9"/>
      <c r="F2915" s="9"/>
      <c r="G2915" s="19"/>
    </row>
    <row r="2916">
      <c r="A2916" s="9" t="s">
        <v>326</v>
      </c>
      <c r="B2916" s="18" t="s">
        <v>10906</v>
      </c>
      <c r="C2916" s="9"/>
      <c r="D2916" s="9"/>
      <c r="E2916" s="9" t="s">
        <v>10907</v>
      </c>
      <c r="F2916" s="9" t="s">
        <v>10908</v>
      </c>
      <c r="G2916" s="19"/>
    </row>
    <row r="2917">
      <c r="A2917" s="9" t="s">
        <v>5954</v>
      </c>
      <c r="B2917" s="18" t="s">
        <v>10909</v>
      </c>
      <c r="C2917" s="9" t="s">
        <v>10910</v>
      </c>
      <c r="D2917" s="9" t="s">
        <v>10911</v>
      </c>
      <c r="E2917" s="9" t="s">
        <v>6227</v>
      </c>
      <c r="F2917" s="9"/>
      <c r="G2917" s="19"/>
    </row>
    <row r="2918">
      <c r="A2918" s="9" t="s">
        <v>230</v>
      </c>
      <c r="B2918" s="18" t="s">
        <v>10912</v>
      </c>
      <c r="C2918" s="9" t="s">
        <v>10913</v>
      </c>
      <c r="D2918" s="9" t="s">
        <v>10914</v>
      </c>
      <c r="E2918" s="9"/>
      <c r="F2918" s="9" t="s">
        <v>10915</v>
      </c>
      <c r="G2918" s="19"/>
    </row>
    <row r="2919">
      <c r="A2919" s="9" t="s">
        <v>230</v>
      </c>
      <c r="B2919" s="18" t="s">
        <v>10912</v>
      </c>
      <c r="C2919" s="9" t="s">
        <v>6093</v>
      </c>
      <c r="D2919" s="9" t="s">
        <v>10916</v>
      </c>
      <c r="E2919" s="9"/>
      <c r="F2919" s="9" t="s">
        <v>10917</v>
      </c>
      <c r="G2919" s="19"/>
    </row>
    <row r="2920">
      <c r="A2920" s="9" t="s">
        <v>230</v>
      </c>
      <c r="B2920" s="18" t="s">
        <v>10912</v>
      </c>
      <c r="C2920" s="9" t="s">
        <v>6093</v>
      </c>
      <c r="D2920" s="9" t="s">
        <v>10918</v>
      </c>
      <c r="E2920" s="9"/>
      <c r="F2920" s="9" t="s">
        <v>10919</v>
      </c>
      <c r="G2920" s="19"/>
    </row>
    <row r="2921">
      <c r="A2921" s="9" t="s">
        <v>8174</v>
      </c>
      <c r="B2921" s="18" t="s">
        <v>5996</v>
      </c>
      <c r="C2921" s="9" t="s">
        <v>572</v>
      </c>
      <c r="D2921" s="9" t="s">
        <v>10920</v>
      </c>
      <c r="E2921" s="9" t="s">
        <v>6227</v>
      </c>
      <c r="F2921" s="19" t="s">
        <v>10921</v>
      </c>
      <c r="G2921" s="19"/>
    </row>
    <row r="2922">
      <c r="A2922" s="9" t="s">
        <v>8174</v>
      </c>
      <c r="B2922" s="18" t="s">
        <v>5996</v>
      </c>
      <c r="C2922" s="9" t="s">
        <v>572</v>
      </c>
      <c r="D2922" s="9" t="s">
        <v>10922</v>
      </c>
      <c r="E2922" s="9" t="s">
        <v>6227</v>
      </c>
      <c r="F2922" s="19" t="s">
        <v>10923</v>
      </c>
      <c r="G2922" s="19"/>
    </row>
    <row r="2923">
      <c r="A2923" s="9" t="s">
        <v>8174</v>
      </c>
      <c r="B2923" s="18" t="s">
        <v>5996</v>
      </c>
      <c r="C2923" s="9" t="s">
        <v>572</v>
      </c>
      <c r="D2923" s="9"/>
      <c r="E2923" s="9" t="s">
        <v>10924</v>
      </c>
      <c r="F2923" s="9" t="s">
        <v>10925</v>
      </c>
      <c r="G2923" s="19"/>
    </row>
    <row r="2924">
      <c r="A2924" s="9" t="s">
        <v>8174</v>
      </c>
      <c r="B2924" s="18" t="s">
        <v>10840</v>
      </c>
      <c r="C2924" s="9" t="s">
        <v>10841</v>
      </c>
      <c r="D2924" s="9" t="s">
        <v>10926</v>
      </c>
      <c r="E2924" s="9"/>
      <c r="F2924" s="9" t="s">
        <v>10927</v>
      </c>
      <c r="G2924" s="19"/>
    </row>
    <row r="2925">
      <c r="A2925" s="9" t="s">
        <v>248</v>
      </c>
      <c r="B2925" s="18" t="s">
        <v>10928</v>
      </c>
      <c r="C2925" s="9" t="s">
        <v>572</v>
      </c>
      <c r="D2925" s="9" t="s">
        <v>10929</v>
      </c>
      <c r="E2925" s="9" t="s">
        <v>6227</v>
      </c>
      <c r="F2925" s="9" t="s">
        <v>10925</v>
      </c>
      <c r="G2925" s="19"/>
    </row>
    <row r="2926">
      <c r="A2926" s="9" t="s">
        <v>248</v>
      </c>
      <c r="B2926" s="18" t="s">
        <v>10930</v>
      </c>
      <c r="C2926" s="9"/>
      <c r="D2926" s="9" t="s">
        <v>10931</v>
      </c>
      <c r="E2926" s="9" t="s">
        <v>6227</v>
      </c>
      <c r="F2926" s="19" t="s">
        <v>10932</v>
      </c>
      <c r="G2926" s="19"/>
    </row>
    <row r="2927">
      <c r="A2927" s="9" t="s">
        <v>248</v>
      </c>
      <c r="B2927" s="18" t="s">
        <v>10930</v>
      </c>
      <c r="C2927" s="9"/>
      <c r="D2927" s="9" t="s">
        <v>10933</v>
      </c>
      <c r="E2927" s="9" t="s">
        <v>6227</v>
      </c>
      <c r="F2927" s="19" t="s">
        <v>10934</v>
      </c>
      <c r="G2927" s="19"/>
    </row>
    <row r="2928">
      <c r="A2928" s="60" t="s">
        <v>366</v>
      </c>
    </row>
    <row r="2929">
      <c r="A2929" s="9" t="s">
        <v>230</v>
      </c>
      <c r="B2929" s="18" t="s">
        <v>10935</v>
      </c>
      <c r="C2929" s="19"/>
      <c r="D2929" s="19"/>
      <c r="E2929" s="9"/>
      <c r="F2929" s="9" t="s">
        <v>10905</v>
      </c>
      <c r="G2929" s="19"/>
    </row>
    <row r="2930">
      <c r="A2930" s="1" t="s">
        <v>10936</v>
      </c>
    </row>
    <row r="2931">
      <c r="A2931" s="9" t="s">
        <v>4540</v>
      </c>
      <c r="B2931" s="18" t="s">
        <v>4545</v>
      </c>
      <c r="C2931" s="9"/>
      <c r="D2931" s="9"/>
      <c r="E2931" s="9" t="s">
        <v>6548</v>
      </c>
      <c r="F2931" s="9" t="s">
        <v>10937</v>
      </c>
      <c r="G2931" s="19"/>
    </row>
    <row r="2932">
      <c r="A2932" s="9" t="s">
        <v>4540</v>
      </c>
      <c r="B2932" s="18" t="s">
        <v>4545</v>
      </c>
      <c r="C2932" s="9" t="s">
        <v>4542</v>
      </c>
      <c r="D2932" s="9" t="s">
        <v>10938</v>
      </c>
      <c r="E2932" s="9"/>
      <c r="F2932" s="9" t="s">
        <v>10939</v>
      </c>
      <c r="G2932" s="19"/>
    </row>
    <row r="2933">
      <c r="A2933" s="9" t="s">
        <v>4540</v>
      </c>
      <c r="B2933" s="18" t="s">
        <v>4545</v>
      </c>
      <c r="C2933" s="9" t="s">
        <v>4542</v>
      </c>
      <c r="D2933" s="9" t="s">
        <v>6638</v>
      </c>
      <c r="E2933" s="9"/>
      <c r="F2933" s="9" t="s">
        <v>10940</v>
      </c>
      <c r="G2933" s="19"/>
    </row>
    <row r="2934">
      <c r="A2934" s="9" t="s">
        <v>4540</v>
      </c>
      <c r="B2934" s="18" t="s">
        <v>4545</v>
      </c>
      <c r="C2934" s="9" t="s">
        <v>4542</v>
      </c>
      <c r="D2934" s="9" t="s">
        <v>6639</v>
      </c>
      <c r="E2934" s="9"/>
      <c r="F2934" s="9" t="s">
        <v>10941</v>
      </c>
      <c r="G2934" s="19"/>
    </row>
    <row r="2935">
      <c r="A2935" s="9" t="s">
        <v>4540</v>
      </c>
      <c r="B2935" s="18" t="s">
        <v>6343</v>
      </c>
      <c r="C2935" s="9" t="s">
        <v>4542</v>
      </c>
      <c r="D2935" s="9" t="s">
        <v>10942</v>
      </c>
      <c r="E2935" s="9" t="s">
        <v>3472</v>
      </c>
      <c r="F2935" s="9" t="s">
        <v>10939</v>
      </c>
      <c r="G2935" s="19"/>
    </row>
    <row r="2936">
      <c r="A2936" s="9" t="s">
        <v>230</v>
      </c>
      <c r="B2936" s="18" t="s">
        <v>10943</v>
      </c>
      <c r="C2936" s="9" t="s">
        <v>2598</v>
      </c>
      <c r="D2936" s="9" t="s">
        <v>10944</v>
      </c>
      <c r="E2936" s="9"/>
      <c r="F2936" s="9" t="s">
        <v>10945</v>
      </c>
      <c r="G2936" s="19"/>
    </row>
    <row r="2937">
      <c r="A2937" s="60" t="s">
        <v>366</v>
      </c>
    </row>
    <row r="2938">
      <c r="A2938" s="9" t="s">
        <v>248</v>
      </c>
      <c r="B2938" s="18" t="s">
        <v>368</v>
      </c>
      <c r="C2938" s="19"/>
      <c r="E2938" s="9" t="s">
        <v>10946</v>
      </c>
      <c r="F2938" s="9" t="s">
        <v>1229</v>
      </c>
      <c r="G2938" s="19"/>
    </row>
    <row r="2939">
      <c r="A2939" s="1" t="s">
        <v>10947</v>
      </c>
    </row>
    <row r="2940">
      <c r="A2940" s="9" t="s">
        <v>326</v>
      </c>
      <c r="B2940" s="18" t="s">
        <v>6331</v>
      </c>
      <c r="C2940" s="9" t="s">
        <v>6635</v>
      </c>
      <c r="D2940" s="89" t="s">
        <v>6636</v>
      </c>
      <c r="E2940" s="19"/>
      <c r="F2940" s="9" t="s">
        <v>10948</v>
      </c>
      <c r="G2940" s="19"/>
    </row>
    <row r="2941">
      <c r="A2941" s="9" t="s">
        <v>230</v>
      </c>
      <c r="B2941" s="18" t="s">
        <v>10912</v>
      </c>
      <c r="C2941" s="9" t="s">
        <v>10913</v>
      </c>
      <c r="D2941" s="9" t="s">
        <v>10914</v>
      </c>
      <c r="E2941" s="19"/>
      <c r="F2941" s="9" t="s">
        <v>10949</v>
      </c>
      <c r="G2941" s="19"/>
    </row>
    <row r="2942">
      <c r="A2942" s="9" t="s">
        <v>230</v>
      </c>
      <c r="B2942" s="18" t="s">
        <v>10912</v>
      </c>
      <c r="C2942" s="9" t="s">
        <v>6093</v>
      </c>
      <c r="D2942" s="9" t="s">
        <v>10950</v>
      </c>
      <c r="E2942" s="19"/>
      <c r="F2942" s="9" t="s">
        <v>10949</v>
      </c>
      <c r="G2942" s="19"/>
    </row>
    <row r="2943">
      <c r="A2943" s="9" t="s">
        <v>234</v>
      </c>
      <c r="B2943" s="18" t="s">
        <v>10951</v>
      </c>
      <c r="C2943" s="9" t="s">
        <v>10952</v>
      </c>
      <c r="D2943" s="9" t="s">
        <v>10953</v>
      </c>
      <c r="E2943" s="19"/>
      <c r="F2943" s="9" t="s">
        <v>10954</v>
      </c>
      <c r="G2943" s="19"/>
    </row>
    <row r="2944">
      <c r="A2944" s="60" t="s">
        <v>366</v>
      </c>
    </row>
    <row r="2945">
      <c r="A2945" s="9" t="s">
        <v>5954</v>
      </c>
      <c r="B2945" s="18" t="s">
        <v>10955</v>
      </c>
      <c r="C2945" s="9"/>
      <c r="D2945" s="9"/>
      <c r="E2945" s="9" t="s">
        <v>10956</v>
      </c>
      <c r="F2945" s="9" t="s">
        <v>10948</v>
      </c>
      <c r="G2945" s="19"/>
    </row>
    <row r="2946">
      <c r="A2946" s="9" t="s">
        <v>234</v>
      </c>
      <c r="B2946" s="18" t="s">
        <v>10951</v>
      </c>
      <c r="C2946" s="19"/>
      <c r="D2946" s="19"/>
      <c r="E2946" s="19"/>
      <c r="F2946" s="9" t="s">
        <v>10954</v>
      </c>
      <c r="G2946" s="19"/>
    </row>
    <row r="2947">
      <c r="A2947" s="1" t="s">
        <v>10957</v>
      </c>
    </row>
    <row r="2948">
      <c r="A2948" s="9" t="s">
        <v>248</v>
      </c>
      <c r="B2948" s="18" t="s">
        <v>10958</v>
      </c>
      <c r="C2948" s="9" t="s">
        <v>10959</v>
      </c>
      <c r="D2948" s="9" t="s">
        <v>10960</v>
      </c>
      <c r="E2948" s="9" t="s">
        <v>6227</v>
      </c>
      <c r="F2948" s="19" t="s">
        <v>10961</v>
      </c>
      <c r="G2948" s="19"/>
    </row>
    <row r="2949">
      <c r="A2949" s="9" t="s">
        <v>248</v>
      </c>
      <c r="B2949" s="18" t="s">
        <v>10958</v>
      </c>
      <c r="C2949" s="14" t="s">
        <v>10962</v>
      </c>
      <c r="D2949" s="25" t="s">
        <v>10963</v>
      </c>
      <c r="E2949" s="9" t="s">
        <v>6227</v>
      </c>
      <c r="F2949" s="19" t="s">
        <v>10961</v>
      </c>
      <c r="G2949" s="19"/>
    </row>
    <row r="2950">
      <c r="A2950" s="9" t="s">
        <v>248</v>
      </c>
      <c r="B2950" s="31" t="s">
        <v>10964</v>
      </c>
      <c r="C2950" s="14" t="s">
        <v>10965</v>
      </c>
      <c r="D2950" s="25" t="s">
        <v>10966</v>
      </c>
      <c r="E2950" s="9" t="s">
        <v>6227</v>
      </c>
      <c r="F2950" s="9" t="s">
        <v>10967</v>
      </c>
      <c r="G2950" s="19"/>
    </row>
    <row r="2951">
      <c r="A2951" s="9" t="s">
        <v>248</v>
      </c>
      <c r="B2951" s="18" t="s">
        <v>10928</v>
      </c>
      <c r="C2951" s="9" t="s">
        <v>572</v>
      </c>
      <c r="D2951" s="9" t="s">
        <v>10968</v>
      </c>
      <c r="E2951" s="9" t="s">
        <v>6227</v>
      </c>
      <c r="F2951" s="19" t="s">
        <v>10969</v>
      </c>
      <c r="G2951" s="19"/>
    </row>
    <row r="2952">
      <c r="A2952" s="9" t="s">
        <v>248</v>
      </c>
      <c r="B2952" s="18" t="s">
        <v>10928</v>
      </c>
      <c r="C2952" s="9" t="s">
        <v>572</v>
      </c>
      <c r="D2952" s="9" t="s">
        <v>10970</v>
      </c>
      <c r="E2952" s="9" t="s">
        <v>6227</v>
      </c>
      <c r="F2952" s="19" t="s">
        <v>10971</v>
      </c>
      <c r="G2952" s="19"/>
    </row>
    <row r="2953">
      <c r="A2953" s="9" t="s">
        <v>248</v>
      </c>
      <c r="B2953" s="18" t="s">
        <v>9856</v>
      </c>
      <c r="C2953" s="9" t="s">
        <v>4581</v>
      </c>
      <c r="D2953" s="9" t="s">
        <v>10972</v>
      </c>
      <c r="E2953" s="9" t="s">
        <v>6227</v>
      </c>
      <c r="F2953" s="19" t="s">
        <v>10973</v>
      </c>
      <c r="G2953" s="19"/>
    </row>
    <row r="2954">
      <c r="A2954" s="9" t="s">
        <v>248</v>
      </c>
      <c r="B2954" s="18" t="s">
        <v>9856</v>
      </c>
      <c r="C2954" s="9" t="s">
        <v>4581</v>
      </c>
      <c r="D2954" s="9" t="s">
        <v>10974</v>
      </c>
      <c r="E2954" s="9" t="s">
        <v>6227</v>
      </c>
      <c r="F2954" s="19" t="s">
        <v>10961</v>
      </c>
      <c r="G2954" s="19"/>
    </row>
    <row r="2955">
      <c r="A2955" s="9" t="s">
        <v>248</v>
      </c>
      <c r="B2955" s="18" t="s">
        <v>10975</v>
      </c>
      <c r="C2955" s="9" t="s">
        <v>4581</v>
      </c>
      <c r="D2955" s="9" t="s">
        <v>10976</v>
      </c>
      <c r="E2955" s="9"/>
      <c r="F2955" s="19" t="s">
        <v>10977</v>
      </c>
      <c r="G2955" s="19"/>
    </row>
    <row r="2956">
      <c r="A2956" s="9" t="s">
        <v>248</v>
      </c>
      <c r="B2956" s="18" t="s">
        <v>9484</v>
      </c>
      <c r="C2956" s="9" t="s">
        <v>4581</v>
      </c>
      <c r="D2956" s="9" t="s">
        <v>10978</v>
      </c>
      <c r="E2956" s="9" t="s">
        <v>6227</v>
      </c>
      <c r="F2956" s="19" t="s">
        <v>10979</v>
      </c>
      <c r="G2956" s="19"/>
    </row>
    <row r="2957">
      <c r="A2957" s="9" t="s">
        <v>248</v>
      </c>
      <c r="B2957" s="18" t="s">
        <v>10980</v>
      </c>
      <c r="C2957" s="9" t="s">
        <v>10981</v>
      </c>
      <c r="D2957" s="9" t="s">
        <v>10982</v>
      </c>
      <c r="E2957" s="9" t="s">
        <v>6227</v>
      </c>
      <c r="F2957" s="19" t="s">
        <v>10983</v>
      </c>
      <c r="G2957" s="19"/>
    </row>
    <row r="2958">
      <c r="A2958" s="9" t="s">
        <v>248</v>
      </c>
      <c r="B2958" s="18" t="s">
        <v>10980</v>
      </c>
      <c r="C2958" s="9" t="s">
        <v>10981</v>
      </c>
      <c r="D2958" s="9" t="s">
        <v>10984</v>
      </c>
      <c r="E2958" s="9" t="s">
        <v>6227</v>
      </c>
      <c r="F2958" s="19" t="s">
        <v>10985</v>
      </c>
      <c r="G2958" s="19"/>
    </row>
    <row r="2959">
      <c r="A2959" s="9" t="s">
        <v>248</v>
      </c>
      <c r="B2959" s="18" t="s">
        <v>10980</v>
      </c>
      <c r="C2959" s="9" t="s">
        <v>10986</v>
      </c>
      <c r="D2959" s="9" t="s">
        <v>10987</v>
      </c>
      <c r="E2959" s="9" t="s">
        <v>6227</v>
      </c>
      <c r="F2959" s="19" t="s">
        <v>10988</v>
      </c>
      <c r="G2959" s="19"/>
    </row>
    <row r="2960">
      <c r="A2960" s="9" t="s">
        <v>248</v>
      </c>
      <c r="B2960" s="18" t="s">
        <v>10980</v>
      </c>
      <c r="C2960" s="9" t="s">
        <v>10989</v>
      </c>
      <c r="D2960" s="9" t="s">
        <v>10990</v>
      </c>
      <c r="E2960" s="9" t="s">
        <v>6227</v>
      </c>
      <c r="F2960" s="19" t="s">
        <v>10991</v>
      </c>
      <c r="G2960" s="19"/>
    </row>
    <row r="2961">
      <c r="A2961" s="9" t="s">
        <v>248</v>
      </c>
      <c r="B2961" s="18" t="s">
        <v>10980</v>
      </c>
      <c r="C2961" s="9" t="s">
        <v>10992</v>
      </c>
      <c r="D2961" s="9" t="s">
        <v>10993</v>
      </c>
      <c r="E2961" s="9" t="s">
        <v>6227</v>
      </c>
      <c r="F2961" s="19" t="s">
        <v>10994</v>
      </c>
      <c r="G2961" s="19"/>
    </row>
    <row r="2962">
      <c r="A2962" s="9" t="s">
        <v>248</v>
      </c>
      <c r="B2962" s="18" t="s">
        <v>10980</v>
      </c>
      <c r="C2962" s="9" t="s">
        <v>10995</v>
      </c>
      <c r="D2962" s="9" t="s">
        <v>10996</v>
      </c>
      <c r="E2962" s="9" t="s">
        <v>6227</v>
      </c>
      <c r="F2962" s="19" t="s">
        <v>10997</v>
      </c>
      <c r="G2962" s="19"/>
    </row>
    <row r="2963">
      <c r="A2963" s="9" t="s">
        <v>388</v>
      </c>
      <c r="B2963" s="18" t="s">
        <v>389</v>
      </c>
      <c r="C2963" s="9" t="s">
        <v>10998</v>
      </c>
      <c r="D2963" s="9" t="s">
        <v>10999</v>
      </c>
      <c r="E2963" s="9" t="s">
        <v>6227</v>
      </c>
      <c r="F2963" s="9" t="s">
        <v>11000</v>
      </c>
      <c r="G2963" s="19"/>
    </row>
    <row r="2964">
      <c r="A2964" s="9" t="s">
        <v>234</v>
      </c>
      <c r="B2964" s="18" t="s">
        <v>11001</v>
      </c>
      <c r="C2964" s="9" t="s">
        <v>11002</v>
      </c>
      <c r="D2964" s="9" t="s">
        <v>11003</v>
      </c>
      <c r="E2964" s="9"/>
      <c r="F2964" s="9" t="s">
        <v>11004</v>
      </c>
      <c r="G2964" s="19"/>
    </row>
    <row r="2965">
      <c r="A2965" s="9" t="s">
        <v>234</v>
      </c>
      <c r="B2965" s="18" t="s">
        <v>11001</v>
      </c>
      <c r="C2965" s="9" t="s">
        <v>11005</v>
      </c>
      <c r="D2965" s="9" t="s">
        <v>11006</v>
      </c>
      <c r="E2965" s="9"/>
      <c r="F2965" s="9" t="s">
        <v>11004</v>
      </c>
      <c r="G2965" s="19"/>
    </row>
    <row r="2966">
      <c r="A2966" s="9" t="s">
        <v>234</v>
      </c>
      <c r="B2966" s="18" t="s">
        <v>11001</v>
      </c>
      <c r="C2966" s="9" t="s">
        <v>11007</v>
      </c>
      <c r="D2966" s="9" t="s">
        <v>11008</v>
      </c>
      <c r="E2966" s="9"/>
      <c r="F2966" s="9" t="s">
        <v>11009</v>
      </c>
      <c r="G2966" s="19"/>
    </row>
    <row r="2967">
      <c r="A2967" s="9" t="s">
        <v>234</v>
      </c>
      <c r="B2967" s="18" t="s">
        <v>11001</v>
      </c>
      <c r="C2967" s="9" t="s">
        <v>11010</v>
      </c>
      <c r="D2967" s="9" t="s">
        <v>11011</v>
      </c>
      <c r="E2967" s="9"/>
      <c r="F2967" s="9" t="s">
        <v>11009</v>
      </c>
      <c r="G2967" s="19"/>
    </row>
    <row r="2968">
      <c r="A2968" s="60" t="s">
        <v>366</v>
      </c>
    </row>
    <row r="2969">
      <c r="A2969" s="9" t="s">
        <v>5016</v>
      </c>
      <c r="B2969" s="18" t="s">
        <v>368</v>
      </c>
      <c r="C2969" s="9"/>
      <c r="D2969" s="9"/>
      <c r="E2969" s="9" t="s">
        <v>3697</v>
      </c>
      <c r="F2969" s="9" t="s">
        <v>11012</v>
      </c>
      <c r="G2969" s="9"/>
    </row>
    <row r="2970">
      <c r="A2970" s="9" t="s">
        <v>5016</v>
      </c>
      <c r="B2970" s="18" t="s">
        <v>368</v>
      </c>
      <c r="C2970" s="9"/>
      <c r="D2970" s="9"/>
      <c r="E2970" s="9" t="s">
        <v>11013</v>
      </c>
      <c r="F2970" s="9" t="s">
        <v>11000</v>
      </c>
      <c r="G2970" s="9"/>
    </row>
    <row r="2971">
      <c r="A2971" s="9" t="s">
        <v>248</v>
      </c>
      <c r="B2971" s="18" t="s">
        <v>11014</v>
      </c>
      <c r="C2971" s="9"/>
      <c r="D2971" s="9"/>
      <c r="E2971" s="9" t="s">
        <v>252</v>
      </c>
      <c r="F2971" s="9" t="s">
        <v>10969</v>
      </c>
      <c r="G2971" s="9"/>
    </row>
    <row r="2972">
      <c r="A2972" s="9" t="s">
        <v>388</v>
      </c>
      <c r="B2972" s="18" t="s">
        <v>389</v>
      </c>
      <c r="C2972" s="9"/>
      <c r="D2972" s="9"/>
      <c r="E2972" s="9" t="s">
        <v>6056</v>
      </c>
      <c r="F2972" s="9" t="s">
        <v>11000</v>
      </c>
      <c r="G2972" s="9"/>
    </row>
    <row r="2973">
      <c r="A2973" s="1" t="s">
        <v>11015</v>
      </c>
    </row>
    <row r="2974">
      <c r="A2974" s="9" t="s">
        <v>11016</v>
      </c>
      <c r="B2974" s="18" t="s">
        <v>1210</v>
      </c>
      <c r="C2974" s="9"/>
      <c r="D2974" s="9"/>
      <c r="E2974" s="9"/>
      <c r="F2974" s="9" t="s">
        <v>11017</v>
      </c>
      <c r="G2974" s="19"/>
    </row>
    <row r="2975">
      <c r="A2975" s="9" t="s">
        <v>4540</v>
      </c>
      <c r="B2975" s="18" t="s">
        <v>11018</v>
      </c>
      <c r="C2975" s="9" t="s">
        <v>4542</v>
      </c>
      <c r="D2975" s="9" t="s">
        <v>11019</v>
      </c>
      <c r="E2975" s="9"/>
      <c r="F2975" s="19" t="s">
        <v>11020</v>
      </c>
      <c r="G2975" s="19"/>
    </row>
    <row r="2976">
      <c r="A2976" s="9" t="s">
        <v>4540</v>
      </c>
      <c r="B2976" s="18" t="s">
        <v>11018</v>
      </c>
      <c r="C2976" s="9" t="s">
        <v>4542</v>
      </c>
      <c r="D2976" s="9" t="s">
        <v>11021</v>
      </c>
      <c r="E2976" s="9"/>
      <c r="F2976" s="19" t="s">
        <v>11022</v>
      </c>
      <c r="G2976" s="19"/>
    </row>
    <row r="2977">
      <c r="A2977" s="9" t="s">
        <v>4540</v>
      </c>
      <c r="B2977" s="18" t="s">
        <v>11018</v>
      </c>
      <c r="C2977" s="9" t="s">
        <v>4542</v>
      </c>
      <c r="D2977" s="9" t="s">
        <v>11023</v>
      </c>
      <c r="E2977" s="9" t="s">
        <v>11024</v>
      </c>
      <c r="F2977" s="9" t="s">
        <v>11025</v>
      </c>
      <c r="G2977" s="19"/>
    </row>
    <row r="2978">
      <c r="A2978" s="9" t="s">
        <v>4540</v>
      </c>
      <c r="B2978" s="18" t="s">
        <v>11018</v>
      </c>
      <c r="C2978" s="9" t="s">
        <v>4542</v>
      </c>
      <c r="D2978" s="9" t="s">
        <v>11026</v>
      </c>
      <c r="E2978" s="9"/>
      <c r="F2978" s="19" t="s">
        <v>11022</v>
      </c>
      <c r="G2978" s="19"/>
    </row>
    <row r="2979">
      <c r="A2979" s="9" t="s">
        <v>4540</v>
      </c>
      <c r="B2979" s="18" t="s">
        <v>11018</v>
      </c>
      <c r="C2979" s="9" t="s">
        <v>5974</v>
      </c>
      <c r="D2979" s="9" t="s">
        <v>11027</v>
      </c>
      <c r="E2979" s="9" t="s">
        <v>6227</v>
      </c>
      <c r="F2979" s="19" t="s">
        <v>11028</v>
      </c>
      <c r="G2979" s="19"/>
    </row>
    <row r="2980">
      <c r="A2980" s="9" t="s">
        <v>4540</v>
      </c>
      <c r="B2980" s="18" t="s">
        <v>11018</v>
      </c>
      <c r="C2980" s="9" t="s">
        <v>4615</v>
      </c>
      <c r="D2980" s="9" t="s">
        <v>11029</v>
      </c>
      <c r="E2980" s="9"/>
      <c r="F2980" s="19" t="s">
        <v>11030</v>
      </c>
      <c r="G2980" s="19"/>
    </row>
    <row r="2981">
      <c r="A2981" s="9" t="s">
        <v>4540</v>
      </c>
      <c r="B2981" s="18" t="s">
        <v>11018</v>
      </c>
      <c r="C2981" s="9" t="s">
        <v>4615</v>
      </c>
      <c r="D2981" s="9" t="s">
        <v>11031</v>
      </c>
      <c r="E2981" s="9"/>
      <c r="F2981" s="19" t="s">
        <v>11032</v>
      </c>
      <c r="G2981" s="19"/>
    </row>
    <row r="2982">
      <c r="A2982" s="9" t="s">
        <v>4540</v>
      </c>
      <c r="B2982" s="18" t="s">
        <v>11018</v>
      </c>
      <c r="C2982" s="9" t="s">
        <v>5469</v>
      </c>
      <c r="D2982" s="9" t="s">
        <v>11033</v>
      </c>
      <c r="E2982" s="9"/>
      <c r="F2982" s="9" t="s">
        <v>11017</v>
      </c>
      <c r="G2982" s="19"/>
    </row>
    <row r="2983">
      <c r="A2983" s="19" t="s">
        <v>4371</v>
      </c>
      <c r="B2983" s="18" t="s">
        <v>10573</v>
      </c>
      <c r="C2983" s="9" t="s">
        <v>11034</v>
      </c>
      <c r="D2983" s="9" t="s">
        <v>11035</v>
      </c>
      <c r="E2983" s="9"/>
      <c r="F2983" s="9" t="s">
        <v>11036</v>
      </c>
      <c r="G2983" s="19"/>
    </row>
    <row r="2984">
      <c r="A2984" s="19" t="s">
        <v>4371</v>
      </c>
      <c r="B2984" s="18" t="s">
        <v>4472</v>
      </c>
      <c r="C2984" s="9" t="s">
        <v>11037</v>
      </c>
      <c r="D2984" s="9" t="s">
        <v>11038</v>
      </c>
      <c r="E2984" s="9"/>
      <c r="F2984" s="9" t="s">
        <v>11017</v>
      </c>
      <c r="G2984" s="19"/>
    </row>
    <row r="2985">
      <c r="A2985" s="9" t="s">
        <v>248</v>
      </c>
      <c r="B2985" s="18" t="s">
        <v>11039</v>
      </c>
      <c r="C2985" s="9" t="s">
        <v>11040</v>
      </c>
      <c r="D2985" s="9" t="s">
        <v>11041</v>
      </c>
      <c r="E2985" s="9" t="s">
        <v>11042</v>
      </c>
      <c r="F2985" s="9" t="s">
        <v>11043</v>
      </c>
      <c r="G2985" s="19"/>
    </row>
    <row r="2986">
      <c r="A2986" s="9" t="s">
        <v>248</v>
      </c>
      <c r="B2986" s="18" t="s">
        <v>11039</v>
      </c>
      <c r="C2986" s="9" t="s">
        <v>11044</v>
      </c>
      <c r="D2986" s="9" t="s">
        <v>11045</v>
      </c>
      <c r="E2986" s="9" t="s">
        <v>11045</v>
      </c>
      <c r="F2986" s="9" t="s">
        <v>11043</v>
      </c>
      <c r="G2986" s="19"/>
    </row>
    <row r="2987">
      <c r="A2987" s="9" t="s">
        <v>248</v>
      </c>
      <c r="B2987" s="18" t="s">
        <v>11039</v>
      </c>
      <c r="C2987" s="9" t="s">
        <v>11046</v>
      </c>
      <c r="D2987" s="9" t="s">
        <v>11047</v>
      </c>
      <c r="E2987" s="9"/>
      <c r="F2987" s="9" t="s">
        <v>11028</v>
      </c>
      <c r="G2987" s="19"/>
    </row>
    <row r="2988">
      <c r="A2988" s="14" t="s">
        <v>248</v>
      </c>
      <c r="B2988" s="18" t="s">
        <v>5505</v>
      </c>
      <c r="C2988" s="9" t="s">
        <v>11048</v>
      </c>
      <c r="D2988" s="9" t="s">
        <v>11049</v>
      </c>
      <c r="E2988" s="9" t="s">
        <v>6227</v>
      </c>
      <c r="F2988" s="9" t="s">
        <v>11022</v>
      </c>
      <c r="G2988" s="19"/>
    </row>
    <row r="2989">
      <c r="A2989" s="14" t="s">
        <v>248</v>
      </c>
      <c r="B2989" s="18" t="s">
        <v>11050</v>
      </c>
      <c r="C2989" s="9" t="s">
        <v>11051</v>
      </c>
      <c r="D2989" s="9" t="s">
        <v>11052</v>
      </c>
      <c r="E2989" s="9" t="s">
        <v>11024</v>
      </c>
      <c r="F2989" s="9" t="s">
        <v>11025</v>
      </c>
      <c r="G2989" s="19"/>
    </row>
    <row r="2990">
      <c r="A2990" s="14" t="s">
        <v>248</v>
      </c>
      <c r="B2990" s="18" t="s">
        <v>11050</v>
      </c>
      <c r="C2990" s="9" t="s">
        <v>11053</v>
      </c>
      <c r="D2990" s="9" t="s">
        <v>11054</v>
      </c>
      <c r="E2990" s="9" t="s">
        <v>6227</v>
      </c>
      <c r="F2990" s="9" t="s">
        <v>11055</v>
      </c>
      <c r="G2990" s="19"/>
    </row>
    <row r="2991">
      <c r="A2991" s="9" t="s">
        <v>248</v>
      </c>
      <c r="B2991" s="18" t="s">
        <v>4496</v>
      </c>
      <c r="C2991" s="9" t="s">
        <v>5067</v>
      </c>
      <c r="D2991" s="9" t="s">
        <v>11056</v>
      </c>
      <c r="E2991" s="9" t="s">
        <v>6227</v>
      </c>
      <c r="F2991" s="19" t="s">
        <v>11017</v>
      </c>
      <c r="G2991" s="19"/>
    </row>
    <row r="2992">
      <c r="A2992" s="9" t="s">
        <v>248</v>
      </c>
      <c r="B2992" s="18" t="s">
        <v>9856</v>
      </c>
      <c r="C2992" s="9" t="s">
        <v>4581</v>
      </c>
      <c r="D2992" s="9" t="s">
        <v>11057</v>
      </c>
      <c r="E2992" s="9" t="s">
        <v>6227</v>
      </c>
      <c r="F2992" s="19" t="s">
        <v>11036</v>
      </c>
      <c r="G2992" s="19"/>
    </row>
    <row r="2993">
      <c r="A2993" s="9" t="s">
        <v>248</v>
      </c>
      <c r="B2993" s="18" t="s">
        <v>9856</v>
      </c>
      <c r="C2993" s="9" t="s">
        <v>4581</v>
      </c>
      <c r="D2993" s="9" t="s">
        <v>11058</v>
      </c>
      <c r="E2993" s="9" t="s">
        <v>6227</v>
      </c>
      <c r="F2993" s="19" t="s">
        <v>11059</v>
      </c>
      <c r="G2993" s="19"/>
    </row>
    <row r="2994">
      <c r="A2994" s="9" t="s">
        <v>248</v>
      </c>
      <c r="B2994" s="18" t="s">
        <v>9856</v>
      </c>
      <c r="C2994" s="9" t="s">
        <v>4581</v>
      </c>
      <c r="D2994" s="9" t="s">
        <v>11060</v>
      </c>
      <c r="E2994" s="9" t="s">
        <v>6227</v>
      </c>
      <c r="F2994" s="19" t="s">
        <v>11061</v>
      </c>
      <c r="G2994" s="19"/>
    </row>
    <row r="2995">
      <c r="A2995" s="9" t="s">
        <v>248</v>
      </c>
      <c r="B2995" s="18" t="s">
        <v>9856</v>
      </c>
      <c r="C2995" s="9" t="s">
        <v>4581</v>
      </c>
      <c r="D2995" s="9" t="s">
        <v>11062</v>
      </c>
      <c r="E2995" s="9" t="s">
        <v>6227</v>
      </c>
      <c r="F2995" s="19" t="s">
        <v>11063</v>
      </c>
      <c r="G2995" s="19"/>
    </row>
    <row r="2996">
      <c r="A2996" s="9" t="s">
        <v>248</v>
      </c>
      <c r="B2996" s="18" t="s">
        <v>9856</v>
      </c>
      <c r="C2996" s="9" t="s">
        <v>4581</v>
      </c>
      <c r="D2996" s="9" t="s">
        <v>11064</v>
      </c>
      <c r="E2996" s="9" t="s">
        <v>6227</v>
      </c>
      <c r="F2996" s="19" t="s">
        <v>11065</v>
      </c>
      <c r="G2996" s="19"/>
    </row>
    <row r="2997">
      <c r="A2997" s="9" t="s">
        <v>248</v>
      </c>
      <c r="B2997" s="18" t="s">
        <v>4580</v>
      </c>
      <c r="C2997" s="9" t="s">
        <v>4581</v>
      </c>
      <c r="D2997" s="9" t="s">
        <v>11066</v>
      </c>
      <c r="E2997" s="9" t="s">
        <v>6227</v>
      </c>
      <c r="F2997" s="19" t="s">
        <v>11025</v>
      </c>
      <c r="G2997" s="19"/>
    </row>
    <row r="2998">
      <c r="A2998" s="9" t="s">
        <v>248</v>
      </c>
      <c r="B2998" s="18" t="s">
        <v>4580</v>
      </c>
      <c r="C2998" s="9" t="s">
        <v>4581</v>
      </c>
      <c r="D2998" s="9" t="s">
        <v>11067</v>
      </c>
      <c r="E2998" s="9" t="s">
        <v>6227</v>
      </c>
      <c r="F2998" s="19" t="s">
        <v>11022</v>
      </c>
      <c r="G2998" s="19"/>
    </row>
    <row r="2999">
      <c r="A2999" s="9" t="s">
        <v>248</v>
      </c>
      <c r="B2999" s="18" t="s">
        <v>4580</v>
      </c>
      <c r="C2999" s="9" t="s">
        <v>4581</v>
      </c>
      <c r="D2999" s="9" t="s">
        <v>11068</v>
      </c>
      <c r="E2999" s="9" t="s">
        <v>6227</v>
      </c>
      <c r="F2999" s="19" t="s">
        <v>11022</v>
      </c>
      <c r="G2999" s="19"/>
    </row>
    <row r="3000">
      <c r="A3000" s="9" t="s">
        <v>248</v>
      </c>
      <c r="B3000" s="18" t="s">
        <v>11069</v>
      </c>
      <c r="C3000" s="9" t="s">
        <v>4581</v>
      </c>
      <c r="D3000" s="9" t="s">
        <v>11070</v>
      </c>
      <c r="E3000" s="9"/>
      <c r="F3000" s="9" t="s">
        <v>11017</v>
      </c>
      <c r="G3000" s="19"/>
    </row>
    <row r="3001">
      <c r="A3001" s="9" t="s">
        <v>248</v>
      </c>
      <c r="B3001" s="18" t="s">
        <v>11069</v>
      </c>
      <c r="C3001" s="9" t="s">
        <v>4581</v>
      </c>
      <c r="D3001" s="9" t="s">
        <v>11071</v>
      </c>
      <c r="E3001" s="9"/>
      <c r="F3001" s="9" t="s">
        <v>11017</v>
      </c>
      <c r="G3001" s="19"/>
    </row>
    <row r="3002">
      <c r="A3002" s="9" t="s">
        <v>248</v>
      </c>
      <c r="B3002" s="18" t="s">
        <v>11069</v>
      </c>
      <c r="C3002" s="9" t="s">
        <v>4581</v>
      </c>
      <c r="D3002" s="9" t="s">
        <v>11072</v>
      </c>
      <c r="E3002" s="9"/>
      <c r="F3002" s="9" t="s">
        <v>11017</v>
      </c>
      <c r="G3002" s="19"/>
    </row>
    <row r="3003">
      <c r="A3003" s="9" t="s">
        <v>248</v>
      </c>
      <c r="B3003" s="18" t="s">
        <v>11069</v>
      </c>
      <c r="C3003" s="9" t="s">
        <v>4581</v>
      </c>
      <c r="D3003" s="9" t="s">
        <v>11073</v>
      </c>
      <c r="E3003" s="9"/>
      <c r="F3003" s="9" t="s">
        <v>11017</v>
      </c>
      <c r="G3003" s="19"/>
    </row>
    <row r="3004">
      <c r="A3004" s="9" t="s">
        <v>248</v>
      </c>
      <c r="B3004" s="18" t="s">
        <v>11069</v>
      </c>
      <c r="C3004" s="9" t="s">
        <v>11074</v>
      </c>
      <c r="D3004" s="9" t="s">
        <v>11075</v>
      </c>
      <c r="E3004" s="9"/>
      <c r="F3004" s="9" t="s">
        <v>11017</v>
      </c>
      <c r="G3004" s="19"/>
    </row>
    <row r="3005">
      <c r="A3005" s="9" t="s">
        <v>248</v>
      </c>
      <c r="B3005" s="18" t="s">
        <v>11069</v>
      </c>
      <c r="C3005" s="9" t="s">
        <v>11074</v>
      </c>
      <c r="D3005" s="9" t="s">
        <v>11076</v>
      </c>
      <c r="E3005" s="9"/>
      <c r="F3005" s="9" t="s">
        <v>11017</v>
      </c>
      <c r="G3005" s="19"/>
    </row>
    <row r="3006">
      <c r="A3006" s="60" t="s">
        <v>366</v>
      </c>
    </row>
    <row r="3007">
      <c r="A3007" s="9" t="s">
        <v>4540</v>
      </c>
      <c r="B3007" s="18" t="s">
        <v>11018</v>
      </c>
      <c r="C3007" s="9"/>
      <c r="D3007" s="9"/>
      <c r="E3007" s="9" t="s">
        <v>11077</v>
      </c>
      <c r="F3007" s="9" t="s">
        <v>11078</v>
      </c>
      <c r="G3007" s="19"/>
    </row>
    <row r="3008">
      <c r="A3008" s="9" t="s">
        <v>248</v>
      </c>
      <c r="B3008" s="18" t="s">
        <v>4496</v>
      </c>
      <c r="C3008" s="9"/>
      <c r="D3008" s="9"/>
      <c r="E3008" s="9" t="s">
        <v>922</v>
      </c>
      <c r="F3008" s="9" t="s">
        <v>11079</v>
      </c>
      <c r="G3008" s="19"/>
    </row>
    <row r="3009">
      <c r="A3009" s="1" t="s">
        <v>11080</v>
      </c>
    </row>
    <row r="3010">
      <c r="A3010" s="9" t="s">
        <v>687</v>
      </c>
      <c r="B3010" s="18" t="s">
        <v>11081</v>
      </c>
      <c r="C3010" s="9" t="s">
        <v>11082</v>
      </c>
      <c r="D3010" s="9" t="s">
        <v>11083</v>
      </c>
      <c r="E3010" s="9"/>
      <c r="F3010" s="9" t="s">
        <v>11084</v>
      </c>
      <c r="G3010" s="19"/>
    </row>
    <row r="3011">
      <c r="A3011" s="9" t="s">
        <v>687</v>
      </c>
      <c r="B3011" s="18" t="s">
        <v>11081</v>
      </c>
      <c r="C3011" s="9" t="s">
        <v>11082</v>
      </c>
      <c r="D3011" s="9" t="s">
        <v>11085</v>
      </c>
      <c r="E3011" s="9"/>
      <c r="F3011" s="9" t="s">
        <v>11086</v>
      </c>
      <c r="G3011" s="19"/>
    </row>
    <row r="3012">
      <c r="A3012" s="9" t="s">
        <v>687</v>
      </c>
      <c r="B3012" s="18" t="s">
        <v>11081</v>
      </c>
      <c r="C3012" s="9" t="s">
        <v>11087</v>
      </c>
      <c r="D3012" s="9" t="s">
        <v>11088</v>
      </c>
      <c r="E3012" s="9"/>
      <c r="F3012" s="9" t="s">
        <v>11089</v>
      </c>
      <c r="G3012" s="19"/>
    </row>
    <row r="3013">
      <c r="A3013" s="9" t="s">
        <v>687</v>
      </c>
      <c r="B3013" s="18" t="s">
        <v>11090</v>
      </c>
      <c r="C3013" s="9" t="s">
        <v>11091</v>
      </c>
      <c r="D3013" s="9" t="s">
        <v>11092</v>
      </c>
      <c r="E3013" s="9"/>
      <c r="F3013" s="9" t="s">
        <v>11093</v>
      </c>
      <c r="G3013" s="19"/>
    </row>
    <row r="3014">
      <c r="A3014" s="9" t="s">
        <v>687</v>
      </c>
      <c r="B3014" s="18" t="s">
        <v>11090</v>
      </c>
      <c r="C3014" s="9" t="s">
        <v>11094</v>
      </c>
      <c r="D3014" s="9" t="s">
        <v>11095</v>
      </c>
      <c r="E3014" s="9"/>
      <c r="F3014" s="9" t="s">
        <v>11096</v>
      </c>
      <c r="G3014" s="19"/>
    </row>
    <row r="3015">
      <c r="A3015" s="9" t="s">
        <v>248</v>
      </c>
      <c r="B3015" s="18" t="s">
        <v>11097</v>
      </c>
      <c r="C3015" s="9" t="s">
        <v>11098</v>
      </c>
      <c r="D3015" s="9" t="s">
        <v>11099</v>
      </c>
      <c r="E3015" s="9"/>
      <c r="F3015" s="9" t="s">
        <v>11100</v>
      </c>
      <c r="G3015" s="19"/>
    </row>
    <row r="3016">
      <c r="A3016" s="9" t="s">
        <v>388</v>
      </c>
      <c r="B3016" s="18" t="s">
        <v>8130</v>
      </c>
      <c r="C3016" s="9" t="s">
        <v>11101</v>
      </c>
      <c r="D3016" s="9" t="s">
        <v>11102</v>
      </c>
      <c r="E3016" s="9" t="s">
        <v>11103</v>
      </c>
      <c r="F3016" s="9" t="s">
        <v>11104</v>
      </c>
      <c r="G3016" s="19"/>
    </row>
    <row r="3017">
      <c r="A3017" s="9" t="s">
        <v>388</v>
      </c>
      <c r="B3017" s="18" t="s">
        <v>5405</v>
      </c>
      <c r="C3017" s="9" t="s">
        <v>11105</v>
      </c>
      <c r="D3017" s="9" t="s">
        <v>11106</v>
      </c>
      <c r="E3017" s="9"/>
      <c r="F3017" s="9" t="s">
        <v>11086</v>
      </c>
      <c r="G3017" s="19"/>
    </row>
    <row r="3018">
      <c r="A3018" s="9" t="s">
        <v>388</v>
      </c>
      <c r="B3018" s="18" t="s">
        <v>5405</v>
      </c>
      <c r="C3018" s="9" t="s">
        <v>11105</v>
      </c>
      <c r="D3018" s="9" t="s">
        <v>11107</v>
      </c>
      <c r="E3018" s="9"/>
      <c r="F3018" s="9" t="s">
        <v>11086</v>
      </c>
      <c r="G3018" s="19"/>
    </row>
    <row r="3019">
      <c r="A3019" s="9" t="s">
        <v>388</v>
      </c>
      <c r="B3019" s="18" t="s">
        <v>1010</v>
      </c>
      <c r="C3019" s="9" t="s">
        <v>11108</v>
      </c>
      <c r="D3019" s="9" t="s">
        <v>11109</v>
      </c>
      <c r="E3019" s="9"/>
      <c r="F3019" s="9" t="s">
        <v>11110</v>
      </c>
      <c r="G3019" s="19"/>
    </row>
    <row r="3020">
      <c r="A3020" s="9" t="s">
        <v>388</v>
      </c>
      <c r="B3020" s="18" t="s">
        <v>1010</v>
      </c>
      <c r="C3020" s="9" t="s">
        <v>11108</v>
      </c>
      <c r="D3020" s="9" t="s">
        <v>11111</v>
      </c>
      <c r="E3020" s="9"/>
      <c r="F3020" s="9" t="s">
        <v>11112</v>
      </c>
      <c r="G3020" s="19"/>
    </row>
    <row r="3021">
      <c r="A3021" s="9" t="s">
        <v>388</v>
      </c>
      <c r="B3021" s="18" t="s">
        <v>1010</v>
      </c>
      <c r="C3021" s="9" t="s">
        <v>11113</v>
      </c>
      <c r="D3021" s="9" t="s">
        <v>11114</v>
      </c>
      <c r="E3021" s="9"/>
      <c r="F3021" s="9" t="s">
        <v>11115</v>
      </c>
      <c r="G3021" s="19"/>
    </row>
    <row r="3022">
      <c r="A3022" s="9" t="s">
        <v>388</v>
      </c>
      <c r="B3022" s="18" t="s">
        <v>1010</v>
      </c>
      <c r="C3022" s="9" t="s">
        <v>11116</v>
      </c>
      <c r="D3022" s="9" t="s">
        <v>11117</v>
      </c>
      <c r="E3022" s="9"/>
      <c r="F3022" s="9" t="s">
        <v>11118</v>
      </c>
      <c r="G3022" s="19"/>
    </row>
    <row r="3023">
      <c r="A3023" s="9" t="s">
        <v>388</v>
      </c>
      <c r="B3023" s="18" t="s">
        <v>1010</v>
      </c>
      <c r="C3023" s="9" t="s">
        <v>1655</v>
      </c>
      <c r="D3023" s="9" t="s">
        <v>11119</v>
      </c>
      <c r="E3023" s="9"/>
      <c r="F3023" s="9" t="s">
        <v>11120</v>
      </c>
      <c r="G3023" s="19"/>
    </row>
    <row r="3024">
      <c r="A3024" s="9" t="s">
        <v>388</v>
      </c>
      <c r="B3024" s="18" t="s">
        <v>1010</v>
      </c>
      <c r="C3024" s="9" t="s">
        <v>1662</v>
      </c>
      <c r="D3024" s="9" t="s">
        <v>11121</v>
      </c>
      <c r="E3024" s="9"/>
      <c r="F3024" s="9" t="s">
        <v>11118</v>
      </c>
      <c r="G3024" s="19"/>
    </row>
    <row r="3025">
      <c r="A3025" s="9" t="s">
        <v>388</v>
      </c>
      <c r="B3025" s="18" t="s">
        <v>1010</v>
      </c>
      <c r="C3025" s="9" t="s">
        <v>10096</v>
      </c>
      <c r="D3025" s="9" t="s">
        <v>11122</v>
      </c>
      <c r="E3025" s="9"/>
      <c r="F3025" s="9" t="s">
        <v>11123</v>
      </c>
      <c r="G3025" s="19"/>
    </row>
    <row r="3026">
      <c r="A3026" s="9" t="s">
        <v>388</v>
      </c>
      <c r="B3026" s="18" t="s">
        <v>1010</v>
      </c>
      <c r="C3026" s="9" t="s">
        <v>10096</v>
      </c>
      <c r="D3026" s="9" t="s">
        <v>11124</v>
      </c>
      <c r="E3026" s="9"/>
      <c r="F3026" s="9" t="s">
        <v>11125</v>
      </c>
      <c r="G3026" s="19"/>
    </row>
    <row r="3027">
      <c r="A3027" s="9" t="s">
        <v>388</v>
      </c>
      <c r="B3027" s="18" t="s">
        <v>1010</v>
      </c>
      <c r="C3027" s="9" t="s">
        <v>2159</v>
      </c>
      <c r="D3027" s="9" t="s">
        <v>11126</v>
      </c>
      <c r="E3027" s="9" t="s">
        <v>2198</v>
      </c>
      <c r="F3027" s="9" t="s">
        <v>11127</v>
      </c>
      <c r="G3027" s="19"/>
    </row>
    <row r="3028">
      <c r="A3028" s="9" t="s">
        <v>388</v>
      </c>
      <c r="B3028" s="18" t="s">
        <v>1010</v>
      </c>
      <c r="C3028" s="9" t="s">
        <v>2167</v>
      </c>
      <c r="D3028" s="9" t="s">
        <v>1671</v>
      </c>
      <c r="E3028" s="9"/>
      <c r="F3028" s="9" t="s">
        <v>11128</v>
      </c>
      <c r="G3028" s="19"/>
    </row>
    <row r="3029">
      <c r="A3029" s="9" t="s">
        <v>388</v>
      </c>
      <c r="B3029" s="18" t="s">
        <v>1010</v>
      </c>
      <c r="C3029" s="9" t="s">
        <v>10625</v>
      </c>
      <c r="D3029" s="9" t="s">
        <v>11129</v>
      </c>
      <c r="E3029" s="9"/>
      <c r="F3029" s="9" t="s">
        <v>11130</v>
      </c>
      <c r="G3029" s="19"/>
    </row>
    <row r="3030">
      <c r="A3030" s="9" t="s">
        <v>388</v>
      </c>
      <c r="B3030" s="18" t="s">
        <v>1010</v>
      </c>
      <c r="C3030" s="9" t="s">
        <v>10856</v>
      </c>
      <c r="D3030" s="9" t="s">
        <v>4747</v>
      </c>
      <c r="E3030" s="9"/>
      <c r="F3030" s="9" t="s">
        <v>11131</v>
      </c>
      <c r="G3030" s="19"/>
    </row>
    <row r="3031">
      <c r="A3031" s="9" t="s">
        <v>388</v>
      </c>
      <c r="B3031" s="18" t="s">
        <v>1010</v>
      </c>
      <c r="C3031" s="9" t="s">
        <v>9887</v>
      </c>
      <c r="D3031" s="9" t="s">
        <v>2850</v>
      </c>
      <c r="E3031" s="9"/>
      <c r="F3031" s="9" t="s">
        <v>11132</v>
      </c>
      <c r="G3031" s="19"/>
    </row>
    <row r="3032">
      <c r="A3032" s="9" t="s">
        <v>388</v>
      </c>
      <c r="B3032" s="18" t="s">
        <v>1010</v>
      </c>
      <c r="C3032" s="9" t="s">
        <v>2189</v>
      </c>
      <c r="D3032" s="9" t="s">
        <v>2191</v>
      </c>
      <c r="E3032" s="9"/>
      <c r="F3032" s="9" t="s">
        <v>11131</v>
      </c>
      <c r="G3032" s="19"/>
    </row>
    <row r="3033">
      <c r="A3033" s="9" t="s">
        <v>388</v>
      </c>
      <c r="B3033" s="18" t="s">
        <v>1010</v>
      </c>
      <c r="C3033" s="9" t="s">
        <v>7539</v>
      </c>
      <c r="D3033" s="9" t="s">
        <v>11133</v>
      </c>
      <c r="E3033" s="9"/>
      <c r="F3033" s="9" t="s">
        <v>11131</v>
      </c>
      <c r="G3033" s="19"/>
    </row>
    <row r="3034">
      <c r="A3034" s="9" t="s">
        <v>388</v>
      </c>
      <c r="B3034" s="18" t="s">
        <v>1010</v>
      </c>
      <c r="C3034" s="9" t="s">
        <v>2217</v>
      </c>
      <c r="D3034" s="9" t="s">
        <v>11134</v>
      </c>
      <c r="E3034" s="9" t="s">
        <v>4695</v>
      </c>
      <c r="F3034" s="9" t="s">
        <v>11135</v>
      </c>
      <c r="G3034" s="19"/>
    </row>
    <row r="3035">
      <c r="A3035" s="9" t="s">
        <v>388</v>
      </c>
      <c r="B3035" s="18" t="s">
        <v>1010</v>
      </c>
      <c r="C3035" s="9" t="s">
        <v>11136</v>
      </c>
      <c r="D3035" s="9" t="s">
        <v>11137</v>
      </c>
      <c r="E3035" s="9"/>
      <c r="F3035" s="9" t="s">
        <v>11135</v>
      </c>
      <c r="G3035" s="19"/>
    </row>
    <row r="3036">
      <c r="A3036" s="9" t="s">
        <v>388</v>
      </c>
      <c r="B3036" s="18" t="s">
        <v>1010</v>
      </c>
      <c r="C3036" s="9" t="s">
        <v>11138</v>
      </c>
      <c r="D3036" s="9" t="s">
        <v>11139</v>
      </c>
      <c r="E3036" s="9" t="s">
        <v>11140</v>
      </c>
      <c r="F3036" s="9" t="s">
        <v>11135</v>
      </c>
      <c r="G3036" s="19"/>
    </row>
    <row r="3037">
      <c r="A3037" s="9" t="s">
        <v>388</v>
      </c>
      <c r="B3037" s="18" t="s">
        <v>6505</v>
      </c>
      <c r="C3037" s="9" t="s">
        <v>11141</v>
      </c>
      <c r="D3037" s="9" t="s">
        <v>11142</v>
      </c>
      <c r="E3037" s="9" t="s">
        <v>11143</v>
      </c>
      <c r="F3037" s="9" t="s">
        <v>11144</v>
      </c>
      <c r="G3037" s="19"/>
    </row>
    <row r="3038">
      <c r="A3038" s="9" t="s">
        <v>234</v>
      </c>
      <c r="B3038" s="18" t="s">
        <v>5607</v>
      </c>
      <c r="C3038" s="9" t="s">
        <v>11145</v>
      </c>
      <c r="D3038" s="9" t="s">
        <v>11146</v>
      </c>
      <c r="E3038" s="9"/>
      <c r="F3038" s="9" t="s">
        <v>11147</v>
      </c>
      <c r="G3038" s="19"/>
    </row>
    <row r="3039">
      <c r="A3039" s="9" t="s">
        <v>234</v>
      </c>
      <c r="B3039" s="18" t="s">
        <v>5607</v>
      </c>
      <c r="C3039" s="9" t="s">
        <v>11148</v>
      </c>
      <c r="D3039" s="9" t="s">
        <v>11149</v>
      </c>
      <c r="E3039" s="9"/>
      <c r="F3039" s="9" t="s">
        <v>11150</v>
      </c>
      <c r="G3039" s="19"/>
    </row>
    <row r="3040">
      <c r="A3040" s="9" t="s">
        <v>234</v>
      </c>
      <c r="B3040" s="18" t="s">
        <v>5607</v>
      </c>
      <c r="C3040" s="9" t="s">
        <v>11148</v>
      </c>
      <c r="D3040" s="9" t="s">
        <v>11151</v>
      </c>
      <c r="E3040" s="9"/>
      <c r="F3040" s="9" t="s">
        <v>11150</v>
      </c>
      <c r="G3040" s="19"/>
    </row>
    <row r="3041">
      <c r="A3041" s="9" t="s">
        <v>234</v>
      </c>
      <c r="B3041" s="18" t="s">
        <v>5607</v>
      </c>
      <c r="C3041" s="9" t="s">
        <v>11148</v>
      </c>
      <c r="D3041" s="9" t="s">
        <v>11152</v>
      </c>
      <c r="E3041" s="9"/>
      <c r="F3041" s="9" t="s">
        <v>11150</v>
      </c>
      <c r="G3041" s="19"/>
    </row>
    <row r="3042">
      <c r="A3042" s="60" t="s">
        <v>366</v>
      </c>
    </row>
    <row r="3043">
      <c r="A3043" s="9" t="s">
        <v>687</v>
      </c>
      <c r="B3043" s="18" t="s">
        <v>5061</v>
      </c>
      <c r="C3043" s="9"/>
      <c r="D3043" s="9"/>
      <c r="E3043" s="9" t="s">
        <v>11153</v>
      </c>
      <c r="F3043" s="9"/>
      <c r="G3043" s="19"/>
    </row>
    <row r="3044">
      <c r="A3044" s="9" t="s">
        <v>687</v>
      </c>
      <c r="B3044" s="18" t="s">
        <v>11154</v>
      </c>
      <c r="C3044" s="9"/>
      <c r="D3044" s="9"/>
      <c r="E3044" s="9" t="s">
        <v>11153</v>
      </c>
      <c r="F3044" s="9"/>
      <c r="G3044" s="19"/>
    </row>
    <row r="3045">
      <c r="A3045" s="9" t="s">
        <v>368</v>
      </c>
      <c r="B3045" s="18" t="s">
        <v>368</v>
      </c>
      <c r="C3045" s="9"/>
      <c r="D3045" s="9"/>
      <c r="E3045" s="9" t="s">
        <v>2098</v>
      </c>
      <c r="F3045" s="9" t="s">
        <v>11135</v>
      </c>
      <c r="G3045" s="19"/>
    </row>
    <row r="3046">
      <c r="A3046" s="1" t="s">
        <v>11155</v>
      </c>
    </row>
    <row r="3047">
      <c r="A3047" s="9" t="s">
        <v>687</v>
      </c>
      <c r="B3047" s="18" t="s">
        <v>11081</v>
      </c>
      <c r="C3047" s="9" t="s">
        <v>11156</v>
      </c>
      <c r="D3047" s="9" t="s">
        <v>11157</v>
      </c>
      <c r="E3047" s="9"/>
      <c r="F3047" s="9" t="s">
        <v>11158</v>
      </c>
      <c r="G3047" s="19"/>
    </row>
    <row r="3048">
      <c r="A3048" s="9" t="s">
        <v>388</v>
      </c>
      <c r="B3048" s="18" t="s">
        <v>1010</v>
      </c>
      <c r="C3048" s="9"/>
      <c r="D3048" s="9"/>
      <c r="E3048" s="9"/>
      <c r="F3048" s="9" t="s">
        <v>11159</v>
      </c>
      <c r="G3048" s="19"/>
    </row>
    <row r="3049">
      <c r="A3049" s="1" t="s">
        <v>11160</v>
      </c>
    </row>
    <row r="3050">
      <c r="A3050" s="9" t="s">
        <v>388</v>
      </c>
      <c r="B3050" s="18" t="s">
        <v>1010</v>
      </c>
      <c r="C3050" s="9" t="s">
        <v>11161</v>
      </c>
      <c r="D3050" s="9" t="s">
        <v>11162</v>
      </c>
      <c r="E3050" s="9"/>
      <c r="F3050" s="9" t="s">
        <v>11163</v>
      </c>
      <c r="G3050" s="19"/>
    </row>
    <row r="3051">
      <c r="A3051" s="9" t="s">
        <v>388</v>
      </c>
      <c r="B3051" s="18" t="s">
        <v>1010</v>
      </c>
      <c r="C3051" s="9" t="s">
        <v>1655</v>
      </c>
      <c r="D3051" s="9" t="s">
        <v>368</v>
      </c>
      <c r="E3051" s="9"/>
      <c r="F3051" s="9" t="s">
        <v>11164</v>
      </c>
      <c r="G3051" s="19"/>
    </row>
    <row r="3052">
      <c r="A3052" s="9" t="s">
        <v>388</v>
      </c>
      <c r="B3052" s="18" t="s">
        <v>1010</v>
      </c>
      <c r="C3052" s="9" t="s">
        <v>10856</v>
      </c>
      <c r="D3052" s="9" t="s">
        <v>4747</v>
      </c>
      <c r="E3052" s="9"/>
      <c r="F3052" s="9" t="s">
        <v>11165</v>
      </c>
      <c r="G3052" s="19"/>
    </row>
    <row r="3053">
      <c r="A3053" s="9" t="s">
        <v>388</v>
      </c>
      <c r="B3053" s="18" t="s">
        <v>1010</v>
      </c>
      <c r="C3053" s="9" t="s">
        <v>11166</v>
      </c>
      <c r="D3053" s="9" t="s">
        <v>11167</v>
      </c>
      <c r="E3053" s="9"/>
      <c r="F3053" s="9" t="s">
        <v>11165</v>
      </c>
      <c r="G3053" s="19"/>
    </row>
    <row r="3054">
      <c r="A3054" s="60" t="s">
        <v>366</v>
      </c>
    </row>
    <row r="3055">
      <c r="A3055" s="9" t="s">
        <v>687</v>
      </c>
      <c r="B3055" s="18" t="s">
        <v>693</v>
      </c>
      <c r="C3055" s="9"/>
      <c r="D3055" s="9"/>
      <c r="E3055" s="9"/>
      <c r="F3055" s="9" t="s">
        <v>11168</v>
      </c>
      <c r="G3055" s="19"/>
    </row>
    <row r="3056">
      <c r="A3056" s="9" t="s">
        <v>248</v>
      </c>
      <c r="B3056" s="18" t="s">
        <v>4908</v>
      </c>
      <c r="C3056" s="9"/>
      <c r="D3056" s="9"/>
      <c r="E3056" s="9"/>
      <c r="F3056" s="9"/>
      <c r="G3056" s="19"/>
    </row>
    <row r="3057">
      <c r="A3057" s="9" t="s">
        <v>636</v>
      </c>
      <c r="B3057" s="18" t="s">
        <v>11169</v>
      </c>
      <c r="C3057" s="9"/>
      <c r="D3057" s="9"/>
      <c r="E3057" s="9" t="s">
        <v>11170</v>
      </c>
      <c r="F3057" s="9" t="s">
        <v>11171</v>
      </c>
      <c r="G3057" s="19"/>
    </row>
    <row r="3058">
      <c r="A3058" s="9" t="s">
        <v>566</v>
      </c>
      <c r="B3058" s="18" t="s">
        <v>7555</v>
      </c>
      <c r="C3058" s="9"/>
      <c r="D3058" s="9"/>
      <c r="E3058" s="9"/>
      <c r="F3058" s="9"/>
      <c r="G3058" s="19"/>
    </row>
    <row r="3059">
      <c r="A3059" s="1" t="s">
        <v>11172</v>
      </c>
    </row>
    <row r="3060">
      <c r="A3060" s="9" t="s">
        <v>687</v>
      </c>
      <c r="B3060" s="18" t="s">
        <v>2672</v>
      </c>
      <c r="C3060" s="9" t="s">
        <v>7573</v>
      </c>
      <c r="D3060" s="9" t="s">
        <v>11173</v>
      </c>
      <c r="E3060" s="9" t="s">
        <v>11174</v>
      </c>
      <c r="F3060" s="9" t="s">
        <v>11175</v>
      </c>
      <c r="G3060" s="19"/>
    </row>
    <row r="3061">
      <c r="A3061" s="9" t="s">
        <v>687</v>
      </c>
      <c r="B3061" s="18" t="s">
        <v>2672</v>
      </c>
      <c r="C3061" s="9" t="s">
        <v>7573</v>
      </c>
      <c r="D3061" s="9" t="s">
        <v>11176</v>
      </c>
      <c r="E3061" s="9" t="s">
        <v>11174</v>
      </c>
      <c r="F3061" s="9" t="s">
        <v>11177</v>
      </c>
      <c r="G3061" s="19"/>
    </row>
    <row r="3062">
      <c r="A3062" s="9" t="s">
        <v>687</v>
      </c>
      <c r="B3062" s="18" t="s">
        <v>1306</v>
      </c>
      <c r="C3062" s="9" t="s">
        <v>2690</v>
      </c>
      <c r="D3062" s="9" t="s">
        <v>11178</v>
      </c>
      <c r="E3062" s="9" t="s">
        <v>11179</v>
      </c>
      <c r="F3062" s="9" t="s">
        <v>11180</v>
      </c>
      <c r="G3062" s="19"/>
    </row>
    <row r="3063">
      <c r="A3063" s="9" t="s">
        <v>687</v>
      </c>
      <c r="B3063" s="18" t="s">
        <v>1306</v>
      </c>
      <c r="C3063" s="9" t="s">
        <v>2690</v>
      </c>
      <c r="D3063" s="9" t="s">
        <v>11181</v>
      </c>
      <c r="E3063" s="9" t="s">
        <v>11179</v>
      </c>
      <c r="F3063" s="9" t="s">
        <v>11182</v>
      </c>
      <c r="G3063" s="19"/>
    </row>
    <row r="3064">
      <c r="A3064" s="9" t="s">
        <v>687</v>
      </c>
      <c r="B3064" s="18" t="s">
        <v>1306</v>
      </c>
      <c r="C3064" s="9" t="s">
        <v>5219</v>
      </c>
      <c r="D3064" s="9" t="s">
        <v>5220</v>
      </c>
      <c r="E3064" s="9"/>
      <c r="F3064" s="9" t="s">
        <v>11183</v>
      </c>
      <c r="G3064" s="19"/>
    </row>
    <row r="3065">
      <c r="A3065" s="9" t="s">
        <v>687</v>
      </c>
      <c r="B3065" s="18" t="s">
        <v>1306</v>
      </c>
      <c r="C3065" s="9" t="s">
        <v>5219</v>
      </c>
      <c r="D3065" s="9" t="s">
        <v>11184</v>
      </c>
      <c r="E3065" s="9"/>
      <c r="F3065" s="9" t="s">
        <v>11185</v>
      </c>
      <c r="G3065" s="19"/>
    </row>
    <row r="3066">
      <c r="A3066" s="9" t="s">
        <v>687</v>
      </c>
      <c r="B3066" s="18" t="s">
        <v>1306</v>
      </c>
      <c r="C3066" s="9" t="s">
        <v>5219</v>
      </c>
      <c r="D3066" s="9" t="s">
        <v>11186</v>
      </c>
      <c r="E3066" s="9"/>
      <c r="F3066" s="9" t="s">
        <v>11182</v>
      </c>
      <c r="G3066" s="19"/>
    </row>
    <row r="3067">
      <c r="A3067" s="9" t="s">
        <v>687</v>
      </c>
      <c r="B3067" s="18" t="s">
        <v>693</v>
      </c>
      <c r="C3067" s="9" t="s">
        <v>1585</v>
      </c>
      <c r="D3067" s="9" t="s">
        <v>1586</v>
      </c>
      <c r="E3067" s="9"/>
      <c r="F3067" s="9" t="s">
        <v>11187</v>
      </c>
      <c r="G3067" s="19"/>
    </row>
    <row r="3068">
      <c r="A3068" s="9" t="s">
        <v>687</v>
      </c>
      <c r="B3068" s="18" t="s">
        <v>693</v>
      </c>
      <c r="C3068" s="9" t="s">
        <v>1594</v>
      </c>
      <c r="D3068" s="9" t="s">
        <v>328</v>
      </c>
      <c r="E3068" s="9" t="s">
        <v>6227</v>
      </c>
      <c r="F3068" s="9" t="s">
        <v>4571</v>
      </c>
      <c r="G3068" s="19"/>
    </row>
    <row r="3069">
      <c r="A3069" s="9" t="s">
        <v>687</v>
      </c>
      <c r="B3069" s="18" t="s">
        <v>693</v>
      </c>
      <c r="C3069" s="9" t="s">
        <v>955</v>
      </c>
      <c r="D3069" s="9" t="s">
        <v>956</v>
      </c>
      <c r="E3069" s="9"/>
      <c r="F3069" s="9" t="s">
        <v>11188</v>
      </c>
      <c r="G3069" s="19"/>
    </row>
    <row r="3070">
      <c r="A3070" s="9" t="s">
        <v>687</v>
      </c>
      <c r="B3070" s="18" t="s">
        <v>693</v>
      </c>
      <c r="C3070" s="9" t="s">
        <v>1631</v>
      </c>
      <c r="D3070" s="9" t="s">
        <v>7441</v>
      </c>
      <c r="E3070" s="9" t="s">
        <v>6227</v>
      </c>
      <c r="F3070" s="9" t="s">
        <v>11189</v>
      </c>
      <c r="G3070" s="19"/>
    </row>
    <row r="3071">
      <c r="A3071" s="9" t="s">
        <v>687</v>
      </c>
      <c r="B3071" s="18" t="s">
        <v>693</v>
      </c>
      <c r="C3071" s="9" t="s">
        <v>1634</v>
      </c>
      <c r="D3071" s="9" t="s">
        <v>985</v>
      </c>
      <c r="E3071" s="9" t="s">
        <v>6227</v>
      </c>
      <c r="F3071" s="9" t="s">
        <v>11190</v>
      </c>
      <c r="G3071" s="19"/>
    </row>
    <row r="3072">
      <c r="A3072" s="9" t="s">
        <v>687</v>
      </c>
      <c r="B3072" s="18" t="s">
        <v>11191</v>
      </c>
      <c r="C3072" s="9" t="s">
        <v>11191</v>
      </c>
      <c r="D3072" s="9" t="s">
        <v>11192</v>
      </c>
      <c r="E3072" s="9" t="s">
        <v>6227</v>
      </c>
      <c r="F3072" s="9" t="s">
        <v>11193</v>
      </c>
      <c r="G3072" s="19"/>
    </row>
    <row r="3073">
      <c r="A3073" s="9" t="s">
        <v>388</v>
      </c>
      <c r="B3073" s="18" t="s">
        <v>11194</v>
      </c>
      <c r="C3073" s="9" t="s">
        <v>11195</v>
      </c>
      <c r="D3073" s="9"/>
      <c r="E3073" s="9" t="s">
        <v>11196</v>
      </c>
      <c r="F3073" s="9" t="s">
        <v>11197</v>
      </c>
      <c r="G3073" s="19"/>
    </row>
    <row r="3074">
      <c r="A3074" s="9" t="s">
        <v>388</v>
      </c>
      <c r="B3074" s="18" t="s">
        <v>1347</v>
      </c>
      <c r="C3074" s="9" t="s">
        <v>7472</v>
      </c>
      <c r="D3074" s="9" t="s">
        <v>11198</v>
      </c>
      <c r="E3074" s="9"/>
      <c r="F3074" s="9" t="s">
        <v>11199</v>
      </c>
      <c r="G3074" s="19"/>
    </row>
    <row r="3075">
      <c r="A3075" s="9" t="s">
        <v>388</v>
      </c>
      <c r="B3075" s="18" t="s">
        <v>1010</v>
      </c>
      <c r="C3075" s="9" t="s">
        <v>1655</v>
      </c>
      <c r="D3075" s="9" t="s">
        <v>1656</v>
      </c>
      <c r="E3075" s="9" t="s">
        <v>4695</v>
      </c>
      <c r="F3075" s="9" t="s">
        <v>11187</v>
      </c>
      <c r="G3075" s="19"/>
    </row>
    <row r="3076">
      <c r="A3076" s="9" t="s">
        <v>388</v>
      </c>
      <c r="B3076" s="18" t="s">
        <v>1010</v>
      </c>
      <c r="C3076" s="9" t="s">
        <v>1655</v>
      </c>
      <c r="D3076" s="9" t="s">
        <v>2148</v>
      </c>
      <c r="E3076" s="9"/>
      <c r="F3076" s="9" t="s">
        <v>11188</v>
      </c>
      <c r="G3076" s="19"/>
    </row>
    <row r="3077">
      <c r="A3077" s="9" t="s">
        <v>388</v>
      </c>
      <c r="B3077" s="18" t="s">
        <v>1010</v>
      </c>
      <c r="C3077" s="9" t="s">
        <v>1655</v>
      </c>
      <c r="D3077" s="9" t="s">
        <v>11200</v>
      </c>
      <c r="E3077" s="9"/>
      <c r="F3077" s="9" t="s">
        <v>11201</v>
      </c>
      <c r="G3077" s="19"/>
    </row>
    <row r="3078">
      <c r="A3078" s="9" t="s">
        <v>388</v>
      </c>
      <c r="B3078" s="18" t="s">
        <v>1010</v>
      </c>
      <c r="C3078" s="9" t="s">
        <v>1655</v>
      </c>
      <c r="D3078" s="9" t="s">
        <v>368</v>
      </c>
      <c r="E3078" s="9"/>
      <c r="F3078" s="9" t="s">
        <v>11202</v>
      </c>
      <c r="G3078" s="19"/>
    </row>
    <row r="3079">
      <c r="A3079" s="9" t="s">
        <v>388</v>
      </c>
      <c r="B3079" s="18" t="s">
        <v>1010</v>
      </c>
      <c r="C3079" s="9" t="s">
        <v>1662</v>
      </c>
      <c r="D3079" s="9" t="s">
        <v>11203</v>
      </c>
      <c r="E3079" s="9"/>
      <c r="F3079" s="9" t="s">
        <v>11187</v>
      </c>
      <c r="G3079" s="19"/>
    </row>
    <row r="3080">
      <c r="A3080" s="9" t="s">
        <v>388</v>
      </c>
      <c r="B3080" s="18" t="s">
        <v>1010</v>
      </c>
      <c r="C3080" s="9" t="s">
        <v>2189</v>
      </c>
      <c r="D3080" s="9" t="s">
        <v>10104</v>
      </c>
      <c r="E3080" s="9"/>
      <c r="F3080" s="9" t="s">
        <v>11204</v>
      </c>
      <c r="G3080" s="19"/>
    </row>
    <row r="3081">
      <c r="A3081" s="9" t="s">
        <v>388</v>
      </c>
      <c r="B3081" s="18" t="s">
        <v>1010</v>
      </c>
      <c r="C3081" s="9" t="s">
        <v>2164</v>
      </c>
      <c r="D3081" s="9" t="s">
        <v>2844</v>
      </c>
      <c r="E3081" s="9"/>
      <c r="F3081" s="9" t="s">
        <v>11205</v>
      </c>
      <c r="G3081" s="19"/>
    </row>
    <row r="3082">
      <c r="A3082" s="9" t="s">
        <v>388</v>
      </c>
      <c r="B3082" s="18" t="s">
        <v>1010</v>
      </c>
      <c r="C3082" s="9" t="s">
        <v>7543</v>
      </c>
      <c r="D3082" s="9" t="s">
        <v>11206</v>
      </c>
      <c r="E3082" s="9" t="s">
        <v>4695</v>
      </c>
      <c r="F3082" s="9" t="s">
        <v>11207</v>
      </c>
      <c r="G3082" s="19"/>
    </row>
    <row r="3083">
      <c r="A3083" s="9" t="s">
        <v>388</v>
      </c>
      <c r="B3083" s="18" t="s">
        <v>1392</v>
      </c>
      <c r="C3083" s="9" t="s">
        <v>1729</v>
      </c>
      <c r="D3083" s="9" t="s">
        <v>1730</v>
      </c>
      <c r="E3083" s="9"/>
      <c r="F3083" s="9" t="s">
        <v>11208</v>
      </c>
      <c r="G3083" s="19"/>
    </row>
    <row r="3084">
      <c r="A3084" s="9" t="s">
        <v>1016</v>
      </c>
      <c r="B3084" s="18" t="s">
        <v>1733</v>
      </c>
      <c r="C3084" s="9" t="s">
        <v>3143</v>
      </c>
      <c r="D3084" s="9" t="s">
        <v>11209</v>
      </c>
      <c r="E3084" s="9"/>
      <c r="F3084" s="9" t="s">
        <v>11210</v>
      </c>
      <c r="G3084" s="19"/>
    </row>
    <row r="3085">
      <c r="A3085" s="9" t="s">
        <v>1016</v>
      </c>
      <c r="B3085" s="18" t="s">
        <v>1782</v>
      </c>
      <c r="C3085" s="9" t="s">
        <v>1803</v>
      </c>
      <c r="D3085" s="9" t="s">
        <v>11211</v>
      </c>
      <c r="E3085" s="9" t="s">
        <v>6227</v>
      </c>
      <c r="F3085" s="9" t="s">
        <v>11212</v>
      </c>
      <c r="G3085" s="19"/>
    </row>
    <row r="3086">
      <c r="A3086" s="9" t="s">
        <v>1016</v>
      </c>
      <c r="B3086" s="18" t="s">
        <v>1782</v>
      </c>
      <c r="C3086" s="9" t="s">
        <v>1803</v>
      </c>
      <c r="D3086" s="9" t="s">
        <v>1819</v>
      </c>
      <c r="E3086" s="9"/>
      <c r="F3086" s="9" t="s">
        <v>11210</v>
      </c>
      <c r="G3086" s="19"/>
    </row>
    <row r="3087">
      <c r="A3087" s="9" t="s">
        <v>1016</v>
      </c>
      <c r="B3087" s="18" t="s">
        <v>1782</v>
      </c>
      <c r="C3087" s="9" t="s">
        <v>1024</v>
      </c>
      <c r="D3087" s="9" t="s">
        <v>11213</v>
      </c>
      <c r="E3087" s="9"/>
      <c r="F3087" s="9" t="s">
        <v>11214</v>
      </c>
      <c r="G3087" s="19"/>
    </row>
    <row r="3088">
      <c r="A3088" s="9" t="s">
        <v>1016</v>
      </c>
      <c r="B3088" s="18" t="s">
        <v>1782</v>
      </c>
      <c r="C3088" s="9" t="s">
        <v>1783</v>
      </c>
      <c r="D3088" s="9" t="s">
        <v>4654</v>
      </c>
      <c r="E3088" s="9"/>
      <c r="F3088" s="9" t="s">
        <v>11210</v>
      </c>
      <c r="G3088" s="19"/>
    </row>
    <row r="3089">
      <c r="A3089" s="9" t="s">
        <v>1107</v>
      </c>
      <c r="B3089" s="18" t="s">
        <v>368</v>
      </c>
      <c r="C3089" s="9"/>
      <c r="D3089" s="9"/>
      <c r="E3089" s="9"/>
      <c r="F3089" s="9" t="s">
        <v>11215</v>
      </c>
      <c r="G3089" s="19"/>
    </row>
    <row r="3090">
      <c r="A3090" s="60" t="s">
        <v>366</v>
      </c>
    </row>
    <row r="3091">
      <c r="A3091" s="9" t="s">
        <v>11216</v>
      </c>
      <c r="B3091" s="18" t="s">
        <v>368</v>
      </c>
      <c r="C3091" s="9"/>
      <c r="D3091" s="9"/>
      <c r="E3091" s="9"/>
      <c r="F3091" s="9"/>
      <c r="G3091" s="19"/>
    </row>
    <row r="3092">
      <c r="A3092" s="9" t="s">
        <v>687</v>
      </c>
      <c r="B3092" s="18" t="s">
        <v>2672</v>
      </c>
      <c r="C3092" s="9"/>
      <c r="D3092" s="9"/>
      <c r="E3092" s="9" t="s">
        <v>922</v>
      </c>
      <c r="F3092" s="9" t="s">
        <v>11217</v>
      </c>
      <c r="G3092" s="19"/>
    </row>
    <row r="3093">
      <c r="A3093" s="9" t="s">
        <v>687</v>
      </c>
      <c r="B3093" s="18" t="s">
        <v>693</v>
      </c>
      <c r="C3093" s="9"/>
      <c r="D3093" s="9"/>
      <c r="E3093" s="9" t="s">
        <v>11218</v>
      </c>
      <c r="F3093" s="9" t="s">
        <v>11219</v>
      </c>
      <c r="G3093" s="19"/>
    </row>
    <row r="3094">
      <c r="A3094" s="9" t="s">
        <v>11220</v>
      </c>
      <c r="B3094" s="18" t="s">
        <v>11221</v>
      </c>
      <c r="C3094" s="9"/>
      <c r="D3094" s="9"/>
      <c r="E3094" s="9"/>
      <c r="F3094" s="9" t="s">
        <v>11222</v>
      </c>
      <c r="G3094" s="19"/>
    </row>
    <row r="3095">
      <c r="A3095" s="9" t="s">
        <v>388</v>
      </c>
      <c r="B3095" s="18" t="s">
        <v>1010</v>
      </c>
      <c r="C3095" s="9"/>
      <c r="D3095" s="9"/>
      <c r="E3095" s="9"/>
      <c r="F3095" s="9" t="s">
        <v>11223</v>
      </c>
      <c r="G3095" s="19"/>
    </row>
    <row r="3096">
      <c r="A3096" s="9" t="s">
        <v>388</v>
      </c>
      <c r="B3096" s="18" t="s">
        <v>1006</v>
      </c>
      <c r="C3096" s="9"/>
      <c r="D3096" s="9"/>
      <c r="E3096" s="9"/>
      <c r="F3096" s="9" t="s">
        <v>11187</v>
      </c>
      <c r="G3096" s="19"/>
    </row>
    <row r="3097">
      <c r="A3097" s="9" t="s">
        <v>1016</v>
      </c>
      <c r="B3097" s="18" t="s">
        <v>1733</v>
      </c>
      <c r="C3097" s="9"/>
      <c r="D3097" s="9"/>
      <c r="E3097" s="9" t="s">
        <v>1396</v>
      </c>
      <c r="F3097" s="9" t="s">
        <v>11224</v>
      </c>
      <c r="G3097" s="19"/>
    </row>
    <row r="3098">
      <c r="A3098" s="1"/>
    </row>
    <row r="3099">
      <c r="A3099" s="15"/>
    </row>
    <row r="3102">
      <c r="A3102" s="17"/>
    </row>
    <row r="3103">
      <c r="A3103" s="38" t="s">
        <v>11225</v>
      </c>
    </row>
    <row r="3104">
      <c r="A3104" s="1"/>
    </row>
    <row r="3105">
      <c r="A3105" s="1" t="s">
        <v>11226</v>
      </c>
      <c r="F3105" s="227" t="s">
        <v>186</v>
      </c>
    </row>
    <row r="3106">
      <c r="A3106" s="355" t="s">
        <v>642</v>
      </c>
      <c r="B3106" s="356" t="s">
        <v>7592</v>
      </c>
      <c r="C3106" s="357" t="s">
        <v>11227</v>
      </c>
      <c r="D3106" s="9" t="s">
        <v>11228</v>
      </c>
      <c r="E3106" s="122" t="s">
        <v>6018</v>
      </c>
      <c r="F3106" s="9" t="s">
        <v>11229</v>
      </c>
      <c r="G3106" s="122" t="s">
        <v>1333</v>
      </c>
    </row>
    <row r="3107">
      <c r="A3107" s="355" t="s">
        <v>5954</v>
      </c>
      <c r="B3107" s="356" t="s">
        <v>5955</v>
      </c>
      <c r="C3107" s="9" t="s">
        <v>5959</v>
      </c>
      <c r="D3107" s="9" t="s">
        <v>721</v>
      </c>
      <c r="E3107" s="122" t="s">
        <v>6018</v>
      </c>
      <c r="F3107" s="9" t="s">
        <v>11230</v>
      </c>
      <c r="G3107" s="122" t="s">
        <v>1333</v>
      </c>
    </row>
    <row r="3108">
      <c r="A3108" s="355" t="s">
        <v>5964</v>
      </c>
      <c r="B3108" s="356" t="s">
        <v>11231</v>
      </c>
      <c r="C3108" s="9" t="s">
        <v>572</v>
      </c>
      <c r="D3108" s="9" t="s">
        <v>11232</v>
      </c>
      <c r="E3108" s="122" t="s">
        <v>6018</v>
      </c>
      <c r="F3108" s="9"/>
      <c r="G3108" s="122" t="s">
        <v>1333</v>
      </c>
    </row>
    <row r="3109">
      <c r="A3109" s="355" t="s">
        <v>5964</v>
      </c>
      <c r="B3109" s="356" t="s">
        <v>11231</v>
      </c>
      <c r="C3109" s="14" t="s">
        <v>5966</v>
      </c>
      <c r="D3109" s="14" t="s">
        <v>5969</v>
      </c>
      <c r="E3109" s="13"/>
      <c r="F3109" s="9" t="s">
        <v>6245</v>
      </c>
      <c r="G3109" s="232" t="s">
        <v>1333</v>
      </c>
    </row>
    <row r="3110">
      <c r="A3110" s="355" t="s">
        <v>230</v>
      </c>
      <c r="B3110" s="356" t="s">
        <v>4547</v>
      </c>
      <c r="C3110" s="9" t="s">
        <v>4548</v>
      </c>
      <c r="D3110" s="9" t="s">
        <v>11233</v>
      </c>
      <c r="E3110" s="9" t="s">
        <v>4573</v>
      </c>
      <c r="F3110" s="9" t="s">
        <v>11234</v>
      </c>
      <c r="G3110" s="122" t="s">
        <v>1333</v>
      </c>
    </row>
    <row r="3111">
      <c r="A3111" s="355" t="s">
        <v>230</v>
      </c>
      <c r="B3111" s="356" t="s">
        <v>4547</v>
      </c>
      <c r="C3111" s="9" t="s">
        <v>4548</v>
      </c>
      <c r="D3111" s="9" t="s">
        <v>11235</v>
      </c>
      <c r="E3111" s="9" t="s">
        <v>11236</v>
      </c>
      <c r="F3111" s="9"/>
      <c r="G3111" s="122" t="s">
        <v>1333</v>
      </c>
    </row>
    <row r="3112">
      <c r="A3112" s="355" t="s">
        <v>4540</v>
      </c>
      <c r="B3112" s="356" t="s">
        <v>4541</v>
      </c>
      <c r="C3112" s="9" t="s">
        <v>5974</v>
      </c>
      <c r="D3112" s="9" t="s">
        <v>11237</v>
      </c>
      <c r="E3112" s="122" t="s">
        <v>6018</v>
      </c>
      <c r="F3112" s="9" t="s">
        <v>11238</v>
      </c>
      <c r="G3112" s="122" t="s">
        <v>1333</v>
      </c>
    </row>
    <row r="3113">
      <c r="A3113" s="355" t="s">
        <v>4540</v>
      </c>
      <c r="B3113" s="356" t="s">
        <v>6019</v>
      </c>
      <c r="C3113" s="9" t="s">
        <v>4542</v>
      </c>
      <c r="D3113" s="9" t="s">
        <v>11239</v>
      </c>
      <c r="E3113" s="122" t="s">
        <v>6018</v>
      </c>
      <c r="F3113" s="9"/>
      <c r="G3113" s="122" t="s">
        <v>1333</v>
      </c>
    </row>
    <row r="3114">
      <c r="A3114" s="355" t="s">
        <v>4540</v>
      </c>
      <c r="B3114" s="356" t="s">
        <v>6019</v>
      </c>
      <c r="C3114" s="9" t="s">
        <v>5974</v>
      </c>
      <c r="D3114" s="9" t="s">
        <v>11240</v>
      </c>
      <c r="E3114" s="122" t="s">
        <v>5966</v>
      </c>
      <c r="F3114" s="9"/>
      <c r="G3114" s="122" t="s">
        <v>1333</v>
      </c>
    </row>
    <row r="3115">
      <c r="A3115" s="355" t="s">
        <v>11241</v>
      </c>
      <c r="B3115" s="356" t="s">
        <v>6125</v>
      </c>
      <c r="C3115" s="9"/>
      <c r="D3115" s="9" t="s">
        <v>11242</v>
      </c>
      <c r="E3115" s="122" t="s">
        <v>6018</v>
      </c>
      <c r="F3115" s="9" t="s">
        <v>11243</v>
      </c>
      <c r="G3115" s="122" t="s">
        <v>1333</v>
      </c>
    </row>
    <row r="3116">
      <c r="A3116" s="355" t="s">
        <v>11241</v>
      </c>
      <c r="B3116" s="356" t="s">
        <v>6125</v>
      </c>
      <c r="C3116" s="9"/>
      <c r="D3116" s="9" t="s">
        <v>11244</v>
      </c>
      <c r="E3116" s="122" t="s">
        <v>6018</v>
      </c>
      <c r="F3116" s="9" t="s">
        <v>11245</v>
      </c>
      <c r="G3116" s="122" t="s">
        <v>1333</v>
      </c>
    </row>
    <row r="3117">
      <c r="A3117" s="355" t="s">
        <v>248</v>
      </c>
      <c r="B3117" s="356" t="s">
        <v>5973</v>
      </c>
      <c r="C3117" s="9" t="s">
        <v>5974</v>
      </c>
      <c r="D3117" s="9" t="s">
        <v>5975</v>
      </c>
      <c r="E3117" s="9" t="s">
        <v>7609</v>
      </c>
      <c r="F3117" s="9" t="s">
        <v>11246</v>
      </c>
      <c r="G3117" s="19"/>
    </row>
    <row r="3118">
      <c r="A3118" s="355" t="s">
        <v>248</v>
      </c>
      <c r="B3118" s="356" t="s">
        <v>4553</v>
      </c>
      <c r="C3118" s="9" t="s">
        <v>6703</v>
      </c>
      <c r="D3118" s="9" t="s">
        <v>11247</v>
      </c>
      <c r="E3118" s="9"/>
      <c r="F3118" s="9" t="s">
        <v>11248</v>
      </c>
      <c r="G3118" s="19"/>
    </row>
    <row r="3119">
      <c r="A3119" s="355" t="s">
        <v>248</v>
      </c>
      <c r="B3119" s="356" t="s">
        <v>5986</v>
      </c>
      <c r="C3119" s="9" t="s">
        <v>11249</v>
      </c>
      <c r="D3119" s="358" t="s">
        <v>11250</v>
      </c>
      <c r="E3119" s="122" t="s">
        <v>6018</v>
      </c>
      <c r="F3119" s="9" t="s">
        <v>11251</v>
      </c>
      <c r="G3119" s="122" t="s">
        <v>1333</v>
      </c>
    </row>
    <row r="3120">
      <c r="A3120" s="355" t="s">
        <v>248</v>
      </c>
      <c r="B3120" s="356" t="s">
        <v>5986</v>
      </c>
      <c r="C3120" s="9" t="s">
        <v>11252</v>
      </c>
      <c r="D3120" s="9" t="s">
        <v>11253</v>
      </c>
      <c r="E3120" s="9"/>
      <c r="F3120" s="9" t="s">
        <v>4812</v>
      </c>
      <c r="G3120" s="122"/>
    </row>
    <row r="3121">
      <c r="A3121" s="355" t="s">
        <v>248</v>
      </c>
      <c r="B3121" s="356" t="s">
        <v>5986</v>
      </c>
      <c r="C3121" s="9" t="s">
        <v>11254</v>
      </c>
      <c r="D3121" s="9" t="s">
        <v>11255</v>
      </c>
      <c r="E3121" s="122" t="s">
        <v>6018</v>
      </c>
      <c r="F3121" s="9" t="s">
        <v>4812</v>
      </c>
      <c r="G3121" s="122" t="s">
        <v>1333</v>
      </c>
    </row>
    <row r="3122">
      <c r="A3122" s="355" t="s">
        <v>248</v>
      </c>
      <c r="B3122" s="356" t="s">
        <v>5986</v>
      </c>
      <c r="C3122" s="9" t="s">
        <v>11256</v>
      </c>
      <c r="D3122" s="9" t="s">
        <v>11257</v>
      </c>
      <c r="E3122" s="9"/>
      <c r="F3122" s="9" t="s">
        <v>11258</v>
      </c>
      <c r="G3122" s="19"/>
    </row>
    <row r="3123">
      <c r="A3123" s="355" t="s">
        <v>248</v>
      </c>
      <c r="B3123" s="356" t="s">
        <v>5996</v>
      </c>
      <c r="C3123" s="9" t="s">
        <v>572</v>
      </c>
      <c r="D3123" s="9" t="s">
        <v>11259</v>
      </c>
      <c r="E3123" s="122" t="s">
        <v>6018</v>
      </c>
      <c r="F3123" s="9"/>
      <c r="G3123" s="122" t="s">
        <v>1333</v>
      </c>
    </row>
    <row r="3124">
      <c r="A3124" s="355" t="s">
        <v>248</v>
      </c>
      <c r="B3124" s="356" t="s">
        <v>5996</v>
      </c>
      <c r="C3124" s="9" t="s">
        <v>572</v>
      </c>
      <c r="D3124" s="9" t="s">
        <v>5999</v>
      </c>
      <c r="E3124" s="122" t="s">
        <v>6018</v>
      </c>
      <c r="F3124" s="9" t="s">
        <v>11260</v>
      </c>
      <c r="G3124" s="122" t="s">
        <v>1333</v>
      </c>
    </row>
    <row r="3125">
      <c r="A3125" s="355" t="s">
        <v>248</v>
      </c>
      <c r="B3125" s="356" t="s">
        <v>4512</v>
      </c>
      <c r="C3125" s="9" t="s">
        <v>4233</v>
      </c>
      <c r="D3125" s="9" t="s">
        <v>6145</v>
      </c>
      <c r="E3125" s="9"/>
      <c r="F3125" s="9" t="s">
        <v>11261</v>
      </c>
      <c r="G3125" s="359"/>
    </row>
    <row r="3126">
      <c r="A3126" s="355" t="s">
        <v>248</v>
      </c>
      <c r="B3126" s="356" t="s">
        <v>4512</v>
      </c>
      <c r="C3126" s="9" t="s">
        <v>4513</v>
      </c>
      <c r="D3126" s="9" t="s">
        <v>893</v>
      </c>
      <c r="E3126" s="9"/>
      <c r="F3126" s="9" t="s">
        <v>11262</v>
      </c>
      <c r="G3126" s="19"/>
    </row>
    <row r="3127">
      <c r="A3127" s="355" t="s">
        <v>248</v>
      </c>
      <c r="B3127" s="356" t="s">
        <v>4512</v>
      </c>
      <c r="C3127" s="9" t="s">
        <v>4513</v>
      </c>
      <c r="D3127" s="9" t="s">
        <v>4572</v>
      </c>
      <c r="E3127" s="122" t="s">
        <v>6018</v>
      </c>
      <c r="F3127" s="9" t="s">
        <v>6640</v>
      </c>
      <c r="G3127" s="122" t="s">
        <v>1333</v>
      </c>
    </row>
    <row r="3128">
      <c r="A3128" s="355" t="s">
        <v>988</v>
      </c>
      <c r="B3128" s="356" t="s">
        <v>994</v>
      </c>
      <c r="C3128" s="9" t="s">
        <v>11263</v>
      </c>
      <c r="D3128" s="9" t="s">
        <v>11264</v>
      </c>
      <c r="E3128" s="9" t="s">
        <v>11265</v>
      </c>
      <c r="F3128" s="9" t="s">
        <v>11258</v>
      </c>
      <c r="G3128" s="122"/>
    </row>
    <row r="3129">
      <c r="A3129" s="355" t="s">
        <v>988</v>
      </c>
      <c r="B3129" s="356" t="s">
        <v>994</v>
      </c>
      <c r="C3129" s="9" t="s">
        <v>11266</v>
      </c>
      <c r="D3129" s="9" t="s">
        <v>11267</v>
      </c>
      <c r="E3129" s="9" t="s">
        <v>11268</v>
      </c>
      <c r="F3129" s="9" t="s">
        <v>11269</v>
      </c>
      <c r="G3129" s="122" t="s">
        <v>1333</v>
      </c>
    </row>
    <row r="3130">
      <c r="A3130" s="355" t="s">
        <v>566</v>
      </c>
      <c r="B3130" s="356" t="s">
        <v>11270</v>
      </c>
      <c r="C3130" s="9"/>
      <c r="D3130" s="9" t="s">
        <v>6548</v>
      </c>
      <c r="E3130" s="122" t="s">
        <v>6018</v>
      </c>
      <c r="F3130" s="9"/>
      <c r="G3130" s="122" t="s">
        <v>1333</v>
      </c>
    </row>
    <row r="3131">
      <c r="A3131" s="355" t="s">
        <v>566</v>
      </c>
      <c r="B3131" s="356" t="s">
        <v>7612</v>
      </c>
      <c r="C3131" s="9"/>
      <c r="D3131" s="9" t="s">
        <v>11271</v>
      </c>
      <c r="E3131" s="9"/>
      <c r="F3131" s="9" t="s">
        <v>11272</v>
      </c>
      <c r="G3131" s="122" t="s">
        <v>1333</v>
      </c>
    </row>
    <row r="3132">
      <c r="A3132" s="355" t="s">
        <v>566</v>
      </c>
      <c r="B3132" s="356" t="s">
        <v>7612</v>
      </c>
      <c r="C3132" s="9"/>
      <c r="D3132" s="9" t="s">
        <v>11273</v>
      </c>
      <c r="E3132" s="9" t="s">
        <v>4061</v>
      </c>
      <c r="F3132" s="9" t="s">
        <v>11274</v>
      </c>
      <c r="G3132" s="122" t="s">
        <v>1333</v>
      </c>
    </row>
    <row r="3133">
      <c r="A3133" s="355" t="s">
        <v>566</v>
      </c>
      <c r="B3133" s="356" t="s">
        <v>7612</v>
      </c>
      <c r="C3133" s="9"/>
      <c r="D3133" s="9" t="s">
        <v>11275</v>
      </c>
      <c r="E3133" s="122" t="s">
        <v>6018</v>
      </c>
      <c r="F3133" s="9" t="s">
        <v>4812</v>
      </c>
      <c r="G3133" s="122" t="s">
        <v>1333</v>
      </c>
    </row>
    <row r="3134">
      <c r="A3134" s="60" t="s">
        <v>366</v>
      </c>
    </row>
    <row r="3135">
      <c r="A3135" s="355" t="s">
        <v>566</v>
      </c>
      <c r="B3135" s="356" t="s">
        <v>11276</v>
      </c>
      <c r="C3135" s="9"/>
      <c r="D3135" s="9" t="s">
        <v>11277</v>
      </c>
      <c r="E3135" s="122" t="s">
        <v>6018</v>
      </c>
      <c r="F3135" s="9"/>
      <c r="G3135" s="122" t="s">
        <v>1333</v>
      </c>
    </row>
    <row r="3136">
      <c r="A3136" s="1" t="s">
        <v>11278</v>
      </c>
    </row>
    <row r="3137">
      <c r="A3137" s="256" t="s">
        <v>4521</v>
      </c>
      <c r="B3137" s="356" t="s">
        <v>4522</v>
      </c>
      <c r="C3137" s="91" t="s">
        <v>4525</v>
      </c>
      <c r="D3137" s="91" t="s">
        <v>6056</v>
      </c>
      <c r="E3137" s="9"/>
      <c r="F3137" s="9" t="s">
        <v>11279</v>
      </c>
      <c r="G3137" s="19"/>
    </row>
    <row r="3138">
      <c r="A3138" s="256" t="s">
        <v>4540</v>
      </c>
      <c r="B3138" s="356" t="s">
        <v>6019</v>
      </c>
      <c r="C3138" s="9" t="s">
        <v>5469</v>
      </c>
      <c r="D3138" s="9" t="s">
        <v>11280</v>
      </c>
      <c r="E3138" s="9"/>
      <c r="F3138" s="9" t="s">
        <v>11281</v>
      </c>
      <c r="G3138" s="19"/>
    </row>
    <row r="3139">
      <c r="A3139" s="256" t="s">
        <v>4540</v>
      </c>
      <c r="B3139" s="356" t="s">
        <v>6019</v>
      </c>
      <c r="C3139" s="9" t="s">
        <v>5469</v>
      </c>
      <c r="D3139" s="9" t="s">
        <v>11282</v>
      </c>
      <c r="E3139" s="9"/>
      <c r="F3139" s="9" t="s">
        <v>11281</v>
      </c>
      <c r="G3139" s="19"/>
    </row>
    <row r="3140">
      <c r="A3140" s="256" t="s">
        <v>4540</v>
      </c>
      <c r="B3140" s="356" t="s">
        <v>6019</v>
      </c>
      <c r="C3140" s="9" t="s">
        <v>5469</v>
      </c>
      <c r="D3140" s="9" t="s">
        <v>11283</v>
      </c>
      <c r="E3140" s="9"/>
      <c r="F3140" s="9" t="s">
        <v>11284</v>
      </c>
      <c r="G3140" s="19"/>
    </row>
    <row r="3141">
      <c r="A3141" s="256" t="s">
        <v>4540</v>
      </c>
      <c r="B3141" s="356" t="s">
        <v>6019</v>
      </c>
      <c r="C3141" s="9" t="s">
        <v>5469</v>
      </c>
      <c r="D3141" s="9" t="s">
        <v>11285</v>
      </c>
      <c r="E3141" s="9"/>
      <c r="F3141" s="9" t="s">
        <v>11286</v>
      </c>
      <c r="G3141" s="19"/>
    </row>
    <row r="3142">
      <c r="A3142" s="256" t="s">
        <v>4540</v>
      </c>
      <c r="B3142" s="356" t="s">
        <v>6019</v>
      </c>
      <c r="C3142" s="9" t="s">
        <v>5469</v>
      </c>
      <c r="D3142" s="9" t="s">
        <v>11287</v>
      </c>
      <c r="E3142" s="9"/>
      <c r="F3142" s="9" t="s">
        <v>5898</v>
      </c>
      <c r="G3142" s="19"/>
    </row>
    <row r="3143">
      <c r="A3143" s="256" t="s">
        <v>4540</v>
      </c>
      <c r="B3143" s="356" t="s">
        <v>6019</v>
      </c>
      <c r="C3143" s="9" t="s">
        <v>5469</v>
      </c>
      <c r="D3143" s="9" t="s">
        <v>11288</v>
      </c>
      <c r="E3143" s="9"/>
      <c r="F3143" s="9" t="s">
        <v>11289</v>
      </c>
      <c r="G3143" s="19"/>
    </row>
    <row r="3144">
      <c r="A3144" s="256" t="s">
        <v>4540</v>
      </c>
      <c r="B3144" s="356" t="s">
        <v>6343</v>
      </c>
      <c r="C3144" s="9" t="s">
        <v>5469</v>
      </c>
      <c r="D3144" s="9" t="s">
        <v>7887</v>
      </c>
      <c r="E3144" s="9"/>
      <c r="F3144" s="9" t="s">
        <v>11279</v>
      </c>
      <c r="G3144" s="19"/>
    </row>
    <row r="3145">
      <c r="A3145" s="256" t="s">
        <v>4540</v>
      </c>
      <c r="B3145" s="356" t="s">
        <v>6343</v>
      </c>
      <c r="C3145" s="9" t="s">
        <v>5469</v>
      </c>
      <c r="D3145" s="9" t="s">
        <v>6344</v>
      </c>
      <c r="E3145" s="9" t="s">
        <v>6630</v>
      </c>
      <c r="F3145" s="9" t="s">
        <v>11290</v>
      </c>
      <c r="G3145" s="19"/>
    </row>
    <row r="3146">
      <c r="A3146" s="256" t="s">
        <v>6351</v>
      </c>
      <c r="B3146" s="356" t="s">
        <v>6352</v>
      </c>
      <c r="C3146" s="9" t="s">
        <v>6656</v>
      </c>
      <c r="D3146" s="9" t="s">
        <v>6657</v>
      </c>
      <c r="E3146" s="9" t="s">
        <v>6630</v>
      </c>
      <c r="F3146" s="9" t="s">
        <v>11291</v>
      </c>
      <c r="G3146" s="19"/>
    </row>
    <row r="3147">
      <c r="A3147" s="256" t="s">
        <v>248</v>
      </c>
      <c r="B3147" s="356" t="s">
        <v>4553</v>
      </c>
      <c r="C3147" s="9" t="s">
        <v>6703</v>
      </c>
      <c r="D3147" s="9" t="s">
        <v>6705</v>
      </c>
      <c r="E3147" s="9" t="s">
        <v>6630</v>
      </c>
      <c r="F3147" s="9" t="s">
        <v>11290</v>
      </c>
      <c r="G3147" s="9"/>
    </row>
    <row r="3148">
      <c r="A3148" s="60" t="s">
        <v>366</v>
      </c>
    </row>
    <row r="3149">
      <c r="A3149" s="256" t="s">
        <v>4540</v>
      </c>
      <c r="B3149" s="356" t="s">
        <v>4541</v>
      </c>
      <c r="C3149" s="9"/>
      <c r="D3149" s="9"/>
      <c r="E3149" s="9"/>
      <c r="F3149" s="9"/>
      <c r="G3149" s="19"/>
    </row>
    <row r="3150">
      <c r="A3150" s="256" t="s">
        <v>248</v>
      </c>
      <c r="B3150" s="356" t="s">
        <v>4512</v>
      </c>
      <c r="C3150" s="9"/>
      <c r="D3150" s="9"/>
      <c r="E3150" s="9"/>
      <c r="F3150" s="9"/>
      <c r="G3150" s="19"/>
    </row>
    <row r="3151">
      <c r="A3151" s="1" t="s">
        <v>11292</v>
      </c>
    </row>
    <row r="3152">
      <c r="A3152" s="360" t="s">
        <v>316</v>
      </c>
      <c r="B3152" s="356" t="s">
        <v>4517</v>
      </c>
      <c r="C3152" s="9" t="s">
        <v>6607</v>
      </c>
      <c r="D3152" s="91" t="s">
        <v>6608</v>
      </c>
      <c r="E3152" s="109"/>
      <c r="F3152" s="9" t="s">
        <v>11293</v>
      </c>
      <c r="G3152" s="19"/>
    </row>
    <row r="3153">
      <c r="A3153" s="361" t="s">
        <v>1454</v>
      </c>
      <c r="B3153" s="362" t="s">
        <v>6294</v>
      </c>
      <c r="C3153" s="105" t="s">
        <v>6298</v>
      </c>
      <c r="D3153" s="105" t="s">
        <v>6299</v>
      </c>
      <c r="E3153" s="109" t="s">
        <v>11294</v>
      </c>
      <c r="F3153" s="9"/>
      <c r="G3153" s="19"/>
    </row>
    <row r="3154">
      <c r="A3154" s="361" t="s">
        <v>1454</v>
      </c>
      <c r="B3154" s="362" t="s">
        <v>6294</v>
      </c>
      <c r="C3154" s="105" t="s">
        <v>6300</v>
      </c>
      <c r="D3154" s="109" t="s">
        <v>6301</v>
      </c>
      <c r="E3154" s="109" t="s">
        <v>11295</v>
      </c>
      <c r="F3154" s="9" t="s">
        <v>11296</v>
      </c>
      <c r="G3154" s="19"/>
    </row>
    <row r="3155">
      <c r="A3155" s="360" t="s">
        <v>4521</v>
      </c>
      <c r="B3155" s="356" t="s">
        <v>4522</v>
      </c>
      <c r="C3155" s="9" t="s">
        <v>6313</v>
      </c>
      <c r="D3155" s="91" t="s">
        <v>6314</v>
      </c>
      <c r="E3155" s="9"/>
      <c r="F3155" s="9" t="s">
        <v>4799</v>
      </c>
      <c r="G3155" s="19"/>
    </row>
    <row r="3156">
      <c r="A3156" s="360" t="s">
        <v>4521</v>
      </c>
      <c r="B3156" s="356" t="s">
        <v>4522</v>
      </c>
      <c r="C3156" s="9" t="s">
        <v>6313</v>
      </c>
      <c r="D3156" s="91" t="s">
        <v>6315</v>
      </c>
      <c r="E3156" s="9"/>
      <c r="F3156" s="9" t="s">
        <v>11297</v>
      </c>
      <c r="G3156" s="19"/>
    </row>
    <row r="3157">
      <c r="A3157" s="360" t="s">
        <v>4521</v>
      </c>
      <c r="B3157" s="356" t="s">
        <v>4522</v>
      </c>
      <c r="C3157" s="9" t="s">
        <v>6206</v>
      </c>
      <c r="D3157" s="91" t="s">
        <v>6207</v>
      </c>
      <c r="E3157" s="9"/>
      <c r="F3157" s="21" t="s">
        <v>11298</v>
      </c>
      <c r="G3157" s="19"/>
    </row>
    <row r="3158">
      <c r="A3158" s="360" t="s">
        <v>4521</v>
      </c>
      <c r="B3158" s="356" t="s">
        <v>4522</v>
      </c>
      <c r="C3158" s="9" t="s">
        <v>6060</v>
      </c>
      <c r="D3158" s="9" t="s">
        <v>11299</v>
      </c>
      <c r="E3158" s="9"/>
      <c r="F3158" s="9"/>
      <c r="G3158" s="19"/>
    </row>
    <row r="3159">
      <c r="A3159" s="360" t="s">
        <v>4540</v>
      </c>
      <c r="B3159" s="356" t="s">
        <v>6343</v>
      </c>
      <c r="C3159" s="9" t="s">
        <v>5469</v>
      </c>
      <c r="D3159" s="9" t="s">
        <v>6344</v>
      </c>
      <c r="E3159" s="9" t="s">
        <v>6630</v>
      </c>
      <c r="F3159" s="9" t="s">
        <v>11300</v>
      </c>
      <c r="G3159" s="19"/>
    </row>
    <row r="3160">
      <c r="A3160" s="360" t="s">
        <v>4659</v>
      </c>
      <c r="B3160" s="356" t="s">
        <v>6085</v>
      </c>
      <c r="C3160" s="106" t="s">
        <v>6649</v>
      </c>
      <c r="D3160" s="147" t="s">
        <v>1313</v>
      </c>
      <c r="E3160" s="9"/>
      <c r="F3160" s="9" t="s">
        <v>11297</v>
      </c>
      <c r="G3160" s="19"/>
    </row>
    <row r="3161">
      <c r="A3161" s="360" t="s">
        <v>230</v>
      </c>
      <c r="B3161" s="356" t="s">
        <v>6662</v>
      </c>
      <c r="C3161" s="106" t="s">
        <v>244</v>
      </c>
      <c r="D3161" s="147" t="s">
        <v>11301</v>
      </c>
      <c r="E3161" s="9"/>
      <c r="F3161" s="9" t="s">
        <v>11296</v>
      </c>
      <c r="G3161" s="19"/>
    </row>
    <row r="3162">
      <c r="A3162" s="361" t="s">
        <v>230</v>
      </c>
      <c r="B3162" s="356" t="s">
        <v>6662</v>
      </c>
      <c r="C3162" s="106" t="s">
        <v>6384</v>
      </c>
      <c r="D3162" s="106" t="s">
        <v>8069</v>
      </c>
      <c r="E3162" s="91"/>
      <c r="F3162" s="9" t="s">
        <v>11296</v>
      </c>
      <c r="G3162" s="19"/>
    </row>
    <row r="3163">
      <c r="A3163" s="361" t="s">
        <v>230</v>
      </c>
      <c r="B3163" s="356" t="s">
        <v>6662</v>
      </c>
      <c r="C3163" s="106" t="s">
        <v>6384</v>
      </c>
      <c r="D3163" s="106" t="s">
        <v>6670</v>
      </c>
      <c r="E3163" s="91"/>
      <c r="F3163" s="9" t="s">
        <v>11296</v>
      </c>
      <c r="G3163" s="19"/>
    </row>
    <row r="3164">
      <c r="A3164" s="360" t="s">
        <v>230</v>
      </c>
      <c r="B3164" s="356" t="s">
        <v>6662</v>
      </c>
      <c r="C3164" s="106" t="s">
        <v>6384</v>
      </c>
      <c r="D3164" s="147" t="s">
        <v>6671</v>
      </c>
      <c r="E3164" s="9"/>
      <c r="F3164" s="9" t="s">
        <v>11302</v>
      </c>
      <c r="G3164" s="19"/>
    </row>
    <row r="3165">
      <c r="A3165" s="360" t="s">
        <v>248</v>
      </c>
      <c r="B3165" s="356" t="s">
        <v>4553</v>
      </c>
      <c r="C3165" s="9" t="s">
        <v>6703</v>
      </c>
      <c r="D3165" s="91" t="s">
        <v>6708</v>
      </c>
      <c r="E3165" s="91" t="s">
        <v>6630</v>
      </c>
      <c r="F3165" s="9" t="s">
        <v>11297</v>
      </c>
      <c r="G3165" s="19"/>
    </row>
    <row r="3166">
      <c r="A3166" s="360" t="s">
        <v>248</v>
      </c>
      <c r="B3166" s="356" t="s">
        <v>4553</v>
      </c>
      <c r="C3166" s="9" t="s">
        <v>4554</v>
      </c>
      <c r="D3166" s="91" t="s">
        <v>4555</v>
      </c>
      <c r="E3166" s="9" t="s">
        <v>6630</v>
      </c>
      <c r="F3166" s="9" t="s">
        <v>11303</v>
      </c>
      <c r="G3166" s="19"/>
    </row>
    <row r="3167">
      <c r="A3167" s="360" t="s">
        <v>248</v>
      </c>
      <c r="B3167" s="356" t="s">
        <v>4512</v>
      </c>
      <c r="C3167" s="9" t="s">
        <v>4513</v>
      </c>
      <c r="D3167" s="9" t="s">
        <v>6720</v>
      </c>
      <c r="E3167" s="9"/>
      <c r="F3167" s="9" t="s">
        <v>11293</v>
      </c>
      <c r="G3167" s="19"/>
    </row>
    <row r="3168">
      <c r="A3168" s="360" t="s">
        <v>988</v>
      </c>
      <c r="B3168" s="356" t="s">
        <v>6147</v>
      </c>
      <c r="C3168" s="9" t="s">
        <v>6729</v>
      </c>
      <c r="D3168" s="9" t="s">
        <v>6149</v>
      </c>
      <c r="E3168" s="9" t="s">
        <v>6573</v>
      </c>
      <c r="F3168" s="9" t="s">
        <v>11297</v>
      </c>
      <c r="G3168" s="19"/>
    </row>
    <row r="3169">
      <c r="A3169" s="360" t="s">
        <v>388</v>
      </c>
      <c r="B3169" s="356" t="s">
        <v>6178</v>
      </c>
      <c r="C3169" s="9" t="s">
        <v>6733</v>
      </c>
      <c r="D3169" s="91" t="s">
        <v>6734</v>
      </c>
      <c r="E3169" s="91" t="s">
        <v>3542</v>
      </c>
      <c r="F3169" s="91" t="s">
        <v>11296</v>
      </c>
      <c r="G3169" s="19"/>
    </row>
    <row r="3170">
      <c r="A3170" s="60" t="s">
        <v>366</v>
      </c>
    </row>
    <row r="3171">
      <c r="A3171" s="360" t="s">
        <v>368</v>
      </c>
      <c r="B3171" s="363" t="s">
        <v>368</v>
      </c>
      <c r="C3171" s="13"/>
      <c r="D3171" s="13"/>
      <c r="E3171" s="14" t="s">
        <v>11304</v>
      </c>
      <c r="F3171" s="14" t="s">
        <v>4799</v>
      </c>
      <c r="G3171" s="9"/>
    </row>
    <row r="3172">
      <c r="A3172" s="1" t="s">
        <v>11305</v>
      </c>
    </row>
    <row r="3173">
      <c r="A3173" s="355" t="s">
        <v>4540</v>
      </c>
      <c r="B3173" s="356" t="s">
        <v>11306</v>
      </c>
      <c r="C3173" s="9" t="s">
        <v>11307</v>
      </c>
      <c r="D3173" s="9" t="s">
        <v>11308</v>
      </c>
      <c r="E3173" s="9" t="s">
        <v>6227</v>
      </c>
      <c r="F3173" s="9" t="s">
        <v>11309</v>
      </c>
      <c r="G3173" s="19"/>
    </row>
    <row r="3174">
      <c r="A3174" s="355" t="s">
        <v>4540</v>
      </c>
      <c r="B3174" s="356" t="s">
        <v>11306</v>
      </c>
      <c r="C3174" s="9" t="s">
        <v>11307</v>
      </c>
      <c r="D3174" s="9" t="s">
        <v>7560</v>
      </c>
      <c r="E3174" s="9" t="s">
        <v>6227</v>
      </c>
      <c r="F3174" s="9" t="s">
        <v>11310</v>
      </c>
      <c r="G3174" s="19"/>
    </row>
    <row r="3175">
      <c r="A3175" s="355" t="s">
        <v>4540</v>
      </c>
      <c r="B3175" s="356" t="s">
        <v>4962</v>
      </c>
      <c r="C3175" s="9" t="s">
        <v>4735</v>
      </c>
      <c r="D3175" s="9" t="s">
        <v>703</v>
      </c>
      <c r="E3175" s="9" t="s">
        <v>6227</v>
      </c>
      <c r="F3175" s="9" t="s">
        <v>11311</v>
      </c>
      <c r="G3175" s="19"/>
    </row>
    <row r="3176">
      <c r="A3176" s="355" t="s">
        <v>4540</v>
      </c>
      <c r="B3176" s="356" t="s">
        <v>4962</v>
      </c>
      <c r="C3176" s="9" t="s">
        <v>4735</v>
      </c>
      <c r="D3176" s="9" t="s">
        <v>2709</v>
      </c>
      <c r="E3176" s="9" t="s">
        <v>6227</v>
      </c>
      <c r="F3176" s="9" t="s">
        <v>11312</v>
      </c>
      <c r="G3176" s="19"/>
    </row>
    <row r="3177">
      <c r="A3177" s="355" t="s">
        <v>9432</v>
      </c>
      <c r="B3177" s="356" t="s">
        <v>9433</v>
      </c>
      <c r="C3177" s="9" t="s">
        <v>11313</v>
      </c>
      <c r="D3177" s="9" t="s">
        <v>11314</v>
      </c>
      <c r="E3177" s="9"/>
      <c r="F3177" s="9" t="s">
        <v>11315</v>
      </c>
      <c r="G3177" s="19"/>
    </row>
    <row r="3178">
      <c r="A3178" s="355" t="s">
        <v>230</v>
      </c>
      <c r="B3178" s="356" t="s">
        <v>6370</v>
      </c>
      <c r="C3178" s="9" t="s">
        <v>6384</v>
      </c>
      <c r="D3178" s="9" t="s">
        <v>7138</v>
      </c>
      <c r="E3178" s="9"/>
      <c r="F3178" s="9" t="s">
        <v>11309</v>
      </c>
      <c r="G3178" s="19"/>
    </row>
    <row r="3179">
      <c r="A3179" s="355" t="s">
        <v>230</v>
      </c>
      <c r="B3179" s="356" t="s">
        <v>6370</v>
      </c>
      <c r="C3179" s="9" t="s">
        <v>6384</v>
      </c>
      <c r="D3179" s="9" t="s">
        <v>8074</v>
      </c>
      <c r="E3179" s="9" t="s">
        <v>6227</v>
      </c>
      <c r="F3179" s="9" t="s">
        <v>11310</v>
      </c>
      <c r="G3179" s="19"/>
    </row>
    <row r="3180">
      <c r="A3180" s="355" t="s">
        <v>230</v>
      </c>
      <c r="B3180" s="356" t="s">
        <v>6370</v>
      </c>
      <c r="C3180" s="9" t="s">
        <v>6679</v>
      </c>
      <c r="D3180" s="9" t="s">
        <v>11316</v>
      </c>
      <c r="E3180" s="9" t="s">
        <v>6227</v>
      </c>
      <c r="F3180" s="9" t="s">
        <v>11310</v>
      </c>
      <c r="G3180" s="19"/>
    </row>
    <row r="3181">
      <c r="A3181" s="355" t="s">
        <v>248</v>
      </c>
      <c r="B3181" s="356" t="s">
        <v>4512</v>
      </c>
      <c r="C3181" s="9" t="s">
        <v>4513</v>
      </c>
      <c r="D3181" s="9" t="s">
        <v>8423</v>
      </c>
      <c r="E3181" s="9" t="s">
        <v>6227</v>
      </c>
      <c r="F3181" s="9" t="s">
        <v>11317</v>
      </c>
      <c r="G3181" s="19"/>
    </row>
    <row r="3182">
      <c r="A3182" s="355" t="s">
        <v>388</v>
      </c>
      <c r="B3182" s="356" t="s">
        <v>1010</v>
      </c>
      <c r="C3182" s="9" t="s">
        <v>10625</v>
      </c>
      <c r="D3182" s="9" t="s">
        <v>10626</v>
      </c>
      <c r="E3182" s="9"/>
      <c r="F3182" s="9" t="s">
        <v>11318</v>
      </c>
      <c r="G3182" s="19"/>
    </row>
    <row r="3183">
      <c r="A3183" s="355" t="s">
        <v>388</v>
      </c>
      <c r="B3183" s="356" t="s">
        <v>6178</v>
      </c>
      <c r="C3183" s="9" t="s">
        <v>11319</v>
      </c>
      <c r="D3183" s="9" t="s">
        <v>11320</v>
      </c>
      <c r="E3183" s="9" t="s">
        <v>6227</v>
      </c>
      <c r="F3183" s="9" t="s">
        <v>11321</v>
      </c>
      <c r="G3183" s="19"/>
    </row>
    <row r="3184">
      <c r="A3184" s="355" t="s">
        <v>388</v>
      </c>
      <c r="B3184" s="356" t="s">
        <v>6178</v>
      </c>
      <c r="C3184" s="9" t="s">
        <v>6179</v>
      </c>
      <c r="D3184" s="9" t="s">
        <v>6180</v>
      </c>
      <c r="E3184" s="9" t="s">
        <v>6227</v>
      </c>
      <c r="F3184" s="9" t="s">
        <v>11321</v>
      </c>
      <c r="G3184" s="19"/>
    </row>
    <row r="3185">
      <c r="A3185" s="355" t="s">
        <v>388</v>
      </c>
      <c r="B3185" s="356" t="s">
        <v>6178</v>
      </c>
      <c r="C3185" s="9" t="s">
        <v>11322</v>
      </c>
      <c r="D3185" s="9" t="s">
        <v>11323</v>
      </c>
      <c r="E3185" s="9" t="s">
        <v>6227</v>
      </c>
      <c r="F3185" s="9" t="s">
        <v>11321</v>
      </c>
      <c r="G3185" s="19"/>
    </row>
    <row r="3186">
      <c r="A3186" s="355" t="s">
        <v>566</v>
      </c>
      <c r="B3186" s="356" t="s">
        <v>11324</v>
      </c>
      <c r="C3186" s="9" t="s">
        <v>5523</v>
      </c>
      <c r="D3186" s="9" t="s">
        <v>11325</v>
      </c>
      <c r="E3186" s="9"/>
      <c r="F3186" s="9" t="s">
        <v>11326</v>
      </c>
      <c r="G3186" s="19"/>
    </row>
    <row r="3187">
      <c r="A3187" s="355" t="s">
        <v>566</v>
      </c>
      <c r="B3187" s="356" t="s">
        <v>11324</v>
      </c>
      <c r="C3187" s="9" t="s">
        <v>5523</v>
      </c>
      <c r="D3187" s="9" t="s">
        <v>5651</v>
      </c>
      <c r="E3187" s="9"/>
      <c r="F3187" s="9" t="s">
        <v>11327</v>
      </c>
      <c r="G3187" s="19"/>
    </row>
    <row r="3188">
      <c r="A3188" s="355" t="s">
        <v>566</v>
      </c>
      <c r="B3188" s="356" t="s">
        <v>11324</v>
      </c>
      <c r="C3188" s="9" t="s">
        <v>5523</v>
      </c>
      <c r="D3188" s="9" t="s">
        <v>266</v>
      </c>
      <c r="E3188" s="9"/>
      <c r="F3188" s="9" t="s">
        <v>11327</v>
      </c>
      <c r="G3188" s="19"/>
    </row>
    <row r="3189">
      <c r="A3189" s="355" t="s">
        <v>566</v>
      </c>
      <c r="B3189" s="356" t="s">
        <v>11324</v>
      </c>
      <c r="C3189" s="9" t="s">
        <v>5523</v>
      </c>
      <c r="D3189" s="9" t="s">
        <v>11328</v>
      </c>
      <c r="E3189" s="9"/>
      <c r="F3189" s="9" t="s">
        <v>11321</v>
      </c>
      <c r="G3189" s="19"/>
    </row>
    <row r="3190">
      <c r="A3190" s="355" t="s">
        <v>566</v>
      </c>
      <c r="B3190" s="356" t="s">
        <v>11324</v>
      </c>
      <c r="C3190" s="9" t="s">
        <v>5523</v>
      </c>
      <c r="D3190" s="9" t="s">
        <v>11329</v>
      </c>
      <c r="E3190" s="9"/>
      <c r="F3190" s="9" t="s">
        <v>11326</v>
      </c>
      <c r="G3190" s="19"/>
    </row>
    <row r="3191">
      <c r="A3191" s="60" t="s">
        <v>366</v>
      </c>
    </row>
    <row r="3192">
      <c r="A3192" s="355" t="s">
        <v>4788</v>
      </c>
      <c r="B3192" s="356" t="s">
        <v>5289</v>
      </c>
      <c r="C3192" s="9"/>
      <c r="D3192" s="9"/>
      <c r="E3192" s="9" t="s">
        <v>4679</v>
      </c>
      <c r="F3192" s="9" t="s">
        <v>11258</v>
      </c>
      <c r="G3192" s="19"/>
    </row>
    <row r="3193">
      <c r="A3193" s="1" t="s">
        <v>11330</v>
      </c>
    </row>
    <row r="3194">
      <c r="A3194" s="9" t="s">
        <v>326</v>
      </c>
      <c r="B3194" s="356" t="s">
        <v>1206</v>
      </c>
      <c r="C3194" s="9" t="s">
        <v>11331</v>
      </c>
      <c r="D3194" s="9" t="s">
        <v>11332</v>
      </c>
      <c r="E3194" s="9" t="s">
        <v>7272</v>
      </c>
      <c r="F3194" s="9" t="s">
        <v>11333</v>
      </c>
      <c r="G3194" s="19"/>
    </row>
    <row r="3195">
      <c r="A3195" s="9" t="s">
        <v>326</v>
      </c>
      <c r="B3195" s="356" t="s">
        <v>1206</v>
      </c>
      <c r="C3195" s="9" t="s">
        <v>8232</v>
      </c>
      <c r="D3195" s="9" t="s">
        <v>8233</v>
      </c>
      <c r="E3195" s="9"/>
      <c r="F3195" s="9" t="s">
        <v>5985</v>
      </c>
      <c r="G3195" s="19"/>
    </row>
    <row r="3196">
      <c r="A3196" s="9" t="s">
        <v>326</v>
      </c>
      <c r="B3196" s="356" t="s">
        <v>1215</v>
      </c>
      <c r="C3196" s="9" t="s">
        <v>11334</v>
      </c>
      <c r="D3196" s="9" t="s">
        <v>11335</v>
      </c>
      <c r="E3196" s="9"/>
      <c r="F3196" s="9" t="s">
        <v>4506</v>
      </c>
      <c r="G3196" s="19"/>
    </row>
    <row r="3197">
      <c r="A3197" s="9" t="s">
        <v>326</v>
      </c>
      <c r="B3197" s="356" t="s">
        <v>1215</v>
      </c>
      <c r="C3197" s="9" t="s">
        <v>5310</v>
      </c>
      <c r="D3197" s="9" t="s">
        <v>5311</v>
      </c>
      <c r="E3197" s="9"/>
      <c r="F3197" s="9" t="s">
        <v>11336</v>
      </c>
      <c r="G3197" s="19"/>
    </row>
    <row r="3198">
      <c r="A3198" s="9" t="s">
        <v>687</v>
      </c>
      <c r="B3198" s="356" t="s">
        <v>693</v>
      </c>
      <c r="C3198" s="9" t="s">
        <v>977</v>
      </c>
      <c r="D3198" s="9" t="s">
        <v>2713</v>
      </c>
      <c r="E3198" s="9"/>
      <c r="F3198" s="9" t="s">
        <v>11337</v>
      </c>
      <c r="G3198" s="19"/>
    </row>
    <row r="3199">
      <c r="A3199" s="9" t="s">
        <v>388</v>
      </c>
      <c r="B3199" s="356" t="s">
        <v>1006</v>
      </c>
      <c r="C3199" s="9" t="s">
        <v>2813</v>
      </c>
      <c r="D3199" s="9" t="s">
        <v>11338</v>
      </c>
      <c r="E3199" s="9"/>
      <c r="F3199" s="9" t="s">
        <v>6749</v>
      </c>
      <c r="G3199" s="19"/>
    </row>
    <row r="3200">
      <c r="A3200" s="9" t="s">
        <v>388</v>
      </c>
      <c r="B3200" s="356" t="s">
        <v>1006</v>
      </c>
      <c r="C3200" s="9" t="s">
        <v>2106</v>
      </c>
      <c r="D3200" s="9" t="s">
        <v>7503</v>
      </c>
      <c r="E3200" s="9"/>
      <c r="F3200" s="9" t="s">
        <v>11339</v>
      </c>
      <c r="G3200" s="19"/>
    </row>
    <row r="3201">
      <c r="A3201" s="9" t="s">
        <v>388</v>
      </c>
      <c r="B3201" s="356" t="s">
        <v>1006</v>
      </c>
      <c r="C3201" s="9" t="s">
        <v>2123</v>
      </c>
      <c r="D3201" s="9" t="s">
        <v>11340</v>
      </c>
      <c r="E3201" s="9"/>
      <c r="F3201" s="9" t="s">
        <v>5985</v>
      </c>
      <c r="G3201" s="19"/>
    </row>
    <row r="3202">
      <c r="A3202" s="9" t="s">
        <v>388</v>
      </c>
      <c r="B3202" s="356" t="s">
        <v>1006</v>
      </c>
      <c r="C3202" s="9" t="s">
        <v>2125</v>
      </c>
      <c r="D3202" s="9" t="s">
        <v>7506</v>
      </c>
      <c r="E3202" s="9"/>
      <c r="F3202" s="9" t="s">
        <v>6627</v>
      </c>
      <c r="G3202" s="19"/>
    </row>
    <row r="3203">
      <c r="A3203" s="9" t="s">
        <v>388</v>
      </c>
      <c r="B3203" s="356" t="s">
        <v>1006</v>
      </c>
      <c r="C3203" s="9" t="s">
        <v>2125</v>
      </c>
      <c r="D3203" s="9" t="s">
        <v>11341</v>
      </c>
      <c r="E3203" s="9"/>
      <c r="F3203" s="9" t="s">
        <v>4620</v>
      </c>
      <c r="G3203" s="19"/>
    </row>
    <row r="3204">
      <c r="A3204" s="9" t="s">
        <v>388</v>
      </c>
      <c r="B3204" s="356" t="s">
        <v>1006</v>
      </c>
      <c r="C3204" s="9" t="s">
        <v>2818</v>
      </c>
      <c r="D3204" s="9" t="s">
        <v>11342</v>
      </c>
      <c r="E3204" s="9"/>
      <c r="F3204" s="9" t="s">
        <v>4620</v>
      </c>
      <c r="G3204" s="19"/>
    </row>
    <row r="3205">
      <c r="A3205" s="9" t="s">
        <v>388</v>
      </c>
      <c r="B3205" s="356" t="s">
        <v>1006</v>
      </c>
      <c r="C3205" s="9" t="s">
        <v>2818</v>
      </c>
      <c r="D3205" s="9" t="s">
        <v>11343</v>
      </c>
      <c r="E3205" s="9"/>
      <c r="F3205" s="9" t="s">
        <v>11344</v>
      </c>
      <c r="G3205" s="19"/>
    </row>
    <row r="3206">
      <c r="A3206" s="9" t="s">
        <v>566</v>
      </c>
      <c r="B3206" s="356" t="s">
        <v>11324</v>
      </c>
      <c r="C3206" s="9" t="s">
        <v>5523</v>
      </c>
      <c r="D3206" s="9" t="s">
        <v>5651</v>
      </c>
      <c r="E3206" s="9"/>
      <c r="F3206" s="9" t="s">
        <v>11345</v>
      </c>
      <c r="G3206" s="19"/>
    </row>
    <row r="3207">
      <c r="A3207" s="9" t="s">
        <v>566</v>
      </c>
      <c r="B3207" s="356" t="s">
        <v>11324</v>
      </c>
      <c r="C3207" s="9" t="s">
        <v>5523</v>
      </c>
      <c r="D3207" s="9" t="s">
        <v>266</v>
      </c>
      <c r="E3207" s="9"/>
      <c r="F3207" s="9" t="s">
        <v>11346</v>
      </c>
      <c r="G3207" s="19"/>
    </row>
    <row r="3208">
      <c r="A3208" s="9" t="s">
        <v>566</v>
      </c>
      <c r="B3208" s="356" t="s">
        <v>11324</v>
      </c>
      <c r="C3208" s="9" t="s">
        <v>5523</v>
      </c>
      <c r="D3208" s="9" t="s">
        <v>11347</v>
      </c>
      <c r="E3208" s="9"/>
      <c r="F3208" s="9" t="s">
        <v>11348</v>
      </c>
      <c r="G3208" s="19"/>
    </row>
    <row r="3209">
      <c r="A3209" s="60" t="s">
        <v>366</v>
      </c>
    </row>
    <row r="3210">
      <c r="A3210" s="9" t="s">
        <v>326</v>
      </c>
      <c r="B3210" s="356" t="s">
        <v>658</v>
      </c>
      <c r="C3210" s="9"/>
      <c r="D3210" s="9"/>
      <c r="E3210" s="9"/>
      <c r="F3210" s="9"/>
      <c r="G3210" s="19"/>
    </row>
    <row r="3211">
      <c r="A3211" s="9" t="s">
        <v>388</v>
      </c>
      <c r="B3211" s="356" t="s">
        <v>1010</v>
      </c>
      <c r="C3211" s="9"/>
      <c r="D3211" s="9"/>
      <c r="E3211" s="9"/>
      <c r="F3211" s="9"/>
      <c r="G3211" s="19"/>
    </row>
    <row r="3212">
      <c r="A3212" s="9" t="s">
        <v>636</v>
      </c>
      <c r="B3212" s="356" t="s">
        <v>4675</v>
      </c>
      <c r="C3212" s="9"/>
      <c r="D3212" s="9"/>
      <c r="E3212" s="9" t="s">
        <v>4676</v>
      </c>
      <c r="F3212" s="9"/>
      <c r="G3212" s="19"/>
    </row>
    <row r="3213">
      <c r="A3213" s="1" t="s">
        <v>11349</v>
      </c>
    </row>
    <row r="3214">
      <c r="A3214" s="364" t="s">
        <v>2562</v>
      </c>
      <c r="B3214" s="356" t="s">
        <v>2563</v>
      </c>
      <c r="C3214" s="9" t="s">
        <v>2564</v>
      </c>
      <c r="D3214" s="9" t="s">
        <v>2565</v>
      </c>
      <c r="E3214" s="9"/>
      <c r="F3214" s="9" t="s">
        <v>11350</v>
      </c>
      <c r="G3214" s="19"/>
    </row>
    <row r="3215">
      <c r="A3215" s="364" t="s">
        <v>687</v>
      </c>
      <c r="B3215" s="356" t="s">
        <v>1293</v>
      </c>
      <c r="C3215" s="9" t="s">
        <v>11351</v>
      </c>
      <c r="D3215" s="9" t="s">
        <v>11352</v>
      </c>
      <c r="E3215" s="9"/>
      <c r="F3215" s="9" t="s">
        <v>11353</v>
      </c>
      <c r="G3215" s="19"/>
    </row>
    <row r="3216">
      <c r="A3216" s="364" t="s">
        <v>687</v>
      </c>
      <c r="B3216" s="356" t="s">
        <v>1293</v>
      </c>
      <c r="C3216" s="9" t="s">
        <v>11351</v>
      </c>
      <c r="D3216" s="9" t="s">
        <v>11354</v>
      </c>
      <c r="E3216" s="9"/>
      <c r="F3216" s="9" t="s">
        <v>11355</v>
      </c>
      <c r="G3216" s="19"/>
    </row>
    <row r="3217">
      <c r="A3217" s="364" t="s">
        <v>687</v>
      </c>
      <c r="B3217" s="356" t="s">
        <v>1293</v>
      </c>
      <c r="C3217" s="9" t="s">
        <v>11356</v>
      </c>
      <c r="D3217" s="9" t="s">
        <v>11357</v>
      </c>
      <c r="E3217" s="9"/>
      <c r="F3217" s="9" t="s">
        <v>11358</v>
      </c>
      <c r="G3217" s="19"/>
    </row>
    <row r="3218">
      <c r="A3218" s="364" t="s">
        <v>687</v>
      </c>
      <c r="B3218" s="356" t="s">
        <v>2648</v>
      </c>
      <c r="C3218" s="9"/>
      <c r="D3218" s="9" t="s">
        <v>11359</v>
      </c>
      <c r="E3218" s="9"/>
      <c r="F3218" s="9" t="s">
        <v>11360</v>
      </c>
      <c r="G3218" s="19"/>
    </row>
    <row r="3219">
      <c r="A3219" s="364" t="s">
        <v>687</v>
      </c>
      <c r="B3219" s="356" t="s">
        <v>1306</v>
      </c>
      <c r="C3219" s="9" t="s">
        <v>1307</v>
      </c>
      <c r="D3219" s="9" t="s">
        <v>10387</v>
      </c>
      <c r="E3219" s="9"/>
      <c r="F3219" s="9" t="s">
        <v>11361</v>
      </c>
      <c r="G3219" s="19"/>
    </row>
    <row r="3220">
      <c r="A3220" s="364" t="s">
        <v>687</v>
      </c>
      <c r="B3220" s="356" t="s">
        <v>1306</v>
      </c>
      <c r="C3220" s="9" t="s">
        <v>1307</v>
      </c>
      <c r="D3220" s="9" t="s">
        <v>11362</v>
      </c>
      <c r="E3220" s="9"/>
      <c r="F3220" s="9" t="s">
        <v>11361</v>
      </c>
      <c r="G3220" s="19"/>
    </row>
    <row r="3221">
      <c r="A3221" s="364" t="s">
        <v>388</v>
      </c>
      <c r="B3221" s="356" t="s">
        <v>4774</v>
      </c>
      <c r="C3221" s="9" t="s">
        <v>11363</v>
      </c>
      <c r="D3221" s="9" t="s">
        <v>11364</v>
      </c>
      <c r="E3221" s="9" t="s">
        <v>11365</v>
      </c>
      <c r="F3221" s="9" t="s">
        <v>11366</v>
      </c>
      <c r="G3221" s="19"/>
    </row>
    <row r="3222">
      <c r="A3222" s="364" t="s">
        <v>388</v>
      </c>
      <c r="B3222" s="356" t="s">
        <v>1006</v>
      </c>
      <c r="C3222" s="9" t="s">
        <v>2091</v>
      </c>
      <c r="D3222" s="9" t="s">
        <v>11367</v>
      </c>
      <c r="E3222" s="9"/>
      <c r="F3222" s="9" t="s">
        <v>11366</v>
      </c>
      <c r="G3222" s="19"/>
    </row>
    <row r="3223">
      <c r="A3223" s="364" t="s">
        <v>388</v>
      </c>
      <c r="B3223" s="356" t="s">
        <v>1006</v>
      </c>
      <c r="C3223" s="9"/>
      <c r="D3223" s="9" t="s">
        <v>11368</v>
      </c>
      <c r="E3223" s="9"/>
      <c r="F3223" s="9" t="s">
        <v>11369</v>
      </c>
      <c r="G3223" s="19"/>
    </row>
    <row r="3224">
      <c r="A3224" s="364" t="s">
        <v>388</v>
      </c>
      <c r="B3224" s="356" t="s">
        <v>1006</v>
      </c>
      <c r="C3224" s="9"/>
      <c r="D3224" s="9" t="s">
        <v>11370</v>
      </c>
      <c r="E3224" s="9"/>
      <c r="F3224" s="9" t="s">
        <v>11361</v>
      </c>
      <c r="G3224" s="19"/>
    </row>
    <row r="3225">
      <c r="A3225" s="364" t="s">
        <v>388</v>
      </c>
      <c r="B3225" s="356" t="s">
        <v>1006</v>
      </c>
      <c r="C3225" s="9"/>
      <c r="D3225" s="9" t="s">
        <v>2792</v>
      </c>
      <c r="E3225" s="9"/>
      <c r="F3225" s="9" t="s">
        <v>11371</v>
      </c>
      <c r="G3225" s="19"/>
    </row>
    <row r="3226">
      <c r="A3226" s="364" t="s">
        <v>388</v>
      </c>
      <c r="B3226" s="356" t="s">
        <v>1006</v>
      </c>
      <c r="C3226" s="9"/>
      <c r="D3226" s="9" t="s">
        <v>2837</v>
      </c>
      <c r="E3226" s="9"/>
      <c r="F3226" s="9" t="s">
        <v>11372</v>
      </c>
      <c r="G3226" s="19"/>
    </row>
    <row r="3227">
      <c r="A3227" s="364" t="s">
        <v>388</v>
      </c>
      <c r="B3227" s="356" t="s">
        <v>1006</v>
      </c>
      <c r="C3227" s="9" t="s">
        <v>2095</v>
      </c>
      <c r="D3227" s="9" t="s">
        <v>2096</v>
      </c>
      <c r="E3227" s="9"/>
      <c r="F3227" s="9" t="s">
        <v>6646</v>
      </c>
      <c r="G3227" s="19"/>
    </row>
    <row r="3228">
      <c r="A3228" s="364" t="s">
        <v>388</v>
      </c>
      <c r="B3228" s="356" t="s">
        <v>1006</v>
      </c>
      <c r="C3228" s="9"/>
      <c r="D3228" s="9" t="s">
        <v>11373</v>
      </c>
      <c r="E3228" s="9"/>
      <c r="F3228" s="9" t="s">
        <v>11374</v>
      </c>
      <c r="G3228" s="19"/>
    </row>
    <row r="3229">
      <c r="A3229" s="364" t="s">
        <v>388</v>
      </c>
      <c r="B3229" s="356" t="s">
        <v>1006</v>
      </c>
      <c r="C3229" s="9"/>
      <c r="D3229" s="9" t="s">
        <v>11375</v>
      </c>
      <c r="E3229" s="9"/>
      <c r="F3229" s="9" t="s">
        <v>11376</v>
      </c>
      <c r="G3229" s="19"/>
    </row>
    <row r="3230">
      <c r="A3230" s="364" t="s">
        <v>388</v>
      </c>
      <c r="B3230" s="356" t="s">
        <v>1006</v>
      </c>
      <c r="C3230" s="9" t="s">
        <v>7481</v>
      </c>
      <c r="D3230" s="9" t="s">
        <v>11377</v>
      </c>
      <c r="E3230" s="9"/>
      <c r="F3230" s="9" t="s">
        <v>11366</v>
      </c>
      <c r="G3230" s="19"/>
    </row>
    <row r="3231">
      <c r="A3231" s="365" t="s">
        <v>388</v>
      </c>
      <c r="B3231" s="366" t="s">
        <v>1010</v>
      </c>
      <c r="C3231" s="13" t="s">
        <v>2144</v>
      </c>
      <c r="D3231" s="13" t="s">
        <v>3766</v>
      </c>
      <c r="E3231" s="13"/>
      <c r="F3231" s="13" t="s">
        <v>11378</v>
      </c>
      <c r="G3231" s="138"/>
    </row>
    <row r="3232">
      <c r="A3232" s="365" t="s">
        <v>388</v>
      </c>
      <c r="B3232" s="366" t="s">
        <v>1010</v>
      </c>
      <c r="C3232" s="14" t="s">
        <v>1655</v>
      </c>
      <c r="D3232" s="14" t="s">
        <v>11379</v>
      </c>
      <c r="E3232" s="14" t="s">
        <v>11380</v>
      </c>
      <c r="F3232" s="14" t="s">
        <v>11381</v>
      </c>
      <c r="G3232" s="138"/>
    </row>
    <row r="3233">
      <c r="A3233" s="365" t="s">
        <v>388</v>
      </c>
      <c r="B3233" s="366" t="s">
        <v>1010</v>
      </c>
      <c r="C3233" s="13" t="s">
        <v>1655</v>
      </c>
      <c r="D3233" s="13" t="s">
        <v>10162</v>
      </c>
      <c r="E3233" s="13"/>
      <c r="F3233" s="13" t="s">
        <v>11382</v>
      </c>
      <c r="G3233" s="138"/>
    </row>
    <row r="3234">
      <c r="A3234" s="364" t="s">
        <v>388</v>
      </c>
      <c r="B3234" s="356" t="s">
        <v>1010</v>
      </c>
      <c r="C3234" s="9" t="s">
        <v>10096</v>
      </c>
      <c r="D3234" s="9" t="s">
        <v>1666</v>
      </c>
      <c r="E3234" s="9" t="s">
        <v>2684</v>
      </c>
      <c r="F3234" s="9" t="s">
        <v>11383</v>
      </c>
      <c r="G3234" s="19"/>
    </row>
    <row r="3235">
      <c r="A3235" s="364" t="s">
        <v>388</v>
      </c>
      <c r="B3235" s="356" t="s">
        <v>1010</v>
      </c>
      <c r="C3235" s="9" t="s">
        <v>11384</v>
      </c>
      <c r="D3235" s="9" t="s">
        <v>11385</v>
      </c>
      <c r="E3235" s="9"/>
      <c r="F3235" s="9" t="s">
        <v>11386</v>
      </c>
      <c r="G3235" s="19"/>
    </row>
    <row r="3236">
      <c r="A3236" s="364" t="s">
        <v>388</v>
      </c>
      <c r="B3236" s="356" t="s">
        <v>1010</v>
      </c>
      <c r="C3236" s="9" t="s">
        <v>11387</v>
      </c>
      <c r="D3236" s="9" t="s">
        <v>1696</v>
      </c>
      <c r="E3236" s="9"/>
      <c r="F3236" s="9" t="s">
        <v>6646</v>
      </c>
      <c r="G3236" s="19"/>
    </row>
    <row r="3237">
      <c r="A3237" s="364" t="s">
        <v>388</v>
      </c>
      <c r="B3237" s="356" t="s">
        <v>1010</v>
      </c>
      <c r="C3237" s="9" t="s">
        <v>9889</v>
      </c>
      <c r="D3237" s="9" t="s">
        <v>9890</v>
      </c>
      <c r="E3237" s="9"/>
      <c r="F3237" s="9" t="s">
        <v>11388</v>
      </c>
      <c r="G3237" s="19"/>
    </row>
    <row r="3238">
      <c r="A3238" s="364" t="s">
        <v>388</v>
      </c>
      <c r="B3238" s="356" t="s">
        <v>1010</v>
      </c>
      <c r="C3238" s="9" t="s">
        <v>7545</v>
      </c>
      <c r="D3238" s="9" t="s">
        <v>10169</v>
      </c>
      <c r="E3238" s="9"/>
      <c r="F3238" s="9" t="s">
        <v>11389</v>
      </c>
      <c r="G3238" s="19"/>
    </row>
    <row r="3239">
      <c r="A3239" s="364" t="s">
        <v>388</v>
      </c>
      <c r="B3239" s="356" t="s">
        <v>1392</v>
      </c>
      <c r="C3239" s="9"/>
      <c r="D3239" s="9" t="s">
        <v>11390</v>
      </c>
      <c r="E3239" s="9"/>
      <c r="F3239" s="9" t="s">
        <v>11391</v>
      </c>
      <c r="G3239" s="19"/>
    </row>
    <row r="3240">
      <c r="A3240" s="364" t="s">
        <v>388</v>
      </c>
      <c r="B3240" s="356" t="s">
        <v>1392</v>
      </c>
      <c r="C3240" s="9" t="s">
        <v>2091</v>
      </c>
      <c r="D3240" s="9" t="s">
        <v>11392</v>
      </c>
      <c r="E3240" s="9"/>
      <c r="F3240" s="9" t="s">
        <v>11366</v>
      </c>
      <c r="G3240" s="19"/>
    </row>
    <row r="3241">
      <c r="A3241" s="364" t="s">
        <v>1016</v>
      </c>
      <c r="B3241" s="356" t="s">
        <v>1782</v>
      </c>
      <c r="C3241" s="9" t="s">
        <v>8266</v>
      </c>
      <c r="D3241" s="9" t="s">
        <v>4162</v>
      </c>
      <c r="E3241" s="9"/>
      <c r="F3241" s="9" t="s">
        <v>11393</v>
      </c>
      <c r="G3241" s="19"/>
    </row>
    <row r="3242">
      <c r="A3242" s="364" t="s">
        <v>1016</v>
      </c>
      <c r="B3242" s="356" t="s">
        <v>1782</v>
      </c>
      <c r="C3242" s="9" t="s">
        <v>1024</v>
      </c>
      <c r="D3242" s="9" t="s">
        <v>1850</v>
      </c>
      <c r="E3242" s="9"/>
      <c r="F3242" s="9" t="s">
        <v>11394</v>
      </c>
      <c r="G3242" s="19"/>
    </row>
    <row r="3243">
      <c r="A3243" s="364" t="s">
        <v>1016</v>
      </c>
      <c r="B3243" s="356" t="s">
        <v>1782</v>
      </c>
      <c r="C3243" s="9"/>
      <c r="D3243" s="9" t="s">
        <v>3837</v>
      </c>
      <c r="E3243" s="9"/>
      <c r="F3243" s="9" t="s">
        <v>11395</v>
      </c>
      <c r="G3243" s="19"/>
    </row>
    <row r="3244">
      <c r="A3244" s="364" t="s">
        <v>1107</v>
      </c>
      <c r="B3244" s="356" t="s">
        <v>11396</v>
      </c>
      <c r="C3244" s="9" t="s">
        <v>11397</v>
      </c>
      <c r="D3244" s="9" t="s">
        <v>1900</v>
      </c>
      <c r="E3244" s="9"/>
      <c r="F3244" s="9" t="s">
        <v>11398</v>
      </c>
      <c r="G3244" s="19"/>
    </row>
    <row r="3245">
      <c r="A3245" s="60" t="s">
        <v>366</v>
      </c>
    </row>
    <row r="3246">
      <c r="A3246" s="364" t="s">
        <v>11399</v>
      </c>
      <c r="B3246" s="356" t="s">
        <v>368</v>
      </c>
      <c r="C3246" s="9"/>
      <c r="D3246" s="9"/>
      <c r="E3246" s="9"/>
      <c r="F3246" s="9"/>
      <c r="G3246" s="19"/>
    </row>
    <row r="3247">
      <c r="A3247" s="364" t="s">
        <v>316</v>
      </c>
      <c r="B3247" s="356" t="s">
        <v>11400</v>
      </c>
      <c r="C3247" s="9"/>
      <c r="D3247" s="9"/>
      <c r="E3247" s="9"/>
      <c r="F3247" s="9"/>
      <c r="G3247" s="19"/>
    </row>
    <row r="3248">
      <c r="A3248" s="364" t="s">
        <v>326</v>
      </c>
      <c r="B3248" s="356" t="s">
        <v>1215</v>
      </c>
      <c r="C3248" s="9"/>
      <c r="D3248" s="9"/>
      <c r="E3248" s="9"/>
      <c r="F3248" s="9" t="s">
        <v>11401</v>
      </c>
      <c r="G3248" s="19"/>
    </row>
    <row r="3249">
      <c r="A3249" s="364" t="s">
        <v>326</v>
      </c>
      <c r="B3249" s="356" t="s">
        <v>658</v>
      </c>
      <c r="C3249" s="9"/>
      <c r="D3249" s="9"/>
      <c r="E3249" s="9"/>
      <c r="F3249" s="9"/>
      <c r="G3249" s="19"/>
    </row>
    <row r="3250">
      <c r="A3250" s="364" t="s">
        <v>687</v>
      </c>
      <c r="B3250" s="356" t="s">
        <v>693</v>
      </c>
      <c r="C3250" s="9"/>
      <c r="D3250" s="9"/>
      <c r="E3250" s="9"/>
      <c r="F3250" s="9"/>
      <c r="G3250" s="19"/>
    </row>
    <row r="3251">
      <c r="A3251" s="364" t="s">
        <v>388</v>
      </c>
      <c r="B3251" s="356" t="s">
        <v>11402</v>
      </c>
      <c r="C3251" s="9"/>
      <c r="D3251" s="9"/>
      <c r="E3251" s="9"/>
      <c r="F3251" s="9"/>
      <c r="G3251" s="19"/>
    </row>
    <row r="3252">
      <c r="A3252" s="364" t="s">
        <v>388</v>
      </c>
      <c r="B3252" s="356" t="s">
        <v>1006</v>
      </c>
      <c r="C3252" s="9"/>
      <c r="D3252" s="9" t="s">
        <v>11403</v>
      </c>
      <c r="E3252" s="9"/>
      <c r="F3252" s="9" t="s">
        <v>11404</v>
      </c>
      <c r="G3252" s="19"/>
    </row>
    <row r="3253">
      <c r="A3253" s="364" t="s">
        <v>388</v>
      </c>
      <c r="B3253" s="356" t="s">
        <v>10079</v>
      </c>
      <c r="C3253" s="9"/>
      <c r="D3253" s="9"/>
      <c r="E3253" s="9"/>
      <c r="F3253" s="9"/>
      <c r="G3253" s="19"/>
    </row>
    <row r="3254">
      <c r="A3254" s="365" t="s">
        <v>388</v>
      </c>
      <c r="B3254" s="366" t="s">
        <v>1010</v>
      </c>
      <c r="C3254" s="13" t="s">
        <v>1655</v>
      </c>
      <c r="D3254" s="9" t="s">
        <v>368</v>
      </c>
      <c r="E3254" s="9" t="s">
        <v>11405</v>
      </c>
      <c r="F3254" s="9" t="s">
        <v>11381</v>
      </c>
      <c r="G3254" s="19"/>
    </row>
    <row r="3255">
      <c r="A3255" s="365" t="s">
        <v>388</v>
      </c>
      <c r="B3255" s="366" t="s">
        <v>1010</v>
      </c>
      <c r="C3255" s="9" t="s">
        <v>11406</v>
      </c>
      <c r="D3255" s="9" t="s">
        <v>368</v>
      </c>
      <c r="E3255" s="9"/>
      <c r="F3255" s="9" t="s">
        <v>11398</v>
      </c>
      <c r="G3255" s="19"/>
    </row>
    <row r="3256">
      <c r="A3256" s="364" t="s">
        <v>3121</v>
      </c>
      <c r="B3256" s="356" t="s">
        <v>3122</v>
      </c>
      <c r="C3256" s="9"/>
      <c r="D3256" s="9"/>
      <c r="E3256" s="9" t="s">
        <v>11407</v>
      </c>
      <c r="F3256" s="9"/>
      <c r="G3256" s="19"/>
    </row>
    <row r="3257">
      <c r="A3257" s="1" t="s">
        <v>11408</v>
      </c>
    </row>
    <row r="3258">
      <c r="A3258" s="273" t="s">
        <v>687</v>
      </c>
      <c r="B3258" s="356" t="s">
        <v>693</v>
      </c>
      <c r="C3258" s="9" t="s">
        <v>715</v>
      </c>
      <c r="D3258" s="9" t="s">
        <v>720</v>
      </c>
      <c r="E3258" s="9"/>
      <c r="F3258" s="9" t="s">
        <v>7611</v>
      </c>
      <c r="G3258" s="19"/>
    </row>
    <row r="3259">
      <c r="A3259" s="273" t="s">
        <v>687</v>
      </c>
      <c r="B3259" s="356" t="s">
        <v>693</v>
      </c>
      <c r="C3259" s="9" t="s">
        <v>715</v>
      </c>
      <c r="D3259" s="9" t="s">
        <v>721</v>
      </c>
      <c r="E3259" s="9"/>
      <c r="F3259" s="9" t="s">
        <v>7611</v>
      </c>
      <c r="G3259" s="19"/>
    </row>
    <row r="3260">
      <c r="A3260" s="273" t="s">
        <v>687</v>
      </c>
      <c r="B3260" s="356" t="s">
        <v>693</v>
      </c>
      <c r="C3260" s="9" t="s">
        <v>977</v>
      </c>
      <c r="D3260" s="9" t="s">
        <v>2064</v>
      </c>
      <c r="E3260" s="9"/>
      <c r="F3260" s="9" t="s">
        <v>7611</v>
      </c>
      <c r="G3260" s="19"/>
    </row>
    <row r="3261">
      <c r="A3261" s="273" t="s">
        <v>687</v>
      </c>
      <c r="B3261" s="356" t="s">
        <v>693</v>
      </c>
      <c r="C3261" s="9" t="s">
        <v>977</v>
      </c>
      <c r="D3261" s="9" t="s">
        <v>978</v>
      </c>
      <c r="E3261" s="9"/>
      <c r="F3261" s="9" t="s">
        <v>7611</v>
      </c>
      <c r="G3261" s="19"/>
    </row>
    <row r="3262">
      <c r="A3262" s="273" t="s">
        <v>687</v>
      </c>
      <c r="B3262" s="356" t="s">
        <v>693</v>
      </c>
      <c r="C3262" s="9" t="s">
        <v>977</v>
      </c>
      <c r="D3262" s="9" t="s">
        <v>4904</v>
      </c>
      <c r="E3262" s="9"/>
      <c r="F3262" s="9" t="s">
        <v>7611</v>
      </c>
      <c r="G3262" s="19"/>
    </row>
    <row r="3263">
      <c r="A3263" s="273" t="s">
        <v>687</v>
      </c>
      <c r="B3263" s="356" t="s">
        <v>693</v>
      </c>
      <c r="C3263" s="9" t="s">
        <v>5339</v>
      </c>
      <c r="D3263" s="9" t="s">
        <v>5342</v>
      </c>
      <c r="E3263" s="9"/>
      <c r="F3263" s="9" t="s">
        <v>7611</v>
      </c>
      <c r="G3263" s="19"/>
    </row>
    <row r="3264">
      <c r="A3264" s="273" t="s">
        <v>687</v>
      </c>
      <c r="B3264" s="356" t="s">
        <v>693</v>
      </c>
      <c r="C3264" s="9" t="s">
        <v>11409</v>
      </c>
      <c r="D3264" s="9" t="s">
        <v>11410</v>
      </c>
      <c r="E3264" s="9"/>
      <c r="F3264" s="9" t="s">
        <v>11411</v>
      </c>
      <c r="G3264" s="19"/>
    </row>
    <row r="3265">
      <c r="A3265" s="60" t="s">
        <v>366</v>
      </c>
    </row>
    <row r="3266">
      <c r="A3266" s="273" t="s">
        <v>4788</v>
      </c>
      <c r="B3266" s="356" t="s">
        <v>5289</v>
      </c>
      <c r="C3266" s="9"/>
      <c r="D3266" s="9"/>
      <c r="E3266" s="9"/>
      <c r="F3266" s="9"/>
      <c r="G3266" s="19"/>
    </row>
    <row r="3267">
      <c r="A3267" s="273" t="s">
        <v>326</v>
      </c>
      <c r="B3267" s="356" t="s">
        <v>1215</v>
      </c>
      <c r="C3267" s="9"/>
      <c r="D3267" s="9"/>
      <c r="E3267" s="9"/>
      <c r="F3267" s="9"/>
      <c r="G3267" s="19"/>
    </row>
    <row r="3268">
      <c r="A3268" s="273" t="s">
        <v>326</v>
      </c>
      <c r="B3268" s="356" t="s">
        <v>658</v>
      </c>
      <c r="C3268" s="9"/>
      <c r="D3268" s="9"/>
      <c r="E3268" s="9"/>
      <c r="F3268" s="9"/>
      <c r="G3268" s="19"/>
    </row>
    <row r="3269">
      <c r="A3269" s="273" t="s">
        <v>388</v>
      </c>
      <c r="B3269" s="356" t="s">
        <v>1006</v>
      </c>
      <c r="C3269" s="9"/>
      <c r="D3269" s="9"/>
      <c r="E3269" s="9"/>
      <c r="F3269" s="9"/>
      <c r="G3269" s="19"/>
    </row>
    <row r="3270">
      <c r="A3270" s="1"/>
    </row>
    <row r="3271">
      <c r="A3271" s="15"/>
    </row>
    <row r="3274">
      <c r="A3274" s="17"/>
    </row>
    <row r="3275">
      <c r="A3275" s="38" t="s">
        <v>11412</v>
      </c>
    </row>
    <row r="3276">
      <c r="A3276" s="1"/>
    </row>
    <row r="3277">
      <c r="A3277" s="1" t="s">
        <v>11413</v>
      </c>
      <c r="F3277" s="227" t="s">
        <v>186</v>
      </c>
    </row>
    <row r="3278">
      <c r="A3278" s="367" t="s">
        <v>316</v>
      </c>
      <c r="B3278" s="368" t="s">
        <v>11414</v>
      </c>
      <c r="C3278" s="9" t="s">
        <v>11415</v>
      </c>
      <c r="D3278" s="9" t="s">
        <v>11416</v>
      </c>
      <c r="E3278" s="9" t="s">
        <v>11417</v>
      </c>
      <c r="F3278" s="9" t="s">
        <v>11418</v>
      </c>
      <c r="G3278" s="19"/>
    </row>
    <row r="3279">
      <c r="A3279" s="367" t="s">
        <v>316</v>
      </c>
      <c r="B3279" s="368" t="s">
        <v>11414</v>
      </c>
      <c r="C3279" s="9" t="s">
        <v>11415</v>
      </c>
      <c r="D3279" s="9" t="s">
        <v>11419</v>
      </c>
      <c r="E3279" s="9" t="s">
        <v>11420</v>
      </c>
      <c r="F3279" s="9"/>
      <c r="G3279" s="19"/>
    </row>
    <row r="3280">
      <c r="A3280" s="367" t="s">
        <v>316</v>
      </c>
      <c r="B3280" s="368" t="s">
        <v>11414</v>
      </c>
      <c r="C3280" s="9" t="s">
        <v>11415</v>
      </c>
      <c r="D3280" s="9" t="s">
        <v>11421</v>
      </c>
      <c r="E3280" s="9" t="s">
        <v>11422</v>
      </c>
      <c r="F3280" s="9" t="s">
        <v>11423</v>
      </c>
      <c r="G3280" s="19"/>
    </row>
    <row r="3281">
      <c r="A3281" s="367" t="s">
        <v>4540</v>
      </c>
      <c r="B3281" s="368" t="s">
        <v>11018</v>
      </c>
      <c r="C3281" s="9" t="s">
        <v>4542</v>
      </c>
      <c r="D3281" s="9" t="s">
        <v>11424</v>
      </c>
      <c r="E3281" s="9" t="s">
        <v>11425</v>
      </c>
      <c r="F3281" s="9"/>
      <c r="G3281" s="19"/>
    </row>
    <row r="3282">
      <c r="A3282" s="367" t="s">
        <v>4540</v>
      </c>
      <c r="B3282" s="368" t="s">
        <v>11018</v>
      </c>
      <c r="C3282" s="9" t="s">
        <v>4542</v>
      </c>
      <c r="D3282" s="9" t="s">
        <v>11426</v>
      </c>
      <c r="E3282" s="9" t="s">
        <v>11427</v>
      </c>
      <c r="F3282" s="9" t="s">
        <v>11428</v>
      </c>
      <c r="G3282" s="19"/>
    </row>
    <row r="3283">
      <c r="A3283" s="367" t="s">
        <v>4540</v>
      </c>
      <c r="B3283" s="368" t="s">
        <v>11018</v>
      </c>
      <c r="C3283" s="9" t="s">
        <v>4615</v>
      </c>
      <c r="D3283" s="9" t="s">
        <v>11429</v>
      </c>
      <c r="E3283" s="9" t="s">
        <v>11430</v>
      </c>
      <c r="F3283" s="9" t="s">
        <v>11431</v>
      </c>
      <c r="G3283" s="19"/>
    </row>
    <row r="3284">
      <c r="A3284" s="367" t="s">
        <v>451</v>
      </c>
      <c r="B3284" s="368" t="s">
        <v>844</v>
      </c>
      <c r="C3284" s="9" t="s">
        <v>11432</v>
      </c>
      <c r="D3284" s="9" t="s">
        <v>11433</v>
      </c>
      <c r="E3284" s="9" t="s">
        <v>11434</v>
      </c>
      <c r="F3284" s="9" t="s">
        <v>11435</v>
      </c>
      <c r="G3284" s="19"/>
    </row>
    <row r="3285">
      <c r="A3285" s="367" t="s">
        <v>451</v>
      </c>
      <c r="B3285" s="368" t="s">
        <v>848</v>
      </c>
      <c r="C3285" s="9" t="s">
        <v>4357</v>
      </c>
      <c r="D3285" s="9" t="s">
        <v>4358</v>
      </c>
      <c r="E3285" s="9" t="s">
        <v>11436</v>
      </c>
      <c r="F3285" s="9" t="s">
        <v>11437</v>
      </c>
      <c r="G3285" s="19"/>
    </row>
    <row r="3286">
      <c r="A3286" s="367" t="s">
        <v>451</v>
      </c>
      <c r="B3286" s="368" t="s">
        <v>848</v>
      </c>
      <c r="C3286" s="9" t="s">
        <v>11438</v>
      </c>
      <c r="D3286" s="9" t="s">
        <v>11439</v>
      </c>
      <c r="E3286" s="9" t="s">
        <v>11440</v>
      </c>
      <c r="F3286" s="9" t="s">
        <v>11441</v>
      </c>
      <c r="G3286" s="19"/>
    </row>
    <row r="3287">
      <c r="A3287" s="367" t="s">
        <v>380</v>
      </c>
      <c r="B3287" s="368" t="s">
        <v>11442</v>
      </c>
      <c r="C3287" s="9" t="s">
        <v>11443</v>
      </c>
      <c r="D3287" s="9" t="s">
        <v>11444</v>
      </c>
      <c r="E3287" s="9" t="s">
        <v>11445</v>
      </c>
      <c r="F3287" s="9" t="s">
        <v>11446</v>
      </c>
      <c r="G3287" s="19"/>
    </row>
    <row r="3288">
      <c r="A3288" s="367" t="s">
        <v>380</v>
      </c>
      <c r="B3288" s="368" t="s">
        <v>11442</v>
      </c>
      <c r="C3288" s="9" t="s">
        <v>11447</v>
      </c>
      <c r="D3288" s="9" t="s">
        <v>11448</v>
      </c>
      <c r="E3288" s="9" t="s">
        <v>11449</v>
      </c>
      <c r="F3288" s="9" t="s">
        <v>11446</v>
      </c>
      <c r="G3288" s="19"/>
    </row>
    <row r="3289">
      <c r="A3289" s="367" t="s">
        <v>380</v>
      </c>
      <c r="B3289" s="368" t="s">
        <v>11442</v>
      </c>
      <c r="C3289" s="9" t="s">
        <v>11450</v>
      </c>
      <c r="D3289" s="9" t="s">
        <v>11451</v>
      </c>
      <c r="E3289" s="9" t="s">
        <v>11452</v>
      </c>
      <c r="F3289" s="9" t="s">
        <v>11446</v>
      </c>
      <c r="G3289" s="19"/>
    </row>
    <row r="3290">
      <c r="A3290" s="367" t="s">
        <v>380</v>
      </c>
      <c r="B3290" s="368" t="s">
        <v>11442</v>
      </c>
      <c r="C3290" s="9" t="s">
        <v>11453</v>
      </c>
      <c r="D3290" s="9" t="s">
        <v>11454</v>
      </c>
      <c r="E3290" s="9" t="s">
        <v>11455</v>
      </c>
      <c r="F3290" s="9" t="s">
        <v>11446</v>
      </c>
      <c r="G3290" s="19"/>
    </row>
    <row r="3291">
      <c r="A3291" s="367" t="s">
        <v>380</v>
      </c>
      <c r="B3291" s="368" t="s">
        <v>11442</v>
      </c>
      <c r="C3291" s="9" t="s">
        <v>11456</v>
      </c>
      <c r="D3291" s="9" t="s">
        <v>11457</v>
      </c>
      <c r="E3291" s="9" t="s">
        <v>11458</v>
      </c>
      <c r="F3291" s="9" t="s">
        <v>11446</v>
      </c>
      <c r="G3291" s="19"/>
    </row>
    <row r="3292">
      <c r="A3292" s="367" t="s">
        <v>380</v>
      </c>
      <c r="B3292" s="368" t="s">
        <v>11442</v>
      </c>
      <c r="C3292" s="9" t="s">
        <v>11459</v>
      </c>
      <c r="D3292" s="9" t="s">
        <v>11460</v>
      </c>
      <c r="E3292" s="9" t="s">
        <v>11461</v>
      </c>
      <c r="F3292" s="9" t="s">
        <v>11446</v>
      </c>
      <c r="G3292" s="19"/>
    </row>
    <row r="3293">
      <c r="A3293" s="367" t="s">
        <v>380</v>
      </c>
      <c r="B3293" s="368" t="s">
        <v>11442</v>
      </c>
      <c r="C3293" s="9" t="s">
        <v>11462</v>
      </c>
      <c r="D3293" s="9" t="s">
        <v>11463</v>
      </c>
      <c r="E3293" s="9"/>
      <c r="F3293" s="9" t="s">
        <v>11446</v>
      </c>
      <c r="G3293" s="19"/>
    </row>
    <row r="3294">
      <c r="A3294" s="367" t="s">
        <v>380</v>
      </c>
      <c r="B3294" s="368" t="s">
        <v>11442</v>
      </c>
      <c r="C3294" s="9" t="s">
        <v>11464</v>
      </c>
      <c r="D3294" s="9" t="s">
        <v>11465</v>
      </c>
      <c r="E3294" s="9" t="s">
        <v>11466</v>
      </c>
      <c r="F3294" s="9" t="s">
        <v>11446</v>
      </c>
      <c r="G3294" s="19"/>
    </row>
    <row r="3295">
      <c r="A3295" s="367" t="s">
        <v>380</v>
      </c>
      <c r="B3295" s="368" t="s">
        <v>11442</v>
      </c>
      <c r="C3295" s="9" t="s">
        <v>11467</v>
      </c>
      <c r="D3295" s="9" t="s">
        <v>11468</v>
      </c>
      <c r="E3295" s="9" t="s">
        <v>11469</v>
      </c>
      <c r="F3295" s="9" t="s">
        <v>11446</v>
      </c>
      <c r="G3295" s="19"/>
    </row>
    <row r="3296">
      <c r="A3296" s="367" t="s">
        <v>6095</v>
      </c>
      <c r="B3296" s="368" t="s">
        <v>11470</v>
      </c>
      <c r="C3296" s="204" t="s">
        <v>11471</v>
      </c>
      <c r="D3296" s="9" t="s">
        <v>11471</v>
      </c>
      <c r="E3296" s="9" t="s">
        <v>11472</v>
      </c>
      <c r="F3296" s="9" t="s">
        <v>11473</v>
      </c>
      <c r="G3296" s="19"/>
    </row>
    <row r="3297">
      <c r="A3297" s="367" t="s">
        <v>11474</v>
      </c>
      <c r="B3297" s="368" t="s">
        <v>11475</v>
      </c>
      <c r="C3297" s="204" t="s">
        <v>11476</v>
      </c>
      <c r="D3297" s="9" t="s">
        <v>11477</v>
      </c>
      <c r="E3297" s="9" t="s">
        <v>11478</v>
      </c>
      <c r="F3297" s="9" t="s">
        <v>11479</v>
      </c>
      <c r="G3297" s="19"/>
    </row>
    <row r="3298">
      <c r="A3298" s="367" t="s">
        <v>248</v>
      </c>
      <c r="B3298" s="368" t="s">
        <v>5986</v>
      </c>
      <c r="C3298" s="9" t="s">
        <v>11480</v>
      </c>
      <c r="D3298" s="9" t="s">
        <v>11481</v>
      </c>
      <c r="E3298" s="9" t="s">
        <v>11482</v>
      </c>
      <c r="F3298" s="9" t="s">
        <v>11483</v>
      </c>
      <c r="G3298" s="19"/>
    </row>
    <row r="3299">
      <c r="A3299" s="367" t="s">
        <v>248</v>
      </c>
      <c r="B3299" s="368" t="s">
        <v>4908</v>
      </c>
      <c r="C3299" s="9" t="s">
        <v>4233</v>
      </c>
      <c r="D3299" s="9" t="s">
        <v>11484</v>
      </c>
      <c r="E3299" s="9" t="s">
        <v>11485</v>
      </c>
      <c r="F3299" s="9"/>
      <c r="G3299" s="19"/>
    </row>
    <row r="3300">
      <c r="A3300" s="367" t="s">
        <v>248</v>
      </c>
      <c r="B3300" s="368" t="s">
        <v>4908</v>
      </c>
      <c r="C3300" s="9" t="s">
        <v>4233</v>
      </c>
      <c r="D3300" s="9" t="s">
        <v>11486</v>
      </c>
      <c r="E3300" s="9" t="s">
        <v>11487</v>
      </c>
      <c r="F3300" s="9"/>
      <c r="G3300" s="19"/>
    </row>
    <row r="3301">
      <c r="A3301" s="367" t="s">
        <v>248</v>
      </c>
      <c r="B3301" s="368" t="s">
        <v>4908</v>
      </c>
      <c r="C3301" s="9" t="s">
        <v>4233</v>
      </c>
      <c r="D3301" s="9" t="s">
        <v>5144</v>
      </c>
      <c r="E3301" s="9" t="s">
        <v>11488</v>
      </c>
      <c r="F3301" s="9"/>
      <c r="G3301" s="19"/>
    </row>
    <row r="3302">
      <c r="A3302" s="367" t="s">
        <v>248</v>
      </c>
      <c r="B3302" s="368" t="s">
        <v>4908</v>
      </c>
      <c r="C3302" s="9" t="s">
        <v>4233</v>
      </c>
      <c r="D3302" s="9" t="s">
        <v>11489</v>
      </c>
      <c r="E3302" s="9" t="s">
        <v>11490</v>
      </c>
      <c r="F3302" s="9"/>
      <c r="G3302" s="19"/>
    </row>
    <row r="3303">
      <c r="A3303" s="367" t="s">
        <v>248</v>
      </c>
      <c r="B3303" s="368" t="s">
        <v>4908</v>
      </c>
      <c r="C3303" s="9" t="s">
        <v>4233</v>
      </c>
      <c r="D3303" s="9" t="s">
        <v>11491</v>
      </c>
      <c r="E3303" s="9" t="s">
        <v>11492</v>
      </c>
      <c r="F3303" s="9"/>
      <c r="G3303" s="19"/>
    </row>
    <row r="3304">
      <c r="A3304" s="367" t="s">
        <v>248</v>
      </c>
      <c r="B3304" s="368" t="s">
        <v>4908</v>
      </c>
      <c r="C3304" s="9" t="s">
        <v>4233</v>
      </c>
      <c r="D3304" s="9" t="s">
        <v>11493</v>
      </c>
      <c r="E3304" s="9" t="s">
        <v>11494</v>
      </c>
      <c r="F3304" s="9"/>
      <c r="G3304" s="19"/>
    </row>
    <row r="3305">
      <c r="A3305" s="367" t="s">
        <v>248</v>
      </c>
      <c r="B3305" s="368" t="s">
        <v>4908</v>
      </c>
      <c r="C3305" s="9" t="s">
        <v>4233</v>
      </c>
      <c r="D3305" s="9" t="s">
        <v>11495</v>
      </c>
      <c r="E3305" s="9" t="s">
        <v>11496</v>
      </c>
      <c r="F3305" s="9" t="s">
        <v>11497</v>
      </c>
      <c r="G3305" s="19"/>
    </row>
    <row r="3306">
      <c r="A3306" s="367" t="s">
        <v>248</v>
      </c>
      <c r="B3306" s="368" t="s">
        <v>4908</v>
      </c>
      <c r="C3306" s="9" t="s">
        <v>4233</v>
      </c>
      <c r="D3306" s="9" t="s">
        <v>7714</v>
      </c>
      <c r="E3306" s="9" t="s">
        <v>11498</v>
      </c>
      <c r="F3306" s="9" t="s">
        <v>11497</v>
      </c>
      <c r="G3306" s="19"/>
    </row>
    <row r="3307">
      <c r="A3307" s="367" t="s">
        <v>248</v>
      </c>
      <c r="B3307" s="368" t="s">
        <v>4908</v>
      </c>
      <c r="C3307" s="9" t="s">
        <v>4233</v>
      </c>
      <c r="D3307" s="9" t="s">
        <v>4909</v>
      </c>
      <c r="E3307" s="9" t="s">
        <v>11499</v>
      </c>
      <c r="F3307" s="9"/>
      <c r="G3307" s="19"/>
    </row>
    <row r="3308">
      <c r="A3308" s="367" t="s">
        <v>248</v>
      </c>
      <c r="B3308" s="368" t="s">
        <v>4908</v>
      </c>
      <c r="C3308" s="9" t="s">
        <v>4233</v>
      </c>
      <c r="D3308" s="9" t="s">
        <v>11500</v>
      </c>
      <c r="E3308" s="9" t="s">
        <v>11501</v>
      </c>
      <c r="F3308" s="9"/>
      <c r="G3308" s="19"/>
    </row>
    <row r="3309">
      <c r="A3309" s="367" t="s">
        <v>248</v>
      </c>
      <c r="B3309" s="368" t="s">
        <v>4908</v>
      </c>
      <c r="C3309" s="9" t="s">
        <v>4233</v>
      </c>
      <c r="D3309" s="9" t="s">
        <v>11502</v>
      </c>
      <c r="E3309" s="9" t="s">
        <v>11503</v>
      </c>
      <c r="F3309" s="9" t="s">
        <v>11504</v>
      </c>
      <c r="G3309" s="19"/>
    </row>
    <row r="3310">
      <c r="A3310" s="367" t="s">
        <v>248</v>
      </c>
      <c r="B3310" s="368" t="s">
        <v>4908</v>
      </c>
      <c r="C3310" s="9" t="s">
        <v>4233</v>
      </c>
      <c r="D3310" s="9" t="s">
        <v>11505</v>
      </c>
      <c r="E3310" s="9" t="s">
        <v>11506</v>
      </c>
      <c r="F3310" s="9" t="s">
        <v>11507</v>
      </c>
      <c r="G3310" s="19"/>
    </row>
    <row r="3311">
      <c r="A3311" s="367" t="s">
        <v>248</v>
      </c>
      <c r="B3311" s="368" t="s">
        <v>4908</v>
      </c>
      <c r="C3311" s="9" t="s">
        <v>4233</v>
      </c>
      <c r="D3311" s="9" t="s">
        <v>11508</v>
      </c>
      <c r="E3311" s="9" t="s">
        <v>11509</v>
      </c>
      <c r="F3311" s="9" t="s">
        <v>11510</v>
      </c>
      <c r="G3311" s="19"/>
    </row>
    <row r="3312">
      <c r="A3312" s="367" t="s">
        <v>248</v>
      </c>
      <c r="B3312" s="368" t="s">
        <v>4908</v>
      </c>
      <c r="C3312" s="9" t="s">
        <v>4233</v>
      </c>
      <c r="D3312" s="9" t="s">
        <v>11511</v>
      </c>
      <c r="E3312" s="9" t="s">
        <v>11512</v>
      </c>
      <c r="F3312" s="9" t="s">
        <v>11446</v>
      </c>
      <c r="G3312" s="19"/>
    </row>
    <row r="3313">
      <c r="A3313" s="367" t="s">
        <v>248</v>
      </c>
      <c r="B3313" s="368" t="s">
        <v>4908</v>
      </c>
      <c r="C3313" s="9" t="s">
        <v>4233</v>
      </c>
      <c r="D3313" s="9" t="s">
        <v>11513</v>
      </c>
      <c r="E3313" s="9" t="s">
        <v>11514</v>
      </c>
      <c r="F3313" s="9" t="s">
        <v>11446</v>
      </c>
      <c r="G3313" s="19"/>
    </row>
    <row r="3314">
      <c r="A3314" s="367" t="s">
        <v>248</v>
      </c>
      <c r="B3314" s="368" t="s">
        <v>4908</v>
      </c>
      <c r="C3314" s="9" t="s">
        <v>250</v>
      </c>
      <c r="D3314" s="9" t="s">
        <v>1256</v>
      </c>
      <c r="E3314" s="9" t="s">
        <v>11515</v>
      </c>
      <c r="F3314" s="9" t="s">
        <v>11516</v>
      </c>
      <c r="G3314" s="19"/>
    </row>
    <row r="3315">
      <c r="A3315" s="367" t="s">
        <v>248</v>
      </c>
      <c r="B3315" s="368" t="s">
        <v>4908</v>
      </c>
      <c r="C3315" s="9" t="s">
        <v>4513</v>
      </c>
      <c r="D3315" s="9" t="s">
        <v>11517</v>
      </c>
      <c r="E3315" s="9" t="s">
        <v>11518</v>
      </c>
      <c r="F3315" s="9" t="s">
        <v>11519</v>
      </c>
      <c r="G3315" s="19"/>
    </row>
    <row r="3316">
      <c r="A3316" s="367" t="s">
        <v>248</v>
      </c>
      <c r="B3316" s="368" t="s">
        <v>4908</v>
      </c>
      <c r="C3316" s="9" t="s">
        <v>4513</v>
      </c>
      <c r="D3316" s="359" t="s">
        <v>11520</v>
      </c>
      <c r="E3316" s="9" t="s">
        <v>11521</v>
      </c>
      <c r="F3316" s="9" t="s">
        <v>11507</v>
      </c>
      <c r="G3316" s="19"/>
    </row>
    <row r="3317">
      <c r="A3317" s="367" t="s">
        <v>248</v>
      </c>
      <c r="B3317" s="368" t="s">
        <v>4908</v>
      </c>
      <c r="C3317" s="9" t="s">
        <v>4513</v>
      </c>
      <c r="D3317" s="9" t="s">
        <v>11522</v>
      </c>
      <c r="E3317" s="9" t="s">
        <v>11523</v>
      </c>
      <c r="F3317" s="9" t="s">
        <v>11524</v>
      </c>
      <c r="G3317" s="19"/>
    </row>
    <row r="3318">
      <c r="A3318" s="367" t="s">
        <v>248</v>
      </c>
      <c r="B3318" s="368" t="s">
        <v>4908</v>
      </c>
      <c r="C3318" s="9" t="s">
        <v>4513</v>
      </c>
      <c r="D3318" s="9" t="s">
        <v>6436</v>
      </c>
      <c r="E3318" s="9" t="s">
        <v>11525</v>
      </c>
      <c r="F3318" s="9" t="s">
        <v>11526</v>
      </c>
      <c r="G3318" s="19"/>
    </row>
    <row r="3319">
      <c r="A3319" s="367" t="s">
        <v>248</v>
      </c>
      <c r="B3319" s="368" t="s">
        <v>4908</v>
      </c>
      <c r="C3319" s="9" t="s">
        <v>4513</v>
      </c>
      <c r="D3319" s="9" t="s">
        <v>11527</v>
      </c>
      <c r="E3319" s="9" t="s">
        <v>11528</v>
      </c>
      <c r="F3319" s="9"/>
      <c r="G3319" s="19"/>
    </row>
    <row r="3320">
      <c r="A3320" s="367" t="s">
        <v>248</v>
      </c>
      <c r="B3320" s="368" t="s">
        <v>4908</v>
      </c>
      <c r="C3320" s="9" t="s">
        <v>4513</v>
      </c>
      <c r="D3320" s="9" t="s">
        <v>11529</v>
      </c>
      <c r="E3320" s="9" t="s">
        <v>11530</v>
      </c>
      <c r="F3320" s="9"/>
      <c r="G3320" s="19"/>
    </row>
    <row r="3321">
      <c r="A3321" s="367" t="s">
        <v>248</v>
      </c>
      <c r="B3321" s="368" t="s">
        <v>4908</v>
      </c>
      <c r="C3321" s="9" t="s">
        <v>4513</v>
      </c>
      <c r="D3321" s="9" t="s">
        <v>11531</v>
      </c>
      <c r="E3321" s="9" t="s">
        <v>11532</v>
      </c>
      <c r="F3321" s="9" t="s">
        <v>11533</v>
      </c>
      <c r="G3321" s="19"/>
    </row>
    <row r="3322">
      <c r="A3322" s="367" t="s">
        <v>248</v>
      </c>
      <c r="B3322" s="368" t="s">
        <v>4908</v>
      </c>
      <c r="C3322" s="9" t="s">
        <v>4514</v>
      </c>
      <c r="D3322" s="9" t="s">
        <v>11534</v>
      </c>
      <c r="E3322" s="9" t="s">
        <v>11535</v>
      </c>
      <c r="F3322" s="9"/>
      <c r="G3322" s="19"/>
    </row>
    <row r="3323">
      <c r="A3323" s="367" t="s">
        <v>248</v>
      </c>
      <c r="B3323" s="368" t="s">
        <v>4908</v>
      </c>
      <c r="C3323" s="9" t="s">
        <v>4514</v>
      </c>
      <c r="D3323" s="9" t="s">
        <v>11536</v>
      </c>
      <c r="E3323" s="9" t="s">
        <v>11537</v>
      </c>
      <c r="F3323" s="9"/>
      <c r="G3323" s="19"/>
    </row>
    <row r="3324">
      <c r="A3324" s="367" t="s">
        <v>248</v>
      </c>
      <c r="B3324" s="368" t="s">
        <v>4908</v>
      </c>
      <c r="C3324" s="9" t="s">
        <v>4514</v>
      </c>
      <c r="D3324" s="9" t="s">
        <v>4579</v>
      </c>
      <c r="E3324" s="9"/>
      <c r="F3324" s="9" t="s">
        <v>11504</v>
      </c>
      <c r="G3324" s="19"/>
    </row>
    <row r="3325">
      <c r="A3325" s="367" t="s">
        <v>248</v>
      </c>
      <c r="B3325" s="368" t="s">
        <v>4908</v>
      </c>
      <c r="C3325" s="9" t="s">
        <v>4913</v>
      </c>
      <c r="D3325" s="9" t="s">
        <v>156</v>
      </c>
      <c r="E3325" s="9" t="s">
        <v>11538</v>
      </c>
      <c r="F3325" s="9" t="s">
        <v>11539</v>
      </c>
      <c r="G3325" s="19"/>
    </row>
    <row r="3326">
      <c r="A3326" s="367" t="s">
        <v>248</v>
      </c>
      <c r="B3326" s="368" t="s">
        <v>4908</v>
      </c>
      <c r="C3326" s="9" t="s">
        <v>4913</v>
      </c>
      <c r="D3326" s="9" t="s">
        <v>6420</v>
      </c>
      <c r="E3326" s="9" t="s">
        <v>11540</v>
      </c>
      <c r="F3326" s="9" t="s">
        <v>11541</v>
      </c>
      <c r="G3326" s="19"/>
    </row>
    <row r="3327">
      <c r="A3327" s="367" t="s">
        <v>248</v>
      </c>
      <c r="B3327" s="368" t="s">
        <v>4908</v>
      </c>
      <c r="C3327" s="9" t="s">
        <v>4913</v>
      </c>
      <c r="D3327" s="9" t="s">
        <v>11542</v>
      </c>
      <c r="E3327" s="9" t="s">
        <v>11543</v>
      </c>
      <c r="F3327" s="9" t="s">
        <v>11544</v>
      </c>
      <c r="G3327" s="19"/>
    </row>
    <row r="3328">
      <c r="A3328" s="367" t="s">
        <v>248</v>
      </c>
      <c r="B3328" s="368" t="s">
        <v>4908</v>
      </c>
      <c r="C3328" s="9" t="s">
        <v>4913</v>
      </c>
      <c r="D3328" s="9" t="s">
        <v>11545</v>
      </c>
      <c r="E3328" s="9" t="s">
        <v>11546</v>
      </c>
      <c r="F3328" s="9" t="s">
        <v>11526</v>
      </c>
      <c r="G3328" s="19"/>
    </row>
    <row r="3329">
      <c r="A3329" s="367" t="s">
        <v>248</v>
      </c>
      <c r="B3329" s="368" t="s">
        <v>4908</v>
      </c>
      <c r="C3329" s="9" t="s">
        <v>4913</v>
      </c>
      <c r="D3329" s="359" t="s">
        <v>11547</v>
      </c>
      <c r="E3329" s="9" t="s">
        <v>11548</v>
      </c>
      <c r="F3329" s="9" t="s">
        <v>11549</v>
      </c>
      <c r="G3329" s="19"/>
    </row>
    <row r="3330">
      <c r="A3330" s="367" t="s">
        <v>248</v>
      </c>
      <c r="B3330" s="368" t="s">
        <v>4908</v>
      </c>
      <c r="C3330" s="9" t="s">
        <v>4913</v>
      </c>
      <c r="D3330" s="359" t="s">
        <v>11550</v>
      </c>
      <c r="E3330" s="9" t="s">
        <v>11551</v>
      </c>
      <c r="F3330" s="9" t="s">
        <v>11524</v>
      </c>
      <c r="G3330" s="19"/>
    </row>
    <row r="3331">
      <c r="A3331" s="367" t="s">
        <v>248</v>
      </c>
      <c r="B3331" s="368" t="s">
        <v>4908</v>
      </c>
      <c r="C3331" s="9" t="s">
        <v>4913</v>
      </c>
      <c r="D3331" s="359" t="s">
        <v>11552</v>
      </c>
      <c r="E3331" s="9" t="s">
        <v>11553</v>
      </c>
      <c r="F3331" s="9" t="s">
        <v>11497</v>
      </c>
      <c r="G3331" s="19"/>
    </row>
    <row r="3332">
      <c r="A3332" s="367" t="s">
        <v>248</v>
      </c>
      <c r="B3332" s="368" t="s">
        <v>4908</v>
      </c>
      <c r="C3332" s="9" t="s">
        <v>4913</v>
      </c>
      <c r="D3332" s="359" t="s">
        <v>11554</v>
      </c>
      <c r="E3332" s="9" t="s">
        <v>11555</v>
      </c>
      <c r="F3332" s="9" t="s">
        <v>11556</v>
      </c>
      <c r="G3332" s="19"/>
    </row>
    <row r="3333">
      <c r="A3333" s="367" t="s">
        <v>248</v>
      </c>
      <c r="B3333" s="368" t="s">
        <v>4908</v>
      </c>
      <c r="C3333" s="9" t="s">
        <v>4913</v>
      </c>
      <c r="D3333" s="9" t="s">
        <v>11557</v>
      </c>
      <c r="E3333" s="9" t="s">
        <v>11558</v>
      </c>
      <c r="F3333" s="9" t="s">
        <v>11418</v>
      </c>
      <c r="G3333" s="19"/>
    </row>
    <row r="3334">
      <c r="A3334" s="367" t="s">
        <v>248</v>
      </c>
      <c r="B3334" s="368" t="s">
        <v>4908</v>
      </c>
      <c r="C3334" s="9" t="s">
        <v>4913</v>
      </c>
      <c r="D3334" s="9" t="s">
        <v>7759</v>
      </c>
      <c r="E3334" s="9" t="s">
        <v>11559</v>
      </c>
      <c r="F3334" s="9" t="s">
        <v>11560</v>
      </c>
      <c r="G3334" s="19"/>
    </row>
    <row r="3335">
      <c r="A3335" s="367" t="s">
        <v>248</v>
      </c>
      <c r="B3335" s="368" t="s">
        <v>4908</v>
      </c>
      <c r="C3335" s="9" t="s">
        <v>4913</v>
      </c>
      <c r="D3335" s="9" t="s">
        <v>11561</v>
      </c>
      <c r="E3335" s="9" t="s">
        <v>11562</v>
      </c>
      <c r="F3335" s="9"/>
      <c r="G3335" s="19"/>
    </row>
    <row r="3336">
      <c r="A3336" s="367" t="s">
        <v>248</v>
      </c>
      <c r="B3336" s="368" t="s">
        <v>4908</v>
      </c>
      <c r="C3336" s="9" t="s">
        <v>4913</v>
      </c>
      <c r="D3336" s="9" t="s">
        <v>11563</v>
      </c>
      <c r="E3336" s="9" t="s">
        <v>11564</v>
      </c>
      <c r="F3336" s="9"/>
      <c r="G3336" s="19"/>
    </row>
    <row r="3337">
      <c r="A3337" s="367" t="s">
        <v>248</v>
      </c>
      <c r="B3337" s="368" t="s">
        <v>4908</v>
      </c>
      <c r="C3337" s="9" t="s">
        <v>4913</v>
      </c>
      <c r="D3337" s="9" t="s">
        <v>6452</v>
      </c>
      <c r="E3337" s="9" t="s">
        <v>11565</v>
      </c>
      <c r="F3337" s="9" t="s">
        <v>11507</v>
      </c>
      <c r="G3337" s="19"/>
    </row>
    <row r="3338">
      <c r="A3338" s="367" t="s">
        <v>248</v>
      </c>
      <c r="B3338" s="368" t="s">
        <v>4908</v>
      </c>
      <c r="C3338" s="9" t="s">
        <v>7020</v>
      </c>
      <c r="D3338" s="9" t="s">
        <v>11566</v>
      </c>
      <c r="E3338" s="9" t="s">
        <v>11567</v>
      </c>
      <c r="F3338" s="9"/>
      <c r="G3338" s="19"/>
    </row>
    <row r="3339">
      <c r="A3339" s="367" t="s">
        <v>248</v>
      </c>
      <c r="B3339" s="368" t="s">
        <v>4908</v>
      </c>
      <c r="C3339" s="9" t="s">
        <v>7020</v>
      </c>
      <c r="D3339" s="9" t="s">
        <v>1256</v>
      </c>
      <c r="E3339" s="9" t="s">
        <v>11568</v>
      </c>
      <c r="F3339" s="9" t="s">
        <v>11418</v>
      </c>
      <c r="G3339" s="19"/>
    </row>
    <row r="3340">
      <c r="A3340" s="367" t="s">
        <v>248</v>
      </c>
      <c r="B3340" s="368" t="s">
        <v>4908</v>
      </c>
      <c r="C3340" s="9" t="s">
        <v>4916</v>
      </c>
      <c r="D3340" s="9" t="s">
        <v>11569</v>
      </c>
      <c r="E3340" s="9" t="s">
        <v>11570</v>
      </c>
      <c r="F3340" s="9" t="s">
        <v>11571</v>
      </c>
      <c r="G3340" s="19"/>
    </row>
    <row r="3341">
      <c r="A3341" s="367" t="s">
        <v>248</v>
      </c>
      <c r="B3341" s="368" t="s">
        <v>4908</v>
      </c>
      <c r="C3341" s="9" t="s">
        <v>4916</v>
      </c>
      <c r="D3341" s="9" t="s">
        <v>11572</v>
      </c>
      <c r="E3341" s="9" t="s">
        <v>11573</v>
      </c>
      <c r="F3341" s="9" t="s">
        <v>11524</v>
      </c>
      <c r="G3341" s="19"/>
    </row>
    <row r="3342">
      <c r="A3342" s="367" t="s">
        <v>248</v>
      </c>
      <c r="B3342" s="368" t="s">
        <v>4908</v>
      </c>
      <c r="C3342" s="9" t="s">
        <v>4916</v>
      </c>
      <c r="D3342" s="9" t="s">
        <v>7748</v>
      </c>
      <c r="E3342" s="9" t="s">
        <v>11574</v>
      </c>
      <c r="F3342" s="9" t="s">
        <v>11575</v>
      </c>
      <c r="G3342" s="19"/>
    </row>
    <row r="3343">
      <c r="A3343" s="367" t="s">
        <v>248</v>
      </c>
      <c r="B3343" s="368" t="s">
        <v>4908</v>
      </c>
      <c r="C3343" s="9" t="s">
        <v>4916</v>
      </c>
      <c r="D3343" s="9" t="s">
        <v>5072</v>
      </c>
      <c r="E3343" s="9" t="s">
        <v>11576</v>
      </c>
      <c r="F3343" s="9" t="s">
        <v>11507</v>
      </c>
      <c r="G3343" s="19"/>
    </row>
    <row r="3344">
      <c r="A3344" s="367" t="s">
        <v>248</v>
      </c>
      <c r="B3344" s="368" t="s">
        <v>4908</v>
      </c>
      <c r="C3344" s="9" t="s">
        <v>4916</v>
      </c>
      <c r="D3344" s="9" t="s">
        <v>11577</v>
      </c>
      <c r="E3344" s="9" t="s">
        <v>11578</v>
      </c>
      <c r="F3344" s="9" t="s">
        <v>11579</v>
      </c>
      <c r="G3344" s="19"/>
    </row>
    <row r="3345">
      <c r="A3345" s="367" t="s">
        <v>248</v>
      </c>
      <c r="B3345" s="368" t="s">
        <v>4908</v>
      </c>
      <c r="C3345" s="9" t="s">
        <v>4916</v>
      </c>
      <c r="D3345" s="9" t="s">
        <v>11580</v>
      </c>
      <c r="E3345" s="9" t="s">
        <v>11581</v>
      </c>
      <c r="F3345" s="9" t="s">
        <v>11582</v>
      </c>
      <c r="G3345" s="19"/>
    </row>
    <row r="3346">
      <c r="A3346" s="367" t="s">
        <v>248</v>
      </c>
      <c r="B3346" s="368" t="s">
        <v>4908</v>
      </c>
      <c r="C3346" s="9" t="s">
        <v>4916</v>
      </c>
      <c r="D3346" s="9" t="s">
        <v>11583</v>
      </c>
      <c r="E3346" s="9" t="s">
        <v>11584</v>
      </c>
      <c r="F3346" s="9" t="s">
        <v>11585</v>
      </c>
      <c r="G3346" s="19"/>
    </row>
    <row r="3347">
      <c r="A3347" s="367" t="s">
        <v>248</v>
      </c>
      <c r="B3347" s="368" t="s">
        <v>4908</v>
      </c>
      <c r="C3347" s="9" t="s">
        <v>7768</v>
      </c>
      <c r="D3347" s="9" t="s">
        <v>7769</v>
      </c>
      <c r="E3347" s="9" t="s">
        <v>11586</v>
      </c>
      <c r="F3347" s="9" t="s">
        <v>11446</v>
      </c>
      <c r="G3347" s="19"/>
    </row>
    <row r="3348">
      <c r="A3348" s="367" t="s">
        <v>988</v>
      </c>
      <c r="B3348" s="368" t="s">
        <v>6938</v>
      </c>
      <c r="C3348" s="204" t="s">
        <v>11587</v>
      </c>
      <c r="D3348" s="9" t="s">
        <v>11588</v>
      </c>
      <c r="E3348" s="9" t="s">
        <v>11589</v>
      </c>
      <c r="F3348" s="9" t="s">
        <v>11590</v>
      </c>
      <c r="G3348" s="19"/>
    </row>
    <row r="3349">
      <c r="A3349" s="367" t="s">
        <v>988</v>
      </c>
      <c r="B3349" s="368" t="s">
        <v>6513</v>
      </c>
      <c r="C3349" s="204" t="s">
        <v>11591</v>
      </c>
      <c r="D3349" s="9" t="s">
        <v>11592</v>
      </c>
      <c r="E3349" s="9" t="s">
        <v>11593</v>
      </c>
      <c r="F3349" s="9" t="s">
        <v>11594</v>
      </c>
      <c r="G3349" s="19"/>
    </row>
    <row r="3350">
      <c r="A3350" s="367" t="s">
        <v>988</v>
      </c>
      <c r="B3350" s="368" t="s">
        <v>4377</v>
      </c>
      <c r="C3350" s="9" t="s">
        <v>11595</v>
      </c>
      <c r="D3350" s="9" t="s">
        <v>11596</v>
      </c>
      <c r="E3350" s="9" t="s">
        <v>11597</v>
      </c>
      <c r="F3350" s="9" t="s">
        <v>11598</v>
      </c>
      <c r="G3350" s="19"/>
    </row>
    <row r="3351">
      <c r="A3351" s="367" t="s">
        <v>988</v>
      </c>
      <c r="B3351" s="368" t="s">
        <v>11599</v>
      </c>
      <c r="C3351" s="9" t="s">
        <v>11600</v>
      </c>
      <c r="D3351" s="9" t="s">
        <v>11601</v>
      </c>
      <c r="E3351" s="9" t="s">
        <v>11602</v>
      </c>
      <c r="F3351" s="9" t="s">
        <v>11603</v>
      </c>
      <c r="G3351" s="19"/>
    </row>
    <row r="3352">
      <c r="A3352" s="367" t="s">
        <v>988</v>
      </c>
      <c r="B3352" s="368" t="s">
        <v>11599</v>
      </c>
      <c r="C3352" s="9" t="s">
        <v>11604</v>
      </c>
      <c r="D3352" s="9" t="s">
        <v>11605</v>
      </c>
      <c r="E3352" s="9" t="s">
        <v>11606</v>
      </c>
      <c r="F3352" s="9" t="s">
        <v>11607</v>
      </c>
      <c r="G3352" s="19"/>
    </row>
    <row r="3353">
      <c r="A3353" s="367" t="s">
        <v>988</v>
      </c>
      <c r="B3353" s="368" t="s">
        <v>11599</v>
      </c>
      <c r="C3353" s="9" t="s">
        <v>11608</v>
      </c>
      <c r="D3353" s="9" t="s">
        <v>11609</v>
      </c>
      <c r="E3353" s="9" t="s">
        <v>11610</v>
      </c>
      <c r="F3353" s="9" t="s">
        <v>11473</v>
      </c>
      <c r="G3353" s="19"/>
    </row>
    <row r="3354">
      <c r="A3354" s="367" t="s">
        <v>988</v>
      </c>
      <c r="B3354" s="368" t="s">
        <v>6219</v>
      </c>
      <c r="C3354" s="9" t="s">
        <v>11611</v>
      </c>
      <c r="D3354" s="9" t="s">
        <v>11612</v>
      </c>
      <c r="E3354" s="9" t="s">
        <v>11613</v>
      </c>
      <c r="F3354" s="9" t="s">
        <v>11614</v>
      </c>
      <c r="G3354" s="19"/>
    </row>
    <row r="3355">
      <c r="A3355" s="367" t="s">
        <v>234</v>
      </c>
      <c r="B3355" s="368" t="s">
        <v>11615</v>
      </c>
      <c r="C3355" s="9" t="s">
        <v>11616</v>
      </c>
      <c r="D3355" s="9" t="s">
        <v>11617</v>
      </c>
      <c r="E3355" s="9" t="s">
        <v>11618</v>
      </c>
      <c r="F3355" s="9" t="s">
        <v>11446</v>
      </c>
      <c r="G3355" s="19"/>
    </row>
    <row r="3356">
      <c r="A3356" s="367" t="s">
        <v>234</v>
      </c>
      <c r="B3356" s="368" t="s">
        <v>11615</v>
      </c>
      <c r="C3356" s="9" t="s">
        <v>11619</v>
      </c>
      <c r="D3356" s="9" t="s">
        <v>11620</v>
      </c>
      <c r="E3356" s="9" t="s">
        <v>11621</v>
      </c>
      <c r="F3356" s="9" t="s">
        <v>11446</v>
      </c>
      <c r="G3356" s="19"/>
    </row>
    <row r="3357">
      <c r="A3357" s="367" t="s">
        <v>234</v>
      </c>
      <c r="B3357" s="368" t="s">
        <v>11615</v>
      </c>
      <c r="C3357" s="9" t="s">
        <v>11622</v>
      </c>
      <c r="D3357" s="9" t="s">
        <v>11623</v>
      </c>
      <c r="E3357" s="9" t="s">
        <v>11624</v>
      </c>
      <c r="F3357" s="9" t="s">
        <v>11446</v>
      </c>
      <c r="G3357" s="19"/>
    </row>
    <row r="3358">
      <c r="A3358" s="367" t="s">
        <v>234</v>
      </c>
      <c r="B3358" s="368" t="s">
        <v>11615</v>
      </c>
      <c r="C3358" s="9" t="s">
        <v>11625</v>
      </c>
      <c r="D3358" s="9" t="s">
        <v>11626</v>
      </c>
      <c r="E3358" s="9" t="s">
        <v>11627</v>
      </c>
      <c r="F3358" s="9" t="s">
        <v>11446</v>
      </c>
      <c r="G3358" s="19"/>
    </row>
    <row r="3359">
      <c r="A3359" s="367" t="s">
        <v>234</v>
      </c>
      <c r="B3359" s="368" t="s">
        <v>11615</v>
      </c>
      <c r="C3359" s="9" t="s">
        <v>11628</v>
      </c>
      <c r="D3359" s="9" t="s">
        <v>11629</v>
      </c>
      <c r="E3359" s="9" t="s">
        <v>11630</v>
      </c>
      <c r="F3359" s="9" t="s">
        <v>11446</v>
      </c>
      <c r="G3359" s="19"/>
    </row>
    <row r="3360">
      <c r="A3360" s="367" t="s">
        <v>234</v>
      </c>
      <c r="B3360" s="368" t="s">
        <v>11615</v>
      </c>
      <c r="C3360" s="9" t="s">
        <v>11631</v>
      </c>
      <c r="D3360" s="9" t="s">
        <v>11632</v>
      </c>
      <c r="E3360" s="9" t="s">
        <v>11633</v>
      </c>
      <c r="F3360" s="9" t="s">
        <v>11446</v>
      </c>
      <c r="G3360" s="19"/>
    </row>
    <row r="3361">
      <c r="A3361" s="60" t="s">
        <v>366</v>
      </c>
    </row>
    <row r="3362">
      <c r="A3362" s="367" t="s">
        <v>4540</v>
      </c>
      <c r="B3362" s="368" t="s">
        <v>11018</v>
      </c>
      <c r="C3362" s="9"/>
      <c r="D3362" s="9"/>
      <c r="E3362" s="9" t="s">
        <v>11634</v>
      </c>
      <c r="F3362" s="9" t="s">
        <v>11635</v>
      </c>
      <c r="G3362" s="19"/>
    </row>
    <row r="3363">
      <c r="A3363" s="367" t="s">
        <v>5964</v>
      </c>
      <c r="B3363" s="368" t="s">
        <v>11636</v>
      </c>
      <c r="C3363" s="9"/>
      <c r="D3363" s="9"/>
      <c r="E3363" s="9"/>
      <c r="F3363" s="9"/>
      <c r="G3363" s="19"/>
    </row>
    <row r="3364">
      <c r="A3364" s="367" t="s">
        <v>248</v>
      </c>
      <c r="B3364" s="368" t="s">
        <v>4908</v>
      </c>
      <c r="C3364" s="9"/>
      <c r="D3364" s="9"/>
      <c r="E3364" s="9" t="s">
        <v>11637</v>
      </c>
      <c r="F3364" s="9"/>
      <c r="G3364" s="19"/>
    </row>
    <row r="3365">
      <c r="A3365" s="367" t="s">
        <v>248</v>
      </c>
      <c r="B3365" s="368" t="s">
        <v>4908</v>
      </c>
      <c r="C3365" s="9"/>
      <c r="D3365" s="9"/>
      <c r="E3365" s="9" t="s">
        <v>11638</v>
      </c>
      <c r="F3365" s="9"/>
      <c r="G3365" s="19"/>
    </row>
    <row r="3366">
      <c r="A3366" s="367" t="s">
        <v>368</v>
      </c>
      <c r="B3366" s="368" t="s">
        <v>368</v>
      </c>
      <c r="C3366" s="9"/>
      <c r="D3366" s="9"/>
      <c r="E3366" s="9" t="s">
        <v>11639</v>
      </c>
      <c r="F3366" s="9"/>
      <c r="G3366" s="19"/>
    </row>
    <row r="3367">
      <c r="A3367" s="367" t="s">
        <v>368</v>
      </c>
      <c r="B3367" s="368" t="s">
        <v>368</v>
      </c>
      <c r="C3367" s="9"/>
      <c r="D3367" s="9"/>
      <c r="E3367" s="9" t="s">
        <v>11640</v>
      </c>
      <c r="F3367" s="9" t="s">
        <v>11641</v>
      </c>
      <c r="G3367" s="19"/>
    </row>
    <row r="3368">
      <c r="A3368" s="367" t="s">
        <v>368</v>
      </c>
      <c r="B3368" s="368" t="s">
        <v>368</v>
      </c>
      <c r="C3368" s="9"/>
      <c r="D3368" s="9"/>
      <c r="E3368" s="9" t="s">
        <v>11642</v>
      </c>
      <c r="F3368" s="9"/>
      <c r="G3368" s="19"/>
    </row>
    <row r="3369">
      <c r="A3369" s="367" t="s">
        <v>368</v>
      </c>
      <c r="B3369" s="368" t="s">
        <v>368</v>
      </c>
      <c r="C3369" s="9"/>
      <c r="D3369" s="9"/>
      <c r="E3369" s="9" t="s">
        <v>11643</v>
      </c>
      <c r="F3369" s="9"/>
      <c r="G3369" s="19"/>
    </row>
    <row r="3370">
      <c r="A3370" s="367" t="s">
        <v>368</v>
      </c>
      <c r="B3370" s="368" t="s">
        <v>368</v>
      </c>
      <c r="C3370" s="9"/>
      <c r="D3370" s="9"/>
      <c r="E3370" s="9" t="s">
        <v>11644</v>
      </c>
      <c r="F3370" s="9"/>
      <c r="G3370" s="19"/>
    </row>
    <row r="3371">
      <c r="A3371" s="367" t="s">
        <v>368</v>
      </c>
      <c r="B3371" s="368" t="s">
        <v>368</v>
      </c>
      <c r="C3371" s="9"/>
      <c r="D3371" s="9"/>
      <c r="E3371" s="9" t="s">
        <v>11645</v>
      </c>
      <c r="F3371" s="9"/>
      <c r="G3371" s="19"/>
    </row>
    <row r="3372">
      <c r="A3372" s="367" t="s">
        <v>368</v>
      </c>
      <c r="B3372" s="368" t="s">
        <v>368</v>
      </c>
      <c r="C3372" s="9"/>
      <c r="D3372" s="9"/>
      <c r="E3372" s="9" t="s">
        <v>11646</v>
      </c>
      <c r="F3372" s="9"/>
      <c r="G3372" s="19"/>
    </row>
    <row r="3373">
      <c r="A3373" s="367" t="s">
        <v>368</v>
      </c>
      <c r="B3373" s="368" t="s">
        <v>368</v>
      </c>
      <c r="C3373" s="9"/>
      <c r="D3373" s="9"/>
      <c r="E3373" s="9" t="s">
        <v>11647</v>
      </c>
      <c r="F3373" s="9"/>
      <c r="G3373" s="19"/>
    </row>
    <row r="3374">
      <c r="A3374" s="367" t="s">
        <v>368</v>
      </c>
      <c r="B3374" s="368" t="s">
        <v>368</v>
      </c>
      <c r="C3374" s="9"/>
      <c r="D3374" s="9"/>
      <c r="E3374" s="9" t="s">
        <v>11648</v>
      </c>
      <c r="F3374" s="9" t="s">
        <v>11649</v>
      </c>
      <c r="G3374" s="19"/>
    </row>
    <row r="3375">
      <c r="A3375" s="367" t="s">
        <v>368</v>
      </c>
      <c r="B3375" s="368" t="s">
        <v>368</v>
      </c>
      <c r="C3375" s="9"/>
      <c r="D3375" s="9"/>
      <c r="E3375" s="9" t="s">
        <v>11650</v>
      </c>
      <c r="F3375" s="9" t="s">
        <v>11651</v>
      </c>
      <c r="G3375" s="19"/>
    </row>
    <row r="3376">
      <c r="A3376" s="367" t="s">
        <v>368</v>
      </c>
      <c r="B3376" s="368" t="s">
        <v>368</v>
      </c>
      <c r="C3376" s="9"/>
      <c r="D3376" s="9"/>
      <c r="E3376" s="9" t="s">
        <v>11652</v>
      </c>
      <c r="F3376" s="9"/>
      <c r="G3376" s="19"/>
    </row>
    <row r="3377">
      <c r="A3377" s="367" t="s">
        <v>368</v>
      </c>
      <c r="B3377" s="368" t="s">
        <v>368</v>
      </c>
      <c r="C3377" s="9"/>
      <c r="D3377" s="9"/>
      <c r="E3377" s="9" t="s">
        <v>11653</v>
      </c>
      <c r="F3377" s="9"/>
      <c r="G3377" s="19"/>
    </row>
    <row r="3378">
      <c r="A3378" s="367" t="s">
        <v>368</v>
      </c>
      <c r="B3378" s="368" t="s">
        <v>368</v>
      </c>
      <c r="C3378" s="9"/>
      <c r="D3378" s="9"/>
      <c r="E3378" s="9" t="s">
        <v>11654</v>
      </c>
      <c r="F3378" s="9"/>
      <c r="G3378" s="19"/>
    </row>
    <row r="3379">
      <c r="A3379" s="367" t="s">
        <v>368</v>
      </c>
      <c r="B3379" s="368" t="s">
        <v>368</v>
      </c>
      <c r="C3379" s="9"/>
      <c r="D3379" s="9"/>
      <c r="E3379" s="9" t="s">
        <v>11655</v>
      </c>
      <c r="F3379" s="9"/>
      <c r="G3379" s="19"/>
    </row>
    <row r="3380">
      <c r="A3380" s="115" t="s">
        <v>440</v>
      </c>
    </row>
    <row r="3381">
      <c r="A3381" s="367" t="s">
        <v>451</v>
      </c>
      <c r="B3381" s="368" t="s">
        <v>11656</v>
      </c>
      <c r="C3381" s="9" t="s">
        <v>11657</v>
      </c>
      <c r="D3381" s="9" t="s">
        <v>11658</v>
      </c>
      <c r="E3381" s="9" t="s">
        <v>11659</v>
      </c>
      <c r="F3381" s="9"/>
      <c r="G3381" s="19"/>
    </row>
    <row r="3382">
      <c r="A3382" s="367" t="s">
        <v>234</v>
      </c>
      <c r="B3382" s="368" t="s">
        <v>11615</v>
      </c>
      <c r="C3382" s="9" t="s">
        <v>11660</v>
      </c>
      <c r="D3382" s="9" t="s">
        <v>11661</v>
      </c>
      <c r="E3382" s="9" t="s">
        <v>11662</v>
      </c>
      <c r="F3382" s="9"/>
      <c r="G3382" s="19"/>
    </row>
    <row r="3383">
      <c r="A3383" s="367" t="s">
        <v>234</v>
      </c>
      <c r="B3383" s="368" t="s">
        <v>11615</v>
      </c>
      <c r="C3383" s="9" t="s">
        <v>11663</v>
      </c>
      <c r="D3383" s="9" t="s">
        <v>11664</v>
      </c>
      <c r="E3383" s="9" t="s">
        <v>11665</v>
      </c>
      <c r="F3383" s="9"/>
      <c r="G3383" s="19"/>
    </row>
    <row r="3384">
      <c r="A3384" s="367" t="s">
        <v>234</v>
      </c>
      <c r="B3384" s="368" t="s">
        <v>11615</v>
      </c>
      <c r="C3384" s="9" t="s">
        <v>11666</v>
      </c>
      <c r="D3384" s="9" t="s">
        <v>11667</v>
      </c>
      <c r="E3384" s="9" t="s">
        <v>11668</v>
      </c>
      <c r="F3384" s="9"/>
      <c r="G3384" s="19"/>
    </row>
    <row r="3385">
      <c r="A3385" s="60" t="s">
        <v>366</v>
      </c>
    </row>
    <row r="3386">
      <c r="A3386" s="367" t="s">
        <v>11669</v>
      </c>
      <c r="B3386" s="368" t="s">
        <v>11670</v>
      </c>
      <c r="C3386" s="9"/>
      <c r="D3386" s="9"/>
      <c r="E3386" s="9" t="s">
        <v>11671</v>
      </c>
      <c r="F3386" s="9"/>
      <c r="G3386" s="19"/>
    </row>
    <row r="3387">
      <c r="A3387" s="190" t="s">
        <v>11672</v>
      </c>
    </row>
    <row r="3388">
      <c r="A3388" s="22" t="s">
        <v>11673</v>
      </c>
      <c r="B3388" s="4"/>
      <c r="C3388" s="4"/>
      <c r="D3388" s="4"/>
      <c r="E3388" s="4"/>
      <c r="F3388" s="23"/>
      <c r="G3388" s="263"/>
    </row>
    <row r="3389">
      <c r="A3389" s="9" t="s">
        <v>4540</v>
      </c>
      <c r="B3389" s="18" t="s">
        <v>11674</v>
      </c>
      <c r="C3389" s="9" t="s">
        <v>4615</v>
      </c>
      <c r="D3389" s="9" t="s">
        <v>11675</v>
      </c>
      <c r="E3389" s="9"/>
      <c r="F3389" s="9" t="s">
        <v>11676</v>
      </c>
      <c r="G3389" s="19"/>
    </row>
    <row r="3390">
      <c r="A3390" s="1" t="s">
        <v>11677</v>
      </c>
    </row>
    <row r="3391">
      <c r="A3391" s="9" t="s">
        <v>4540</v>
      </c>
      <c r="B3391" s="18" t="s">
        <v>4614</v>
      </c>
      <c r="C3391" s="9" t="s">
        <v>4542</v>
      </c>
      <c r="D3391" s="9" t="s">
        <v>11678</v>
      </c>
      <c r="E3391" s="9"/>
      <c r="F3391" s="9" t="s">
        <v>11679</v>
      </c>
      <c r="G3391" s="19"/>
    </row>
    <row r="3392">
      <c r="A3392" s="106" t="s">
        <v>4540</v>
      </c>
      <c r="B3392" s="369" t="s">
        <v>4614</v>
      </c>
      <c r="C3392" s="106" t="s">
        <v>4615</v>
      </c>
      <c r="D3392" s="106" t="s">
        <v>11680</v>
      </c>
      <c r="E3392" s="9"/>
      <c r="F3392" s="9" t="s">
        <v>11681</v>
      </c>
      <c r="G3392" s="19"/>
    </row>
    <row r="3393">
      <c r="A3393" s="106" t="s">
        <v>4540</v>
      </c>
      <c r="B3393" s="369" t="s">
        <v>4614</v>
      </c>
      <c r="C3393" s="106" t="s">
        <v>4615</v>
      </c>
      <c r="D3393" s="106" t="s">
        <v>11682</v>
      </c>
      <c r="E3393" s="9"/>
      <c r="F3393" s="9" t="s">
        <v>11679</v>
      </c>
      <c r="G3393" s="19"/>
    </row>
    <row r="3394">
      <c r="A3394" s="106" t="s">
        <v>4540</v>
      </c>
      <c r="B3394" s="369" t="s">
        <v>4614</v>
      </c>
      <c r="C3394" s="106" t="s">
        <v>8924</v>
      </c>
      <c r="D3394" s="106" t="s">
        <v>8929</v>
      </c>
      <c r="E3394" s="9"/>
      <c r="F3394" s="9" t="s">
        <v>11681</v>
      </c>
      <c r="G3394" s="19"/>
    </row>
    <row r="3395">
      <c r="A3395" s="9" t="s">
        <v>4540</v>
      </c>
      <c r="B3395" s="18" t="s">
        <v>4614</v>
      </c>
      <c r="C3395" s="9" t="s">
        <v>4621</v>
      </c>
      <c r="D3395" s="89" t="s">
        <v>4622</v>
      </c>
      <c r="E3395" s="9"/>
      <c r="F3395" s="9" t="s">
        <v>11683</v>
      </c>
      <c r="G3395" s="19"/>
    </row>
    <row r="3396">
      <c r="A3396" s="9" t="s">
        <v>230</v>
      </c>
      <c r="B3396" s="18" t="s">
        <v>10504</v>
      </c>
      <c r="C3396" s="9" t="s">
        <v>11684</v>
      </c>
      <c r="D3396" s="9" t="s">
        <v>11685</v>
      </c>
      <c r="E3396" s="9" t="s">
        <v>11686</v>
      </c>
      <c r="F3396" s="9" t="s">
        <v>11687</v>
      </c>
      <c r="G3396" s="19"/>
    </row>
    <row r="3397">
      <c r="A3397" s="9" t="s">
        <v>230</v>
      </c>
      <c r="B3397" s="18" t="s">
        <v>10504</v>
      </c>
      <c r="C3397" s="9" t="s">
        <v>6384</v>
      </c>
      <c r="D3397" s="9" t="s">
        <v>11688</v>
      </c>
      <c r="E3397" s="9"/>
      <c r="F3397" s="9" t="s">
        <v>11689</v>
      </c>
      <c r="G3397" s="19"/>
    </row>
    <row r="3398">
      <c r="A3398" s="9" t="s">
        <v>230</v>
      </c>
      <c r="B3398" s="18" t="s">
        <v>10504</v>
      </c>
      <c r="C3398" s="9"/>
      <c r="D3398" s="9"/>
      <c r="E3398" s="9" t="s">
        <v>11690</v>
      </c>
      <c r="F3398" s="9" t="s">
        <v>11691</v>
      </c>
      <c r="G3398" s="19"/>
    </row>
    <row r="3399">
      <c r="A3399" s="9" t="s">
        <v>248</v>
      </c>
      <c r="B3399" s="18" t="s">
        <v>249</v>
      </c>
      <c r="C3399" s="9" t="s">
        <v>254</v>
      </c>
      <c r="D3399" s="9" t="s">
        <v>4557</v>
      </c>
      <c r="E3399" s="9"/>
      <c r="F3399" s="9" t="s">
        <v>11692</v>
      </c>
      <c r="G3399" s="19"/>
    </row>
    <row r="3400">
      <c r="A3400" s="9" t="s">
        <v>248</v>
      </c>
      <c r="B3400" s="18" t="s">
        <v>249</v>
      </c>
      <c r="C3400" s="9" t="s">
        <v>254</v>
      </c>
      <c r="D3400" s="9" t="s">
        <v>11693</v>
      </c>
      <c r="E3400" s="9"/>
      <c r="F3400" s="9" t="s">
        <v>11694</v>
      </c>
      <c r="G3400" s="19"/>
    </row>
    <row r="3401">
      <c r="A3401" s="9" t="s">
        <v>248</v>
      </c>
      <c r="B3401" s="18" t="s">
        <v>249</v>
      </c>
      <c r="C3401" s="9" t="s">
        <v>254</v>
      </c>
      <c r="D3401" s="9" t="s">
        <v>278</v>
      </c>
      <c r="E3401" s="9"/>
      <c r="F3401" s="9" t="s">
        <v>11695</v>
      </c>
      <c r="G3401" s="19"/>
    </row>
    <row r="3402">
      <c r="A3402" s="9" t="s">
        <v>248</v>
      </c>
      <c r="B3402" s="18" t="s">
        <v>249</v>
      </c>
      <c r="C3402" s="9" t="s">
        <v>254</v>
      </c>
      <c r="D3402" s="9" t="s">
        <v>282</v>
      </c>
      <c r="E3402" s="9"/>
      <c r="F3402" s="9" t="s">
        <v>1401</v>
      </c>
      <c r="G3402" s="19"/>
    </row>
    <row r="3403">
      <c r="A3403" s="9" t="s">
        <v>248</v>
      </c>
      <c r="B3403" s="18" t="s">
        <v>249</v>
      </c>
      <c r="C3403" s="9" t="s">
        <v>254</v>
      </c>
      <c r="D3403" s="9" t="s">
        <v>9050</v>
      </c>
      <c r="E3403" s="9"/>
      <c r="F3403" s="9" t="s">
        <v>11696</v>
      </c>
      <c r="G3403" s="19"/>
    </row>
    <row r="3404">
      <c r="A3404" s="9" t="s">
        <v>248</v>
      </c>
      <c r="B3404" s="18" t="s">
        <v>249</v>
      </c>
      <c r="C3404" s="9" t="s">
        <v>254</v>
      </c>
      <c r="D3404" s="9" t="s">
        <v>290</v>
      </c>
      <c r="E3404" s="9"/>
      <c r="F3404" s="9" t="s">
        <v>11697</v>
      </c>
      <c r="G3404" s="19"/>
    </row>
    <row r="3405">
      <c r="A3405" s="9" t="s">
        <v>248</v>
      </c>
      <c r="B3405" s="18" t="s">
        <v>249</v>
      </c>
      <c r="C3405" s="9" t="s">
        <v>254</v>
      </c>
      <c r="D3405" s="9" t="s">
        <v>4569</v>
      </c>
      <c r="E3405" s="9"/>
      <c r="F3405" s="9" t="s">
        <v>11698</v>
      </c>
      <c r="G3405" s="19"/>
    </row>
    <row r="3406">
      <c r="A3406" s="9" t="s">
        <v>248</v>
      </c>
      <c r="B3406" s="18" t="s">
        <v>249</v>
      </c>
      <c r="C3406" s="9" t="s">
        <v>254</v>
      </c>
      <c r="D3406" s="9" t="s">
        <v>341</v>
      </c>
      <c r="E3406" s="9"/>
      <c r="F3406" s="9" t="s">
        <v>11699</v>
      </c>
      <c r="G3406" s="19"/>
    </row>
    <row r="3407">
      <c r="A3407" s="9" t="s">
        <v>248</v>
      </c>
      <c r="B3407" s="18" t="s">
        <v>249</v>
      </c>
      <c r="C3407" s="9" t="s">
        <v>254</v>
      </c>
      <c r="D3407" s="9" t="s">
        <v>8359</v>
      </c>
      <c r="E3407" s="9"/>
      <c r="F3407" s="9" t="s">
        <v>11700</v>
      </c>
      <c r="G3407" s="19"/>
    </row>
    <row r="3408">
      <c r="A3408" s="9" t="s">
        <v>248</v>
      </c>
      <c r="B3408" s="18" t="s">
        <v>249</v>
      </c>
      <c r="C3408" s="9" t="s">
        <v>254</v>
      </c>
      <c r="D3408" s="9" t="s">
        <v>8361</v>
      </c>
      <c r="E3408" s="9"/>
      <c r="F3408" s="9" t="s">
        <v>11695</v>
      </c>
      <c r="G3408" s="19"/>
    </row>
    <row r="3409">
      <c r="A3409" s="9" t="s">
        <v>248</v>
      </c>
      <c r="B3409" s="18" t="s">
        <v>249</v>
      </c>
      <c r="C3409" s="9" t="s">
        <v>299</v>
      </c>
      <c r="D3409" s="9" t="s">
        <v>302</v>
      </c>
      <c r="E3409" s="9"/>
      <c r="F3409" s="9" t="s">
        <v>1401</v>
      </c>
      <c r="G3409" s="19"/>
    </row>
    <row r="3410">
      <c r="A3410" s="9" t="s">
        <v>248</v>
      </c>
      <c r="B3410" s="18" t="s">
        <v>249</v>
      </c>
      <c r="C3410" s="9" t="s">
        <v>299</v>
      </c>
      <c r="D3410" s="9" t="s">
        <v>9706</v>
      </c>
      <c r="E3410" s="9"/>
      <c r="F3410" s="9" t="s">
        <v>11701</v>
      </c>
      <c r="G3410" s="19"/>
    </row>
    <row r="3411">
      <c r="A3411" s="9" t="s">
        <v>3280</v>
      </c>
      <c r="B3411" s="18" t="s">
        <v>11702</v>
      </c>
      <c r="C3411" s="9"/>
      <c r="D3411" s="91" t="s">
        <v>11703</v>
      </c>
      <c r="E3411" s="91" t="s">
        <v>11704</v>
      </c>
      <c r="F3411" s="9" t="s">
        <v>11687</v>
      </c>
      <c r="G3411" s="19"/>
    </row>
    <row r="3412">
      <c r="A3412" s="9" t="s">
        <v>3280</v>
      </c>
      <c r="B3412" s="18" t="s">
        <v>9067</v>
      </c>
      <c r="C3412" s="9"/>
      <c r="D3412" s="9" t="s">
        <v>9068</v>
      </c>
      <c r="E3412" s="9" t="s">
        <v>11705</v>
      </c>
      <c r="F3412" s="9" t="s">
        <v>11687</v>
      </c>
      <c r="G3412" s="19"/>
    </row>
    <row r="3413">
      <c r="A3413" s="9" t="s">
        <v>3280</v>
      </c>
      <c r="B3413" s="18" t="s">
        <v>11706</v>
      </c>
      <c r="C3413" s="9" t="s">
        <v>3282</v>
      </c>
      <c r="D3413" s="9" t="s">
        <v>11707</v>
      </c>
      <c r="E3413" s="9" t="s">
        <v>11705</v>
      </c>
      <c r="F3413" s="9" t="s">
        <v>11687</v>
      </c>
      <c r="G3413" s="19"/>
    </row>
    <row r="3414">
      <c r="A3414" s="9" t="s">
        <v>3280</v>
      </c>
      <c r="B3414" s="18" t="s">
        <v>11706</v>
      </c>
      <c r="C3414" s="9" t="s">
        <v>922</v>
      </c>
      <c r="D3414" s="9" t="s">
        <v>11708</v>
      </c>
      <c r="E3414" s="9" t="s">
        <v>11705</v>
      </c>
      <c r="F3414" s="9" t="s">
        <v>11691</v>
      </c>
      <c r="G3414" s="19"/>
    </row>
    <row r="3415">
      <c r="A3415" s="9" t="s">
        <v>3280</v>
      </c>
      <c r="B3415" s="18" t="s">
        <v>11709</v>
      </c>
      <c r="C3415" s="9" t="s">
        <v>11710</v>
      </c>
      <c r="D3415" s="9" t="s">
        <v>11711</v>
      </c>
      <c r="E3415" s="9" t="s">
        <v>11705</v>
      </c>
      <c r="F3415" s="9" t="s">
        <v>11687</v>
      </c>
      <c r="G3415" s="19"/>
    </row>
    <row r="3416">
      <c r="A3416" s="9" t="s">
        <v>3280</v>
      </c>
      <c r="B3416" s="18" t="s">
        <v>11712</v>
      </c>
      <c r="C3416" s="9" t="s">
        <v>11713</v>
      </c>
      <c r="D3416" s="9" t="s">
        <v>11714</v>
      </c>
      <c r="E3416" s="9" t="s">
        <v>11705</v>
      </c>
      <c r="F3416" s="9" t="s">
        <v>11679</v>
      </c>
      <c r="G3416" s="19"/>
    </row>
    <row r="3417">
      <c r="A3417" s="9" t="s">
        <v>3280</v>
      </c>
      <c r="B3417" s="18" t="s">
        <v>11712</v>
      </c>
      <c r="C3417" s="9" t="s">
        <v>11715</v>
      </c>
      <c r="D3417" s="9" t="s">
        <v>11716</v>
      </c>
      <c r="E3417" s="9" t="s">
        <v>11705</v>
      </c>
      <c r="F3417" s="9" t="s">
        <v>11687</v>
      </c>
      <c r="G3417" s="19"/>
    </row>
    <row r="3418">
      <c r="A3418" s="9" t="s">
        <v>3280</v>
      </c>
      <c r="B3418" s="18" t="s">
        <v>11712</v>
      </c>
      <c r="C3418" s="9" t="s">
        <v>11717</v>
      </c>
      <c r="D3418" s="9" t="s">
        <v>11718</v>
      </c>
      <c r="E3418" s="9" t="s">
        <v>11705</v>
      </c>
      <c r="F3418" s="9" t="s">
        <v>11687</v>
      </c>
      <c r="G3418" s="19"/>
    </row>
    <row r="3419">
      <c r="A3419" s="9" t="s">
        <v>3280</v>
      </c>
      <c r="B3419" s="18" t="s">
        <v>11719</v>
      </c>
      <c r="C3419" s="9" t="s">
        <v>11720</v>
      </c>
      <c r="D3419" s="9" t="s">
        <v>11721</v>
      </c>
      <c r="E3419" s="9" t="s">
        <v>11705</v>
      </c>
      <c r="F3419" s="9" t="s">
        <v>11687</v>
      </c>
      <c r="G3419" s="19"/>
    </row>
    <row r="3420">
      <c r="A3420" s="9" t="s">
        <v>3280</v>
      </c>
      <c r="B3420" s="18" t="s">
        <v>11722</v>
      </c>
      <c r="C3420" s="9" t="s">
        <v>11723</v>
      </c>
      <c r="D3420" s="9" t="s">
        <v>11724</v>
      </c>
      <c r="E3420" s="9" t="s">
        <v>11705</v>
      </c>
      <c r="F3420" s="9" t="s">
        <v>11679</v>
      </c>
      <c r="G3420" s="19"/>
    </row>
    <row r="3421">
      <c r="A3421" s="9" t="s">
        <v>3280</v>
      </c>
      <c r="B3421" s="18" t="s">
        <v>11725</v>
      </c>
      <c r="C3421" s="9" t="s">
        <v>11726</v>
      </c>
      <c r="D3421" s="9" t="s">
        <v>11727</v>
      </c>
      <c r="E3421" s="9" t="s">
        <v>11705</v>
      </c>
      <c r="F3421" s="9" t="s">
        <v>11691</v>
      </c>
      <c r="G3421" s="19"/>
    </row>
    <row r="3422">
      <c r="A3422" s="9" t="s">
        <v>234</v>
      </c>
      <c r="B3422" s="18" t="s">
        <v>11728</v>
      </c>
      <c r="C3422" s="9"/>
      <c r="D3422" s="9"/>
      <c r="E3422" s="9"/>
      <c r="F3422" s="9" t="s">
        <v>11729</v>
      </c>
      <c r="G3422" s="19"/>
    </row>
    <row r="3423">
      <c r="A3423" s="9" t="s">
        <v>234</v>
      </c>
      <c r="B3423" s="18" t="s">
        <v>10951</v>
      </c>
      <c r="C3423" s="9" t="s">
        <v>11730</v>
      </c>
      <c r="D3423" s="9" t="s">
        <v>11731</v>
      </c>
      <c r="E3423" s="9"/>
      <c r="F3423" s="9" t="s">
        <v>11687</v>
      </c>
      <c r="G3423" s="19"/>
    </row>
    <row r="3424">
      <c r="A3424" s="60" t="s">
        <v>366</v>
      </c>
    </row>
    <row r="3425">
      <c r="A3425" s="9" t="s">
        <v>248</v>
      </c>
      <c r="B3425" s="18" t="s">
        <v>249</v>
      </c>
      <c r="C3425" s="9"/>
      <c r="D3425" s="9"/>
      <c r="E3425" s="9" t="s">
        <v>10899</v>
      </c>
      <c r="F3425" s="9" t="s">
        <v>11732</v>
      </c>
      <c r="G3425" s="19"/>
    </row>
    <row r="3426">
      <c r="A3426" s="9" t="s">
        <v>4540</v>
      </c>
      <c r="B3426" s="18" t="s">
        <v>4614</v>
      </c>
      <c r="C3426" s="9"/>
      <c r="D3426" s="9" t="s">
        <v>11733</v>
      </c>
      <c r="E3426" s="9"/>
      <c r="F3426" s="9" t="s">
        <v>11734</v>
      </c>
      <c r="G3426" s="19"/>
    </row>
    <row r="3427">
      <c r="A3427" s="9" t="s">
        <v>4540</v>
      </c>
      <c r="B3427" s="18" t="s">
        <v>4614</v>
      </c>
      <c r="C3427" s="9"/>
      <c r="D3427" s="9" t="s">
        <v>11735</v>
      </c>
      <c r="E3427" s="9"/>
      <c r="F3427" s="9" t="s">
        <v>11736</v>
      </c>
      <c r="G3427" s="19"/>
    </row>
    <row r="3428">
      <c r="A3428" s="9" t="s">
        <v>4540</v>
      </c>
      <c r="B3428" s="18" t="s">
        <v>4614</v>
      </c>
      <c r="C3428" s="9"/>
      <c r="D3428" s="9" t="s">
        <v>11737</v>
      </c>
      <c r="E3428" s="9"/>
      <c r="F3428" s="9" t="s">
        <v>11738</v>
      </c>
      <c r="G3428" s="19"/>
    </row>
    <row r="3429">
      <c r="A3429" s="9" t="s">
        <v>4540</v>
      </c>
      <c r="B3429" s="18" t="s">
        <v>4614</v>
      </c>
      <c r="C3429" s="9"/>
      <c r="D3429" s="9" t="s">
        <v>11739</v>
      </c>
      <c r="E3429" s="9"/>
      <c r="F3429" s="9" t="s">
        <v>11740</v>
      </c>
      <c r="G3429" s="19"/>
    </row>
    <row r="3430">
      <c r="A3430" s="1" t="s">
        <v>11741</v>
      </c>
    </row>
    <row r="3431">
      <c r="A3431" s="9" t="s">
        <v>248</v>
      </c>
      <c r="B3431" s="18" t="s">
        <v>4908</v>
      </c>
      <c r="C3431" s="9" t="s">
        <v>4233</v>
      </c>
      <c r="D3431" s="9" t="s">
        <v>11742</v>
      </c>
      <c r="E3431" s="9"/>
      <c r="F3431" s="9" t="s">
        <v>11743</v>
      </c>
      <c r="G3431" s="19"/>
    </row>
    <row r="3432">
      <c r="A3432" s="9" t="s">
        <v>248</v>
      </c>
      <c r="B3432" s="18" t="s">
        <v>4908</v>
      </c>
      <c r="C3432" s="9" t="s">
        <v>4233</v>
      </c>
      <c r="D3432" s="9" t="s">
        <v>6443</v>
      </c>
      <c r="E3432" s="9"/>
      <c r="F3432" s="9" t="s">
        <v>11744</v>
      </c>
      <c r="G3432" s="19"/>
    </row>
    <row r="3433">
      <c r="A3433" s="9" t="s">
        <v>248</v>
      </c>
      <c r="B3433" s="18" t="s">
        <v>4908</v>
      </c>
      <c r="C3433" s="9" t="s">
        <v>4233</v>
      </c>
      <c r="D3433" s="9" t="s">
        <v>11505</v>
      </c>
      <c r="E3433" s="9"/>
      <c r="F3433" s="9" t="s">
        <v>11745</v>
      </c>
      <c r="G3433" s="19"/>
    </row>
    <row r="3434">
      <c r="A3434" s="9" t="s">
        <v>248</v>
      </c>
      <c r="B3434" s="18" t="s">
        <v>4908</v>
      </c>
      <c r="C3434" s="9" t="s">
        <v>4513</v>
      </c>
      <c r="D3434" s="9" t="s">
        <v>7739</v>
      </c>
      <c r="E3434" s="9"/>
      <c r="F3434" s="9" t="s">
        <v>11746</v>
      </c>
      <c r="G3434" s="19"/>
    </row>
    <row r="3435">
      <c r="A3435" s="9" t="s">
        <v>248</v>
      </c>
      <c r="B3435" s="18" t="s">
        <v>4908</v>
      </c>
      <c r="C3435" s="9" t="s">
        <v>4513</v>
      </c>
      <c r="D3435" s="9" t="s">
        <v>11747</v>
      </c>
      <c r="E3435" s="9"/>
      <c r="F3435" s="9" t="s">
        <v>11748</v>
      </c>
      <c r="G3435" s="19"/>
    </row>
    <row r="3436">
      <c r="A3436" s="9" t="s">
        <v>248</v>
      </c>
      <c r="B3436" s="18" t="s">
        <v>4908</v>
      </c>
      <c r="C3436" s="9" t="s">
        <v>4913</v>
      </c>
      <c r="D3436" s="9" t="s">
        <v>7751</v>
      </c>
      <c r="E3436" s="9"/>
      <c r="F3436" s="9" t="s">
        <v>11749</v>
      </c>
      <c r="G3436" s="19"/>
    </row>
    <row r="3437">
      <c r="A3437" s="9" t="s">
        <v>248</v>
      </c>
      <c r="B3437" s="18" t="s">
        <v>4908</v>
      </c>
      <c r="C3437" s="9" t="s">
        <v>4913</v>
      </c>
      <c r="D3437" s="9" t="s">
        <v>6439</v>
      </c>
      <c r="E3437" s="9"/>
      <c r="F3437" s="9" t="s">
        <v>1401</v>
      </c>
      <c r="G3437" s="19"/>
    </row>
    <row r="3438">
      <c r="A3438" s="9" t="s">
        <v>248</v>
      </c>
      <c r="B3438" s="18" t="s">
        <v>4908</v>
      </c>
      <c r="C3438" s="9" t="s">
        <v>4913</v>
      </c>
      <c r="D3438" s="9" t="s">
        <v>7759</v>
      </c>
      <c r="E3438" s="9"/>
      <c r="F3438" s="9" t="s">
        <v>11750</v>
      </c>
      <c r="G3438" s="19"/>
    </row>
    <row r="3439">
      <c r="A3439" s="1" t="s">
        <v>11751</v>
      </c>
    </row>
    <row r="3440">
      <c r="A3440" s="9" t="s">
        <v>316</v>
      </c>
      <c r="B3440" s="18" t="s">
        <v>11752</v>
      </c>
      <c r="C3440" s="9" t="s">
        <v>578</v>
      </c>
      <c r="D3440" s="9" t="s">
        <v>6509</v>
      </c>
      <c r="E3440" s="9"/>
      <c r="F3440" s="9" t="s">
        <v>11753</v>
      </c>
      <c r="G3440" s="19"/>
    </row>
    <row r="3441">
      <c r="A3441" s="9" t="s">
        <v>306</v>
      </c>
      <c r="B3441" s="18" t="s">
        <v>307</v>
      </c>
      <c r="C3441" s="9" t="s">
        <v>11754</v>
      </c>
      <c r="D3441" s="9" t="s">
        <v>6145</v>
      </c>
      <c r="E3441" s="9"/>
      <c r="F3441" s="9" t="s">
        <v>1401</v>
      </c>
      <c r="G3441" s="19"/>
    </row>
    <row r="3442">
      <c r="A3442" s="9" t="s">
        <v>306</v>
      </c>
      <c r="B3442" s="18" t="s">
        <v>307</v>
      </c>
      <c r="C3442" s="9" t="s">
        <v>11754</v>
      </c>
      <c r="D3442" s="9" t="s">
        <v>294</v>
      </c>
      <c r="E3442" s="9"/>
      <c r="F3442" s="9" t="s">
        <v>11755</v>
      </c>
      <c r="G3442" s="19"/>
    </row>
    <row r="3443">
      <c r="A3443" s="9" t="s">
        <v>306</v>
      </c>
      <c r="B3443" s="18" t="s">
        <v>307</v>
      </c>
      <c r="C3443" s="9" t="s">
        <v>11756</v>
      </c>
      <c r="D3443" s="9" t="s">
        <v>11757</v>
      </c>
      <c r="E3443" s="9" t="s">
        <v>11758</v>
      </c>
      <c r="F3443" s="9" t="s">
        <v>1401</v>
      </c>
      <c r="G3443" s="19"/>
    </row>
    <row r="3444">
      <c r="A3444" s="9" t="s">
        <v>248</v>
      </c>
      <c r="B3444" s="18" t="s">
        <v>4908</v>
      </c>
      <c r="C3444" s="9" t="s">
        <v>4233</v>
      </c>
      <c r="D3444" s="9" t="s">
        <v>11759</v>
      </c>
      <c r="E3444" s="9"/>
      <c r="F3444" s="9" t="s">
        <v>5926</v>
      </c>
      <c r="G3444" s="19"/>
    </row>
    <row r="3445">
      <c r="A3445" s="9" t="s">
        <v>248</v>
      </c>
      <c r="B3445" s="18" t="s">
        <v>4908</v>
      </c>
      <c r="C3445" s="9" t="s">
        <v>4233</v>
      </c>
      <c r="D3445" s="9" t="s">
        <v>6443</v>
      </c>
      <c r="E3445" s="9"/>
      <c r="F3445" s="9" t="s">
        <v>11760</v>
      </c>
      <c r="G3445" s="19"/>
    </row>
    <row r="3446">
      <c r="A3446" s="9" t="s">
        <v>248</v>
      </c>
      <c r="B3446" s="18" t="s">
        <v>4908</v>
      </c>
      <c r="C3446" s="9" t="s">
        <v>4233</v>
      </c>
      <c r="D3446" s="9" t="s">
        <v>7714</v>
      </c>
      <c r="E3446" s="9"/>
      <c r="F3446" s="9" t="s">
        <v>11755</v>
      </c>
      <c r="G3446" s="19"/>
    </row>
    <row r="3447">
      <c r="A3447" s="9" t="s">
        <v>248</v>
      </c>
      <c r="B3447" s="18" t="s">
        <v>4908</v>
      </c>
      <c r="C3447" s="9" t="s">
        <v>4233</v>
      </c>
      <c r="D3447" s="9" t="s">
        <v>4909</v>
      </c>
      <c r="E3447" s="9"/>
      <c r="F3447" s="9" t="s">
        <v>11761</v>
      </c>
      <c r="G3447" s="19"/>
    </row>
    <row r="3448">
      <c r="A3448" s="9" t="s">
        <v>248</v>
      </c>
      <c r="B3448" s="18" t="s">
        <v>4908</v>
      </c>
      <c r="C3448" s="9" t="s">
        <v>4513</v>
      </c>
      <c r="D3448" s="9" t="s">
        <v>11762</v>
      </c>
      <c r="E3448" s="9"/>
      <c r="F3448" s="9" t="s">
        <v>1401</v>
      </c>
      <c r="G3448" s="19"/>
    </row>
    <row r="3449">
      <c r="A3449" s="9" t="s">
        <v>248</v>
      </c>
      <c r="B3449" s="18" t="s">
        <v>4908</v>
      </c>
      <c r="C3449" s="9" t="s">
        <v>4513</v>
      </c>
      <c r="D3449" s="9" t="s">
        <v>11763</v>
      </c>
      <c r="E3449" s="9"/>
      <c r="F3449" s="9" t="s">
        <v>11755</v>
      </c>
      <c r="G3449" s="19"/>
    </row>
    <row r="3450">
      <c r="A3450" s="9" t="s">
        <v>248</v>
      </c>
      <c r="B3450" s="18" t="s">
        <v>4908</v>
      </c>
      <c r="C3450" s="9" t="s">
        <v>4513</v>
      </c>
      <c r="D3450" s="9" t="s">
        <v>7739</v>
      </c>
      <c r="E3450" s="9"/>
      <c r="F3450" s="9" t="s">
        <v>11764</v>
      </c>
      <c r="G3450" s="19"/>
    </row>
    <row r="3451">
      <c r="A3451" s="9" t="s">
        <v>248</v>
      </c>
      <c r="B3451" s="18" t="s">
        <v>4908</v>
      </c>
      <c r="C3451" s="9" t="s">
        <v>4514</v>
      </c>
      <c r="D3451" s="9" t="s">
        <v>11765</v>
      </c>
      <c r="E3451" s="9"/>
      <c r="F3451" s="9" t="s">
        <v>11766</v>
      </c>
      <c r="G3451" s="19"/>
    </row>
    <row r="3452">
      <c r="A3452" s="9" t="s">
        <v>248</v>
      </c>
      <c r="B3452" s="18" t="s">
        <v>4908</v>
      </c>
      <c r="C3452" s="9" t="s">
        <v>4913</v>
      </c>
      <c r="D3452" s="9" t="s">
        <v>11767</v>
      </c>
      <c r="E3452" s="9"/>
      <c r="F3452" s="9" t="s">
        <v>11766</v>
      </c>
      <c r="G3452" s="19"/>
    </row>
    <row r="3453">
      <c r="A3453" s="9" t="s">
        <v>248</v>
      </c>
      <c r="B3453" s="18" t="s">
        <v>4908</v>
      </c>
      <c r="C3453" s="9" t="s">
        <v>4913</v>
      </c>
      <c r="D3453" s="9" t="s">
        <v>7751</v>
      </c>
      <c r="E3453" s="9"/>
      <c r="F3453" s="9" t="s">
        <v>11768</v>
      </c>
      <c r="G3453" s="19"/>
    </row>
    <row r="3454">
      <c r="A3454" s="9" t="s">
        <v>248</v>
      </c>
      <c r="B3454" s="18" t="s">
        <v>4908</v>
      </c>
      <c r="C3454" s="9" t="s">
        <v>4913</v>
      </c>
      <c r="D3454" s="9" t="s">
        <v>6439</v>
      </c>
      <c r="E3454" s="9"/>
      <c r="F3454" s="9" t="s">
        <v>11769</v>
      </c>
      <c r="G3454" s="19"/>
    </row>
    <row r="3455">
      <c r="A3455" s="9" t="s">
        <v>248</v>
      </c>
      <c r="B3455" s="18" t="s">
        <v>4908</v>
      </c>
      <c r="C3455" s="9" t="s">
        <v>7020</v>
      </c>
      <c r="D3455" s="9" t="s">
        <v>7689</v>
      </c>
      <c r="E3455" s="9" t="s">
        <v>556</v>
      </c>
      <c r="F3455" s="9" t="s">
        <v>11770</v>
      </c>
      <c r="G3455" s="19"/>
    </row>
    <row r="3456">
      <c r="A3456" s="9" t="s">
        <v>248</v>
      </c>
      <c r="B3456" s="18" t="s">
        <v>4908</v>
      </c>
      <c r="C3456" s="9" t="s">
        <v>4916</v>
      </c>
      <c r="D3456" s="9" t="s">
        <v>11569</v>
      </c>
      <c r="E3456" s="9"/>
      <c r="F3456" s="9"/>
      <c r="G3456" s="19"/>
    </row>
    <row r="3457">
      <c r="A3457" s="9" t="s">
        <v>248</v>
      </c>
      <c r="B3457" s="18" t="s">
        <v>4908</v>
      </c>
      <c r="C3457" s="9" t="s">
        <v>4916</v>
      </c>
      <c r="D3457" s="9" t="s">
        <v>5072</v>
      </c>
      <c r="E3457" s="9"/>
      <c r="F3457" s="9" t="s">
        <v>11766</v>
      </c>
      <c r="G3457" s="19"/>
    </row>
    <row r="3458">
      <c r="A3458" s="9" t="s">
        <v>988</v>
      </c>
      <c r="B3458" s="18" t="s">
        <v>6938</v>
      </c>
      <c r="C3458" s="9" t="s">
        <v>11771</v>
      </c>
      <c r="D3458" s="9" t="s">
        <v>6944</v>
      </c>
      <c r="E3458" s="9" t="s">
        <v>11772</v>
      </c>
      <c r="F3458" s="9" t="s">
        <v>11773</v>
      </c>
      <c r="G3458" s="19"/>
    </row>
    <row r="3459">
      <c r="A3459" s="9" t="s">
        <v>988</v>
      </c>
      <c r="B3459" s="18" t="s">
        <v>6219</v>
      </c>
      <c r="C3459" s="9" t="s">
        <v>11611</v>
      </c>
      <c r="D3459" s="9" t="s">
        <v>11612</v>
      </c>
      <c r="E3459" s="9" t="s">
        <v>11613</v>
      </c>
      <c r="F3459" s="9" t="s">
        <v>11766</v>
      </c>
      <c r="G3459" s="19"/>
    </row>
    <row r="3460">
      <c r="A3460" s="1" t="s">
        <v>11774</v>
      </c>
    </row>
    <row r="3461">
      <c r="A3461" s="288" t="s">
        <v>4788</v>
      </c>
      <c r="B3461" s="370" t="s">
        <v>10753</v>
      </c>
      <c r="C3461" s="9"/>
      <c r="D3461" s="9"/>
      <c r="E3461" s="9" t="s">
        <v>9445</v>
      </c>
      <c r="F3461" s="9" t="s">
        <v>11775</v>
      </c>
      <c r="G3461" s="19"/>
    </row>
    <row r="3462">
      <c r="A3462" s="288" t="s">
        <v>4788</v>
      </c>
      <c r="B3462" s="370" t="s">
        <v>6969</v>
      </c>
      <c r="C3462" s="9" t="s">
        <v>7252</v>
      </c>
      <c r="D3462" s="9" t="s">
        <v>8215</v>
      </c>
      <c r="E3462" s="9"/>
      <c r="F3462" s="9" t="s">
        <v>11776</v>
      </c>
      <c r="G3462" s="19"/>
    </row>
    <row r="3463">
      <c r="A3463" s="288" t="s">
        <v>4788</v>
      </c>
      <c r="B3463" s="370" t="s">
        <v>6969</v>
      </c>
      <c r="C3463" s="9" t="s">
        <v>7252</v>
      </c>
      <c r="D3463" s="9" t="s">
        <v>6977</v>
      </c>
      <c r="E3463" s="9" t="s">
        <v>11758</v>
      </c>
      <c r="F3463" s="9" t="s">
        <v>11777</v>
      </c>
      <c r="G3463" s="19"/>
    </row>
    <row r="3464">
      <c r="A3464" s="288" t="s">
        <v>316</v>
      </c>
      <c r="B3464" s="370" t="s">
        <v>9646</v>
      </c>
      <c r="C3464" s="9" t="s">
        <v>11778</v>
      </c>
      <c r="D3464" s="9" t="s">
        <v>10205</v>
      </c>
      <c r="E3464" s="9"/>
      <c r="F3464" s="9" t="s">
        <v>11779</v>
      </c>
      <c r="G3464" s="19"/>
    </row>
    <row r="3465">
      <c r="A3465" s="288" t="s">
        <v>316</v>
      </c>
      <c r="B3465" s="370" t="s">
        <v>9646</v>
      </c>
      <c r="C3465" s="9" t="s">
        <v>11778</v>
      </c>
      <c r="D3465" s="9" t="s">
        <v>3692</v>
      </c>
      <c r="E3465" s="9"/>
      <c r="F3465" s="9"/>
      <c r="G3465" s="19"/>
    </row>
    <row r="3466">
      <c r="A3466" s="288" t="s">
        <v>326</v>
      </c>
      <c r="B3466" s="370" t="s">
        <v>11780</v>
      </c>
      <c r="C3466" s="9" t="s">
        <v>11781</v>
      </c>
      <c r="D3466" s="9" t="s">
        <v>11781</v>
      </c>
      <c r="E3466" s="9"/>
      <c r="F3466" s="9" t="s">
        <v>11782</v>
      </c>
      <c r="G3466" s="19"/>
    </row>
    <row r="3467">
      <c r="A3467" s="288" t="s">
        <v>306</v>
      </c>
      <c r="B3467" s="370" t="s">
        <v>307</v>
      </c>
      <c r="C3467" s="9" t="s">
        <v>11754</v>
      </c>
      <c r="D3467" s="9" t="s">
        <v>11783</v>
      </c>
      <c r="E3467" s="9"/>
      <c r="F3467" s="9"/>
      <c r="G3467" s="19"/>
    </row>
    <row r="3468">
      <c r="A3468" s="288" t="s">
        <v>306</v>
      </c>
      <c r="B3468" s="370" t="s">
        <v>307</v>
      </c>
      <c r="C3468" s="9" t="s">
        <v>11754</v>
      </c>
      <c r="D3468" s="9" t="s">
        <v>294</v>
      </c>
      <c r="E3468" s="9"/>
      <c r="F3468" s="9" t="s">
        <v>11784</v>
      </c>
      <c r="G3468" s="19"/>
    </row>
    <row r="3469">
      <c r="A3469" s="288" t="s">
        <v>306</v>
      </c>
      <c r="B3469" s="370" t="s">
        <v>307</v>
      </c>
      <c r="C3469" s="9" t="s">
        <v>11785</v>
      </c>
      <c r="D3469" s="9" t="s">
        <v>11786</v>
      </c>
      <c r="E3469" s="9"/>
      <c r="F3469" s="9" t="s">
        <v>11787</v>
      </c>
      <c r="G3469" s="19"/>
    </row>
    <row r="3470">
      <c r="A3470" s="288" t="s">
        <v>248</v>
      </c>
      <c r="B3470" s="370" t="s">
        <v>4908</v>
      </c>
      <c r="C3470" s="9" t="s">
        <v>4233</v>
      </c>
      <c r="D3470" s="9" t="s">
        <v>11788</v>
      </c>
      <c r="E3470" s="9"/>
      <c r="F3470" s="9" t="s">
        <v>11779</v>
      </c>
      <c r="G3470" s="19"/>
    </row>
    <row r="3471">
      <c r="A3471" s="288" t="s">
        <v>248</v>
      </c>
      <c r="B3471" s="370" t="s">
        <v>4908</v>
      </c>
      <c r="C3471" s="9" t="s">
        <v>4233</v>
      </c>
      <c r="D3471" s="9" t="s">
        <v>11759</v>
      </c>
      <c r="E3471" s="9"/>
      <c r="F3471" s="9" t="s">
        <v>11789</v>
      </c>
      <c r="G3471" s="19"/>
    </row>
    <row r="3472">
      <c r="A3472" s="288" t="s">
        <v>248</v>
      </c>
      <c r="B3472" s="370" t="s">
        <v>4908</v>
      </c>
      <c r="C3472" s="9" t="s">
        <v>4233</v>
      </c>
      <c r="D3472" s="9" t="s">
        <v>5146</v>
      </c>
      <c r="E3472" s="9"/>
      <c r="F3472" s="9" t="s">
        <v>11775</v>
      </c>
      <c r="G3472" s="19"/>
    </row>
    <row r="3473">
      <c r="A3473" s="288" t="s">
        <v>248</v>
      </c>
      <c r="B3473" s="370" t="s">
        <v>4908</v>
      </c>
      <c r="C3473" s="9" t="s">
        <v>4233</v>
      </c>
      <c r="D3473" s="9" t="s">
        <v>6443</v>
      </c>
      <c r="E3473" s="9"/>
      <c r="F3473" s="9"/>
      <c r="G3473" s="19"/>
    </row>
    <row r="3474">
      <c r="A3474" s="288" t="s">
        <v>248</v>
      </c>
      <c r="B3474" s="370" t="s">
        <v>4908</v>
      </c>
      <c r="C3474" s="9" t="s">
        <v>4513</v>
      </c>
      <c r="D3474" s="9" t="s">
        <v>11790</v>
      </c>
      <c r="E3474" s="9"/>
      <c r="F3474" s="9"/>
      <c r="G3474" s="19"/>
    </row>
    <row r="3475">
      <c r="A3475" s="288" t="s">
        <v>248</v>
      </c>
      <c r="B3475" s="370" t="s">
        <v>4908</v>
      </c>
      <c r="C3475" s="9" t="s">
        <v>4513</v>
      </c>
      <c r="D3475" s="9" t="s">
        <v>6420</v>
      </c>
      <c r="E3475" s="9"/>
      <c r="F3475" s="9" t="s">
        <v>11784</v>
      </c>
      <c r="G3475" s="19"/>
    </row>
    <row r="3476">
      <c r="A3476" s="288" t="s">
        <v>248</v>
      </c>
      <c r="B3476" s="370" t="s">
        <v>4908</v>
      </c>
      <c r="C3476" s="9" t="s">
        <v>4513</v>
      </c>
      <c r="D3476" s="9" t="s">
        <v>6421</v>
      </c>
      <c r="E3476" s="9"/>
      <c r="F3476" s="9"/>
      <c r="G3476" s="19"/>
    </row>
    <row r="3477">
      <c r="A3477" s="288" t="s">
        <v>248</v>
      </c>
      <c r="B3477" s="370" t="s">
        <v>4908</v>
      </c>
      <c r="C3477" s="9" t="s">
        <v>4513</v>
      </c>
      <c r="D3477" s="9" t="s">
        <v>11791</v>
      </c>
      <c r="E3477" s="9"/>
      <c r="F3477" s="9"/>
      <c r="G3477" s="19"/>
    </row>
    <row r="3478">
      <c r="A3478" s="288" t="s">
        <v>248</v>
      </c>
      <c r="B3478" s="370" t="s">
        <v>4908</v>
      </c>
      <c r="C3478" s="9" t="s">
        <v>4513</v>
      </c>
      <c r="D3478" s="9" t="s">
        <v>11763</v>
      </c>
      <c r="E3478" s="9"/>
      <c r="F3478" s="9" t="s">
        <v>11775</v>
      </c>
      <c r="G3478" s="19"/>
    </row>
    <row r="3479">
      <c r="A3479" s="288" t="s">
        <v>248</v>
      </c>
      <c r="B3479" s="370" t="s">
        <v>4908</v>
      </c>
      <c r="C3479" s="9" t="s">
        <v>4513</v>
      </c>
      <c r="D3479" s="9" t="s">
        <v>5144</v>
      </c>
      <c r="E3479" s="9"/>
      <c r="F3479" s="9" t="s">
        <v>11775</v>
      </c>
      <c r="G3479" s="19"/>
    </row>
    <row r="3480">
      <c r="A3480" s="288" t="s">
        <v>248</v>
      </c>
      <c r="B3480" s="370" t="s">
        <v>4908</v>
      </c>
      <c r="C3480" s="9" t="s">
        <v>4513</v>
      </c>
      <c r="D3480" s="9" t="s">
        <v>11792</v>
      </c>
      <c r="E3480" s="9"/>
      <c r="F3480" s="9"/>
      <c r="G3480" s="19"/>
    </row>
    <row r="3481">
      <c r="A3481" s="288" t="s">
        <v>248</v>
      </c>
      <c r="B3481" s="370" t="s">
        <v>4908</v>
      </c>
      <c r="C3481" s="9" t="s">
        <v>4513</v>
      </c>
      <c r="D3481" s="9" t="s">
        <v>5073</v>
      </c>
      <c r="E3481" s="9"/>
      <c r="F3481" s="9"/>
      <c r="G3481" s="19"/>
    </row>
    <row r="3482">
      <c r="A3482" s="288" t="s">
        <v>248</v>
      </c>
      <c r="B3482" s="370" t="s">
        <v>4908</v>
      </c>
      <c r="C3482" s="9" t="s">
        <v>4514</v>
      </c>
      <c r="D3482" s="9" t="s">
        <v>11765</v>
      </c>
      <c r="E3482" s="9"/>
      <c r="F3482" s="9" t="s">
        <v>11775</v>
      </c>
      <c r="G3482" s="19"/>
    </row>
    <row r="3483">
      <c r="A3483" s="288" t="s">
        <v>248</v>
      </c>
      <c r="B3483" s="370" t="s">
        <v>4908</v>
      </c>
      <c r="C3483" s="9" t="s">
        <v>4913</v>
      </c>
      <c r="D3483" s="9" t="s">
        <v>11793</v>
      </c>
      <c r="E3483" s="9"/>
      <c r="F3483" s="9"/>
      <c r="G3483" s="19"/>
    </row>
    <row r="3484">
      <c r="A3484" s="288" t="s">
        <v>248</v>
      </c>
      <c r="B3484" s="370" t="s">
        <v>4908</v>
      </c>
      <c r="C3484" s="9" t="s">
        <v>4913</v>
      </c>
      <c r="D3484" s="9" t="s">
        <v>11794</v>
      </c>
      <c r="E3484" s="9"/>
      <c r="F3484" s="9" t="s">
        <v>11775</v>
      </c>
      <c r="G3484" s="19"/>
    </row>
    <row r="3485">
      <c r="A3485" s="288" t="s">
        <v>248</v>
      </c>
      <c r="B3485" s="370" t="s">
        <v>4908</v>
      </c>
      <c r="C3485" s="9" t="s">
        <v>4913</v>
      </c>
      <c r="D3485" s="9" t="s">
        <v>7751</v>
      </c>
      <c r="E3485" s="9"/>
      <c r="F3485" s="9"/>
      <c r="G3485" s="19"/>
    </row>
    <row r="3486">
      <c r="A3486" s="288" t="s">
        <v>248</v>
      </c>
      <c r="B3486" s="370" t="s">
        <v>4908</v>
      </c>
      <c r="C3486" s="9" t="s">
        <v>4913</v>
      </c>
      <c r="D3486" s="9" t="s">
        <v>11795</v>
      </c>
      <c r="E3486" s="9"/>
      <c r="F3486" s="9"/>
      <c r="G3486" s="19"/>
    </row>
    <row r="3487">
      <c r="A3487" s="288" t="s">
        <v>248</v>
      </c>
      <c r="B3487" s="370" t="s">
        <v>4908</v>
      </c>
      <c r="C3487" s="9" t="s">
        <v>4913</v>
      </c>
      <c r="D3487" s="9" t="s">
        <v>11796</v>
      </c>
      <c r="E3487" s="9"/>
      <c r="F3487" s="9" t="s">
        <v>11797</v>
      </c>
      <c r="G3487" s="19"/>
    </row>
    <row r="3488">
      <c r="A3488" s="288" t="s">
        <v>1016</v>
      </c>
      <c r="B3488" s="370" t="s">
        <v>4928</v>
      </c>
      <c r="C3488" s="9" t="s">
        <v>5642</v>
      </c>
      <c r="D3488" s="9" t="s">
        <v>10867</v>
      </c>
      <c r="E3488" s="9"/>
      <c r="F3488" s="9" t="s">
        <v>11798</v>
      </c>
      <c r="G3488" s="19"/>
    </row>
    <row r="3489">
      <c r="A3489" s="288" t="s">
        <v>1035</v>
      </c>
      <c r="B3489" s="370" t="s">
        <v>3852</v>
      </c>
      <c r="C3489" s="9"/>
      <c r="D3489" s="9"/>
      <c r="E3489" s="9"/>
      <c r="F3489" s="9"/>
      <c r="G3489" s="19"/>
    </row>
    <row r="3490">
      <c r="A3490" s="288" t="s">
        <v>3354</v>
      </c>
      <c r="B3490" s="370" t="s">
        <v>11799</v>
      </c>
      <c r="C3490" s="9" t="s">
        <v>11800</v>
      </c>
      <c r="D3490" s="9" t="s">
        <v>11801</v>
      </c>
      <c r="E3490" s="9"/>
      <c r="F3490" s="9" t="s">
        <v>5926</v>
      </c>
      <c r="G3490" s="19"/>
    </row>
    <row r="3491">
      <c r="A3491" s="288" t="s">
        <v>3354</v>
      </c>
      <c r="B3491" s="370" t="s">
        <v>11799</v>
      </c>
      <c r="C3491" s="9"/>
      <c r="D3491" s="9" t="s">
        <v>11802</v>
      </c>
      <c r="E3491" s="9"/>
      <c r="F3491" s="9" t="s">
        <v>4506</v>
      </c>
      <c r="G3491" s="19"/>
    </row>
    <row r="3492">
      <c r="A3492" s="288" t="s">
        <v>566</v>
      </c>
      <c r="B3492" s="370" t="s">
        <v>11324</v>
      </c>
      <c r="C3492" s="9"/>
      <c r="D3492" s="9"/>
      <c r="E3492" s="9" t="s">
        <v>6548</v>
      </c>
      <c r="F3492" s="9" t="s">
        <v>11789</v>
      </c>
      <c r="G3492" s="19"/>
    </row>
    <row r="3493">
      <c r="A3493" s="288" t="s">
        <v>234</v>
      </c>
      <c r="B3493" s="370" t="s">
        <v>11803</v>
      </c>
      <c r="C3493" s="9" t="s">
        <v>11804</v>
      </c>
      <c r="D3493" s="9" t="s">
        <v>11805</v>
      </c>
      <c r="E3493" s="9"/>
      <c r="F3493" s="9" t="s">
        <v>11784</v>
      </c>
      <c r="G3493" s="19"/>
    </row>
    <row r="3494">
      <c r="A3494" s="288" t="s">
        <v>234</v>
      </c>
      <c r="B3494" s="370" t="s">
        <v>11806</v>
      </c>
      <c r="C3494" s="9" t="s">
        <v>11807</v>
      </c>
      <c r="D3494" s="9" t="s">
        <v>11807</v>
      </c>
      <c r="E3494" s="9" t="s">
        <v>11808</v>
      </c>
      <c r="F3494" s="9" t="s">
        <v>11789</v>
      </c>
      <c r="G3494" s="19"/>
    </row>
    <row r="3495">
      <c r="A3495" s="1" t="s">
        <v>11809</v>
      </c>
    </row>
    <row r="3496">
      <c r="A3496" s="9" t="s">
        <v>687</v>
      </c>
      <c r="B3496" s="18" t="s">
        <v>693</v>
      </c>
      <c r="C3496" s="9" t="s">
        <v>977</v>
      </c>
      <c r="D3496" s="9" t="s">
        <v>2713</v>
      </c>
      <c r="E3496" s="9"/>
      <c r="F3496" s="9" t="s">
        <v>11810</v>
      </c>
      <c r="G3496" s="19"/>
    </row>
    <row r="3497">
      <c r="A3497" s="9" t="s">
        <v>687</v>
      </c>
      <c r="B3497" s="18" t="s">
        <v>693</v>
      </c>
      <c r="C3497" s="9"/>
      <c r="D3497" s="9" t="s">
        <v>2720</v>
      </c>
      <c r="E3497" s="9"/>
      <c r="F3497" s="9" t="s">
        <v>11811</v>
      </c>
      <c r="G3497" s="19"/>
    </row>
    <row r="3498">
      <c r="A3498" s="9" t="s">
        <v>687</v>
      </c>
      <c r="B3498" s="18" t="s">
        <v>1638</v>
      </c>
      <c r="C3498" s="9"/>
      <c r="D3498" s="9" t="s">
        <v>11812</v>
      </c>
      <c r="E3498" s="9"/>
      <c r="F3498" s="9" t="s">
        <v>11813</v>
      </c>
      <c r="G3498" s="19"/>
    </row>
    <row r="3499">
      <c r="A3499" s="9" t="s">
        <v>687</v>
      </c>
      <c r="B3499" s="18" t="s">
        <v>11090</v>
      </c>
      <c r="C3499" s="9" t="s">
        <v>11091</v>
      </c>
      <c r="D3499" s="9" t="s">
        <v>11092</v>
      </c>
      <c r="E3499" s="9" t="s">
        <v>11814</v>
      </c>
      <c r="F3499" s="9" t="s">
        <v>11815</v>
      </c>
      <c r="G3499" s="19"/>
    </row>
    <row r="3500">
      <c r="A3500" s="13" t="s">
        <v>388</v>
      </c>
      <c r="B3500" s="189" t="s">
        <v>11816</v>
      </c>
      <c r="C3500" s="14" t="s">
        <v>11817</v>
      </c>
      <c r="D3500" s="13" t="s">
        <v>11818</v>
      </c>
      <c r="E3500" s="13"/>
      <c r="F3500" s="13" t="s">
        <v>11819</v>
      </c>
      <c r="G3500" s="138"/>
    </row>
    <row r="3501">
      <c r="A3501" s="9" t="s">
        <v>388</v>
      </c>
      <c r="B3501" s="18" t="s">
        <v>1010</v>
      </c>
      <c r="C3501" s="9" t="s">
        <v>11820</v>
      </c>
      <c r="D3501" s="9" t="s">
        <v>11821</v>
      </c>
      <c r="E3501" s="9" t="s">
        <v>4695</v>
      </c>
      <c r="F3501" s="9" t="s">
        <v>11822</v>
      </c>
      <c r="G3501" s="19"/>
    </row>
    <row r="3502">
      <c r="A3502" s="9" t="s">
        <v>388</v>
      </c>
      <c r="B3502" s="18" t="s">
        <v>1010</v>
      </c>
      <c r="C3502" s="9" t="s">
        <v>10886</v>
      </c>
      <c r="D3502" s="9" t="s">
        <v>368</v>
      </c>
      <c r="E3502" s="9"/>
      <c r="F3502" s="9" t="s">
        <v>11823</v>
      </c>
      <c r="G3502" s="19"/>
    </row>
    <row r="3503">
      <c r="A3503" s="13" t="s">
        <v>388</v>
      </c>
      <c r="B3503" s="189" t="s">
        <v>1010</v>
      </c>
      <c r="C3503" s="13" t="s">
        <v>10886</v>
      </c>
      <c r="D3503" s="9" t="s">
        <v>368</v>
      </c>
      <c r="E3503" s="9"/>
      <c r="F3503" s="9" t="s">
        <v>11824</v>
      </c>
      <c r="G3503" s="19"/>
    </row>
    <row r="3504">
      <c r="A3504" s="9" t="s">
        <v>388</v>
      </c>
      <c r="B3504" s="18" t="s">
        <v>1010</v>
      </c>
      <c r="C3504" s="9" t="s">
        <v>1655</v>
      </c>
      <c r="D3504" s="9" t="s">
        <v>11379</v>
      </c>
      <c r="E3504" s="9" t="s">
        <v>11825</v>
      </c>
      <c r="F3504" s="9" t="s">
        <v>11826</v>
      </c>
      <c r="G3504" s="19"/>
    </row>
    <row r="3505">
      <c r="A3505" s="9" t="s">
        <v>388</v>
      </c>
      <c r="B3505" s="18" t="s">
        <v>1010</v>
      </c>
      <c r="C3505" s="9" t="s">
        <v>1655</v>
      </c>
      <c r="D3505" s="9" t="s">
        <v>11827</v>
      </c>
      <c r="E3505" s="9"/>
      <c r="F3505" s="9" t="s">
        <v>11828</v>
      </c>
      <c r="G3505" s="19"/>
    </row>
    <row r="3506">
      <c r="A3506" s="9" t="s">
        <v>388</v>
      </c>
      <c r="B3506" s="18" t="s">
        <v>1010</v>
      </c>
      <c r="C3506" s="9" t="s">
        <v>1655</v>
      </c>
      <c r="D3506" s="9" t="s">
        <v>11829</v>
      </c>
      <c r="E3506" s="9"/>
      <c r="F3506" s="9" t="s">
        <v>11830</v>
      </c>
      <c r="G3506" s="19"/>
    </row>
    <row r="3507">
      <c r="A3507" s="9" t="s">
        <v>388</v>
      </c>
      <c r="B3507" s="18" t="s">
        <v>1010</v>
      </c>
      <c r="C3507" s="9" t="s">
        <v>1655</v>
      </c>
      <c r="D3507" s="9" t="s">
        <v>368</v>
      </c>
      <c r="E3507" s="9"/>
      <c r="F3507" s="9" t="s">
        <v>11831</v>
      </c>
      <c r="G3507" s="19"/>
    </row>
    <row r="3508">
      <c r="A3508" s="9" t="s">
        <v>388</v>
      </c>
      <c r="B3508" s="18" t="s">
        <v>1010</v>
      </c>
      <c r="C3508" s="9" t="s">
        <v>11832</v>
      </c>
      <c r="D3508" s="9" t="s">
        <v>368</v>
      </c>
      <c r="E3508" s="9"/>
      <c r="F3508" s="9" t="s">
        <v>11833</v>
      </c>
      <c r="G3508" s="19"/>
    </row>
    <row r="3509">
      <c r="A3509" s="9" t="s">
        <v>388</v>
      </c>
      <c r="B3509" s="18" t="s">
        <v>1010</v>
      </c>
      <c r="C3509" s="9" t="s">
        <v>11406</v>
      </c>
      <c r="D3509" s="9" t="s">
        <v>11834</v>
      </c>
      <c r="E3509" s="9"/>
      <c r="F3509" s="9" t="s">
        <v>11828</v>
      </c>
      <c r="G3509" s="19"/>
    </row>
    <row r="3510">
      <c r="A3510" s="9" t="s">
        <v>388</v>
      </c>
      <c r="B3510" s="18" t="s">
        <v>1010</v>
      </c>
      <c r="C3510" s="9" t="s">
        <v>11406</v>
      </c>
      <c r="D3510" s="9" t="s">
        <v>11835</v>
      </c>
      <c r="E3510" s="9"/>
      <c r="F3510" s="9" t="s">
        <v>11830</v>
      </c>
      <c r="G3510" s="19"/>
    </row>
    <row r="3511">
      <c r="A3511" s="9" t="s">
        <v>388</v>
      </c>
      <c r="B3511" s="18" t="s">
        <v>1010</v>
      </c>
      <c r="C3511" s="9" t="s">
        <v>11406</v>
      </c>
      <c r="D3511" s="9" t="s">
        <v>368</v>
      </c>
      <c r="E3511" s="9"/>
      <c r="F3511" s="9" t="s">
        <v>11831</v>
      </c>
      <c r="G3511" s="19"/>
    </row>
    <row r="3512">
      <c r="A3512" s="9" t="s">
        <v>388</v>
      </c>
      <c r="B3512" s="18" t="s">
        <v>1010</v>
      </c>
      <c r="C3512" s="9" t="s">
        <v>4818</v>
      </c>
      <c r="D3512" s="9" t="s">
        <v>11836</v>
      </c>
      <c r="E3512" s="9"/>
      <c r="F3512" s="9" t="s">
        <v>11837</v>
      </c>
      <c r="G3512" s="19"/>
    </row>
    <row r="3513">
      <c r="A3513" s="9" t="s">
        <v>388</v>
      </c>
      <c r="B3513" s="18" t="s">
        <v>1010</v>
      </c>
      <c r="C3513" s="9" t="s">
        <v>11838</v>
      </c>
      <c r="D3513" s="9" t="s">
        <v>11839</v>
      </c>
      <c r="E3513" s="9"/>
      <c r="F3513" s="9" t="s">
        <v>11840</v>
      </c>
      <c r="G3513" s="19"/>
    </row>
    <row r="3514">
      <c r="A3514" s="9" t="s">
        <v>388</v>
      </c>
      <c r="B3514" s="18" t="s">
        <v>1010</v>
      </c>
      <c r="C3514" s="9" t="s">
        <v>2172</v>
      </c>
      <c r="D3514" s="9" t="s">
        <v>7529</v>
      </c>
      <c r="E3514" s="9" t="s">
        <v>4695</v>
      </c>
      <c r="F3514" s="9" t="s">
        <v>11823</v>
      </c>
      <c r="G3514" s="19"/>
    </row>
    <row r="3515">
      <c r="A3515" s="9" t="s">
        <v>388</v>
      </c>
      <c r="B3515" s="18" t="s">
        <v>1010</v>
      </c>
      <c r="C3515" s="9" t="s">
        <v>7531</v>
      </c>
      <c r="D3515" s="9" t="s">
        <v>7532</v>
      </c>
      <c r="E3515" s="9" t="s">
        <v>4695</v>
      </c>
      <c r="F3515" s="9" t="s">
        <v>11841</v>
      </c>
      <c r="G3515" s="19"/>
    </row>
    <row r="3516">
      <c r="A3516" s="9" t="s">
        <v>388</v>
      </c>
      <c r="B3516" s="18" t="s">
        <v>1010</v>
      </c>
      <c r="C3516" s="9" t="s">
        <v>7534</v>
      </c>
      <c r="D3516" s="9" t="s">
        <v>1384</v>
      </c>
      <c r="E3516" s="9"/>
      <c r="F3516" s="9" t="s">
        <v>11842</v>
      </c>
      <c r="G3516" s="19"/>
    </row>
    <row r="3517">
      <c r="A3517" s="9" t="s">
        <v>388</v>
      </c>
      <c r="B3517" s="18" t="s">
        <v>1010</v>
      </c>
      <c r="C3517" s="9" t="s">
        <v>11843</v>
      </c>
      <c r="D3517" s="9" t="s">
        <v>11844</v>
      </c>
      <c r="E3517" s="9"/>
      <c r="F3517" s="9" t="s">
        <v>11845</v>
      </c>
      <c r="G3517" s="19"/>
    </row>
    <row r="3518">
      <c r="A3518" s="9" t="s">
        <v>388</v>
      </c>
      <c r="B3518" s="18" t="s">
        <v>1010</v>
      </c>
      <c r="C3518" s="9" t="s">
        <v>11843</v>
      </c>
      <c r="D3518" s="9" t="s">
        <v>11846</v>
      </c>
      <c r="E3518" s="9"/>
      <c r="F3518" s="9" t="s">
        <v>11847</v>
      </c>
      <c r="G3518" s="19"/>
    </row>
    <row r="3519">
      <c r="A3519" s="9" t="s">
        <v>388</v>
      </c>
      <c r="B3519" s="18" t="s">
        <v>1010</v>
      </c>
      <c r="C3519" s="9" t="s">
        <v>2217</v>
      </c>
      <c r="D3519" s="9" t="s">
        <v>11134</v>
      </c>
      <c r="E3519" s="9"/>
      <c r="F3519" s="9" t="s">
        <v>11823</v>
      </c>
      <c r="G3519" s="19"/>
    </row>
    <row r="3520">
      <c r="A3520" s="9" t="s">
        <v>388</v>
      </c>
      <c r="B3520" s="18" t="s">
        <v>1010</v>
      </c>
      <c r="C3520" s="9" t="s">
        <v>10865</v>
      </c>
      <c r="D3520" s="9" t="s">
        <v>11848</v>
      </c>
      <c r="E3520" s="9"/>
      <c r="F3520" s="9" t="s">
        <v>11849</v>
      </c>
      <c r="G3520" s="19"/>
    </row>
    <row r="3521">
      <c r="A3521" s="9" t="s">
        <v>388</v>
      </c>
      <c r="B3521" s="18" t="s">
        <v>1010</v>
      </c>
      <c r="C3521" s="9" t="s">
        <v>2227</v>
      </c>
      <c r="D3521" s="9" t="s">
        <v>1721</v>
      </c>
      <c r="E3521" s="9"/>
      <c r="F3521" s="9" t="s">
        <v>11850</v>
      </c>
      <c r="G3521" s="19"/>
    </row>
    <row r="3522">
      <c r="A3522" s="9" t="s">
        <v>388</v>
      </c>
      <c r="B3522" s="18" t="s">
        <v>1010</v>
      </c>
      <c r="C3522" s="9" t="s">
        <v>2227</v>
      </c>
      <c r="D3522" s="9" t="s">
        <v>4925</v>
      </c>
      <c r="E3522" s="9"/>
      <c r="F3522" s="9" t="s">
        <v>11849</v>
      </c>
      <c r="G3522" s="19"/>
    </row>
    <row r="3523">
      <c r="A3523" s="9" t="s">
        <v>388</v>
      </c>
      <c r="B3523" s="18" t="s">
        <v>1010</v>
      </c>
      <c r="C3523" s="9" t="s">
        <v>7543</v>
      </c>
      <c r="D3523" s="9" t="s">
        <v>11851</v>
      </c>
      <c r="E3523" s="9" t="s">
        <v>11852</v>
      </c>
      <c r="F3523" s="9" t="s">
        <v>11850</v>
      </c>
      <c r="G3523" s="19"/>
    </row>
    <row r="3524">
      <c r="A3524" s="9" t="s">
        <v>388</v>
      </c>
      <c r="B3524" s="18" t="s">
        <v>1010</v>
      </c>
      <c r="C3524" s="9" t="s">
        <v>11853</v>
      </c>
      <c r="D3524" s="9" t="s">
        <v>368</v>
      </c>
      <c r="E3524" s="9"/>
      <c r="F3524" s="9" t="s">
        <v>11854</v>
      </c>
      <c r="G3524" s="19"/>
    </row>
    <row r="3525">
      <c r="A3525" s="9" t="s">
        <v>388</v>
      </c>
      <c r="B3525" s="18" t="s">
        <v>1010</v>
      </c>
      <c r="C3525" s="9" t="s">
        <v>11853</v>
      </c>
      <c r="D3525" s="9" t="s">
        <v>368</v>
      </c>
      <c r="E3525" s="9" t="s">
        <v>11855</v>
      </c>
      <c r="F3525" s="9" t="s">
        <v>11828</v>
      </c>
      <c r="G3525" s="19"/>
    </row>
    <row r="3526">
      <c r="A3526" s="9" t="s">
        <v>388</v>
      </c>
      <c r="B3526" s="18" t="s">
        <v>1010</v>
      </c>
      <c r="C3526" s="9" t="s">
        <v>1723</v>
      </c>
      <c r="D3526" s="9"/>
      <c r="E3526" s="9" t="s">
        <v>2098</v>
      </c>
      <c r="F3526" s="9" t="s">
        <v>11831</v>
      </c>
      <c r="G3526" s="19"/>
    </row>
    <row r="3527">
      <c r="A3527" s="9" t="s">
        <v>1016</v>
      </c>
      <c r="B3527" s="18" t="s">
        <v>1017</v>
      </c>
      <c r="C3527" s="9" t="s">
        <v>1018</v>
      </c>
      <c r="D3527" s="9" t="s">
        <v>1784</v>
      </c>
      <c r="E3527" s="9"/>
      <c r="F3527" s="9" t="s">
        <v>11811</v>
      </c>
      <c r="G3527" s="19"/>
    </row>
    <row r="3528">
      <c r="A3528" s="9" t="s">
        <v>1016</v>
      </c>
      <c r="B3528" s="18" t="s">
        <v>1017</v>
      </c>
      <c r="C3528" s="9" t="s">
        <v>1018</v>
      </c>
      <c r="D3528" s="9" t="s">
        <v>11856</v>
      </c>
      <c r="E3528" s="9"/>
      <c r="F3528" s="9" t="s">
        <v>11854</v>
      </c>
      <c r="G3528" s="19"/>
    </row>
    <row r="3529">
      <c r="A3529" s="9" t="s">
        <v>1016</v>
      </c>
      <c r="B3529" s="18" t="s">
        <v>1017</v>
      </c>
      <c r="C3529" s="9" t="s">
        <v>1018</v>
      </c>
      <c r="D3529" s="9" t="s">
        <v>720</v>
      </c>
      <c r="E3529" s="9"/>
      <c r="F3529" s="9" t="s">
        <v>11857</v>
      </c>
      <c r="G3529" s="19"/>
    </row>
    <row r="3530">
      <c r="A3530" s="9" t="s">
        <v>1016</v>
      </c>
      <c r="B3530" s="18" t="s">
        <v>1017</v>
      </c>
      <c r="C3530" s="9" t="s">
        <v>1024</v>
      </c>
      <c r="D3530" s="9" t="s">
        <v>1850</v>
      </c>
      <c r="E3530" s="9"/>
      <c r="F3530" s="9" t="s">
        <v>11858</v>
      </c>
      <c r="G3530" s="19"/>
    </row>
    <row r="3531">
      <c r="A3531" s="9" t="s">
        <v>234</v>
      </c>
      <c r="B3531" s="18" t="s">
        <v>11859</v>
      </c>
      <c r="C3531" s="9" t="s">
        <v>11860</v>
      </c>
      <c r="D3531" s="9" t="s">
        <v>11861</v>
      </c>
      <c r="E3531" s="9" t="s">
        <v>11862</v>
      </c>
      <c r="F3531" s="9" t="s">
        <v>11863</v>
      </c>
      <c r="G3531" s="19"/>
    </row>
    <row r="3532">
      <c r="A3532" s="60" t="s">
        <v>366</v>
      </c>
    </row>
    <row r="3533">
      <c r="A3533" s="9" t="s">
        <v>687</v>
      </c>
      <c r="B3533" s="18" t="s">
        <v>1306</v>
      </c>
      <c r="C3533" s="9"/>
      <c r="D3533" s="9"/>
      <c r="E3533" s="9"/>
      <c r="F3533" s="9"/>
      <c r="G3533" s="19"/>
    </row>
    <row r="3534">
      <c r="A3534" s="9" t="s">
        <v>687</v>
      </c>
      <c r="B3534" s="18" t="s">
        <v>11191</v>
      </c>
      <c r="C3534" s="9"/>
      <c r="D3534" s="9"/>
      <c r="E3534" s="9"/>
      <c r="F3534" s="9"/>
      <c r="G3534" s="19"/>
    </row>
    <row r="3535">
      <c r="A3535" s="9" t="s">
        <v>2764</v>
      </c>
      <c r="B3535" s="18" t="s">
        <v>368</v>
      </c>
      <c r="C3535" s="9"/>
      <c r="D3535" s="9"/>
      <c r="E3535" s="9"/>
      <c r="F3535" s="9"/>
      <c r="G3535" s="19"/>
    </row>
    <row r="3536">
      <c r="A3536" s="13" t="s">
        <v>388</v>
      </c>
      <c r="B3536" s="189" t="s">
        <v>1347</v>
      </c>
      <c r="C3536" s="13"/>
      <c r="D3536" s="13"/>
      <c r="E3536" s="13"/>
      <c r="F3536" s="13" t="s">
        <v>11842</v>
      </c>
      <c r="G3536" s="138"/>
    </row>
    <row r="3537">
      <c r="A3537" s="9" t="s">
        <v>388</v>
      </c>
      <c r="B3537" s="18" t="s">
        <v>1010</v>
      </c>
      <c r="C3537" s="9"/>
      <c r="D3537" s="9"/>
      <c r="E3537" s="9" t="s">
        <v>11864</v>
      </c>
      <c r="F3537" s="9" t="s">
        <v>11863</v>
      </c>
      <c r="G3537" s="19"/>
    </row>
    <row r="3538">
      <c r="A3538" s="9" t="s">
        <v>1107</v>
      </c>
      <c r="B3538" s="18" t="s">
        <v>1108</v>
      </c>
      <c r="C3538" s="9"/>
      <c r="D3538" s="9"/>
      <c r="E3538" s="9" t="s">
        <v>837</v>
      </c>
      <c r="F3538" s="9" t="s">
        <v>11824</v>
      </c>
      <c r="G3538" s="19"/>
    </row>
    <row r="3539">
      <c r="A3539" s="9" t="s">
        <v>1107</v>
      </c>
      <c r="B3539" s="18" t="s">
        <v>1108</v>
      </c>
      <c r="C3539" s="9"/>
      <c r="D3539" s="9"/>
      <c r="E3539" s="9" t="s">
        <v>11865</v>
      </c>
      <c r="F3539" s="9" t="s">
        <v>11810</v>
      </c>
      <c r="G3539" s="19"/>
    </row>
    <row r="3540">
      <c r="A3540" s="190" t="s">
        <v>11866</v>
      </c>
    </row>
    <row r="3541">
      <c r="A3541" s="9" t="s">
        <v>248</v>
      </c>
      <c r="B3541" s="18" t="s">
        <v>4908</v>
      </c>
      <c r="C3541" s="9" t="s">
        <v>4513</v>
      </c>
      <c r="D3541" s="9" t="s">
        <v>5144</v>
      </c>
      <c r="E3541" s="9"/>
      <c r="F3541" s="9"/>
      <c r="G3541" s="19"/>
    </row>
    <row r="3542">
      <c r="A3542" s="9" t="s">
        <v>248</v>
      </c>
      <c r="B3542" s="18" t="s">
        <v>4908</v>
      </c>
      <c r="C3542" s="9" t="s">
        <v>4913</v>
      </c>
      <c r="D3542" s="9" t="s">
        <v>6439</v>
      </c>
      <c r="E3542" s="9"/>
      <c r="F3542" s="9"/>
      <c r="G3542" s="19"/>
    </row>
    <row r="3543">
      <c r="A3543" s="1" t="s">
        <v>11867</v>
      </c>
    </row>
    <row r="3544">
      <c r="A3544" s="9" t="s">
        <v>4788</v>
      </c>
      <c r="B3544" s="18" t="s">
        <v>4791</v>
      </c>
      <c r="C3544" s="9" t="s">
        <v>4792</v>
      </c>
      <c r="D3544" s="9" t="s">
        <v>4793</v>
      </c>
      <c r="E3544" s="9"/>
      <c r="F3544" s="9" t="s">
        <v>11868</v>
      </c>
      <c r="G3544" s="19"/>
    </row>
    <row r="3545">
      <c r="A3545" s="9" t="s">
        <v>4788</v>
      </c>
      <c r="B3545" s="18" t="s">
        <v>4791</v>
      </c>
      <c r="C3545" s="9" t="s">
        <v>1396</v>
      </c>
      <c r="D3545" s="9" t="s">
        <v>9926</v>
      </c>
      <c r="E3545" s="9"/>
      <c r="F3545" s="9" t="s">
        <v>11869</v>
      </c>
      <c r="G3545" s="19"/>
    </row>
    <row r="3546">
      <c r="A3546" s="9" t="s">
        <v>4788</v>
      </c>
      <c r="B3546" s="18" t="s">
        <v>6969</v>
      </c>
      <c r="C3546" s="9" t="s">
        <v>6970</v>
      </c>
      <c r="D3546" s="9" t="s">
        <v>6971</v>
      </c>
      <c r="E3546" s="9"/>
      <c r="F3546" s="9" t="s">
        <v>11870</v>
      </c>
      <c r="G3546" s="19"/>
    </row>
    <row r="3547">
      <c r="A3547" s="9" t="s">
        <v>4788</v>
      </c>
      <c r="B3547" s="18" t="s">
        <v>6969</v>
      </c>
      <c r="C3547" s="9" t="s">
        <v>6970</v>
      </c>
      <c r="D3547" s="9" t="s">
        <v>6973</v>
      </c>
      <c r="E3547" s="9"/>
      <c r="F3547" s="9" t="s">
        <v>11871</v>
      </c>
      <c r="G3547" s="19"/>
    </row>
    <row r="3548">
      <c r="A3548" s="9" t="s">
        <v>4788</v>
      </c>
      <c r="B3548" s="18" t="s">
        <v>6969</v>
      </c>
      <c r="C3548" s="9" t="s">
        <v>8220</v>
      </c>
      <c r="D3548" s="9" t="s">
        <v>10181</v>
      </c>
      <c r="E3548" s="9"/>
      <c r="F3548" s="9" t="s">
        <v>11872</v>
      </c>
      <c r="G3548" s="19"/>
    </row>
    <row r="3549">
      <c r="A3549" s="9" t="s">
        <v>4788</v>
      </c>
      <c r="B3549" s="18" t="s">
        <v>6969</v>
      </c>
      <c r="C3549" s="9" t="s">
        <v>8220</v>
      </c>
      <c r="D3549" s="9" t="s">
        <v>5093</v>
      </c>
      <c r="E3549" s="9"/>
      <c r="F3549" s="9" t="s">
        <v>11873</v>
      </c>
      <c r="G3549" s="19"/>
    </row>
    <row r="3550">
      <c r="A3550" s="9" t="s">
        <v>4788</v>
      </c>
      <c r="B3550" s="18" t="s">
        <v>6969</v>
      </c>
      <c r="C3550" s="9" t="s">
        <v>6313</v>
      </c>
      <c r="D3550" s="9" t="s">
        <v>11874</v>
      </c>
      <c r="E3550" s="9"/>
      <c r="F3550" s="9" t="s">
        <v>11875</v>
      </c>
      <c r="G3550" s="19"/>
    </row>
    <row r="3551">
      <c r="A3551" s="9" t="s">
        <v>4788</v>
      </c>
      <c r="B3551" s="18" t="s">
        <v>6969</v>
      </c>
      <c r="C3551" s="9" t="s">
        <v>6979</v>
      </c>
      <c r="D3551" s="9" t="s">
        <v>5907</v>
      </c>
      <c r="E3551" s="9"/>
      <c r="F3551" s="9" t="s">
        <v>11876</v>
      </c>
      <c r="G3551" s="19"/>
    </row>
    <row r="3552">
      <c r="A3552" s="9" t="s">
        <v>4788</v>
      </c>
      <c r="B3552" s="18" t="s">
        <v>6969</v>
      </c>
      <c r="C3552" s="9" t="s">
        <v>6981</v>
      </c>
      <c r="D3552" s="9" t="s">
        <v>3692</v>
      </c>
      <c r="E3552" s="9"/>
      <c r="F3552" s="9" t="s">
        <v>11877</v>
      </c>
      <c r="G3552" s="19"/>
    </row>
    <row r="3553">
      <c r="A3553" s="9" t="s">
        <v>4788</v>
      </c>
      <c r="B3553" s="18" t="s">
        <v>6969</v>
      </c>
      <c r="C3553" s="9" t="s">
        <v>10183</v>
      </c>
      <c r="D3553" s="9" t="s">
        <v>10184</v>
      </c>
      <c r="E3553" s="9"/>
      <c r="F3553" s="9" t="s">
        <v>11878</v>
      </c>
      <c r="G3553" s="19"/>
    </row>
    <row r="3554">
      <c r="A3554" s="9" t="s">
        <v>4788</v>
      </c>
      <c r="B3554" s="18" t="s">
        <v>6969</v>
      </c>
      <c r="C3554" s="9" t="s">
        <v>10183</v>
      </c>
      <c r="D3554" s="9" t="s">
        <v>11879</v>
      </c>
      <c r="E3554" s="9"/>
      <c r="F3554" s="9" t="s">
        <v>11880</v>
      </c>
      <c r="G3554" s="19"/>
    </row>
    <row r="3555">
      <c r="A3555" s="9" t="s">
        <v>4788</v>
      </c>
      <c r="B3555" s="18" t="s">
        <v>6969</v>
      </c>
      <c r="C3555" s="9" t="s">
        <v>9935</v>
      </c>
      <c r="D3555" s="9" t="s">
        <v>7352</v>
      </c>
      <c r="E3555" s="9"/>
      <c r="F3555" s="9" t="s">
        <v>11881</v>
      </c>
      <c r="G3555" s="19"/>
    </row>
    <row r="3556">
      <c r="A3556" s="9" t="s">
        <v>4788</v>
      </c>
      <c r="B3556" s="18" t="s">
        <v>6969</v>
      </c>
      <c r="C3556" s="9" t="s">
        <v>6985</v>
      </c>
      <c r="D3556" s="9" t="s">
        <v>6986</v>
      </c>
      <c r="E3556" s="9"/>
      <c r="F3556" s="9" t="s">
        <v>11882</v>
      </c>
      <c r="G3556" s="19"/>
    </row>
    <row r="3557">
      <c r="A3557" s="9" t="s">
        <v>4788</v>
      </c>
      <c r="B3557" s="18" t="s">
        <v>11883</v>
      </c>
      <c r="C3557" s="9"/>
      <c r="D3557" s="9" t="s">
        <v>11884</v>
      </c>
      <c r="E3557" s="9"/>
      <c r="F3557" s="9" t="s">
        <v>11885</v>
      </c>
      <c r="G3557" s="19"/>
    </row>
    <row r="3558">
      <c r="A3558" s="9" t="s">
        <v>316</v>
      </c>
      <c r="B3558" s="18" t="s">
        <v>1987</v>
      </c>
      <c r="C3558" s="9"/>
      <c r="D3558" s="9"/>
      <c r="E3558" s="9"/>
      <c r="F3558" s="9" t="s">
        <v>11886</v>
      </c>
      <c r="G3558" s="19"/>
    </row>
    <row r="3559">
      <c r="A3559" s="9" t="s">
        <v>316</v>
      </c>
      <c r="B3559" s="18" t="s">
        <v>411</v>
      </c>
      <c r="C3559" s="9" t="s">
        <v>7045</v>
      </c>
      <c r="D3559" s="9" t="s">
        <v>1448</v>
      </c>
      <c r="E3559" s="9"/>
      <c r="F3559" s="9" t="s">
        <v>11887</v>
      </c>
      <c r="G3559" s="19"/>
    </row>
    <row r="3560">
      <c r="A3560" s="9" t="s">
        <v>316</v>
      </c>
      <c r="B3560" s="18" t="s">
        <v>411</v>
      </c>
      <c r="C3560" s="9" t="s">
        <v>9632</v>
      </c>
      <c r="D3560" s="9" t="s">
        <v>9633</v>
      </c>
      <c r="E3560" s="9"/>
      <c r="F3560" s="9" t="s">
        <v>11888</v>
      </c>
      <c r="G3560" s="19"/>
    </row>
    <row r="3561">
      <c r="A3561" s="9" t="s">
        <v>326</v>
      </c>
      <c r="B3561" s="18" t="s">
        <v>2009</v>
      </c>
      <c r="C3561" s="9"/>
      <c r="D3561" s="9"/>
      <c r="E3561" s="9" t="s">
        <v>4218</v>
      </c>
      <c r="F3561" s="9" t="s">
        <v>11889</v>
      </c>
      <c r="G3561" s="19"/>
    </row>
    <row r="3562">
      <c r="A3562" s="9" t="s">
        <v>326</v>
      </c>
      <c r="B3562" s="18" t="s">
        <v>1215</v>
      </c>
      <c r="C3562" s="9"/>
      <c r="D3562" s="9"/>
      <c r="E3562" s="9"/>
      <c r="F3562" s="9" t="s">
        <v>11890</v>
      </c>
      <c r="G3562" s="19"/>
    </row>
    <row r="3563">
      <c r="A3563" s="9" t="s">
        <v>326</v>
      </c>
      <c r="B3563" s="18" t="s">
        <v>864</v>
      </c>
      <c r="C3563" s="9"/>
      <c r="D3563" s="9"/>
      <c r="E3563" s="9" t="s">
        <v>4218</v>
      </c>
      <c r="F3563" s="9" t="s">
        <v>11891</v>
      </c>
      <c r="G3563" s="19"/>
    </row>
    <row r="3564">
      <c r="A3564" s="9" t="s">
        <v>326</v>
      </c>
      <c r="B3564" s="18" t="s">
        <v>658</v>
      </c>
      <c r="C3564" s="9" t="s">
        <v>11892</v>
      </c>
      <c r="D3564" s="9" t="s">
        <v>11893</v>
      </c>
      <c r="E3564" s="9"/>
      <c r="F3564" s="9" t="s">
        <v>11894</v>
      </c>
      <c r="G3564" s="19"/>
    </row>
    <row r="3565">
      <c r="A3565" s="9" t="s">
        <v>326</v>
      </c>
      <c r="B3565" s="18" t="s">
        <v>658</v>
      </c>
      <c r="C3565" s="9" t="s">
        <v>3568</v>
      </c>
      <c r="D3565" s="9" t="s">
        <v>3569</v>
      </c>
      <c r="E3565" s="9"/>
      <c r="F3565" s="9"/>
      <c r="G3565" s="19"/>
    </row>
    <row r="3566">
      <c r="A3566" s="9" t="s">
        <v>326</v>
      </c>
      <c r="B3566" s="18" t="s">
        <v>658</v>
      </c>
      <c r="C3566" s="9"/>
      <c r="D3566" s="9" t="s">
        <v>11895</v>
      </c>
      <c r="E3566" s="9" t="s">
        <v>11896</v>
      </c>
      <c r="F3566" s="9" t="s">
        <v>11897</v>
      </c>
      <c r="G3566" s="19"/>
    </row>
    <row r="3567">
      <c r="A3567" s="9" t="s">
        <v>687</v>
      </c>
      <c r="B3567" s="18" t="s">
        <v>688</v>
      </c>
      <c r="C3567" s="9" t="s">
        <v>2643</v>
      </c>
      <c r="D3567" s="9" t="s">
        <v>9987</v>
      </c>
      <c r="E3567" s="9"/>
      <c r="F3567" s="9" t="s">
        <v>11890</v>
      </c>
      <c r="G3567" s="19"/>
    </row>
    <row r="3568">
      <c r="A3568" s="9" t="s">
        <v>687</v>
      </c>
      <c r="B3568" s="18" t="s">
        <v>693</v>
      </c>
      <c r="C3568" s="9" t="s">
        <v>1585</v>
      </c>
      <c r="D3568" s="9" t="s">
        <v>1592</v>
      </c>
      <c r="E3568" s="9"/>
      <c r="F3568" s="9" t="s">
        <v>11898</v>
      </c>
      <c r="G3568" s="19"/>
    </row>
    <row r="3569">
      <c r="A3569" s="9" t="s">
        <v>687</v>
      </c>
      <c r="B3569" s="18" t="s">
        <v>693</v>
      </c>
      <c r="C3569" s="9" t="s">
        <v>958</v>
      </c>
      <c r="D3569" s="9" t="s">
        <v>1608</v>
      </c>
      <c r="E3569" s="9"/>
      <c r="F3569" s="9" t="s">
        <v>11899</v>
      </c>
      <c r="G3569" s="19"/>
    </row>
    <row r="3570">
      <c r="A3570" s="9" t="s">
        <v>687</v>
      </c>
      <c r="B3570" s="18" t="s">
        <v>693</v>
      </c>
      <c r="C3570" s="9" t="s">
        <v>958</v>
      </c>
      <c r="D3570" s="9" t="s">
        <v>959</v>
      </c>
      <c r="E3570" s="9"/>
      <c r="F3570" s="9" t="s">
        <v>11900</v>
      </c>
      <c r="G3570" s="19"/>
    </row>
    <row r="3571">
      <c r="A3571" s="9" t="s">
        <v>687</v>
      </c>
      <c r="B3571" s="18" t="s">
        <v>693</v>
      </c>
      <c r="C3571" s="9" t="s">
        <v>961</v>
      </c>
      <c r="D3571" s="9" t="s">
        <v>1186</v>
      </c>
      <c r="E3571" s="9"/>
      <c r="F3571" s="9" t="s">
        <v>11901</v>
      </c>
      <c r="G3571" s="19"/>
    </row>
    <row r="3572">
      <c r="A3572" s="9" t="s">
        <v>687</v>
      </c>
      <c r="B3572" s="18" t="s">
        <v>693</v>
      </c>
      <c r="C3572" s="9" t="s">
        <v>961</v>
      </c>
      <c r="D3572" s="9" t="s">
        <v>962</v>
      </c>
      <c r="E3572" s="9"/>
      <c r="F3572" s="9" t="s">
        <v>11902</v>
      </c>
      <c r="G3572" s="19"/>
    </row>
    <row r="3573">
      <c r="A3573" s="9" t="s">
        <v>687</v>
      </c>
      <c r="B3573" s="18" t="s">
        <v>693</v>
      </c>
      <c r="C3573" s="9" t="s">
        <v>702</v>
      </c>
      <c r="D3573" s="9" t="s">
        <v>837</v>
      </c>
      <c r="E3573" s="9"/>
      <c r="F3573" s="9" t="s">
        <v>11903</v>
      </c>
      <c r="G3573" s="19"/>
    </row>
    <row r="3574">
      <c r="A3574" s="9" t="s">
        <v>687</v>
      </c>
      <c r="B3574" s="18" t="s">
        <v>693</v>
      </c>
      <c r="C3574" s="9" t="s">
        <v>702</v>
      </c>
      <c r="D3574" s="9" t="s">
        <v>426</v>
      </c>
      <c r="E3574" s="9"/>
      <c r="F3574" s="9"/>
      <c r="G3574" s="19"/>
    </row>
    <row r="3575">
      <c r="A3575" s="9" t="s">
        <v>687</v>
      </c>
      <c r="B3575" s="18" t="s">
        <v>693</v>
      </c>
      <c r="C3575" s="9" t="s">
        <v>715</v>
      </c>
      <c r="D3575" s="9" t="s">
        <v>1313</v>
      </c>
      <c r="E3575" s="9"/>
      <c r="F3575" s="9" t="s">
        <v>11904</v>
      </c>
      <c r="G3575" s="19"/>
    </row>
    <row r="3576">
      <c r="A3576" s="9" t="s">
        <v>687</v>
      </c>
      <c r="B3576" s="18" t="s">
        <v>693</v>
      </c>
      <c r="C3576" s="9" t="s">
        <v>715</v>
      </c>
      <c r="D3576" s="9" t="s">
        <v>718</v>
      </c>
      <c r="E3576" s="9"/>
      <c r="F3576" s="9" t="s">
        <v>11872</v>
      </c>
      <c r="G3576" s="19"/>
    </row>
    <row r="3577">
      <c r="A3577" s="9" t="s">
        <v>687</v>
      </c>
      <c r="B3577" s="18" t="s">
        <v>693</v>
      </c>
      <c r="C3577" s="9" t="s">
        <v>715</v>
      </c>
      <c r="D3577" s="9" t="s">
        <v>720</v>
      </c>
      <c r="E3577" s="9"/>
      <c r="F3577" s="9" t="s">
        <v>11905</v>
      </c>
      <c r="G3577" s="19"/>
    </row>
    <row r="3578">
      <c r="A3578" s="9" t="s">
        <v>687</v>
      </c>
      <c r="B3578" s="18" t="s">
        <v>693</v>
      </c>
      <c r="C3578" s="9" t="s">
        <v>715</v>
      </c>
      <c r="D3578" s="9" t="s">
        <v>4806</v>
      </c>
      <c r="E3578" s="9"/>
      <c r="F3578" s="9" t="s">
        <v>11906</v>
      </c>
      <c r="G3578" s="19"/>
    </row>
    <row r="3579">
      <c r="A3579" s="9" t="s">
        <v>687</v>
      </c>
      <c r="B3579" s="18" t="s">
        <v>693</v>
      </c>
      <c r="C3579" s="9" t="s">
        <v>977</v>
      </c>
      <c r="D3579" s="9" t="s">
        <v>2713</v>
      </c>
      <c r="E3579" s="9"/>
      <c r="F3579" s="9" t="s">
        <v>11907</v>
      </c>
      <c r="G3579" s="19"/>
    </row>
    <row r="3580">
      <c r="A3580" s="9" t="s">
        <v>687</v>
      </c>
      <c r="B3580" s="18" t="s">
        <v>693</v>
      </c>
      <c r="C3580" s="9" t="s">
        <v>977</v>
      </c>
      <c r="D3580" s="9" t="s">
        <v>10685</v>
      </c>
      <c r="E3580" s="9"/>
      <c r="F3580" s="9" t="s">
        <v>11908</v>
      </c>
      <c r="G3580" s="19"/>
    </row>
    <row r="3581">
      <c r="A3581" s="9" t="s">
        <v>687</v>
      </c>
      <c r="B3581" s="18" t="s">
        <v>693</v>
      </c>
      <c r="C3581" s="9" t="s">
        <v>1634</v>
      </c>
      <c r="D3581" s="9" t="s">
        <v>639</v>
      </c>
      <c r="E3581" s="9"/>
      <c r="F3581" s="9" t="s">
        <v>11909</v>
      </c>
      <c r="G3581" s="19"/>
    </row>
    <row r="3582">
      <c r="A3582" s="9" t="s">
        <v>687</v>
      </c>
      <c r="B3582" s="18" t="s">
        <v>693</v>
      </c>
      <c r="C3582" s="9" t="s">
        <v>1636</v>
      </c>
      <c r="D3582" s="9" t="s">
        <v>5350</v>
      </c>
      <c r="E3582" s="9"/>
      <c r="F3582" s="9" t="s">
        <v>11910</v>
      </c>
      <c r="G3582" s="19"/>
    </row>
    <row r="3583">
      <c r="A3583" s="9" t="s">
        <v>248</v>
      </c>
      <c r="B3583" s="18" t="s">
        <v>4908</v>
      </c>
      <c r="C3583" s="9" t="s">
        <v>4916</v>
      </c>
      <c r="D3583" s="9" t="s">
        <v>11911</v>
      </c>
      <c r="E3583" s="9"/>
      <c r="F3583" s="9" t="s">
        <v>11912</v>
      </c>
      <c r="G3583" s="19"/>
    </row>
    <row r="3584">
      <c r="A3584" s="9" t="s">
        <v>248</v>
      </c>
      <c r="B3584" s="18" t="s">
        <v>4908</v>
      </c>
      <c r="C3584" s="9" t="s">
        <v>4916</v>
      </c>
      <c r="D3584" s="9" t="s">
        <v>11913</v>
      </c>
      <c r="E3584" s="9" t="s">
        <v>11914</v>
      </c>
      <c r="F3584" s="9" t="s">
        <v>11915</v>
      </c>
      <c r="G3584" s="19"/>
    </row>
    <row r="3585">
      <c r="A3585" s="9" t="s">
        <v>988</v>
      </c>
      <c r="B3585" s="18" t="s">
        <v>368</v>
      </c>
      <c r="C3585" s="9"/>
      <c r="D3585" s="9" t="s">
        <v>11916</v>
      </c>
      <c r="E3585" s="9"/>
      <c r="F3585" s="9" t="s">
        <v>11917</v>
      </c>
      <c r="G3585" s="19"/>
    </row>
    <row r="3586">
      <c r="A3586" s="9" t="s">
        <v>388</v>
      </c>
      <c r="B3586" s="18" t="s">
        <v>1010</v>
      </c>
      <c r="C3586" s="9" t="s">
        <v>11918</v>
      </c>
      <c r="D3586" s="9" t="s">
        <v>1724</v>
      </c>
      <c r="E3586" s="9"/>
      <c r="F3586" s="9" t="s">
        <v>11875</v>
      </c>
      <c r="G3586" s="19"/>
    </row>
    <row r="3587">
      <c r="A3587" s="9" t="s">
        <v>636</v>
      </c>
      <c r="B3587" s="18" t="s">
        <v>4675</v>
      </c>
      <c r="C3587" s="9"/>
      <c r="D3587" s="9"/>
      <c r="E3587" s="9" t="s">
        <v>11919</v>
      </c>
      <c r="F3587" s="9"/>
      <c r="G3587" s="19"/>
    </row>
    <row r="3588">
      <c r="A3588" s="1" t="s">
        <v>11920</v>
      </c>
    </row>
    <row r="3589">
      <c r="A3589" s="9" t="s">
        <v>4788</v>
      </c>
      <c r="B3589" s="18" t="s">
        <v>4791</v>
      </c>
      <c r="C3589" s="9" t="s">
        <v>4792</v>
      </c>
      <c r="D3589" s="9" t="s">
        <v>10179</v>
      </c>
      <c r="E3589" s="9"/>
      <c r="F3589" s="9" t="s">
        <v>4255</v>
      </c>
      <c r="G3589" s="19"/>
    </row>
    <row r="3590">
      <c r="A3590" s="9" t="s">
        <v>4788</v>
      </c>
      <c r="B3590" s="18" t="s">
        <v>5289</v>
      </c>
      <c r="C3590" s="9"/>
      <c r="D3590" s="9"/>
      <c r="E3590" s="9"/>
      <c r="F3590" s="9"/>
      <c r="G3590" s="19"/>
    </row>
    <row r="3591">
      <c r="A3591" s="9" t="s">
        <v>316</v>
      </c>
      <c r="B3591" s="18" t="s">
        <v>4803</v>
      </c>
      <c r="C3591" s="9"/>
      <c r="D3591" s="9"/>
      <c r="E3591" s="9"/>
      <c r="F3591" s="9"/>
      <c r="G3591" s="19"/>
    </row>
    <row r="3592">
      <c r="A3592" s="9" t="s">
        <v>2562</v>
      </c>
      <c r="B3592" s="18" t="s">
        <v>2563</v>
      </c>
      <c r="C3592" s="9"/>
      <c r="D3592" s="9"/>
      <c r="E3592" s="9"/>
      <c r="F3592" s="9"/>
      <c r="G3592" s="19"/>
    </row>
    <row r="3593">
      <c r="A3593" s="9" t="s">
        <v>678</v>
      </c>
      <c r="B3593" s="18" t="s">
        <v>368</v>
      </c>
      <c r="C3593" s="9"/>
      <c r="D3593" s="9"/>
      <c r="E3593" s="9"/>
      <c r="F3593" s="9"/>
      <c r="G3593" s="19"/>
    </row>
    <row r="3594">
      <c r="A3594" s="9" t="s">
        <v>687</v>
      </c>
      <c r="B3594" s="18" t="s">
        <v>693</v>
      </c>
      <c r="C3594" s="9"/>
      <c r="D3594" s="9"/>
      <c r="E3594" s="9"/>
      <c r="F3594" s="9"/>
      <c r="G3594" s="19"/>
    </row>
    <row r="3595">
      <c r="A3595" s="9" t="s">
        <v>248</v>
      </c>
      <c r="B3595" s="18" t="s">
        <v>4908</v>
      </c>
      <c r="C3595" s="9" t="s">
        <v>4233</v>
      </c>
      <c r="D3595" s="9" t="s">
        <v>11759</v>
      </c>
      <c r="E3595" s="9"/>
      <c r="F3595" s="9" t="s">
        <v>5968</v>
      </c>
      <c r="G3595" s="19"/>
    </row>
    <row r="3596">
      <c r="A3596" s="9" t="s">
        <v>248</v>
      </c>
      <c r="B3596" s="18" t="s">
        <v>4908</v>
      </c>
      <c r="C3596" s="9" t="s">
        <v>4513</v>
      </c>
      <c r="D3596" s="9" t="s">
        <v>5144</v>
      </c>
      <c r="E3596" s="9"/>
      <c r="F3596" s="9" t="s">
        <v>11921</v>
      </c>
      <c r="G3596" s="19"/>
    </row>
    <row r="3597">
      <c r="A3597" s="9" t="s">
        <v>248</v>
      </c>
      <c r="B3597" s="18" t="s">
        <v>4908</v>
      </c>
      <c r="C3597" s="9" t="s">
        <v>4513</v>
      </c>
      <c r="D3597" s="9" t="s">
        <v>11911</v>
      </c>
      <c r="E3597" s="9"/>
      <c r="F3597" s="9" t="s">
        <v>1401</v>
      </c>
      <c r="G3597" s="19"/>
    </row>
    <row r="3598">
      <c r="A3598" s="9" t="s">
        <v>248</v>
      </c>
      <c r="B3598" s="18" t="s">
        <v>4908</v>
      </c>
      <c r="C3598" s="9" t="s">
        <v>7768</v>
      </c>
      <c r="D3598" s="9" t="s">
        <v>4515</v>
      </c>
      <c r="E3598" s="9" t="s">
        <v>11758</v>
      </c>
      <c r="F3598" s="9" t="s">
        <v>4255</v>
      </c>
      <c r="G3598" s="19"/>
    </row>
    <row r="3599">
      <c r="A3599" s="1" t="s">
        <v>11922</v>
      </c>
    </row>
    <row r="3600">
      <c r="A3600" s="9" t="s">
        <v>4788</v>
      </c>
      <c r="B3600" s="18" t="s">
        <v>7260</v>
      </c>
      <c r="C3600" s="9" t="s">
        <v>11923</v>
      </c>
      <c r="D3600" s="9" t="s">
        <v>11924</v>
      </c>
      <c r="E3600" s="9"/>
      <c r="F3600" s="9" t="s">
        <v>11925</v>
      </c>
      <c r="G3600" s="19"/>
    </row>
    <row r="3601">
      <c r="A3601" s="9" t="s">
        <v>4788</v>
      </c>
      <c r="B3601" s="18" t="s">
        <v>7260</v>
      </c>
      <c r="C3601" s="9" t="s">
        <v>11923</v>
      </c>
      <c r="D3601" s="9" t="s">
        <v>11926</v>
      </c>
      <c r="E3601" s="9"/>
      <c r="F3601" s="9" t="s">
        <v>4255</v>
      </c>
      <c r="G3601" s="19"/>
    </row>
    <row r="3602">
      <c r="A3602" s="9" t="s">
        <v>4788</v>
      </c>
      <c r="B3602" s="18" t="s">
        <v>7260</v>
      </c>
      <c r="C3602" s="9" t="s">
        <v>11927</v>
      </c>
      <c r="D3602" s="9" t="s">
        <v>11928</v>
      </c>
      <c r="E3602" s="9"/>
      <c r="F3602" s="9" t="s">
        <v>4255</v>
      </c>
      <c r="G3602" s="19"/>
    </row>
    <row r="3603">
      <c r="A3603" s="9" t="s">
        <v>4788</v>
      </c>
      <c r="B3603" s="18" t="s">
        <v>7260</v>
      </c>
      <c r="C3603" s="9" t="s">
        <v>11927</v>
      </c>
      <c r="D3603" s="9" t="s">
        <v>11929</v>
      </c>
      <c r="E3603" s="9"/>
      <c r="F3603" s="9" t="s">
        <v>4255</v>
      </c>
      <c r="G3603" s="19"/>
    </row>
    <row r="3604">
      <c r="A3604" s="9" t="s">
        <v>4788</v>
      </c>
      <c r="B3604" s="18" t="s">
        <v>7260</v>
      </c>
      <c r="C3604" s="9" t="s">
        <v>11927</v>
      </c>
      <c r="D3604" s="9" t="s">
        <v>11930</v>
      </c>
      <c r="E3604" s="9"/>
      <c r="F3604" s="9" t="s">
        <v>11931</v>
      </c>
      <c r="G3604" s="19"/>
    </row>
    <row r="3605">
      <c r="A3605" s="9" t="s">
        <v>306</v>
      </c>
      <c r="B3605" s="18" t="s">
        <v>307</v>
      </c>
      <c r="C3605" s="9" t="s">
        <v>11756</v>
      </c>
      <c r="D3605" s="9" t="s">
        <v>11757</v>
      </c>
      <c r="E3605" s="9" t="s">
        <v>11758</v>
      </c>
      <c r="F3605" s="9" t="s">
        <v>11931</v>
      </c>
      <c r="G3605" s="19"/>
    </row>
    <row r="3606">
      <c r="A3606" s="9" t="s">
        <v>687</v>
      </c>
      <c r="B3606" s="18" t="s">
        <v>2648</v>
      </c>
      <c r="C3606" s="9"/>
      <c r="D3606" s="9" t="s">
        <v>11932</v>
      </c>
      <c r="E3606" s="9" t="s">
        <v>11933</v>
      </c>
      <c r="F3606" s="9" t="s">
        <v>10792</v>
      </c>
      <c r="G3606" s="19"/>
    </row>
    <row r="3607">
      <c r="A3607" s="9" t="s">
        <v>687</v>
      </c>
      <c r="B3607" s="18" t="s">
        <v>2648</v>
      </c>
      <c r="C3607" s="9"/>
      <c r="D3607" s="9" t="s">
        <v>11934</v>
      </c>
      <c r="E3607" s="9" t="s">
        <v>11935</v>
      </c>
      <c r="F3607" s="9" t="s">
        <v>10792</v>
      </c>
      <c r="G3607" s="19"/>
    </row>
    <row r="3608">
      <c r="A3608" s="9" t="s">
        <v>687</v>
      </c>
      <c r="B3608" s="18" t="s">
        <v>2648</v>
      </c>
      <c r="C3608" s="9"/>
      <c r="D3608" s="9" t="s">
        <v>2649</v>
      </c>
      <c r="E3608" s="9" t="s">
        <v>11936</v>
      </c>
      <c r="F3608" s="9" t="s">
        <v>10792</v>
      </c>
      <c r="G3608" s="19"/>
    </row>
    <row r="3609">
      <c r="A3609" s="9" t="s">
        <v>687</v>
      </c>
      <c r="B3609" s="18" t="s">
        <v>2648</v>
      </c>
      <c r="C3609" s="9"/>
      <c r="D3609" s="9" t="s">
        <v>2649</v>
      </c>
      <c r="E3609" s="9" t="s">
        <v>11937</v>
      </c>
      <c r="F3609" s="9" t="s">
        <v>11938</v>
      </c>
      <c r="G3609" s="19"/>
    </row>
    <row r="3610">
      <c r="A3610" s="9" t="s">
        <v>687</v>
      </c>
      <c r="B3610" s="18" t="s">
        <v>693</v>
      </c>
      <c r="C3610" s="9" t="s">
        <v>702</v>
      </c>
      <c r="D3610" s="9" t="s">
        <v>703</v>
      </c>
      <c r="E3610" s="9"/>
      <c r="F3610" s="9" t="s">
        <v>11939</v>
      </c>
      <c r="G3610" s="19"/>
    </row>
    <row r="3611">
      <c r="A3611" s="9" t="s">
        <v>687</v>
      </c>
      <c r="B3611" s="18" t="s">
        <v>693</v>
      </c>
      <c r="C3611" s="9" t="s">
        <v>702</v>
      </c>
      <c r="D3611" s="9" t="s">
        <v>674</v>
      </c>
      <c r="E3611" s="9"/>
      <c r="F3611" s="9" t="s">
        <v>11939</v>
      </c>
      <c r="G3611" s="19"/>
    </row>
    <row r="3612">
      <c r="A3612" s="9" t="s">
        <v>248</v>
      </c>
      <c r="B3612" s="18" t="s">
        <v>4908</v>
      </c>
      <c r="C3612" s="9" t="s">
        <v>7020</v>
      </c>
      <c r="D3612" s="9" t="s">
        <v>1256</v>
      </c>
      <c r="E3612" s="9" t="s">
        <v>556</v>
      </c>
      <c r="F3612" s="9" t="s">
        <v>11940</v>
      </c>
      <c r="G3612" s="19"/>
    </row>
    <row r="3613">
      <c r="A3613" s="9" t="s">
        <v>388</v>
      </c>
      <c r="B3613" s="18" t="s">
        <v>1006</v>
      </c>
      <c r="C3613" s="9" t="s">
        <v>3726</v>
      </c>
      <c r="D3613" s="9" t="s">
        <v>10425</v>
      </c>
      <c r="E3613" s="9"/>
      <c r="F3613" s="9" t="s">
        <v>11941</v>
      </c>
      <c r="G3613" s="19"/>
    </row>
    <row r="3614">
      <c r="A3614" s="19" t="s">
        <v>388</v>
      </c>
      <c r="B3614" s="292" t="s">
        <v>3110</v>
      </c>
      <c r="C3614" s="19" t="s">
        <v>1396</v>
      </c>
      <c r="D3614" s="19" t="s">
        <v>10435</v>
      </c>
      <c r="E3614" s="9"/>
      <c r="F3614" s="9" t="s">
        <v>11938</v>
      </c>
      <c r="G3614" s="19"/>
    </row>
    <row r="3615">
      <c r="A3615" s="1"/>
    </row>
    <row r="3616">
      <c r="A3616" s="15"/>
    </row>
    <row r="3619">
      <c r="A3619" s="17"/>
    </row>
    <row r="3620">
      <c r="A3620" s="38" t="s">
        <v>11942</v>
      </c>
    </row>
    <row r="3621">
      <c r="A3621" s="1"/>
      <c r="B3621" s="1"/>
      <c r="C3621" s="1"/>
      <c r="D3621" s="1"/>
      <c r="E3621" s="1"/>
      <c r="F3621" s="1"/>
      <c r="G3621" s="1"/>
    </row>
    <row r="3622">
      <c r="A3622" s="1" t="s">
        <v>11769</v>
      </c>
      <c r="F3622" s="227" t="s">
        <v>186</v>
      </c>
    </row>
    <row r="3623">
      <c r="A3623" s="371" t="s">
        <v>230</v>
      </c>
      <c r="B3623" s="256" t="s">
        <v>10943</v>
      </c>
      <c r="C3623" s="9" t="s">
        <v>2598</v>
      </c>
      <c r="D3623" s="9" t="s">
        <v>11943</v>
      </c>
      <c r="E3623" s="9"/>
      <c r="F3623" s="9" t="s">
        <v>11944</v>
      </c>
      <c r="G3623" s="19"/>
    </row>
    <row r="3624">
      <c r="A3624" s="371" t="s">
        <v>230</v>
      </c>
      <c r="B3624" s="256" t="s">
        <v>10943</v>
      </c>
      <c r="C3624" s="9" t="s">
        <v>2598</v>
      </c>
      <c r="D3624" s="9" t="s">
        <v>11945</v>
      </c>
      <c r="E3624" s="9"/>
      <c r="F3624" s="9" t="s">
        <v>11946</v>
      </c>
      <c r="G3624" s="19"/>
    </row>
    <row r="3625">
      <c r="A3625" s="371" t="s">
        <v>230</v>
      </c>
      <c r="B3625" s="256" t="s">
        <v>10943</v>
      </c>
      <c r="C3625" s="9" t="s">
        <v>2598</v>
      </c>
      <c r="D3625" s="9" t="s">
        <v>11947</v>
      </c>
      <c r="E3625" s="9"/>
      <c r="F3625" s="9" t="s">
        <v>11948</v>
      </c>
      <c r="G3625" s="19"/>
    </row>
    <row r="3626">
      <c r="A3626" s="371" t="s">
        <v>230</v>
      </c>
      <c r="B3626" s="256" t="s">
        <v>10943</v>
      </c>
      <c r="C3626" s="9" t="s">
        <v>2598</v>
      </c>
      <c r="D3626" s="9" t="s">
        <v>11949</v>
      </c>
      <c r="E3626" s="9"/>
      <c r="F3626" s="9" t="s">
        <v>11950</v>
      </c>
      <c r="G3626" s="19"/>
    </row>
    <row r="3627">
      <c r="A3627" s="371" t="s">
        <v>988</v>
      </c>
      <c r="B3627" s="256" t="s">
        <v>6513</v>
      </c>
      <c r="C3627" s="9" t="s">
        <v>11951</v>
      </c>
      <c r="D3627" s="9" t="s">
        <v>6543</v>
      </c>
      <c r="E3627" s="9" t="s">
        <v>11952</v>
      </c>
      <c r="F3627" s="9" t="s">
        <v>11953</v>
      </c>
      <c r="G3627" s="122" t="s">
        <v>1333</v>
      </c>
    </row>
    <row r="3628">
      <c r="A3628" s="371" t="s">
        <v>988</v>
      </c>
      <c r="B3628" s="256" t="s">
        <v>6513</v>
      </c>
      <c r="C3628" s="9" t="s">
        <v>11954</v>
      </c>
      <c r="D3628" s="9" t="s">
        <v>11955</v>
      </c>
      <c r="E3628" s="9" t="s">
        <v>11956</v>
      </c>
      <c r="F3628" s="9"/>
      <c r="G3628" s="122" t="s">
        <v>1333</v>
      </c>
    </row>
    <row r="3629">
      <c r="A3629" s="371" t="s">
        <v>988</v>
      </c>
      <c r="B3629" s="256" t="s">
        <v>6513</v>
      </c>
      <c r="C3629" s="9" t="s">
        <v>11957</v>
      </c>
      <c r="D3629" s="9" t="s">
        <v>11592</v>
      </c>
      <c r="E3629" s="372" t="s">
        <v>11958</v>
      </c>
      <c r="F3629" s="9"/>
      <c r="G3629" s="122" t="s">
        <v>1333</v>
      </c>
    </row>
    <row r="3630">
      <c r="A3630" s="371" t="s">
        <v>988</v>
      </c>
      <c r="B3630" s="256" t="s">
        <v>11599</v>
      </c>
      <c r="C3630" s="9" t="s">
        <v>11604</v>
      </c>
      <c r="D3630" s="9" t="s">
        <v>11605</v>
      </c>
      <c r="E3630" s="9" t="s">
        <v>11959</v>
      </c>
      <c r="F3630" s="9" t="s">
        <v>11960</v>
      </c>
      <c r="G3630" s="122" t="s">
        <v>1333</v>
      </c>
    </row>
    <row r="3631">
      <c r="A3631" s="60" t="s">
        <v>366</v>
      </c>
    </row>
    <row r="3632">
      <c r="A3632" s="371" t="s">
        <v>642</v>
      </c>
      <c r="B3632" s="256" t="s">
        <v>368</v>
      </c>
      <c r="C3632" s="9"/>
      <c r="D3632" s="9"/>
      <c r="E3632" s="9" t="s">
        <v>1534</v>
      </c>
      <c r="F3632" s="9" t="s">
        <v>11961</v>
      </c>
      <c r="G3632" s="19"/>
    </row>
    <row r="3633">
      <c r="A3633" s="373" t="s">
        <v>248</v>
      </c>
      <c r="B3633" s="262" t="s">
        <v>368</v>
      </c>
      <c r="C3633" s="13"/>
      <c r="D3633" s="13"/>
      <c r="E3633" s="13" t="s">
        <v>11962</v>
      </c>
      <c r="F3633" s="13" t="s">
        <v>11950</v>
      </c>
      <c r="G3633" s="12" t="s">
        <v>1333</v>
      </c>
    </row>
    <row r="3634">
      <c r="A3634" s="371" t="s">
        <v>368</v>
      </c>
      <c r="B3634" s="256" t="s">
        <v>11963</v>
      </c>
      <c r="C3634" s="9"/>
      <c r="D3634" s="9"/>
      <c r="E3634" s="9" t="s">
        <v>1632</v>
      </c>
      <c r="F3634" s="9"/>
      <c r="G3634" s="9"/>
    </row>
    <row r="3635">
      <c r="A3635" s="371" t="s">
        <v>368</v>
      </c>
      <c r="B3635" s="256" t="s">
        <v>368</v>
      </c>
      <c r="C3635" s="9"/>
      <c r="D3635" s="9"/>
      <c r="E3635" s="9" t="s">
        <v>11964</v>
      </c>
      <c r="F3635" s="9"/>
      <c r="G3635" s="9"/>
    </row>
    <row r="3636">
      <c r="A3636" s="371" t="s">
        <v>368</v>
      </c>
      <c r="B3636" s="256" t="s">
        <v>368</v>
      </c>
      <c r="C3636" s="9"/>
      <c r="D3636" s="9"/>
      <c r="E3636" s="9" t="s">
        <v>11965</v>
      </c>
      <c r="F3636" s="9"/>
      <c r="G3636" s="9"/>
    </row>
    <row r="3637">
      <c r="A3637" s="371" t="s">
        <v>368</v>
      </c>
      <c r="B3637" s="256" t="s">
        <v>368</v>
      </c>
      <c r="C3637" s="9"/>
      <c r="D3637" s="9"/>
      <c r="E3637" s="9" t="s">
        <v>11966</v>
      </c>
      <c r="F3637" s="9"/>
      <c r="G3637" s="9"/>
    </row>
    <row r="3638">
      <c r="A3638" s="1" t="s">
        <v>11967</v>
      </c>
    </row>
    <row r="3639">
      <c r="A3639" s="273" t="s">
        <v>230</v>
      </c>
      <c r="B3639" s="264" t="s">
        <v>10943</v>
      </c>
      <c r="C3639" s="9" t="s">
        <v>2598</v>
      </c>
      <c r="D3639" s="9" t="s">
        <v>11968</v>
      </c>
      <c r="E3639" s="9"/>
      <c r="F3639" s="9" t="s">
        <v>11969</v>
      </c>
      <c r="G3639" s="19"/>
    </row>
    <row r="3640">
      <c r="A3640" s="273" t="s">
        <v>248</v>
      </c>
      <c r="B3640" s="264" t="s">
        <v>5973</v>
      </c>
      <c r="C3640" s="9" t="s">
        <v>5974</v>
      </c>
      <c r="D3640" s="9" t="s">
        <v>5977</v>
      </c>
      <c r="E3640" s="9" t="s">
        <v>7609</v>
      </c>
      <c r="F3640" s="9" t="s">
        <v>11970</v>
      </c>
      <c r="G3640" s="19"/>
    </row>
    <row r="3641">
      <c r="A3641" s="273" t="s">
        <v>248</v>
      </c>
      <c r="B3641" s="264" t="s">
        <v>5973</v>
      </c>
      <c r="C3641" s="9" t="s">
        <v>5983</v>
      </c>
      <c r="D3641" s="9" t="s">
        <v>5984</v>
      </c>
      <c r="E3641" s="9" t="s">
        <v>7609</v>
      </c>
      <c r="F3641" s="9" t="s">
        <v>11971</v>
      </c>
      <c r="G3641" s="19"/>
    </row>
    <row r="3642">
      <c r="A3642" s="273" t="s">
        <v>5964</v>
      </c>
      <c r="B3642" s="264" t="s">
        <v>11231</v>
      </c>
      <c r="C3642" s="9" t="s">
        <v>572</v>
      </c>
      <c r="D3642" s="9" t="s">
        <v>11972</v>
      </c>
      <c r="E3642" s="9" t="s">
        <v>7609</v>
      </c>
      <c r="F3642" s="9" t="s">
        <v>11973</v>
      </c>
      <c r="G3642" s="19"/>
    </row>
    <row r="3643">
      <c r="A3643" s="273" t="s">
        <v>248</v>
      </c>
      <c r="B3643" s="264" t="s">
        <v>5986</v>
      </c>
      <c r="C3643" s="9" t="s">
        <v>5993</v>
      </c>
      <c r="D3643" s="9" t="s">
        <v>5994</v>
      </c>
      <c r="E3643" s="9" t="s">
        <v>7609</v>
      </c>
      <c r="F3643" s="9" t="s">
        <v>11974</v>
      </c>
      <c r="G3643" s="19"/>
    </row>
    <row r="3644">
      <c r="A3644" s="273" t="s">
        <v>8174</v>
      </c>
      <c r="B3644" s="264" t="s">
        <v>11975</v>
      </c>
      <c r="C3644" s="9" t="s">
        <v>11976</v>
      </c>
      <c r="D3644" s="9" t="s">
        <v>11977</v>
      </c>
      <c r="E3644" s="9"/>
      <c r="F3644" s="9" t="s">
        <v>11971</v>
      </c>
      <c r="G3644" s="19"/>
    </row>
    <row r="3645">
      <c r="A3645" s="273" t="s">
        <v>8174</v>
      </c>
      <c r="B3645" s="264" t="s">
        <v>11975</v>
      </c>
      <c r="C3645" s="9" t="s">
        <v>11978</v>
      </c>
      <c r="D3645" s="9" t="s">
        <v>11979</v>
      </c>
      <c r="E3645" s="9"/>
      <c r="F3645" s="9" t="s">
        <v>11980</v>
      </c>
      <c r="G3645" s="19"/>
    </row>
    <row r="3646">
      <c r="A3646" s="273" t="s">
        <v>8174</v>
      </c>
      <c r="B3646" s="264" t="s">
        <v>11975</v>
      </c>
      <c r="C3646" s="9" t="s">
        <v>11981</v>
      </c>
      <c r="D3646" s="9" t="s">
        <v>11982</v>
      </c>
      <c r="E3646" s="9"/>
      <c r="F3646" s="9" t="s">
        <v>11983</v>
      </c>
      <c r="G3646" s="19"/>
    </row>
    <row r="3647">
      <c r="A3647" s="273" t="s">
        <v>8174</v>
      </c>
      <c r="B3647" s="264" t="s">
        <v>11975</v>
      </c>
      <c r="C3647" s="9" t="s">
        <v>11981</v>
      </c>
      <c r="D3647" s="9" t="s">
        <v>11984</v>
      </c>
      <c r="E3647" s="9"/>
      <c r="F3647" s="9" t="s">
        <v>11985</v>
      </c>
      <c r="G3647" s="19"/>
    </row>
    <row r="3648">
      <c r="A3648" s="273" t="s">
        <v>8174</v>
      </c>
      <c r="B3648" s="264" t="s">
        <v>11975</v>
      </c>
      <c r="C3648" s="9" t="s">
        <v>11986</v>
      </c>
      <c r="D3648" s="9" t="s">
        <v>11987</v>
      </c>
      <c r="E3648" s="9"/>
      <c r="F3648" s="155" t="s">
        <v>152</v>
      </c>
      <c r="G3648" s="19"/>
    </row>
    <row r="3649">
      <c r="A3649" s="273" t="s">
        <v>8174</v>
      </c>
      <c r="B3649" s="264" t="s">
        <v>11975</v>
      </c>
      <c r="C3649" s="9" t="s">
        <v>11986</v>
      </c>
      <c r="D3649" s="9" t="s">
        <v>11988</v>
      </c>
      <c r="E3649" s="9"/>
      <c r="F3649" s="9" t="s">
        <v>11971</v>
      </c>
      <c r="G3649" s="19"/>
    </row>
    <row r="3650">
      <c r="A3650" s="1" t="s">
        <v>11989</v>
      </c>
    </row>
    <row r="3651">
      <c r="A3651" s="9" t="s">
        <v>368</v>
      </c>
      <c r="B3651" s="18" t="s">
        <v>368</v>
      </c>
      <c r="C3651" s="9"/>
      <c r="D3651" s="9"/>
      <c r="E3651" s="9"/>
      <c r="F3651" s="9"/>
      <c r="G3651" s="19"/>
    </row>
    <row r="3652">
      <c r="A3652" s="1" t="s">
        <v>11990</v>
      </c>
    </row>
    <row r="3653">
      <c r="A3653" s="9" t="s">
        <v>11991</v>
      </c>
      <c r="B3653" s="18" t="s">
        <v>11992</v>
      </c>
      <c r="C3653" s="9"/>
      <c r="D3653" s="9" t="s">
        <v>11993</v>
      </c>
      <c r="E3653" s="9"/>
      <c r="F3653" s="9" t="s">
        <v>4255</v>
      </c>
      <c r="G3653" s="19"/>
    </row>
    <row r="3654">
      <c r="A3654" s="9" t="s">
        <v>4540</v>
      </c>
      <c r="B3654" s="18" t="s">
        <v>11994</v>
      </c>
      <c r="C3654" s="9" t="s">
        <v>11995</v>
      </c>
      <c r="D3654" s="9" t="s">
        <v>5172</v>
      </c>
      <c r="E3654" s="9"/>
      <c r="F3654" s="9" t="s">
        <v>11996</v>
      </c>
      <c r="G3654" s="19"/>
    </row>
    <row r="3655">
      <c r="A3655" s="9" t="s">
        <v>4540</v>
      </c>
      <c r="B3655" s="18" t="s">
        <v>11997</v>
      </c>
      <c r="C3655" s="9"/>
      <c r="D3655" s="9"/>
      <c r="E3655" s="9"/>
      <c r="F3655" s="9"/>
      <c r="G3655" s="19"/>
    </row>
    <row r="3656">
      <c r="A3656" s="9" t="s">
        <v>11998</v>
      </c>
      <c r="B3656" s="18" t="s">
        <v>11999</v>
      </c>
      <c r="C3656" s="9"/>
      <c r="D3656" s="9"/>
      <c r="E3656" s="9"/>
      <c r="F3656" s="9"/>
      <c r="G3656" s="19"/>
    </row>
    <row r="3657">
      <c r="A3657" s="1" t="s">
        <v>12000</v>
      </c>
    </row>
    <row r="3658">
      <c r="A3658" s="360" t="s">
        <v>4540</v>
      </c>
      <c r="B3658" s="235" t="s">
        <v>4541</v>
      </c>
      <c r="C3658" s="9" t="s">
        <v>4542</v>
      </c>
      <c r="D3658" s="9" t="s">
        <v>12001</v>
      </c>
      <c r="E3658" s="9"/>
      <c r="F3658" s="9" t="s">
        <v>12002</v>
      </c>
      <c r="G3658" s="19"/>
    </row>
    <row r="3659">
      <c r="A3659" s="67" t="s">
        <v>366</v>
      </c>
    </row>
    <row r="3660">
      <c r="A3660" s="360" t="s">
        <v>4540</v>
      </c>
      <c r="B3660" s="235" t="s">
        <v>368</v>
      </c>
      <c r="C3660" s="9"/>
      <c r="D3660" s="9" t="s">
        <v>12003</v>
      </c>
      <c r="E3660" s="9"/>
      <c r="F3660" s="9" t="s">
        <v>12004</v>
      </c>
      <c r="G3660" s="19"/>
    </row>
    <row r="3661">
      <c r="A3661" s="360" t="s">
        <v>248</v>
      </c>
      <c r="B3661" s="235" t="s">
        <v>4496</v>
      </c>
      <c r="C3661" s="9"/>
      <c r="D3661" s="9"/>
      <c r="E3661" s="9" t="s">
        <v>1021</v>
      </c>
      <c r="F3661" s="9" t="s">
        <v>12005</v>
      </c>
      <c r="G3661" s="9"/>
    </row>
    <row r="3662">
      <c r="A3662" s="1" t="s">
        <v>12006</v>
      </c>
    </row>
    <row r="3663">
      <c r="A3663" s="374" t="s">
        <v>248</v>
      </c>
      <c r="B3663" s="228" t="s">
        <v>4553</v>
      </c>
      <c r="C3663" s="9" t="s">
        <v>6703</v>
      </c>
      <c r="D3663" s="91" t="s">
        <v>7652</v>
      </c>
      <c r="E3663" s="9" t="s">
        <v>12007</v>
      </c>
      <c r="F3663" s="9" t="s">
        <v>12008</v>
      </c>
      <c r="G3663" s="19"/>
    </row>
    <row r="3664">
      <c r="A3664" s="374" t="s">
        <v>248</v>
      </c>
      <c r="B3664" s="228" t="s">
        <v>4496</v>
      </c>
      <c r="C3664" s="9" t="s">
        <v>5067</v>
      </c>
      <c r="D3664" s="9" t="s">
        <v>12009</v>
      </c>
      <c r="E3664" s="9" t="s">
        <v>12010</v>
      </c>
      <c r="F3664" s="9" t="s">
        <v>12008</v>
      </c>
      <c r="G3664" s="19"/>
    </row>
    <row r="3665">
      <c r="A3665" s="374" t="s">
        <v>248</v>
      </c>
      <c r="B3665" s="228" t="s">
        <v>4496</v>
      </c>
      <c r="C3665" s="9" t="s">
        <v>5067</v>
      </c>
      <c r="D3665" s="9" t="s">
        <v>12011</v>
      </c>
      <c r="F3665" s="9" t="s">
        <v>12008</v>
      </c>
      <c r="G3665" s="19"/>
    </row>
    <row r="3666">
      <c r="A3666" s="374" t="s">
        <v>5679</v>
      </c>
      <c r="B3666" s="228" t="s">
        <v>11719</v>
      </c>
      <c r="C3666" s="9" t="s">
        <v>12012</v>
      </c>
      <c r="D3666" s="9" t="s">
        <v>4679</v>
      </c>
    </row>
    <row r="3667">
      <c r="A3667" s="1" t="s">
        <v>12013</v>
      </c>
    </row>
    <row r="3668">
      <c r="A3668" s="256" t="s">
        <v>4540</v>
      </c>
      <c r="B3668" s="375" t="s">
        <v>6343</v>
      </c>
      <c r="C3668" s="9" t="s">
        <v>5469</v>
      </c>
      <c r="D3668" s="91" t="s">
        <v>6344</v>
      </c>
      <c r="E3668" s="9" t="s">
        <v>6630</v>
      </c>
      <c r="F3668" s="9" t="s">
        <v>4255</v>
      </c>
      <c r="G3668" s="19"/>
    </row>
    <row r="3669">
      <c r="A3669" s="256" t="s">
        <v>4521</v>
      </c>
      <c r="B3669" s="375" t="s">
        <v>4522</v>
      </c>
      <c r="C3669" s="9" t="s">
        <v>6060</v>
      </c>
      <c r="D3669" s="9" t="s">
        <v>12014</v>
      </c>
      <c r="E3669" s="9"/>
      <c r="F3669" s="9"/>
      <c r="G3669" s="19"/>
    </row>
    <row r="3670">
      <c r="A3670" s="256" t="s">
        <v>4521</v>
      </c>
      <c r="B3670" s="375" t="s">
        <v>4522</v>
      </c>
      <c r="C3670" s="9" t="s">
        <v>12015</v>
      </c>
      <c r="D3670" s="9" t="s">
        <v>12016</v>
      </c>
      <c r="E3670" s="9"/>
      <c r="F3670" s="9" t="s">
        <v>12017</v>
      </c>
      <c r="G3670" s="19"/>
    </row>
    <row r="3671">
      <c r="A3671" s="256" t="s">
        <v>248</v>
      </c>
      <c r="B3671" s="375" t="s">
        <v>4553</v>
      </c>
      <c r="C3671" s="9" t="s">
        <v>5966</v>
      </c>
      <c r="D3671" s="91" t="s">
        <v>12018</v>
      </c>
      <c r="E3671" s="9"/>
      <c r="F3671" s="9"/>
      <c r="G3671" s="19"/>
    </row>
    <row r="3672">
      <c r="A3672" s="256" t="s">
        <v>248</v>
      </c>
      <c r="B3672" s="375" t="s">
        <v>4553</v>
      </c>
      <c r="C3672" s="9" t="s">
        <v>5966</v>
      </c>
      <c r="D3672" s="9" t="s">
        <v>6715</v>
      </c>
      <c r="E3672" s="9" t="s">
        <v>6630</v>
      </c>
      <c r="F3672" s="9"/>
      <c r="G3672" s="19"/>
    </row>
    <row r="3673">
      <c r="A3673" s="256" t="s">
        <v>5679</v>
      </c>
      <c r="B3673" s="375" t="s">
        <v>11719</v>
      </c>
      <c r="C3673" s="9" t="s">
        <v>12012</v>
      </c>
      <c r="D3673" s="9" t="s">
        <v>4679</v>
      </c>
    </row>
    <row r="3674">
      <c r="A3674" s="1" t="s">
        <v>12019</v>
      </c>
    </row>
    <row r="3675">
      <c r="A3675" s="9" t="s">
        <v>248</v>
      </c>
      <c r="B3675" s="18" t="s">
        <v>4512</v>
      </c>
      <c r="C3675" s="9" t="s">
        <v>4233</v>
      </c>
      <c r="D3675" s="9" t="s">
        <v>7664</v>
      </c>
      <c r="E3675" s="9" t="s">
        <v>12020</v>
      </c>
      <c r="F3675" s="9" t="s">
        <v>12021</v>
      </c>
      <c r="G3675" s="19"/>
    </row>
    <row r="3676">
      <c r="A3676" s="9" t="s">
        <v>248</v>
      </c>
      <c r="B3676" s="18" t="s">
        <v>4512</v>
      </c>
      <c r="C3676" s="9" t="s">
        <v>4233</v>
      </c>
      <c r="D3676" s="9" t="s">
        <v>12022</v>
      </c>
      <c r="E3676" s="9" t="s">
        <v>12023</v>
      </c>
      <c r="F3676" s="9" t="s">
        <v>12021</v>
      </c>
      <c r="G3676" s="19"/>
    </row>
    <row r="3677">
      <c r="A3677" s="9" t="s">
        <v>248</v>
      </c>
      <c r="B3677" s="18" t="s">
        <v>4512</v>
      </c>
      <c r="C3677" s="9" t="s">
        <v>4513</v>
      </c>
      <c r="D3677" s="9" t="s">
        <v>9050</v>
      </c>
      <c r="E3677" s="9" t="s">
        <v>12024</v>
      </c>
      <c r="F3677" s="9" t="s">
        <v>12021</v>
      </c>
      <c r="G3677" s="19"/>
    </row>
    <row r="3678">
      <c r="A3678" s="9" t="s">
        <v>248</v>
      </c>
      <c r="B3678" s="18" t="s">
        <v>4512</v>
      </c>
      <c r="C3678" s="9" t="s">
        <v>4513</v>
      </c>
      <c r="D3678" s="9" t="s">
        <v>12025</v>
      </c>
      <c r="E3678" s="9" t="s">
        <v>12026</v>
      </c>
      <c r="F3678" s="9" t="s">
        <v>12021</v>
      </c>
      <c r="G3678" s="19"/>
    </row>
    <row r="3679">
      <c r="A3679" s="9" t="s">
        <v>248</v>
      </c>
      <c r="B3679" s="18" t="s">
        <v>4512</v>
      </c>
      <c r="C3679" s="9"/>
      <c r="D3679" s="9"/>
      <c r="E3679" s="9" t="s">
        <v>12027</v>
      </c>
      <c r="F3679" s="9" t="s">
        <v>12028</v>
      </c>
      <c r="G3679" s="19"/>
    </row>
    <row r="3680">
      <c r="A3680" s="9" t="s">
        <v>5679</v>
      </c>
      <c r="B3680" s="18" t="s">
        <v>11719</v>
      </c>
      <c r="C3680" s="9" t="s">
        <v>12029</v>
      </c>
      <c r="D3680" s="9" t="s">
        <v>2010</v>
      </c>
      <c r="E3680" s="9" t="s">
        <v>12030</v>
      </c>
      <c r="F3680" s="9" t="s">
        <v>12028</v>
      </c>
      <c r="G3680" s="19"/>
    </row>
    <row r="3681">
      <c r="A3681" s="9" t="s">
        <v>5679</v>
      </c>
      <c r="B3681" s="18" t="s">
        <v>11719</v>
      </c>
      <c r="C3681" s="9" t="s">
        <v>12031</v>
      </c>
      <c r="D3681" s="9" t="s">
        <v>4679</v>
      </c>
      <c r="E3681" s="9" t="s">
        <v>12032</v>
      </c>
      <c r="F3681" s="9" t="s">
        <v>12028</v>
      </c>
      <c r="G3681" s="19"/>
    </row>
    <row r="3682">
      <c r="A3682" s="9" t="s">
        <v>234</v>
      </c>
      <c r="B3682" s="18" t="s">
        <v>12033</v>
      </c>
      <c r="C3682" s="9" t="s">
        <v>12034</v>
      </c>
      <c r="D3682" s="9" t="s">
        <v>12035</v>
      </c>
      <c r="E3682" s="9" t="s">
        <v>12036</v>
      </c>
      <c r="F3682" s="9" t="s">
        <v>4970</v>
      </c>
      <c r="G3682" s="19"/>
    </row>
    <row r="3683">
      <c r="A3683" s="60" t="s">
        <v>366</v>
      </c>
    </row>
    <row r="3684">
      <c r="A3684" s="9" t="s">
        <v>248</v>
      </c>
      <c r="B3684" s="18" t="s">
        <v>4512</v>
      </c>
      <c r="C3684" s="9"/>
      <c r="D3684" s="9"/>
      <c r="E3684" s="9" t="s">
        <v>10946</v>
      </c>
      <c r="F3684" s="9"/>
      <c r="G3684" s="9"/>
    </row>
    <row r="3685">
      <c r="A3685" s="9" t="s">
        <v>368</v>
      </c>
      <c r="B3685" s="18" t="s">
        <v>12037</v>
      </c>
      <c r="C3685" s="9"/>
      <c r="D3685" s="9"/>
      <c r="E3685" s="9" t="s">
        <v>12038</v>
      </c>
      <c r="F3685" s="9"/>
      <c r="G3685" s="9"/>
    </row>
    <row r="3686">
      <c r="A3686" s="9" t="s">
        <v>368</v>
      </c>
      <c r="B3686" s="18" t="s">
        <v>12039</v>
      </c>
      <c r="C3686" s="9"/>
      <c r="D3686" s="9"/>
      <c r="E3686" s="9" t="s">
        <v>12040</v>
      </c>
      <c r="F3686" s="9"/>
      <c r="G3686" s="9"/>
    </row>
    <row r="3687">
      <c r="A3687" s="1" t="s">
        <v>12041</v>
      </c>
    </row>
    <row r="3688">
      <c r="A3688" s="376" t="s">
        <v>6564</v>
      </c>
      <c r="B3688" s="377" t="s">
        <v>9560</v>
      </c>
      <c r="C3688" s="9"/>
      <c r="D3688" s="91"/>
      <c r="E3688" s="9" t="s">
        <v>12042</v>
      </c>
      <c r="F3688" s="9" t="s">
        <v>12043</v>
      </c>
      <c r="G3688" s="19"/>
    </row>
    <row r="3689">
      <c r="A3689" s="378" t="s">
        <v>316</v>
      </c>
      <c r="B3689" s="283" t="s">
        <v>4517</v>
      </c>
      <c r="C3689" s="9" t="s">
        <v>12044</v>
      </c>
      <c r="D3689" s="91" t="s">
        <v>12045</v>
      </c>
      <c r="E3689" s="9" t="s">
        <v>12046</v>
      </c>
      <c r="F3689" s="9"/>
      <c r="G3689" s="19"/>
    </row>
    <row r="3690">
      <c r="A3690" s="378" t="s">
        <v>316</v>
      </c>
      <c r="B3690" s="283" t="s">
        <v>4517</v>
      </c>
      <c r="C3690" s="9" t="s">
        <v>12044</v>
      </c>
      <c r="D3690" s="91" t="s">
        <v>12047</v>
      </c>
      <c r="E3690" s="9" t="s">
        <v>12048</v>
      </c>
      <c r="F3690" s="9"/>
      <c r="G3690" s="19"/>
    </row>
    <row r="3691">
      <c r="A3691" s="378" t="s">
        <v>316</v>
      </c>
      <c r="B3691" s="283" t="s">
        <v>4517</v>
      </c>
      <c r="C3691" s="9" t="s">
        <v>12049</v>
      </c>
      <c r="D3691" s="91" t="s">
        <v>12050</v>
      </c>
      <c r="E3691" s="9" t="s">
        <v>12051</v>
      </c>
      <c r="F3691" s="9"/>
      <c r="G3691" s="19"/>
    </row>
    <row r="3692">
      <c r="A3692" s="378" t="s">
        <v>316</v>
      </c>
      <c r="B3692" s="283" t="s">
        <v>4517</v>
      </c>
      <c r="C3692" s="9" t="s">
        <v>6595</v>
      </c>
      <c r="D3692" s="91" t="s">
        <v>6596</v>
      </c>
      <c r="E3692" s="9" t="s">
        <v>12052</v>
      </c>
      <c r="F3692" s="9"/>
      <c r="G3692" s="19"/>
    </row>
    <row r="3693">
      <c r="A3693" s="378" t="s">
        <v>316</v>
      </c>
      <c r="B3693" s="283" t="s">
        <v>4517</v>
      </c>
      <c r="C3693" s="9" t="s">
        <v>12053</v>
      </c>
      <c r="D3693" s="91" t="s">
        <v>12054</v>
      </c>
      <c r="E3693" s="9" t="s">
        <v>12055</v>
      </c>
      <c r="F3693" s="9" t="s">
        <v>12056</v>
      </c>
      <c r="G3693" s="19"/>
    </row>
    <row r="3694">
      <c r="A3694" s="379" t="s">
        <v>316</v>
      </c>
      <c r="B3694" s="264" t="s">
        <v>4517</v>
      </c>
      <c r="C3694" s="9" t="s">
        <v>12057</v>
      </c>
      <c r="D3694" s="91" t="s">
        <v>12058</v>
      </c>
      <c r="E3694" s="9" t="s">
        <v>12059</v>
      </c>
      <c r="F3694" s="9"/>
      <c r="G3694" s="19"/>
    </row>
    <row r="3695">
      <c r="A3695" s="379" t="s">
        <v>316</v>
      </c>
      <c r="B3695" s="264" t="s">
        <v>4517</v>
      </c>
      <c r="C3695" s="9" t="s">
        <v>6607</v>
      </c>
      <c r="D3695" s="91" t="s">
        <v>6608</v>
      </c>
      <c r="E3695" s="9" t="s">
        <v>12060</v>
      </c>
      <c r="F3695" s="9"/>
      <c r="G3695" s="19"/>
    </row>
    <row r="3696">
      <c r="A3696" s="379" t="s">
        <v>316</v>
      </c>
      <c r="B3696" s="264" t="s">
        <v>4517</v>
      </c>
      <c r="C3696" s="9" t="s">
        <v>6607</v>
      </c>
      <c r="D3696" s="91" t="s">
        <v>12061</v>
      </c>
      <c r="E3696" s="9" t="s">
        <v>12062</v>
      </c>
      <c r="F3696" s="9"/>
      <c r="G3696" s="19"/>
    </row>
    <row r="3697">
      <c r="A3697" s="379" t="s">
        <v>316</v>
      </c>
      <c r="B3697" s="264" t="s">
        <v>4517</v>
      </c>
      <c r="C3697" s="9" t="s">
        <v>12063</v>
      </c>
      <c r="D3697" s="9" t="s">
        <v>12064</v>
      </c>
      <c r="E3697" s="9" t="s">
        <v>12065</v>
      </c>
      <c r="F3697" s="9" t="s">
        <v>12066</v>
      </c>
      <c r="G3697" s="19"/>
    </row>
    <row r="3698">
      <c r="A3698" s="379" t="s">
        <v>316</v>
      </c>
      <c r="B3698" s="264" t="s">
        <v>4517</v>
      </c>
      <c r="C3698" s="9" t="s">
        <v>12067</v>
      </c>
      <c r="D3698" s="9" t="s">
        <v>12068</v>
      </c>
      <c r="E3698" s="9" t="s">
        <v>12069</v>
      </c>
      <c r="F3698" s="9"/>
      <c r="G3698" s="19"/>
    </row>
    <row r="3699">
      <c r="A3699" s="379" t="s">
        <v>316</v>
      </c>
      <c r="B3699" s="264" t="s">
        <v>4517</v>
      </c>
      <c r="C3699" s="9" t="s">
        <v>12070</v>
      </c>
      <c r="D3699" s="9" t="s">
        <v>12071</v>
      </c>
      <c r="E3699" s="9" t="s">
        <v>12072</v>
      </c>
      <c r="F3699" s="9" t="s">
        <v>12073</v>
      </c>
      <c r="G3699" s="19"/>
    </row>
    <row r="3700">
      <c r="A3700" s="379" t="s">
        <v>316</v>
      </c>
      <c r="B3700" s="264" t="s">
        <v>4517</v>
      </c>
      <c r="C3700" s="9" t="s">
        <v>12074</v>
      </c>
      <c r="D3700" s="9" t="s">
        <v>12075</v>
      </c>
      <c r="E3700" s="9" t="s">
        <v>12076</v>
      </c>
      <c r="F3700" s="9"/>
      <c r="G3700" s="19"/>
    </row>
    <row r="3701">
      <c r="A3701" s="379" t="s">
        <v>316</v>
      </c>
      <c r="B3701" s="264" t="s">
        <v>4517</v>
      </c>
      <c r="C3701" s="9" t="s">
        <v>12077</v>
      </c>
      <c r="D3701" s="9" t="s">
        <v>12078</v>
      </c>
      <c r="E3701" s="9" t="s">
        <v>12079</v>
      </c>
      <c r="F3701" s="9" t="s">
        <v>12080</v>
      </c>
      <c r="G3701" s="19"/>
    </row>
    <row r="3702">
      <c r="A3702" s="379" t="s">
        <v>316</v>
      </c>
      <c r="B3702" s="264" t="s">
        <v>4517</v>
      </c>
      <c r="C3702" s="9" t="s">
        <v>12081</v>
      </c>
      <c r="D3702" s="9" t="s">
        <v>12082</v>
      </c>
      <c r="E3702" s="9" t="s">
        <v>12083</v>
      </c>
      <c r="F3702" s="9" t="s">
        <v>12084</v>
      </c>
      <c r="G3702" s="19"/>
    </row>
    <row r="3703">
      <c r="A3703" s="379" t="s">
        <v>316</v>
      </c>
      <c r="B3703" s="264" t="s">
        <v>4517</v>
      </c>
      <c r="C3703" s="9" t="s">
        <v>12085</v>
      </c>
      <c r="D3703" s="9" t="s">
        <v>12086</v>
      </c>
      <c r="E3703" s="9" t="s">
        <v>12087</v>
      </c>
      <c r="F3703" s="9" t="s">
        <v>12088</v>
      </c>
      <c r="G3703" s="19"/>
    </row>
    <row r="3704">
      <c r="A3704" s="379" t="s">
        <v>316</v>
      </c>
      <c r="B3704" s="264" t="s">
        <v>4517</v>
      </c>
      <c r="C3704" s="9" t="s">
        <v>12089</v>
      </c>
      <c r="D3704" s="9" t="s">
        <v>12090</v>
      </c>
      <c r="E3704" s="9" t="s">
        <v>12091</v>
      </c>
      <c r="F3704" s="9" t="s">
        <v>12092</v>
      </c>
      <c r="G3704" s="19"/>
    </row>
    <row r="3705">
      <c r="A3705" s="379" t="s">
        <v>316</v>
      </c>
      <c r="B3705" s="264" t="s">
        <v>4517</v>
      </c>
      <c r="C3705" s="9" t="s">
        <v>7792</v>
      </c>
      <c r="D3705" s="9" t="s">
        <v>12093</v>
      </c>
      <c r="E3705" s="9" t="s">
        <v>12094</v>
      </c>
      <c r="F3705" s="9" t="s">
        <v>12095</v>
      </c>
      <c r="G3705" s="19"/>
    </row>
    <row r="3706">
      <c r="A3706" s="379" t="s">
        <v>316</v>
      </c>
      <c r="B3706" s="264" t="s">
        <v>4517</v>
      </c>
      <c r="C3706" s="9" t="s">
        <v>12096</v>
      </c>
      <c r="D3706" s="9" t="s">
        <v>12097</v>
      </c>
      <c r="E3706" s="9" t="s">
        <v>12098</v>
      </c>
      <c r="F3706" s="9"/>
      <c r="G3706" s="19"/>
    </row>
    <row r="3707">
      <c r="A3707" s="379" t="s">
        <v>316</v>
      </c>
      <c r="B3707" s="264" t="s">
        <v>4517</v>
      </c>
      <c r="C3707" s="9" t="s">
        <v>12099</v>
      </c>
      <c r="D3707" s="9" t="s">
        <v>12100</v>
      </c>
      <c r="E3707" s="9" t="s">
        <v>12101</v>
      </c>
      <c r="F3707" s="9" t="s">
        <v>3769</v>
      </c>
      <c r="G3707" s="19"/>
    </row>
    <row r="3708">
      <c r="A3708" s="379" t="s">
        <v>316</v>
      </c>
      <c r="B3708" s="264" t="s">
        <v>6271</v>
      </c>
      <c r="C3708" s="9" t="s">
        <v>12102</v>
      </c>
      <c r="D3708" s="9" t="s">
        <v>12103</v>
      </c>
      <c r="E3708" s="9" t="s">
        <v>12104</v>
      </c>
      <c r="F3708" s="9" t="s">
        <v>12105</v>
      </c>
      <c r="G3708" s="19"/>
    </row>
    <row r="3709">
      <c r="A3709" s="379" t="s">
        <v>316</v>
      </c>
      <c r="B3709" s="264" t="s">
        <v>6271</v>
      </c>
      <c r="C3709" s="9" t="s">
        <v>12106</v>
      </c>
      <c r="D3709" s="9" t="s">
        <v>12107</v>
      </c>
      <c r="E3709" s="9" t="s">
        <v>12108</v>
      </c>
      <c r="F3709" s="9"/>
      <c r="G3709" s="19"/>
    </row>
    <row r="3710">
      <c r="A3710" s="379" t="s">
        <v>316</v>
      </c>
      <c r="B3710" s="264" t="s">
        <v>6271</v>
      </c>
      <c r="C3710" s="9" t="s">
        <v>12109</v>
      </c>
      <c r="D3710" s="9" t="s">
        <v>12110</v>
      </c>
      <c r="E3710" s="9" t="s">
        <v>12111</v>
      </c>
      <c r="F3710" s="9" t="s">
        <v>12112</v>
      </c>
      <c r="G3710" s="19"/>
    </row>
    <row r="3711">
      <c r="A3711" s="379" t="s">
        <v>316</v>
      </c>
      <c r="B3711" s="264" t="s">
        <v>6271</v>
      </c>
      <c r="C3711" s="9" t="s">
        <v>12113</v>
      </c>
      <c r="D3711" s="9" t="s">
        <v>12114</v>
      </c>
      <c r="E3711" s="9" t="s">
        <v>12115</v>
      </c>
      <c r="F3711" s="9" t="s">
        <v>12116</v>
      </c>
      <c r="G3711" s="19"/>
    </row>
    <row r="3712">
      <c r="A3712" s="379" t="s">
        <v>316</v>
      </c>
      <c r="B3712" s="264" t="s">
        <v>6271</v>
      </c>
      <c r="C3712" s="9" t="s">
        <v>12117</v>
      </c>
      <c r="D3712" s="9" t="s">
        <v>12118</v>
      </c>
      <c r="E3712" s="9" t="s">
        <v>12119</v>
      </c>
      <c r="F3712" s="9"/>
      <c r="G3712" s="19"/>
    </row>
    <row r="3713">
      <c r="A3713" s="379" t="s">
        <v>316</v>
      </c>
      <c r="B3713" s="264" t="s">
        <v>6023</v>
      </c>
      <c r="C3713" s="9" t="s">
        <v>616</v>
      </c>
      <c r="D3713" s="9" t="s">
        <v>12120</v>
      </c>
      <c r="E3713" s="9" t="s">
        <v>12121</v>
      </c>
      <c r="F3713" s="9" t="s">
        <v>12122</v>
      </c>
      <c r="G3713" s="19"/>
    </row>
    <row r="3714">
      <c r="A3714" s="379" t="s">
        <v>316</v>
      </c>
      <c r="B3714" s="264" t="s">
        <v>6282</v>
      </c>
      <c r="C3714" s="9" t="s">
        <v>6283</v>
      </c>
      <c r="D3714" s="25" t="s">
        <v>6284</v>
      </c>
      <c r="E3714" s="9" t="s">
        <v>12123</v>
      </c>
      <c r="F3714" s="9" t="s">
        <v>12124</v>
      </c>
      <c r="G3714" s="19"/>
    </row>
    <row r="3715">
      <c r="A3715" s="378" t="s">
        <v>4521</v>
      </c>
      <c r="B3715" s="264" t="s">
        <v>4522</v>
      </c>
      <c r="C3715" s="14" t="s">
        <v>12125</v>
      </c>
      <c r="D3715" s="43" t="s">
        <v>12126</v>
      </c>
      <c r="E3715" s="9" t="s">
        <v>12127</v>
      </c>
      <c r="F3715" s="9"/>
      <c r="G3715" s="19"/>
    </row>
    <row r="3716">
      <c r="A3716" s="378" t="s">
        <v>4521</v>
      </c>
      <c r="B3716" s="264" t="s">
        <v>4522</v>
      </c>
      <c r="C3716" s="14" t="s">
        <v>12125</v>
      </c>
      <c r="D3716" s="43" t="s">
        <v>12128</v>
      </c>
      <c r="E3716" s="9" t="s">
        <v>12129</v>
      </c>
      <c r="F3716" s="9" t="s">
        <v>12130</v>
      </c>
      <c r="G3716" s="19"/>
    </row>
    <row r="3717">
      <c r="A3717" s="378" t="s">
        <v>4521</v>
      </c>
      <c r="B3717" s="264" t="s">
        <v>4522</v>
      </c>
      <c r="C3717" s="14" t="s">
        <v>6031</v>
      </c>
      <c r="D3717" s="84" t="s">
        <v>6032</v>
      </c>
      <c r="E3717" s="9" t="s">
        <v>12131</v>
      </c>
      <c r="F3717" s="9"/>
      <c r="G3717" s="19"/>
    </row>
    <row r="3718">
      <c r="A3718" s="379" t="s">
        <v>4521</v>
      </c>
      <c r="B3718" s="264" t="s">
        <v>4522</v>
      </c>
      <c r="C3718" s="9" t="s">
        <v>6318</v>
      </c>
      <c r="D3718" s="9" t="s">
        <v>6319</v>
      </c>
      <c r="E3718" s="9" t="s">
        <v>12132</v>
      </c>
      <c r="F3718" s="9" t="s">
        <v>12130</v>
      </c>
      <c r="G3718" s="19"/>
    </row>
    <row r="3719">
      <c r="A3719" s="379" t="s">
        <v>4521</v>
      </c>
      <c r="B3719" s="264" t="s">
        <v>4522</v>
      </c>
      <c r="C3719" s="9" t="s">
        <v>6318</v>
      </c>
      <c r="D3719" s="9" t="s">
        <v>12133</v>
      </c>
      <c r="E3719" s="9" t="s">
        <v>12134</v>
      </c>
      <c r="F3719" s="9" t="s">
        <v>12135</v>
      </c>
      <c r="G3719" s="19"/>
    </row>
    <row r="3720">
      <c r="A3720" s="379" t="s">
        <v>4521</v>
      </c>
      <c r="B3720" s="264" t="s">
        <v>4522</v>
      </c>
      <c r="C3720" s="9" t="s">
        <v>6060</v>
      </c>
      <c r="D3720" s="9" t="s">
        <v>12136</v>
      </c>
      <c r="E3720" s="9" t="s">
        <v>12137</v>
      </c>
      <c r="F3720" s="9" t="s">
        <v>12138</v>
      </c>
      <c r="G3720" s="19"/>
    </row>
    <row r="3721">
      <c r="A3721" s="379" t="s">
        <v>4521</v>
      </c>
      <c r="B3721" s="264" t="s">
        <v>4522</v>
      </c>
      <c r="C3721" s="9" t="s">
        <v>6060</v>
      </c>
      <c r="D3721" s="91" t="s">
        <v>6061</v>
      </c>
      <c r="E3721" s="9" t="s">
        <v>12139</v>
      </c>
      <c r="F3721" s="9" t="s">
        <v>12140</v>
      </c>
      <c r="G3721" s="19"/>
    </row>
    <row r="3722">
      <c r="A3722" s="379" t="s">
        <v>4521</v>
      </c>
      <c r="B3722" s="264" t="s">
        <v>4522</v>
      </c>
      <c r="C3722" s="9" t="s">
        <v>6060</v>
      </c>
      <c r="D3722" s="9" t="s">
        <v>12014</v>
      </c>
      <c r="E3722" s="9" t="s">
        <v>12141</v>
      </c>
      <c r="F3722" s="9" t="s">
        <v>12130</v>
      </c>
      <c r="G3722" s="19"/>
    </row>
    <row r="3723">
      <c r="A3723" s="379" t="s">
        <v>4521</v>
      </c>
      <c r="B3723" s="264" t="s">
        <v>4522</v>
      </c>
      <c r="C3723" s="9" t="s">
        <v>9583</v>
      </c>
      <c r="D3723" s="9" t="s">
        <v>12142</v>
      </c>
      <c r="E3723" s="9" t="s">
        <v>12143</v>
      </c>
      <c r="F3723" s="9"/>
      <c r="G3723" s="19"/>
    </row>
    <row r="3724">
      <c r="A3724" s="379" t="s">
        <v>12144</v>
      </c>
      <c r="B3724" s="264" t="s">
        <v>4522</v>
      </c>
      <c r="C3724" s="9" t="s">
        <v>4535</v>
      </c>
      <c r="D3724" s="9" t="s">
        <v>12145</v>
      </c>
      <c r="E3724" s="9" t="s">
        <v>12146</v>
      </c>
      <c r="F3724" s="9" t="s">
        <v>7611</v>
      </c>
      <c r="G3724" s="19"/>
    </row>
    <row r="3725">
      <c r="A3725" s="379" t="s">
        <v>12144</v>
      </c>
      <c r="B3725" s="264" t="s">
        <v>4522</v>
      </c>
      <c r="C3725" s="9" t="s">
        <v>4535</v>
      </c>
      <c r="D3725" s="91" t="s">
        <v>6067</v>
      </c>
      <c r="E3725" s="9" t="s">
        <v>12147</v>
      </c>
      <c r="F3725" s="9" t="s">
        <v>12148</v>
      </c>
      <c r="G3725" s="19"/>
    </row>
    <row r="3726">
      <c r="A3726" s="379" t="s">
        <v>12144</v>
      </c>
      <c r="B3726" s="264" t="s">
        <v>4522</v>
      </c>
      <c r="C3726" s="9" t="s">
        <v>4535</v>
      </c>
      <c r="D3726" s="91" t="s">
        <v>4536</v>
      </c>
      <c r="E3726" s="9" t="s">
        <v>12149</v>
      </c>
      <c r="F3726" s="9"/>
      <c r="G3726" s="19"/>
    </row>
    <row r="3727">
      <c r="A3727" s="379" t="s">
        <v>4521</v>
      </c>
      <c r="B3727" s="264" t="s">
        <v>4522</v>
      </c>
      <c r="C3727" s="9" t="s">
        <v>12015</v>
      </c>
      <c r="D3727" s="9" t="s">
        <v>12150</v>
      </c>
      <c r="E3727" s="9" t="s">
        <v>12151</v>
      </c>
      <c r="F3727" s="9" t="s">
        <v>12152</v>
      </c>
      <c r="G3727" s="19"/>
    </row>
    <row r="3728">
      <c r="A3728" s="379" t="s">
        <v>326</v>
      </c>
      <c r="B3728" s="264" t="s">
        <v>8796</v>
      </c>
      <c r="C3728" s="9" t="s">
        <v>8797</v>
      </c>
      <c r="D3728" s="9" t="s">
        <v>8798</v>
      </c>
      <c r="E3728" s="9" t="s">
        <v>12153</v>
      </c>
      <c r="F3728" s="9" t="s">
        <v>12154</v>
      </c>
      <c r="G3728" s="19"/>
    </row>
    <row r="3729">
      <c r="A3729" s="379" t="s">
        <v>326</v>
      </c>
      <c r="B3729" s="264" t="s">
        <v>8796</v>
      </c>
      <c r="C3729" s="9" t="s">
        <v>12155</v>
      </c>
      <c r="D3729" s="9" t="s">
        <v>12156</v>
      </c>
      <c r="E3729" s="9" t="s">
        <v>12157</v>
      </c>
      <c r="F3729" s="9" t="s">
        <v>12158</v>
      </c>
      <c r="G3729" s="19"/>
    </row>
    <row r="3730">
      <c r="A3730" s="379" t="s">
        <v>4540</v>
      </c>
      <c r="B3730" s="264" t="s">
        <v>4614</v>
      </c>
      <c r="C3730" s="372" t="s">
        <v>12159</v>
      </c>
      <c r="D3730" s="9" t="s">
        <v>12160</v>
      </c>
      <c r="E3730" s="9" t="s">
        <v>12161</v>
      </c>
      <c r="F3730" s="9" t="s">
        <v>12162</v>
      </c>
      <c r="G3730" s="19"/>
    </row>
    <row r="3731">
      <c r="A3731" s="379" t="s">
        <v>4540</v>
      </c>
      <c r="B3731" s="264" t="s">
        <v>4614</v>
      </c>
      <c r="C3731" s="372" t="s">
        <v>12163</v>
      </c>
      <c r="D3731" s="9" t="s">
        <v>12164</v>
      </c>
      <c r="E3731" s="9" t="s">
        <v>12165</v>
      </c>
      <c r="F3731" s="9" t="s">
        <v>3769</v>
      </c>
      <c r="G3731" s="19"/>
    </row>
    <row r="3732">
      <c r="A3732" s="379" t="s">
        <v>4540</v>
      </c>
      <c r="B3732" s="264" t="s">
        <v>4541</v>
      </c>
      <c r="C3732" s="9" t="s">
        <v>5469</v>
      </c>
      <c r="D3732" s="9" t="s">
        <v>12166</v>
      </c>
      <c r="E3732" s="9" t="s">
        <v>12167</v>
      </c>
      <c r="F3732" s="9" t="s">
        <v>12168</v>
      </c>
      <c r="G3732" s="19"/>
    </row>
    <row r="3733">
      <c r="A3733" s="379" t="s">
        <v>4540</v>
      </c>
      <c r="B3733" s="264" t="s">
        <v>6019</v>
      </c>
      <c r="C3733" s="9" t="s">
        <v>5469</v>
      </c>
      <c r="D3733" s="9" t="s">
        <v>12169</v>
      </c>
      <c r="E3733" s="9" t="s">
        <v>12170</v>
      </c>
      <c r="F3733" s="9"/>
      <c r="G3733" s="19"/>
    </row>
    <row r="3734">
      <c r="A3734" s="379" t="s">
        <v>4540</v>
      </c>
      <c r="B3734" s="264" t="s">
        <v>6019</v>
      </c>
      <c r="C3734" s="9" t="s">
        <v>5469</v>
      </c>
      <c r="D3734" s="9" t="s">
        <v>11282</v>
      </c>
      <c r="E3734" s="9" t="s">
        <v>12171</v>
      </c>
      <c r="F3734" s="9" t="s">
        <v>12172</v>
      </c>
      <c r="G3734" s="19"/>
    </row>
    <row r="3735">
      <c r="A3735" s="379" t="s">
        <v>4540</v>
      </c>
      <c r="B3735" s="264" t="s">
        <v>6019</v>
      </c>
      <c r="C3735" s="9" t="s">
        <v>5469</v>
      </c>
      <c r="D3735" s="9" t="s">
        <v>11285</v>
      </c>
      <c r="E3735" s="9" t="s">
        <v>12173</v>
      </c>
      <c r="F3735" s="9"/>
      <c r="G3735" s="9"/>
    </row>
    <row r="3736">
      <c r="A3736" s="379" t="s">
        <v>6351</v>
      </c>
      <c r="B3736" s="264" t="s">
        <v>6352</v>
      </c>
      <c r="C3736" s="9" t="s">
        <v>6659</v>
      </c>
      <c r="D3736" s="9" t="s">
        <v>6660</v>
      </c>
      <c r="E3736" s="9" t="s">
        <v>12174</v>
      </c>
      <c r="F3736" s="9" t="s">
        <v>12175</v>
      </c>
      <c r="G3736" s="19"/>
    </row>
    <row r="3737">
      <c r="A3737" s="379" t="s">
        <v>5964</v>
      </c>
      <c r="B3737" s="264" t="s">
        <v>11231</v>
      </c>
      <c r="C3737" s="9" t="s">
        <v>6089</v>
      </c>
      <c r="D3737" s="9" t="s">
        <v>6090</v>
      </c>
      <c r="E3737" s="9" t="s">
        <v>12176</v>
      </c>
      <c r="F3737" s="9" t="s">
        <v>12084</v>
      </c>
      <c r="G3737" s="19"/>
    </row>
    <row r="3738">
      <c r="A3738" s="379" t="s">
        <v>230</v>
      </c>
      <c r="B3738" s="264" t="s">
        <v>4547</v>
      </c>
      <c r="C3738" s="9" t="s">
        <v>4548</v>
      </c>
      <c r="D3738" s="9" t="s">
        <v>12177</v>
      </c>
      <c r="E3738" s="9" t="s">
        <v>12178</v>
      </c>
      <c r="F3738" s="9" t="s">
        <v>12179</v>
      </c>
      <c r="G3738" s="19"/>
    </row>
    <row r="3739">
      <c r="A3739" s="379" t="s">
        <v>230</v>
      </c>
      <c r="B3739" s="264" t="s">
        <v>4547</v>
      </c>
      <c r="C3739" s="9" t="s">
        <v>4551</v>
      </c>
      <c r="D3739" s="9" t="s">
        <v>6367</v>
      </c>
      <c r="E3739" s="9" t="s">
        <v>12180</v>
      </c>
      <c r="F3739" s="9" t="s">
        <v>12181</v>
      </c>
      <c r="G3739" s="19"/>
    </row>
    <row r="3740">
      <c r="A3740" s="380" t="s">
        <v>248</v>
      </c>
      <c r="B3740" s="264" t="s">
        <v>4553</v>
      </c>
      <c r="C3740" s="9" t="s">
        <v>5966</v>
      </c>
      <c r="D3740" s="91" t="s">
        <v>12018</v>
      </c>
      <c r="E3740" s="9" t="s">
        <v>12182</v>
      </c>
      <c r="F3740" s="9" t="s">
        <v>12183</v>
      </c>
      <c r="G3740" s="19"/>
    </row>
    <row r="3741">
      <c r="A3741" s="380" t="s">
        <v>248</v>
      </c>
      <c r="B3741" s="264" t="s">
        <v>4553</v>
      </c>
      <c r="C3741" s="9" t="s">
        <v>5966</v>
      </c>
      <c r="D3741" s="91" t="s">
        <v>6715</v>
      </c>
      <c r="E3741" s="162" t="s">
        <v>12184</v>
      </c>
      <c r="F3741" s="9"/>
      <c r="G3741" s="19"/>
    </row>
    <row r="3742">
      <c r="A3742" s="380" t="s">
        <v>248</v>
      </c>
      <c r="B3742" s="264" t="s">
        <v>5459</v>
      </c>
      <c r="C3742" s="9" t="s">
        <v>6464</v>
      </c>
      <c r="D3742" s="9" t="s">
        <v>6465</v>
      </c>
      <c r="E3742" s="9" t="s">
        <v>12185</v>
      </c>
      <c r="F3742" s="9"/>
      <c r="G3742" s="19"/>
    </row>
    <row r="3743">
      <c r="A3743" s="379" t="s">
        <v>988</v>
      </c>
      <c r="B3743" s="264" t="s">
        <v>6513</v>
      </c>
      <c r="C3743" s="9" t="s">
        <v>7319</v>
      </c>
      <c r="D3743" s="9" t="s">
        <v>6517</v>
      </c>
      <c r="E3743" s="9" t="s">
        <v>7320</v>
      </c>
      <c r="F3743" s="9" t="s">
        <v>12186</v>
      </c>
      <c r="G3743" s="122" t="s">
        <v>1333</v>
      </c>
    </row>
    <row r="3744">
      <c r="A3744" s="379" t="s">
        <v>988</v>
      </c>
      <c r="B3744" s="264" t="s">
        <v>6147</v>
      </c>
      <c r="C3744" s="9" t="s">
        <v>6729</v>
      </c>
      <c r="D3744" s="9" t="s">
        <v>6149</v>
      </c>
      <c r="E3744" s="9" t="s">
        <v>6573</v>
      </c>
      <c r="F3744" s="9" t="s">
        <v>12187</v>
      </c>
      <c r="G3744" s="19"/>
    </row>
    <row r="3745">
      <c r="A3745" s="379" t="s">
        <v>988</v>
      </c>
      <c r="B3745" s="264" t="s">
        <v>4377</v>
      </c>
      <c r="C3745" s="9" t="s">
        <v>12188</v>
      </c>
      <c r="D3745" s="9" t="s">
        <v>12189</v>
      </c>
      <c r="E3745" s="9" t="s">
        <v>12190</v>
      </c>
      <c r="F3745" s="9" t="s">
        <v>12191</v>
      </c>
      <c r="G3745" s="122" t="s">
        <v>1333</v>
      </c>
    </row>
    <row r="3746">
      <c r="A3746" s="379" t="s">
        <v>5679</v>
      </c>
      <c r="B3746" s="264" t="s">
        <v>11719</v>
      </c>
      <c r="C3746" s="9" t="s">
        <v>12012</v>
      </c>
      <c r="D3746" s="91" t="s">
        <v>4679</v>
      </c>
      <c r="E3746" s="91" t="s">
        <v>12192</v>
      </c>
      <c r="F3746" s="9" t="s">
        <v>12193</v>
      </c>
      <c r="G3746" s="19"/>
    </row>
    <row r="3747">
      <c r="A3747" s="379" t="s">
        <v>388</v>
      </c>
      <c r="B3747" s="264" t="s">
        <v>4584</v>
      </c>
      <c r="C3747" s="9" t="s">
        <v>6174</v>
      </c>
      <c r="D3747" s="91" t="s">
        <v>6175</v>
      </c>
      <c r="E3747" s="9" t="s">
        <v>12194</v>
      </c>
      <c r="F3747" s="9" t="s">
        <v>12195</v>
      </c>
      <c r="G3747" s="19"/>
    </row>
    <row r="3748">
      <c r="A3748" s="379" t="s">
        <v>388</v>
      </c>
      <c r="B3748" s="264" t="s">
        <v>8130</v>
      </c>
      <c r="C3748" s="9" t="s">
        <v>12196</v>
      </c>
      <c r="D3748" s="9" t="s">
        <v>12197</v>
      </c>
      <c r="E3748" s="9" t="s">
        <v>12198</v>
      </c>
      <c r="F3748" s="9" t="s">
        <v>12199</v>
      </c>
      <c r="G3748" s="19"/>
    </row>
    <row r="3749">
      <c r="A3749" s="379" t="s">
        <v>388</v>
      </c>
      <c r="B3749" s="264" t="s">
        <v>8130</v>
      </c>
      <c r="C3749" s="9" t="s">
        <v>12200</v>
      </c>
      <c r="D3749" s="9" t="s">
        <v>12201</v>
      </c>
      <c r="E3749" s="9" t="s">
        <v>12202</v>
      </c>
      <c r="F3749" s="9" t="s">
        <v>12203</v>
      </c>
      <c r="G3749" s="19"/>
    </row>
    <row r="3750">
      <c r="A3750" s="379" t="s">
        <v>388</v>
      </c>
      <c r="B3750" s="264" t="s">
        <v>8130</v>
      </c>
      <c r="C3750" s="9" t="s">
        <v>12204</v>
      </c>
      <c r="D3750" s="9" t="s">
        <v>12205</v>
      </c>
      <c r="E3750" s="9" t="s">
        <v>12206</v>
      </c>
      <c r="F3750" s="9"/>
      <c r="G3750" s="19"/>
    </row>
    <row r="3751">
      <c r="A3751" s="379" t="s">
        <v>388</v>
      </c>
      <c r="B3751" s="264" t="s">
        <v>8130</v>
      </c>
      <c r="C3751" s="9" t="s">
        <v>12207</v>
      </c>
      <c r="D3751" s="9" t="s">
        <v>12208</v>
      </c>
      <c r="E3751" s="9" t="s">
        <v>12209</v>
      </c>
      <c r="F3751" s="9" t="s">
        <v>12203</v>
      </c>
      <c r="G3751" s="19"/>
    </row>
    <row r="3752">
      <c r="A3752" s="379" t="s">
        <v>388</v>
      </c>
      <c r="B3752" s="264" t="s">
        <v>8130</v>
      </c>
      <c r="C3752" s="9" t="s">
        <v>12210</v>
      </c>
      <c r="D3752" s="9" t="s">
        <v>12211</v>
      </c>
      <c r="E3752" s="9" t="s">
        <v>12212</v>
      </c>
      <c r="F3752" s="9"/>
      <c r="G3752" s="19"/>
    </row>
    <row r="3753">
      <c r="A3753" s="379" t="s">
        <v>388</v>
      </c>
      <c r="B3753" s="264" t="s">
        <v>6178</v>
      </c>
      <c r="C3753" s="9" t="s">
        <v>12213</v>
      </c>
      <c r="D3753" s="9" t="s">
        <v>12214</v>
      </c>
      <c r="E3753" s="9" t="s">
        <v>12215</v>
      </c>
      <c r="F3753" s="9" t="s">
        <v>12216</v>
      </c>
      <c r="G3753" s="19"/>
    </row>
    <row r="3754">
      <c r="A3754" s="379" t="s">
        <v>566</v>
      </c>
      <c r="B3754" s="264" t="s">
        <v>12217</v>
      </c>
      <c r="C3754" s="9" t="s">
        <v>12218</v>
      </c>
      <c r="D3754" s="91" t="s">
        <v>12219</v>
      </c>
      <c r="E3754" s="43" t="s">
        <v>12220</v>
      </c>
      <c r="F3754" s="9" t="s">
        <v>12221</v>
      </c>
      <c r="G3754" s="19"/>
    </row>
    <row r="3755">
      <c r="A3755" s="379" t="s">
        <v>566</v>
      </c>
      <c r="B3755" s="264" t="s">
        <v>4587</v>
      </c>
      <c r="C3755" s="9" t="s">
        <v>4588</v>
      </c>
      <c r="D3755" s="91" t="s">
        <v>4589</v>
      </c>
      <c r="E3755" s="43" t="s">
        <v>12222</v>
      </c>
      <c r="F3755" s="9" t="s">
        <v>12105</v>
      </c>
      <c r="G3755" s="122" t="s">
        <v>1333</v>
      </c>
    </row>
    <row r="3756">
      <c r="A3756" s="60" t="s">
        <v>366</v>
      </c>
    </row>
    <row r="3757">
      <c r="A3757" s="379" t="s">
        <v>248</v>
      </c>
      <c r="B3757" s="264" t="s">
        <v>368</v>
      </c>
      <c r="C3757" s="9"/>
      <c r="D3757" s="9" t="s">
        <v>1536</v>
      </c>
      <c r="E3757" s="9" t="s">
        <v>12223</v>
      </c>
      <c r="F3757" s="9" t="s">
        <v>12224</v>
      </c>
      <c r="G3757" s="19"/>
    </row>
    <row r="3758">
      <c r="A3758" s="379" t="s">
        <v>368</v>
      </c>
      <c r="B3758" s="264" t="s">
        <v>368</v>
      </c>
      <c r="C3758" s="9"/>
      <c r="D3758" s="9"/>
      <c r="E3758" s="162" t="s">
        <v>12225</v>
      </c>
      <c r="F3758" s="9" t="s">
        <v>12226</v>
      </c>
      <c r="G3758" s="19"/>
    </row>
    <row r="3759">
      <c r="A3759" s="379" t="s">
        <v>368</v>
      </c>
      <c r="B3759" s="264" t="s">
        <v>368</v>
      </c>
      <c r="C3759" s="9"/>
      <c r="D3759" s="9"/>
      <c r="E3759" s="9" t="s">
        <v>12227</v>
      </c>
      <c r="F3759" s="9" t="s">
        <v>12228</v>
      </c>
      <c r="G3759" s="19"/>
    </row>
    <row r="3760">
      <c r="A3760" s="379" t="s">
        <v>368</v>
      </c>
      <c r="B3760" s="264" t="s">
        <v>368</v>
      </c>
      <c r="C3760" s="9"/>
      <c r="D3760" s="9"/>
      <c r="E3760" s="9" t="s">
        <v>12229</v>
      </c>
      <c r="F3760" s="9" t="s">
        <v>12230</v>
      </c>
      <c r="G3760" s="19"/>
    </row>
    <row r="3761">
      <c r="A3761" s="379" t="s">
        <v>368</v>
      </c>
      <c r="B3761" s="264" t="s">
        <v>368</v>
      </c>
      <c r="C3761" s="9"/>
      <c r="D3761" s="9"/>
      <c r="E3761" s="9" t="s">
        <v>12231</v>
      </c>
      <c r="F3761" s="9" t="s">
        <v>12232</v>
      </c>
      <c r="G3761" s="19"/>
    </row>
    <row r="3762">
      <c r="A3762" s="379" t="s">
        <v>368</v>
      </c>
      <c r="B3762" s="264" t="s">
        <v>368</v>
      </c>
      <c r="C3762" s="9"/>
      <c r="D3762" s="9"/>
      <c r="E3762" s="9" t="s">
        <v>12233</v>
      </c>
      <c r="F3762" s="9" t="s">
        <v>3769</v>
      </c>
      <c r="G3762" s="19"/>
    </row>
    <row r="3763">
      <c r="A3763" s="379" t="s">
        <v>368</v>
      </c>
      <c r="B3763" s="264" t="s">
        <v>368</v>
      </c>
      <c r="C3763" s="9"/>
      <c r="D3763" s="9"/>
      <c r="E3763" s="9" t="s">
        <v>12234</v>
      </c>
      <c r="F3763" s="9" t="s">
        <v>12162</v>
      </c>
      <c r="G3763" s="19"/>
    </row>
    <row r="3764">
      <c r="A3764" s="379" t="s">
        <v>368</v>
      </c>
      <c r="B3764" s="264" t="s">
        <v>368</v>
      </c>
      <c r="C3764" s="9"/>
      <c r="D3764" s="9"/>
      <c r="E3764" s="9" t="s">
        <v>12235</v>
      </c>
      <c r="F3764" s="9" t="s">
        <v>12162</v>
      </c>
      <c r="G3764" s="19"/>
    </row>
    <row r="3765">
      <c r="A3765" s="379" t="s">
        <v>368</v>
      </c>
      <c r="B3765" s="264" t="s">
        <v>368</v>
      </c>
      <c r="C3765" s="9"/>
      <c r="D3765" s="9"/>
      <c r="E3765" s="9" t="s">
        <v>12236</v>
      </c>
      <c r="F3765" s="9" t="s">
        <v>12237</v>
      </c>
      <c r="G3765" s="19"/>
    </row>
    <row r="3766">
      <c r="A3766" s="379" t="s">
        <v>368</v>
      </c>
      <c r="B3766" s="264" t="s">
        <v>368</v>
      </c>
      <c r="C3766" s="9"/>
      <c r="D3766" s="9"/>
      <c r="E3766" s="9" t="s">
        <v>12238</v>
      </c>
      <c r="F3766" s="9" t="s">
        <v>4716</v>
      </c>
      <c r="G3766" s="19"/>
    </row>
    <row r="3767">
      <c r="A3767" s="379" t="s">
        <v>368</v>
      </c>
      <c r="B3767" s="264" t="s">
        <v>368</v>
      </c>
      <c r="C3767" s="9"/>
      <c r="D3767" s="9"/>
      <c r="E3767" s="9" t="s">
        <v>12239</v>
      </c>
      <c r="F3767" s="9" t="s">
        <v>3769</v>
      </c>
      <c r="G3767" s="19"/>
    </row>
    <row r="3768">
      <c r="A3768" s="379" t="s">
        <v>368</v>
      </c>
      <c r="B3768" s="264" t="s">
        <v>368</v>
      </c>
      <c r="C3768" s="9"/>
      <c r="D3768" s="9"/>
      <c r="E3768" s="9" t="s">
        <v>12240</v>
      </c>
      <c r="F3768" s="9" t="s">
        <v>12241</v>
      </c>
      <c r="G3768" s="19"/>
    </row>
    <row r="3769">
      <c r="A3769" s="379" t="s">
        <v>368</v>
      </c>
      <c r="B3769" s="264" t="s">
        <v>368</v>
      </c>
      <c r="C3769" s="9"/>
      <c r="D3769" s="9"/>
      <c r="E3769" s="9" t="s">
        <v>12242</v>
      </c>
      <c r="F3769" s="9" t="s">
        <v>12243</v>
      </c>
      <c r="G3769" s="19"/>
    </row>
    <row r="3770">
      <c r="A3770" s="379" t="s">
        <v>368</v>
      </c>
      <c r="B3770" s="264" t="s">
        <v>368</v>
      </c>
      <c r="C3770" s="9"/>
      <c r="D3770" s="9"/>
      <c r="E3770" s="9" t="s">
        <v>12244</v>
      </c>
      <c r="F3770" s="9" t="s">
        <v>12245</v>
      </c>
      <c r="G3770" s="19"/>
    </row>
    <row r="3771">
      <c r="A3771" s="379" t="s">
        <v>368</v>
      </c>
      <c r="B3771" s="264" t="s">
        <v>368</v>
      </c>
      <c r="C3771" s="9"/>
      <c r="D3771" s="9"/>
      <c r="E3771" s="9" t="s">
        <v>12246</v>
      </c>
      <c r="F3771" s="9" t="s">
        <v>4716</v>
      </c>
      <c r="G3771" s="19"/>
    </row>
    <row r="3772">
      <c r="A3772" s="379" t="s">
        <v>368</v>
      </c>
      <c r="B3772" s="264" t="s">
        <v>368</v>
      </c>
      <c r="C3772" s="9"/>
      <c r="D3772" s="9"/>
      <c r="E3772" s="9" t="s">
        <v>12247</v>
      </c>
      <c r="F3772" s="9" t="s">
        <v>12248</v>
      </c>
      <c r="G3772" s="19"/>
    </row>
    <row r="3773">
      <c r="A3773" s="379" t="s">
        <v>368</v>
      </c>
      <c r="B3773" s="264" t="s">
        <v>368</v>
      </c>
      <c r="C3773" s="9"/>
      <c r="D3773" s="9"/>
      <c r="E3773" s="9" t="s">
        <v>12249</v>
      </c>
      <c r="F3773" s="9" t="s">
        <v>12250</v>
      </c>
      <c r="G3773" s="19"/>
    </row>
    <row r="3774">
      <c r="A3774" s="379" t="s">
        <v>368</v>
      </c>
      <c r="B3774" s="264" t="s">
        <v>368</v>
      </c>
      <c r="C3774" s="9"/>
      <c r="D3774" s="9"/>
      <c r="E3774" s="9" t="s">
        <v>12251</v>
      </c>
      <c r="F3774" s="9" t="s">
        <v>12252</v>
      </c>
      <c r="G3774" s="19"/>
    </row>
    <row r="3775">
      <c r="A3775" s="379" t="s">
        <v>368</v>
      </c>
      <c r="B3775" s="264" t="s">
        <v>368</v>
      </c>
      <c r="C3775" s="9"/>
      <c r="D3775" s="9"/>
      <c r="E3775" s="9" t="s">
        <v>12253</v>
      </c>
      <c r="F3775" s="9" t="s">
        <v>12254</v>
      </c>
      <c r="G3775" s="19"/>
    </row>
    <row r="3776">
      <c r="A3776" s="379" t="s">
        <v>368</v>
      </c>
      <c r="B3776" s="264" t="s">
        <v>368</v>
      </c>
      <c r="C3776" s="9"/>
      <c r="D3776" s="9"/>
      <c r="E3776" s="9" t="s">
        <v>12255</v>
      </c>
      <c r="F3776" s="9" t="s">
        <v>12256</v>
      </c>
      <c r="G3776" s="19"/>
    </row>
    <row r="3777">
      <c r="A3777" s="1" t="s">
        <v>12257</v>
      </c>
    </row>
    <row r="3778">
      <c r="A3778" s="9" t="s">
        <v>4371</v>
      </c>
      <c r="B3778" s="18" t="s">
        <v>4472</v>
      </c>
      <c r="C3778" s="9" t="s">
        <v>12258</v>
      </c>
      <c r="D3778" s="9" t="s">
        <v>12259</v>
      </c>
      <c r="E3778" s="9"/>
      <c r="F3778" s="9" t="s">
        <v>5437</v>
      </c>
      <c r="G3778" s="19"/>
    </row>
    <row r="3779">
      <c r="A3779" s="9" t="s">
        <v>8405</v>
      </c>
      <c r="B3779" s="18" t="s">
        <v>8406</v>
      </c>
      <c r="C3779" s="10"/>
      <c r="D3779" s="91"/>
      <c r="E3779" s="91"/>
      <c r="F3779" s="305"/>
      <c r="G3779" s="19"/>
    </row>
    <row r="3780">
      <c r="A3780" s="1" t="s">
        <v>12260</v>
      </c>
    </row>
    <row r="3781">
      <c r="A3781" s="9" t="s">
        <v>566</v>
      </c>
      <c r="B3781" s="18" t="s">
        <v>12261</v>
      </c>
      <c r="C3781" s="9" t="s">
        <v>12262</v>
      </c>
      <c r="D3781" s="9" t="s">
        <v>12263</v>
      </c>
      <c r="E3781" s="9"/>
      <c r="F3781" s="9"/>
      <c r="G3781" s="19"/>
    </row>
    <row r="3782">
      <c r="A3782" s="9" t="s">
        <v>566</v>
      </c>
      <c r="B3782" s="18" t="s">
        <v>12261</v>
      </c>
      <c r="C3782" s="9" t="s">
        <v>12262</v>
      </c>
      <c r="D3782" s="9" t="s">
        <v>12264</v>
      </c>
      <c r="E3782" s="9"/>
      <c r="F3782" s="9"/>
      <c r="G3782" s="19"/>
    </row>
    <row r="3783">
      <c r="A3783" s="9" t="s">
        <v>566</v>
      </c>
      <c r="B3783" s="18" t="s">
        <v>12261</v>
      </c>
      <c r="C3783" s="9" t="s">
        <v>12262</v>
      </c>
      <c r="D3783" s="9" t="s">
        <v>12265</v>
      </c>
      <c r="E3783" s="9"/>
      <c r="F3783" s="9"/>
      <c r="G3783" s="19"/>
    </row>
    <row r="3784">
      <c r="A3784" s="9" t="s">
        <v>566</v>
      </c>
      <c r="B3784" s="18" t="s">
        <v>12261</v>
      </c>
      <c r="C3784" s="9" t="s">
        <v>12262</v>
      </c>
      <c r="D3784" s="9" t="s">
        <v>12266</v>
      </c>
      <c r="E3784" s="9"/>
      <c r="F3784" s="9"/>
      <c r="G3784" s="19"/>
    </row>
    <row r="3785">
      <c r="A3785" s="9" t="s">
        <v>566</v>
      </c>
      <c r="B3785" s="18" t="s">
        <v>12261</v>
      </c>
      <c r="C3785" s="9" t="s">
        <v>12262</v>
      </c>
      <c r="D3785" s="9" t="s">
        <v>12267</v>
      </c>
      <c r="E3785" s="9"/>
      <c r="F3785" s="9"/>
      <c r="G3785" s="19"/>
    </row>
    <row r="3786">
      <c r="A3786" s="9" t="s">
        <v>566</v>
      </c>
      <c r="B3786" s="18" t="s">
        <v>12261</v>
      </c>
      <c r="C3786" s="9" t="s">
        <v>12262</v>
      </c>
      <c r="D3786" s="9" t="s">
        <v>12268</v>
      </c>
      <c r="E3786" s="9"/>
      <c r="F3786" s="9"/>
      <c r="G3786" s="19"/>
    </row>
    <row r="3787">
      <c r="A3787" s="9" t="s">
        <v>566</v>
      </c>
      <c r="B3787" s="18" t="s">
        <v>12261</v>
      </c>
      <c r="C3787" s="9" t="s">
        <v>12262</v>
      </c>
      <c r="D3787" s="9" t="s">
        <v>12269</v>
      </c>
      <c r="E3787" s="9"/>
      <c r="F3787" s="9"/>
      <c r="G3787" s="19"/>
    </row>
    <row r="3788">
      <c r="A3788" s="9" t="s">
        <v>566</v>
      </c>
      <c r="B3788" s="18" t="s">
        <v>12261</v>
      </c>
      <c r="C3788" s="9" t="s">
        <v>12262</v>
      </c>
      <c r="D3788" s="9" t="s">
        <v>12270</v>
      </c>
      <c r="E3788" s="9"/>
      <c r="F3788" s="9"/>
      <c r="G3788" s="19"/>
    </row>
    <row r="3789">
      <c r="A3789" s="9" t="s">
        <v>566</v>
      </c>
      <c r="B3789" s="18" t="s">
        <v>12261</v>
      </c>
      <c r="C3789" s="9" t="s">
        <v>12262</v>
      </c>
      <c r="D3789" s="9" t="s">
        <v>12271</v>
      </c>
      <c r="E3789" s="9"/>
      <c r="F3789" s="9"/>
      <c r="G3789" s="19"/>
    </row>
    <row r="3790">
      <c r="A3790" s="9" t="s">
        <v>566</v>
      </c>
      <c r="B3790" s="18" t="s">
        <v>12261</v>
      </c>
      <c r="C3790" s="9" t="s">
        <v>12262</v>
      </c>
      <c r="D3790" s="9" t="s">
        <v>12272</v>
      </c>
      <c r="E3790" s="9"/>
      <c r="F3790" s="9"/>
      <c r="G3790" s="19"/>
    </row>
    <row r="3791">
      <c r="A3791" s="9" t="s">
        <v>566</v>
      </c>
      <c r="B3791" s="18" t="s">
        <v>12261</v>
      </c>
      <c r="C3791" s="9" t="s">
        <v>12262</v>
      </c>
      <c r="D3791" s="9" t="s">
        <v>12273</v>
      </c>
      <c r="E3791" s="9"/>
      <c r="F3791" s="9"/>
      <c r="G3791" s="19"/>
    </row>
    <row r="3792">
      <c r="A3792" s="9" t="s">
        <v>566</v>
      </c>
      <c r="B3792" s="18" t="s">
        <v>12261</v>
      </c>
      <c r="C3792" s="9" t="s">
        <v>12274</v>
      </c>
      <c r="D3792" s="9" t="s">
        <v>12275</v>
      </c>
      <c r="E3792" s="9"/>
      <c r="F3792" s="9"/>
      <c r="G3792" s="19"/>
    </row>
    <row r="3793">
      <c r="A3793" s="1" t="s">
        <v>12276</v>
      </c>
    </row>
    <row r="3794">
      <c r="A3794" s="9" t="s">
        <v>12277</v>
      </c>
      <c r="B3794" s="18" t="s">
        <v>12278</v>
      </c>
      <c r="C3794" s="9"/>
      <c r="D3794" s="9" t="s">
        <v>12279</v>
      </c>
      <c r="E3794" s="9"/>
      <c r="F3794" s="9" t="s">
        <v>12280</v>
      </c>
      <c r="G3794" s="19"/>
    </row>
    <row r="3795">
      <c r="A3795" s="9" t="s">
        <v>12281</v>
      </c>
      <c r="B3795" s="18" t="s">
        <v>12282</v>
      </c>
      <c r="C3795" s="9"/>
      <c r="D3795" s="9" t="s">
        <v>8673</v>
      </c>
      <c r="E3795" s="9"/>
      <c r="F3795" s="9" t="s">
        <v>12283</v>
      </c>
      <c r="G3795" s="19"/>
    </row>
    <row r="3796">
      <c r="A3796" s="9" t="s">
        <v>10828</v>
      </c>
      <c r="B3796" s="18" t="s">
        <v>12284</v>
      </c>
      <c r="C3796" s="9" t="s">
        <v>12285</v>
      </c>
      <c r="D3796" s="9" t="s">
        <v>12286</v>
      </c>
      <c r="E3796" s="9" t="s">
        <v>12287</v>
      </c>
      <c r="F3796" s="9" t="s">
        <v>12288</v>
      </c>
      <c r="G3796" s="19"/>
    </row>
    <row r="3797">
      <c r="A3797" s="9" t="s">
        <v>10828</v>
      </c>
      <c r="B3797" s="18" t="s">
        <v>12284</v>
      </c>
      <c r="C3797" s="9" t="s">
        <v>12289</v>
      </c>
      <c r="D3797" s="9" t="s">
        <v>12290</v>
      </c>
      <c r="E3797" s="9"/>
      <c r="F3797" s="9" t="s">
        <v>12288</v>
      </c>
      <c r="G3797" s="19"/>
    </row>
    <row r="3798">
      <c r="A3798" s="9" t="s">
        <v>10828</v>
      </c>
      <c r="B3798" s="18" t="s">
        <v>12284</v>
      </c>
      <c r="C3798" s="9" t="s">
        <v>12291</v>
      </c>
      <c r="D3798" s="9" t="s">
        <v>1190</v>
      </c>
      <c r="E3798" s="9" t="s">
        <v>12292</v>
      </c>
      <c r="F3798" s="9" t="s">
        <v>12288</v>
      </c>
      <c r="G3798" s="19"/>
    </row>
    <row r="3799">
      <c r="A3799" s="13" t="s">
        <v>10828</v>
      </c>
      <c r="B3799" s="189" t="s">
        <v>12284</v>
      </c>
      <c r="C3799" s="14" t="s">
        <v>12293</v>
      </c>
      <c r="D3799" s="14" t="s">
        <v>12294</v>
      </c>
      <c r="E3799" s="14" t="s">
        <v>12295</v>
      </c>
      <c r="F3799" s="9" t="s">
        <v>12296</v>
      </c>
      <c r="G3799" s="19"/>
    </row>
    <row r="3800">
      <c r="A3800" s="13" t="s">
        <v>10828</v>
      </c>
      <c r="B3800" s="189" t="s">
        <v>12284</v>
      </c>
      <c r="C3800" s="9" t="s">
        <v>12297</v>
      </c>
      <c r="D3800" s="9" t="s">
        <v>12298</v>
      </c>
      <c r="E3800" s="9" t="s">
        <v>12299</v>
      </c>
      <c r="F3800" s="9" t="s">
        <v>12296</v>
      </c>
      <c r="G3800" s="19"/>
    </row>
    <row r="3801">
      <c r="A3801" s="9" t="s">
        <v>10828</v>
      </c>
      <c r="B3801" s="18" t="s">
        <v>12284</v>
      </c>
      <c r="C3801" s="9" t="s">
        <v>12300</v>
      </c>
      <c r="D3801" s="9" t="s">
        <v>12301</v>
      </c>
      <c r="E3801" s="9" t="s">
        <v>12302</v>
      </c>
      <c r="F3801" s="9" t="s">
        <v>12288</v>
      </c>
      <c r="G3801" s="19"/>
    </row>
    <row r="3802">
      <c r="A3802" s="9" t="s">
        <v>10828</v>
      </c>
      <c r="B3802" s="18" t="s">
        <v>12284</v>
      </c>
      <c r="C3802" s="9" t="s">
        <v>12300</v>
      </c>
      <c r="D3802" s="9" t="s">
        <v>12298</v>
      </c>
      <c r="E3802" s="9" t="s">
        <v>12303</v>
      </c>
      <c r="F3802" s="9" t="s">
        <v>12288</v>
      </c>
      <c r="G3802" s="19"/>
    </row>
    <row r="3803">
      <c r="A3803" s="9" t="s">
        <v>10828</v>
      </c>
      <c r="B3803" s="18" t="s">
        <v>12284</v>
      </c>
      <c r="C3803" s="9" t="s">
        <v>12304</v>
      </c>
      <c r="D3803" s="9" t="s">
        <v>12298</v>
      </c>
      <c r="E3803" s="9" t="s">
        <v>12305</v>
      </c>
      <c r="F3803" s="9" t="s">
        <v>12296</v>
      </c>
      <c r="G3803" s="19"/>
    </row>
    <row r="3804">
      <c r="A3804" s="9" t="s">
        <v>10828</v>
      </c>
      <c r="B3804" s="18" t="s">
        <v>12284</v>
      </c>
      <c r="C3804" s="9" t="s">
        <v>12306</v>
      </c>
      <c r="D3804" s="9" t="s">
        <v>1190</v>
      </c>
      <c r="E3804" s="9" t="s">
        <v>12307</v>
      </c>
      <c r="F3804" s="9" t="s">
        <v>12288</v>
      </c>
      <c r="G3804" s="19"/>
    </row>
    <row r="3805">
      <c r="A3805" s="9" t="s">
        <v>10828</v>
      </c>
      <c r="B3805" s="18" t="s">
        <v>12284</v>
      </c>
      <c r="C3805" s="9" t="s">
        <v>12306</v>
      </c>
      <c r="D3805" s="9" t="s">
        <v>12301</v>
      </c>
      <c r="E3805" s="9" t="s">
        <v>12308</v>
      </c>
      <c r="F3805" s="9" t="s">
        <v>12296</v>
      </c>
      <c r="G3805" s="19"/>
    </row>
    <row r="3806">
      <c r="A3806" s="9" t="s">
        <v>10828</v>
      </c>
      <c r="B3806" s="18" t="s">
        <v>12284</v>
      </c>
      <c r="C3806" s="9" t="s">
        <v>12306</v>
      </c>
      <c r="D3806" s="9" t="s">
        <v>12309</v>
      </c>
      <c r="E3806" s="9" t="s">
        <v>12310</v>
      </c>
      <c r="F3806" s="9" t="s">
        <v>12288</v>
      </c>
      <c r="G3806" s="19"/>
    </row>
    <row r="3807">
      <c r="A3807" s="9" t="s">
        <v>10828</v>
      </c>
      <c r="B3807" s="18" t="s">
        <v>12284</v>
      </c>
      <c r="C3807" s="9" t="s">
        <v>12311</v>
      </c>
      <c r="D3807" s="9" t="s">
        <v>12312</v>
      </c>
      <c r="E3807" s="9" t="s">
        <v>12313</v>
      </c>
      <c r="F3807" s="9" t="s">
        <v>12288</v>
      </c>
      <c r="G3807" s="19"/>
    </row>
    <row r="3808">
      <c r="A3808" s="9" t="s">
        <v>4788</v>
      </c>
      <c r="B3808" s="18" t="s">
        <v>4791</v>
      </c>
      <c r="C3808" s="9" t="s">
        <v>9515</v>
      </c>
      <c r="D3808" s="9" t="s">
        <v>9518</v>
      </c>
      <c r="E3808" s="9"/>
      <c r="F3808" s="9" t="s">
        <v>12314</v>
      </c>
      <c r="G3808" s="19"/>
    </row>
    <row r="3809">
      <c r="A3809" s="9" t="s">
        <v>316</v>
      </c>
      <c r="B3809" s="18" t="s">
        <v>7800</v>
      </c>
      <c r="C3809" s="9" t="s">
        <v>12315</v>
      </c>
      <c r="D3809" s="9" t="s">
        <v>12316</v>
      </c>
      <c r="E3809" s="9" t="s">
        <v>12317</v>
      </c>
      <c r="F3809" s="9" t="s">
        <v>12318</v>
      </c>
      <c r="G3809" s="19"/>
    </row>
    <row r="3810">
      <c r="A3810" s="9" t="s">
        <v>316</v>
      </c>
      <c r="B3810" s="18" t="s">
        <v>7800</v>
      </c>
      <c r="C3810" s="9" t="s">
        <v>12319</v>
      </c>
      <c r="D3810" s="9" t="s">
        <v>12320</v>
      </c>
      <c r="E3810" s="9" t="s">
        <v>12321</v>
      </c>
      <c r="F3810" s="9" t="s">
        <v>12318</v>
      </c>
      <c r="G3810" s="19"/>
    </row>
    <row r="3811">
      <c r="A3811" s="9" t="s">
        <v>316</v>
      </c>
      <c r="B3811" s="18" t="s">
        <v>7800</v>
      </c>
      <c r="C3811" s="9" t="s">
        <v>12322</v>
      </c>
      <c r="D3811" s="9" t="s">
        <v>12323</v>
      </c>
      <c r="E3811" s="9" t="s">
        <v>12324</v>
      </c>
      <c r="F3811" s="9" t="s">
        <v>12325</v>
      </c>
      <c r="G3811" s="19"/>
    </row>
    <row r="3812">
      <c r="A3812" s="9" t="s">
        <v>316</v>
      </c>
      <c r="B3812" s="18" t="s">
        <v>8604</v>
      </c>
      <c r="C3812" s="9" t="s">
        <v>8659</v>
      </c>
      <c r="D3812" s="9" t="s">
        <v>12326</v>
      </c>
      <c r="E3812" s="9" t="s">
        <v>12327</v>
      </c>
      <c r="F3812" s="9" t="s">
        <v>7486</v>
      </c>
      <c r="G3812" s="19"/>
    </row>
    <row r="3813">
      <c r="A3813" s="9" t="s">
        <v>4540</v>
      </c>
      <c r="B3813" s="18" t="s">
        <v>4614</v>
      </c>
      <c r="C3813" s="9"/>
      <c r="D3813" s="9" t="s">
        <v>12328</v>
      </c>
      <c r="E3813" s="9"/>
      <c r="F3813" s="9" t="s">
        <v>12329</v>
      </c>
      <c r="G3813" s="19"/>
    </row>
    <row r="3814">
      <c r="A3814" s="9" t="s">
        <v>230</v>
      </c>
      <c r="B3814" s="18" t="s">
        <v>12330</v>
      </c>
      <c r="C3814" s="9" t="s">
        <v>12331</v>
      </c>
      <c r="D3814" s="9" t="s">
        <v>12332</v>
      </c>
      <c r="E3814" s="9"/>
      <c r="F3814" s="9" t="s">
        <v>12333</v>
      </c>
      <c r="G3814" s="19"/>
    </row>
    <row r="3815">
      <c r="A3815" s="9" t="s">
        <v>388</v>
      </c>
      <c r="B3815" s="18" t="s">
        <v>6178</v>
      </c>
      <c r="C3815" s="9" t="s">
        <v>6502</v>
      </c>
      <c r="D3815" s="9" t="s">
        <v>368</v>
      </c>
      <c r="E3815" s="9" t="s">
        <v>12334</v>
      </c>
      <c r="F3815" s="9" t="s">
        <v>12335</v>
      </c>
      <c r="G3815" s="19"/>
    </row>
    <row r="3816">
      <c r="A3816" s="9" t="s">
        <v>234</v>
      </c>
      <c r="B3816" s="18" t="s">
        <v>12336</v>
      </c>
      <c r="C3816" s="9" t="s">
        <v>12337</v>
      </c>
      <c r="D3816" s="9" t="s">
        <v>12338</v>
      </c>
      <c r="E3816" s="9" t="s">
        <v>12339</v>
      </c>
      <c r="F3816" s="9" t="s">
        <v>12340</v>
      </c>
      <c r="G3816" s="19"/>
    </row>
    <row r="3817">
      <c r="A3817" s="9" t="s">
        <v>234</v>
      </c>
      <c r="B3817" s="18" t="s">
        <v>12336</v>
      </c>
      <c r="C3817" s="9" t="s">
        <v>12341</v>
      </c>
      <c r="D3817" s="9" t="s">
        <v>12342</v>
      </c>
      <c r="E3817" s="9" t="s">
        <v>12343</v>
      </c>
      <c r="F3817" s="9" t="s">
        <v>12340</v>
      </c>
      <c r="G3817" s="19"/>
    </row>
    <row r="3818">
      <c r="A3818" s="9" t="s">
        <v>234</v>
      </c>
      <c r="B3818" s="18" t="s">
        <v>12336</v>
      </c>
      <c r="C3818" s="9" t="s">
        <v>12344</v>
      </c>
      <c r="D3818" s="9" t="s">
        <v>12345</v>
      </c>
      <c r="E3818" s="9" t="s">
        <v>12346</v>
      </c>
      <c r="F3818" s="9" t="s">
        <v>12340</v>
      </c>
      <c r="G3818" s="19"/>
    </row>
    <row r="3819">
      <c r="A3819" s="60" t="s">
        <v>366</v>
      </c>
    </row>
    <row r="3820">
      <c r="A3820" s="9" t="s">
        <v>316</v>
      </c>
      <c r="B3820" s="18" t="s">
        <v>7800</v>
      </c>
      <c r="C3820" s="9"/>
      <c r="D3820" s="9"/>
      <c r="E3820" s="9" t="s">
        <v>12347</v>
      </c>
      <c r="F3820" s="9" t="s">
        <v>12325</v>
      </c>
      <c r="G3820" s="19"/>
    </row>
    <row r="3821">
      <c r="A3821" s="9" t="s">
        <v>248</v>
      </c>
      <c r="B3821" s="18" t="s">
        <v>4908</v>
      </c>
      <c r="C3821" s="9"/>
      <c r="D3821" s="9"/>
      <c r="E3821" s="9"/>
      <c r="F3821" s="9" t="s">
        <v>12329</v>
      </c>
      <c r="G3821" s="19"/>
    </row>
    <row r="3822">
      <c r="A3822" s="1" t="s">
        <v>12348</v>
      </c>
    </row>
    <row r="3823">
      <c r="A3823" s="9" t="s">
        <v>248</v>
      </c>
      <c r="B3823" s="18" t="s">
        <v>4908</v>
      </c>
      <c r="C3823" s="19"/>
      <c r="D3823" s="19"/>
      <c r="E3823" s="19"/>
      <c r="F3823" s="19"/>
      <c r="G3823" s="19"/>
    </row>
    <row r="3824">
      <c r="A3824" s="190" t="s">
        <v>12349</v>
      </c>
    </row>
    <row r="3825">
      <c r="A3825" s="9" t="s">
        <v>8405</v>
      </c>
      <c r="B3825" s="18" t="s">
        <v>8406</v>
      </c>
      <c r="C3825" s="9"/>
      <c r="D3825" s="9" t="s">
        <v>10773</v>
      </c>
      <c r="E3825" s="19"/>
      <c r="F3825" s="155" t="s">
        <v>152</v>
      </c>
      <c r="G3825" s="19"/>
    </row>
    <row r="3826">
      <c r="A3826" s="9" t="s">
        <v>8405</v>
      </c>
      <c r="B3826" s="18" t="s">
        <v>8406</v>
      </c>
      <c r="C3826" s="9"/>
      <c r="D3826" s="9" t="s">
        <v>271</v>
      </c>
      <c r="E3826" s="19"/>
      <c r="F3826" s="155" t="s">
        <v>152</v>
      </c>
      <c r="G3826" s="19"/>
    </row>
    <row r="3827">
      <c r="A3827" s="9" t="s">
        <v>8405</v>
      </c>
      <c r="B3827" s="18" t="s">
        <v>8406</v>
      </c>
      <c r="C3827" s="9"/>
      <c r="D3827" s="9" t="s">
        <v>276</v>
      </c>
      <c r="E3827" s="19"/>
      <c r="F3827" s="155" t="s">
        <v>152</v>
      </c>
      <c r="G3827" s="19"/>
    </row>
    <row r="3828">
      <c r="A3828" s="9" t="s">
        <v>8405</v>
      </c>
      <c r="B3828" s="18" t="s">
        <v>8406</v>
      </c>
      <c r="C3828" s="9" t="s">
        <v>12350</v>
      </c>
      <c r="D3828" s="9" t="s">
        <v>4515</v>
      </c>
      <c r="E3828" s="19"/>
      <c r="F3828" s="155" t="s">
        <v>152</v>
      </c>
      <c r="G3828" s="19"/>
    </row>
    <row r="3829">
      <c r="A3829" s="60" t="s">
        <v>366</v>
      </c>
    </row>
    <row r="3830">
      <c r="A3830" s="9" t="s">
        <v>368</v>
      </c>
      <c r="B3830" s="18" t="s">
        <v>368</v>
      </c>
      <c r="C3830" s="9"/>
      <c r="D3830" s="9"/>
      <c r="E3830" s="9" t="s">
        <v>12351</v>
      </c>
      <c r="F3830" s="155"/>
      <c r="G3830" s="19"/>
    </row>
    <row r="3831">
      <c r="A3831" s="9" t="s">
        <v>368</v>
      </c>
      <c r="B3831" s="18" t="s">
        <v>368</v>
      </c>
      <c r="C3831" s="9"/>
      <c r="D3831" s="9"/>
      <c r="E3831" s="9" t="s">
        <v>12352</v>
      </c>
      <c r="F3831" s="155"/>
      <c r="G3831" s="19"/>
    </row>
    <row r="3832">
      <c r="A3832" s="9" t="s">
        <v>368</v>
      </c>
      <c r="B3832" s="18" t="s">
        <v>368</v>
      </c>
      <c r="C3832" s="9"/>
      <c r="D3832" s="9"/>
      <c r="E3832" s="9" t="s">
        <v>12353</v>
      </c>
      <c r="F3832" s="155" t="s">
        <v>152</v>
      </c>
      <c r="G3832" s="19"/>
    </row>
    <row r="3833">
      <c r="A3833" s="9" t="s">
        <v>368</v>
      </c>
      <c r="B3833" s="18" t="s">
        <v>368</v>
      </c>
      <c r="C3833" s="9"/>
      <c r="D3833" s="9"/>
      <c r="E3833" s="9" t="s">
        <v>2709</v>
      </c>
      <c r="F3833" s="155"/>
      <c r="G3833" s="19"/>
    </row>
    <row r="3834">
      <c r="A3834" s="9" t="s">
        <v>368</v>
      </c>
      <c r="B3834" s="18" t="s">
        <v>368</v>
      </c>
      <c r="C3834" s="9"/>
      <c r="D3834" s="9"/>
      <c r="E3834" s="9" t="s">
        <v>5172</v>
      </c>
      <c r="F3834" s="155"/>
      <c r="G3834" s="19"/>
    </row>
    <row r="3835">
      <c r="A3835" s="9" t="s">
        <v>368</v>
      </c>
      <c r="B3835" s="18" t="s">
        <v>368</v>
      </c>
      <c r="C3835" s="9"/>
      <c r="D3835" s="9"/>
      <c r="E3835" s="9" t="s">
        <v>6020</v>
      </c>
      <c r="F3835" s="155"/>
      <c r="G3835" s="19"/>
    </row>
    <row r="3836">
      <c r="A3836" s="1" t="s">
        <v>12354</v>
      </c>
    </row>
    <row r="3837">
      <c r="A3837" s="295" t="s">
        <v>687</v>
      </c>
      <c r="B3837" s="18" t="s">
        <v>693</v>
      </c>
      <c r="C3837" s="19" t="s">
        <v>1634</v>
      </c>
      <c r="D3837" s="19" t="s">
        <v>2073</v>
      </c>
      <c r="E3837" s="9"/>
      <c r="F3837" s="9" t="s">
        <v>12355</v>
      </c>
      <c r="G3837" s="19"/>
    </row>
    <row r="3838">
      <c r="A3838" s="295" t="s">
        <v>687</v>
      </c>
      <c r="B3838" s="18" t="s">
        <v>1638</v>
      </c>
      <c r="C3838" s="9" t="s">
        <v>9551</v>
      </c>
      <c r="D3838" s="9" t="s">
        <v>12356</v>
      </c>
      <c r="E3838" s="9"/>
      <c r="F3838" s="9" t="s">
        <v>12357</v>
      </c>
      <c r="G3838" s="19"/>
    </row>
    <row r="3839">
      <c r="A3839" s="67" t="s">
        <v>366</v>
      </c>
    </row>
    <row r="3840">
      <c r="A3840" s="295" t="s">
        <v>326</v>
      </c>
      <c r="B3840" s="18" t="s">
        <v>658</v>
      </c>
      <c r="C3840" s="19"/>
      <c r="D3840" s="19"/>
      <c r="E3840" s="9"/>
      <c r="F3840" s="9"/>
      <c r="G3840" s="19"/>
    </row>
    <row r="3841">
      <c r="A3841" s="295" t="s">
        <v>687</v>
      </c>
      <c r="B3841" s="18" t="s">
        <v>2672</v>
      </c>
      <c r="C3841" s="19"/>
      <c r="D3841" s="19"/>
      <c r="E3841" s="9"/>
      <c r="F3841" s="9" t="s">
        <v>12355</v>
      </c>
      <c r="G3841" s="19"/>
    </row>
    <row r="3842">
      <c r="A3842" s="1" t="s">
        <v>12358</v>
      </c>
    </row>
    <row r="3843">
      <c r="A3843" s="9" t="s">
        <v>316</v>
      </c>
      <c r="B3843" s="18" t="s">
        <v>6224</v>
      </c>
      <c r="C3843" s="9"/>
      <c r="D3843" s="9"/>
      <c r="E3843" s="9" t="s">
        <v>12359</v>
      </c>
      <c r="F3843" s="25" t="s">
        <v>12360</v>
      </c>
      <c r="G3843" s="19"/>
    </row>
    <row r="3844">
      <c r="A3844" s="9" t="s">
        <v>316</v>
      </c>
      <c r="B3844" s="18" t="s">
        <v>6224</v>
      </c>
      <c r="C3844" s="9"/>
      <c r="D3844" s="9"/>
      <c r="E3844" s="9" t="s">
        <v>12361</v>
      </c>
      <c r="F3844" s="25" t="s">
        <v>12360</v>
      </c>
      <c r="G3844" s="19"/>
    </row>
    <row r="3845">
      <c r="A3845" s="9" t="s">
        <v>326</v>
      </c>
      <c r="B3845" s="18" t="s">
        <v>1215</v>
      </c>
      <c r="C3845" s="9" t="s">
        <v>1484</v>
      </c>
      <c r="D3845" s="9" t="s">
        <v>5299</v>
      </c>
      <c r="E3845" s="9"/>
      <c r="F3845" s="144" t="s">
        <v>12362</v>
      </c>
      <c r="G3845" s="19"/>
    </row>
    <row r="3846">
      <c r="A3846" s="9" t="s">
        <v>326</v>
      </c>
      <c r="B3846" s="18" t="s">
        <v>1215</v>
      </c>
      <c r="C3846" s="9" t="s">
        <v>9979</v>
      </c>
      <c r="D3846" s="9" t="s">
        <v>10371</v>
      </c>
      <c r="E3846" s="9" t="s">
        <v>12363</v>
      </c>
      <c r="F3846" s="9" t="s">
        <v>12364</v>
      </c>
      <c r="G3846" s="19"/>
    </row>
    <row r="3847">
      <c r="A3847" s="9" t="s">
        <v>326</v>
      </c>
      <c r="B3847" s="18" t="s">
        <v>658</v>
      </c>
      <c r="C3847" s="9" t="s">
        <v>1249</v>
      </c>
      <c r="D3847" s="9" t="s">
        <v>12365</v>
      </c>
      <c r="E3847" s="9"/>
      <c r="F3847" s="9" t="s">
        <v>12366</v>
      </c>
      <c r="G3847" s="19"/>
    </row>
    <row r="3848">
      <c r="A3848" s="9" t="s">
        <v>687</v>
      </c>
      <c r="B3848" s="18" t="s">
        <v>1306</v>
      </c>
      <c r="C3848" s="9" t="s">
        <v>12367</v>
      </c>
      <c r="D3848" s="9" t="s">
        <v>1310</v>
      </c>
      <c r="E3848" s="9"/>
      <c r="F3848" s="9" t="s">
        <v>12368</v>
      </c>
      <c r="G3848" s="19"/>
    </row>
    <row r="3849">
      <c r="A3849" s="9" t="s">
        <v>687</v>
      </c>
      <c r="B3849" s="18" t="s">
        <v>693</v>
      </c>
      <c r="C3849" s="9" t="s">
        <v>702</v>
      </c>
      <c r="D3849" s="9" t="s">
        <v>837</v>
      </c>
      <c r="E3849" s="9"/>
      <c r="F3849" s="9" t="s">
        <v>12369</v>
      </c>
      <c r="G3849" s="19"/>
    </row>
    <row r="3850">
      <c r="A3850" s="9" t="s">
        <v>687</v>
      </c>
      <c r="B3850" s="18" t="s">
        <v>693</v>
      </c>
      <c r="C3850" s="9" t="s">
        <v>715</v>
      </c>
      <c r="D3850" s="9" t="s">
        <v>4806</v>
      </c>
      <c r="E3850" s="9"/>
      <c r="F3850" s="9" t="s">
        <v>12370</v>
      </c>
      <c r="G3850" s="19"/>
    </row>
    <row r="3851">
      <c r="A3851" s="9" t="s">
        <v>687</v>
      </c>
      <c r="B3851" s="18" t="s">
        <v>693</v>
      </c>
      <c r="C3851" s="9" t="s">
        <v>977</v>
      </c>
      <c r="D3851" s="9" t="s">
        <v>2713</v>
      </c>
      <c r="E3851" s="9"/>
      <c r="F3851" s="9" t="s">
        <v>12371</v>
      </c>
      <c r="G3851" s="19"/>
    </row>
    <row r="3852">
      <c r="A3852" s="9" t="s">
        <v>687</v>
      </c>
      <c r="B3852" s="18" t="s">
        <v>693</v>
      </c>
      <c r="C3852" s="9" t="s">
        <v>1636</v>
      </c>
      <c r="D3852" s="9" t="s">
        <v>4672</v>
      </c>
      <c r="E3852" s="9"/>
      <c r="F3852" s="9" t="s">
        <v>12364</v>
      </c>
      <c r="G3852" s="19"/>
    </row>
    <row r="3853">
      <c r="A3853" s="9" t="s">
        <v>687</v>
      </c>
      <c r="B3853" s="18" t="s">
        <v>1638</v>
      </c>
      <c r="C3853" s="9" t="s">
        <v>12372</v>
      </c>
      <c r="D3853" s="9" t="s">
        <v>12373</v>
      </c>
      <c r="E3853" s="9"/>
      <c r="F3853" s="9" t="s">
        <v>12374</v>
      </c>
      <c r="G3853" s="19"/>
    </row>
    <row r="3854">
      <c r="A3854" s="9" t="s">
        <v>687</v>
      </c>
      <c r="B3854" s="18" t="s">
        <v>1638</v>
      </c>
      <c r="C3854" s="9" t="s">
        <v>12372</v>
      </c>
      <c r="D3854" s="9" t="s">
        <v>12375</v>
      </c>
      <c r="E3854" s="9"/>
      <c r="F3854" s="9" t="s">
        <v>7151</v>
      </c>
      <c r="G3854" s="19"/>
    </row>
    <row r="3855">
      <c r="A3855" s="9" t="s">
        <v>687</v>
      </c>
      <c r="B3855" s="18" t="s">
        <v>1638</v>
      </c>
      <c r="C3855" s="9" t="s">
        <v>2925</v>
      </c>
      <c r="D3855" s="9" t="s">
        <v>12376</v>
      </c>
      <c r="E3855" s="9"/>
      <c r="F3855" s="144" t="s">
        <v>12377</v>
      </c>
      <c r="G3855" s="19"/>
    </row>
    <row r="3856">
      <c r="A3856" s="9" t="s">
        <v>687</v>
      </c>
      <c r="B3856" s="18" t="s">
        <v>1638</v>
      </c>
      <c r="C3856" s="9" t="s">
        <v>12378</v>
      </c>
      <c r="D3856" s="9" t="s">
        <v>12379</v>
      </c>
      <c r="E3856" s="9" t="s">
        <v>12380</v>
      </c>
      <c r="F3856" s="9" t="s">
        <v>12381</v>
      </c>
      <c r="G3856" s="19"/>
    </row>
    <row r="3857">
      <c r="A3857" s="9" t="s">
        <v>388</v>
      </c>
      <c r="B3857" s="18" t="s">
        <v>1006</v>
      </c>
      <c r="C3857" s="9" t="s">
        <v>2095</v>
      </c>
      <c r="D3857" s="9" t="s">
        <v>2096</v>
      </c>
      <c r="E3857" s="9"/>
      <c r="F3857" s="9" t="s">
        <v>12382</v>
      </c>
      <c r="G3857" s="19"/>
    </row>
    <row r="3858">
      <c r="A3858" s="9" t="s">
        <v>388</v>
      </c>
      <c r="B3858" s="18" t="s">
        <v>1006</v>
      </c>
      <c r="C3858" s="9" t="s">
        <v>2095</v>
      </c>
      <c r="D3858" s="9" t="s">
        <v>7194</v>
      </c>
      <c r="E3858" s="9"/>
      <c r="F3858" s="9" t="s">
        <v>12383</v>
      </c>
      <c r="G3858" s="19"/>
    </row>
    <row r="3859">
      <c r="A3859" s="9" t="s">
        <v>388</v>
      </c>
      <c r="B3859" s="18" t="s">
        <v>1006</v>
      </c>
      <c r="C3859" s="9" t="s">
        <v>2095</v>
      </c>
      <c r="D3859" s="9" t="s">
        <v>3720</v>
      </c>
      <c r="E3859" s="9"/>
      <c r="F3859" s="9" t="s">
        <v>12384</v>
      </c>
      <c r="G3859" s="19"/>
    </row>
    <row r="3860">
      <c r="A3860" s="9" t="s">
        <v>388</v>
      </c>
      <c r="B3860" s="18" t="s">
        <v>1006</v>
      </c>
      <c r="C3860" s="9" t="s">
        <v>2813</v>
      </c>
      <c r="D3860" s="9" t="s">
        <v>12385</v>
      </c>
      <c r="E3860" s="9"/>
      <c r="F3860" s="9" t="s">
        <v>12384</v>
      </c>
      <c r="G3860" s="19"/>
    </row>
    <row r="3861">
      <c r="A3861" s="9" t="s">
        <v>388</v>
      </c>
      <c r="B3861" s="18" t="s">
        <v>1006</v>
      </c>
      <c r="C3861" s="9" t="s">
        <v>2106</v>
      </c>
      <c r="D3861" s="9" t="s">
        <v>2107</v>
      </c>
      <c r="E3861" s="9"/>
      <c r="F3861" s="9" t="s">
        <v>12386</v>
      </c>
      <c r="G3861" s="19"/>
    </row>
    <row r="3862">
      <c r="A3862" s="9" t="s">
        <v>388</v>
      </c>
      <c r="B3862" s="18" t="s">
        <v>1006</v>
      </c>
      <c r="C3862" s="9" t="s">
        <v>2106</v>
      </c>
      <c r="D3862" s="9" t="s">
        <v>12387</v>
      </c>
      <c r="E3862" s="9"/>
      <c r="F3862" s="9" t="s">
        <v>12369</v>
      </c>
      <c r="G3862" s="19"/>
    </row>
    <row r="3863">
      <c r="A3863" s="9" t="s">
        <v>388</v>
      </c>
      <c r="B3863" s="18" t="s">
        <v>1006</v>
      </c>
      <c r="C3863" s="9" t="s">
        <v>3756</v>
      </c>
      <c r="D3863" s="9" t="s">
        <v>3318</v>
      </c>
      <c r="E3863" s="9"/>
      <c r="F3863" s="9" t="s">
        <v>12364</v>
      </c>
      <c r="G3863" s="19"/>
    </row>
    <row r="3864">
      <c r="A3864" s="9" t="s">
        <v>388</v>
      </c>
      <c r="B3864" s="18" t="s">
        <v>1006</v>
      </c>
      <c r="C3864" s="9" t="s">
        <v>2779</v>
      </c>
      <c r="D3864" s="9" t="s">
        <v>12388</v>
      </c>
      <c r="E3864" s="9"/>
      <c r="F3864" s="9" t="s">
        <v>12389</v>
      </c>
      <c r="G3864" s="19"/>
    </row>
    <row r="3865">
      <c r="A3865" s="9" t="s">
        <v>388</v>
      </c>
      <c r="B3865" s="18" t="s">
        <v>1010</v>
      </c>
      <c r="C3865" s="9" t="s">
        <v>1655</v>
      </c>
      <c r="D3865" s="9" t="s">
        <v>1656</v>
      </c>
      <c r="E3865" s="9"/>
      <c r="F3865" s="9" t="s">
        <v>12390</v>
      </c>
      <c r="G3865" s="19"/>
    </row>
    <row r="3866">
      <c r="A3866" s="9" t="s">
        <v>388</v>
      </c>
      <c r="B3866" s="18" t="s">
        <v>1010</v>
      </c>
      <c r="C3866" s="9" t="s">
        <v>1655</v>
      </c>
      <c r="D3866" s="9" t="s">
        <v>11200</v>
      </c>
      <c r="E3866" s="9"/>
      <c r="F3866" s="9" t="s">
        <v>12369</v>
      </c>
      <c r="G3866" s="19"/>
    </row>
    <row r="3867">
      <c r="A3867" s="9" t="s">
        <v>388</v>
      </c>
      <c r="B3867" s="18" t="s">
        <v>1010</v>
      </c>
      <c r="C3867" s="9" t="s">
        <v>1655</v>
      </c>
      <c r="D3867" s="9" t="s">
        <v>368</v>
      </c>
      <c r="E3867" s="9"/>
      <c r="F3867" s="9" t="s">
        <v>12391</v>
      </c>
      <c r="G3867" s="19"/>
    </row>
    <row r="3868">
      <c r="A3868" s="9" t="s">
        <v>388</v>
      </c>
      <c r="B3868" s="18" t="s">
        <v>1010</v>
      </c>
      <c r="C3868" s="9" t="s">
        <v>11832</v>
      </c>
      <c r="D3868" s="9" t="s">
        <v>368</v>
      </c>
      <c r="E3868" s="9"/>
      <c r="F3868" s="9" t="s">
        <v>12391</v>
      </c>
      <c r="G3868" s="19"/>
    </row>
    <row r="3869">
      <c r="A3869" s="9" t="s">
        <v>388</v>
      </c>
      <c r="B3869" s="18" t="s">
        <v>1010</v>
      </c>
      <c r="C3869" s="9" t="s">
        <v>2158</v>
      </c>
      <c r="D3869" s="9" t="s">
        <v>1669</v>
      </c>
      <c r="E3869" s="9"/>
      <c r="F3869" s="9" t="s">
        <v>12392</v>
      </c>
      <c r="G3869" s="19"/>
    </row>
    <row r="3870">
      <c r="A3870" s="9" t="s">
        <v>388</v>
      </c>
      <c r="B3870" s="18" t="s">
        <v>1010</v>
      </c>
      <c r="C3870" s="9" t="s">
        <v>2174</v>
      </c>
      <c r="D3870" s="9" t="s">
        <v>2176</v>
      </c>
      <c r="E3870" s="9"/>
      <c r="F3870" s="9" t="s">
        <v>12393</v>
      </c>
      <c r="G3870" s="19"/>
    </row>
    <row r="3871">
      <c r="A3871" s="9" t="s">
        <v>388</v>
      </c>
      <c r="B3871" s="18" t="s">
        <v>1010</v>
      </c>
      <c r="C3871" s="9" t="s">
        <v>10649</v>
      </c>
      <c r="D3871" s="9" t="s">
        <v>10650</v>
      </c>
      <c r="E3871" s="9"/>
      <c r="F3871" s="9" t="s">
        <v>12383</v>
      </c>
      <c r="G3871" s="19"/>
    </row>
    <row r="3872">
      <c r="A3872" s="9" t="s">
        <v>388</v>
      </c>
      <c r="B3872" s="18" t="s">
        <v>1010</v>
      </c>
      <c r="C3872" s="9" t="s">
        <v>12394</v>
      </c>
      <c r="D3872" s="9" t="s">
        <v>12395</v>
      </c>
      <c r="E3872" s="9"/>
      <c r="F3872" s="9" t="s">
        <v>12396</v>
      </c>
      <c r="G3872" s="19"/>
    </row>
    <row r="3873">
      <c r="A3873" s="9" t="s">
        <v>388</v>
      </c>
      <c r="B3873" s="18" t="s">
        <v>1010</v>
      </c>
      <c r="C3873" s="9" t="s">
        <v>2185</v>
      </c>
      <c r="D3873" s="9" t="s">
        <v>12397</v>
      </c>
      <c r="E3873" s="9"/>
      <c r="F3873" s="9" t="s">
        <v>12396</v>
      </c>
      <c r="G3873" s="19"/>
    </row>
    <row r="3874">
      <c r="A3874" s="9" t="s">
        <v>388</v>
      </c>
      <c r="B3874" s="18" t="s">
        <v>1010</v>
      </c>
      <c r="C3874" s="9" t="s">
        <v>12398</v>
      </c>
      <c r="D3874" s="9" t="s">
        <v>1691</v>
      </c>
      <c r="E3874" s="9"/>
      <c r="F3874" s="9" t="s">
        <v>12399</v>
      </c>
      <c r="G3874" s="19"/>
    </row>
    <row r="3875">
      <c r="A3875" s="9" t="s">
        <v>388</v>
      </c>
      <c r="B3875" s="18" t="s">
        <v>1010</v>
      </c>
      <c r="C3875" s="9" t="s">
        <v>10696</v>
      </c>
      <c r="D3875" s="9" t="s">
        <v>12400</v>
      </c>
      <c r="E3875" s="9"/>
      <c r="F3875" s="9" t="s">
        <v>12401</v>
      </c>
      <c r="G3875" s="19"/>
    </row>
    <row r="3876">
      <c r="A3876" s="9" t="s">
        <v>1016</v>
      </c>
      <c r="B3876" s="18" t="s">
        <v>1733</v>
      </c>
      <c r="C3876" s="9"/>
      <c r="D3876" s="9" t="s">
        <v>7554</v>
      </c>
      <c r="E3876" s="9"/>
      <c r="F3876" s="9" t="s">
        <v>12402</v>
      </c>
      <c r="G3876" s="19"/>
    </row>
    <row r="3877">
      <c r="A3877" s="9" t="s">
        <v>1016</v>
      </c>
      <c r="B3877" s="18" t="s">
        <v>1782</v>
      </c>
      <c r="C3877" s="9" t="s">
        <v>1024</v>
      </c>
      <c r="D3877" s="9" t="s">
        <v>12403</v>
      </c>
      <c r="E3877" s="9"/>
      <c r="F3877" s="9" t="s">
        <v>12386</v>
      </c>
      <c r="G3877" s="19"/>
    </row>
    <row r="3878">
      <c r="A3878" s="9" t="s">
        <v>1016</v>
      </c>
      <c r="B3878" s="18" t="s">
        <v>1782</v>
      </c>
      <c r="C3878" s="9" t="s">
        <v>1024</v>
      </c>
      <c r="D3878" s="9" t="s">
        <v>1865</v>
      </c>
      <c r="E3878" s="9"/>
      <c r="F3878" s="9" t="s">
        <v>12404</v>
      </c>
      <c r="G3878" s="19"/>
    </row>
    <row r="3879">
      <c r="A3879" s="9" t="s">
        <v>566</v>
      </c>
      <c r="B3879" s="18" t="s">
        <v>7555</v>
      </c>
      <c r="C3879" s="9" t="s">
        <v>12405</v>
      </c>
      <c r="D3879" s="9" t="s">
        <v>12406</v>
      </c>
      <c r="E3879" s="9"/>
      <c r="F3879" s="9" t="s">
        <v>12381</v>
      </c>
      <c r="G3879" s="19"/>
    </row>
    <row r="3880">
      <c r="A3880" s="9" t="s">
        <v>566</v>
      </c>
      <c r="B3880" s="18" t="s">
        <v>7555</v>
      </c>
      <c r="C3880" s="9" t="s">
        <v>12407</v>
      </c>
      <c r="D3880" s="9" t="s">
        <v>12408</v>
      </c>
      <c r="E3880" s="9"/>
      <c r="F3880" s="9" t="s">
        <v>12409</v>
      </c>
      <c r="G3880" s="19"/>
    </row>
    <row r="3881">
      <c r="A3881" s="9" t="s">
        <v>566</v>
      </c>
      <c r="B3881" s="18" t="s">
        <v>7555</v>
      </c>
      <c r="C3881" s="9" t="s">
        <v>12410</v>
      </c>
      <c r="D3881" s="9" t="s">
        <v>12411</v>
      </c>
      <c r="E3881" s="9"/>
      <c r="F3881" s="9" t="s">
        <v>12412</v>
      </c>
      <c r="G3881" s="19"/>
    </row>
    <row r="3882">
      <c r="A3882" s="9" t="s">
        <v>566</v>
      </c>
      <c r="B3882" s="18" t="s">
        <v>7555</v>
      </c>
      <c r="C3882" s="9" t="s">
        <v>12413</v>
      </c>
      <c r="D3882" s="9" t="s">
        <v>12414</v>
      </c>
      <c r="E3882" s="9"/>
      <c r="F3882" s="9" t="s">
        <v>12383</v>
      </c>
      <c r="G3882" s="19"/>
    </row>
    <row r="3883">
      <c r="A3883" s="9" t="s">
        <v>566</v>
      </c>
      <c r="B3883" s="18" t="s">
        <v>7555</v>
      </c>
      <c r="C3883" s="9" t="s">
        <v>12415</v>
      </c>
      <c r="D3883" s="9" t="s">
        <v>12416</v>
      </c>
      <c r="E3883" s="9"/>
      <c r="F3883" s="9" t="s">
        <v>12417</v>
      </c>
      <c r="G3883" s="19"/>
    </row>
    <row r="3884">
      <c r="A3884" s="9" t="s">
        <v>566</v>
      </c>
      <c r="B3884" s="18" t="s">
        <v>7555</v>
      </c>
      <c r="C3884" s="9" t="s">
        <v>12418</v>
      </c>
      <c r="D3884" s="9" t="s">
        <v>1630</v>
      </c>
      <c r="E3884" s="9"/>
      <c r="F3884" s="9" t="s">
        <v>12393</v>
      </c>
      <c r="G3884" s="19"/>
    </row>
    <row r="3885">
      <c r="A3885" s="9" t="s">
        <v>566</v>
      </c>
      <c r="B3885" s="18" t="s">
        <v>7555</v>
      </c>
      <c r="C3885" s="9" t="s">
        <v>12419</v>
      </c>
      <c r="D3885" s="9" t="s">
        <v>12420</v>
      </c>
      <c r="E3885" s="9"/>
      <c r="F3885" s="9" t="s">
        <v>12393</v>
      </c>
      <c r="G3885" s="19"/>
    </row>
    <row r="3886">
      <c r="A3886" s="9" t="s">
        <v>566</v>
      </c>
      <c r="B3886" s="18" t="s">
        <v>7555</v>
      </c>
      <c r="C3886" s="9" t="s">
        <v>12421</v>
      </c>
      <c r="D3886" s="9" t="s">
        <v>639</v>
      </c>
      <c r="E3886" s="9"/>
      <c r="F3886" s="9" t="s">
        <v>12422</v>
      </c>
      <c r="G3886" s="19"/>
    </row>
    <row r="3887">
      <c r="A3887" s="9" t="s">
        <v>566</v>
      </c>
      <c r="B3887" s="18" t="s">
        <v>7555</v>
      </c>
      <c r="C3887" s="9" t="s">
        <v>12423</v>
      </c>
      <c r="D3887" s="9" t="s">
        <v>720</v>
      </c>
      <c r="E3887" s="9"/>
      <c r="F3887" s="9" t="s">
        <v>12424</v>
      </c>
      <c r="G3887" s="19"/>
    </row>
    <row r="3888">
      <c r="A3888" s="9" t="s">
        <v>566</v>
      </c>
      <c r="B3888" s="18" t="s">
        <v>7555</v>
      </c>
      <c r="C3888" s="9" t="s">
        <v>12425</v>
      </c>
      <c r="D3888" s="9" t="s">
        <v>12426</v>
      </c>
      <c r="E3888" s="9"/>
      <c r="F3888" s="9" t="s">
        <v>12381</v>
      </c>
      <c r="G3888" s="19"/>
    </row>
    <row r="3889">
      <c r="A3889" s="9" t="s">
        <v>566</v>
      </c>
      <c r="B3889" s="18" t="s">
        <v>7555</v>
      </c>
      <c r="C3889" s="9" t="s">
        <v>12427</v>
      </c>
      <c r="D3889" s="9" t="s">
        <v>10703</v>
      </c>
      <c r="E3889" s="9"/>
      <c r="F3889" s="9" t="s">
        <v>12428</v>
      </c>
      <c r="G3889" s="19"/>
    </row>
    <row r="3890">
      <c r="A3890" s="9" t="s">
        <v>566</v>
      </c>
      <c r="B3890" s="18" t="s">
        <v>7555</v>
      </c>
      <c r="C3890" s="9" t="s">
        <v>12429</v>
      </c>
      <c r="D3890" s="9" t="s">
        <v>12430</v>
      </c>
      <c r="E3890" s="9"/>
      <c r="F3890" s="9" t="s">
        <v>12364</v>
      </c>
      <c r="G3890" s="19"/>
    </row>
    <row r="3891">
      <c r="A3891" s="9" t="s">
        <v>566</v>
      </c>
      <c r="B3891" s="18" t="s">
        <v>7555</v>
      </c>
      <c r="C3891" s="9" t="s">
        <v>12431</v>
      </c>
      <c r="D3891" s="9" t="s">
        <v>2073</v>
      </c>
      <c r="E3891" s="9"/>
      <c r="F3891" s="9" t="s">
        <v>12383</v>
      </c>
      <c r="G3891" s="19"/>
    </row>
    <row r="3892">
      <c r="A3892" s="9" t="s">
        <v>566</v>
      </c>
      <c r="B3892" s="18" t="s">
        <v>7555</v>
      </c>
      <c r="C3892" s="9" t="s">
        <v>12432</v>
      </c>
      <c r="D3892" s="9" t="s">
        <v>5345</v>
      </c>
      <c r="E3892" s="9"/>
      <c r="F3892" s="9" t="s">
        <v>1194</v>
      </c>
      <c r="G3892" s="19"/>
    </row>
    <row r="3893">
      <c r="A3893" s="60" t="s">
        <v>366</v>
      </c>
    </row>
    <row r="3894">
      <c r="A3894" s="9" t="s">
        <v>566</v>
      </c>
      <c r="B3894" s="18" t="s">
        <v>7555</v>
      </c>
      <c r="C3894" s="9"/>
      <c r="D3894" s="9"/>
      <c r="E3894" s="9" t="s">
        <v>2010</v>
      </c>
      <c r="F3894" s="9" t="s">
        <v>12369</v>
      </c>
      <c r="G3894" s="19"/>
    </row>
    <row r="3895">
      <c r="A3895" s="1" t="s">
        <v>12433</v>
      </c>
    </row>
    <row r="3896">
      <c r="A3896" s="376" t="s">
        <v>687</v>
      </c>
      <c r="B3896" s="381" t="s">
        <v>1306</v>
      </c>
      <c r="C3896" s="43" t="s">
        <v>1307</v>
      </c>
      <c r="D3896" s="43" t="s">
        <v>12434</v>
      </c>
      <c r="E3896" s="43" t="s">
        <v>12435</v>
      </c>
      <c r="F3896" s="84"/>
      <c r="G3896" s="84"/>
    </row>
    <row r="3897">
      <c r="A3897" s="67" t="s">
        <v>366</v>
      </c>
    </row>
    <row r="3898">
      <c r="A3898" s="376" t="s">
        <v>687</v>
      </c>
      <c r="B3898" s="381" t="s">
        <v>1293</v>
      </c>
      <c r="C3898" s="43"/>
      <c r="D3898" s="43"/>
      <c r="E3898" s="43" t="s">
        <v>12435</v>
      </c>
      <c r="F3898" s="84"/>
      <c r="G3898" s="84"/>
    </row>
    <row r="3899">
      <c r="A3899" s="376" t="s">
        <v>687</v>
      </c>
      <c r="B3899" s="381" t="s">
        <v>12436</v>
      </c>
      <c r="C3899" s="43"/>
      <c r="D3899" s="43"/>
      <c r="E3899" s="43" t="s">
        <v>12435</v>
      </c>
      <c r="F3899" s="84"/>
      <c r="G3899" s="84"/>
    </row>
    <row r="3900">
      <c r="A3900" s="376" t="s">
        <v>12437</v>
      </c>
      <c r="B3900" s="381" t="s">
        <v>12438</v>
      </c>
      <c r="C3900" s="43"/>
      <c r="D3900" s="43"/>
      <c r="E3900" s="43" t="s">
        <v>12435</v>
      </c>
      <c r="F3900" s="84"/>
      <c r="G3900" s="84"/>
    </row>
    <row r="3901">
      <c r="A3901" s="376" t="s">
        <v>12439</v>
      </c>
      <c r="B3901" s="381" t="s">
        <v>12440</v>
      </c>
      <c r="C3901" s="43"/>
      <c r="D3901" s="43"/>
      <c r="E3901" s="43" t="s">
        <v>12435</v>
      </c>
      <c r="F3901" s="84"/>
      <c r="G3901" s="84"/>
    </row>
    <row r="3902">
      <c r="A3902" s="1" t="s">
        <v>12441</v>
      </c>
    </row>
    <row r="3903">
      <c r="A3903" s="382" t="s">
        <v>2562</v>
      </c>
      <c r="B3903" s="383" t="s">
        <v>2563</v>
      </c>
      <c r="C3903" s="19" t="s">
        <v>2564</v>
      </c>
      <c r="D3903" s="9" t="s">
        <v>4068</v>
      </c>
      <c r="E3903" s="9"/>
      <c r="F3903" s="9" t="s">
        <v>12442</v>
      </c>
      <c r="G3903" s="19"/>
    </row>
    <row r="3904">
      <c r="A3904" s="382" t="s">
        <v>2562</v>
      </c>
      <c r="B3904" s="383" t="s">
        <v>2563</v>
      </c>
      <c r="C3904" s="19" t="s">
        <v>2564</v>
      </c>
      <c r="D3904" s="19" t="s">
        <v>3596</v>
      </c>
      <c r="E3904" s="9"/>
      <c r="F3904" s="9" t="s">
        <v>12443</v>
      </c>
      <c r="G3904" s="19"/>
    </row>
    <row r="3905">
      <c r="A3905" s="382" t="s">
        <v>2562</v>
      </c>
      <c r="B3905" s="383" t="s">
        <v>10229</v>
      </c>
      <c r="C3905" s="9"/>
      <c r="D3905" s="9" t="s">
        <v>10230</v>
      </c>
      <c r="E3905" s="9"/>
      <c r="F3905" s="9" t="s">
        <v>12444</v>
      </c>
      <c r="G3905" s="19"/>
    </row>
    <row r="3906">
      <c r="A3906" s="382" t="s">
        <v>2562</v>
      </c>
      <c r="B3906" s="383" t="s">
        <v>2592</v>
      </c>
      <c r="C3906" s="9"/>
      <c r="D3906" s="9" t="s">
        <v>12445</v>
      </c>
      <c r="E3906" s="9"/>
      <c r="F3906" s="9" t="s">
        <v>12446</v>
      </c>
      <c r="G3906" s="19"/>
    </row>
    <row r="3907">
      <c r="A3907" s="382" t="s">
        <v>230</v>
      </c>
      <c r="B3907" s="383" t="s">
        <v>4547</v>
      </c>
      <c r="C3907" s="9" t="s">
        <v>4548</v>
      </c>
      <c r="D3907" s="9" t="s">
        <v>12447</v>
      </c>
      <c r="E3907" s="9" t="s">
        <v>6630</v>
      </c>
      <c r="F3907" s="9" t="s">
        <v>12448</v>
      </c>
      <c r="G3907" s="19"/>
    </row>
    <row r="3908">
      <c r="A3908" s="382" t="s">
        <v>230</v>
      </c>
      <c r="B3908" s="383" t="s">
        <v>4547</v>
      </c>
      <c r="C3908" s="9" t="s">
        <v>4551</v>
      </c>
      <c r="D3908" s="9" t="s">
        <v>6367</v>
      </c>
      <c r="E3908" s="9" t="s">
        <v>6630</v>
      </c>
      <c r="F3908" s="9" t="s">
        <v>12448</v>
      </c>
      <c r="G3908" s="19"/>
    </row>
    <row r="3909">
      <c r="A3909" s="382" t="s">
        <v>687</v>
      </c>
      <c r="B3909" s="383" t="s">
        <v>2648</v>
      </c>
      <c r="C3909" s="9"/>
      <c r="D3909" s="9" t="s">
        <v>7427</v>
      </c>
      <c r="E3909" s="9" t="s">
        <v>7428</v>
      </c>
      <c r="F3909" s="9" t="s">
        <v>12446</v>
      </c>
      <c r="G3909" s="19"/>
    </row>
    <row r="3910">
      <c r="A3910" s="382" t="s">
        <v>687</v>
      </c>
      <c r="B3910" s="383" t="s">
        <v>1638</v>
      </c>
      <c r="C3910" s="9" t="s">
        <v>7444</v>
      </c>
      <c r="D3910" s="9" t="s">
        <v>7445</v>
      </c>
      <c r="E3910" s="9"/>
      <c r="F3910" s="9" t="s">
        <v>12446</v>
      </c>
      <c r="G3910" s="19"/>
    </row>
    <row r="3911">
      <c r="A3911" s="382" t="s">
        <v>687</v>
      </c>
      <c r="B3911" s="383" t="s">
        <v>1638</v>
      </c>
      <c r="C3911" s="9" t="s">
        <v>12449</v>
      </c>
      <c r="D3911" s="9" t="s">
        <v>12450</v>
      </c>
      <c r="E3911" s="9"/>
      <c r="F3911" s="9" t="s">
        <v>12442</v>
      </c>
      <c r="G3911" s="19"/>
    </row>
    <row r="3912">
      <c r="A3912" s="382" t="s">
        <v>687</v>
      </c>
      <c r="B3912" s="383" t="s">
        <v>1638</v>
      </c>
      <c r="C3912" s="9" t="s">
        <v>12451</v>
      </c>
      <c r="D3912" s="9" t="s">
        <v>12452</v>
      </c>
      <c r="E3912" s="9"/>
      <c r="F3912" s="9" t="s">
        <v>12443</v>
      </c>
      <c r="G3912" s="19"/>
    </row>
    <row r="3913">
      <c r="A3913" s="382" t="s">
        <v>248</v>
      </c>
      <c r="B3913" s="383" t="s">
        <v>4553</v>
      </c>
      <c r="C3913" s="9" t="s">
        <v>4554</v>
      </c>
      <c r="D3913" s="9" t="s">
        <v>4555</v>
      </c>
      <c r="E3913" s="9" t="s">
        <v>6630</v>
      </c>
      <c r="F3913" s="9" t="s">
        <v>12448</v>
      </c>
      <c r="G3913" s="19"/>
    </row>
    <row r="3914">
      <c r="A3914" s="382" t="s">
        <v>248</v>
      </c>
      <c r="B3914" s="383" t="s">
        <v>4553</v>
      </c>
      <c r="C3914" s="9" t="s">
        <v>5966</v>
      </c>
      <c r="D3914" s="9" t="s">
        <v>6411</v>
      </c>
      <c r="E3914" s="9" t="s">
        <v>6630</v>
      </c>
      <c r="F3914" s="384" t="s">
        <v>12448</v>
      </c>
      <c r="G3914" s="19"/>
    </row>
    <row r="3915">
      <c r="A3915" s="382" t="s">
        <v>388</v>
      </c>
      <c r="B3915" s="383" t="s">
        <v>1006</v>
      </c>
      <c r="C3915" s="9"/>
      <c r="D3915" s="9" t="s">
        <v>12453</v>
      </c>
      <c r="E3915" s="9"/>
      <c r="F3915" s="9" t="s">
        <v>12454</v>
      </c>
      <c r="G3915" s="19"/>
    </row>
    <row r="3916">
      <c r="A3916" s="382" t="s">
        <v>388</v>
      </c>
      <c r="B3916" s="383" t="s">
        <v>1006</v>
      </c>
      <c r="C3916" s="9"/>
      <c r="D3916" s="9" t="s">
        <v>12455</v>
      </c>
      <c r="E3916" s="9"/>
      <c r="F3916" s="9" t="s">
        <v>12456</v>
      </c>
      <c r="G3916" s="19"/>
    </row>
    <row r="3917">
      <c r="A3917" s="382" t="s">
        <v>388</v>
      </c>
      <c r="B3917" s="383" t="s">
        <v>1006</v>
      </c>
      <c r="C3917" s="9"/>
      <c r="D3917" s="9" t="s">
        <v>2805</v>
      </c>
      <c r="E3917" s="9"/>
      <c r="F3917" s="9" t="s">
        <v>12457</v>
      </c>
      <c r="G3917" s="19"/>
    </row>
    <row r="3918">
      <c r="A3918" s="382" t="s">
        <v>388</v>
      </c>
      <c r="B3918" s="383" t="s">
        <v>1006</v>
      </c>
      <c r="C3918" s="9"/>
      <c r="D3918" s="9" t="s">
        <v>7507</v>
      </c>
      <c r="E3918" s="9"/>
      <c r="F3918" s="9" t="s">
        <v>12444</v>
      </c>
      <c r="G3918" s="19"/>
    </row>
    <row r="3919">
      <c r="A3919" s="382" t="s">
        <v>388</v>
      </c>
      <c r="B3919" s="383" t="s">
        <v>1006</v>
      </c>
      <c r="C3919" s="9"/>
      <c r="D3919" s="9" t="s">
        <v>12458</v>
      </c>
      <c r="E3919" s="9"/>
      <c r="F3919" s="9" t="s">
        <v>12459</v>
      </c>
      <c r="G3919" s="19"/>
    </row>
    <row r="3920">
      <c r="A3920" s="382" t="s">
        <v>388</v>
      </c>
      <c r="B3920" s="383" t="s">
        <v>1006</v>
      </c>
      <c r="C3920" s="9"/>
      <c r="D3920" s="9" t="s">
        <v>12460</v>
      </c>
      <c r="E3920" s="9"/>
      <c r="F3920" s="9" t="s">
        <v>12443</v>
      </c>
      <c r="G3920" s="19"/>
    </row>
    <row r="3921">
      <c r="A3921" s="382" t="s">
        <v>388</v>
      </c>
      <c r="B3921" s="383" t="s">
        <v>1006</v>
      </c>
      <c r="C3921" s="9"/>
      <c r="D3921" s="9" t="s">
        <v>12461</v>
      </c>
      <c r="E3921" s="9"/>
      <c r="F3921" s="9" t="s">
        <v>12443</v>
      </c>
      <c r="G3921" s="19"/>
    </row>
    <row r="3922">
      <c r="A3922" s="382" t="s">
        <v>388</v>
      </c>
      <c r="B3922" s="383" t="s">
        <v>1006</v>
      </c>
      <c r="C3922" s="9"/>
      <c r="D3922" s="9" t="s">
        <v>12462</v>
      </c>
      <c r="E3922" s="9"/>
      <c r="F3922" s="9" t="s">
        <v>12463</v>
      </c>
      <c r="G3922" s="19"/>
    </row>
    <row r="3923">
      <c r="A3923" s="382" t="s">
        <v>388</v>
      </c>
      <c r="B3923" s="383" t="s">
        <v>1006</v>
      </c>
      <c r="C3923" s="9"/>
      <c r="D3923" s="9" t="s">
        <v>12464</v>
      </c>
      <c r="E3923" s="9"/>
      <c r="F3923" s="9" t="s">
        <v>12465</v>
      </c>
      <c r="G3923" s="19"/>
    </row>
    <row r="3924">
      <c r="A3924" s="382" t="s">
        <v>388</v>
      </c>
      <c r="B3924" s="383" t="s">
        <v>1006</v>
      </c>
      <c r="C3924" s="9"/>
      <c r="D3924" s="9" t="s">
        <v>2819</v>
      </c>
      <c r="E3924" s="9"/>
      <c r="F3924" s="9" t="s">
        <v>12466</v>
      </c>
      <c r="G3924" s="19"/>
    </row>
    <row r="3925">
      <c r="A3925" s="382" t="s">
        <v>388</v>
      </c>
      <c r="B3925" s="383" t="s">
        <v>1006</v>
      </c>
      <c r="C3925" s="9"/>
      <c r="D3925" s="9" t="s">
        <v>3737</v>
      </c>
      <c r="E3925" s="9"/>
      <c r="F3925" s="9" t="s">
        <v>12443</v>
      </c>
      <c r="G3925" s="19"/>
    </row>
    <row r="3926">
      <c r="A3926" s="382" t="s">
        <v>388</v>
      </c>
      <c r="B3926" s="383" t="s">
        <v>1006</v>
      </c>
      <c r="C3926" s="9"/>
      <c r="D3926" s="9" t="s">
        <v>12467</v>
      </c>
      <c r="E3926" s="9"/>
      <c r="F3926" s="9" t="s">
        <v>12454</v>
      </c>
      <c r="G3926" s="19"/>
    </row>
    <row r="3927">
      <c r="A3927" s="385" t="s">
        <v>388</v>
      </c>
      <c r="B3927" s="383" t="s">
        <v>5405</v>
      </c>
      <c r="C3927" s="9" t="s">
        <v>12468</v>
      </c>
      <c r="D3927" s="9" t="s">
        <v>12469</v>
      </c>
      <c r="E3927" s="19"/>
      <c r="F3927" s="9" t="s">
        <v>1229</v>
      </c>
      <c r="G3927" s="19"/>
    </row>
    <row r="3928">
      <c r="A3928" s="385" t="s">
        <v>388</v>
      </c>
      <c r="B3928" s="386" t="s">
        <v>1010</v>
      </c>
      <c r="C3928" s="19" t="s">
        <v>12470</v>
      </c>
      <c r="D3928" s="19" t="s">
        <v>12471</v>
      </c>
      <c r="E3928" s="19"/>
      <c r="F3928" s="9" t="s">
        <v>12457</v>
      </c>
      <c r="G3928" s="19"/>
    </row>
    <row r="3929">
      <c r="A3929" s="385" t="s">
        <v>388</v>
      </c>
      <c r="B3929" s="386" t="s">
        <v>1010</v>
      </c>
      <c r="C3929" s="19" t="s">
        <v>12472</v>
      </c>
      <c r="D3929" s="19" t="s">
        <v>12473</v>
      </c>
      <c r="E3929" s="19"/>
      <c r="F3929" s="9" t="s">
        <v>12474</v>
      </c>
      <c r="G3929" s="19"/>
    </row>
    <row r="3930">
      <c r="A3930" s="385" t="s">
        <v>388</v>
      </c>
      <c r="B3930" s="386" t="s">
        <v>1010</v>
      </c>
      <c r="C3930" s="19" t="s">
        <v>12475</v>
      </c>
      <c r="D3930" s="19" t="s">
        <v>12476</v>
      </c>
      <c r="E3930" s="19"/>
      <c r="F3930" s="9" t="s">
        <v>12477</v>
      </c>
      <c r="G3930" s="19"/>
    </row>
    <row r="3931">
      <c r="A3931" s="385" t="s">
        <v>388</v>
      </c>
      <c r="B3931" s="386" t="s">
        <v>1010</v>
      </c>
      <c r="C3931" s="19" t="s">
        <v>11116</v>
      </c>
      <c r="D3931" s="19" t="s">
        <v>12478</v>
      </c>
      <c r="E3931" s="19" t="s">
        <v>8856</v>
      </c>
      <c r="F3931" s="9" t="s">
        <v>12474</v>
      </c>
      <c r="G3931" s="19"/>
    </row>
    <row r="3932">
      <c r="A3932" s="385" t="s">
        <v>388</v>
      </c>
      <c r="B3932" s="386" t="s">
        <v>1010</v>
      </c>
      <c r="C3932" s="19" t="s">
        <v>11832</v>
      </c>
      <c r="D3932" s="19" t="s">
        <v>12479</v>
      </c>
      <c r="E3932" s="19"/>
      <c r="F3932" s="9" t="s">
        <v>12480</v>
      </c>
      <c r="G3932" s="19"/>
    </row>
    <row r="3933">
      <c r="A3933" s="382" t="s">
        <v>388</v>
      </c>
      <c r="B3933" s="383" t="s">
        <v>1010</v>
      </c>
      <c r="C3933" s="9" t="s">
        <v>2167</v>
      </c>
      <c r="D3933" s="9" t="s">
        <v>10817</v>
      </c>
      <c r="E3933" s="9"/>
      <c r="F3933" s="9" t="s">
        <v>12446</v>
      </c>
      <c r="G3933" s="19"/>
    </row>
    <row r="3934">
      <c r="A3934" s="382" t="s">
        <v>388</v>
      </c>
      <c r="B3934" s="383" t="s">
        <v>1010</v>
      </c>
      <c r="C3934" s="9" t="s">
        <v>12394</v>
      </c>
      <c r="D3934" s="9" t="s">
        <v>12481</v>
      </c>
      <c r="E3934" s="9"/>
      <c r="F3934" s="9" t="s">
        <v>12442</v>
      </c>
      <c r="G3934" s="19"/>
    </row>
    <row r="3935">
      <c r="A3935" s="382" t="s">
        <v>388</v>
      </c>
      <c r="B3935" s="383" t="s">
        <v>1010</v>
      </c>
      <c r="C3935" s="9" t="s">
        <v>12398</v>
      </c>
      <c r="D3935" s="9" t="s">
        <v>12482</v>
      </c>
      <c r="E3935" s="9" t="s">
        <v>2684</v>
      </c>
      <c r="F3935" s="9" t="s">
        <v>12443</v>
      </c>
      <c r="G3935" s="19"/>
    </row>
    <row r="3936">
      <c r="A3936" s="382" t="s">
        <v>388</v>
      </c>
      <c r="B3936" s="383" t="s">
        <v>1010</v>
      </c>
      <c r="C3936" s="9" t="s">
        <v>2189</v>
      </c>
      <c r="D3936" s="9" t="s">
        <v>12483</v>
      </c>
      <c r="E3936" s="9"/>
      <c r="F3936" s="9" t="s">
        <v>12454</v>
      </c>
      <c r="G3936" s="19"/>
    </row>
    <row r="3937">
      <c r="A3937" s="382" t="s">
        <v>388</v>
      </c>
      <c r="B3937" s="383" t="s">
        <v>1010</v>
      </c>
      <c r="C3937" s="9" t="s">
        <v>2196</v>
      </c>
      <c r="D3937" s="9" t="s">
        <v>12484</v>
      </c>
      <c r="E3937" s="9"/>
      <c r="F3937" s="9" t="s">
        <v>12480</v>
      </c>
      <c r="G3937" s="19"/>
    </row>
    <row r="3938">
      <c r="A3938" s="382" t="s">
        <v>388</v>
      </c>
      <c r="B3938" s="383" t="s">
        <v>1010</v>
      </c>
      <c r="C3938" s="9" t="s">
        <v>7537</v>
      </c>
      <c r="D3938" s="9" t="s">
        <v>7538</v>
      </c>
      <c r="E3938" s="9"/>
      <c r="F3938" s="9" t="s">
        <v>12443</v>
      </c>
      <c r="G3938" s="19"/>
    </row>
    <row r="3939">
      <c r="A3939" s="382" t="s">
        <v>388</v>
      </c>
      <c r="B3939" s="383" t="s">
        <v>1010</v>
      </c>
      <c r="C3939" s="9" t="s">
        <v>12485</v>
      </c>
      <c r="D3939" s="9" t="s">
        <v>12486</v>
      </c>
      <c r="E3939" s="9"/>
      <c r="F3939" s="9" t="s">
        <v>12487</v>
      </c>
      <c r="G3939" s="19"/>
    </row>
    <row r="3940">
      <c r="A3940" s="382" t="s">
        <v>388</v>
      </c>
      <c r="B3940" s="383" t="s">
        <v>1010</v>
      </c>
      <c r="C3940" s="9" t="s">
        <v>10633</v>
      </c>
      <c r="D3940" s="9" t="s">
        <v>10634</v>
      </c>
      <c r="E3940" s="9" t="s">
        <v>2684</v>
      </c>
      <c r="F3940" s="9" t="s">
        <v>1229</v>
      </c>
      <c r="G3940" s="19"/>
    </row>
    <row r="3941">
      <c r="A3941" s="382" t="s">
        <v>388</v>
      </c>
      <c r="B3941" s="383" t="s">
        <v>1010</v>
      </c>
      <c r="C3941" s="9" t="s">
        <v>12488</v>
      </c>
      <c r="D3941" s="9" t="s">
        <v>12489</v>
      </c>
      <c r="E3941" s="9"/>
      <c r="F3941" s="9" t="s">
        <v>12446</v>
      </c>
      <c r="G3941" s="19"/>
    </row>
    <row r="3942">
      <c r="A3942" s="382" t="s">
        <v>388</v>
      </c>
      <c r="B3942" s="383" t="s">
        <v>1392</v>
      </c>
      <c r="C3942" s="9" t="s">
        <v>12490</v>
      </c>
      <c r="D3942" s="9" t="s">
        <v>12491</v>
      </c>
      <c r="E3942" s="9" t="s">
        <v>12492</v>
      </c>
      <c r="F3942" s="9" t="s">
        <v>12463</v>
      </c>
      <c r="G3942" s="19"/>
    </row>
    <row r="3943">
      <c r="A3943" s="382" t="s">
        <v>1016</v>
      </c>
      <c r="B3943" s="383" t="s">
        <v>1782</v>
      </c>
      <c r="C3943" s="9" t="s">
        <v>1783</v>
      </c>
      <c r="D3943" s="9" t="s">
        <v>1790</v>
      </c>
      <c r="E3943" s="9"/>
      <c r="F3943" s="9" t="s">
        <v>12493</v>
      </c>
      <c r="G3943" s="19"/>
    </row>
    <row r="3944">
      <c r="A3944" s="382" t="s">
        <v>566</v>
      </c>
      <c r="B3944" s="383" t="s">
        <v>7555</v>
      </c>
      <c r="C3944" s="9" t="s">
        <v>12494</v>
      </c>
      <c r="D3944" s="9" t="s">
        <v>12495</v>
      </c>
      <c r="E3944" s="9"/>
      <c r="F3944" s="9" t="s">
        <v>12466</v>
      </c>
      <c r="G3944" s="19"/>
    </row>
    <row r="3945">
      <c r="A3945" s="60" t="s">
        <v>366</v>
      </c>
    </row>
    <row r="3946">
      <c r="A3946" s="382" t="s">
        <v>326</v>
      </c>
      <c r="B3946" s="383" t="s">
        <v>1206</v>
      </c>
      <c r="C3946" s="9"/>
      <c r="D3946" s="9"/>
      <c r="E3946" s="9"/>
      <c r="F3946" s="9"/>
      <c r="G3946" s="19"/>
    </row>
    <row r="3947">
      <c r="A3947" s="382" t="s">
        <v>326</v>
      </c>
      <c r="B3947" s="383" t="s">
        <v>658</v>
      </c>
      <c r="C3947" s="9"/>
      <c r="D3947" s="9"/>
      <c r="E3947" s="9"/>
      <c r="F3947" s="9"/>
      <c r="G3947" s="19"/>
    </row>
    <row r="3948">
      <c r="A3948" s="382" t="s">
        <v>678</v>
      </c>
      <c r="B3948" s="383" t="s">
        <v>7415</v>
      </c>
      <c r="C3948" s="9"/>
      <c r="D3948" s="9"/>
      <c r="E3948" s="9"/>
      <c r="F3948" s="9"/>
      <c r="G3948" s="19"/>
    </row>
    <row r="3949">
      <c r="A3949" s="382" t="s">
        <v>687</v>
      </c>
      <c r="B3949" s="383" t="s">
        <v>693</v>
      </c>
      <c r="C3949" s="9" t="s">
        <v>977</v>
      </c>
      <c r="D3949" s="9"/>
      <c r="E3949" s="9" t="s">
        <v>2713</v>
      </c>
      <c r="F3949" s="9" t="s">
        <v>12496</v>
      </c>
      <c r="G3949" s="19"/>
    </row>
    <row r="3950">
      <c r="A3950" s="385" t="s">
        <v>388</v>
      </c>
      <c r="B3950" s="386" t="s">
        <v>1010</v>
      </c>
      <c r="C3950" s="19" t="s">
        <v>12497</v>
      </c>
      <c r="D3950" s="9" t="s">
        <v>368</v>
      </c>
      <c r="E3950" s="19" t="s">
        <v>8856</v>
      </c>
      <c r="F3950" s="9" t="s">
        <v>12498</v>
      </c>
      <c r="G3950" s="19"/>
    </row>
    <row r="3951">
      <c r="A3951" s="382" t="s">
        <v>1016</v>
      </c>
      <c r="B3951" s="383" t="s">
        <v>1782</v>
      </c>
      <c r="C3951" s="9" t="s">
        <v>4770</v>
      </c>
      <c r="D3951" s="9"/>
      <c r="E3951" s="9"/>
      <c r="F3951" s="9" t="s">
        <v>1229</v>
      </c>
      <c r="G3951" s="19"/>
    </row>
    <row r="3952">
      <c r="A3952" s="115" t="s">
        <v>5469</v>
      </c>
    </row>
    <row r="3953">
      <c r="A3953" s="382" t="s">
        <v>4521</v>
      </c>
      <c r="B3953" s="383" t="s">
        <v>4522</v>
      </c>
      <c r="C3953" s="9" t="s">
        <v>6206</v>
      </c>
      <c r="D3953" s="91" t="s">
        <v>6207</v>
      </c>
      <c r="E3953" s="9"/>
      <c r="F3953" s="9" t="s">
        <v>12499</v>
      </c>
      <c r="G3953" s="19"/>
    </row>
    <row r="3954">
      <c r="A3954" s="382" t="s">
        <v>4540</v>
      </c>
      <c r="B3954" s="383" t="s">
        <v>4541</v>
      </c>
      <c r="C3954" s="9" t="s">
        <v>4542</v>
      </c>
      <c r="D3954" s="9" t="s">
        <v>6342</v>
      </c>
      <c r="E3954" s="9"/>
      <c r="F3954" s="9" t="s">
        <v>12500</v>
      </c>
      <c r="G3954" s="19"/>
    </row>
    <row r="3955">
      <c r="A3955" s="382" t="s">
        <v>687</v>
      </c>
      <c r="B3955" s="383" t="s">
        <v>1638</v>
      </c>
      <c r="C3955" s="9"/>
      <c r="D3955" s="9"/>
      <c r="E3955" s="9"/>
      <c r="F3955" s="9" t="s">
        <v>12501</v>
      </c>
      <c r="G3955" s="19"/>
    </row>
    <row r="3956">
      <c r="A3956" s="382" t="s">
        <v>248</v>
      </c>
      <c r="B3956" s="383" t="s">
        <v>249</v>
      </c>
      <c r="C3956" s="9" t="s">
        <v>4233</v>
      </c>
      <c r="D3956" s="9" t="s">
        <v>7303</v>
      </c>
      <c r="E3956" s="9"/>
      <c r="F3956" s="9" t="s">
        <v>12502</v>
      </c>
      <c r="G3956" s="19"/>
    </row>
    <row r="3957">
      <c r="A3957" s="382" t="s">
        <v>248</v>
      </c>
      <c r="B3957" s="383" t="s">
        <v>249</v>
      </c>
      <c r="C3957" s="9" t="s">
        <v>7307</v>
      </c>
      <c r="D3957" s="9"/>
      <c r="E3957" s="9" t="s">
        <v>1586</v>
      </c>
      <c r="F3957" s="9" t="s">
        <v>12503</v>
      </c>
      <c r="G3957" s="19"/>
    </row>
    <row r="3958">
      <c r="A3958" s="382" t="s">
        <v>248</v>
      </c>
      <c r="B3958" s="383" t="s">
        <v>249</v>
      </c>
      <c r="C3958" s="9"/>
      <c r="D3958" s="9"/>
      <c r="E3958" s="9" t="s">
        <v>12504</v>
      </c>
      <c r="F3958" s="9"/>
      <c r="G3958" s="19"/>
    </row>
    <row r="3959">
      <c r="A3959" s="1" t="s">
        <v>12505</v>
      </c>
    </row>
    <row r="3960">
      <c r="A3960" s="9" t="s">
        <v>380</v>
      </c>
      <c r="B3960" s="18" t="s">
        <v>11442</v>
      </c>
      <c r="C3960" s="9" t="s">
        <v>602</v>
      </c>
      <c r="D3960" s="9" t="s">
        <v>12301</v>
      </c>
      <c r="E3960" s="9"/>
      <c r="F3960" s="9" t="s">
        <v>12506</v>
      </c>
      <c r="G3960" s="19"/>
    </row>
    <row r="3961">
      <c r="A3961" s="9" t="s">
        <v>380</v>
      </c>
      <c r="B3961" s="18" t="s">
        <v>11442</v>
      </c>
      <c r="C3961" s="9" t="s">
        <v>602</v>
      </c>
      <c r="D3961" s="9" t="s">
        <v>12507</v>
      </c>
      <c r="E3961" s="9" t="s">
        <v>12508</v>
      </c>
      <c r="F3961" s="9" t="s">
        <v>12506</v>
      </c>
      <c r="G3961" s="19"/>
    </row>
    <row r="3962">
      <c r="A3962" s="9" t="s">
        <v>380</v>
      </c>
      <c r="B3962" s="18" t="s">
        <v>11442</v>
      </c>
      <c r="C3962" s="9" t="s">
        <v>602</v>
      </c>
      <c r="D3962" s="9" t="s">
        <v>12509</v>
      </c>
      <c r="E3962" s="9" t="s">
        <v>12508</v>
      </c>
      <c r="F3962" s="9" t="s">
        <v>12506</v>
      </c>
      <c r="G3962" s="19"/>
    </row>
    <row r="3963">
      <c r="A3963" s="9" t="s">
        <v>380</v>
      </c>
      <c r="B3963" s="18" t="s">
        <v>11442</v>
      </c>
      <c r="C3963" s="9" t="s">
        <v>602</v>
      </c>
      <c r="D3963" s="9" t="s">
        <v>12510</v>
      </c>
      <c r="E3963" s="9" t="s">
        <v>12511</v>
      </c>
      <c r="F3963" s="9" t="s">
        <v>12506</v>
      </c>
      <c r="G3963" s="19"/>
    </row>
    <row r="3964">
      <c r="A3964" s="9" t="s">
        <v>380</v>
      </c>
      <c r="B3964" s="18" t="s">
        <v>11442</v>
      </c>
      <c r="C3964" s="9" t="s">
        <v>12512</v>
      </c>
      <c r="D3964" s="9" t="s">
        <v>12513</v>
      </c>
      <c r="E3964" s="9"/>
      <c r="F3964" s="9" t="s">
        <v>12506</v>
      </c>
      <c r="G3964" s="19"/>
    </row>
    <row r="3965">
      <c r="A3965" s="9" t="s">
        <v>687</v>
      </c>
      <c r="B3965" s="18" t="s">
        <v>688</v>
      </c>
      <c r="C3965" s="9" t="s">
        <v>10643</v>
      </c>
      <c r="D3965" s="9" t="s">
        <v>10644</v>
      </c>
      <c r="E3965" s="9"/>
      <c r="F3965" s="9" t="s">
        <v>12514</v>
      </c>
      <c r="G3965" s="19"/>
    </row>
    <row r="3966">
      <c r="A3966" s="9" t="s">
        <v>388</v>
      </c>
      <c r="B3966" s="18" t="s">
        <v>1006</v>
      </c>
      <c r="C3966" s="9" t="s">
        <v>3726</v>
      </c>
      <c r="D3966" s="9"/>
      <c r="E3966" s="9" t="s">
        <v>12515</v>
      </c>
      <c r="F3966" s="9" t="s">
        <v>12516</v>
      </c>
      <c r="G3966" s="19"/>
    </row>
    <row r="3967">
      <c r="A3967" s="9" t="s">
        <v>1035</v>
      </c>
      <c r="B3967" s="18" t="s">
        <v>6739</v>
      </c>
      <c r="C3967" s="9" t="s">
        <v>12517</v>
      </c>
      <c r="D3967" s="9" t="s">
        <v>12518</v>
      </c>
      <c r="E3967" s="9"/>
      <c r="F3967" s="9" t="s">
        <v>12506</v>
      </c>
      <c r="G3967" s="19"/>
    </row>
    <row r="3968">
      <c r="A3968" s="9" t="s">
        <v>1035</v>
      </c>
      <c r="B3968" s="18" t="s">
        <v>6739</v>
      </c>
      <c r="C3968" s="9" t="s">
        <v>8156</v>
      </c>
      <c r="D3968" s="9" t="s">
        <v>12519</v>
      </c>
      <c r="E3968" s="9" t="s">
        <v>12520</v>
      </c>
      <c r="F3968" s="9" t="s">
        <v>12506</v>
      </c>
      <c r="G3968" s="19"/>
    </row>
    <row r="3969">
      <c r="A3969" s="1" t="s">
        <v>12521</v>
      </c>
    </row>
    <row r="3970">
      <c r="A3970" s="387" t="s">
        <v>642</v>
      </c>
      <c r="B3970" s="383" t="s">
        <v>6575</v>
      </c>
      <c r="C3970" s="9" t="s">
        <v>12522</v>
      </c>
      <c r="D3970" s="9" t="s">
        <v>12523</v>
      </c>
      <c r="E3970" s="9" t="s">
        <v>6630</v>
      </c>
      <c r="F3970" s="9" t="s">
        <v>12524</v>
      </c>
      <c r="G3970" s="19"/>
    </row>
    <row r="3971">
      <c r="A3971" s="387" t="s">
        <v>4788</v>
      </c>
      <c r="B3971" s="383" t="s">
        <v>5289</v>
      </c>
      <c r="C3971" s="9" t="s">
        <v>6981</v>
      </c>
      <c r="D3971" s="9" t="s">
        <v>3468</v>
      </c>
      <c r="E3971" s="9"/>
      <c r="F3971" s="9" t="s">
        <v>12525</v>
      </c>
      <c r="G3971" s="19"/>
    </row>
    <row r="3972">
      <c r="A3972" s="387" t="s">
        <v>316</v>
      </c>
      <c r="B3972" s="383" t="s">
        <v>4517</v>
      </c>
      <c r="C3972" s="9" t="s">
        <v>12526</v>
      </c>
      <c r="D3972" s="9" t="s">
        <v>7270</v>
      </c>
      <c r="E3972" s="9" t="s">
        <v>6227</v>
      </c>
      <c r="F3972" s="9" t="s">
        <v>12527</v>
      </c>
      <c r="G3972" s="19"/>
    </row>
    <row r="3973">
      <c r="A3973" s="387" t="s">
        <v>326</v>
      </c>
      <c r="B3973" s="383" t="s">
        <v>1206</v>
      </c>
      <c r="C3973" s="9" t="s">
        <v>1998</v>
      </c>
      <c r="D3973" s="9" t="s">
        <v>959</v>
      </c>
      <c r="E3973" s="9"/>
      <c r="F3973" s="9" t="s">
        <v>12528</v>
      </c>
      <c r="G3973" s="19"/>
    </row>
    <row r="3974">
      <c r="A3974" s="387" t="s">
        <v>326</v>
      </c>
      <c r="B3974" s="383" t="s">
        <v>1206</v>
      </c>
      <c r="C3974" s="9" t="s">
        <v>12529</v>
      </c>
      <c r="D3974" s="9" t="s">
        <v>12530</v>
      </c>
      <c r="E3974" s="9"/>
      <c r="F3974" s="9" t="s">
        <v>12531</v>
      </c>
      <c r="G3974" s="19"/>
    </row>
    <row r="3975">
      <c r="A3975" s="387" t="s">
        <v>326</v>
      </c>
      <c r="B3975" s="383" t="s">
        <v>1215</v>
      </c>
      <c r="C3975" s="9" t="s">
        <v>1216</v>
      </c>
      <c r="D3975" s="9" t="s">
        <v>1217</v>
      </c>
      <c r="E3975" s="9"/>
      <c r="F3975" s="9" t="s">
        <v>12532</v>
      </c>
      <c r="G3975" s="19"/>
    </row>
    <row r="3976">
      <c r="A3976" s="387" t="s">
        <v>326</v>
      </c>
      <c r="B3976" s="383" t="s">
        <v>658</v>
      </c>
      <c r="C3976" s="9" t="s">
        <v>872</v>
      </c>
      <c r="D3976" s="9" t="s">
        <v>12533</v>
      </c>
      <c r="E3976" s="9"/>
      <c r="F3976" s="9" t="s">
        <v>12534</v>
      </c>
      <c r="G3976" s="19"/>
    </row>
    <row r="3977">
      <c r="A3977" s="387" t="s">
        <v>6351</v>
      </c>
      <c r="B3977" s="383" t="s">
        <v>6352</v>
      </c>
      <c r="C3977" s="9" t="s">
        <v>6659</v>
      </c>
      <c r="D3977" s="91" t="s">
        <v>6660</v>
      </c>
      <c r="E3977" s="9" t="s">
        <v>6630</v>
      </c>
      <c r="F3977" s="9" t="s">
        <v>12535</v>
      </c>
      <c r="G3977" s="19"/>
    </row>
    <row r="3978">
      <c r="A3978" s="387" t="s">
        <v>230</v>
      </c>
      <c r="B3978" s="383" t="s">
        <v>4547</v>
      </c>
      <c r="C3978" s="9" t="s">
        <v>4551</v>
      </c>
      <c r="D3978" s="9" t="s">
        <v>12536</v>
      </c>
      <c r="E3978" s="9" t="s">
        <v>6630</v>
      </c>
      <c r="F3978" s="9" t="s">
        <v>12524</v>
      </c>
      <c r="G3978" s="19"/>
    </row>
    <row r="3979">
      <c r="A3979" s="387" t="s">
        <v>230</v>
      </c>
      <c r="B3979" s="383" t="s">
        <v>4547</v>
      </c>
      <c r="C3979" s="9" t="s">
        <v>4551</v>
      </c>
      <c r="D3979" s="9" t="s">
        <v>6661</v>
      </c>
      <c r="E3979" s="9" t="s">
        <v>6630</v>
      </c>
      <c r="F3979" s="9" t="s">
        <v>12524</v>
      </c>
      <c r="G3979" s="19"/>
    </row>
    <row r="3980">
      <c r="A3980" s="387" t="s">
        <v>230</v>
      </c>
      <c r="B3980" s="383" t="s">
        <v>4547</v>
      </c>
      <c r="C3980" s="9" t="s">
        <v>4551</v>
      </c>
      <c r="D3980" s="9" t="s">
        <v>12537</v>
      </c>
      <c r="E3980" s="9" t="s">
        <v>6630</v>
      </c>
      <c r="F3980" s="9" t="s">
        <v>12538</v>
      </c>
      <c r="G3980" s="19"/>
    </row>
    <row r="3981">
      <c r="A3981" s="387" t="s">
        <v>687</v>
      </c>
      <c r="B3981" s="383" t="s">
        <v>688</v>
      </c>
      <c r="C3981" s="9" t="s">
        <v>12539</v>
      </c>
      <c r="D3981" s="9" t="s">
        <v>12540</v>
      </c>
      <c r="E3981" s="9" t="s">
        <v>6227</v>
      </c>
      <c r="F3981" s="9" t="s">
        <v>12541</v>
      </c>
      <c r="G3981" s="19"/>
    </row>
    <row r="3982">
      <c r="A3982" s="387" t="s">
        <v>687</v>
      </c>
      <c r="B3982" s="383" t="s">
        <v>2669</v>
      </c>
      <c r="C3982" s="9" t="s">
        <v>2670</v>
      </c>
      <c r="D3982" s="9" t="s">
        <v>2671</v>
      </c>
      <c r="E3982" s="9" t="s">
        <v>6227</v>
      </c>
      <c r="F3982" s="9" t="s">
        <v>12542</v>
      </c>
      <c r="G3982" s="19"/>
    </row>
    <row r="3983">
      <c r="A3983" s="387" t="s">
        <v>687</v>
      </c>
      <c r="B3983" s="383" t="s">
        <v>2669</v>
      </c>
      <c r="C3983" s="9" t="s">
        <v>12543</v>
      </c>
      <c r="D3983" s="9" t="s">
        <v>12544</v>
      </c>
      <c r="E3983" s="9" t="s">
        <v>6227</v>
      </c>
      <c r="F3983" s="9" t="s">
        <v>12545</v>
      </c>
      <c r="G3983" s="19"/>
    </row>
    <row r="3984">
      <c r="A3984" s="387" t="s">
        <v>687</v>
      </c>
      <c r="B3984" s="383" t="s">
        <v>2672</v>
      </c>
      <c r="C3984" s="9" t="s">
        <v>7431</v>
      </c>
      <c r="D3984" s="9" t="s">
        <v>12546</v>
      </c>
      <c r="E3984" s="9"/>
      <c r="F3984" s="9" t="s">
        <v>12547</v>
      </c>
      <c r="G3984" s="19"/>
    </row>
    <row r="3985">
      <c r="A3985" s="387" t="s">
        <v>687</v>
      </c>
      <c r="B3985" s="383" t="s">
        <v>2672</v>
      </c>
      <c r="C3985" s="9" t="s">
        <v>2682</v>
      </c>
      <c r="D3985" s="9" t="s">
        <v>12548</v>
      </c>
      <c r="E3985" s="9"/>
      <c r="F3985" s="9" t="s">
        <v>12549</v>
      </c>
      <c r="G3985" s="19"/>
    </row>
    <row r="3986">
      <c r="A3986" s="387" t="s">
        <v>687</v>
      </c>
      <c r="B3986" s="383" t="s">
        <v>2672</v>
      </c>
      <c r="C3986" s="9" t="s">
        <v>7573</v>
      </c>
      <c r="D3986" s="9" t="s">
        <v>7574</v>
      </c>
      <c r="E3986" s="9"/>
      <c r="F3986" s="9" t="s">
        <v>12549</v>
      </c>
      <c r="G3986" s="19"/>
    </row>
    <row r="3987">
      <c r="A3987" s="387" t="s">
        <v>687</v>
      </c>
      <c r="B3987" s="383" t="s">
        <v>2672</v>
      </c>
      <c r="C3987" s="9" t="s">
        <v>7573</v>
      </c>
      <c r="D3987" s="9" t="s">
        <v>11173</v>
      </c>
      <c r="E3987" s="9"/>
      <c r="F3987" s="9" t="s">
        <v>12547</v>
      </c>
      <c r="G3987" s="19"/>
    </row>
    <row r="3988">
      <c r="A3988" s="387" t="s">
        <v>687</v>
      </c>
      <c r="B3988" s="383" t="s">
        <v>2672</v>
      </c>
      <c r="C3988" s="9" t="s">
        <v>7573</v>
      </c>
      <c r="D3988" s="9" t="s">
        <v>12550</v>
      </c>
      <c r="E3988" s="9"/>
      <c r="F3988" s="9" t="s">
        <v>12549</v>
      </c>
      <c r="G3988" s="19"/>
    </row>
    <row r="3989">
      <c r="A3989" s="387" t="s">
        <v>687</v>
      </c>
      <c r="B3989" s="383" t="s">
        <v>693</v>
      </c>
      <c r="C3989" s="9" t="s">
        <v>715</v>
      </c>
      <c r="D3989" s="9" t="s">
        <v>720</v>
      </c>
      <c r="E3989" s="9"/>
      <c r="F3989" s="9" t="s">
        <v>12551</v>
      </c>
      <c r="G3989" s="19"/>
    </row>
    <row r="3990">
      <c r="A3990" s="387" t="s">
        <v>687</v>
      </c>
      <c r="B3990" s="383" t="s">
        <v>693</v>
      </c>
      <c r="C3990" s="9" t="s">
        <v>1636</v>
      </c>
      <c r="D3990" s="9" t="s">
        <v>12552</v>
      </c>
      <c r="E3990" s="9"/>
      <c r="F3990" s="9" t="s">
        <v>12553</v>
      </c>
      <c r="G3990" s="19"/>
    </row>
    <row r="3991">
      <c r="A3991" s="387" t="s">
        <v>687</v>
      </c>
      <c r="B3991" s="383" t="s">
        <v>1638</v>
      </c>
      <c r="C3991" s="9" t="s">
        <v>12554</v>
      </c>
      <c r="D3991" s="9" t="s">
        <v>12555</v>
      </c>
      <c r="E3991" s="9"/>
      <c r="F3991" s="9" t="s">
        <v>12556</v>
      </c>
      <c r="G3991" s="19"/>
    </row>
    <row r="3992">
      <c r="A3992" s="387" t="s">
        <v>248</v>
      </c>
      <c r="B3992" s="383" t="s">
        <v>4553</v>
      </c>
      <c r="C3992" s="9" t="s">
        <v>4554</v>
      </c>
      <c r="D3992" s="9" t="s">
        <v>4555</v>
      </c>
      <c r="E3992" s="9" t="s">
        <v>6630</v>
      </c>
      <c r="F3992" s="9" t="s">
        <v>12557</v>
      </c>
      <c r="G3992" s="19"/>
    </row>
    <row r="3993">
      <c r="A3993" s="387" t="s">
        <v>248</v>
      </c>
      <c r="B3993" s="383" t="s">
        <v>4908</v>
      </c>
      <c r="C3993" s="9" t="s">
        <v>4513</v>
      </c>
      <c r="D3993" s="9" t="s">
        <v>7748</v>
      </c>
      <c r="E3993" s="9"/>
      <c r="F3993" s="9" t="s">
        <v>12538</v>
      </c>
      <c r="G3993" s="19"/>
    </row>
    <row r="3994">
      <c r="A3994" s="387" t="s">
        <v>2764</v>
      </c>
      <c r="B3994" s="383" t="s">
        <v>12558</v>
      </c>
      <c r="C3994" s="9"/>
      <c r="D3994" s="9" t="s">
        <v>12559</v>
      </c>
      <c r="E3994" s="9"/>
      <c r="F3994" s="9" t="s">
        <v>12545</v>
      </c>
      <c r="G3994" s="19"/>
    </row>
    <row r="3995">
      <c r="A3995" s="387" t="s">
        <v>388</v>
      </c>
      <c r="B3995" s="383" t="s">
        <v>2083</v>
      </c>
      <c r="C3995" s="9" t="s">
        <v>2084</v>
      </c>
      <c r="D3995" s="9" t="s">
        <v>2085</v>
      </c>
      <c r="E3995" s="9"/>
      <c r="F3995" s="9" t="s">
        <v>12560</v>
      </c>
      <c r="G3995" s="19"/>
    </row>
    <row r="3996">
      <c r="A3996" s="387" t="s">
        <v>388</v>
      </c>
      <c r="B3996" s="383" t="s">
        <v>1006</v>
      </c>
      <c r="C3996" s="9" t="s">
        <v>2084</v>
      </c>
      <c r="D3996" s="9" t="s">
        <v>12561</v>
      </c>
      <c r="E3996" s="9"/>
      <c r="F3996" s="9" t="s">
        <v>12562</v>
      </c>
      <c r="G3996" s="19"/>
    </row>
    <row r="3997">
      <c r="A3997" s="387" t="s">
        <v>388</v>
      </c>
      <c r="B3997" s="383" t="s">
        <v>1006</v>
      </c>
      <c r="C3997" s="9" t="s">
        <v>3726</v>
      </c>
      <c r="D3997" s="9" t="s">
        <v>12563</v>
      </c>
      <c r="E3997" s="9"/>
      <c r="F3997" s="9" t="s">
        <v>12527</v>
      </c>
      <c r="G3997" s="19"/>
    </row>
    <row r="3998">
      <c r="A3998" s="387" t="s">
        <v>388</v>
      </c>
      <c r="B3998" s="383" t="s">
        <v>1006</v>
      </c>
      <c r="C3998" s="9" t="s">
        <v>3726</v>
      </c>
      <c r="D3998" s="9" t="s">
        <v>12564</v>
      </c>
      <c r="E3998" s="9"/>
      <c r="F3998" s="9" t="s">
        <v>12565</v>
      </c>
      <c r="G3998" s="19"/>
    </row>
    <row r="3999">
      <c r="A3999" s="387" t="s">
        <v>388</v>
      </c>
      <c r="B3999" s="383" t="s">
        <v>1006</v>
      </c>
      <c r="C3999" s="9" t="s">
        <v>3726</v>
      </c>
      <c r="D3999" s="9" t="s">
        <v>12566</v>
      </c>
      <c r="E3999" s="9"/>
      <c r="F3999" s="9" t="s">
        <v>12565</v>
      </c>
      <c r="G3999" s="19"/>
    </row>
    <row r="4000">
      <c r="A4000" s="387" t="s">
        <v>388</v>
      </c>
      <c r="B4000" s="383" t="s">
        <v>1006</v>
      </c>
      <c r="C4000" s="9" t="s">
        <v>3726</v>
      </c>
      <c r="D4000" s="9" t="s">
        <v>5001</v>
      </c>
      <c r="E4000" s="9"/>
      <c r="F4000" s="9" t="s">
        <v>12565</v>
      </c>
      <c r="G4000" s="19"/>
    </row>
    <row r="4001">
      <c r="A4001" s="387" t="s">
        <v>388</v>
      </c>
      <c r="B4001" s="383" t="s">
        <v>1006</v>
      </c>
      <c r="C4001" s="9" t="s">
        <v>3726</v>
      </c>
      <c r="D4001" s="9" t="s">
        <v>12567</v>
      </c>
      <c r="E4001" s="9" t="s">
        <v>12568</v>
      </c>
      <c r="F4001" s="9" t="s">
        <v>12569</v>
      </c>
      <c r="G4001" s="19"/>
    </row>
    <row r="4002">
      <c r="A4002" s="387" t="s">
        <v>388</v>
      </c>
      <c r="B4002" s="383" t="s">
        <v>1006</v>
      </c>
      <c r="C4002" s="9" t="s">
        <v>2813</v>
      </c>
      <c r="D4002" s="9" t="s">
        <v>12570</v>
      </c>
      <c r="E4002" s="9"/>
      <c r="F4002" s="9" t="s">
        <v>12562</v>
      </c>
      <c r="G4002" s="19"/>
    </row>
    <row r="4003">
      <c r="A4003" s="388" t="s">
        <v>1016</v>
      </c>
      <c r="B4003" s="389" t="s">
        <v>1782</v>
      </c>
      <c r="C4003" s="9" t="s">
        <v>1803</v>
      </c>
      <c r="D4003" s="9" t="s">
        <v>12571</v>
      </c>
      <c r="E4003" s="9"/>
      <c r="F4003" s="9" t="s">
        <v>12545</v>
      </c>
      <c r="G4003" s="19"/>
    </row>
    <row r="4004">
      <c r="A4004" s="387" t="s">
        <v>1016</v>
      </c>
      <c r="B4004" s="383" t="s">
        <v>1782</v>
      </c>
      <c r="C4004" s="9" t="s">
        <v>1803</v>
      </c>
      <c r="D4004" s="9" t="s">
        <v>12572</v>
      </c>
      <c r="E4004" s="9"/>
      <c r="F4004" s="9" t="s">
        <v>12565</v>
      </c>
      <c r="G4004" s="19"/>
    </row>
    <row r="4005">
      <c r="A4005" s="387" t="s">
        <v>1016</v>
      </c>
      <c r="B4005" s="383" t="s">
        <v>1782</v>
      </c>
      <c r="C4005" s="9" t="s">
        <v>1803</v>
      </c>
      <c r="D4005" s="9" t="s">
        <v>2288</v>
      </c>
      <c r="E4005" s="9"/>
      <c r="F4005" s="9" t="s">
        <v>12573</v>
      </c>
      <c r="G4005" s="19"/>
    </row>
    <row r="4006">
      <c r="A4006" s="387" t="s">
        <v>1016</v>
      </c>
      <c r="B4006" s="383" t="s">
        <v>1782</v>
      </c>
      <c r="C4006" s="9" t="s">
        <v>1803</v>
      </c>
      <c r="D4006" s="9" t="s">
        <v>12574</v>
      </c>
      <c r="E4006" s="9"/>
      <c r="F4006" s="9" t="s">
        <v>12545</v>
      </c>
      <c r="G4006" s="19"/>
    </row>
    <row r="4007">
      <c r="A4007" s="388" t="s">
        <v>1016</v>
      </c>
      <c r="B4007" s="389" t="s">
        <v>1782</v>
      </c>
      <c r="C4007" s="9" t="s">
        <v>12575</v>
      </c>
      <c r="D4007" s="9" t="s">
        <v>12576</v>
      </c>
      <c r="E4007" s="9"/>
      <c r="F4007" s="9" t="s">
        <v>12565</v>
      </c>
      <c r="G4007" s="19"/>
    </row>
    <row r="4008">
      <c r="A4008" s="388" t="s">
        <v>1016</v>
      </c>
      <c r="B4008" s="389" t="s">
        <v>1782</v>
      </c>
      <c r="C4008" s="9" t="s">
        <v>12575</v>
      </c>
      <c r="D4008" s="9" t="s">
        <v>12577</v>
      </c>
      <c r="E4008" s="9"/>
      <c r="F4008" s="9" t="s">
        <v>12578</v>
      </c>
      <c r="G4008" s="19"/>
    </row>
    <row r="4009">
      <c r="A4009" s="387" t="s">
        <v>1016</v>
      </c>
      <c r="B4009" s="383" t="s">
        <v>1782</v>
      </c>
      <c r="C4009" s="9" t="s">
        <v>1024</v>
      </c>
      <c r="D4009" s="9" t="s">
        <v>12579</v>
      </c>
      <c r="E4009" s="9"/>
      <c r="F4009" s="9" t="s">
        <v>12542</v>
      </c>
      <c r="G4009" s="19"/>
    </row>
    <row r="4010">
      <c r="A4010" s="387" t="s">
        <v>1016</v>
      </c>
      <c r="B4010" s="383" t="s">
        <v>1782</v>
      </c>
      <c r="C4010" s="9" t="s">
        <v>1024</v>
      </c>
      <c r="D4010" s="9" t="s">
        <v>12580</v>
      </c>
      <c r="E4010" s="9" t="s">
        <v>6227</v>
      </c>
      <c r="F4010" s="9" t="s">
        <v>12542</v>
      </c>
      <c r="G4010" s="19"/>
    </row>
    <row r="4011">
      <c r="A4011" s="387" t="s">
        <v>1016</v>
      </c>
      <c r="B4011" s="383" t="s">
        <v>1782</v>
      </c>
      <c r="C4011" s="9" t="s">
        <v>1783</v>
      </c>
      <c r="D4011" s="9" t="s">
        <v>4162</v>
      </c>
      <c r="E4011" s="9"/>
      <c r="F4011" s="9" t="s">
        <v>12542</v>
      </c>
      <c r="G4011" s="19"/>
    </row>
    <row r="4012">
      <c r="A4012" s="387" t="s">
        <v>1016</v>
      </c>
      <c r="B4012" s="383" t="s">
        <v>1782</v>
      </c>
      <c r="C4012" s="9" t="s">
        <v>1783</v>
      </c>
      <c r="D4012" s="9" t="s">
        <v>1786</v>
      </c>
      <c r="E4012" s="9"/>
      <c r="F4012" s="9" t="s">
        <v>12545</v>
      </c>
      <c r="G4012" s="19"/>
    </row>
    <row r="4013">
      <c r="A4013" s="387" t="s">
        <v>1016</v>
      </c>
      <c r="B4013" s="383" t="s">
        <v>1782</v>
      </c>
      <c r="C4013" s="9" t="s">
        <v>1783</v>
      </c>
      <c r="D4013" s="9" t="s">
        <v>12581</v>
      </c>
      <c r="E4013" s="9"/>
      <c r="F4013" s="9" t="s">
        <v>12582</v>
      </c>
      <c r="G4013" s="19"/>
    </row>
    <row r="4014">
      <c r="A4014" s="387" t="s">
        <v>1016</v>
      </c>
      <c r="B4014" s="383" t="s">
        <v>1782</v>
      </c>
      <c r="C4014" s="9" t="s">
        <v>1783</v>
      </c>
      <c r="D4014" s="9" t="s">
        <v>8269</v>
      </c>
      <c r="E4014" s="9"/>
      <c r="F4014" s="9" t="s">
        <v>12583</v>
      </c>
      <c r="G4014" s="19"/>
    </row>
    <row r="4015">
      <c r="A4015" s="387" t="s">
        <v>1016</v>
      </c>
      <c r="B4015" s="383" t="s">
        <v>1782</v>
      </c>
      <c r="C4015" s="9" t="s">
        <v>2922</v>
      </c>
      <c r="D4015" s="9" t="s">
        <v>12584</v>
      </c>
      <c r="E4015" s="9"/>
      <c r="F4015" s="9" t="s">
        <v>12573</v>
      </c>
      <c r="G4015" s="19"/>
    </row>
    <row r="4016">
      <c r="A4016" s="387" t="s">
        <v>1402</v>
      </c>
      <c r="B4016" s="383" t="s">
        <v>3965</v>
      </c>
      <c r="C4016" s="9"/>
      <c r="D4016" s="9" t="s">
        <v>1407</v>
      </c>
      <c r="E4016" s="9"/>
      <c r="F4016" s="9" t="s">
        <v>12549</v>
      </c>
      <c r="G4016" s="19"/>
    </row>
    <row r="4017">
      <c r="A4017" s="60" t="s">
        <v>366</v>
      </c>
    </row>
    <row r="4018">
      <c r="A4018" s="387" t="s">
        <v>4788</v>
      </c>
      <c r="B4018" s="383" t="s">
        <v>5289</v>
      </c>
      <c r="C4018" s="9"/>
      <c r="D4018" s="9"/>
      <c r="E4018" s="9"/>
      <c r="F4018" s="9" t="s">
        <v>12528</v>
      </c>
      <c r="G4018" s="19"/>
    </row>
    <row r="4019">
      <c r="A4019" s="387" t="s">
        <v>316</v>
      </c>
      <c r="B4019" s="383" t="s">
        <v>4803</v>
      </c>
      <c r="C4019" s="9"/>
      <c r="D4019" s="9" t="s">
        <v>12585</v>
      </c>
      <c r="E4019" s="9"/>
      <c r="F4019" s="9" t="s">
        <v>12586</v>
      </c>
      <c r="G4019" s="19"/>
    </row>
    <row r="4020">
      <c r="A4020" s="387" t="s">
        <v>326</v>
      </c>
      <c r="B4020" s="383" t="s">
        <v>658</v>
      </c>
      <c r="C4020" s="9"/>
      <c r="D4020" s="9"/>
      <c r="E4020" s="9" t="s">
        <v>3697</v>
      </c>
      <c r="F4020" s="9" t="s">
        <v>12587</v>
      </c>
      <c r="G4020" s="19"/>
    </row>
    <row r="4021">
      <c r="A4021" s="387" t="s">
        <v>2562</v>
      </c>
      <c r="B4021" s="383" t="s">
        <v>2563</v>
      </c>
      <c r="C4021" s="9"/>
      <c r="D4021" s="9"/>
      <c r="E4021" s="9"/>
      <c r="F4021" s="9" t="s">
        <v>12588</v>
      </c>
      <c r="G4021" s="19"/>
    </row>
    <row r="4022">
      <c r="A4022" s="387" t="s">
        <v>2562</v>
      </c>
      <c r="B4022" s="383" t="s">
        <v>2563</v>
      </c>
      <c r="C4022" s="9"/>
      <c r="D4022" s="9"/>
      <c r="E4022" s="9"/>
      <c r="F4022" s="9" t="s">
        <v>12534</v>
      </c>
      <c r="G4022" s="19"/>
    </row>
    <row r="4023">
      <c r="A4023" s="387" t="s">
        <v>687</v>
      </c>
      <c r="B4023" s="383" t="s">
        <v>2651</v>
      </c>
      <c r="C4023" s="9"/>
      <c r="D4023" s="9"/>
      <c r="E4023" s="9"/>
      <c r="F4023" s="9" t="s">
        <v>12547</v>
      </c>
      <c r="G4023" s="19"/>
    </row>
    <row r="4024">
      <c r="A4024" s="387" t="s">
        <v>687</v>
      </c>
      <c r="B4024" s="383" t="s">
        <v>12589</v>
      </c>
      <c r="C4024" s="9"/>
      <c r="D4024" s="9"/>
      <c r="E4024" s="9"/>
      <c r="F4024" s="9"/>
      <c r="G4024" s="19"/>
    </row>
    <row r="4025">
      <c r="A4025" s="387" t="s">
        <v>687</v>
      </c>
      <c r="B4025" s="383" t="s">
        <v>693</v>
      </c>
      <c r="C4025" s="9"/>
      <c r="D4025" s="9"/>
      <c r="E4025" s="9"/>
      <c r="F4025" s="9" t="s">
        <v>12587</v>
      </c>
      <c r="G4025" s="19"/>
    </row>
    <row r="4026">
      <c r="A4026" s="387" t="s">
        <v>388</v>
      </c>
      <c r="B4026" s="383" t="s">
        <v>5405</v>
      </c>
      <c r="C4026" s="9"/>
      <c r="D4026" s="9"/>
      <c r="E4026" s="9"/>
      <c r="F4026" s="9" t="s">
        <v>12590</v>
      </c>
      <c r="G4026" s="19"/>
    </row>
    <row r="4027">
      <c r="A4027" s="387" t="s">
        <v>388</v>
      </c>
      <c r="B4027" s="383" t="s">
        <v>1006</v>
      </c>
      <c r="C4027" s="9" t="s">
        <v>2091</v>
      </c>
      <c r="D4027" s="9" t="s">
        <v>368</v>
      </c>
      <c r="E4027" s="9" t="s">
        <v>12591</v>
      </c>
      <c r="F4027" s="9" t="s">
        <v>12553</v>
      </c>
      <c r="G4027" s="19"/>
    </row>
    <row r="4028">
      <c r="A4028" s="387" t="s">
        <v>388</v>
      </c>
      <c r="B4028" s="383" t="s">
        <v>1392</v>
      </c>
      <c r="C4028" s="9"/>
      <c r="D4028" s="9"/>
      <c r="E4028" s="9"/>
      <c r="F4028" s="9" t="s">
        <v>12573</v>
      </c>
      <c r="G4028" s="19"/>
    </row>
    <row r="4029">
      <c r="A4029" s="387" t="s">
        <v>368</v>
      </c>
      <c r="B4029" s="383" t="s">
        <v>368</v>
      </c>
      <c r="C4029" s="9"/>
      <c r="D4029" s="9"/>
      <c r="E4029" s="9" t="s">
        <v>12592</v>
      </c>
      <c r="F4029" s="9" t="s">
        <v>12541</v>
      </c>
      <c r="G4029" s="19"/>
    </row>
    <row r="4030">
      <c r="A4030" s="1" t="s">
        <v>12593</v>
      </c>
    </row>
    <row r="4031">
      <c r="A4031" s="67" t="s">
        <v>366</v>
      </c>
    </row>
    <row r="4032">
      <c r="A4032" s="379" t="s">
        <v>687</v>
      </c>
      <c r="B4032" s="264" t="s">
        <v>2648</v>
      </c>
      <c r="C4032" s="9"/>
      <c r="D4032" s="9"/>
      <c r="E4032" s="9"/>
      <c r="F4032" s="9"/>
      <c r="G4032" s="19"/>
    </row>
    <row r="4033">
      <c r="A4033" s="379" t="s">
        <v>12594</v>
      </c>
      <c r="B4033" s="264" t="s">
        <v>12595</v>
      </c>
      <c r="C4033" s="9"/>
      <c r="D4033" s="9"/>
      <c r="E4033" s="9"/>
      <c r="F4033" s="9" t="s">
        <v>12596</v>
      </c>
      <c r="G4033" s="19"/>
    </row>
    <row r="4034">
      <c r="A4034" s="379" t="s">
        <v>12597</v>
      </c>
      <c r="B4034" s="264" t="s">
        <v>12598</v>
      </c>
      <c r="C4034" s="9"/>
      <c r="D4034" s="9"/>
      <c r="E4034" s="9"/>
      <c r="F4034" s="9" t="s">
        <v>12599</v>
      </c>
      <c r="G4034" s="19"/>
    </row>
    <row r="4035">
      <c r="A4035" s="379" t="s">
        <v>1107</v>
      </c>
      <c r="B4035" s="264" t="s">
        <v>368</v>
      </c>
      <c r="C4035" s="9"/>
      <c r="D4035" s="9"/>
      <c r="E4035" s="9"/>
      <c r="F4035" s="9" t="s">
        <v>7611</v>
      </c>
      <c r="G4035" s="19"/>
    </row>
    <row r="4036">
      <c r="A4036" s="1" t="s">
        <v>12600</v>
      </c>
    </row>
    <row r="4037">
      <c r="A4037" s="9" t="s">
        <v>388</v>
      </c>
      <c r="B4037" s="18" t="s">
        <v>1006</v>
      </c>
      <c r="C4037" s="9"/>
      <c r="D4037" s="9"/>
      <c r="E4037" s="9"/>
      <c r="F4037" s="9" t="s">
        <v>10749</v>
      </c>
      <c r="G4037" s="19"/>
    </row>
    <row r="4038">
      <c r="A4038" s="1"/>
    </row>
    <row r="4039">
      <c r="A4039" s="15"/>
    </row>
    <row r="4042">
      <c r="A4042" s="17" t="s">
        <v>195</v>
      </c>
    </row>
    <row r="4043">
      <c r="A4043" s="26" t="s">
        <v>12601</v>
      </c>
      <c r="G4043" s="26"/>
    </row>
    <row r="4044">
      <c r="A4044" s="390" t="s">
        <v>12602</v>
      </c>
      <c r="G4044" s="390"/>
    </row>
  </sheetData>
  <mergeCells count="273">
    <mergeCell ref="A2:G2"/>
    <mergeCell ref="A3:E3"/>
    <mergeCell ref="F3:G3"/>
    <mergeCell ref="A4:G5"/>
    <mergeCell ref="A6:G6"/>
    <mergeCell ref="A7:G7"/>
    <mergeCell ref="A8:G8"/>
    <mergeCell ref="A18:G18"/>
    <mergeCell ref="A19:G19"/>
    <mergeCell ref="A20:G20"/>
    <mergeCell ref="A21:E21"/>
    <mergeCell ref="F21:G21"/>
    <mergeCell ref="A24:G24"/>
    <mergeCell ref="A29:G29"/>
    <mergeCell ref="A46:G46"/>
    <mergeCell ref="A51:G51"/>
    <mergeCell ref="A52:G52"/>
    <mergeCell ref="A54:G54"/>
    <mergeCell ref="A56:G56"/>
    <mergeCell ref="A57:G57"/>
    <mergeCell ref="A122:G122"/>
    <mergeCell ref="A125:G125"/>
    <mergeCell ref="A140:G140"/>
    <mergeCell ref="A276:G276"/>
    <mergeCell ref="A292:G292"/>
    <mergeCell ref="C293:G293"/>
    <mergeCell ref="A298:G298"/>
    <mergeCell ref="A391:G391"/>
    <mergeCell ref="A405:G405"/>
    <mergeCell ref="A406:F406"/>
    <mergeCell ref="A500:G500"/>
    <mergeCell ref="A511:G511"/>
    <mergeCell ref="A551:G551"/>
    <mergeCell ref="A560:G560"/>
    <mergeCell ref="A561:F561"/>
    <mergeCell ref="A625:G625"/>
    <mergeCell ref="A633:G633"/>
    <mergeCell ref="A698:G698"/>
    <mergeCell ref="A701:G701"/>
    <mergeCell ref="A706:G706"/>
    <mergeCell ref="A709:G709"/>
    <mergeCell ref="A723:G723"/>
    <mergeCell ref="A724:G724"/>
    <mergeCell ref="A725:F725"/>
    <mergeCell ref="A771:G771"/>
    <mergeCell ref="A776:G776"/>
    <mergeCell ref="A777:F777"/>
    <mergeCell ref="A912:G912"/>
    <mergeCell ref="A919:G919"/>
    <mergeCell ref="A920:F920"/>
    <mergeCell ref="A927:G927"/>
    <mergeCell ref="A931:G931"/>
    <mergeCell ref="A932:G934"/>
    <mergeCell ref="A935:G935"/>
    <mergeCell ref="A936:G936"/>
    <mergeCell ref="A937:G937"/>
    <mergeCell ref="A938:E938"/>
    <mergeCell ref="F938:G938"/>
    <mergeCell ref="A947:G947"/>
    <mergeCell ref="A960:G960"/>
    <mergeCell ref="A996:G996"/>
    <mergeCell ref="A999:G999"/>
    <mergeCell ref="A1041:G1041"/>
    <mergeCell ref="A1082:G1082"/>
    <mergeCell ref="A1087:G1087"/>
    <mergeCell ref="A1154:G1154"/>
    <mergeCell ref="A1168:G1168"/>
    <mergeCell ref="A1176:G1176"/>
    <mergeCell ref="A1268:G1268"/>
    <mergeCell ref="A1279:G1279"/>
    <mergeCell ref="A1294:G1294"/>
    <mergeCell ref="A1298:G1298"/>
    <mergeCell ref="A1299:F1299"/>
    <mergeCell ref="A1338:G1338"/>
    <mergeCell ref="A1348:G1348"/>
    <mergeCell ref="A1351:G1351"/>
    <mergeCell ref="A1355:G1355"/>
    <mergeCell ref="A1359:G1359"/>
    <mergeCell ref="A1367:G1367"/>
    <mergeCell ref="A1371:G1371"/>
    <mergeCell ref="A1372:G1374"/>
    <mergeCell ref="A1375:G1375"/>
    <mergeCell ref="A1376:F1376"/>
    <mergeCell ref="A1377:G1377"/>
    <mergeCell ref="A1378:E1378"/>
    <mergeCell ref="F1378:G1378"/>
    <mergeCell ref="A1401:G1401"/>
    <mergeCell ref="A1428:G1428"/>
    <mergeCell ref="A1433:G1433"/>
    <mergeCell ref="A1464:G1464"/>
    <mergeCell ref="A1466:G1466"/>
    <mergeCell ref="A1919:G1919"/>
    <mergeCell ref="A1940:G1940"/>
    <mergeCell ref="A1972:G1972"/>
    <mergeCell ref="A1978:G1978"/>
    <mergeCell ref="A2130:G2130"/>
    <mergeCell ref="A2139:G2139"/>
    <mergeCell ref="A2199:G2199"/>
    <mergeCell ref="A2244:G2244"/>
    <mergeCell ref="A2260:G2260"/>
    <mergeCell ref="A2332:G2332"/>
    <mergeCell ref="A2345:G2345"/>
    <mergeCell ref="A2365:G2365"/>
    <mergeCell ref="A2370:G2370"/>
    <mergeCell ref="A2431:G2431"/>
    <mergeCell ref="A2436:G2436"/>
    <mergeCell ref="A2462:G2462"/>
    <mergeCell ref="A2473:G2473"/>
    <mergeCell ref="A2497:G2497"/>
    <mergeCell ref="A2507:G2507"/>
    <mergeCell ref="A2566:G2566"/>
    <mergeCell ref="A2588:G2588"/>
    <mergeCell ref="A2589:G2591"/>
    <mergeCell ref="A2592:G2592"/>
    <mergeCell ref="A2593:G2593"/>
    <mergeCell ref="A2594:G2594"/>
    <mergeCell ref="A2595:E2595"/>
    <mergeCell ref="F2595:G2595"/>
    <mergeCell ref="A2630:G2630"/>
    <mergeCell ref="A2632:G2632"/>
    <mergeCell ref="A2633:F2633"/>
    <mergeCell ref="A2642:G2642"/>
    <mergeCell ref="A2646:G2646"/>
    <mergeCell ref="A2648:G2648"/>
    <mergeCell ref="A2653:G2653"/>
    <mergeCell ref="A2655:G2655"/>
    <mergeCell ref="A2662:G2662"/>
    <mergeCell ref="A2664:G2664"/>
    <mergeCell ref="A2669:G2669"/>
    <mergeCell ref="A2685:G2685"/>
    <mergeCell ref="A2688:G2688"/>
    <mergeCell ref="A2699:G2699"/>
    <mergeCell ref="A2705:G2705"/>
    <mergeCell ref="A2716:G2716"/>
    <mergeCell ref="A2722:G2722"/>
    <mergeCell ref="A2733:G2733"/>
    <mergeCell ref="A2756:G2756"/>
    <mergeCell ref="A2760:G2760"/>
    <mergeCell ref="A2767:G2767"/>
    <mergeCell ref="A2768:G2770"/>
    <mergeCell ref="A2771:G2771"/>
    <mergeCell ref="A2772:G2772"/>
    <mergeCell ref="A2773:G2773"/>
    <mergeCell ref="A2774:E2774"/>
    <mergeCell ref="F2774:G2774"/>
    <mergeCell ref="A2794:E2794"/>
    <mergeCell ref="F2794:G2794"/>
    <mergeCell ref="A2798:G2798"/>
    <mergeCell ref="A2802:G2802"/>
    <mergeCell ref="A2804:G2804"/>
    <mergeCell ref="A2814:G2814"/>
    <mergeCell ref="A2816:G2816"/>
    <mergeCell ref="A2831:G2831"/>
    <mergeCell ref="A2833:G2833"/>
    <mergeCell ref="A2837:G2837"/>
    <mergeCell ref="A2839:G2839"/>
    <mergeCell ref="A2843:G2843"/>
    <mergeCell ref="A2853:G2853"/>
    <mergeCell ref="A2867:G2867"/>
    <mergeCell ref="A2892:G2892"/>
    <mergeCell ref="A2898:G2898"/>
    <mergeCell ref="A2902:G2902"/>
    <mergeCell ref="A2906:G2906"/>
    <mergeCell ref="A2907:G2909"/>
    <mergeCell ref="A2910:G2910"/>
    <mergeCell ref="A2911:G2911"/>
    <mergeCell ref="A2912:G2912"/>
    <mergeCell ref="F2913:G2913"/>
    <mergeCell ref="A2913:E2913"/>
    <mergeCell ref="A2928:G2928"/>
    <mergeCell ref="A2930:G2930"/>
    <mergeCell ref="A2937:G2937"/>
    <mergeCell ref="A2939:G2939"/>
    <mergeCell ref="A2944:G2944"/>
    <mergeCell ref="A2947:G2947"/>
    <mergeCell ref="A2968:G2968"/>
    <mergeCell ref="A2973:G2973"/>
    <mergeCell ref="A3006:G3006"/>
    <mergeCell ref="A3009:G3009"/>
    <mergeCell ref="A3042:G3042"/>
    <mergeCell ref="A3046:G3046"/>
    <mergeCell ref="A3049:G3049"/>
    <mergeCell ref="A3054:G3054"/>
    <mergeCell ref="A3059:G3059"/>
    <mergeCell ref="A3090:G3090"/>
    <mergeCell ref="A3098:G3098"/>
    <mergeCell ref="A3099:G3101"/>
    <mergeCell ref="A3102:G3102"/>
    <mergeCell ref="A3103:G3103"/>
    <mergeCell ref="A3104:G3104"/>
    <mergeCell ref="A3105:E3105"/>
    <mergeCell ref="F3105:G3105"/>
    <mergeCell ref="A3134:G3134"/>
    <mergeCell ref="A3136:G3136"/>
    <mergeCell ref="A3148:G3148"/>
    <mergeCell ref="A3151:G3151"/>
    <mergeCell ref="A3756:G3756"/>
    <mergeCell ref="A3777:G3777"/>
    <mergeCell ref="A3780:G3780"/>
    <mergeCell ref="A3793:G3793"/>
    <mergeCell ref="A3819:G3819"/>
    <mergeCell ref="A3822:G3822"/>
    <mergeCell ref="A3824:G3824"/>
    <mergeCell ref="A3829:G3829"/>
    <mergeCell ref="A3836:G3836"/>
    <mergeCell ref="A3839:G3839"/>
    <mergeCell ref="A3842:G3842"/>
    <mergeCell ref="A3893:G3893"/>
    <mergeCell ref="A3895:G3895"/>
    <mergeCell ref="A3897:G3897"/>
    <mergeCell ref="A4031:G4031"/>
    <mergeCell ref="A4036:G4036"/>
    <mergeCell ref="A4038:G4038"/>
    <mergeCell ref="A4039:G4041"/>
    <mergeCell ref="A4042:G4042"/>
    <mergeCell ref="A4043:F4043"/>
    <mergeCell ref="A4044:F4044"/>
    <mergeCell ref="A3902:G3902"/>
    <mergeCell ref="A3945:G3945"/>
    <mergeCell ref="A3952:G3952"/>
    <mergeCell ref="A3959:G3959"/>
    <mergeCell ref="A3969:G3969"/>
    <mergeCell ref="A4017:G4017"/>
    <mergeCell ref="A4030:G4030"/>
    <mergeCell ref="A3170:G3170"/>
    <mergeCell ref="A3172:G3172"/>
    <mergeCell ref="A3191:G3191"/>
    <mergeCell ref="A3193:G3193"/>
    <mergeCell ref="A3209:G3209"/>
    <mergeCell ref="A3213:G3213"/>
    <mergeCell ref="A3245:G3245"/>
    <mergeCell ref="A3257:G3257"/>
    <mergeCell ref="A3265:G3265"/>
    <mergeCell ref="A3270:G3270"/>
    <mergeCell ref="A3271:G3273"/>
    <mergeCell ref="A3274:G3274"/>
    <mergeCell ref="A3275:G3275"/>
    <mergeCell ref="A3276:G3276"/>
    <mergeCell ref="A3277:E3277"/>
    <mergeCell ref="F3277:G3277"/>
    <mergeCell ref="A3361:G3361"/>
    <mergeCell ref="A3380:G3380"/>
    <mergeCell ref="A3385:G3385"/>
    <mergeCell ref="A3387:G3387"/>
    <mergeCell ref="A3388:F3388"/>
    <mergeCell ref="A3390:G3390"/>
    <mergeCell ref="A3424:G3424"/>
    <mergeCell ref="A3430:G3430"/>
    <mergeCell ref="A3439:G3439"/>
    <mergeCell ref="A3460:G3460"/>
    <mergeCell ref="A3495:G3495"/>
    <mergeCell ref="A3532:G3532"/>
    <mergeCell ref="A3540:G3540"/>
    <mergeCell ref="A3543:G3543"/>
    <mergeCell ref="A3588:G3588"/>
    <mergeCell ref="A3599:G3599"/>
    <mergeCell ref="A3615:G3615"/>
    <mergeCell ref="A3616:G3618"/>
    <mergeCell ref="A3619:G3619"/>
    <mergeCell ref="A3620:G3620"/>
    <mergeCell ref="A3622:E3622"/>
    <mergeCell ref="F3622:G3622"/>
    <mergeCell ref="A3631:G3631"/>
    <mergeCell ref="A3638:G3638"/>
    <mergeCell ref="A3650:G3650"/>
    <mergeCell ref="A3652:G3652"/>
    <mergeCell ref="A3657:G3657"/>
    <mergeCell ref="A3659:G3659"/>
    <mergeCell ref="A3662:G3662"/>
    <mergeCell ref="A3667:G3667"/>
    <mergeCell ref="A3674:G3674"/>
    <mergeCell ref="A3683:G3683"/>
    <mergeCell ref="A3687:G3687"/>
  </mergeCells>
  <conditionalFormatting sqref="B921:B926">
    <cfRule type="notContainsBlanks" dxfId="0" priority="1">
      <formula>LEN(TRIM(B921))&gt;0</formula>
    </cfRule>
  </conditionalFormatting>
  <conditionalFormatting sqref="A921:A926">
    <cfRule type="notContainsBlanks" dxfId="1" priority="2">
      <formula>LEN(TRIM(A921))&gt;0</formula>
    </cfRule>
  </conditionalFormatting>
  <conditionalFormatting sqref="A3903:A3944 A3946:A3951 A3953:A3958">
    <cfRule type="notContainsBlanks" dxfId="2" priority="3">
      <formula>LEN(TRIM(A3903))&gt;0</formula>
    </cfRule>
  </conditionalFormatting>
  <conditionalFormatting sqref="B3903:B3944 B3946:B3951 B3953:B3958">
    <cfRule type="notContainsBlanks" dxfId="3" priority="4">
      <formula>LEN(TRIM(B3903))&gt;0</formula>
    </cfRule>
  </conditionalFormatting>
  <conditionalFormatting sqref="A3970:A4016 A4018:A4029">
    <cfRule type="notContainsBlanks" dxfId="4" priority="5">
      <formula>LEN(TRIM(A3970))&gt;0</formula>
    </cfRule>
  </conditionalFormatting>
  <conditionalFormatting sqref="B3970:B4016 B4018:B4029">
    <cfRule type="notContainsBlanks" dxfId="5" priority="6">
      <formula>LEN(TRIM(B3970))&gt;0</formula>
    </cfRule>
  </conditionalFormatting>
  <conditionalFormatting sqref="B3843:B3892 B3894">
    <cfRule type="notContainsBlanks" dxfId="6" priority="7">
      <formula>LEN(TRIM(B3843))&gt;0</formula>
    </cfRule>
  </conditionalFormatting>
  <conditionalFormatting sqref="A3837:A3838 A3840:A3841">
    <cfRule type="notContainsBlanks" dxfId="1" priority="8">
      <formula>LEN(TRIM(A3837))&gt;0</formula>
    </cfRule>
  </conditionalFormatting>
  <conditionalFormatting sqref="B3837:B3838 B3840:B3841">
    <cfRule type="notContainsBlanks" dxfId="7" priority="9">
      <formula>LEN(TRIM(B3837))&gt;0</formula>
    </cfRule>
  </conditionalFormatting>
  <conditionalFormatting sqref="A58:A121 A123:A124">
    <cfRule type="notContainsBlanks" dxfId="8" priority="10">
      <formula>LEN(TRIM(A58))&gt;0</formula>
    </cfRule>
  </conditionalFormatting>
  <conditionalFormatting sqref="B58:B121 B123:B124">
    <cfRule type="notContainsBlanks" dxfId="9" priority="11">
      <formula>LEN(TRIM(B58))&gt;0</formula>
    </cfRule>
  </conditionalFormatting>
  <conditionalFormatting sqref="A126:A139">
    <cfRule type="notContainsBlanks" dxfId="8" priority="12">
      <formula>LEN(TRIM(A126))&gt;0</formula>
    </cfRule>
  </conditionalFormatting>
  <conditionalFormatting sqref="B126:B139">
    <cfRule type="notContainsBlanks" dxfId="9" priority="13">
      <formula>LEN(TRIM(B126))&gt;0</formula>
    </cfRule>
  </conditionalFormatting>
  <conditionalFormatting sqref="B123:B124">
    <cfRule type="notContainsBlanks" dxfId="9" priority="14">
      <formula>LEN(TRIM(B123))&gt;0</formula>
    </cfRule>
  </conditionalFormatting>
  <conditionalFormatting sqref="A123:A124">
    <cfRule type="notContainsBlanks" dxfId="8" priority="15">
      <formula>LEN(TRIM(A123))&gt;0</formula>
    </cfRule>
  </conditionalFormatting>
  <conditionalFormatting sqref="A294:A297">
    <cfRule type="notContainsBlanks" dxfId="10" priority="16">
      <formula>LEN(TRIM(A294))&gt;0</formula>
    </cfRule>
  </conditionalFormatting>
  <conditionalFormatting sqref="B294:B297">
    <cfRule type="notContainsBlanks" dxfId="11" priority="17">
      <formula>LEN(TRIM(B294))&gt;0</formula>
    </cfRule>
  </conditionalFormatting>
  <conditionalFormatting sqref="A407:A499 A506:A507">
    <cfRule type="notContainsBlanks" dxfId="12" priority="18">
      <formula>LEN(TRIM(A407))&gt;0</formula>
    </cfRule>
  </conditionalFormatting>
  <conditionalFormatting sqref="B407:B499 B506:B507">
    <cfRule type="notContainsBlanks" dxfId="13" priority="19">
      <formula>LEN(TRIM(B407))&gt;0</formula>
    </cfRule>
  </conditionalFormatting>
  <conditionalFormatting sqref="B501:B505 B508:B510">
    <cfRule type="notContainsBlanks" dxfId="13" priority="20">
      <formula>LEN(TRIM(B501))&gt;0</formula>
    </cfRule>
  </conditionalFormatting>
  <conditionalFormatting sqref="A501:A505 A508:A510">
    <cfRule type="notContainsBlanks" dxfId="12" priority="21">
      <formula>LEN(TRIM(A501))&gt;0</formula>
    </cfRule>
  </conditionalFormatting>
  <conditionalFormatting sqref="B512:B550 B552:B559">
    <cfRule type="notContainsBlanks" dxfId="14" priority="22">
      <formula>LEN(TRIM(B512))&gt;0</formula>
    </cfRule>
  </conditionalFormatting>
  <conditionalFormatting sqref="B512:B550 B552:B559">
    <cfRule type="notContainsBlanks" dxfId="15" priority="23">
      <formula>LEN(TRIM(B512))&gt;0</formula>
    </cfRule>
  </conditionalFormatting>
  <conditionalFormatting sqref="A562:A624">
    <cfRule type="notContainsBlanks" dxfId="16" priority="24">
      <formula>LEN(TRIM(A562))&gt;0</formula>
    </cfRule>
  </conditionalFormatting>
  <conditionalFormatting sqref="B562:B624">
    <cfRule type="notContainsBlanks" dxfId="17" priority="25">
      <formula>LEN(TRIM(B562))&gt;0</formula>
    </cfRule>
  </conditionalFormatting>
  <conditionalFormatting sqref="A626:A632">
    <cfRule type="notContainsBlanks" dxfId="18" priority="26">
      <formula>LEN(TRIM(A626))&gt;0</formula>
    </cfRule>
  </conditionalFormatting>
  <conditionalFormatting sqref="B626:B632">
    <cfRule type="notContainsBlanks" dxfId="17" priority="27">
      <formula>LEN(TRIM(B626))&gt;0</formula>
    </cfRule>
  </conditionalFormatting>
  <conditionalFormatting sqref="A702:A705">
    <cfRule type="notContainsBlanks" dxfId="2" priority="28">
      <formula>LEN(TRIM(A702))&gt;0</formula>
    </cfRule>
  </conditionalFormatting>
  <conditionalFormatting sqref="B702:B705">
    <cfRule type="notContainsBlanks" dxfId="19" priority="29">
      <formula>LEN(TRIM(B702))&gt;0</formula>
    </cfRule>
  </conditionalFormatting>
  <conditionalFormatting sqref="B707:B708">
    <cfRule type="notContainsBlanks" dxfId="19" priority="30">
      <formula>LEN(TRIM(B707))&gt;0</formula>
    </cfRule>
  </conditionalFormatting>
  <conditionalFormatting sqref="A707:A708">
    <cfRule type="notContainsBlanks" dxfId="2" priority="31">
      <formula>LEN(TRIM(A707))&gt;0</formula>
    </cfRule>
  </conditionalFormatting>
  <conditionalFormatting sqref="A710:A722">
    <cfRule type="notContainsBlanks" dxfId="18" priority="32">
      <formula>LEN(TRIM(A710))&gt;0</formula>
    </cfRule>
  </conditionalFormatting>
  <conditionalFormatting sqref="B710:B722">
    <cfRule type="notContainsBlanks" dxfId="15" priority="33">
      <formula>LEN(TRIM(B710))&gt;0</formula>
    </cfRule>
  </conditionalFormatting>
  <conditionalFormatting sqref="A778:A911 A913:A918">
    <cfRule type="notContainsBlanks" dxfId="20" priority="34">
      <formula>LEN(TRIM(A778))&gt;0</formula>
    </cfRule>
  </conditionalFormatting>
  <conditionalFormatting sqref="B778:B911 B913:B918">
    <cfRule type="notContainsBlanks" dxfId="21" priority="35">
      <formula>LEN(TRIM(B778))&gt;0</formula>
    </cfRule>
  </conditionalFormatting>
  <conditionalFormatting sqref="A928:A930">
    <cfRule type="notContainsBlanks" dxfId="1" priority="36">
      <formula>LEN(TRIM(A928))&gt;0</formula>
    </cfRule>
  </conditionalFormatting>
  <conditionalFormatting sqref="B928:B930">
    <cfRule type="notContainsBlanks" dxfId="0" priority="37">
      <formula>LEN(TRIM(B928))&gt;0</formula>
    </cfRule>
  </conditionalFormatting>
  <conditionalFormatting sqref="A30:A45">
    <cfRule type="notContainsBlanks" dxfId="22" priority="38">
      <formula>LEN(TRIM(A30))&gt;0</formula>
    </cfRule>
  </conditionalFormatting>
  <conditionalFormatting sqref="B30:B45">
    <cfRule type="notContainsBlanks" dxfId="23" priority="39">
      <formula>LEN(TRIM(B30))&gt;0</formula>
    </cfRule>
  </conditionalFormatting>
  <conditionalFormatting sqref="A47:A50">
    <cfRule type="notContainsBlanks" dxfId="22" priority="40">
      <formula>LEN(TRIM(A47))&gt;0</formula>
    </cfRule>
  </conditionalFormatting>
  <conditionalFormatting sqref="B47:B50">
    <cfRule type="notContainsBlanks" dxfId="23" priority="41">
      <formula>LEN(TRIM(B47))&gt;0</formula>
    </cfRule>
  </conditionalFormatting>
  <conditionalFormatting sqref="A53 A55">
    <cfRule type="notContainsBlanks" dxfId="18" priority="42">
      <formula>LEN(TRIM(A53))&gt;0</formula>
    </cfRule>
  </conditionalFormatting>
  <conditionalFormatting sqref="B53 B55">
    <cfRule type="notContainsBlanks" dxfId="19" priority="43">
      <formula>LEN(TRIM(B53))&gt;0</formula>
    </cfRule>
  </conditionalFormatting>
  <conditionalFormatting sqref="A932:G934">
    <cfRule type="notContainsBlanks" dxfId="24" priority="44">
      <formula>LEN(TRIM(A932))&gt;0</formula>
    </cfRule>
  </conditionalFormatting>
  <conditionalFormatting sqref="A1088:A1153 A1155:A1167 A1169:A1175">
    <cfRule type="notContainsBlanks" dxfId="25" priority="45">
      <formula>LEN(TRIM(A1088))&gt;0</formula>
    </cfRule>
  </conditionalFormatting>
  <conditionalFormatting sqref="B1088:B1153 B1155:B1167 B1169:B1175">
    <cfRule type="notContainsBlanks" dxfId="26" priority="46">
      <formula>LEN(TRIM(B1088))&gt;0</formula>
    </cfRule>
  </conditionalFormatting>
  <conditionalFormatting sqref="A1177:A1267 A1269:A1271">
    <cfRule type="notContainsBlanks" dxfId="27" priority="47">
      <formula>LEN(TRIM(A1177))&gt;0</formula>
    </cfRule>
  </conditionalFormatting>
  <conditionalFormatting sqref="B1177:B1267 B1269:B1271">
    <cfRule type="notContainsBlanks" dxfId="18" priority="48">
      <formula>LEN(TRIM(B1177))&gt;0</formula>
    </cfRule>
  </conditionalFormatting>
  <conditionalFormatting sqref="A1280:A1293 A1295:A1297">
    <cfRule type="notContainsBlanks" dxfId="14" priority="49">
      <formula>LEN(TRIM(A1280))&gt;0</formula>
    </cfRule>
  </conditionalFormatting>
  <conditionalFormatting sqref="B1280:B1293 B1295:B1297">
    <cfRule type="notContainsBlanks" dxfId="6" priority="50">
      <formula>LEN(TRIM(B1280))&gt;0</formula>
    </cfRule>
  </conditionalFormatting>
  <conditionalFormatting sqref="A1300:A1337 A1339:A1342 A1344">
    <cfRule type="notContainsBlanks" dxfId="28" priority="51">
      <formula>LEN(TRIM(A1300))&gt;0</formula>
    </cfRule>
  </conditionalFormatting>
  <conditionalFormatting sqref="B1300:B1337 B1339:B1342 B1344">
    <cfRule type="notContainsBlanks" dxfId="21" priority="52">
      <formula>LEN(TRIM(B1300))&gt;0</formula>
    </cfRule>
  </conditionalFormatting>
  <conditionalFormatting sqref="A1352:A1354 A1356:A1358">
    <cfRule type="notContainsBlanks" dxfId="21" priority="53">
      <formula>LEN(TRIM(A1352))&gt;0</formula>
    </cfRule>
  </conditionalFormatting>
  <conditionalFormatting sqref="B1352:B1354 B1356:B1358">
    <cfRule type="notContainsBlanks" dxfId="29" priority="54">
      <formula>LEN(TRIM(B1352))&gt;0</formula>
    </cfRule>
  </conditionalFormatting>
  <hyperlinks>
    <hyperlink r:id="rId2" location="gid=1887797088" ref="A4"/>
    <hyperlink r:id="rId3" location="gid=0" ref="A6"/>
    <hyperlink display="Main Series" location="Mario!A19:G19" ref="B9"/>
    <hyperlink display="Mario Kart Series" location="Mario!A925:G925" ref="B10"/>
    <hyperlink display="RPG Series" location="Mario!A1338:F1338" ref="B11"/>
    <hyperlink display="Mario Party Series" location="Mario!A2566:G2566" ref="B12"/>
    <hyperlink display="Mario Sports Series" location="Mario!A2737:G2737" ref="B13"/>
    <hyperlink display="Donkey Kong" location="Mario!A2911:G2911" ref="B14"/>
    <hyperlink display="Yoshi Series" location="Mario!A3004:G3004" ref="B15"/>
    <hyperlink display="Wario Series" location="Mario!A3163:G3163" ref="B16"/>
    <hyperlink display="Other" location="Mario!A3620:G3620" ref="B17"/>
    <hyperlink display="Jump to top" location="Mario!A1" ref="F21"/>
    <hyperlink r:id="rId4" ref="G30"/>
    <hyperlink r:id="rId5" ref="G31"/>
    <hyperlink r:id="rId6" ref="G32"/>
    <hyperlink r:id="rId7" ref="G33"/>
    <hyperlink r:id="rId8" ref="G34"/>
    <hyperlink r:id="rId9" ref="G37"/>
    <hyperlink r:id="rId10" ref="G38"/>
    <hyperlink r:id="rId11" ref="G41"/>
    <hyperlink r:id="rId12" ref="G44"/>
    <hyperlink r:id="rId13" ref="G47"/>
    <hyperlink display="All other instruments come from Super Mario World." location="Mario!A22:G22" ref="A52"/>
    <hyperlink r:id="rId14" ref="E53"/>
    <hyperlink r:id="rId15" ref="G53"/>
    <hyperlink r:id="rId16" ref="G95"/>
    <hyperlink r:id="rId17" ref="G109"/>
    <hyperlink r:id="rId18" ref="G112"/>
    <hyperlink r:id="rId19" ref="G113"/>
    <hyperlink r:id="rId20" ref="G114"/>
    <hyperlink r:id="rId21" ref="G115"/>
    <hyperlink r:id="rId22" ref="G121"/>
    <hyperlink r:id="rId23" ref="G134"/>
    <hyperlink r:id="rId24" ref="G137"/>
    <hyperlink r:id="rId25" ref="G261"/>
    <hyperlink r:id="rId26" ref="G262"/>
    <hyperlink r:id="rId27" ref="G263"/>
    <hyperlink r:id="rId28" location="!details?id=7627861" ref="G264"/>
    <hyperlink r:id="rId29" location="!details?id=7627860" ref="G265"/>
    <hyperlink r:id="rId30" location="!details?id=7627937" ref="G266"/>
    <hyperlink display="from Super Mario 64" location="Mario!A48:G48" ref="B293"/>
    <hyperlink display="and Super Mario Sunshine." location="Mario!A129:G129" ref="C293"/>
    <hyperlink r:id="rId31" location="!details?id=7627991" ref="G382"/>
    <hyperlink r:id="rId32" ref="G390"/>
    <hyperlink r:id="rId33" ref="G922"/>
    <hyperlink display="Jump to top" location="Mario!A1" ref="F938"/>
    <hyperlink r:id="rId34" ref="G967"/>
    <hyperlink r:id="rId35" ref="G969"/>
    <hyperlink r:id="rId36" ref="G993"/>
    <hyperlink r:id="rId37" ref="G1144"/>
    <hyperlink display="Jump to top" location="Mario!A1" ref="F1378"/>
    <hyperlink r:id="rId38" ref="G2197"/>
    <hyperlink display="Jump to top" location="Mario!A1" ref="F2595"/>
    <hyperlink r:id="rId39" ref="G2636"/>
    <hyperlink display="Jump to top" location="Mario!A1" ref="F2774"/>
    <hyperlink display="Jump to top" location="Mario!A1" ref="F2913"/>
    <hyperlink display="Jump to top" location="Mario!A1" ref="F3105"/>
    <hyperlink r:id="rId40" ref="E3106"/>
    <hyperlink r:id="rId41" ref="G3106"/>
    <hyperlink r:id="rId42" ref="E3107"/>
    <hyperlink r:id="rId43" ref="G3107"/>
    <hyperlink r:id="rId44" ref="E3108"/>
    <hyperlink r:id="rId45" ref="G3108"/>
    <hyperlink r:id="rId46" ref="G3109"/>
    <hyperlink r:id="rId47" ref="G3110"/>
    <hyperlink r:id="rId48" ref="G3111"/>
    <hyperlink r:id="rId49" ref="E3112"/>
    <hyperlink r:id="rId50" ref="G3112"/>
    <hyperlink r:id="rId51" ref="E3113"/>
    <hyperlink r:id="rId52" ref="G3113"/>
    <hyperlink r:id="rId53" ref="E3114"/>
    <hyperlink r:id="rId54" ref="G3114"/>
    <hyperlink r:id="rId55" ref="E3115"/>
    <hyperlink r:id="rId56" ref="G3115"/>
    <hyperlink r:id="rId57" ref="E3116"/>
    <hyperlink r:id="rId58" ref="G3116"/>
    <hyperlink r:id="rId59" ref="E3119"/>
    <hyperlink r:id="rId60" ref="G3119"/>
    <hyperlink r:id="rId61" ref="E3121"/>
    <hyperlink r:id="rId62" ref="G3121"/>
    <hyperlink r:id="rId63" ref="E3123"/>
    <hyperlink r:id="rId64" ref="G3123"/>
    <hyperlink r:id="rId65" ref="E3124"/>
    <hyperlink r:id="rId66" ref="G3124"/>
    <hyperlink r:id="rId67" ref="E3127"/>
    <hyperlink r:id="rId68" ref="G3127"/>
    <hyperlink r:id="rId69" ref="G3129"/>
    <hyperlink r:id="rId70" ref="E3130"/>
    <hyperlink r:id="rId71" ref="G3130"/>
    <hyperlink r:id="rId72" ref="G3131"/>
    <hyperlink r:id="rId73" ref="G3132"/>
    <hyperlink r:id="rId74" ref="E3133"/>
    <hyperlink r:id="rId75" ref="G3133"/>
    <hyperlink r:id="rId76" ref="E3135"/>
    <hyperlink r:id="rId77" ref="G3135"/>
    <hyperlink display="Jump to top" location="Mario!A1" ref="F3277"/>
    <hyperlink display="Jump to top" location="Mario!A1" ref="F3622"/>
    <hyperlink r:id="rId78" location="!details?id=7627501" ref="G3627"/>
    <hyperlink r:id="rId79" location="!details?id=7626872" ref="G3628"/>
    <hyperlink r:id="rId80" location="!details?id=7627027" ref="G3629"/>
    <hyperlink r:id="rId81" location="!details?id=7629624" ref="G3630"/>
    <hyperlink r:id="rId82" ref="G3633"/>
    <hyperlink r:id="rId83" location="!details?id=7627878" ref="G3743"/>
    <hyperlink r:id="rId84" location="!details?id=7634800" ref="G3745"/>
    <hyperlink r:id="rId85" ref="G3755"/>
  </hyperlinks>
  <drawing r:id="rId86"/>
  <legacyDrawing r:id="rId87"/>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75FD7"/>
    <outlinePr summaryBelow="0" summaryRight="0"/>
    <pageSetUpPr fitToPage="1"/>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4.43"/>
    <col customWidth="1" min="2" max="2" width="37.29"/>
    <col customWidth="1" min="3" max="3" width="41.86"/>
    <col customWidth="1" min="4" max="5" width="36.57"/>
    <col customWidth="1" min="6" max="6" width="163.29"/>
    <col customWidth="1" min="7" max="7" width="12.14"/>
  </cols>
  <sheetData>
    <row r="1">
      <c r="A1" s="1" t="s">
        <v>0</v>
      </c>
      <c r="B1" s="2" t="s">
        <v>1</v>
      </c>
      <c r="C1" s="2" t="s">
        <v>2</v>
      </c>
      <c r="D1" s="2" t="s">
        <v>3</v>
      </c>
      <c r="E1" s="2" t="s">
        <v>4</v>
      </c>
      <c r="F1" s="1" t="s">
        <v>5</v>
      </c>
      <c r="G1" s="1" t="s">
        <v>6</v>
      </c>
    </row>
    <row r="2" ht="39.0" customHeight="1">
      <c r="A2" s="28" t="s">
        <v>12603</v>
      </c>
      <c r="B2" s="4"/>
      <c r="C2" s="4"/>
      <c r="D2" s="4"/>
      <c r="E2" s="4"/>
      <c r="F2" s="29"/>
      <c r="G2" s="23"/>
    </row>
    <row r="3">
      <c r="A3" s="391" t="s">
        <v>12604</v>
      </c>
      <c r="B3" s="94"/>
      <c r="C3" s="94"/>
      <c r="D3" s="94"/>
      <c r="E3" s="94"/>
      <c r="F3" s="94"/>
      <c r="G3" s="94"/>
    </row>
    <row r="4">
      <c r="A4" s="392"/>
      <c r="B4" s="97"/>
      <c r="C4" s="97"/>
      <c r="D4" s="97"/>
      <c r="E4" s="97"/>
      <c r="F4" s="97"/>
      <c r="G4" s="97"/>
    </row>
    <row r="5">
      <c r="A5" s="31" t="s">
        <v>200</v>
      </c>
    </row>
    <row r="6">
      <c r="A6" s="32"/>
    </row>
    <row r="7">
      <c r="A7" s="33" t="s">
        <v>201</v>
      </c>
      <c r="B7" s="226" t="s">
        <v>5913</v>
      </c>
      <c r="C7" s="38"/>
      <c r="D7" s="38"/>
      <c r="E7" s="38"/>
      <c r="F7" s="38"/>
      <c r="G7" s="38"/>
    </row>
    <row r="8">
      <c r="A8" s="33" t="s">
        <v>5943</v>
      </c>
      <c r="B8" s="226" t="s">
        <v>12605</v>
      </c>
      <c r="C8" s="38"/>
      <c r="D8" s="38"/>
      <c r="E8" s="38"/>
      <c r="F8" s="38"/>
      <c r="G8" s="38"/>
    </row>
    <row r="9">
      <c r="A9" s="33" t="s">
        <v>5945</v>
      </c>
      <c r="B9" s="226" t="s">
        <v>12606</v>
      </c>
      <c r="C9" s="38"/>
      <c r="D9" s="38"/>
      <c r="E9" s="38"/>
      <c r="F9" s="38"/>
      <c r="G9" s="38"/>
    </row>
    <row r="10">
      <c r="A10" s="38"/>
      <c r="B10" s="226" t="s">
        <v>5952</v>
      </c>
      <c r="C10" s="38"/>
      <c r="D10" s="38"/>
      <c r="E10" s="38"/>
      <c r="F10" s="38"/>
      <c r="G10" s="38"/>
    </row>
    <row r="11">
      <c r="A11" s="32"/>
    </row>
    <row r="12">
      <c r="A12" s="38" t="s">
        <v>12607</v>
      </c>
    </row>
    <row r="13">
      <c r="A13" s="393"/>
      <c r="B13" s="393"/>
      <c r="C13" s="393"/>
      <c r="D13" s="393"/>
      <c r="E13" s="393"/>
      <c r="F13" s="393"/>
      <c r="G13" s="393"/>
    </row>
    <row r="14">
      <c r="A14" s="393"/>
    </row>
    <row r="15">
      <c r="A15" s="1" t="s">
        <v>12608</v>
      </c>
    </row>
    <row r="16">
      <c r="A16" s="394" t="s">
        <v>12609</v>
      </c>
      <c r="B16" s="395" t="s">
        <v>12610</v>
      </c>
      <c r="C16" s="14"/>
      <c r="D16" s="14"/>
      <c r="E16" s="14"/>
      <c r="F16" s="10" t="s">
        <v>12611</v>
      </c>
      <c r="G16" s="8" t="s">
        <v>1333</v>
      </c>
    </row>
    <row r="17">
      <c r="A17" s="394" t="s">
        <v>248</v>
      </c>
      <c r="B17" s="395" t="s">
        <v>12612</v>
      </c>
      <c r="C17" s="14"/>
      <c r="D17" s="14"/>
      <c r="E17" s="14" t="s">
        <v>3468</v>
      </c>
      <c r="F17" s="10" t="s">
        <v>12613</v>
      </c>
      <c r="G17" s="10"/>
    </row>
    <row r="18">
      <c r="A18" s="394" t="s">
        <v>248</v>
      </c>
      <c r="B18" s="395" t="s">
        <v>12614</v>
      </c>
      <c r="C18" s="14" t="s">
        <v>12615</v>
      </c>
      <c r="D18" s="14" t="s">
        <v>12616</v>
      </c>
      <c r="E18" s="162"/>
      <c r="F18" s="396" t="s">
        <v>152</v>
      </c>
      <c r="G18" s="10"/>
    </row>
    <row r="19">
      <c r="A19" s="60" t="s">
        <v>366</v>
      </c>
    </row>
    <row r="20">
      <c r="A20" s="394" t="s">
        <v>368</v>
      </c>
      <c r="B20" s="395" t="s">
        <v>368</v>
      </c>
      <c r="C20" s="14"/>
      <c r="D20" s="14"/>
      <c r="E20" s="14" t="s">
        <v>12617</v>
      </c>
      <c r="F20" s="396" t="s">
        <v>152</v>
      </c>
      <c r="G20" s="10"/>
    </row>
    <row r="21">
      <c r="A21" s="1" t="s">
        <v>12618</v>
      </c>
    </row>
    <row r="22">
      <c r="A22" s="397" t="s">
        <v>12619</v>
      </c>
      <c r="B22" s="4"/>
      <c r="C22" s="4"/>
      <c r="D22" s="4"/>
      <c r="E22" s="4"/>
      <c r="F22" s="4"/>
      <c r="G22" s="23"/>
    </row>
    <row r="23">
      <c r="A23" s="398" t="s">
        <v>4540</v>
      </c>
      <c r="B23" s="399" t="s">
        <v>12620</v>
      </c>
      <c r="C23" s="14" t="s">
        <v>4542</v>
      </c>
      <c r="D23" s="14" t="s">
        <v>12621</v>
      </c>
      <c r="E23" s="14" t="s">
        <v>12622</v>
      </c>
      <c r="F23" s="10" t="s">
        <v>12623</v>
      </c>
      <c r="G23" s="10"/>
    </row>
    <row r="24">
      <c r="A24" s="398" t="s">
        <v>248</v>
      </c>
      <c r="B24" s="399" t="s">
        <v>5996</v>
      </c>
      <c r="C24" s="14" t="s">
        <v>572</v>
      </c>
      <c r="D24" s="14"/>
      <c r="E24" s="14" t="s">
        <v>810</v>
      </c>
      <c r="F24" s="10" t="s">
        <v>12624</v>
      </c>
      <c r="G24" s="10"/>
    </row>
    <row r="25">
      <c r="A25" s="60" t="s">
        <v>366</v>
      </c>
    </row>
    <row r="26">
      <c r="A26" s="398" t="s">
        <v>368</v>
      </c>
      <c r="B26" s="399" t="s">
        <v>368</v>
      </c>
      <c r="C26" s="14"/>
      <c r="D26" s="14"/>
      <c r="E26" s="14" t="s">
        <v>11277</v>
      </c>
      <c r="F26" s="14"/>
      <c r="G26" s="10"/>
    </row>
    <row r="27">
      <c r="A27" s="398" t="s">
        <v>368</v>
      </c>
      <c r="B27" s="399" t="s">
        <v>368</v>
      </c>
      <c r="C27" s="14"/>
      <c r="D27" s="14"/>
      <c r="E27" s="14" t="s">
        <v>543</v>
      </c>
      <c r="F27" s="10" t="s">
        <v>12623</v>
      </c>
      <c r="G27" s="10"/>
    </row>
    <row r="28">
      <c r="A28" s="400" t="s">
        <v>12625</v>
      </c>
    </row>
    <row r="29">
      <c r="A29" s="401" t="s">
        <v>12626</v>
      </c>
      <c r="B29" s="402" t="s">
        <v>12627</v>
      </c>
      <c r="C29" s="403"/>
      <c r="D29" s="403"/>
      <c r="E29" s="403" t="s">
        <v>12628</v>
      </c>
      <c r="F29" s="404" t="s">
        <v>12629</v>
      </c>
      <c r="G29" s="404"/>
    </row>
    <row r="30">
      <c r="A30" s="401" t="s">
        <v>12630</v>
      </c>
      <c r="B30" s="402" t="s">
        <v>12631</v>
      </c>
      <c r="C30" s="403"/>
      <c r="D30" s="403" t="s">
        <v>12632</v>
      </c>
      <c r="E30" s="403"/>
      <c r="F30" s="404" t="s">
        <v>12633</v>
      </c>
      <c r="G30" s="404"/>
    </row>
    <row r="31">
      <c r="A31" s="401" t="s">
        <v>642</v>
      </c>
      <c r="B31" s="402" t="s">
        <v>7592</v>
      </c>
      <c r="C31" s="403" t="s">
        <v>12634</v>
      </c>
      <c r="D31" s="403" t="s">
        <v>12635</v>
      </c>
      <c r="E31" s="403"/>
      <c r="F31" s="404" t="s">
        <v>12636</v>
      </c>
      <c r="G31" s="404"/>
    </row>
    <row r="32">
      <c r="A32" s="401" t="s">
        <v>642</v>
      </c>
      <c r="B32" s="402" t="s">
        <v>12637</v>
      </c>
      <c r="C32" s="403" t="s">
        <v>12638</v>
      </c>
      <c r="D32" s="403" t="s">
        <v>12639</v>
      </c>
      <c r="E32" s="403"/>
      <c r="F32" s="404" t="s">
        <v>12640</v>
      </c>
      <c r="G32" s="404"/>
    </row>
    <row r="33">
      <c r="A33" s="401" t="s">
        <v>12641</v>
      </c>
      <c r="B33" s="402" t="s">
        <v>12642</v>
      </c>
      <c r="C33" s="403" t="s">
        <v>12643</v>
      </c>
      <c r="D33" s="403" t="s">
        <v>12644</v>
      </c>
      <c r="E33" s="403" t="s">
        <v>12645</v>
      </c>
      <c r="F33" s="404" t="s">
        <v>12646</v>
      </c>
      <c r="G33" s="404"/>
    </row>
    <row r="34">
      <c r="A34" s="401" t="s">
        <v>12641</v>
      </c>
      <c r="B34" s="402" t="s">
        <v>12642</v>
      </c>
      <c r="C34" s="403" t="s">
        <v>12647</v>
      </c>
      <c r="D34" s="403" t="s">
        <v>12648</v>
      </c>
      <c r="E34" s="403" t="s">
        <v>12649</v>
      </c>
      <c r="F34" s="404" t="s">
        <v>12650</v>
      </c>
      <c r="G34" s="404"/>
    </row>
    <row r="35">
      <c r="A35" s="401" t="s">
        <v>12641</v>
      </c>
      <c r="B35" s="402" t="s">
        <v>12642</v>
      </c>
      <c r="C35" s="403" t="s">
        <v>12651</v>
      </c>
      <c r="D35" s="403" t="s">
        <v>12652</v>
      </c>
      <c r="E35" s="403" t="s">
        <v>12653</v>
      </c>
      <c r="F35" s="404" t="s">
        <v>12654</v>
      </c>
      <c r="G35" s="404"/>
    </row>
    <row r="36">
      <c r="A36" s="401" t="s">
        <v>12641</v>
      </c>
      <c r="B36" s="402" t="s">
        <v>12642</v>
      </c>
      <c r="C36" s="403" t="s">
        <v>12655</v>
      </c>
      <c r="D36" s="403" t="s">
        <v>12656</v>
      </c>
      <c r="E36" s="403" t="s">
        <v>12657</v>
      </c>
      <c r="F36" s="404" t="s">
        <v>12658</v>
      </c>
      <c r="G36" s="404"/>
    </row>
    <row r="37">
      <c r="A37" s="401" t="s">
        <v>326</v>
      </c>
      <c r="B37" s="402" t="s">
        <v>12659</v>
      </c>
      <c r="C37" s="403" t="s">
        <v>12660</v>
      </c>
      <c r="D37" s="403" t="s">
        <v>12661</v>
      </c>
      <c r="E37" s="403" t="s">
        <v>12662</v>
      </c>
      <c r="F37" s="404" t="s">
        <v>12663</v>
      </c>
      <c r="G37" s="404"/>
    </row>
    <row r="38">
      <c r="A38" s="401" t="s">
        <v>326</v>
      </c>
      <c r="B38" s="405" t="s">
        <v>12659</v>
      </c>
      <c r="C38" s="403" t="s">
        <v>12664</v>
      </c>
      <c r="D38" s="403" t="s">
        <v>12665</v>
      </c>
      <c r="E38" s="403" t="s">
        <v>12666</v>
      </c>
      <c r="F38" s="404" t="s">
        <v>12667</v>
      </c>
      <c r="G38" s="404"/>
    </row>
    <row r="39">
      <c r="A39" s="401" t="s">
        <v>326</v>
      </c>
      <c r="B39" s="406" t="s">
        <v>12659</v>
      </c>
      <c r="C39" s="403" t="s">
        <v>12668</v>
      </c>
      <c r="D39" s="403" t="s">
        <v>12669</v>
      </c>
      <c r="E39" s="403" t="s">
        <v>12670</v>
      </c>
      <c r="F39" s="404" t="s">
        <v>12671</v>
      </c>
      <c r="G39" s="404"/>
    </row>
    <row r="40">
      <c r="A40" s="401" t="s">
        <v>326</v>
      </c>
      <c r="B40" s="406" t="s">
        <v>12659</v>
      </c>
      <c r="C40" s="403" t="s">
        <v>12672</v>
      </c>
      <c r="D40" s="403" t="s">
        <v>1304</v>
      </c>
      <c r="E40" s="403" t="s">
        <v>12673</v>
      </c>
      <c r="F40" s="404" t="s">
        <v>12674</v>
      </c>
      <c r="G40" s="404"/>
    </row>
    <row r="41">
      <c r="A41" s="401" t="s">
        <v>326</v>
      </c>
      <c r="B41" s="406" t="s">
        <v>12659</v>
      </c>
      <c r="C41" s="403" t="s">
        <v>12675</v>
      </c>
      <c r="D41" s="403" t="s">
        <v>12676</v>
      </c>
      <c r="E41" s="403" t="s">
        <v>12677</v>
      </c>
      <c r="F41" s="404" t="s">
        <v>12678</v>
      </c>
      <c r="G41" s="404"/>
    </row>
    <row r="42">
      <c r="A42" s="401" t="s">
        <v>326</v>
      </c>
      <c r="B42" s="406" t="s">
        <v>12659</v>
      </c>
      <c r="C42" s="403" t="s">
        <v>12679</v>
      </c>
      <c r="D42" s="403" t="s">
        <v>12680</v>
      </c>
      <c r="E42" s="403" t="s">
        <v>12681</v>
      </c>
      <c r="F42" s="404" t="s">
        <v>12682</v>
      </c>
      <c r="G42" s="404"/>
    </row>
    <row r="43">
      <c r="A43" s="401" t="s">
        <v>326</v>
      </c>
      <c r="B43" s="406" t="s">
        <v>12659</v>
      </c>
      <c r="C43" s="403" t="s">
        <v>12683</v>
      </c>
      <c r="D43" s="403" t="s">
        <v>12684</v>
      </c>
      <c r="E43" s="403" t="s">
        <v>12685</v>
      </c>
      <c r="F43" s="404" t="s">
        <v>12682</v>
      </c>
      <c r="G43" s="404"/>
    </row>
    <row r="44">
      <c r="A44" s="401" t="s">
        <v>326</v>
      </c>
      <c r="B44" s="405" t="s">
        <v>12659</v>
      </c>
      <c r="C44" s="403" t="s">
        <v>12686</v>
      </c>
      <c r="D44" s="403" t="s">
        <v>12684</v>
      </c>
      <c r="E44" s="403" t="s">
        <v>12687</v>
      </c>
      <c r="F44" s="404" t="s">
        <v>12682</v>
      </c>
      <c r="G44" s="404"/>
    </row>
    <row r="45">
      <c r="A45" s="401" t="s">
        <v>326</v>
      </c>
      <c r="B45" s="406" t="s">
        <v>12659</v>
      </c>
      <c r="C45" s="403" t="s">
        <v>12688</v>
      </c>
      <c r="D45" s="403" t="s">
        <v>12680</v>
      </c>
      <c r="E45" s="403" t="s">
        <v>12689</v>
      </c>
      <c r="F45" s="404" t="s">
        <v>12690</v>
      </c>
      <c r="G45" s="404"/>
    </row>
    <row r="46">
      <c r="A46" s="401" t="s">
        <v>326</v>
      </c>
      <c r="B46" s="406" t="s">
        <v>12659</v>
      </c>
      <c r="C46" s="403" t="s">
        <v>12691</v>
      </c>
      <c r="D46" s="403" t="s">
        <v>12680</v>
      </c>
      <c r="E46" s="403" t="s">
        <v>12692</v>
      </c>
      <c r="F46" s="404" t="s">
        <v>12690</v>
      </c>
      <c r="G46" s="404"/>
    </row>
    <row r="47">
      <c r="A47" s="401" t="s">
        <v>326</v>
      </c>
      <c r="B47" s="406" t="s">
        <v>12659</v>
      </c>
      <c r="C47" s="403" t="s">
        <v>12693</v>
      </c>
      <c r="D47" s="403" t="s">
        <v>150</v>
      </c>
      <c r="E47" s="403" t="s">
        <v>12694</v>
      </c>
      <c r="F47" s="404" t="s">
        <v>12646</v>
      </c>
      <c r="G47" s="404"/>
    </row>
    <row r="48">
      <c r="A48" s="401" t="s">
        <v>4540</v>
      </c>
      <c r="B48" s="402" t="s">
        <v>12695</v>
      </c>
      <c r="C48" s="403" t="s">
        <v>4542</v>
      </c>
      <c r="D48" s="403" t="s">
        <v>12696</v>
      </c>
      <c r="E48" s="403" t="s">
        <v>12697</v>
      </c>
      <c r="F48" s="404" t="s">
        <v>12698</v>
      </c>
      <c r="G48" s="404"/>
    </row>
    <row r="49">
      <c r="A49" s="401" t="s">
        <v>4540</v>
      </c>
      <c r="B49" s="402" t="s">
        <v>12699</v>
      </c>
      <c r="C49" s="403" t="s">
        <v>5983</v>
      </c>
      <c r="D49" s="403" t="s">
        <v>12700</v>
      </c>
      <c r="E49" s="403"/>
      <c r="F49" s="404" t="s">
        <v>12629</v>
      </c>
      <c r="G49" s="404"/>
    </row>
    <row r="50">
      <c r="A50" s="401" t="s">
        <v>230</v>
      </c>
      <c r="B50" s="402" t="s">
        <v>12701</v>
      </c>
      <c r="C50" s="403" t="s">
        <v>4548</v>
      </c>
      <c r="D50" s="403" t="s">
        <v>12702</v>
      </c>
      <c r="E50" s="403" t="s">
        <v>12703</v>
      </c>
      <c r="F50" s="404" t="s">
        <v>12704</v>
      </c>
      <c r="G50" s="404"/>
    </row>
    <row r="51">
      <c r="A51" s="401" t="s">
        <v>230</v>
      </c>
      <c r="B51" s="402" t="s">
        <v>12701</v>
      </c>
      <c r="C51" s="403" t="s">
        <v>4548</v>
      </c>
      <c r="D51" s="403" t="s">
        <v>12705</v>
      </c>
      <c r="E51" s="403"/>
      <c r="F51" s="404" t="s">
        <v>12706</v>
      </c>
      <c r="G51" s="404"/>
    </row>
    <row r="52">
      <c r="A52" s="401" t="s">
        <v>230</v>
      </c>
      <c r="B52" s="402" t="s">
        <v>12701</v>
      </c>
      <c r="C52" s="403" t="s">
        <v>4548</v>
      </c>
      <c r="D52" s="403" t="s">
        <v>11235</v>
      </c>
      <c r="E52" s="403"/>
      <c r="F52" s="404" t="s">
        <v>12707</v>
      </c>
      <c r="G52" s="404"/>
    </row>
    <row r="53">
      <c r="A53" s="401" t="s">
        <v>230</v>
      </c>
      <c r="B53" s="402" t="s">
        <v>12701</v>
      </c>
      <c r="C53" s="403" t="s">
        <v>4548</v>
      </c>
      <c r="D53" s="403" t="s">
        <v>7889</v>
      </c>
      <c r="E53" s="403" t="s">
        <v>12708</v>
      </c>
      <c r="F53" s="404" t="s">
        <v>12709</v>
      </c>
      <c r="G53" s="404"/>
    </row>
    <row r="54">
      <c r="A54" s="401" t="s">
        <v>230</v>
      </c>
      <c r="B54" s="402" t="s">
        <v>12701</v>
      </c>
      <c r="C54" s="403" t="s">
        <v>4548</v>
      </c>
      <c r="D54" s="403" t="s">
        <v>8318</v>
      </c>
      <c r="E54" s="403" t="s">
        <v>12710</v>
      </c>
      <c r="F54" s="404" t="s">
        <v>12711</v>
      </c>
      <c r="G54" s="404"/>
    </row>
    <row r="55">
      <c r="A55" s="401" t="s">
        <v>230</v>
      </c>
      <c r="B55" s="402" t="s">
        <v>12701</v>
      </c>
      <c r="C55" s="403" t="s">
        <v>4548</v>
      </c>
      <c r="D55" s="403" t="s">
        <v>12712</v>
      </c>
      <c r="E55" s="403"/>
      <c r="F55" s="404" t="s">
        <v>12698</v>
      </c>
      <c r="G55" s="404"/>
    </row>
    <row r="56">
      <c r="A56" s="401" t="s">
        <v>230</v>
      </c>
      <c r="B56" s="402" t="s">
        <v>12701</v>
      </c>
      <c r="C56" s="403" t="s">
        <v>4548</v>
      </c>
      <c r="D56" s="403" t="s">
        <v>12713</v>
      </c>
      <c r="E56" s="403" t="s">
        <v>12714</v>
      </c>
      <c r="F56" s="404" t="s">
        <v>12715</v>
      </c>
      <c r="G56" s="404"/>
    </row>
    <row r="57">
      <c r="A57" s="401" t="s">
        <v>230</v>
      </c>
      <c r="B57" s="402" t="s">
        <v>12701</v>
      </c>
      <c r="C57" s="403" t="s">
        <v>4548</v>
      </c>
      <c r="D57" s="403" t="s">
        <v>12716</v>
      </c>
      <c r="E57" s="403"/>
      <c r="F57" s="404" t="s">
        <v>12629</v>
      </c>
      <c r="G57" s="404"/>
    </row>
    <row r="58">
      <c r="A58" s="401" t="s">
        <v>230</v>
      </c>
      <c r="B58" s="402" t="s">
        <v>12701</v>
      </c>
      <c r="C58" s="403" t="s">
        <v>4548</v>
      </c>
      <c r="D58" s="403" t="s">
        <v>12717</v>
      </c>
      <c r="E58" s="403"/>
      <c r="F58" s="404" t="s">
        <v>12718</v>
      </c>
      <c r="G58" s="404"/>
    </row>
    <row r="59">
      <c r="A59" s="401" t="s">
        <v>230</v>
      </c>
      <c r="B59" s="402" t="s">
        <v>12701</v>
      </c>
      <c r="C59" s="403" t="s">
        <v>4548</v>
      </c>
      <c r="D59" s="403" t="s">
        <v>12719</v>
      </c>
      <c r="E59" s="403"/>
      <c r="F59" s="404" t="s">
        <v>12629</v>
      </c>
      <c r="G59" s="404"/>
    </row>
    <row r="60">
      <c r="A60" s="401" t="s">
        <v>230</v>
      </c>
      <c r="B60" s="402" t="s">
        <v>12701</v>
      </c>
      <c r="C60" s="403" t="s">
        <v>4548</v>
      </c>
      <c r="D60" s="403" t="s">
        <v>12720</v>
      </c>
      <c r="E60" s="403"/>
      <c r="F60" s="404" t="s">
        <v>12721</v>
      </c>
      <c r="G60" s="404"/>
    </row>
    <row r="61">
      <c r="A61" s="401" t="s">
        <v>230</v>
      </c>
      <c r="B61" s="402" t="s">
        <v>12701</v>
      </c>
      <c r="C61" s="403" t="s">
        <v>4548</v>
      </c>
      <c r="D61" s="403" t="s">
        <v>12722</v>
      </c>
      <c r="E61" s="403"/>
      <c r="F61" s="404" t="s">
        <v>12723</v>
      </c>
      <c r="G61" s="404"/>
    </row>
    <row r="62">
      <c r="A62" s="401" t="s">
        <v>230</v>
      </c>
      <c r="B62" s="402" t="s">
        <v>12701</v>
      </c>
      <c r="C62" s="403" t="s">
        <v>4551</v>
      </c>
      <c r="D62" s="403" t="s">
        <v>12724</v>
      </c>
      <c r="E62" s="403"/>
      <c r="F62" s="404" t="s">
        <v>12725</v>
      </c>
      <c r="G62" s="404"/>
    </row>
    <row r="63">
      <c r="A63" s="401" t="s">
        <v>230</v>
      </c>
      <c r="B63" s="402" t="s">
        <v>12701</v>
      </c>
      <c r="C63" s="403" t="s">
        <v>4551</v>
      </c>
      <c r="D63" s="403" t="s">
        <v>12536</v>
      </c>
      <c r="E63" s="403"/>
      <c r="F63" s="404" t="s">
        <v>12726</v>
      </c>
      <c r="G63" s="404"/>
    </row>
    <row r="64">
      <c r="A64" s="401" t="s">
        <v>230</v>
      </c>
      <c r="B64" s="402" t="s">
        <v>12701</v>
      </c>
      <c r="C64" s="403" t="s">
        <v>4551</v>
      </c>
      <c r="D64" s="403" t="s">
        <v>12727</v>
      </c>
      <c r="E64" s="403" t="s">
        <v>12728</v>
      </c>
      <c r="F64" s="404" t="s">
        <v>12729</v>
      </c>
      <c r="G64" s="404"/>
    </row>
    <row r="65">
      <c r="A65" s="401" t="s">
        <v>230</v>
      </c>
      <c r="B65" s="402" t="s">
        <v>12701</v>
      </c>
      <c r="C65" s="403" t="s">
        <v>4551</v>
      </c>
      <c r="D65" s="403" t="s">
        <v>12730</v>
      </c>
      <c r="E65" s="403" t="s">
        <v>12731</v>
      </c>
      <c r="F65" s="404" t="s">
        <v>12732</v>
      </c>
      <c r="G65" s="404"/>
    </row>
    <row r="66">
      <c r="A66" s="401" t="s">
        <v>230</v>
      </c>
      <c r="B66" s="402" t="s">
        <v>12701</v>
      </c>
      <c r="C66" s="403" t="s">
        <v>4551</v>
      </c>
      <c r="D66" s="403" t="s">
        <v>12733</v>
      </c>
      <c r="E66" s="403" t="s">
        <v>12734</v>
      </c>
      <c r="F66" s="404" t="s">
        <v>12718</v>
      </c>
      <c r="G66" s="404"/>
    </row>
    <row r="67">
      <c r="A67" s="401" t="s">
        <v>230</v>
      </c>
      <c r="B67" s="402" t="s">
        <v>12701</v>
      </c>
      <c r="C67" s="403" t="s">
        <v>4551</v>
      </c>
      <c r="D67" s="403" t="s">
        <v>12735</v>
      </c>
      <c r="E67" s="403" t="s">
        <v>12736</v>
      </c>
      <c r="F67" s="404" t="s">
        <v>12629</v>
      </c>
      <c r="G67" s="404"/>
    </row>
    <row r="68">
      <c r="A68" s="401" t="s">
        <v>230</v>
      </c>
      <c r="B68" s="402" t="s">
        <v>12701</v>
      </c>
      <c r="C68" s="403" t="s">
        <v>4551</v>
      </c>
      <c r="D68" s="403" t="s">
        <v>12737</v>
      </c>
      <c r="E68" s="403"/>
      <c r="F68" s="404" t="s">
        <v>12663</v>
      </c>
      <c r="G68" s="404"/>
    </row>
    <row r="69">
      <c r="A69" s="401" t="s">
        <v>230</v>
      </c>
      <c r="B69" s="402" t="s">
        <v>12701</v>
      </c>
      <c r="C69" s="403" t="s">
        <v>4551</v>
      </c>
      <c r="D69" s="403" t="s">
        <v>12738</v>
      </c>
      <c r="E69" s="403" t="s">
        <v>12739</v>
      </c>
      <c r="F69" s="404" t="s">
        <v>12740</v>
      </c>
      <c r="G69" s="404"/>
    </row>
    <row r="70">
      <c r="A70" s="401" t="s">
        <v>230</v>
      </c>
      <c r="B70" s="402" t="s">
        <v>12701</v>
      </c>
      <c r="C70" s="403" t="s">
        <v>4551</v>
      </c>
      <c r="D70" s="403" t="s">
        <v>12741</v>
      </c>
      <c r="E70" s="403"/>
      <c r="F70" s="404" t="s">
        <v>12742</v>
      </c>
      <c r="G70" s="404"/>
    </row>
    <row r="71">
      <c r="A71" s="401" t="s">
        <v>230</v>
      </c>
      <c r="B71" s="402" t="s">
        <v>12701</v>
      </c>
      <c r="C71" s="403" t="s">
        <v>4551</v>
      </c>
      <c r="D71" s="403" t="s">
        <v>12743</v>
      </c>
      <c r="E71" s="403"/>
      <c r="F71" s="404" t="s">
        <v>12744</v>
      </c>
      <c r="G71" s="404"/>
    </row>
    <row r="72">
      <c r="A72" s="401" t="s">
        <v>230</v>
      </c>
      <c r="B72" s="402" t="s">
        <v>12745</v>
      </c>
      <c r="C72" s="403" t="s">
        <v>12746</v>
      </c>
      <c r="D72" s="403" t="s">
        <v>12747</v>
      </c>
      <c r="E72" s="403"/>
      <c r="F72" s="404" t="s">
        <v>12748</v>
      </c>
      <c r="G72" s="404"/>
    </row>
    <row r="73">
      <c r="A73" s="401" t="s">
        <v>230</v>
      </c>
      <c r="B73" s="402" t="s">
        <v>10943</v>
      </c>
      <c r="C73" s="403" t="s">
        <v>2598</v>
      </c>
      <c r="D73" s="403" t="s">
        <v>12749</v>
      </c>
      <c r="E73" s="403"/>
      <c r="F73" s="404" t="s">
        <v>12750</v>
      </c>
      <c r="G73" s="404"/>
    </row>
    <row r="74">
      <c r="A74" s="401" t="s">
        <v>230</v>
      </c>
      <c r="B74" s="402" t="s">
        <v>12751</v>
      </c>
      <c r="C74" s="403" t="s">
        <v>2598</v>
      </c>
      <c r="D74" s="403" t="s">
        <v>10950</v>
      </c>
      <c r="E74" s="403"/>
      <c r="F74" s="404" t="s">
        <v>12752</v>
      </c>
      <c r="G74" s="404"/>
    </row>
    <row r="75">
      <c r="A75" s="401" t="s">
        <v>230</v>
      </c>
      <c r="B75" s="402" t="s">
        <v>12751</v>
      </c>
      <c r="C75" s="403" t="s">
        <v>2598</v>
      </c>
      <c r="D75" s="403" t="s">
        <v>12753</v>
      </c>
      <c r="E75" s="403"/>
      <c r="F75" s="404" t="s">
        <v>12754</v>
      </c>
      <c r="G75" s="404"/>
    </row>
    <row r="76">
      <c r="A76" s="401" t="s">
        <v>230</v>
      </c>
      <c r="B76" s="402" t="s">
        <v>12751</v>
      </c>
      <c r="C76" s="403" t="s">
        <v>2598</v>
      </c>
      <c r="D76" s="403" t="s">
        <v>12755</v>
      </c>
      <c r="E76" s="403"/>
      <c r="F76" s="404" t="s">
        <v>12756</v>
      </c>
      <c r="G76" s="404"/>
    </row>
    <row r="77">
      <c r="A77" s="401" t="s">
        <v>230</v>
      </c>
      <c r="B77" s="402" t="s">
        <v>12751</v>
      </c>
      <c r="C77" s="403" t="s">
        <v>10605</v>
      </c>
      <c r="D77" s="403" t="s">
        <v>12757</v>
      </c>
      <c r="E77" s="403"/>
      <c r="F77" s="404" t="s">
        <v>12742</v>
      </c>
      <c r="G77" s="404"/>
    </row>
    <row r="78">
      <c r="A78" s="401" t="s">
        <v>12758</v>
      </c>
      <c r="B78" s="402" t="s">
        <v>12759</v>
      </c>
      <c r="C78" s="403" t="s">
        <v>12760</v>
      </c>
      <c r="D78" s="403" t="s">
        <v>12761</v>
      </c>
      <c r="E78" s="403"/>
      <c r="F78" s="403" t="s">
        <v>12732</v>
      </c>
      <c r="G78" s="403"/>
    </row>
    <row r="79">
      <c r="A79" s="401" t="s">
        <v>12758</v>
      </c>
      <c r="B79" s="402" t="s">
        <v>12759</v>
      </c>
      <c r="C79" s="403" t="s">
        <v>12762</v>
      </c>
      <c r="D79" s="403" t="s">
        <v>12763</v>
      </c>
      <c r="E79" s="403"/>
      <c r="F79" s="403" t="s">
        <v>12640</v>
      </c>
      <c r="G79" s="403"/>
    </row>
    <row r="80">
      <c r="A80" s="401" t="s">
        <v>12758</v>
      </c>
      <c r="B80" s="402" t="s">
        <v>12759</v>
      </c>
      <c r="C80" s="403" t="s">
        <v>7642</v>
      </c>
      <c r="D80" s="403" t="s">
        <v>12764</v>
      </c>
      <c r="E80" s="403"/>
      <c r="F80" s="403" t="s">
        <v>12640</v>
      </c>
      <c r="G80" s="403"/>
    </row>
    <row r="81">
      <c r="A81" s="401" t="s">
        <v>12758</v>
      </c>
      <c r="B81" s="402" t="s">
        <v>12759</v>
      </c>
      <c r="C81" s="403" t="s">
        <v>12765</v>
      </c>
      <c r="D81" s="403" t="s">
        <v>12766</v>
      </c>
      <c r="E81" s="403"/>
      <c r="F81" s="403" t="s">
        <v>12767</v>
      </c>
      <c r="G81" s="403"/>
    </row>
    <row r="82">
      <c r="A82" s="401" t="s">
        <v>12758</v>
      </c>
      <c r="B82" s="402" t="s">
        <v>12759</v>
      </c>
      <c r="C82" s="403" t="s">
        <v>12765</v>
      </c>
      <c r="D82" s="403" t="s">
        <v>12768</v>
      </c>
      <c r="E82" s="403"/>
      <c r="F82" s="403" t="s">
        <v>12640</v>
      </c>
      <c r="G82" s="403"/>
    </row>
    <row r="83">
      <c r="A83" s="401" t="s">
        <v>12769</v>
      </c>
      <c r="B83" s="402" t="s">
        <v>12770</v>
      </c>
      <c r="C83" s="403" t="s">
        <v>12771</v>
      </c>
      <c r="D83" s="403" t="s">
        <v>12772</v>
      </c>
      <c r="E83" s="403"/>
      <c r="F83" s="404" t="s">
        <v>12773</v>
      </c>
      <c r="G83" s="404"/>
    </row>
    <row r="84">
      <c r="A84" s="401" t="s">
        <v>12769</v>
      </c>
      <c r="B84" s="402" t="s">
        <v>12770</v>
      </c>
      <c r="C84" s="403" t="s">
        <v>12774</v>
      </c>
      <c r="D84" s="403" t="s">
        <v>12775</v>
      </c>
      <c r="E84" s="403"/>
      <c r="F84" s="404" t="s">
        <v>12776</v>
      </c>
      <c r="G84" s="404"/>
    </row>
    <row r="85">
      <c r="A85" s="401" t="s">
        <v>12769</v>
      </c>
      <c r="B85" s="402" t="s">
        <v>12770</v>
      </c>
      <c r="C85" s="403" t="s">
        <v>12777</v>
      </c>
      <c r="D85" s="403" t="s">
        <v>12778</v>
      </c>
      <c r="E85" s="403" t="s">
        <v>12779</v>
      </c>
      <c r="F85" s="407" t="s">
        <v>12780</v>
      </c>
      <c r="G85" s="407"/>
    </row>
    <row r="86">
      <c r="A86" s="401" t="s">
        <v>12769</v>
      </c>
      <c r="B86" s="402" t="s">
        <v>12770</v>
      </c>
      <c r="C86" s="403" t="s">
        <v>12781</v>
      </c>
      <c r="D86" s="403" t="s">
        <v>12782</v>
      </c>
      <c r="E86" s="403" t="s">
        <v>12783</v>
      </c>
      <c r="F86" s="404" t="s">
        <v>12784</v>
      </c>
      <c r="G86" s="404"/>
    </row>
    <row r="87">
      <c r="A87" s="401" t="s">
        <v>12769</v>
      </c>
      <c r="B87" s="402" t="s">
        <v>12770</v>
      </c>
      <c r="C87" s="403" t="s">
        <v>12785</v>
      </c>
      <c r="D87" s="403" t="s">
        <v>12786</v>
      </c>
      <c r="E87" s="403" t="s">
        <v>12787</v>
      </c>
      <c r="F87" s="404" t="s">
        <v>12788</v>
      </c>
      <c r="G87" s="404"/>
    </row>
    <row r="88">
      <c r="A88" s="401" t="s">
        <v>12769</v>
      </c>
      <c r="B88" s="402" t="s">
        <v>12770</v>
      </c>
      <c r="C88" s="403" t="s">
        <v>12789</v>
      </c>
      <c r="D88" s="403" t="s">
        <v>12790</v>
      </c>
      <c r="E88" s="403" t="s">
        <v>12791</v>
      </c>
      <c r="F88" s="404" t="s">
        <v>12792</v>
      </c>
      <c r="G88" s="404"/>
    </row>
    <row r="89">
      <c r="A89" s="401" t="s">
        <v>12769</v>
      </c>
      <c r="B89" s="402" t="s">
        <v>12770</v>
      </c>
      <c r="C89" s="403" t="s">
        <v>12793</v>
      </c>
      <c r="D89" s="403" t="s">
        <v>12794</v>
      </c>
      <c r="E89" s="403" t="s">
        <v>12795</v>
      </c>
      <c r="F89" s="404" t="s">
        <v>12796</v>
      </c>
      <c r="G89" s="404"/>
    </row>
    <row r="90">
      <c r="A90" s="401" t="s">
        <v>12769</v>
      </c>
      <c r="B90" s="402" t="s">
        <v>12770</v>
      </c>
      <c r="C90" s="403" t="s">
        <v>12797</v>
      </c>
      <c r="D90" s="403" t="s">
        <v>12798</v>
      </c>
      <c r="E90" s="403" t="s">
        <v>12799</v>
      </c>
      <c r="F90" s="404" t="s">
        <v>12788</v>
      </c>
      <c r="G90" s="404"/>
    </row>
    <row r="91">
      <c r="A91" s="401" t="s">
        <v>12769</v>
      </c>
      <c r="B91" s="402" t="s">
        <v>12770</v>
      </c>
      <c r="C91" s="403" t="s">
        <v>12800</v>
      </c>
      <c r="D91" s="403" t="s">
        <v>12801</v>
      </c>
      <c r="E91" s="403" t="s">
        <v>12802</v>
      </c>
      <c r="F91" s="404" t="s">
        <v>12754</v>
      </c>
      <c r="G91" s="404"/>
    </row>
    <row r="92">
      <c r="A92" s="401" t="s">
        <v>12769</v>
      </c>
      <c r="B92" s="402" t="s">
        <v>12770</v>
      </c>
      <c r="C92" s="403" t="s">
        <v>12803</v>
      </c>
      <c r="D92" s="403" t="s">
        <v>12804</v>
      </c>
      <c r="E92" s="403"/>
      <c r="F92" s="404" t="s">
        <v>12754</v>
      </c>
      <c r="G92" s="404"/>
    </row>
    <row r="93">
      <c r="A93" s="401" t="s">
        <v>12769</v>
      </c>
      <c r="B93" s="402" t="s">
        <v>12770</v>
      </c>
      <c r="C93" s="403" t="s">
        <v>12805</v>
      </c>
      <c r="D93" s="403" t="s">
        <v>2350</v>
      </c>
      <c r="E93" s="403"/>
      <c r="F93" s="404" t="s">
        <v>12806</v>
      </c>
      <c r="G93" s="404"/>
    </row>
    <row r="94">
      <c r="A94" s="401" t="s">
        <v>12769</v>
      </c>
      <c r="B94" s="402" t="s">
        <v>12770</v>
      </c>
      <c r="C94" s="403" t="s">
        <v>12807</v>
      </c>
      <c r="D94" s="403" t="s">
        <v>12808</v>
      </c>
      <c r="E94" s="403"/>
      <c r="F94" s="404" t="s">
        <v>12809</v>
      </c>
      <c r="G94" s="404"/>
    </row>
    <row r="95">
      <c r="A95" s="401" t="s">
        <v>12769</v>
      </c>
      <c r="B95" s="402" t="s">
        <v>12770</v>
      </c>
      <c r="C95" s="403" t="s">
        <v>12810</v>
      </c>
      <c r="D95" s="403" t="s">
        <v>12811</v>
      </c>
      <c r="E95" s="403"/>
      <c r="F95" s="404" t="s">
        <v>12788</v>
      </c>
      <c r="G95" s="404"/>
    </row>
    <row r="96">
      <c r="A96" s="401" t="s">
        <v>12769</v>
      </c>
      <c r="B96" s="402" t="s">
        <v>12770</v>
      </c>
      <c r="C96" s="403" t="s">
        <v>12812</v>
      </c>
      <c r="D96" s="403" t="s">
        <v>12813</v>
      </c>
      <c r="E96" s="403" t="s">
        <v>1396</v>
      </c>
      <c r="F96" s="404" t="s">
        <v>12814</v>
      </c>
      <c r="G96" s="404"/>
    </row>
    <row r="97">
      <c r="A97" s="401" t="s">
        <v>12769</v>
      </c>
      <c r="B97" s="402" t="s">
        <v>12770</v>
      </c>
      <c r="C97" s="403" t="s">
        <v>12815</v>
      </c>
      <c r="D97" s="403" t="s">
        <v>12816</v>
      </c>
      <c r="E97" s="403"/>
      <c r="F97" s="404" t="s">
        <v>12788</v>
      </c>
      <c r="G97" s="404"/>
    </row>
    <row r="98">
      <c r="A98" s="401" t="s">
        <v>12769</v>
      </c>
      <c r="B98" s="402" t="s">
        <v>12770</v>
      </c>
      <c r="C98" s="403" t="s">
        <v>12817</v>
      </c>
      <c r="D98" s="403" t="s">
        <v>12818</v>
      </c>
      <c r="E98" s="403"/>
      <c r="F98" s="404" t="s">
        <v>12756</v>
      </c>
      <c r="G98" s="404"/>
    </row>
    <row r="99">
      <c r="A99" s="401" t="s">
        <v>12769</v>
      </c>
      <c r="B99" s="402" t="s">
        <v>12770</v>
      </c>
      <c r="C99" s="403" t="s">
        <v>12819</v>
      </c>
      <c r="D99" s="403" t="s">
        <v>12820</v>
      </c>
      <c r="E99" s="403"/>
      <c r="F99" s="404" t="s">
        <v>12821</v>
      </c>
      <c r="G99" s="404"/>
    </row>
    <row r="100">
      <c r="A100" s="401" t="s">
        <v>12769</v>
      </c>
      <c r="B100" s="402" t="s">
        <v>12770</v>
      </c>
      <c r="C100" s="403" t="s">
        <v>12822</v>
      </c>
      <c r="D100" s="403" t="s">
        <v>12823</v>
      </c>
      <c r="E100" s="403"/>
      <c r="F100" s="404" t="s">
        <v>12667</v>
      </c>
      <c r="G100" s="404"/>
    </row>
    <row r="101">
      <c r="A101" s="401" t="s">
        <v>12769</v>
      </c>
      <c r="B101" s="402" t="s">
        <v>12770</v>
      </c>
      <c r="C101" s="403" t="s">
        <v>12824</v>
      </c>
      <c r="D101" s="403" t="s">
        <v>12825</v>
      </c>
      <c r="E101" s="403" t="s">
        <v>12826</v>
      </c>
      <c r="F101" s="404" t="s">
        <v>12756</v>
      </c>
      <c r="G101" s="404"/>
    </row>
    <row r="102">
      <c r="A102" s="401" t="s">
        <v>12769</v>
      </c>
      <c r="B102" s="402" t="s">
        <v>12770</v>
      </c>
      <c r="C102" s="403" t="s">
        <v>12827</v>
      </c>
      <c r="D102" s="403" t="s">
        <v>12828</v>
      </c>
      <c r="E102" s="403"/>
      <c r="F102" s="404" t="s">
        <v>12809</v>
      </c>
      <c r="G102" s="404"/>
    </row>
    <row r="103">
      <c r="A103" s="401" t="s">
        <v>12769</v>
      </c>
      <c r="B103" s="402" t="s">
        <v>12770</v>
      </c>
      <c r="C103" s="403" t="s">
        <v>12829</v>
      </c>
      <c r="D103" s="403" t="s">
        <v>12830</v>
      </c>
      <c r="E103" s="403"/>
      <c r="F103" s="404" t="s">
        <v>12806</v>
      </c>
      <c r="G103" s="404"/>
    </row>
    <row r="104">
      <c r="A104" s="401" t="s">
        <v>12769</v>
      </c>
      <c r="B104" s="402" t="s">
        <v>12770</v>
      </c>
      <c r="C104" s="403" t="s">
        <v>12831</v>
      </c>
      <c r="D104" s="403" t="s">
        <v>12832</v>
      </c>
      <c r="E104" s="403"/>
      <c r="F104" s="404" t="s">
        <v>12809</v>
      </c>
      <c r="G104" s="404"/>
    </row>
    <row r="105">
      <c r="A105" s="401" t="s">
        <v>12769</v>
      </c>
      <c r="B105" s="402" t="s">
        <v>12770</v>
      </c>
      <c r="C105" s="403" t="s">
        <v>12833</v>
      </c>
      <c r="D105" s="403" t="s">
        <v>12834</v>
      </c>
      <c r="E105" s="403" t="s">
        <v>12835</v>
      </c>
      <c r="F105" s="404" t="s">
        <v>12806</v>
      </c>
      <c r="G105" s="404"/>
    </row>
    <row r="106">
      <c r="A106" s="401" t="s">
        <v>12769</v>
      </c>
      <c r="B106" s="402" t="s">
        <v>12770</v>
      </c>
      <c r="C106" s="403" t="s">
        <v>12836</v>
      </c>
      <c r="D106" s="403" t="s">
        <v>12837</v>
      </c>
      <c r="E106" s="403"/>
      <c r="F106" s="404" t="s">
        <v>12838</v>
      </c>
      <c r="G106" s="404"/>
    </row>
    <row r="107">
      <c r="A107" s="401" t="s">
        <v>12769</v>
      </c>
      <c r="B107" s="402" t="s">
        <v>12770</v>
      </c>
      <c r="C107" s="403" t="s">
        <v>12839</v>
      </c>
      <c r="D107" s="403" t="s">
        <v>12840</v>
      </c>
      <c r="E107" s="403" t="s">
        <v>12841</v>
      </c>
      <c r="F107" s="404" t="s">
        <v>12809</v>
      </c>
      <c r="G107" s="404"/>
    </row>
    <row r="108">
      <c r="A108" s="401" t="s">
        <v>12769</v>
      </c>
      <c r="B108" s="402" t="s">
        <v>12770</v>
      </c>
      <c r="C108" s="403" t="s">
        <v>12842</v>
      </c>
      <c r="D108" s="403" t="s">
        <v>12843</v>
      </c>
      <c r="E108" s="403"/>
      <c r="F108" s="404" t="s">
        <v>12809</v>
      </c>
      <c r="G108" s="404"/>
    </row>
    <row r="109">
      <c r="A109" s="401" t="s">
        <v>248</v>
      </c>
      <c r="B109" s="402" t="s">
        <v>12844</v>
      </c>
      <c r="C109" s="403" t="s">
        <v>5974</v>
      </c>
      <c r="D109" s="403" t="s">
        <v>5975</v>
      </c>
      <c r="E109" s="403"/>
      <c r="F109" s="404" t="s">
        <v>12845</v>
      </c>
      <c r="G109" s="404"/>
    </row>
    <row r="110">
      <c r="A110" s="401" t="s">
        <v>248</v>
      </c>
      <c r="B110" s="402" t="s">
        <v>12844</v>
      </c>
      <c r="C110" s="403" t="s">
        <v>5974</v>
      </c>
      <c r="D110" s="403" t="s">
        <v>12846</v>
      </c>
      <c r="E110" s="403"/>
      <c r="F110" s="404" t="s">
        <v>12773</v>
      </c>
      <c r="G110" s="404"/>
    </row>
    <row r="111">
      <c r="A111" s="401" t="s">
        <v>8174</v>
      </c>
      <c r="B111" s="402" t="s">
        <v>12847</v>
      </c>
      <c r="C111" s="403" t="s">
        <v>4618</v>
      </c>
      <c r="D111" s="403" t="s">
        <v>12848</v>
      </c>
      <c r="E111" s="403"/>
      <c r="F111" s="404" t="s">
        <v>12849</v>
      </c>
      <c r="G111" s="404"/>
    </row>
    <row r="112">
      <c r="A112" s="401" t="s">
        <v>8174</v>
      </c>
      <c r="B112" s="402" t="s">
        <v>12847</v>
      </c>
      <c r="C112" s="403" t="s">
        <v>5983</v>
      </c>
      <c r="D112" s="403" t="s">
        <v>12850</v>
      </c>
      <c r="E112" s="403"/>
      <c r="F112" s="404" t="s">
        <v>12851</v>
      </c>
      <c r="G112" s="404"/>
    </row>
    <row r="113">
      <c r="A113" s="401" t="s">
        <v>248</v>
      </c>
      <c r="B113" s="402" t="s">
        <v>12852</v>
      </c>
      <c r="C113" s="403" t="s">
        <v>12853</v>
      </c>
      <c r="D113" s="403" t="s">
        <v>12854</v>
      </c>
      <c r="E113" s="403" t="s">
        <v>12855</v>
      </c>
      <c r="F113" s="408" t="s">
        <v>152</v>
      </c>
      <c r="G113" s="404"/>
    </row>
    <row r="114">
      <c r="A114" s="401" t="s">
        <v>248</v>
      </c>
      <c r="B114" s="402" t="s">
        <v>12852</v>
      </c>
      <c r="C114" s="403" t="s">
        <v>12853</v>
      </c>
      <c r="D114" s="403" t="s">
        <v>12856</v>
      </c>
      <c r="E114" s="403"/>
      <c r="F114" s="404" t="s">
        <v>12857</v>
      </c>
      <c r="G114" s="404"/>
    </row>
    <row r="115">
      <c r="A115" s="409" t="s">
        <v>248</v>
      </c>
      <c r="B115" s="410" t="s">
        <v>12852</v>
      </c>
      <c r="C115" s="403" t="s">
        <v>12853</v>
      </c>
      <c r="D115" s="403" t="s">
        <v>12858</v>
      </c>
      <c r="E115" s="403"/>
      <c r="F115" s="404" t="s">
        <v>12859</v>
      </c>
      <c r="G115" s="404"/>
    </row>
    <row r="116">
      <c r="A116" s="401" t="s">
        <v>248</v>
      </c>
      <c r="B116" s="402" t="s">
        <v>12852</v>
      </c>
      <c r="C116" s="403" t="s">
        <v>12853</v>
      </c>
      <c r="D116" s="403" t="s">
        <v>12860</v>
      </c>
      <c r="E116" s="403" t="s">
        <v>12861</v>
      </c>
      <c r="F116" s="404" t="s">
        <v>12862</v>
      </c>
      <c r="G116" s="404"/>
    </row>
    <row r="117">
      <c r="A117" s="401" t="s">
        <v>248</v>
      </c>
      <c r="B117" s="402" t="s">
        <v>12852</v>
      </c>
      <c r="C117" s="403" t="s">
        <v>12853</v>
      </c>
      <c r="D117" s="403" t="s">
        <v>12863</v>
      </c>
      <c r="E117" s="403"/>
      <c r="F117" s="404" t="s">
        <v>12864</v>
      </c>
      <c r="G117" s="404"/>
    </row>
    <row r="118">
      <c r="A118" s="401" t="s">
        <v>248</v>
      </c>
      <c r="B118" s="402" t="s">
        <v>12852</v>
      </c>
      <c r="C118" s="403" t="s">
        <v>12853</v>
      </c>
      <c r="D118" s="403" t="s">
        <v>12865</v>
      </c>
      <c r="E118" s="403"/>
      <c r="F118" s="404" t="s">
        <v>12866</v>
      </c>
      <c r="G118" s="404"/>
    </row>
    <row r="119">
      <c r="A119" s="401" t="s">
        <v>248</v>
      </c>
      <c r="B119" s="402" t="s">
        <v>12852</v>
      </c>
      <c r="C119" s="403" t="s">
        <v>12853</v>
      </c>
      <c r="D119" s="403" t="s">
        <v>12867</v>
      </c>
      <c r="E119" s="403"/>
      <c r="F119" s="404" t="s">
        <v>12678</v>
      </c>
      <c r="G119" s="404"/>
    </row>
    <row r="120">
      <c r="A120" s="401" t="s">
        <v>248</v>
      </c>
      <c r="B120" s="402" t="s">
        <v>12852</v>
      </c>
      <c r="C120" s="403" t="s">
        <v>12853</v>
      </c>
      <c r="D120" s="403" t="s">
        <v>12868</v>
      </c>
      <c r="E120" s="403"/>
      <c r="F120" s="404" t="s">
        <v>12742</v>
      </c>
      <c r="G120" s="404"/>
    </row>
    <row r="121">
      <c r="A121" s="401" t="s">
        <v>248</v>
      </c>
      <c r="B121" s="402" t="s">
        <v>12852</v>
      </c>
      <c r="C121" s="403" t="s">
        <v>12853</v>
      </c>
      <c r="D121" s="403" t="s">
        <v>12869</v>
      </c>
      <c r="E121" s="403"/>
      <c r="F121" s="404" t="s">
        <v>12864</v>
      </c>
      <c r="G121" s="404"/>
    </row>
    <row r="122">
      <c r="A122" s="401" t="s">
        <v>248</v>
      </c>
      <c r="B122" s="402" t="s">
        <v>12852</v>
      </c>
      <c r="C122" s="403" t="s">
        <v>12853</v>
      </c>
      <c r="D122" s="403" t="s">
        <v>12870</v>
      </c>
      <c r="E122" s="403"/>
      <c r="F122" s="404" t="s">
        <v>12871</v>
      </c>
      <c r="G122" s="404"/>
    </row>
    <row r="123">
      <c r="A123" s="401" t="s">
        <v>248</v>
      </c>
      <c r="B123" s="402" t="s">
        <v>12852</v>
      </c>
      <c r="C123" s="403" t="s">
        <v>12872</v>
      </c>
      <c r="D123" s="403" t="s">
        <v>12873</v>
      </c>
      <c r="E123" s="403" t="s">
        <v>12874</v>
      </c>
      <c r="F123" s="404" t="s">
        <v>12851</v>
      </c>
      <c r="G123" s="404"/>
    </row>
    <row r="124">
      <c r="A124" s="401" t="s">
        <v>8174</v>
      </c>
      <c r="B124" s="402" t="s">
        <v>12875</v>
      </c>
      <c r="C124" s="403" t="s">
        <v>572</v>
      </c>
      <c r="D124" s="403" t="s">
        <v>12876</v>
      </c>
      <c r="E124" s="403"/>
      <c r="F124" s="404" t="s">
        <v>12667</v>
      </c>
      <c r="G124" s="404"/>
    </row>
    <row r="125">
      <c r="A125" s="401" t="s">
        <v>248</v>
      </c>
      <c r="B125" s="402" t="s">
        <v>12875</v>
      </c>
      <c r="C125" s="403" t="s">
        <v>572</v>
      </c>
      <c r="D125" s="403" t="s">
        <v>12877</v>
      </c>
      <c r="E125" s="403"/>
      <c r="F125" s="404" t="s">
        <v>12706</v>
      </c>
      <c r="G125" s="404"/>
    </row>
    <row r="126">
      <c r="A126" s="401" t="s">
        <v>248</v>
      </c>
      <c r="B126" s="402" t="s">
        <v>12875</v>
      </c>
      <c r="C126" s="403" t="s">
        <v>572</v>
      </c>
      <c r="D126" s="403" t="s">
        <v>12878</v>
      </c>
      <c r="E126" s="403" t="s">
        <v>12879</v>
      </c>
      <c r="F126" s="404" t="s">
        <v>12698</v>
      </c>
      <c r="G126" s="404"/>
    </row>
    <row r="127">
      <c r="A127" s="401" t="s">
        <v>8174</v>
      </c>
      <c r="B127" s="402" t="s">
        <v>12875</v>
      </c>
      <c r="C127" s="403" t="s">
        <v>572</v>
      </c>
      <c r="D127" s="403" t="s">
        <v>12880</v>
      </c>
      <c r="E127" s="403" t="s">
        <v>12879</v>
      </c>
      <c r="F127" s="404" t="s">
        <v>12881</v>
      </c>
      <c r="G127" s="404"/>
    </row>
    <row r="128">
      <c r="A128" s="401" t="s">
        <v>248</v>
      </c>
      <c r="B128" s="402" t="s">
        <v>12875</v>
      </c>
      <c r="C128" s="403" t="s">
        <v>572</v>
      </c>
      <c r="D128" s="403" t="s">
        <v>12882</v>
      </c>
      <c r="E128" s="403"/>
      <c r="F128" s="404" t="s">
        <v>12881</v>
      </c>
      <c r="G128" s="404"/>
    </row>
    <row r="129">
      <c r="A129" s="401" t="s">
        <v>248</v>
      </c>
      <c r="B129" s="402" t="s">
        <v>12875</v>
      </c>
      <c r="C129" s="403" t="s">
        <v>572</v>
      </c>
      <c r="D129" s="403" t="s">
        <v>12883</v>
      </c>
      <c r="E129" s="403"/>
      <c r="F129" s="404" t="s">
        <v>12884</v>
      </c>
      <c r="G129" s="404"/>
    </row>
    <row r="130">
      <c r="A130" s="401" t="s">
        <v>248</v>
      </c>
      <c r="B130" s="402" t="s">
        <v>12875</v>
      </c>
      <c r="C130" s="403" t="s">
        <v>572</v>
      </c>
      <c r="D130" s="403" t="s">
        <v>12885</v>
      </c>
      <c r="E130" s="403"/>
      <c r="F130" s="404" t="s">
        <v>12886</v>
      </c>
      <c r="G130" s="404"/>
    </row>
    <row r="131">
      <c r="A131" s="401" t="s">
        <v>248</v>
      </c>
      <c r="B131" s="402" t="s">
        <v>12887</v>
      </c>
      <c r="C131" s="403" t="s">
        <v>572</v>
      </c>
      <c r="D131" s="403" t="s">
        <v>12888</v>
      </c>
      <c r="E131" s="403"/>
      <c r="F131" s="404" t="s">
        <v>12889</v>
      </c>
      <c r="G131" s="404"/>
    </row>
    <row r="132">
      <c r="A132" s="401" t="s">
        <v>566</v>
      </c>
      <c r="B132" s="402" t="s">
        <v>7612</v>
      </c>
      <c r="C132" s="403" t="s">
        <v>12890</v>
      </c>
      <c r="D132" s="403" t="s">
        <v>12891</v>
      </c>
      <c r="E132" s="403"/>
      <c r="F132" s="404" t="s">
        <v>12809</v>
      </c>
      <c r="G132" s="404"/>
    </row>
    <row r="133">
      <c r="A133" s="401" t="s">
        <v>566</v>
      </c>
      <c r="B133" s="402" t="s">
        <v>7612</v>
      </c>
      <c r="C133" s="403" t="s">
        <v>12892</v>
      </c>
      <c r="D133" s="403" t="s">
        <v>12893</v>
      </c>
      <c r="E133" s="403"/>
      <c r="F133" s="404" t="s">
        <v>12894</v>
      </c>
      <c r="G133" s="404"/>
    </row>
    <row r="134">
      <c r="A134" s="401" t="s">
        <v>234</v>
      </c>
      <c r="B134" s="402" t="s">
        <v>12895</v>
      </c>
      <c r="C134" s="403" t="s">
        <v>12896</v>
      </c>
      <c r="D134" s="403" t="s">
        <v>12897</v>
      </c>
      <c r="E134" s="403"/>
      <c r="F134" s="404" t="s">
        <v>12898</v>
      </c>
      <c r="G134" s="404"/>
    </row>
    <row r="135">
      <c r="A135" s="401" t="s">
        <v>234</v>
      </c>
      <c r="B135" s="402" t="s">
        <v>12895</v>
      </c>
      <c r="C135" s="403" t="s">
        <v>12899</v>
      </c>
      <c r="D135" s="403" t="s">
        <v>12900</v>
      </c>
      <c r="E135" s="403"/>
      <c r="F135" s="404" t="s">
        <v>12898</v>
      </c>
      <c r="G135" s="404"/>
    </row>
    <row r="136">
      <c r="A136" s="401" t="s">
        <v>234</v>
      </c>
      <c r="B136" s="402" t="s">
        <v>8344</v>
      </c>
      <c r="C136" s="403" t="s">
        <v>12901</v>
      </c>
      <c r="D136" s="403" t="s">
        <v>12902</v>
      </c>
      <c r="E136" s="403"/>
      <c r="F136" s="404" t="s">
        <v>12750</v>
      </c>
      <c r="G136" s="404"/>
    </row>
    <row r="137">
      <c r="A137" s="401" t="s">
        <v>234</v>
      </c>
      <c r="B137" s="402" t="s">
        <v>8344</v>
      </c>
      <c r="C137" s="403" t="s">
        <v>12903</v>
      </c>
      <c r="D137" s="403" t="s">
        <v>8346</v>
      </c>
      <c r="E137" s="403" t="s">
        <v>12904</v>
      </c>
      <c r="F137" s="404" t="s">
        <v>12864</v>
      </c>
      <c r="G137" s="404"/>
    </row>
    <row r="138">
      <c r="A138" s="401" t="s">
        <v>234</v>
      </c>
      <c r="B138" s="402" t="s">
        <v>8344</v>
      </c>
      <c r="C138" s="403" t="s">
        <v>12905</v>
      </c>
      <c r="D138" s="403" t="s">
        <v>12902</v>
      </c>
      <c r="E138" s="403"/>
      <c r="F138" s="404" t="s">
        <v>5898</v>
      </c>
      <c r="G138" s="404"/>
    </row>
    <row r="139">
      <c r="A139" s="401" t="s">
        <v>234</v>
      </c>
      <c r="B139" s="402" t="s">
        <v>8344</v>
      </c>
      <c r="C139" s="403" t="s">
        <v>12906</v>
      </c>
      <c r="D139" s="403" t="s">
        <v>12902</v>
      </c>
      <c r="E139" s="403"/>
      <c r="F139" s="404" t="s">
        <v>12663</v>
      </c>
      <c r="G139" s="404"/>
    </row>
    <row r="140">
      <c r="A140" s="401" t="s">
        <v>234</v>
      </c>
      <c r="B140" s="402" t="s">
        <v>8344</v>
      </c>
      <c r="C140" s="403" t="s">
        <v>12907</v>
      </c>
      <c r="D140" s="403" t="s">
        <v>12908</v>
      </c>
      <c r="E140" s="403"/>
      <c r="F140" s="404" t="s">
        <v>12909</v>
      </c>
      <c r="G140" s="404"/>
    </row>
    <row r="141">
      <c r="A141" s="401" t="s">
        <v>234</v>
      </c>
      <c r="B141" s="402" t="s">
        <v>8344</v>
      </c>
      <c r="C141" s="403" t="s">
        <v>12910</v>
      </c>
      <c r="D141" s="403" t="s">
        <v>12902</v>
      </c>
      <c r="E141" s="403"/>
      <c r="F141" s="404" t="s">
        <v>12663</v>
      </c>
      <c r="G141" s="404"/>
    </row>
    <row r="142">
      <c r="A142" s="401" t="s">
        <v>234</v>
      </c>
      <c r="B142" s="402" t="s">
        <v>8344</v>
      </c>
      <c r="C142" s="403" t="s">
        <v>12911</v>
      </c>
      <c r="D142" s="403" t="s">
        <v>12902</v>
      </c>
      <c r="E142" s="403"/>
      <c r="F142" s="404" t="s">
        <v>12663</v>
      </c>
      <c r="G142" s="404"/>
    </row>
    <row r="143">
      <c r="A143" s="401" t="s">
        <v>234</v>
      </c>
      <c r="B143" s="402" t="s">
        <v>8344</v>
      </c>
      <c r="C143" s="403" t="s">
        <v>12912</v>
      </c>
      <c r="D143" s="403" t="s">
        <v>12913</v>
      </c>
      <c r="E143" s="403" t="s">
        <v>12914</v>
      </c>
      <c r="F143" s="404" t="s">
        <v>12646</v>
      </c>
      <c r="G143" s="404"/>
    </row>
    <row r="144">
      <c r="A144" s="401" t="s">
        <v>234</v>
      </c>
      <c r="B144" s="402" t="s">
        <v>8344</v>
      </c>
      <c r="C144" s="403" t="s">
        <v>12915</v>
      </c>
      <c r="D144" s="403" t="s">
        <v>12916</v>
      </c>
      <c r="E144" s="403"/>
      <c r="F144" s="404" t="s">
        <v>12917</v>
      </c>
      <c r="G144" s="404"/>
    </row>
    <row r="145">
      <c r="A145" s="401" t="s">
        <v>234</v>
      </c>
      <c r="B145" s="402" t="s">
        <v>8344</v>
      </c>
      <c r="C145" s="403" t="s">
        <v>12918</v>
      </c>
      <c r="D145" s="403" t="s">
        <v>10226</v>
      </c>
      <c r="E145" s="403"/>
      <c r="F145" s="404" t="s">
        <v>12754</v>
      </c>
      <c r="G145" s="404"/>
    </row>
    <row r="146">
      <c r="A146" s="401" t="s">
        <v>234</v>
      </c>
      <c r="B146" s="402" t="s">
        <v>8344</v>
      </c>
      <c r="C146" s="403" t="s">
        <v>12919</v>
      </c>
      <c r="D146" s="403" t="s">
        <v>12920</v>
      </c>
      <c r="E146" s="403"/>
      <c r="F146" s="403" t="s">
        <v>12646</v>
      </c>
      <c r="G146" s="404"/>
    </row>
    <row r="147">
      <c r="A147" s="401" t="s">
        <v>234</v>
      </c>
      <c r="B147" s="402" t="s">
        <v>8344</v>
      </c>
      <c r="C147" s="403" t="s">
        <v>12921</v>
      </c>
      <c r="D147" s="403" t="s">
        <v>12922</v>
      </c>
      <c r="E147" s="403"/>
      <c r="F147" s="404" t="s">
        <v>12682</v>
      </c>
      <c r="G147" s="404"/>
    </row>
    <row r="148">
      <c r="A148" s="401" t="s">
        <v>234</v>
      </c>
      <c r="B148" s="402" t="s">
        <v>8344</v>
      </c>
      <c r="C148" s="403" t="s">
        <v>12923</v>
      </c>
      <c r="D148" s="403" t="s">
        <v>12924</v>
      </c>
      <c r="E148" s="403"/>
      <c r="F148" s="403" t="s">
        <v>12682</v>
      </c>
      <c r="G148" s="404"/>
    </row>
    <row r="149">
      <c r="A149" s="401" t="s">
        <v>234</v>
      </c>
      <c r="B149" s="402" t="s">
        <v>8344</v>
      </c>
      <c r="C149" s="403" t="s">
        <v>12925</v>
      </c>
      <c r="D149" s="403" t="s">
        <v>12926</v>
      </c>
      <c r="E149" s="403"/>
      <c r="F149" s="404" t="s">
        <v>5968</v>
      </c>
      <c r="G149" s="404"/>
    </row>
    <row r="150">
      <c r="A150" s="401" t="s">
        <v>234</v>
      </c>
      <c r="B150" s="402" t="s">
        <v>8344</v>
      </c>
      <c r="C150" s="403" t="s">
        <v>12927</v>
      </c>
      <c r="D150" s="403" t="s">
        <v>12928</v>
      </c>
      <c r="E150" s="403" t="s">
        <v>12929</v>
      </c>
      <c r="F150" s="404" t="s">
        <v>5898</v>
      </c>
      <c r="G150" s="404"/>
    </row>
    <row r="151">
      <c r="A151" s="401" t="s">
        <v>234</v>
      </c>
      <c r="B151" s="402" t="s">
        <v>8344</v>
      </c>
      <c r="C151" s="403" t="s">
        <v>12930</v>
      </c>
      <c r="D151" s="403" t="s">
        <v>12931</v>
      </c>
      <c r="E151" s="403"/>
      <c r="F151" s="404" t="s">
        <v>12932</v>
      </c>
      <c r="G151" s="404"/>
    </row>
    <row r="152">
      <c r="A152" s="401" t="s">
        <v>234</v>
      </c>
      <c r="B152" s="402" t="s">
        <v>8344</v>
      </c>
      <c r="C152" s="403" t="s">
        <v>12933</v>
      </c>
      <c r="D152" s="403" t="s">
        <v>12934</v>
      </c>
      <c r="E152" s="403"/>
      <c r="F152" s="403" t="s">
        <v>12682</v>
      </c>
      <c r="G152" s="404"/>
    </row>
    <row r="153">
      <c r="A153" s="401" t="s">
        <v>234</v>
      </c>
      <c r="B153" s="402" t="s">
        <v>8344</v>
      </c>
      <c r="C153" s="403" t="s">
        <v>12935</v>
      </c>
      <c r="D153" s="403" t="s">
        <v>12936</v>
      </c>
      <c r="E153" s="403"/>
      <c r="F153" s="404" t="s">
        <v>5898</v>
      </c>
      <c r="G153" s="404"/>
    </row>
    <row r="154">
      <c r="A154" s="401" t="s">
        <v>234</v>
      </c>
      <c r="B154" s="402" t="s">
        <v>8344</v>
      </c>
      <c r="C154" s="403" t="s">
        <v>12937</v>
      </c>
      <c r="D154" s="403" t="s">
        <v>12938</v>
      </c>
      <c r="E154" s="403" t="s">
        <v>12939</v>
      </c>
      <c r="F154" s="404" t="s">
        <v>5898</v>
      </c>
      <c r="G154" s="404"/>
    </row>
    <row r="155">
      <c r="A155" s="401" t="s">
        <v>234</v>
      </c>
      <c r="B155" s="402" t="s">
        <v>8344</v>
      </c>
      <c r="C155" s="403" t="s">
        <v>12940</v>
      </c>
      <c r="D155" s="403" t="s">
        <v>12941</v>
      </c>
      <c r="E155" s="403"/>
      <c r="F155" s="404" t="s">
        <v>12767</v>
      </c>
      <c r="G155" s="404"/>
    </row>
    <row r="156">
      <c r="A156" s="401" t="s">
        <v>234</v>
      </c>
      <c r="B156" s="402" t="s">
        <v>8344</v>
      </c>
      <c r="C156" s="403" t="s">
        <v>12942</v>
      </c>
      <c r="D156" s="403" t="s">
        <v>12943</v>
      </c>
      <c r="E156" s="403"/>
      <c r="F156" s="404" t="s">
        <v>12767</v>
      </c>
      <c r="G156" s="404"/>
    </row>
    <row r="157">
      <c r="A157" s="401" t="s">
        <v>234</v>
      </c>
      <c r="B157" s="402" t="s">
        <v>8344</v>
      </c>
      <c r="C157" s="403" t="s">
        <v>12944</v>
      </c>
      <c r="D157" s="403" t="s">
        <v>12945</v>
      </c>
      <c r="E157" s="403"/>
      <c r="F157" s="404" t="s">
        <v>12767</v>
      </c>
      <c r="G157" s="404"/>
    </row>
    <row r="158">
      <c r="A158" s="401" t="s">
        <v>234</v>
      </c>
      <c r="B158" s="402" t="s">
        <v>8344</v>
      </c>
      <c r="C158" s="403" t="s">
        <v>12946</v>
      </c>
      <c r="D158" s="403" t="s">
        <v>12947</v>
      </c>
      <c r="E158" s="403"/>
      <c r="F158" s="404" t="s">
        <v>12767</v>
      </c>
      <c r="G158" s="404"/>
    </row>
    <row r="159">
      <c r="A159" s="401" t="s">
        <v>234</v>
      </c>
      <c r="B159" s="402" t="s">
        <v>8344</v>
      </c>
      <c r="C159" s="403" t="s">
        <v>12948</v>
      </c>
      <c r="D159" s="403" t="s">
        <v>12949</v>
      </c>
      <c r="E159" s="403"/>
      <c r="F159" s="404" t="s">
        <v>5898</v>
      </c>
      <c r="G159" s="404"/>
    </row>
    <row r="160">
      <c r="A160" s="401" t="s">
        <v>234</v>
      </c>
      <c r="B160" s="402" t="s">
        <v>8344</v>
      </c>
      <c r="C160" s="403" t="s">
        <v>12950</v>
      </c>
      <c r="D160" s="403" t="s">
        <v>12951</v>
      </c>
      <c r="E160" s="403" t="s">
        <v>12952</v>
      </c>
      <c r="F160" s="404" t="s">
        <v>12953</v>
      </c>
      <c r="G160" s="404"/>
    </row>
    <row r="161">
      <c r="A161" s="401" t="s">
        <v>234</v>
      </c>
      <c r="B161" s="402" t="s">
        <v>8344</v>
      </c>
      <c r="C161" s="403" t="s">
        <v>12954</v>
      </c>
      <c r="D161" s="403" t="s">
        <v>12955</v>
      </c>
      <c r="E161" s="403" t="s">
        <v>12956</v>
      </c>
      <c r="F161" s="404" t="s">
        <v>5898</v>
      </c>
      <c r="G161" s="404"/>
    </row>
    <row r="162">
      <c r="A162" s="401" t="s">
        <v>234</v>
      </c>
      <c r="B162" s="402" t="s">
        <v>8344</v>
      </c>
      <c r="C162" s="403" t="s">
        <v>12957</v>
      </c>
      <c r="D162" s="403" t="s">
        <v>12958</v>
      </c>
      <c r="E162" s="403" t="s">
        <v>12959</v>
      </c>
      <c r="F162" s="404" t="s">
        <v>12682</v>
      </c>
      <c r="G162" s="404"/>
    </row>
    <row r="163">
      <c r="A163" s="401" t="s">
        <v>234</v>
      </c>
      <c r="B163" s="402" t="s">
        <v>8344</v>
      </c>
      <c r="C163" s="403" t="s">
        <v>12960</v>
      </c>
      <c r="D163" s="403" t="s">
        <v>12961</v>
      </c>
      <c r="E163" s="403"/>
      <c r="F163" s="404" t="s">
        <v>12953</v>
      </c>
      <c r="G163" s="404"/>
    </row>
    <row r="164">
      <c r="A164" s="401" t="s">
        <v>234</v>
      </c>
      <c r="B164" s="402" t="s">
        <v>8344</v>
      </c>
      <c r="C164" s="403" t="s">
        <v>12962</v>
      </c>
      <c r="D164" s="403" t="s">
        <v>12963</v>
      </c>
      <c r="E164" s="403"/>
      <c r="F164" s="404" t="s">
        <v>12678</v>
      </c>
      <c r="G164" s="404"/>
    </row>
    <row r="165">
      <c r="A165" s="401" t="s">
        <v>234</v>
      </c>
      <c r="B165" s="402" t="s">
        <v>8344</v>
      </c>
      <c r="C165" s="403" t="s">
        <v>12964</v>
      </c>
      <c r="D165" s="403" t="s">
        <v>12965</v>
      </c>
      <c r="E165" s="403" t="s">
        <v>12966</v>
      </c>
      <c r="F165" s="404" t="s">
        <v>12967</v>
      </c>
      <c r="G165" s="404"/>
    </row>
    <row r="166">
      <c r="A166" s="401" t="s">
        <v>234</v>
      </c>
      <c r="B166" s="402" t="s">
        <v>8344</v>
      </c>
      <c r="C166" s="403" t="s">
        <v>12968</v>
      </c>
      <c r="D166" s="403" t="s">
        <v>12969</v>
      </c>
      <c r="E166" s="403" t="s">
        <v>12970</v>
      </c>
      <c r="F166" s="404" t="s">
        <v>12864</v>
      </c>
      <c r="G166" s="404"/>
    </row>
    <row r="167">
      <c r="A167" s="401" t="s">
        <v>234</v>
      </c>
      <c r="B167" s="402" t="s">
        <v>8344</v>
      </c>
      <c r="C167" s="403" t="s">
        <v>12971</v>
      </c>
      <c r="D167" s="403" t="s">
        <v>12972</v>
      </c>
      <c r="E167" s="403"/>
      <c r="F167" s="404" t="s">
        <v>12973</v>
      </c>
      <c r="G167" s="404"/>
    </row>
    <row r="168">
      <c r="A168" s="401" t="s">
        <v>234</v>
      </c>
      <c r="B168" s="402" t="s">
        <v>8344</v>
      </c>
      <c r="C168" s="403" t="s">
        <v>12974</v>
      </c>
      <c r="D168" s="403" t="s">
        <v>12975</v>
      </c>
      <c r="E168" s="403"/>
      <c r="F168" s="404" t="s">
        <v>5968</v>
      </c>
      <c r="G168" s="404"/>
    </row>
    <row r="169">
      <c r="A169" s="401" t="s">
        <v>234</v>
      </c>
      <c r="B169" s="402" t="s">
        <v>8344</v>
      </c>
      <c r="C169" s="403" t="s">
        <v>12976</v>
      </c>
      <c r="D169" s="403" t="s">
        <v>12977</v>
      </c>
      <c r="E169" s="403"/>
      <c r="F169" s="404" t="s">
        <v>12953</v>
      </c>
      <c r="G169" s="404"/>
    </row>
    <row r="170">
      <c r="A170" s="401" t="s">
        <v>234</v>
      </c>
      <c r="B170" s="402" t="s">
        <v>8344</v>
      </c>
      <c r="C170" s="403" t="s">
        <v>12978</v>
      </c>
      <c r="D170" s="403" t="s">
        <v>12979</v>
      </c>
      <c r="E170" s="403"/>
      <c r="F170" s="404" t="s">
        <v>5968</v>
      </c>
      <c r="G170" s="404"/>
    </row>
    <row r="171">
      <c r="A171" s="401" t="s">
        <v>234</v>
      </c>
      <c r="B171" s="402" t="s">
        <v>8344</v>
      </c>
      <c r="C171" s="403" t="s">
        <v>12980</v>
      </c>
      <c r="D171" s="403" t="s">
        <v>12981</v>
      </c>
      <c r="E171" s="403"/>
      <c r="F171" s="404" t="s">
        <v>12982</v>
      </c>
      <c r="G171" s="404"/>
    </row>
    <row r="172">
      <c r="A172" s="401" t="s">
        <v>234</v>
      </c>
      <c r="B172" s="402" t="s">
        <v>8344</v>
      </c>
      <c r="C172" s="403" t="s">
        <v>12983</v>
      </c>
      <c r="D172" s="403" t="s">
        <v>12984</v>
      </c>
      <c r="E172" s="403"/>
      <c r="F172" s="404" t="s">
        <v>12982</v>
      </c>
      <c r="G172" s="404"/>
    </row>
    <row r="173">
      <c r="A173" s="401" t="s">
        <v>234</v>
      </c>
      <c r="B173" s="402" t="s">
        <v>8344</v>
      </c>
      <c r="C173" s="403" t="s">
        <v>12985</v>
      </c>
      <c r="D173" s="403" t="s">
        <v>12986</v>
      </c>
      <c r="E173" s="403"/>
      <c r="F173" s="404" t="s">
        <v>12982</v>
      </c>
      <c r="G173" s="404"/>
    </row>
    <row r="174">
      <c r="A174" s="60" t="s">
        <v>366</v>
      </c>
    </row>
    <row r="175">
      <c r="A175" s="401" t="s">
        <v>5954</v>
      </c>
      <c r="B175" s="402" t="s">
        <v>368</v>
      </c>
      <c r="C175" s="403"/>
      <c r="D175" s="403"/>
      <c r="E175" s="403" t="s">
        <v>12987</v>
      </c>
      <c r="F175" s="404" t="s">
        <v>12894</v>
      </c>
      <c r="G175" s="404"/>
    </row>
    <row r="176">
      <c r="A176" s="401" t="s">
        <v>230</v>
      </c>
      <c r="B176" s="402" t="s">
        <v>12701</v>
      </c>
      <c r="C176" s="403"/>
      <c r="D176" s="403"/>
      <c r="E176" s="403" t="s">
        <v>2350</v>
      </c>
      <c r="F176" s="404" t="s">
        <v>12706</v>
      </c>
      <c r="G176" s="404"/>
    </row>
    <row r="177">
      <c r="A177" s="401" t="s">
        <v>12758</v>
      </c>
      <c r="B177" s="402" t="s">
        <v>12701</v>
      </c>
      <c r="C177" s="403"/>
      <c r="D177" s="403"/>
      <c r="E177" s="403" t="s">
        <v>710</v>
      </c>
      <c r="F177" s="404" t="s">
        <v>12988</v>
      </c>
      <c r="G177" s="404"/>
    </row>
    <row r="178">
      <c r="A178" s="401" t="s">
        <v>230</v>
      </c>
      <c r="B178" s="402" t="s">
        <v>12701</v>
      </c>
      <c r="C178" s="403"/>
      <c r="D178" s="403"/>
      <c r="E178" s="403" t="s">
        <v>4215</v>
      </c>
      <c r="F178" s="404" t="s">
        <v>12989</v>
      </c>
      <c r="G178" s="404"/>
    </row>
    <row r="179">
      <c r="A179" s="401" t="s">
        <v>230</v>
      </c>
      <c r="B179" s="402" t="s">
        <v>12990</v>
      </c>
      <c r="C179" s="403"/>
      <c r="D179" s="411"/>
      <c r="E179" s="412" t="str">
        <f>HYPERLINK("https://www.youtube.com/watch?v=hq7-81qgg7A&amp;feature=youtu.be&amp;t=10","Orchestra hit heard here")</f>
        <v>Orchestra hit heard here</v>
      </c>
      <c r="F179" s="413" t="s">
        <v>12678</v>
      </c>
      <c r="G179" s="404"/>
    </row>
    <row r="180">
      <c r="A180" s="401" t="s">
        <v>230</v>
      </c>
      <c r="B180" s="402" t="s">
        <v>368</v>
      </c>
      <c r="C180" s="403"/>
      <c r="D180" s="411"/>
      <c r="E180" s="414" t="s">
        <v>12991</v>
      </c>
      <c r="F180" s="403" t="s">
        <v>12992</v>
      </c>
      <c r="G180" s="404"/>
    </row>
    <row r="181">
      <c r="A181" s="401" t="s">
        <v>12993</v>
      </c>
      <c r="B181" s="402" t="s">
        <v>368</v>
      </c>
      <c r="C181" s="403"/>
      <c r="D181" s="403"/>
      <c r="E181" s="403" t="s">
        <v>12994</v>
      </c>
      <c r="F181" s="404" t="s">
        <v>12646</v>
      </c>
      <c r="G181" s="404"/>
    </row>
    <row r="182">
      <c r="A182" s="401" t="s">
        <v>368</v>
      </c>
      <c r="B182" s="402" t="s">
        <v>368</v>
      </c>
      <c r="C182" s="403"/>
      <c r="D182" s="403"/>
      <c r="E182" s="403" t="s">
        <v>12995</v>
      </c>
      <c r="F182" s="404" t="s">
        <v>12629</v>
      </c>
      <c r="G182" s="404"/>
    </row>
    <row r="183">
      <c r="A183" s="401" t="s">
        <v>12996</v>
      </c>
      <c r="B183" s="402" t="s">
        <v>368</v>
      </c>
      <c r="C183" s="403"/>
      <c r="D183" s="403"/>
      <c r="E183" s="403" t="s">
        <v>12997</v>
      </c>
      <c r="F183" s="403" t="s">
        <v>12998</v>
      </c>
      <c r="G183" s="404"/>
    </row>
    <row r="184">
      <c r="A184" s="401" t="s">
        <v>12996</v>
      </c>
      <c r="B184" s="402" t="s">
        <v>368</v>
      </c>
      <c r="C184" s="403"/>
      <c r="D184" s="403"/>
      <c r="E184" s="403" t="s">
        <v>12999</v>
      </c>
      <c r="F184" s="404" t="s">
        <v>13000</v>
      </c>
      <c r="G184" s="404"/>
    </row>
    <row r="185">
      <c r="A185" s="401" t="s">
        <v>12996</v>
      </c>
      <c r="B185" s="402" t="s">
        <v>368</v>
      </c>
      <c r="C185" s="403"/>
      <c r="D185" s="403"/>
      <c r="E185" s="403" t="s">
        <v>11965</v>
      </c>
      <c r="F185" s="403" t="s">
        <v>12629</v>
      </c>
      <c r="G185" s="404"/>
    </row>
    <row r="186">
      <c r="A186" s="400" t="s">
        <v>13001</v>
      </c>
    </row>
    <row r="187">
      <c r="A187" s="409" t="s">
        <v>4540</v>
      </c>
      <c r="B187" s="402" t="s">
        <v>13002</v>
      </c>
      <c r="C187" s="413" t="s">
        <v>4542</v>
      </c>
      <c r="D187" s="403" t="s">
        <v>13003</v>
      </c>
      <c r="E187" s="413"/>
      <c r="F187" s="403" t="s">
        <v>12776</v>
      </c>
      <c r="G187" s="403"/>
    </row>
    <row r="188">
      <c r="A188" s="409" t="s">
        <v>4540</v>
      </c>
      <c r="B188" s="402" t="s">
        <v>13002</v>
      </c>
      <c r="C188" s="413" t="s">
        <v>4542</v>
      </c>
      <c r="D188" s="403" t="s">
        <v>13004</v>
      </c>
      <c r="E188" s="413"/>
      <c r="F188" s="403" t="s">
        <v>12752</v>
      </c>
      <c r="G188" s="413"/>
    </row>
    <row r="189">
      <c r="A189" s="401" t="s">
        <v>230</v>
      </c>
      <c r="B189" s="402" t="s">
        <v>13005</v>
      </c>
      <c r="C189" s="403" t="s">
        <v>2598</v>
      </c>
      <c r="D189" s="403" t="s">
        <v>13006</v>
      </c>
      <c r="E189" s="403"/>
      <c r="F189" s="403" t="s">
        <v>12750</v>
      </c>
      <c r="G189" s="403"/>
    </row>
    <row r="190">
      <c r="A190" s="401" t="s">
        <v>230</v>
      </c>
      <c r="B190" s="402" t="s">
        <v>13007</v>
      </c>
      <c r="C190" s="403" t="s">
        <v>13008</v>
      </c>
      <c r="D190" s="403" t="s">
        <v>13009</v>
      </c>
      <c r="E190" s="413"/>
      <c r="F190" s="403" t="s">
        <v>12953</v>
      </c>
      <c r="G190" s="403"/>
    </row>
    <row r="191">
      <c r="A191" s="401" t="s">
        <v>230</v>
      </c>
      <c r="B191" s="402" t="s">
        <v>13007</v>
      </c>
      <c r="C191" s="403" t="s">
        <v>13008</v>
      </c>
      <c r="D191" s="403" t="s">
        <v>13010</v>
      </c>
      <c r="E191" s="413"/>
      <c r="F191" s="403" t="s">
        <v>12932</v>
      </c>
      <c r="G191" s="403"/>
    </row>
    <row r="192">
      <c r="A192" s="409" t="s">
        <v>230</v>
      </c>
      <c r="B192" s="410" t="s">
        <v>13007</v>
      </c>
      <c r="C192" s="403" t="s">
        <v>12762</v>
      </c>
      <c r="D192" s="413" t="s">
        <v>13011</v>
      </c>
      <c r="E192" s="413"/>
      <c r="F192" s="403" t="s">
        <v>12732</v>
      </c>
      <c r="G192" s="403"/>
    </row>
    <row r="193">
      <c r="A193" s="409" t="s">
        <v>230</v>
      </c>
      <c r="B193" s="402" t="s">
        <v>13012</v>
      </c>
      <c r="C193" s="403" t="s">
        <v>13013</v>
      </c>
      <c r="D193" s="403" t="s">
        <v>13014</v>
      </c>
      <c r="E193" s="413"/>
      <c r="F193" s="403" t="s">
        <v>12788</v>
      </c>
      <c r="G193" s="403"/>
    </row>
    <row r="194">
      <c r="A194" s="409" t="s">
        <v>230</v>
      </c>
      <c r="B194" s="402" t="s">
        <v>13012</v>
      </c>
      <c r="C194" s="403" t="s">
        <v>13013</v>
      </c>
      <c r="D194" s="403" t="s">
        <v>13015</v>
      </c>
      <c r="E194" s="413"/>
      <c r="F194" s="403" t="s">
        <v>13016</v>
      </c>
      <c r="G194" s="403"/>
    </row>
    <row r="195">
      <c r="A195" s="409" t="s">
        <v>230</v>
      </c>
      <c r="B195" s="402" t="s">
        <v>13012</v>
      </c>
      <c r="C195" s="403" t="s">
        <v>13013</v>
      </c>
      <c r="D195" s="403" t="s">
        <v>13017</v>
      </c>
      <c r="E195" s="413"/>
      <c r="F195" s="403" t="s">
        <v>13018</v>
      </c>
      <c r="G195" s="403"/>
    </row>
    <row r="196">
      <c r="A196" s="401" t="s">
        <v>248</v>
      </c>
      <c r="B196" s="402" t="s">
        <v>12875</v>
      </c>
      <c r="C196" s="403" t="s">
        <v>572</v>
      </c>
      <c r="D196" s="403" t="s">
        <v>12878</v>
      </c>
      <c r="E196" s="403"/>
      <c r="F196" s="404" t="s">
        <v>12864</v>
      </c>
      <c r="G196" s="403"/>
    </row>
    <row r="197">
      <c r="A197" s="401" t="s">
        <v>6685</v>
      </c>
      <c r="B197" s="402" t="s">
        <v>13019</v>
      </c>
      <c r="C197" s="403"/>
      <c r="D197" s="403" t="s">
        <v>13020</v>
      </c>
      <c r="E197" s="403" t="s">
        <v>13021</v>
      </c>
      <c r="F197" s="403" t="s">
        <v>12886</v>
      </c>
      <c r="G197" s="403"/>
    </row>
    <row r="198">
      <c r="A198" s="401" t="s">
        <v>6685</v>
      </c>
      <c r="B198" s="402" t="s">
        <v>13019</v>
      </c>
      <c r="C198" s="403" t="s">
        <v>13022</v>
      </c>
      <c r="D198" s="403" t="s">
        <v>13023</v>
      </c>
      <c r="E198" s="413"/>
      <c r="F198" s="403" t="s">
        <v>12886</v>
      </c>
      <c r="G198" s="403"/>
    </row>
    <row r="199">
      <c r="A199" s="60" t="s">
        <v>366</v>
      </c>
    </row>
    <row r="200">
      <c r="A200" s="409" t="s">
        <v>8313</v>
      </c>
      <c r="B200" s="402" t="s">
        <v>13024</v>
      </c>
      <c r="C200" s="413"/>
      <c r="D200" s="413"/>
      <c r="E200" s="413"/>
      <c r="F200" s="403" t="s">
        <v>13025</v>
      </c>
      <c r="G200" s="403"/>
    </row>
    <row r="201">
      <c r="A201" s="401" t="s">
        <v>5954</v>
      </c>
      <c r="B201" s="402" t="s">
        <v>13026</v>
      </c>
      <c r="C201" s="413"/>
      <c r="D201" s="413"/>
      <c r="E201" s="403" t="s">
        <v>13027</v>
      </c>
      <c r="F201" s="403" t="s">
        <v>12663</v>
      </c>
      <c r="G201" s="403"/>
    </row>
    <row r="202">
      <c r="A202" s="401" t="s">
        <v>5954</v>
      </c>
      <c r="B202" s="402" t="s">
        <v>13026</v>
      </c>
      <c r="C202" s="413"/>
      <c r="D202" s="413"/>
      <c r="E202" s="403" t="s">
        <v>13027</v>
      </c>
      <c r="F202" s="403" t="s">
        <v>12678</v>
      </c>
      <c r="G202" s="403"/>
    </row>
    <row r="203">
      <c r="A203" s="401" t="s">
        <v>13028</v>
      </c>
      <c r="B203" s="402" t="s">
        <v>13029</v>
      </c>
      <c r="C203" s="403"/>
      <c r="D203" s="403"/>
      <c r="E203" s="403"/>
      <c r="F203" s="404" t="s">
        <v>13030</v>
      </c>
      <c r="G203" s="404"/>
    </row>
    <row r="204">
      <c r="A204" s="401" t="s">
        <v>6685</v>
      </c>
      <c r="B204" s="402" t="s">
        <v>13019</v>
      </c>
      <c r="C204" s="403"/>
      <c r="D204" s="403"/>
      <c r="E204" s="403" t="s">
        <v>13031</v>
      </c>
      <c r="F204" s="403" t="s">
        <v>12732</v>
      </c>
      <c r="G204" s="403"/>
    </row>
    <row r="205">
      <c r="A205" s="401" t="s">
        <v>248</v>
      </c>
      <c r="B205" s="402" t="s">
        <v>8329</v>
      </c>
      <c r="C205" s="403"/>
      <c r="D205" s="403"/>
      <c r="E205" s="403" t="s">
        <v>956</v>
      </c>
      <c r="F205" s="403" t="s">
        <v>12732</v>
      </c>
      <c r="G205" s="403"/>
    </row>
    <row r="206">
      <c r="A206" s="401" t="s">
        <v>368</v>
      </c>
      <c r="B206" s="402" t="s">
        <v>368</v>
      </c>
      <c r="C206" s="403"/>
      <c r="D206" s="403"/>
      <c r="E206" s="403" t="s">
        <v>13032</v>
      </c>
      <c r="F206" s="403" t="s">
        <v>13033</v>
      </c>
      <c r="G206" s="403"/>
    </row>
    <row r="207">
      <c r="A207" s="393" t="s">
        <v>13034</v>
      </c>
    </row>
    <row r="208">
      <c r="A208" s="415" t="s">
        <v>13035</v>
      </c>
      <c r="B208" s="416" t="s">
        <v>13036</v>
      </c>
      <c r="C208" s="14"/>
      <c r="D208" s="14"/>
      <c r="E208" s="14" t="s">
        <v>13037</v>
      </c>
      <c r="F208" s="10" t="s">
        <v>13038</v>
      </c>
      <c r="G208" s="10"/>
    </row>
    <row r="209">
      <c r="A209" s="417" t="s">
        <v>7856</v>
      </c>
      <c r="B209" s="418" t="s">
        <v>13039</v>
      </c>
      <c r="C209" s="14"/>
      <c r="D209" s="14" t="s">
        <v>12120</v>
      </c>
      <c r="E209" s="14" t="s">
        <v>13040</v>
      </c>
      <c r="F209" s="105" t="s">
        <v>13041</v>
      </c>
      <c r="G209" s="105"/>
    </row>
    <row r="210">
      <c r="A210" s="415" t="s">
        <v>7856</v>
      </c>
      <c r="B210" s="416" t="s">
        <v>13042</v>
      </c>
      <c r="C210" s="14"/>
      <c r="D210" s="14" t="s">
        <v>13043</v>
      </c>
      <c r="E210" s="14" t="s">
        <v>13044</v>
      </c>
      <c r="F210" s="10" t="s">
        <v>13041</v>
      </c>
      <c r="G210" s="10"/>
    </row>
    <row r="211">
      <c r="A211" s="415" t="s">
        <v>13045</v>
      </c>
      <c r="B211" s="416" t="s">
        <v>13046</v>
      </c>
      <c r="C211" s="14"/>
      <c r="D211" s="14" t="s">
        <v>1190</v>
      </c>
      <c r="E211" s="14" t="s">
        <v>13047</v>
      </c>
      <c r="F211" s="10" t="s">
        <v>13048</v>
      </c>
      <c r="G211" s="10"/>
    </row>
    <row r="212">
      <c r="A212" s="415" t="s">
        <v>7856</v>
      </c>
      <c r="B212" s="416" t="s">
        <v>13049</v>
      </c>
      <c r="C212" s="14"/>
      <c r="D212" s="14" t="s">
        <v>12120</v>
      </c>
      <c r="E212" s="14" t="s">
        <v>13050</v>
      </c>
      <c r="F212" s="10" t="s">
        <v>13041</v>
      </c>
      <c r="G212" s="10"/>
    </row>
    <row r="213">
      <c r="A213" s="415" t="s">
        <v>13051</v>
      </c>
      <c r="B213" s="416" t="s">
        <v>12284</v>
      </c>
      <c r="C213" s="14" t="s">
        <v>13052</v>
      </c>
      <c r="D213" s="14" t="s">
        <v>13053</v>
      </c>
      <c r="E213" s="14" t="s">
        <v>13054</v>
      </c>
      <c r="F213" s="10" t="s">
        <v>13055</v>
      </c>
      <c r="G213" s="10"/>
    </row>
    <row r="214">
      <c r="A214" s="415" t="s">
        <v>13051</v>
      </c>
      <c r="B214" s="416" t="s">
        <v>12284</v>
      </c>
      <c r="C214" s="14" t="s">
        <v>13056</v>
      </c>
      <c r="D214" s="14" t="s">
        <v>13057</v>
      </c>
      <c r="E214" s="14" t="s">
        <v>2560</v>
      </c>
      <c r="F214" s="10" t="s">
        <v>13055</v>
      </c>
      <c r="G214" s="10"/>
    </row>
    <row r="215">
      <c r="A215" s="415" t="s">
        <v>12758</v>
      </c>
      <c r="B215" s="419" t="s">
        <v>12701</v>
      </c>
      <c r="C215" s="14" t="s">
        <v>4548</v>
      </c>
      <c r="D215" s="14" t="s">
        <v>12705</v>
      </c>
      <c r="E215" s="14"/>
      <c r="F215" s="10" t="s">
        <v>1401</v>
      </c>
      <c r="G215" s="10"/>
    </row>
    <row r="216">
      <c r="A216" s="415" t="s">
        <v>12758</v>
      </c>
      <c r="B216" s="419" t="s">
        <v>12701</v>
      </c>
      <c r="C216" s="14" t="s">
        <v>4551</v>
      </c>
      <c r="D216" s="14" t="s">
        <v>6367</v>
      </c>
      <c r="E216" s="14" t="s">
        <v>13058</v>
      </c>
      <c r="F216" s="10" t="s">
        <v>13059</v>
      </c>
      <c r="G216" s="10"/>
    </row>
    <row r="217">
      <c r="A217" s="415" t="s">
        <v>234</v>
      </c>
      <c r="B217" s="419" t="s">
        <v>12895</v>
      </c>
      <c r="C217" s="14" t="s">
        <v>13060</v>
      </c>
      <c r="D217" s="14" t="s">
        <v>13061</v>
      </c>
      <c r="E217" s="14" t="s">
        <v>13062</v>
      </c>
      <c r="F217" s="10" t="s">
        <v>13063</v>
      </c>
      <c r="G217" s="10"/>
    </row>
    <row r="218">
      <c r="A218" s="60" t="s">
        <v>366</v>
      </c>
    </row>
    <row r="219">
      <c r="A219" s="415" t="s">
        <v>368</v>
      </c>
      <c r="B219" s="419" t="s">
        <v>368</v>
      </c>
      <c r="C219" s="14"/>
      <c r="D219" s="14"/>
      <c r="E219" s="14" t="s">
        <v>13064</v>
      </c>
      <c r="F219" s="14" t="s">
        <v>13065</v>
      </c>
      <c r="G219" s="10"/>
    </row>
    <row r="220">
      <c r="A220" s="393" t="s">
        <v>13066</v>
      </c>
    </row>
    <row r="221">
      <c r="A221" s="237" t="s">
        <v>13067</v>
      </c>
      <c r="B221" s="4"/>
      <c r="C221" s="4"/>
      <c r="D221" s="4"/>
      <c r="E221" s="4"/>
      <c r="F221" s="4"/>
      <c r="G221" s="4"/>
    </row>
    <row r="222">
      <c r="A222" s="397" t="s">
        <v>13068</v>
      </c>
      <c r="B222" s="4"/>
      <c r="C222" s="4"/>
      <c r="D222" s="4"/>
      <c r="E222" s="4"/>
      <c r="F222" s="4"/>
      <c r="G222" s="23"/>
    </row>
    <row r="223">
      <c r="A223" s="420" t="s">
        <v>150</v>
      </c>
      <c r="B223" s="421" t="s">
        <v>150</v>
      </c>
      <c r="C223" s="9"/>
      <c r="D223" s="89"/>
      <c r="E223" s="9"/>
      <c r="F223" s="89"/>
      <c r="G223" s="89"/>
    </row>
    <row r="224">
      <c r="A224" s="237" t="s">
        <v>13069</v>
      </c>
      <c r="B224" s="4"/>
      <c r="C224" s="4"/>
      <c r="D224" s="4"/>
      <c r="E224" s="4"/>
      <c r="F224" s="4"/>
      <c r="G224" s="4"/>
    </row>
    <row r="225">
      <c r="A225" s="420" t="s">
        <v>4540</v>
      </c>
      <c r="B225" s="421" t="s">
        <v>13070</v>
      </c>
      <c r="C225" s="9" t="s">
        <v>5974</v>
      </c>
      <c r="D225" s="89" t="s">
        <v>13071</v>
      </c>
      <c r="E225" s="9"/>
      <c r="F225" s="89" t="s">
        <v>5898</v>
      </c>
      <c r="G225" s="89"/>
    </row>
    <row r="226">
      <c r="A226" s="420" t="s">
        <v>4540</v>
      </c>
      <c r="B226" s="421" t="s">
        <v>13072</v>
      </c>
      <c r="C226" s="9" t="s">
        <v>5469</v>
      </c>
      <c r="D226" s="89" t="s">
        <v>13073</v>
      </c>
      <c r="E226" s="9"/>
      <c r="F226" s="89" t="s">
        <v>12806</v>
      </c>
      <c r="G226" s="89"/>
    </row>
    <row r="227">
      <c r="A227" s="420" t="s">
        <v>4540</v>
      </c>
      <c r="B227" s="421" t="s">
        <v>13072</v>
      </c>
      <c r="C227" s="9" t="s">
        <v>5469</v>
      </c>
      <c r="D227" s="89" t="s">
        <v>13074</v>
      </c>
      <c r="E227" s="9"/>
      <c r="F227" s="89" t="s">
        <v>13075</v>
      </c>
      <c r="G227" s="89"/>
    </row>
    <row r="228">
      <c r="A228" s="420" t="s">
        <v>248</v>
      </c>
      <c r="B228" s="421" t="s">
        <v>9851</v>
      </c>
      <c r="C228" s="9" t="s">
        <v>4497</v>
      </c>
      <c r="D228" s="89" t="s">
        <v>13076</v>
      </c>
      <c r="E228" s="9"/>
      <c r="F228" s="89" t="s">
        <v>13077</v>
      </c>
      <c r="G228" s="89"/>
    </row>
    <row r="229">
      <c r="A229" s="420" t="s">
        <v>248</v>
      </c>
      <c r="B229" s="421" t="s">
        <v>9851</v>
      </c>
      <c r="C229" s="9" t="s">
        <v>4497</v>
      </c>
      <c r="D229" s="89" t="s">
        <v>13078</v>
      </c>
      <c r="E229" s="9"/>
      <c r="F229" s="89" t="s">
        <v>13079</v>
      </c>
      <c r="G229" s="89"/>
    </row>
    <row r="230">
      <c r="A230" s="420" t="s">
        <v>248</v>
      </c>
      <c r="B230" s="421" t="s">
        <v>9851</v>
      </c>
      <c r="C230" s="9" t="s">
        <v>4504</v>
      </c>
      <c r="D230" s="89" t="s">
        <v>13080</v>
      </c>
      <c r="E230" s="9"/>
      <c r="F230" s="89" t="s">
        <v>13081</v>
      </c>
      <c r="G230" s="89"/>
    </row>
    <row r="231">
      <c r="A231" s="420" t="s">
        <v>248</v>
      </c>
      <c r="B231" s="421" t="s">
        <v>9851</v>
      </c>
      <c r="C231" s="9" t="s">
        <v>4509</v>
      </c>
      <c r="D231" s="89" t="s">
        <v>13082</v>
      </c>
      <c r="E231" s="9"/>
      <c r="F231" s="89" t="s">
        <v>13083</v>
      </c>
      <c r="G231" s="89"/>
    </row>
    <row r="232">
      <c r="A232" s="420" t="s">
        <v>248</v>
      </c>
      <c r="B232" s="421" t="s">
        <v>9851</v>
      </c>
      <c r="C232" s="9" t="s">
        <v>13084</v>
      </c>
      <c r="D232" s="89" t="s">
        <v>13085</v>
      </c>
      <c r="E232" s="9"/>
      <c r="F232" s="89" t="s">
        <v>13083</v>
      </c>
      <c r="G232" s="89"/>
    </row>
    <row r="233">
      <c r="A233" s="60" t="s">
        <v>366</v>
      </c>
    </row>
    <row r="234">
      <c r="A234" s="420" t="s">
        <v>4540</v>
      </c>
      <c r="B234" s="421" t="s">
        <v>13086</v>
      </c>
      <c r="C234" s="9"/>
      <c r="D234" s="89"/>
      <c r="E234" s="9"/>
      <c r="F234" s="89"/>
      <c r="G234" s="89"/>
    </row>
    <row r="235">
      <c r="A235" s="420" t="s">
        <v>248</v>
      </c>
      <c r="B235" s="421" t="s">
        <v>9851</v>
      </c>
      <c r="C235" s="9"/>
      <c r="D235" s="89"/>
      <c r="E235" s="9"/>
      <c r="F235" s="89" t="s">
        <v>13087</v>
      </c>
      <c r="G235" s="89"/>
    </row>
    <row r="236">
      <c r="A236" s="420" t="s">
        <v>248</v>
      </c>
      <c r="B236" s="421" t="s">
        <v>9856</v>
      </c>
      <c r="C236" s="9"/>
      <c r="D236" s="89"/>
      <c r="E236" s="9" t="s">
        <v>13088</v>
      </c>
      <c r="F236" s="89" t="s">
        <v>13089</v>
      </c>
      <c r="G236" s="89"/>
    </row>
    <row r="237">
      <c r="A237" s="420" t="s">
        <v>368</v>
      </c>
      <c r="B237" s="421" t="s">
        <v>368</v>
      </c>
      <c r="C237" s="9"/>
      <c r="D237" s="89"/>
      <c r="E237" s="9" t="s">
        <v>13090</v>
      </c>
      <c r="F237" s="89" t="s">
        <v>13091</v>
      </c>
      <c r="G237" s="89"/>
    </row>
    <row r="238">
      <c r="A238" s="420" t="s">
        <v>368</v>
      </c>
      <c r="B238" s="421" t="s">
        <v>368</v>
      </c>
      <c r="C238" s="9"/>
      <c r="D238" s="89"/>
      <c r="E238" s="9" t="s">
        <v>8173</v>
      </c>
      <c r="F238" s="89" t="s">
        <v>13092</v>
      </c>
      <c r="G238" s="89"/>
    </row>
    <row r="239">
      <c r="A239" s="393" t="s">
        <v>13093</v>
      </c>
    </row>
    <row r="240">
      <c r="A240" s="422" t="s">
        <v>4540</v>
      </c>
      <c r="B240" s="423" t="s">
        <v>13094</v>
      </c>
      <c r="C240" s="14"/>
      <c r="D240" s="43" t="s">
        <v>13095</v>
      </c>
      <c r="E240" s="14" t="s">
        <v>13096</v>
      </c>
      <c r="F240" s="89" t="s">
        <v>13097</v>
      </c>
      <c r="G240" s="232" t="s">
        <v>1333</v>
      </c>
    </row>
    <row r="241">
      <c r="A241" s="422" t="s">
        <v>4540</v>
      </c>
      <c r="B241" s="423" t="s">
        <v>13094</v>
      </c>
      <c r="C241" s="14"/>
      <c r="D241" s="43" t="s">
        <v>13098</v>
      </c>
      <c r="E241" s="14" t="s">
        <v>13099</v>
      </c>
      <c r="F241" s="89" t="s">
        <v>13100</v>
      </c>
      <c r="G241" s="84"/>
    </row>
    <row r="242">
      <c r="A242" s="422" t="s">
        <v>230</v>
      </c>
      <c r="B242" s="423" t="s">
        <v>12751</v>
      </c>
      <c r="C242" s="14" t="s">
        <v>2598</v>
      </c>
      <c r="D242" s="43" t="s">
        <v>13101</v>
      </c>
      <c r="E242" s="14"/>
      <c r="F242" s="89"/>
      <c r="G242" s="424"/>
    </row>
    <row r="243">
      <c r="A243" s="425" t="s">
        <v>248</v>
      </c>
      <c r="B243" s="423" t="s">
        <v>10840</v>
      </c>
      <c r="C243" s="14" t="s">
        <v>10841</v>
      </c>
      <c r="D243" s="14" t="s">
        <v>13102</v>
      </c>
      <c r="E243" s="14" t="s">
        <v>7924</v>
      </c>
      <c r="F243" s="89" t="s">
        <v>13100</v>
      </c>
      <c r="G243" s="232" t="s">
        <v>1333</v>
      </c>
    </row>
    <row r="244">
      <c r="A244" s="425" t="s">
        <v>248</v>
      </c>
      <c r="B244" s="423" t="s">
        <v>10840</v>
      </c>
      <c r="C244" s="14" t="s">
        <v>10841</v>
      </c>
      <c r="D244" s="14" t="s">
        <v>13103</v>
      </c>
      <c r="E244" s="13"/>
      <c r="F244" s="89" t="s">
        <v>13097</v>
      </c>
      <c r="G244" s="232" t="s">
        <v>1333</v>
      </c>
    </row>
    <row r="245">
      <c r="A245" s="422" t="s">
        <v>248</v>
      </c>
      <c r="B245" s="423" t="s">
        <v>10840</v>
      </c>
      <c r="C245" s="14" t="s">
        <v>10841</v>
      </c>
      <c r="D245" s="14" t="s">
        <v>281</v>
      </c>
      <c r="E245" s="13"/>
      <c r="F245" s="89"/>
      <c r="G245" s="232" t="s">
        <v>1333</v>
      </c>
    </row>
    <row r="246">
      <c r="A246" s="422" t="s">
        <v>248</v>
      </c>
      <c r="B246" s="423" t="s">
        <v>10840</v>
      </c>
      <c r="C246" s="14" t="s">
        <v>10841</v>
      </c>
      <c r="D246" s="14" t="s">
        <v>10579</v>
      </c>
      <c r="E246" s="13"/>
      <c r="F246" s="89"/>
      <c r="G246" s="232" t="s">
        <v>1333</v>
      </c>
    </row>
    <row r="247">
      <c r="A247" s="425" t="s">
        <v>248</v>
      </c>
      <c r="B247" s="423" t="s">
        <v>10840</v>
      </c>
      <c r="C247" s="14" t="s">
        <v>10841</v>
      </c>
      <c r="D247" s="14" t="s">
        <v>13104</v>
      </c>
      <c r="E247" s="14" t="s">
        <v>7924</v>
      </c>
      <c r="F247" s="89" t="s">
        <v>3345</v>
      </c>
      <c r="G247" s="232" t="s">
        <v>1333</v>
      </c>
    </row>
    <row r="248">
      <c r="A248" s="425" t="s">
        <v>248</v>
      </c>
      <c r="B248" s="423" t="s">
        <v>10840</v>
      </c>
      <c r="C248" s="14" t="s">
        <v>10841</v>
      </c>
      <c r="D248" s="14" t="s">
        <v>13105</v>
      </c>
      <c r="E248" s="14" t="s">
        <v>7924</v>
      </c>
      <c r="F248" s="89" t="s">
        <v>13097</v>
      </c>
      <c r="G248" s="232" t="s">
        <v>1333</v>
      </c>
    </row>
    <row r="249">
      <c r="A249" s="425" t="s">
        <v>248</v>
      </c>
      <c r="B249" s="423" t="s">
        <v>10840</v>
      </c>
      <c r="C249" s="14" t="s">
        <v>10841</v>
      </c>
      <c r="D249" s="14" t="s">
        <v>339</v>
      </c>
      <c r="E249" s="14" t="s">
        <v>7924</v>
      </c>
      <c r="F249" s="89" t="s">
        <v>13100</v>
      </c>
      <c r="G249" s="232" t="s">
        <v>1333</v>
      </c>
    </row>
    <row r="250">
      <c r="A250" s="425" t="s">
        <v>248</v>
      </c>
      <c r="B250" s="423" t="s">
        <v>10840</v>
      </c>
      <c r="C250" s="14" t="s">
        <v>10841</v>
      </c>
      <c r="D250" s="14" t="s">
        <v>13106</v>
      </c>
      <c r="E250" s="14" t="s">
        <v>13107</v>
      </c>
      <c r="F250" s="89" t="s">
        <v>3345</v>
      </c>
      <c r="G250" s="232" t="s">
        <v>1333</v>
      </c>
    </row>
    <row r="251">
      <c r="A251" s="422" t="s">
        <v>248</v>
      </c>
      <c r="B251" s="423" t="s">
        <v>10840</v>
      </c>
      <c r="C251" s="14" t="s">
        <v>10841</v>
      </c>
      <c r="D251" s="14" t="s">
        <v>10525</v>
      </c>
      <c r="E251" s="14" t="s">
        <v>13108</v>
      </c>
      <c r="F251" s="89" t="s">
        <v>13097</v>
      </c>
      <c r="G251" s="232" t="s">
        <v>1333</v>
      </c>
    </row>
    <row r="252">
      <c r="A252" s="422" t="s">
        <v>248</v>
      </c>
      <c r="B252" s="423" t="s">
        <v>10840</v>
      </c>
      <c r="C252" s="14" t="s">
        <v>10841</v>
      </c>
      <c r="D252" s="14" t="s">
        <v>251</v>
      </c>
      <c r="E252" s="14"/>
      <c r="F252" s="89"/>
      <c r="G252" s="84"/>
    </row>
    <row r="253">
      <c r="A253" s="393" t="s">
        <v>13109</v>
      </c>
    </row>
    <row r="254">
      <c r="A254" s="426" t="s">
        <v>13110</v>
      </c>
      <c r="B254" s="427" t="s">
        <v>4739</v>
      </c>
      <c r="C254" s="13"/>
      <c r="D254" s="14"/>
      <c r="E254" s="14"/>
      <c r="F254" s="89" t="s">
        <v>13111</v>
      </c>
      <c r="G254" s="13"/>
    </row>
    <row r="255">
      <c r="A255" s="304" t="s">
        <v>13112</v>
      </c>
      <c r="B255" s="428" t="s">
        <v>13113</v>
      </c>
      <c r="C255" s="9"/>
      <c r="D255" s="89"/>
      <c r="E255" s="9" t="s">
        <v>13114</v>
      </c>
      <c r="F255" s="89" t="s">
        <v>13115</v>
      </c>
      <c r="G255" s="89"/>
    </row>
    <row r="256">
      <c r="A256" s="304" t="s">
        <v>13116</v>
      </c>
      <c r="B256" s="428" t="s">
        <v>13117</v>
      </c>
      <c r="D256" s="89"/>
      <c r="E256" s="9" t="s">
        <v>13118</v>
      </c>
      <c r="F256" s="89" t="s">
        <v>13119</v>
      </c>
      <c r="G256" s="89"/>
    </row>
    <row r="257">
      <c r="A257" s="304" t="s">
        <v>316</v>
      </c>
      <c r="B257" s="428" t="s">
        <v>13120</v>
      </c>
      <c r="C257" s="9" t="s">
        <v>13121</v>
      </c>
      <c r="D257" s="89" t="s">
        <v>368</v>
      </c>
      <c r="E257" s="9" t="s">
        <v>13122</v>
      </c>
      <c r="F257" s="89" t="s">
        <v>13123</v>
      </c>
      <c r="G257" s="89"/>
    </row>
    <row r="258">
      <c r="A258" s="304" t="s">
        <v>316</v>
      </c>
      <c r="B258" s="428" t="s">
        <v>13120</v>
      </c>
      <c r="C258" s="9" t="s">
        <v>13124</v>
      </c>
      <c r="D258" s="89" t="s">
        <v>368</v>
      </c>
      <c r="E258" s="9" t="s">
        <v>13122</v>
      </c>
      <c r="F258" s="89" t="s">
        <v>13125</v>
      </c>
      <c r="G258" s="89"/>
    </row>
    <row r="259">
      <c r="A259" s="304" t="s">
        <v>316</v>
      </c>
      <c r="B259" s="428" t="s">
        <v>13120</v>
      </c>
      <c r="C259" s="9" t="s">
        <v>13126</v>
      </c>
      <c r="D259" s="89" t="s">
        <v>13127</v>
      </c>
      <c r="E259" s="9"/>
      <c r="F259" s="89" t="s">
        <v>13125</v>
      </c>
      <c r="G259" s="89"/>
    </row>
    <row r="260">
      <c r="A260" s="304" t="s">
        <v>316</v>
      </c>
      <c r="B260" s="428" t="s">
        <v>13120</v>
      </c>
      <c r="C260" s="9" t="s">
        <v>13128</v>
      </c>
      <c r="D260" s="89" t="s">
        <v>368</v>
      </c>
      <c r="E260" s="429"/>
      <c r="F260" s="89" t="s">
        <v>13129</v>
      </c>
      <c r="G260" s="89"/>
    </row>
    <row r="261">
      <c r="A261" s="304" t="s">
        <v>316</v>
      </c>
      <c r="B261" s="428" t="s">
        <v>13120</v>
      </c>
      <c r="C261" s="9" t="s">
        <v>13130</v>
      </c>
      <c r="D261" s="89" t="s">
        <v>368</v>
      </c>
      <c r="E261" s="9" t="s">
        <v>13131</v>
      </c>
      <c r="F261" s="89" t="s">
        <v>13132</v>
      </c>
      <c r="G261" s="89"/>
    </row>
    <row r="262">
      <c r="A262" s="304" t="s">
        <v>316</v>
      </c>
      <c r="B262" s="428" t="s">
        <v>13120</v>
      </c>
      <c r="C262" s="9" t="s">
        <v>13133</v>
      </c>
      <c r="D262" s="89" t="s">
        <v>368</v>
      </c>
      <c r="E262" s="9"/>
      <c r="F262" s="89" t="s">
        <v>13134</v>
      </c>
      <c r="G262" s="89"/>
    </row>
    <row r="263">
      <c r="A263" s="304" t="s">
        <v>316</v>
      </c>
      <c r="B263" s="428" t="s">
        <v>13120</v>
      </c>
      <c r="C263" s="9" t="s">
        <v>13135</v>
      </c>
      <c r="D263" s="89" t="s">
        <v>368</v>
      </c>
      <c r="E263" s="9"/>
      <c r="F263" s="89" t="s">
        <v>13136</v>
      </c>
      <c r="G263" s="89"/>
    </row>
    <row r="264">
      <c r="A264" s="304" t="s">
        <v>13137</v>
      </c>
      <c r="B264" s="428" t="s">
        <v>13138</v>
      </c>
      <c r="C264" s="9"/>
      <c r="D264" s="89" t="s">
        <v>13139</v>
      </c>
      <c r="E264" s="9"/>
      <c r="F264" s="89" t="s">
        <v>13140</v>
      </c>
      <c r="G264" s="89"/>
    </row>
    <row r="265">
      <c r="A265" s="304" t="s">
        <v>13141</v>
      </c>
      <c r="B265" s="428" t="s">
        <v>13142</v>
      </c>
      <c r="C265" s="9"/>
      <c r="D265" s="89" t="s">
        <v>13143</v>
      </c>
      <c r="E265" s="9"/>
      <c r="F265" s="89" t="s">
        <v>13119</v>
      </c>
      <c r="G265" s="89"/>
    </row>
    <row r="266">
      <c r="A266" s="304" t="s">
        <v>3600</v>
      </c>
      <c r="B266" s="428" t="s">
        <v>13144</v>
      </c>
      <c r="C266" s="9"/>
      <c r="D266" s="89" t="s">
        <v>13145</v>
      </c>
      <c r="E266" s="9" t="s">
        <v>13146</v>
      </c>
      <c r="F266" s="89" t="s">
        <v>13147</v>
      </c>
      <c r="G266" s="89"/>
    </row>
    <row r="267">
      <c r="A267" s="304" t="s">
        <v>230</v>
      </c>
      <c r="B267" s="428" t="s">
        <v>2597</v>
      </c>
      <c r="C267" s="9" t="s">
        <v>2598</v>
      </c>
      <c r="D267" s="89" t="s">
        <v>13148</v>
      </c>
      <c r="E267" s="429"/>
      <c r="F267" s="89" t="s">
        <v>13149</v>
      </c>
      <c r="G267" s="89"/>
    </row>
    <row r="268">
      <c r="A268" s="304" t="s">
        <v>230</v>
      </c>
      <c r="B268" s="428" t="s">
        <v>2597</v>
      </c>
      <c r="C268" s="9" t="s">
        <v>2598</v>
      </c>
      <c r="D268" s="89" t="s">
        <v>13150</v>
      </c>
      <c r="E268" s="9"/>
      <c r="F268" s="196" t="s">
        <v>152</v>
      </c>
      <c r="G268" s="89"/>
    </row>
    <row r="269">
      <c r="A269" s="304" t="s">
        <v>230</v>
      </c>
      <c r="B269" s="428" t="s">
        <v>2597</v>
      </c>
      <c r="C269" s="9" t="s">
        <v>2598</v>
      </c>
      <c r="D269" s="89" t="s">
        <v>13151</v>
      </c>
      <c r="E269" s="9"/>
      <c r="F269" s="89" t="s">
        <v>13152</v>
      </c>
      <c r="G269" s="89"/>
    </row>
    <row r="270">
      <c r="A270" s="304" t="s">
        <v>230</v>
      </c>
      <c r="B270" s="428" t="s">
        <v>2597</v>
      </c>
      <c r="C270" s="9" t="s">
        <v>2598</v>
      </c>
      <c r="D270" s="89" t="s">
        <v>13153</v>
      </c>
      <c r="E270" s="9"/>
      <c r="F270" s="196" t="s">
        <v>152</v>
      </c>
      <c r="G270" s="89"/>
    </row>
    <row r="271">
      <c r="A271" s="304" t="s">
        <v>230</v>
      </c>
      <c r="B271" s="428" t="s">
        <v>2597</v>
      </c>
      <c r="C271" s="9" t="s">
        <v>2598</v>
      </c>
      <c r="D271" s="89" t="s">
        <v>13154</v>
      </c>
      <c r="E271" s="9"/>
      <c r="F271" s="89" t="s">
        <v>13129</v>
      </c>
      <c r="G271" s="89"/>
    </row>
    <row r="272">
      <c r="A272" s="304" t="s">
        <v>230</v>
      </c>
      <c r="B272" s="428" t="s">
        <v>2597</v>
      </c>
      <c r="C272" s="9" t="s">
        <v>2598</v>
      </c>
      <c r="D272" s="89" t="s">
        <v>13155</v>
      </c>
      <c r="E272" s="9"/>
      <c r="F272" s="89" t="s">
        <v>13156</v>
      </c>
      <c r="G272" s="89"/>
    </row>
    <row r="273">
      <c r="A273" s="304" t="s">
        <v>230</v>
      </c>
      <c r="B273" s="428" t="s">
        <v>2597</v>
      </c>
      <c r="C273" s="9" t="s">
        <v>2598</v>
      </c>
      <c r="D273" s="89" t="s">
        <v>13157</v>
      </c>
      <c r="E273" s="9"/>
      <c r="F273" s="89" t="s">
        <v>13158</v>
      </c>
      <c r="G273" s="89"/>
    </row>
    <row r="274">
      <c r="A274" s="304" t="s">
        <v>230</v>
      </c>
      <c r="B274" s="428" t="s">
        <v>2597</v>
      </c>
      <c r="C274" s="9" t="s">
        <v>2598</v>
      </c>
      <c r="D274" s="89" t="s">
        <v>13159</v>
      </c>
      <c r="E274" s="9"/>
      <c r="F274" s="89" t="s">
        <v>13140</v>
      </c>
      <c r="G274" s="89"/>
    </row>
    <row r="275">
      <c r="A275" s="304" t="s">
        <v>230</v>
      </c>
      <c r="B275" s="428" t="s">
        <v>2597</v>
      </c>
      <c r="C275" s="9" t="s">
        <v>2598</v>
      </c>
      <c r="D275" s="89" t="s">
        <v>13160</v>
      </c>
      <c r="E275" s="9"/>
      <c r="F275" s="89" t="s">
        <v>13161</v>
      </c>
      <c r="G275" s="89"/>
    </row>
    <row r="276">
      <c r="A276" s="304" t="s">
        <v>230</v>
      </c>
      <c r="B276" s="428" t="s">
        <v>2597</v>
      </c>
      <c r="C276" s="9" t="s">
        <v>2598</v>
      </c>
      <c r="D276" s="89" t="s">
        <v>13162</v>
      </c>
      <c r="E276" s="9"/>
      <c r="F276" s="89" t="s">
        <v>13129</v>
      </c>
      <c r="G276" s="89"/>
    </row>
    <row r="277">
      <c r="A277" s="304" t="s">
        <v>230</v>
      </c>
      <c r="B277" s="428" t="s">
        <v>2597</v>
      </c>
      <c r="C277" s="9" t="s">
        <v>2598</v>
      </c>
      <c r="D277" s="89" t="s">
        <v>13163</v>
      </c>
      <c r="E277" s="9"/>
      <c r="F277" s="89" t="s">
        <v>13123</v>
      </c>
      <c r="G277" s="89"/>
    </row>
    <row r="278">
      <c r="A278" s="304" t="s">
        <v>230</v>
      </c>
      <c r="B278" s="428" t="s">
        <v>2597</v>
      </c>
      <c r="C278" s="9" t="s">
        <v>2598</v>
      </c>
      <c r="D278" s="89" t="s">
        <v>13164</v>
      </c>
      <c r="E278" s="9"/>
      <c r="F278" s="89" t="s">
        <v>13165</v>
      </c>
      <c r="G278" s="89"/>
    </row>
    <row r="279">
      <c r="A279" s="304" t="s">
        <v>230</v>
      </c>
      <c r="B279" s="428" t="s">
        <v>2597</v>
      </c>
      <c r="C279" s="9" t="s">
        <v>2598</v>
      </c>
      <c r="D279" s="89" t="s">
        <v>13166</v>
      </c>
      <c r="E279" s="9"/>
      <c r="F279" s="89" t="s">
        <v>13140</v>
      </c>
      <c r="G279" s="89"/>
    </row>
    <row r="280">
      <c r="A280" s="304" t="s">
        <v>230</v>
      </c>
      <c r="B280" s="428" t="s">
        <v>2597</v>
      </c>
      <c r="C280" s="9" t="s">
        <v>2598</v>
      </c>
      <c r="D280" s="89" t="s">
        <v>13167</v>
      </c>
      <c r="E280" s="9"/>
      <c r="F280" s="89" t="s">
        <v>13168</v>
      </c>
      <c r="G280" s="89"/>
    </row>
    <row r="281">
      <c r="A281" s="304" t="s">
        <v>230</v>
      </c>
      <c r="B281" s="428" t="s">
        <v>2597</v>
      </c>
      <c r="C281" s="9" t="s">
        <v>2598</v>
      </c>
      <c r="D281" s="89" t="s">
        <v>13169</v>
      </c>
      <c r="E281" s="9"/>
      <c r="F281" s="89" t="s">
        <v>13170</v>
      </c>
      <c r="G281" s="89"/>
    </row>
    <row r="282">
      <c r="A282" s="304" t="s">
        <v>230</v>
      </c>
      <c r="B282" s="428" t="s">
        <v>2597</v>
      </c>
      <c r="C282" s="9" t="s">
        <v>2598</v>
      </c>
      <c r="D282" s="89" t="s">
        <v>13171</v>
      </c>
      <c r="E282" s="9"/>
      <c r="F282" s="89" t="s">
        <v>13172</v>
      </c>
      <c r="G282" s="89"/>
    </row>
    <row r="283">
      <c r="A283" s="304" t="s">
        <v>230</v>
      </c>
      <c r="B283" s="428" t="s">
        <v>2597</v>
      </c>
      <c r="C283" s="9" t="s">
        <v>2598</v>
      </c>
      <c r="D283" s="89" t="s">
        <v>2599</v>
      </c>
      <c r="E283" s="9"/>
      <c r="F283" s="89" t="s">
        <v>13173</v>
      </c>
      <c r="G283" s="89"/>
    </row>
    <row r="284">
      <c r="A284" s="304" t="s">
        <v>230</v>
      </c>
      <c r="B284" s="428" t="s">
        <v>2597</v>
      </c>
      <c r="C284" s="9" t="s">
        <v>2598</v>
      </c>
      <c r="D284" s="89" t="s">
        <v>13174</v>
      </c>
      <c r="E284" s="9"/>
      <c r="F284" s="25" t="s">
        <v>13140</v>
      </c>
      <c r="G284" s="89"/>
    </row>
    <row r="285">
      <c r="A285" s="304" t="s">
        <v>230</v>
      </c>
      <c r="B285" s="428" t="s">
        <v>2597</v>
      </c>
      <c r="C285" s="9" t="s">
        <v>2598</v>
      </c>
      <c r="D285" s="89" t="s">
        <v>13175</v>
      </c>
      <c r="E285" s="9"/>
      <c r="F285" s="89" t="s">
        <v>13176</v>
      </c>
      <c r="G285" s="89"/>
    </row>
    <row r="286">
      <c r="A286" s="304" t="s">
        <v>12758</v>
      </c>
      <c r="B286" s="428" t="s">
        <v>2597</v>
      </c>
      <c r="C286" s="9" t="s">
        <v>2598</v>
      </c>
      <c r="D286" s="89" t="s">
        <v>13177</v>
      </c>
      <c r="E286" s="9"/>
      <c r="F286" s="89" t="s">
        <v>13178</v>
      </c>
      <c r="G286" s="89"/>
    </row>
    <row r="287">
      <c r="A287" s="304" t="s">
        <v>12758</v>
      </c>
      <c r="B287" s="428" t="s">
        <v>2597</v>
      </c>
      <c r="C287" s="9" t="s">
        <v>2598</v>
      </c>
      <c r="D287" s="89" t="s">
        <v>13179</v>
      </c>
      <c r="E287" s="9"/>
      <c r="F287" s="89" t="s">
        <v>13180</v>
      </c>
      <c r="G287" s="89"/>
    </row>
    <row r="288">
      <c r="A288" s="304" t="s">
        <v>230</v>
      </c>
      <c r="B288" s="428" t="s">
        <v>2597</v>
      </c>
      <c r="C288" s="9" t="s">
        <v>2598</v>
      </c>
      <c r="D288" s="89" t="s">
        <v>13181</v>
      </c>
      <c r="E288" s="9"/>
      <c r="F288" s="89" t="s">
        <v>13129</v>
      </c>
      <c r="G288" s="89"/>
    </row>
    <row r="289">
      <c r="A289" s="304" t="s">
        <v>230</v>
      </c>
      <c r="B289" s="428" t="s">
        <v>2597</v>
      </c>
      <c r="C289" s="9" t="s">
        <v>2598</v>
      </c>
      <c r="D289" s="89" t="s">
        <v>10799</v>
      </c>
      <c r="E289" s="9"/>
      <c r="F289" s="89" t="s">
        <v>13182</v>
      </c>
      <c r="G289" s="89"/>
    </row>
    <row r="290">
      <c r="A290" s="304" t="s">
        <v>230</v>
      </c>
      <c r="B290" s="428" t="s">
        <v>2601</v>
      </c>
      <c r="C290" s="9" t="s">
        <v>2602</v>
      </c>
      <c r="D290" s="89" t="s">
        <v>13183</v>
      </c>
      <c r="E290" s="9"/>
      <c r="F290" s="89" t="s">
        <v>13119</v>
      </c>
      <c r="G290" s="89"/>
    </row>
    <row r="291">
      <c r="A291" s="304" t="s">
        <v>230</v>
      </c>
      <c r="B291" s="428" t="s">
        <v>2601</v>
      </c>
      <c r="C291" s="9" t="s">
        <v>2602</v>
      </c>
      <c r="D291" s="89" t="s">
        <v>13184</v>
      </c>
      <c r="E291" s="9"/>
      <c r="F291" s="89" t="s">
        <v>13111</v>
      </c>
      <c r="G291" s="89"/>
    </row>
    <row r="292">
      <c r="A292" s="304" t="s">
        <v>12758</v>
      </c>
      <c r="B292" s="428" t="s">
        <v>2601</v>
      </c>
      <c r="C292" s="9" t="s">
        <v>2602</v>
      </c>
      <c r="D292" s="89" t="s">
        <v>13185</v>
      </c>
      <c r="E292" s="9"/>
      <c r="F292" s="89" t="s">
        <v>13186</v>
      </c>
      <c r="G292" s="89"/>
    </row>
    <row r="293">
      <c r="A293" s="304" t="s">
        <v>12758</v>
      </c>
      <c r="B293" s="428" t="s">
        <v>2601</v>
      </c>
      <c r="C293" s="9" t="s">
        <v>2610</v>
      </c>
      <c r="D293" s="89" t="s">
        <v>13187</v>
      </c>
      <c r="E293" s="9"/>
      <c r="F293" s="89" t="s">
        <v>13188</v>
      </c>
      <c r="G293" s="89"/>
    </row>
    <row r="294">
      <c r="A294" s="304" t="s">
        <v>687</v>
      </c>
      <c r="B294" s="428" t="s">
        <v>1306</v>
      </c>
      <c r="C294" s="14" t="s">
        <v>13189</v>
      </c>
      <c r="D294" s="14" t="s">
        <v>13190</v>
      </c>
      <c r="E294" s="9"/>
      <c r="F294" s="89" t="s">
        <v>13191</v>
      </c>
      <c r="G294" s="89"/>
    </row>
    <row r="295">
      <c r="A295" s="304" t="s">
        <v>687</v>
      </c>
      <c r="B295" s="428" t="s">
        <v>693</v>
      </c>
      <c r="C295" s="14" t="s">
        <v>1594</v>
      </c>
      <c r="D295" s="14" t="s">
        <v>328</v>
      </c>
      <c r="E295" s="9"/>
      <c r="F295" s="162" t="s">
        <v>13192</v>
      </c>
      <c r="G295" s="430"/>
    </row>
    <row r="296">
      <c r="A296" s="304" t="s">
        <v>687</v>
      </c>
      <c r="B296" s="428" t="s">
        <v>693</v>
      </c>
      <c r="C296" s="13" t="s">
        <v>1617</v>
      </c>
      <c r="D296" s="13" t="s">
        <v>1536</v>
      </c>
      <c r="E296" s="9"/>
      <c r="F296" s="89" t="s">
        <v>13125</v>
      </c>
      <c r="G296" s="89"/>
    </row>
    <row r="297">
      <c r="A297" s="304" t="s">
        <v>687</v>
      </c>
      <c r="B297" s="428" t="s">
        <v>693</v>
      </c>
      <c r="C297" s="14" t="s">
        <v>1631</v>
      </c>
      <c r="D297" s="14" t="s">
        <v>7441</v>
      </c>
      <c r="E297" s="9"/>
      <c r="F297" s="89" t="s">
        <v>13193</v>
      </c>
      <c r="G297" s="89"/>
    </row>
    <row r="298">
      <c r="A298" s="304" t="s">
        <v>687</v>
      </c>
      <c r="B298" s="428" t="s">
        <v>1638</v>
      </c>
      <c r="C298" s="14" t="s">
        <v>13194</v>
      </c>
      <c r="D298" s="14" t="s">
        <v>13195</v>
      </c>
      <c r="E298" s="9"/>
      <c r="F298" s="89" t="s">
        <v>13196</v>
      </c>
      <c r="G298" s="89"/>
    </row>
    <row r="299">
      <c r="A299" s="304" t="s">
        <v>687</v>
      </c>
      <c r="B299" s="428" t="s">
        <v>13197</v>
      </c>
      <c r="C299" s="13"/>
      <c r="D299" s="14" t="s">
        <v>10336</v>
      </c>
      <c r="E299" s="9"/>
      <c r="F299" s="89" t="s">
        <v>13198</v>
      </c>
      <c r="G299" s="89"/>
    </row>
    <row r="300">
      <c r="A300" s="304" t="s">
        <v>13199</v>
      </c>
      <c r="B300" s="428" t="s">
        <v>13200</v>
      </c>
      <c r="C300" s="9"/>
      <c r="D300" s="89" t="s">
        <v>13201</v>
      </c>
      <c r="E300" s="9"/>
      <c r="F300" s="89" t="s">
        <v>13202</v>
      </c>
      <c r="G300" s="89"/>
    </row>
    <row r="301">
      <c r="A301" s="304" t="s">
        <v>4808</v>
      </c>
      <c r="B301" s="428" t="s">
        <v>4809</v>
      </c>
      <c r="C301" s="9" t="s">
        <v>13203</v>
      </c>
      <c r="D301" s="89" t="s">
        <v>13204</v>
      </c>
      <c r="E301" s="9"/>
      <c r="F301" s="89" t="s">
        <v>13205</v>
      </c>
      <c r="G301" s="100"/>
    </row>
    <row r="302">
      <c r="A302" s="304" t="s">
        <v>13206</v>
      </c>
      <c r="B302" s="428" t="s">
        <v>13207</v>
      </c>
      <c r="C302" s="9" t="s">
        <v>13208</v>
      </c>
      <c r="D302" s="89" t="s">
        <v>13209</v>
      </c>
      <c r="E302" s="9"/>
      <c r="F302" s="89" t="s">
        <v>13202</v>
      </c>
      <c r="G302" s="89"/>
    </row>
    <row r="303">
      <c r="A303" s="304" t="s">
        <v>248</v>
      </c>
      <c r="B303" s="428" t="s">
        <v>13210</v>
      </c>
      <c r="C303" s="9" t="s">
        <v>4233</v>
      </c>
      <c r="D303" s="89" t="s">
        <v>13211</v>
      </c>
      <c r="E303" s="9" t="s">
        <v>13212</v>
      </c>
      <c r="F303" s="89" t="s">
        <v>13205</v>
      </c>
      <c r="G303" s="89"/>
    </row>
    <row r="304">
      <c r="A304" s="304" t="s">
        <v>248</v>
      </c>
      <c r="B304" s="428" t="s">
        <v>13210</v>
      </c>
      <c r="C304" s="9" t="s">
        <v>13213</v>
      </c>
      <c r="D304" s="89" t="s">
        <v>11911</v>
      </c>
      <c r="E304" s="9"/>
      <c r="F304" s="89" t="s">
        <v>13111</v>
      </c>
      <c r="G304" s="89"/>
    </row>
    <row r="305">
      <c r="A305" s="304" t="s">
        <v>248</v>
      </c>
      <c r="B305" s="428" t="s">
        <v>13210</v>
      </c>
      <c r="C305" s="9" t="s">
        <v>13213</v>
      </c>
      <c r="D305" s="89" t="s">
        <v>13214</v>
      </c>
      <c r="E305" s="9"/>
      <c r="F305" s="89" t="s">
        <v>13205</v>
      </c>
      <c r="G305" s="89"/>
    </row>
    <row r="306">
      <c r="A306" s="304" t="s">
        <v>248</v>
      </c>
      <c r="B306" s="428" t="s">
        <v>13210</v>
      </c>
      <c r="C306" s="9" t="s">
        <v>13213</v>
      </c>
      <c r="D306" s="89" t="s">
        <v>13215</v>
      </c>
      <c r="E306" s="9"/>
      <c r="F306" s="89" t="s">
        <v>13216</v>
      </c>
      <c r="G306" s="89"/>
    </row>
    <row r="307">
      <c r="A307" s="304" t="s">
        <v>248</v>
      </c>
      <c r="B307" s="428" t="s">
        <v>13210</v>
      </c>
      <c r="C307" s="9" t="s">
        <v>13213</v>
      </c>
      <c r="D307" s="89" t="s">
        <v>13217</v>
      </c>
      <c r="E307" s="9" t="s">
        <v>5287</v>
      </c>
      <c r="F307" s="89" t="s">
        <v>13129</v>
      </c>
      <c r="G307" s="89"/>
    </row>
    <row r="308">
      <c r="A308" s="304" t="s">
        <v>248</v>
      </c>
      <c r="B308" s="428" t="s">
        <v>13210</v>
      </c>
      <c r="C308" s="9" t="s">
        <v>13213</v>
      </c>
      <c r="D308" s="89" t="s">
        <v>13218</v>
      </c>
      <c r="E308" s="9"/>
      <c r="F308" s="89" t="s">
        <v>13219</v>
      </c>
      <c r="G308" s="89"/>
    </row>
    <row r="309">
      <c r="A309" s="304" t="s">
        <v>248</v>
      </c>
      <c r="B309" s="428" t="s">
        <v>13210</v>
      </c>
      <c r="C309" s="9" t="s">
        <v>13220</v>
      </c>
      <c r="D309" s="89" t="s">
        <v>13221</v>
      </c>
      <c r="E309" s="9" t="s">
        <v>13222</v>
      </c>
      <c r="F309" s="89" t="s">
        <v>13223</v>
      </c>
      <c r="G309" s="89"/>
    </row>
    <row r="310">
      <c r="A310" s="304" t="s">
        <v>248</v>
      </c>
      <c r="B310" s="428" t="s">
        <v>13210</v>
      </c>
      <c r="C310" s="9" t="s">
        <v>13220</v>
      </c>
      <c r="D310" s="89" t="s">
        <v>9706</v>
      </c>
      <c r="E310" s="9" t="s">
        <v>3207</v>
      </c>
      <c r="F310" s="89" t="s">
        <v>13111</v>
      </c>
      <c r="G310" s="89"/>
    </row>
    <row r="311">
      <c r="A311" s="426" t="s">
        <v>388</v>
      </c>
      <c r="B311" s="427" t="s">
        <v>1392</v>
      </c>
      <c r="C311" s="14" t="s">
        <v>10441</v>
      </c>
      <c r="D311" s="14" t="s">
        <v>13224</v>
      </c>
      <c r="E311" s="14"/>
      <c r="F311" s="10" t="s">
        <v>13225</v>
      </c>
      <c r="G311" s="10"/>
    </row>
    <row r="312">
      <c r="A312" s="304" t="s">
        <v>636</v>
      </c>
      <c r="B312" s="428" t="s">
        <v>8289</v>
      </c>
      <c r="C312" s="9" t="s">
        <v>13226</v>
      </c>
      <c r="D312" s="89" t="s">
        <v>2093</v>
      </c>
      <c r="E312" s="9"/>
      <c r="F312" s="89" t="s">
        <v>13227</v>
      </c>
      <c r="G312" s="89"/>
    </row>
    <row r="313">
      <c r="A313" s="304" t="s">
        <v>636</v>
      </c>
      <c r="B313" s="428" t="s">
        <v>8289</v>
      </c>
      <c r="C313" s="9" t="s">
        <v>13228</v>
      </c>
      <c r="D313" s="14" t="s">
        <v>13229</v>
      </c>
      <c r="E313" s="9"/>
      <c r="F313" s="89" t="s">
        <v>13230</v>
      </c>
      <c r="G313" s="89"/>
    </row>
    <row r="314">
      <c r="A314" s="304" t="s">
        <v>636</v>
      </c>
      <c r="B314" s="428" t="s">
        <v>8289</v>
      </c>
      <c r="C314" s="9" t="s">
        <v>13231</v>
      </c>
      <c r="D314" s="14" t="s">
        <v>13232</v>
      </c>
      <c r="E314" s="9" t="s">
        <v>12879</v>
      </c>
      <c r="F314" s="89" t="s">
        <v>13233</v>
      </c>
      <c r="G314" s="89"/>
    </row>
    <row r="315">
      <c r="A315" s="304" t="s">
        <v>636</v>
      </c>
      <c r="B315" s="428" t="s">
        <v>8289</v>
      </c>
      <c r="C315" s="9" t="s">
        <v>13231</v>
      </c>
      <c r="D315" s="14" t="s">
        <v>13234</v>
      </c>
      <c r="E315" s="9" t="s">
        <v>5287</v>
      </c>
      <c r="F315" s="89" t="s">
        <v>13235</v>
      </c>
      <c r="G315" s="89"/>
    </row>
    <row r="316">
      <c r="A316" s="304" t="s">
        <v>636</v>
      </c>
      <c r="B316" s="428" t="s">
        <v>8289</v>
      </c>
      <c r="C316" s="9" t="s">
        <v>13236</v>
      </c>
      <c r="D316" s="14" t="s">
        <v>13237</v>
      </c>
      <c r="E316" s="9"/>
      <c r="F316" s="89" t="s">
        <v>13129</v>
      </c>
      <c r="G316" s="89"/>
    </row>
    <row r="317">
      <c r="A317" s="304" t="s">
        <v>636</v>
      </c>
      <c r="B317" s="428" t="s">
        <v>8289</v>
      </c>
      <c r="C317" s="9" t="s">
        <v>13236</v>
      </c>
      <c r="D317" s="14" t="s">
        <v>13238</v>
      </c>
      <c r="E317" s="9"/>
      <c r="F317" s="25" t="s">
        <v>13202</v>
      </c>
      <c r="G317" s="144"/>
    </row>
    <row r="318">
      <c r="A318" s="304" t="s">
        <v>636</v>
      </c>
      <c r="B318" s="428" t="s">
        <v>8289</v>
      </c>
      <c r="C318" s="9" t="s">
        <v>13239</v>
      </c>
      <c r="D318" s="14" t="s">
        <v>13240</v>
      </c>
      <c r="E318" s="9"/>
      <c r="F318" s="89" t="s">
        <v>13241</v>
      </c>
      <c r="G318" s="89"/>
    </row>
    <row r="319">
      <c r="A319" s="304" t="s">
        <v>636</v>
      </c>
      <c r="B319" s="428" t="s">
        <v>8289</v>
      </c>
      <c r="C319" s="9" t="s">
        <v>13239</v>
      </c>
      <c r="D319" s="14" t="s">
        <v>13242</v>
      </c>
      <c r="E319" s="9" t="s">
        <v>13243</v>
      </c>
      <c r="F319" s="89" t="s">
        <v>13244</v>
      </c>
      <c r="G319" s="89"/>
    </row>
    <row r="320">
      <c r="A320" s="304" t="s">
        <v>636</v>
      </c>
      <c r="B320" s="428" t="s">
        <v>8289</v>
      </c>
      <c r="C320" s="9" t="s">
        <v>13239</v>
      </c>
      <c r="D320" s="14" t="s">
        <v>13245</v>
      </c>
      <c r="E320" s="9"/>
      <c r="F320" s="89" t="s">
        <v>13129</v>
      </c>
      <c r="G320" s="89"/>
    </row>
    <row r="321">
      <c r="A321" s="304" t="s">
        <v>636</v>
      </c>
      <c r="B321" s="428" t="s">
        <v>8289</v>
      </c>
      <c r="C321" s="9" t="s">
        <v>13246</v>
      </c>
      <c r="D321" s="14" t="s">
        <v>13247</v>
      </c>
      <c r="E321" s="9"/>
      <c r="F321" s="89" t="s">
        <v>13129</v>
      </c>
      <c r="G321" s="144"/>
    </row>
    <row r="322">
      <c r="A322" s="304" t="s">
        <v>3368</v>
      </c>
      <c r="B322" s="428" t="s">
        <v>3369</v>
      </c>
      <c r="C322" s="9" t="s">
        <v>3370</v>
      </c>
      <c r="D322" s="14" t="s">
        <v>13248</v>
      </c>
      <c r="E322" s="9"/>
      <c r="F322" s="89" t="s">
        <v>13196</v>
      </c>
      <c r="G322" s="89"/>
    </row>
    <row r="323">
      <c r="A323" s="304" t="s">
        <v>3368</v>
      </c>
      <c r="B323" s="428" t="s">
        <v>3369</v>
      </c>
      <c r="C323" s="9" t="s">
        <v>3375</v>
      </c>
      <c r="D323" s="14" t="s">
        <v>13249</v>
      </c>
      <c r="E323" s="9"/>
      <c r="F323" s="89" t="s">
        <v>12806</v>
      </c>
      <c r="G323" s="89"/>
    </row>
    <row r="324">
      <c r="A324" s="304" t="s">
        <v>234</v>
      </c>
      <c r="B324" s="428" t="s">
        <v>12895</v>
      </c>
      <c r="C324" s="9" t="s">
        <v>13060</v>
      </c>
      <c r="D324" s="14" t="s">
        <v>13061</v>
      </c>
      <c r="E324" s="9"/>
      <c r="F324" s="89" t="s">
        <v>13216</v>
      </c>
      <c r="G324" s="89"/>
    </row>
    <row r="325">
      <c r="A325" s="304" t="s">
        <v>234</v>
      </c>
      <c r="B325" s="428" t="s">
        <v>8344</v>
      </c>
      <c r="C325" s="162" t="s">
        <v>13250</v>
      </c>
      <c r="D325" s="162" t="s">
        <v>13251</v>
      </c>
      <c r="E325" s="9"/>
      <c r="F325" s="89" t="s">
        <v>13252</v>
      </c>
      <c r="G325" s="89"/>
    </row>
    <row r="326">
      <c r="A326" s="304" t="s">
        <v>234</v>
      </c>
      <c r="B326" s="428" t="s">
        <v>8344</v>
      </c>
      <c r="C326" s="14" t="s">
        <v>13253</v>
      </c>
      <c r="D326" s="14" t="s">
        <v>13254</v>
      </c>
      <c r="F326" s="89" t="s">
        <v>13255</v>
      </c>
      <c r="G326" s="13"/>
    </row>
    <row r="327">
      <c r="A327" s="304" t="s">
        <v>234</v>
      </c>
      <c r="B327" s="428" t="s">
        <v>8344</v>
      </c>
      <c r="C327" s="9" t="s">
        <v>13256</v>
      </c>
      <c r="D327" s="14" t="s">
        <v>13257</v>
      </c>
      <c r="E327" s="9"/>
      <c r="F327" s="89" t="s">
        <v>13258</v>
      </c>
      <c r="G327" s="89"/>
    </row>
    <row r="328">
      <c r="A328" s="304" t="s">
        <v>234</v>
      </c>
      <c r="B328" s="428" t="s">
        <v>8344</v>
      </c>
      <c r="C328" s="9" t="s">
        <v>12971</v>
      </c>
      <c r="D328" s="14" t="s">
        <v>12972</v>
      </c>
      <c r="E328" s="9"/>
      <c r="F328" s="89" t="s">
        <v>13198</v>
      </c>
      <c r="G328" s="89"/>
    </row>
    <row r="329">
      <c r="A329" s="304" t="s">
        <v>368</v>
      </c>
      <c r="B329" s="428" t="s">
        <v>13259</v>
      </c>
      <c r="C329" s="9"/>
      <c r="D329" s="89"/>
      <c r="E329" s="9" t="s">
        <v>13260</v>
      </c>
      <c r="F329" s="89" t="s">
        <v>13261</v>
      </c>
      <c r="G329" s="89"/>
    </row>
    <row r="330">
      <c r="A330" s="60" t="s">
        <v>366</v>
      </c>
    </row>
    <row r="331">
      <c r="A331" s="304" t="s">
        <v>13262</v>
      </c>
      <c r="B331" s="428" t="s">
        <v>13263</v>
      </c>
      <c r="C331" s="9"/>
      <c r="D331" s="89"/>
      <c r="E331" s="9"/>
      <c r="F331" s="89"/>
      <c r="G331" s="89"/>
    </row>
    <row r="332">
      <c r="A332" s="431" t="s">
        <v>2463</v>
      </c>
      <c r="B332" s="428" t="s">
        <v>2464</v>
      </c>
      <c r="C332" s="13"/>
      <c r="D332" s="14"/>
      <c r="E332" s="9"/>
      <c r="F332" s="89" t="s">
        <v>13264</v>
      </c>
      <c r="G332" s="89"/>
    </row>
    <row r="333">
      <c r="A333" s="304" t="s">
        <v>13265</v>
      </c>
      <c r="B333" s="428" t="s">
        <v>368</v>
      </c>
      <c r="C333" s="9"/>
      <c r="D333" s="89"/>
      <c r="E333" s="9" t="s">
        <v>13266</v>
      </c>
      <c r="F333" s="89" t="s">
        <v>13125</v>
      </c>
      <c r="G333" s="89"/>
    </row>
    <row r="334">
      <c r="A334" s="304" t="s">
        <v>13267</v>
      </c>
      <c r="B334" s="428" t="s">
        <v>368</v>
      </c>
      <c r="C334" s="9"/>
      <c r="D334" s="89"/>
      <c r="E334" s="9" t="s">
        <v>2098</v>
      </c>
      <c r="F334" s="89"/>
      <c r="G334" s="89"/>
    </row>
    <row r="335">
      <c r="A335" s="304" t="s">
        <v>13268</v>
      </c>
      <c r="B335" s="428" t="s">
        <v>13269</v>
      </c>
      <c r="C335" s="9"/>
      <c r="D335" s="89"/>
      <c r="E335" s="9"/>
      <c r="F335" s="89" t="s">
        <v>13270</v>
      </c>
      <c r="G335" s="89"/>
    </row>
    <row r="336">
      <c r="A336" s="304" t="s">
        <v>4835</v>
      </c>
      <c r="B336" s="428" t="s">
        <v>7165</v>
      </c>
      <c r="C336" s="9"/>
      <c r="D336" s="100"/>
      <c r="E336" s="9" t="s">
        <v>13271</v>
      </c>
      <c r="F336" s="89" t="s">
        <v>13223</v>
      </c>
      <c r="G336" s="89"/>
    </row>
    <row r="337">
      <c r="A337" s="304" t="s">
        <v>2764</v>
      </c>
      <c r="B337" s="428" t="s">
        <v>13272</v>
      </c>
      <c r="C337" s="9"/>
      <c r="D337" s="89"/>
      <c r="E337" s="9"/>
      <c r="F337" s="89" t="s">
        <v>13273</v>
      </c>
      <c r="G337" s="89"/>
    </row>
    <row r="338">
      <c r="A338" s="304" t="s">
        <v>1402</v>
      </c>
      <c r="B338" s="428" t="s">
        <v>3965</v>
      </c>
      <c r="C338" s="9"/>
      <c r="D338" s="14"/>
      <c r="E338" s="9"/>
      <c r="F338" s="89" t="s">
        <v>13274</v>
      </c>
      <c r="G338" s="89"/>
    </row>
    <row r="339">
      <c r="A339" s="219"/>
      <c r="B339" s="219"/>
      <c r="C339" s="219"/>
      <c r="D339" s="219"/>
      <c r="E339" s="219"/>
      <c r="F339" s="219"/>
      <c r="G339" s="219"/>
    </row>
    <row r="340">
      <c r="A340" s="432"/>
    </row>
    <row r="343">
      <c r="A343" s="393"/>
    </row>
    <row r="344">
      <c r="A344" s="38" t="s">
        <v>13275</v>
      </c>
    </row>
    <row r="345">
      <c r="A345" s="393"/>
    </row>
    <row r="346">
      <c r="A346" s="393" t="s">
        <v>13276</v>
      </c>
    </row>
    <row r="347">
      <c r="A347" s="304" t="s">
        <v>316</v>
      </c>
      <c r="B347" s="433" t="s">
        <v>6224</v>
      </c>
      <c r="C347" s="9" t="s">
        <v>13277</v>
      </c>
      <c r="D347" s="89" t="s">
        <v>13278</v>
      </c>
      <c r="E347" s="9"/>
      <c r="F347" s="89" t="s">
        <v>13279</v>
      </c>
      <c r="G347" s="89"/>
    </row>
    <row r="348">
      <c r="A348" s="304" t="s">
        <v>316</v>
      </c>
      <c r="B348" s="433" t="s">
        <v>6224</v>
      </c>
      <c r="C348" s="9" t="s">
        <v>13280</v>
      </c>
      <c r="D348" s="89" t="s">
        <v>13281</v>
      </c>
      <c r="E348" s="9"/>
      <c r="F348" s="89" t="s">
        <v>13279</v>
      </c>
      <c r="G348" s="89"/>
    </row>
    <row r="349">
      <c r="A349" s="304" t="s">
        <v>316</v>
      </c>
      <c r="B349" s="433" t="s">
        <v>6224</v>
      </c>
      <c r="C349" s="9" t="s">
        <v>13282</v>
      </c>
      <c r="D349" s="89" t="s">
        <v>13283</v>
      </c>
      <c r="E349" s="9"/>
      <c r="F349" s="89" t="s">
        <v>13284</v>
      </c>
      <c r="G349" s="89"/>
    </row>
    <row r="350">
      <c r="A350" s="304" t="s">
        <v>316</v>
      </c>
      <c r="B350" s="433" t="s">
        <v>6224</v>
      </c>
      <c r="C350" s="9" t="s">
        <v>13285</v>
      </c>
      <c r="D350" s="89" t="s">
        <v>13286</v>
      </c>
      <c r="E350" s="9"/>
      <c r="F350" s="89" t="s">
        <v>13279</v>
      </c>
      <c r="G350" s="89"/>
    </row>
    <row r="351">
      <c r="A351" s="304" t="s">
        <v>316</v>
      </c>
      <c r="B351" s="433" t="s">
        <v>6224</v>
      </c>
      <c r="C351" s="9" t="s">
        <v>6225</v>
      </c>
      <c r="D351" s="89" t="s">
        <v>13287</v>
      </c>
      <c r="E351" s="9"/>
      <c r="F351" s="89" t="s">
        <v>13279</v>
      </c>
      <c r="G351" s="89"/>
    </row>
    <row r="352">
      <c r="A352" s="304" t="s">
        <v>316</v>
      </c>
      <c r="B352" s="433" t="s">
        <v>6224</v>
      </c>
      <c r="C352" s="9" t="s">
        <v>13288</v>
      </c>
      <c r="D352" s="89" t="s">
        <v>13289</v>
      </c>
      <c r="E352" s="9"/>
      <c r="F352" s="89" t="s">
        <v>13290</v>
      </c>
      <c r="G352" s="89"/>
    </row>
    <row r="353">
      <c r="A353" s="304" t="s">
        <v>316</v>
      </c>
      <c r="B353" s="433" t="s">
        <v>6224</v>
      </c>
      <c r="C353" s="9" t="s">
        <v>13291</v>
      </c>
      <c r="D353" s="89" t="s">
        <v>13292</v>
      </c>
      <c r="E353" s="9"/>
      <c r="F353" s="89" t="s">
        <v>13293</v>
      </c>
      <c r="G353" s="89"/>
    </row>
    <row r="354">
      <c r="A354" s="304" t="s">
        <v>316</v>
      </c>
      <c r="B354" s="433" t="s">
        <v>6224</v>
      </c>
      <c r="C354" s="9" t="s">
        <v>6236</v>
      </c>
      <c r="D354" s="89" t="s">
        <v>13294</v>
      </c>
      <c r="E354" s="9"/>
      <c r="F354" s="89" t="s">
        <v>13279</v>
      </c>
      <c r="G354" s="89"/>
    </row>
    <row r="355">
      <c r="A355" s="304" t="s">
        <v>316</v>
      </c>
      <c r="B355" s="433" t="s">
        <v>6224</v>
      </c>
      <c r="C355" s="9" t="s">
        <v>13295</v>
      </c>
      <c r="D355" s="89" t="s">
        <v>13296</v>
      </c>
      <c r="E355" s="9"/>
      <c r="F355" s="89" t="s">
        <v>13293</v>
      </c>
      <c r="G355" s="89"/>
    </row>
    <row r="356">
      <c r="A356" s="304" t="s">
        <v>316</v>
      </c>
      <c r="B356" s="433" t="s">
        <v>6224</v>
      </c>
      <c r="C356" s="9" t="s">
        <v>13297</v>
      </c>
      <c r="D356" s="89" t="s">
        <v>13298</v>
      </c>
      <c r="E356" s="9"/>
      <c r="F356" s="89" t="s">
        <v>13299</v>
      </c>
      <c r="G356" s="89"/>
    </row>
    <row r="357">
      <c r="A357" s="304" t="s">
        <v>316</v>
      </c>
      <c r="B357" s="433" t="s">
        <v>6224</v>
      </c>
      <c r="C357" s="9" t="s">
        <v>6240</v>
      </c>
      <c r="D357" s="89" t="s">
        <v>13300</v>
      </c>
      <c r="E357" s="9"/>
      <c r="F357" s="89" t="s">
        <v>13299</v>
      </c>
      <c r="G357" s="89"/>
    </row>
    <row r="358">
      <c r="A358" s="304" t="s">
        <v>316</v>
      </c>
      <c r="B358" s="433" t="s">
        <v>13301</v>
      </c>
      <c r="C358" s="9" t="s">
        <v>13302</v>
      </c>
      <c r="D358" s="9" t="s">
        <v>13303</v>
      </c>
      <c r="E358" s="9"/>
      <c r="F358" s="89" t="s">
        <v>13304</v>
      </c>
      <c r="G358" s="89"/>
    </row>
    <row r="359">
      <c r="A359" s="304" t="s">
        <v>316</v>
      </c>
      <c r="B359" s="433" t="s">
        <v>13305</v>
      </c>
      <c r="C359" s="9" t="s">
        <v>13306</v>
      </c>
      <c r="D359" s="9" t="s">
        <v>13307</v>
      </c>
      <c r="E359" s="9"/>
      <c r="F359" s="89" t="s">
        <v>13308</v>
      </c>
      <c r="G359" s="89"/>
    </row>
    <row r="360">
      <c r="A360" s="304" t="s">
        <v>316</v>
      </c>
      <c r="B360" s="433" t="s">
        <v>13309</v>
      </c>
      <c r="C360" s="9" t="s">
        <v>3370</v>
      </c>
      <c r="D360" s="9" t="s">
        <v>13310</v>
      </c>
      <c r="E360" s="9"/>
      <c r="F360" s="89" t="s">
        <v>13311</v>
      </c>
      <c r="G360" s="89"/>
    </row>
    <row r="361">
      <c r="A361" s="304" t="s">
        <v>13312</v>
      </c>
      <c r="B361" s="433" t="s">
        <v>13313</v>
      </c>
      <c r="C361" s="9" t="s">
        <v>13314</v>
      </c>
      <c r="D361" s="9" t="s">
        <v>13315</v>
      </c>
      <c r="E361" s="9"/>
      <c r="F361" s="89" t="s">
        <v>13316</v>
      </c>
      <c r="G361" s="89"/>
    </row>
    <row r="362">
      <c r="A362" s="304" t="s">
        <v>13312</v>
      </c>
      <c r="B362" s="433" t="s">
        <v>13313</v>
      </c>
      <c r="C362" s="9" t="s">
        <v>13317</v>
      </c>
      <c r="D362" s="9" t="s">
        <v>13318</v>
      </c>
      <c r="E362" s="9"/>
      <c r="F362" s="89" t="s">
        <v>13319</v>
      </c>
      <c r="G362" s="89"/>
    </row>
    <row r="363">
      <c r="A363" s="304" t="s">
        <v>4540</v>
      </c>
      <c r="B363" s="433" t="s">
        <v>4541</v>
      </c>
      <c r="C363" s="9" t="s">
        <v>4542</v>
      </c>
      <c r="D363" s="9" t="s">
        <v>11237</v>
      </c>
      <c r="E363" s="9" t="s">
        <v>6227</v>
      </c>
      <c r="F363" s="89" t="s">
        <v>13320</v>
      </c>
      <c r="G363" s="89"/>
    </row>
    <row r="364">
      <c r="A364" s="304" t="s">
        <v>4540</v>
      </c>
      <c r="B364" s="433" t="s">
        <v>4541</v>
      </c>
      <c r="C364" s="9" t="s">
        <v>4542</v>
      </c>
      <c r="D364" s="9" t="s">
        <v>4543</v>
      </c>
      <c r="E364" s="9" t="s">
        <v>6227</v>
      </c>
      <c r="F364" s="89" t="s">
        <v>13320</v>
      </c>
      <c r="G364" s="89"/>
    </row>
    <row r="365">
      <c r="A365" s="304" t="s">
        <v>4540</v>
      </c>
      <c r="B365" s="433" t="s">
        <v>4545</v>
      </c>
      <c r="C365" s="9" t="s">
        <v>4542</v>
      </c>
      <c r="D365" s="89" t="s">
        <v>13321</v>
      </c>
      <c r="E365" s="9" t="s">
        <v>6227</v>
      </c>
      <c r="F365" s="89" t="s">
        <v>13322</v>
      </c>
      <c r="G365" s="89"/>
    </row>
    <row r="366">
      <c r="A366" s="304" t="s">
        <v>4540</v>
      </c>
      <c r="B366" s="433" t="s">
        <v>4545</v>
      </c>
      <c r="C366" s="9"/>
      <c r="D366" s="89"/>
      <c r="E366" s="9" t="s">
        <v>698</v>
      </c>
      <c r="F366" s="89" t="s">
        <v>13322</v>
      </c>
      <c r="G366" s="89"/>
    </row>
    <row r="367">
      <c r="A367" s="304" t="s">
        <v>13323</v>
      </c>
      <c r="B367" s="433" t="s">
        <v>13324</v>
      </c>
      <c r="C367" s="9" t="s">
        <v>13325</v>
      </c>
      <c r="D367" s="89" t="s">
        <v>13326</v>
      </c>
      <c r="E367" s="9" t="s">
        <v>13327</v>
      </c>
      <c r="F367" s="89" t="s">
        <v>13328</v>
      </c>
      <c r="G367" s="89"/>
    </row>
    <row r="368">
      <c r="A368" s="304" t="s">
        <v>13329</v>
      </c>
      <c r="B368" s="433" t="s">
        <v>13330</v>
      </c>
      <c r="C368" s="9" t="s">
        <v>13331</v>
      </c>
      <c r="D368" s="9" t="s">
        <v>13332</v>
      </c>
      <c r="E368" s="9"/>
      <c r="F368" s="89" t="s">
        <v>13333</v>
      </c>
      <c r="G368" s="89"/>
    </row>
    <row r="369">
      <c r="A369" s="304" t="s">
        <v>230</v>
      </c>
      <c r="B369" s="433" t="s">
        <v>4547</v>
      </c>
      <c r="C369" s="9" t="s">
        <v>4548</v>
      </c>
      <c r="D369" s="9" t="s">
        <v>13334</v>
      </c>
      <c r="E369" s="9"/>
      <c r="F369" s="89" t="s">
        <v>13335</v>
      </c>
      <c r="G369" s="89"/>
    </row>
    <row r="370">
      <c r="A370" s="304" t="s">
        <v>230</v>
      </c>
      <c r="B370" s="433" t="s">
        <v>4547</v>
      </c>
      <c r="C370" s="9" t="s">
        <v>4548</v>
      </c>
      <c r="D370" s="9" t="s">
        <v>11235</v>
      </c>
      <c r="E370" s="9"/>
      <c r="F370" s="89" t="s">
        <v>13335</v>
      </c>
      <c r="G370" s="89"/>
    </row>
    <row r="371">
      <c r="A371" s="304" t="s">
        <v>230</v>
      </c>
      <c r="B371" s="433" t="s">
        <v>4547</v>
      </c>
      <c r="C371" s="9" t="s">
        <v>4548</v>
      </c>
      <c r="D371" s="9" t="s">
        <v>13336</v>
      </c>
      <c r="E371" s="9"/>
      <c r="F371" s="89" t="s">
        <v>13337</v>
      </c>
      <c r="G371" s="89"/>
    </row>
    <row r="372">
      <c r="A372" s="304" t="s">
        <v>230</v>
      </c>
      <c r="B372" s="433" t="s">
        <v>4547</v>
      </c>
      <c r="C372" s="9" t="s">
        <v>4548</v>
      </c>
      <c r="D372" s="9" t="s">
        <v>12712</v>
      </c>
      <c r="E372" s="9"/>
      <c r="F372" s="89" t="s">
        <v>13338</v>
      </c>
      <c r="G372" s="89"/>
    </row>
    <row r="373">
      <c r="A373" s="304" t="s">
        <v>230</v>
      </c>
      <c r="B373" s="433" t="s">
        <v>4547</v>
      </c>
      <c r="C373" s="9" t="s">
        <v>4551</v>
      </c>
      <c r="D373" s="9" t="s">
        <v>12727</v>
      </c>
      <c r="E373" s="9"/>
      <c r="F373" s="89" t="s">
        <v>13339</v>
      </c>
      <c r="G373" s="89"/>
    </row>
    <row r="374">
      <c r="A374" s="304" t="s">
        <v>230</v>
      </c>
      <c r="B374" s="433" t="s">
        <v>4547</v>
      </c>
      <c r="C374" s="9" t="s">
        <v>4551</v>
      </c>
      <c r="D374" s="9" t="s">
        <v>13340</v>
      </c>
      <c r="E374" s="9" t="s">
        <v>13341</v>
      </c>
      <c r="F374" s="89" t="s">
        <v>13342</v>
      </c>
      <c r="G374" s="89"/>
    </row>
    <row r="375">
      <c r="A375" s="304" t="s">
        <v>230</v>
      </c>
      <c r="B375" s="433" t="s">
        <v>13343</v>
      </c>
      <c r="C375" s="9" t="s">
        <v>241</v>
      </c>
      <c r="D375" s="9" t="s">
        <v>13344</v>
      </c>
      <c r="E375" s="9"/>
      <c r="F375" s="89" t="s">
        <v>13345</v>
      </c>
      <c r="G375" s="89"/>
    </row>
    <row r="376">
      <c r="A376" s="304" t="s">
        <v>230</v>
      </c>
      <c r="B376" s="433" t="s">
        <v>13343</v>
      </c>
      <c r="C376" s="9" t="s">
        <v>244</v>
      </c>
      <c r="D376" s="9" t="s">
        <v>559</v>
      </c>
      <c r="E376" s="9"/>
      <c r="F376" s="89" t="s">
        <v>13346</v>
      </c>
      <c r="G376" s="89"/>
    </row>
    <row r="377">
      <c r="A377" s="304" t="s">
        <v>230</v>
      </c>
      <c r="B377" s="433" t="s">
        <v>13343</v>
      </c>
      <c r="C377" s="9" t="s">
        <v>244</v>
      </c>
      <c r="D377" s="9" t="s">
        <v>13347</v>
      </c>
      <c r="E377" s="9"/>
      <c r="F377" s="89" t="s">
        <v>13348</v>
      </c>
      <c r="G377" s="89"/>
    </row>
    <row r="378">
      <c r="A378" s="304" t="s">
        <v>230</v>
      </c>
      <c r="B378" s="433" t="s">
        <v>13343</v>
      </c>
      <c r="C378" s="9" t="s">
        <v>244</v>
      </c>
      <c r="D378" s="89" t="s">
        <v>13349</v>
      </c>
      <c r="E378" s="9"/>
      <c r="F378" s="89" t="s">
        <v>13350</v>
      </c>
      <c r="G378" s="89"/>
    </row>
    <row r="379">
      <c r="A379" s="304" t="s">
        <v>230</v>
      </c>
      <c r="B379" s="433" t="s">
        <v>13343</v>
      </c>
      <c r="C379" s="9" t="s">
        <v>244</v>
      </c>
      <c r="D379" s="89" t="s">
        <v>13351</v>
      </c>
      <c r="E379" s="9" t="s">
        <v>13352</v>
      </c>
      <c r="F379" s="89" t="s">
        <v>13353</v>
      </c>
      <c r="G379" s="89"/>
    </row>
    <row r="380">
      <c r="A380" s="304" t="s">
        <v>230</v>
      </c>
      <c r="B380" s="433" t="s">
        <v>13343</v>
      </c>
      <c r="C380" s="9" t="s">
        <v>244</v>
      </c>
      <c r="D380" s="9" t="s">
        <v>13354</v>
      </c>
      <c r="E380" s="9"/>
      <c r="F380" s="89" t="s">
        <v>13333</v>
      </c>
      <c r="G380" s="89"/>
    </row>
    <row r="381">
      <c r="A381" s="304" t="s">
        <v>230</v>
      </c>
      <c r="B381" s="433" t="s">
        <v>13343</v>
      </c>
      <c r="C381" s="9" t="s">
        <v>244</v>
      </c>
      <c r="D381" s="9" t="s">
        <v>13355</v>
      </c>
      <c r="E381" s="9"/>
      <c r="F381" s="89" t="s">
        <v>13335</v>
      </c>
      <c r="G381" s="89"/>
    </row>
    <row r="382">
      <c r="A382" s="304" t="s">
        <v>230</v>
      </c>
      <c r="B382" s="433" t="s">
        <v>13343</v>
      </c>
      <c r="C382" s="9" t="s">
        <v>244</v>
      </c>
      <c r="D382" s="9" t="s">
        <v>13356</v>
      </c>
      <c r="E382" s="9"/>
      <c r="F382" s="89" t="s">
        <v>13357</v>
      </c>
      <c r="G382" s="89"/>
    </row>
    <row r="383">
      <c r="A383" s="304" t="s">
        <v>230</v>
      </c>
      <c r="B383" s="433" t="s">
        <v>13343</v>
      </c>
      <c r="C383" s="9" t="s">
        <v>6384</v>
      </c>
      <c r="D383" s="89" t="s">
        <v>13358</v>
      </c>
      <c r="E383" s="9"/>
      <c r="F383" s="89" t="s">
        <v>13359</v>
      </c>
      <c r="G383" s="89"/>
    </row>
    <row r="384">
      <c r="A384" s="304" t="s">
        <v>230</v>
      </c>
      <c r="B384" s="433" t="s">
        <v>13343</v>
      </c>
      <c r="C384" s="9" t="s">
        <v>6384</v>
      </c>
      <c r="D384" s="89" t="s">
        <v>13360</v>
      </c>
      <c r="E384" s="9"/>
      <c r="F384" s="89" t="s">
        <v>13333</v>
      </c>
      <c r="G384" s="89"/>
    </row>
    <row r="385">
      <c r="A385" s="304" t="s">
        <v>230</v>
      </c>
      <c r="B385" s="433" t="s">
        <v>13343</v>
      </c>
      <c r="C385" s="9" t="s">
        <v>6384</v>
      </c>
      <c r="D385" s="89" t="s">
        <v>13361</v>
      </c>
      <c r="E385" s="9"/>
      <c r="F385" s="89" t="s">
        <v>13362</v>
      </c>
      <c r="G385" s="89"/>
    </row>
    <row r="386">
      <c r="A386" s="304" t="s">
        <v>230</v>
      </c>
      <c r="B386" s="433" t="s">
        <v>13343</v>
      </c>
      <c r="C386" s="9" t="s">
        <v>6384</v>
      </c>
      <c r="D386" s="9" t="s">
        <v>13363</v>
      </c>
      <c r="E386" s="9"/>
      <c r="F386" s="89" t="s">
        <v>13364</v>
      </c>
      <c r="G386" s="89"/>
    </row>
    <row r="387">
      <c r="A387" s="304" t="s">
        <v>230</v>
      </c>
      <c r="B387" s="433" t="s">
        <v>13343</v>
      </c>
      <c r="C387" s="9" t="s">
        <v>6384</v>
      </c>
      <c r="D387" s="9" t="s">
        <v>13365</v>
      </c>
      <c r="E387" s="9"/>
      <c r="F387" s="89" t="s">
        <v>13357</v>
      </c>
      <c r="G387" s="89"/>
    </row>
    <row r="388">
      <c r="A388" s="304" t="s">
        <v>230</v>
      </c>
      <c r="B388" s="433" t="s">
        <v>13343</v>
      </c>
      <c r="C388" s="9" t="s">
        <v>6384</v>
      </c>
      <c r="D388" s="9" t="s">
        <v>13366</v>
      </c>
      <c r="E388" s="9"/>
      <c r="F388" s="89" t="s">
        <v>13367</v>
      </c>
      <c r="G388" s="89"/>
    </row>
    <row r="389">
      <c r="A389" s="304" t="s">
        <v>230</v>
      </c>
      <c r="B389" s="433" t="s">
        <v>13007</v>
      </c>
      <c r="C389" s="9" t="s">
        <v>7642</v>
      </c>
      <c r="D389" s="9" t="s">
        <v>13368</v>
      </c>
      <c r="E389" s="9"/>
      <c r="F389" s="89" t="s">
        <v>13369</v>
      </c>
      <c r="G389" s="89"/>
    </row>
    <row r="390">
      <c r="A390" s="304" t="s">
        <v>230</v>
      </c>
      <c r="B390" s="433" t="s">
        <v>13007</v>
      </c>
      <c r="C390" s="9" t="s">
        <v>7642</v>
      </c>
      <c r="D390" s="9" t="s">
        <v>13370</v>
      </c>
      <c r="E390" s="9"/>
      <c r="F390" s="89" t="s">
        <v>13371</v>
      </c>
      <c r="G390" s="89"/>
    </row>
    <row r="391">
      <c r="A391" s="304" t="s">
        <v>230</v>
      </c>
      <c r="B391" s="433" t="s">
        <v>13007</v>
      </c>
      <c r="C391" s="9" t="s">
        <v>7642</v>
      </c>
      <c r="D391" s="9" t="s">
        <v>13372</v>
      </c>
      <c r="E391" s="9"/>
      <c r="F391" s="89" t="s">
        <v>13373</v>
      </c>
      <c r="G391" s="89"/>
    </row>
    <row r="392">
      <c r="A392" s="304" t="s">
        <v>5016</v>
      </c>
      <c r="B392" s="433" t="s">
        <v>13374</v>
      </c>
      <c r="C392" s="9" t="s">
        <v>13375</v>
      </c>
      <c r="D392" s="25" t="s">
        <v>13376</v>
      </c>
      <c r="E392" s="9" t="s">
        <v>13377</v>
      </c>
      <c r="F392" s="89" t="s">
        <v>13378</v>
      </c>
      <c r="G392" s="89"/>
    </row>
    <row r="393">
      <c r="A393" s="304" t="s">
        <v>5016</v>
      </c>
      <c r="B393" s="433" t="s">
        <v>13374</v>
      </c>
      <c r="C393" s="9" t="s">
        <v>13379</v>
      </c>
      <c r="D393" s="25" t="s">
        <v>13380</v>
      </c>
      <c r="E393" s="9" t="s">
        <v>13381</v>
      </c>
      <c r="F393" s="89" t="s">
        <v>13382</v>
      </c>
      <c r="G393" s="89"/>
    </row>
    <row r="394">
      <c r="A394" s="304" t="s">
        <v>5016</v>
      </c>
      <c r="B394" s="433" t="s">
        <v>13374</v>
      </c>
      <c r="C394" s="9" t="s">
        <v>13383</v>
      </c>
      <c r="D394" s="25" t="s">
        <v>13384</v>
      </c>
      <c r="E394" s="9" t="s">
        <v>13385</v>
      </c>
      <c r="F394" s="89" t="s">
        <v>13378</v>
      </c>
      <c r="G394" s="89"/>
    </row>
    <row r="395">
      <c r="A395" s="304" t="s">
        <v>5016</v>
      </c>
      <c r="B395" s="433" t="s">
        <v>13374</v>
      </c>
      <c r="C395" s="9" t="s">
        <v>13386</v>
      </c>
      <c r="D395" s="25" t="s">
        <v>12312</v>
      </c>
      <c r="E395" s="9" t="s">
        <v>13387</v>
      </c>
      <c r="F395" s="89" t="s">
        <v>13378</v>
      </c>
      <c r="G395" s="89"/>
    </row>
    <row r="396">
      <c r="A396" s="304" t="s">
        <v>5016</v>
      </c>
      <c r="B396" s="433" t="s">
        <v>13374</v>
      </c>
      <c r="C396" s="9" t="s">
        <v>13388</v>
      </c>
      <c r="D396" s="25" t="s">
        <v>1190</v>
      </c>
      <c r="E396" s="9" t="s">
        <v>13389</v>
      </c>
      <c r="F396" s="89" t="s">
        <v>13390</v>
      </c>
      <c r="G396" s="89"/>
    </row>
    <row r="397">
      <c r="A397" s="304" t="s">
        <v>5016</v>
      </c>
      <c r="B397" s="433" t="s">
        <v>13374</v>
      </c>
      <c r="C397" s="9" t="s">
        <v>13391</v>
      </c>
      <c r="D397" s="25" t="s">
        <v>13392</v>
      </c>
      <c r="E397" s="9" t="s">
        <v>13393</v>
      </c>
      <c r="F397" s="89" t="s">
        <v>13394</v>
      </c>
      <c r="G397" s="89"/>
    </row>
    <row r="398">
      <c r="A398" s="304" t="s">
        <v>13395</v>
      </c>
      <c r="B398" s="433" t="s">
        <v>5501</v>
      </c>
      <c r="C398" s="9"/>
      <c r="D398" s="25"/>
      <c r="E398" s="9" t="s">
        <v>6227</v>
      </c>
      <c r="F398" s="89" t="s">
        <v>13396</v>
      </c>
      <c r="G398" s="89"/>
    </row>
    <row r="399">
      <c r="A399" s="304" t="s">
        <v>12769</v>
      </c>
      <c r="B399" s="433" t="s">
        <v>12770</v>
      </c>
      <c r="C399" s="9" t="s">
        <v>13397</v>
      </c>
      <c r="D399" s="25" t="s">
        <v>1190</v>
      </c>
      <c r="E399" s="9" t="s">
        <v>13398</v>
      </c>
      <c r="F399" s="89" t="s">
        <v>13319</v>
      </c>
      <c r="G399" s="89"/>
    </row>
    <row r="400">
      <c r="A400" s="304" t="s">
        <v>12769</v>
      </c>
      <c r="B400" s="433" t="s">
        <v>12770</v>
      </c>
      <c r="C400" s="9" t="s">
        <v>13399</v>
      </c>
      <c r="D400" s="25" t="s">
        <v>13376</v>
      </c>
      <c r="E400" s="9" t="s">
        <v>13400</v>
      </c>
      <c r="F400" s="89" t="s">
        <v>13394</v>
      </c>
      <c r="G400" s="89"/>
    </row>
    <row r="401">
      <c r="A401" s="304" t="s">
        <v>12769</v>
      </c>
      <c r="B401" s="433" t="s">
        <v>12770</v>
      </c>
      <c r="C401" s="9" t="s">
        <v>13401</v>
      </c>
      <c r="D401" s="25" t="s">
        <v>13402</v>
      </c>
      <c r="E401" s="9"/>
      <c r="F401" s="89" t="s">
        <v>13382</v>
      </c>
      <c r="G401" s="89"/>
    </row>
    <row r="402">
      <c r="A402" s="304" t="s">
        <v>12769</v>
      </c>
      <c r="B402" s="433" t="s">
        <v>12770</v>
      </c>
      <c r="C402" s="9" t="s">
        <v>13403</v>
      </c>
      <c r="D402" s="25" t="s">
        <v>13404</v>
      </c>
      <c r="E402" s="9" t="s">
        <v>13405</v>
      </c>
      <c r="F402" s="89" t="s">
        <v>13304</v>
      </c>
      <c r="G402" s="89"/>
    </row>
    <row r="403">
      <c r="A403" s="304" t="s">
        <v>12769</v>
      </c>
      <c r="B403" s="433" t="s">
        <v>12770</v>
      </c>
      <c r="C403" s="9" t="s">
        <v>13406</v>
      </c>
      <c r="D403" s="25" t="s">
        <v>13407</v>
      </c>
      <c r="E403" s="9" t="s">
        <v>13408</v>
      </c>
      <c r="F403" s="89" t="s">
        <v>13319</v>
      </c>
      <c r="G403" s="89"/>
    </row>
    <row r="404">
      <c r="A404" s="431" t="s">
        <v>12769</v>
      </c>
      <c r="B404" s="434" t="s">
        <v>12770</v>
      </c>
      <c r="C404" s="14" t="s">
        <v>13409</v>
      </c>
      <c r="D404" s="25" t="s">
        <v>12035</v>
      </c>
      <c r="E404" s="9" t="s">
        <v>13410</v>
      </c>
      <c r="F404" s="89" t="s">
        <v>13311</v>
      </c>
      <c r="G404" s="89"/>
    </row>
    <row r="405">
      <c r="A405" s="304" t="s">
        <v>12769</v>
      </c>
      <c r="B405" s="433" t="s">
        <v>12770</v>
      </c>
      <c r="C405" s="9" t="s">
        <v>13411</v>
      </c>
      <c r="D405" s="25" t="s">
        <v>12507</v>
      </c>
      <c r="E405" s="9" t="s">
        <v>13412</v>
      </c>
      <c r="F405" s="89" t="s">
        <v>13311</v>
      </c>
      <c r="G405" s="89"/>
    </row>
    <row r="406">
      <c r="A406" s="304" t="s">
        <v>12769</v>
      </c>
      <c r="B406" s="433" t="s">
        <v>12770</v>
      </c>
      <c r="C406" s="9" t="s">
        <v>13413</v>
      </c>
      <c r="D406" s="25" t="s">
        <v>13414</v>
      </c>
      <c r="E406" s="9" t="s">
        <v>13415</v>
      </c>
      <c r="F406" s="89" t="s">
        <v>13311</v>
      </c>
      <c r="G406" s="89"/>
    </row>
    <row r="407">
      <c r="A407" s="431" t="s">
        <v>12769</v>
      </c>
      <c r="B407" s="434" t="s">
        <v>12770</v>
      </c>
      <c r="C407" s="14" t="s">
        <v>13416</v>
      </c>
      <c r="D407" s="25" t="s">
        <v>13417</v>
      </c>
      <c r="E407" s="9"/>
      <c r="F407" s="89" t="s">
        <v>13304</v>
      </c>
      <c r="G407" s="89"/>
    </row>
    <row r="408">
      <c r="A408" s="431" t="s">
        <v>12769</v>
      </c>
      <c r="B408" s="434" t="s">
        <v>12770</v>
      </c>
      <c r="C408" s="14" t="s">
        <v>13418</v>
      </c>
      <c r="D408" s="25" t="s">
        <v>13419</v>
      </c>
      <c r="E408" s="9"/>
      <c r="F408" s="89" t="s">
        <v>13304</v>
      </c>
      <c r="G408" s="89"/>
    </row>
    <row r="409">
      <c r="A409" s="431" t="s">
        <v>12769</v>
      </c>
      <c r="B409" s="434" t="s">
        <v>12770</v>
      </c>
      <c r="C409" s="14" t="s">
        <v>13420</v>
      </c>
      <c r="D409" s="25" t="s">
        <v>13421</v>
      </c>
      <c r="E409" s="9"/>
      <c r="F409" s="89" t="s">
        <v>13304</v>
      </c>
      <c r="G409" s="89"/>
    </row>
    <row r="410">
      <c r="A410" s="304" t="s">
        <v>12769</v>
      </c>
      <c r="B410" s="433" t="s">
        <v>12770</v>
      </c>
      <c r="C410" s="9" t="s">
        <v>13422</v>
      </c>
      <c r="D410" s="25" t="s">
        <v>13423</v>
      </c>
      <c r="E410" s="9" t="s">
        <v>13424</v>
      </c>
      <c r="F410" s="89" t="s">
        <v>13319</v>
      </c>
      <c r="G410" s="89"/>
    </row>
    <row r="411">
      <c r="A411" s="304" t="s">
        <v>12769</v>
      </c>
      <c r="B411" s="433" t="s">
        <v>12770</v>
      </c>
      <c r="C411" s="9" t="s">
        <v>13425</v>
      </c>
      <c r="D411" s="25" t="s">
        <v>13426</v>
      </c>
      <c r="E411" s="9" t="s">
        <v>13427</v>
      </c>
      <c r="F411" s="89" t="s">
        <v>13382</v>
      </c>
      <c r="G411" s="89"/>
    </row>
    <row r="412">
      <c r="A412" s="304" t="s">
        <v>248</v>
      </c>
      <c r="B412" s="433" t="s">
        <v>5996</v>
      </c>
      <c r="C412" s="9" t="s">
        <v>572</v>
      </c>
      <c r="D412" s="9" t="s">
        <v>6005</v>
      </c>
      <c r="E412" s="9"/>
      <c r="F412" s="89" t="s">
        <v>13428</v>
      </c>
      <c r="G412" s="89"/>
    </row>
    <row r="413">
      <c r="A413" s="304" t="s">
        <v>248</v>
      </c>
      <c r="B413" s="433" t="s">
        <v>5996</v>
      </c>
      <c r="C413" s="9" t="s">
        <v>572</v>
      </c>
      <c r="D413" s="9" t="s">
        <v>13429</v>
      </c>
      <c r="E413" s="9"/>
      <c r="F413" s="89" t="s">
        <v>13428</v>
      </c>
      <c r="G413" s="89"/>
    </row>
    <row r="414">
      <c r="A414" s="304" t="s">
        <v>248</v>
      </c>
      <c r="B414" s="433" t="s">
        <v>5996</v>
      </c>
      <c r="C414" s="9" t="s">
        <v>572</v>
      </c>
      <c r="D414" s="9" t="s">
        <v>13430</v>
      </c>
      <c r="E414" s="9"/>
      <c r="F414" s="89" t="s">
        <v>13428</v>
      </c>
      <c r="G414" s="89"/>
    </row>
    <row r="415">
      <c r="A415" s="304" t="s">
        <v>248</v>
      </c>
      <c r="B415" s="433" t="s">
        <v>5996</v>
      </c>
      <c r="C415" s="9" t="s">
        <v>572</v>
      </c>
      <c r="D415" s="9" t="s">
        <v>13431</v>
      </c>
      <c r="E415" s="9"/>
      <c r="F415" s="89" t="s">
        <v>13428</v>
      </c>
      <c r="G415" s="89"/>
    </row>
    <row r="416">
      <c r="A416" s="304" t="s">
        <v>248</v>
      </c>
      <c r="B416" s="433" t="s">
        <v>10980</v>
      </c>
      <c r="C416" s="9" t="s">
        <v>13432</v>
      </c>
      <c r="D416" s="9" t="s">
        <v>10990</v>
      </c>
      <c r="E416" s="9"/>
      <c r="F416" s="89" t="s">
        <v>13293</v>
      </c>
      <c r="G416" s="89"/>
    </row>
    <row r="417">
      <c r="A417" s="304" t="s">
        <v>248</v>
      </c>
      <c r="B417" s="433" t="s">
        <v>13433</v>
      </c>
      <c r="C417" s="9"/>
      <c r="D417" s="9"/>
      <c r="E417" s="9" t="s">
        <v>13434</v>
      </c>
      <c r="F417" s="89" t="s">
        <v>13382</v>
      </c>
      <c r="G417" s="89"/>
    </row>
    <row r="418">
      <c r="A418" s="304" t="s">
        <v>388</v>
      </c>
      <c r="B418" s="433" t="s">
        <v>13435</v>
      </c>
      <c r="C418" s="9" t="s">
        <v>13436</v>
      </c>
      <c r="D418" s="9" t="s">
        <v>13437</v>
      </c>
      <c r="E418" s="9"/>
      <c r="F418" s="89" t="s">
        <v>13438</v>
      </c>
      <c r="G418" s="89"/>
    </row>
    <row r="419">
      <c r="A419" s="304" t="s">
        <v>388</v>
      </c>
      <c r="B419" s="433" t="s">
        <v>13435</v>
      </c>
      <c r="C419" s="9" t="s">
        <v>13439</v>
      </c>
      <c r="D419" s="9" t="s">
        <v>13440</v>
      </c>
      <c r="E419" s="9"/>
      <c r="F419" s="89" t="s">
        <v>13438</v>
      </c>
      <c r="G419" s="89"/>
    </row>
    <row r="420">
      <c r="A420" s="304" t="s">
        <v>388</v>
      </c>
      <c r="B420" s="433" t="s">
        <v>13435</v>
      </c>
      <c r="C420" s="9" t="s">
        <v>13441</v>
      </c>
      <c r="D420" s="9" t="s">
        <v>13442</v>
      </c>
      <c r="E420" s="9"/>
      <c r="F420" s="89" t="s">
        <v>13443</v>
      </c>
      <c r="G420" s="89"/>
    </row>
    <row r="421">
      <c r="A421" s="435" t="s">
        <v>234</v>
      </c>
      <c r="B421" s="433" t="s">
        <v>13444</v>
      </c>
      <c r="C421" s="9" t="s">
        <v>13445</v>
      </c>
      <c r="D421" s="9" t="s">
        <v>13446</v>
      </c>
      <c r="E421" s="9"/>
      <c r="F421" s="89" t="s">
        <v>13447</v>
      </c>
      <c r="G421" s="89"/>
    </row>
    <row r="422">
      <c r="A422" s="435" t="s">
        <v>234</v>
      </c>
      <c r="B422" s="433" t="s">
        <v>8344</v>
      </c>
      <c r="C422" s="9" t="s">
        <v>13448</v>
      </c>
      <c r="D422" s="9"/>
      <c r="E422" s="9"/>
      <c r="F422" s="89" t="s">
        <v>13311</v>
      </c>
      <c r="G422" s="89"/>
    </row>
    <row r="423">
      <c r="A423" s="435" t="s">
        <v>234</v>
      </c>
      <c r="B423" s="433" t="s">
        <v>8344</v>
      </c>
      <c r="C423" s="9" t="s">
        <v>13449</v>
      </c>
      <c r="D423" s="9"/>
      <c r="E423" s="9"/>
      <c r="F423" s="89" t="s">
        <v>13311</v>
      </c>
      <c r="G423" s="89"/>
    </row>
    <row r="424">
      <c r="A424" s="435" t="s">
        <v>234</v>
      </c>
      <c r="B424" s="433" t="s">
        <v>8344</v>
      </c>
      <c r="C424" s="9" t="s">
        <v>13450</v>
      </c>
      <c r="D424" s="9" t="s">
        <v>13451</v>
      </c>
      <c r="E424" s="9"/>
      <c r="F424" s="89" t="s">
        <v>13452</v>
      </c>
      <c r="G424" s="89"/>
    </row>
    <row r="425">
      <c r="A425" s="60" t="s">
        <v>366</v>
      </c>
    </row>
    <row r="426">
      <c r="A426" s="304" t="s">
        <v>230</v>
      </c>
      <c r="B426" s="433" t="s">
        <v>368</v>
      </c>
      <c r="C426" s="9"/>
      <c r="D426" s="9"/>
      <c r="E426" s="9" t="s">
        <v>13453</v>
      </c>
      <c r="F426" s="89" t="s">
        <v>13454</v>
      </c>
      <c r="G426" s="89"/>
    </row>
    <row r="427">
      <c r="A427" s="435" t="s">
        <v>368</v>
      </c>
      <c r="B427" s="433" t="s">
        <v>368</v>
      </c>
      <c r="C427" s="9"/>
      <c r="D427" s="9"/>
      <c r="E427" s="9" t="s">
        <v>13455</v>
      </c>
      <c r="F427" s="89" t="s">
        <v>13454</v>
      </c>
      <c r="G427" s="89"/>
    </row>
    <row r="428">
      <c r="A428" s="435" t="s">
        <v>368</v>
      </c>
      <c r="B428" s="433" t="s">
        <v>368</v>
      </c>
      <c r="C428" s="9"/>
      <c r="D428" s="9"/>
      <c r="E428" s="9" t="s">
        <v>13456</v>
      </c>
      <c r="F428" s="89" t="s">
        <v>13457</v>
      </c>
      <c r="G428" s="89"/>
    </row>
    <row r="429">
      <c r="A429" s="393" t="s">
        <v>13458</v>
      </c>
    </row>
    <row r="430">
      <c r="A430" s="304" t="s">
        <v>642</v>
      </c>
      <c r="B430" s="436" t="s">
        <v>13459</v>
      </c>
      <c r="C430" s="9" t="s">
        <v>13460</v>
      </c>
      <c r="D430" s="89" t="s">
        <v>13461</v>
      </c>
      <c r="E430" s="9" t="s">
        <v>13462</v>
      </c>
      <c r="F430" s="89" t="s">
        <v>13463</v>
      </c>
      <c r="G430" s="89"/>
    </row>
    <row r="431">
      <c r="A431" s="304" t="s">
        <v>8313</v>
      </c>
      <c r="B431" s="436" t="s">
        <v>8314</v>
      </c>
      <c r="C431" s="9" t="s">
        <v>13464</v>
      </c>
      <c r="D431" s="89" t="s">
        <v>13465</v>
      </c>
      <c r="E431" s="9"/>
      <c r="F431" s="89" t="s">
        <v>13466</v>
      </c>
      <c r="G431" s="89"/>
    </row>
    <row r="432">
      <c r="A432" s="431" t="s">
        <v>316</v>
      </c>
      <c r="B432" s="437" t="s">
        <v>11414</v>
      </c>
      <c r="C432" s="13" t="s">
        <v>13467</v>
      </c>
      <c r="D432" s="14" t="s">
        <v>13468</v>
      </c>
      <c r="E432" s="14"/>
      <c r="F432" s="89" t="s">
        <v>13469</v>
      </c>
      <c r="G432" s="89"/>
    </row>
    <row r="433">
      <c r="A433" s="431" t="s">
        <v>316</v>
      </c>
      <c r="B433" s="437" t="s">
        <v>11414</v>
      </c>
      <c r="C433" s="13" t="s">
        <v>13467</v>
      </c>
      <c r="D433" s="14" t="s">
        <v>13470</v>
      </c>
      <c r="E433" s="14"/>
      <c r="F433" s="89" t="s">
        <v>13471</v>
      </c>
      <c r="G433" s="89"/>
    </row>
    <row r="434">
      <c r="A434" s="431" t="s">
        <v>316</v>
      </c>
      <c r="B434" s="437" t="s">
        <v>11414</v>
      </c>
      <c r="C434" s="13" t="s">
        <v>13467</v>
      </c>
      <c r="D434" s="9" t="s">
        <v>13472</v>
      </c>
      <c r="E434" s="9"/>
      <c r="F434" s="89" t="s">
        <v>13471</v>
      </c>
      <c r="G434" s="89"/>
    </row>
    <row r="435">
      <c r="A435" s="304" t="s">
        <v>316</v>
      </c>
      <c r="B435" s="437" t="s">
        <v>11414</v>
      </c>
      <c r="C435" s="9" t="s">
        <v>13473</v>
      </c>
      <c r="D435" s="9" t="s">
        <v>13474</v>
      </c>
      <c r="E435" s="9"/>
      <c r="F435" s="89" t="s">
        <v>13475</v>
      </c>
      <c r="G435" s="89"/>
    </row>
    <row r="436">
      <c r="A436" s="304" t="s">
        <v>316</v>
      </c>
      <c r="B436" s="437" t="s">
        <v>10836</v>
      </c>
      <c r="C436" s="9" t="s">
        <v>13476</v>
      </c>
      <c r="D436" s="9" t="s">
        <v>13477</v>
      </c>
      <c r="E436" s="9"/>
      <c r="F436" s="89" t="s">
        <v>13478</v>
      </c>
      <c r="G436" s="89"/>
    </row>
    <row r="437">
      <c r="A437" s="304" t="s">
        <v>316</v>
      </c>
      <c r="B437" s="437" t="s">
        <v>10836</v>
      </c>
      <c r="C437" s="9" t="s">
        <v>13476</v>
      </c>
      <c r="D437" s="9" t="s">
        <v>13479</v>
      </c>
      <c r="E437" s="9"/>
      <c r="F437" s="89" t="s">
        <v>13478</v>
      </c>
      <c r="G437" s="89"/>
    </row>
    <row r="438">
      <c r="A438" s="304" t="s">
        <v>316</v>
      </c>
      <c r="B438" s="437" t="s">
        <v>10836</v>
      </c>
      <c r="C438" s="9" t="s">
        <v>10837</v>
      </c>
      <c r="D438" s="9" t="s">
        <v>13480</v>
      </c>
      <c r="E438" s="9"/>
      <c r="F438" s="89" t="s">
        <v>13481</v>
      </c>
      <c r="G438" s="89"/>
    </row>
    <row r="439">
      <c r="A439" s="304" t="s">
        <v>316</v>
      </c>
      <c r="B439" s="437" t="s">
        <v>13482</v>
      </c>
      <c r="C439" s="9" t="s">
        <v>13483</v>
      </c>
      <c r="D439" s="9" t="s">
        <v>13484</v>
      </c>
      <c r="E439" s="9"/>
      <c r="F439" s="89" t="s">
        <v>13485</v>
      </c>
      <c r="G439" s="89"/>
    </row>
    <row r="440">
      <c r="A440" s="304" t="s">
        <v>316</v>
      </c>
      <c r="B440" s="436" t="s">
        <v>6023</v>
      </c>
      <c r="C440" s="9" t="s">
        <v>13486</v>
      </c>
      <c r="D440" s="9" t="s">
        <v>6198</v>
      </c>
      <c r="E440" s="9"/>
      <c r="F440" s="89" t="s">
        <v>13487</v>
      </c>
      <c r="G440" s="89"/>
    </row>
    <row r="441">
      <c r="A441" s="304" t="s">
        <v>316</v>
      </c>
      <c r="B441" s="436" t="s">
        <v>6023</v>
      </c>
      <c r="C441" s="9" t="s">
        <v>13488</v>
      </c>
      <c r="D441" s="9" t="s">
        <v>13489</v>
      </c>
      <c r="E441" s="9"/>
      <c r="F441" s="89" t="s">
        <v>13490</v>
      </c>
      <c r="G441" s="89"/>
    </row>
    <row r="442">
      <c r="A442" s="304" t="s">
        <v>316</v>
      </c>
      <c r="B442" s="436" t="s">
        <v>6023</v>
      </c>
      <c r="C442" s="9" t="s">
        <v>13491</v>
      </c>
      <c r="D442" s="9" t="s">
        <v>13492</v>
      </c>
      <c r="E442" s="9"/>
      <c r="F442" s="89" t="s">
        <v>13490</v>
      </c>
      <c r="G442" s="89"/>
    </row>
    <row r="443">
      <c r="A443" s="304" t="s">
        <v>316</v>
      </c>
      <c r="B443" s="436" t="s">
        <v>6023</v>
      </c>
      <c r="C443" s="9" t="s">
        <v>13493</v>
      </c>
      <c r="D443" s="9" t="s">
        <v>13494</v>
      </c>
      <c r="E443" s="9"/>
      <c r="F443" s="89" t="s">
        <v>13490</v>
      </c>
      <c r="G443" s="89"/>
    </row>
    <row r="444">
      <c r="A444" s="304" t="s">
        <v>316</v>
      </c>
      <c r="B444" s="436" t="s">
        <v>6023</v>
      </c>
      <c r="C444" s="9" t="s">
        <v>13495</v>
      </c>
      <c r="D444" s="9" t="s">
        <v>13496</v>
      </c>
      <c r="E444" s="9"/>
      <c r="F444" s="89" t="s">
        <v>13490</v>
      </c>
      <c r="G444" s="89"/>
    </row>
    <row r="445">
      <c r="A445" s="304" t="s">
        <v>316</v>
      </c>
      <c r="B445" s="436" t="s">
        <v>6023</v>
      </c>
      <c r="C445" s="9" t="s">
        <v>13497</v>
      </c>
      <c r="D445" s="9" t="s">
        <v>13498</v>
      </c>
      <c r="E445" s="9"/>
      <c r="F445" s="89" t="s">
        <v>13490</v>
      </c>
      <c r="G445" s="89"/>
    </row>
    <row r="446">
      <c r="A446" s="304" t="s">
        <v>316</v>
      </c>
      <c r="B446" s="436" t="s">
        <v>6023</v>
      </c>
      <c r="C446" s="9" t="s">
        <v>13499</v>
      </c>
      <c r="D446" s="9" t="s">
        <v>13500</v>
      </c>
      <c r="E446" s="9" t="s">
        <v>13501</v>
      </c>
      <c r="F446" s="89" t="s">
        <v>13487</v>
      </c>
      <c r="G446" s="89"/>
    </row>
    <row r="447">
      <c r="A447" s="304" t="s">
        <v>316</v>
      </c>
      <c r="B447" s="436" t="s">
        <v>6023</v>
      </c>
      <c r="C447" s="9" t="s">
        <v>13502</v>
      </c>
      <c r="D447" s="9" t="s">
        <v>13503</v>
      </c>
      <c r="E447" s="9" t="s">
        <v>13504</v>
      </c>
      <c r="F447" s="89" t="s">
        <v>13487</v>
      </c>
      <c r="G447" s="89"/>
    </row>
    <row r="448">
      <c r="A448" s="304" t="s">
        <v>316</v>
      </c>
      <c r="B448" s="436" t="s">
        <v>6023</v>
      </c>
      <c r="C448" s="9" t="s">
        <v>13505</v>
      </c>
      <c r="D448" s="9" t="s">
        <v>13506</v>
      </c>
      <c r="E448" s="9" t="s">
        <v>13507</v>
      </c>
      <c r="F448" s="89" t="s">
        <v>13487</v>
      </c>
      <c r="G448" s="89"/>
    </row>
    <row r="449">
      <c r="A449" s="304" t="s">
        <v>316</v>
      </c>
      <c r="B449" s="436" t="s">
        <v>6023</v>
      </c>
      <c r="C449" s="9" t="s">
        <v>13508</v>
      </c>
      <c r="D449" s="9" t="s">
        <v>13509</v>
      </c>
      <c r="E449" s="9" t="s">
        <v>13510</v>
      </c>
      <c r="F449" s="89" t="s">
        <v>13511</v>
      </c>
      <c r="G449" s="89"/>
    </row>
    <row r="450">
      <c r="A450" s="304" t="s">
        <v>316</v>
      </c>
      <c r="B450" s="436" t="s">
        <v>6023</v>
      </c>
      <c r="C450" s="9" t="s">
        <v>13512</v>
      </c>
      <c r="D450" s="9" t="s">
        <v>12513</v>
      </c>
      <c r="E450" s="9" t="s">
        <v>13513</v>
      </c>
      <c r="F450" s="89" t="s">
        <v>13487</v>
      </c>
      <c r="G450" s="89"/>
    </row>
    <row r="451">
      <c r="A451" s="304" t="s">
        <v>316</v>
      </c>
      <c r="B451" s="436" t="s">
        <v>6023</v>
      </c>
      <c r="C451" s="9" t="s">
        <v>13514</v>
      </c>
      <c r="D451" s="9" t="s">
        <v>13515</v>
      </c>
      <c r="E451" s="9" t="s">
        <v>13516</v>
      </c>
      <c r="F451" s="89" t="s">
        <v>13511</v>
      </c>
      <c r="G451" s="89"/>
    </row>
    <row r="452">
      <c r="A452" s="304" t="s">
        <v>316</v>
      </c>
      <c r="B452" s="436" t="s">
        <v>6023</v>
      </c>
      <c r="C452" s="9" t="s">
        <v>13514</v>
      </c>
      <c r="D452" s="9" t="s">
        <v>13517</v>
      </c>
      <c r="E452" s="9" t="s">
        <v>13518</v>
      </c>
      <c r="F452" s="89" t="s">
        <v>13511</v>
      </c>
      <c r="G452" s="89"/>
    </row>
    <row r="453">
      <c r="A453" s="438" t="s">
        <v>326</v>
      </c>
      <c r="B453" s="436" t="s">
        <v>12659</v>
      </c>
      <c r="C453" s="9" t="s">
        <v>13519</v>
      </c>
      <c r="D453" s="89" t="s">
        <v>13520</v>
      </c>
      <c r="E453" s="9" t="s">
        <v>13521</v>
      </c>
      <c r="F453" s="89" t="s">
        <v>13522</v>
      </c>
      <c r="G453" s="89"/>
    </row>
    <row r="454">
      <c r="A454" s="438" t="s">
        <v>326</v>
      </c>
      <c r="B454" s="436" t="s">
        <v>12659</v>
      </c>
      <c r="C454" s="9" t="s">
        <v>476</v>
      </c>
      <c r="D454" s="89" t="s">
        <v>13523</v>
      </c>
      <c r="E454" s="9" t="s">
        <v>13524</v>
      </c>
      <c r="F454" s="89" t="s">
        <v>13525</v>
      </c>
      <c r="G454" s="89"/>
    </row>
    <row r="455">
      <c r="A455" s="438" t="s">
        <v>326</v>
      </c>
      <c r="B455" s="436" t="s">
        <v>12659</v>
      </c>
      <c r="C455" s="9" t="s">
        <v>5498</v>
      </c>
      <c r="D455" s="89" t="s">
        <v>13526</v>
      </c>
      <c r="E455" s="9" t="s">
        <v>13527</v>
      </c>
      <c r="F455" s="89" t="s">
        <v>13528</v>
      </c>
      <c r="G455" s="89"/>
    </row>
    <row r="456">
      <c r="A456" s="438" t="s">
        <v>326</v>
      </c>
      <c r="B456" s="436" t="s">
        <v>12659</v>
      </c>
      <c r="C456" s="9" t="s">
        <v>6332</v>
      </c>
      <c r="D456" s="89" t="s">
        <v>13529</v>
      </c>
      <c r="E456" s="9" t="s">
        <v>13530</v>
      </c>
      <c r="F456" s="89" t="s">
        <v>13531</v>
      </c>
      <c r="G456" s="89"/>
    </row>
    <row r="457">
      <c r="A457" s="304" t="s">
        <v>326</v>
      </c>
      <c r="B457" s="436" t="s">
        <v>12659</v>
      </c>
      <c r="C457" s="9" t="s">
        <v>13532</v>
      </c>
      <c r="D457" s="89" t="s">
        <v>13533</v>
      </c>
      <c r="E457" s="9" t="s">
        <v>13534</v>
      </c>
      <c r="F457" s="89" t="s">
        <v>13490</v>
      </c>
      <c r="G457" s="89"/>
    </row>
    <row r="458">
      <c r="A458" s="304" t="s">
        <v>326</v>
      </c>
      <c r="B458" s="436" t="s">
        <v>12659</v>
      </c>
      <c r="C458" s="9" t="s">
        <v>10515</v>
      </c>
      <c r="D458" s="89" t="s">
        <v>13535</v>
      </c>
      <c r="E458" s="9" t="s">
        <v>13536</v>
      </c>
      <c r="F458" s="89" t="s">
        <v>13490</v>
      </c>
      <c r="G458" s="89"/>
    </row>
    <row r="459">
      <c r="A459" s="304" t="s">
        <v>326</v>
      </c>
      <c r="B459" s="436" t="s">
        <v>12659</v>
      </c>
      <c r="C459" s="9" t="s">
        <v>13537</v>
      </c>
      <c r="D459" s="89" t="s">
        <v>13538</v>
      </c>
      <c r="E459" s="9" t="s">
        <v>13539</v>
      </c>
      <c r="F459" s="89" t="s">
        <v>13540</v>
      </c>
      <c r="G459" s="89"/>
    </row>
    <row r="460">
      <c r="A460" s="304" t="s">
        <v>326</v>
      </c>
      <c r="B460" s="436" t="s">
        <v>12659</v>
      </c>
      <c r="C460" s="9" t="s">
        <v>13541</v>
      </c>
      <c r="D460" s="89" t="s">
        <v>13542</v>
      </c>
      <c r="E460" s="9" t="s">
        <v>13543</v>
      </c>
      <c r="F460" s="89" t="s">
        <v>13531</v>
      </c>
      <c r="G460" s="89"/>
    </row>
    <row r="461">
      <c r="A461" s="304" t="s">
        <v>326</v>
      </c>
      <c r="B461" s="436" t="s">
        <v>12659</v>
      </c>
      <c r="C461" s="9" t="s">
        <v>13544</v>
      </c>
      <c r="D461" s="89" t="s">
        <v>13545</v>
      </c>
      <c r="E461" s="9" t="s">
        <v>13546</v>
      </c>
      <c r="F461" s="89" t="s">
        <v>13490</v>
      </c>
      <c r="G461" s="89"/>
    </row>
    <row r="462">
      <c r="A462" s="304" t="s">
        <v>326</v>
      </c>
      <c r="B462" s="436" t="s">
        <v>12659</v>
      </c>
      <c r="C462" s="9" t="s">
        <v>13547</v>
      </c>
      <c r="D462" s="89" t="s">
        <v>13548</v>
      </c>
      <c r="E462" s="9" t="s">
        <v>13549</v>
      </c>
      <c r="F462" s="89" t="s">
        <v>13469</v>
      </c>
      <c r="G462" s="89"/>
    </row>
    <row r="463">
      <c r="A463" s="304" t="s">
        <v>326</v>
      </c>
      <c r="B463" s="436" t="s">
        <v>12659</v>
      </c>
      <c r="C463" s="9" t="s">
        <v>10518</v>
      </c>
      <c r="D463" s="89" t="s">
        <v>13550</v>
      </c>
      <c r="E463" s="9" t="s">
        <v>13551</v>
      </c>
      <c r="F463" s="89" t="s">
        <v>13471</v>
      </c>
      <c r="G463" s="89"/>
    </row>
    <row r="464">
      <c r="A464" s="304" t="s">
        <v>4371</v>
      </c>
      <c r="B464" s="436" t="s">
        <v>10573</v>
      </c>
      <c r="C464" s="9" t="s">
        <v>10574</v>
      </c>
      <c r="D464" s="89" t="s">
        <v>13552</v>
      </c>
      <c r="E464" s="89"/>
      <c r="F464" s="89" t="s">
        <v>13487</v>
      </c>
      <c r="G464" s="89"/>
    </row>
    <row r="465">
      <c r="A465" s="304" t="s">
        <v>4371</v>
      </c>
      <c r="B465" s="436" t="s">
        <v>10573</v>
      </c>
      <c r="C465" s="9" t="s">
        <v>10574</v>
      </c>
      <c r="D465" s="89" t="s">
        <v>13553</v>
      </c>
      <c r="E465" s="89"/>
      <c r="F465" s="89" t="s">
        <v>13487</v>
      </c>
      <c r="G465" s="89"/>
    </row>
    <row r="466">
      <c r="A466" s="304" t="s">
        <v>4371</v>
      </c>
      <c r="B466" s="436" t="s">
        <v>10573</v>
      </c>
      <c r="C466" s="9" t="s">
        <v>10574</v>
      </c>
      <c r="D466" s="89" t="s">
        <v>13554</v>
      </c>
      <c r="E466" s="89"/>
      <c r="F466" s="89" t="s">
        <v>13487</v>
      </c>
      <c r="G466" s="89"/>
    </row>
    <row r="467">
      <c r="A467" s="304" t="s">
        <v>4371</v>
      </c>
      <c r="B467" s="436" t="s">
        <v>10573</v>
      </c>
      <c r="C467" s="9" t="s">
        <v>10574</v>
      </c>
      <c r="D467" s="89" t="s">
        <v>13555</v>
      </c>
      <c r="E467" s="89"/>
      <c r="F467" s="89" t="s">
        <v>13487</v>
      </c>
      <c r="G467" s="89"/>
    </row>
    <row r="468">
      <c r="A468" s="304" t="s">
        <v>230</v>
      </c>
      <c r="B468" s="436" t="s">
        <v>4547</v>
      </c>
      <c r="C468" s="9" t="s">
        <v>4548</v>
      </c>
      <c r="D468" s="9" t="s">
        <v>13336</v>
      </c>
      <c r="E468" s="89"/>
      <c r="F468" s="89" t="s">
        <v>13556</v>
      </c>
      <c r="G468" s="89"/>
    </row>
    <row r="469">
      <c r="A469" s="304" t="s">
        <v>230</v>
      </c>
      <c r="B469" s="436" t="s">
        <v>4547</v>
      </c>
      <c r="C469" s="89" t="s">
        <v>13557</v>
      </c>
      <c r="D469" s="89"/>
      <c r="E469" s="89" t="s">
        <v>13558</v>
      </c>
      <c r="F469" s="89" t="s">
        <v>13559</v>
      </c>
      <c r="G469" s="89"/>
    </row>
    <row r="470">
      <c r="A470" s="304" t="s">
        <v>230</v>
      </c>
      <c r="B470" s="436" t="s">
        <v>240</v>
      </c>
      <c r="C470" s="9" t="s">
        <v>244</v>
      </c>
      <c r="D470" s="89" t="s">
        <v>13560</v>
      </c>
      <c r="E470" s="9"/>
      <c r="F470" s="89" t="s">
        <v>13561</v>
      </c>
      <c r="G470" s="89"/>
    </row>
    <row r="471">
      <c r="A471" s="304" t="s">
        <v>230</v>
      </c>
      <c r="B471" s="436" t="s">
        <v>240</v>
      </c>
      <c r="C471" s="9" t="s">
        <v>244</v>
      </c>
      <c r="D471" s="89" t="s">
        <v>10595</v>
      </c>
      <c r="E471" s="9"/>
      <c r="F471" s="89" t="s">
        <v>13562</v>
      </c>
      <c r="G471" s="89"/>
    </row>
    <row r="472">
      <c r="A472" s="304" t="s">
        <v>230</v>
      </c>
      <c r="B472" s="436" t="s">
        <v>240</v>
      </c>
      <c r="C472" s="9" t="s">
        <v>244</v>
      </c>
      <c r="D472" s="89" t="s">
        <v>13563</v>
      </c>
      <c r="E472" s="9"/>
      <c r="F472" s="89" t="s">
        <v>13564</v>
      </c>
      <c r="G472" s="89"/>
    </row>
    <row r="473">
      <c r="A473" s="304" t="s">
        <v>230</v>
      </c>
      <c r="B473" s="436" t="s">
        <v>240</v>
      </c>
      <c r="C473" s="9" t="s">
        <v>244</v>
      </c>
      <c r="D473" s="89" t="s">
        <v>13349</v>
      </c>
      <c r="E473" s="9"/>
      <c r="F473" s="89" t="s">
        <v>13565</v>
      </c>
      <c r="G473" s="89"/>
    </row>
    <row r="474">
      <c r="A474" s="304" t="s">
        <v>230</v>
      </c>
      <c r="B474" s="436" t="s">
        <v>240</v>
      </c>
      <c r="C474" s="9" t="s">
        <v>244</v>
      </c>
      <c r="D474" s="89" t="s">
        <v>13566</v>
      </c>
      <c r="E474" s="9"/>
      <c r="F474" s="89" t="s">
        <v>13567</v>
      </c>
      <c r="G474" s="89"/>
    </row>
    <row r="475">
      <c r="A475" s="304" t="s">
        <v>230</v>
      </c>
      <c r="B475" s="436" t="s">
        <v>240</v>
      </c>
      <c r="C475" s="9" t="s">
        <v>244</v>
      </c>
      <c r="D475" s="89" t="s">
        <v>13568</v>
      </c>
      <c r="E475" s="9"/>
      <c r="F475" s="89" t="s">
        <v>13567</v>
      </c>
      <c r="G475" s="89"/>
    </row>
    <row r="476">
      <c r="A476" s="304" t="s">
        <v>230</v>
      </c>
      <c r="B476" s="436" t="s">
        <v>240</v>
      </c>
      <c r="C476" s="9" t="s">
        <v>244</v>
      </c>
      <c r="D476" s="89" t="s">
        <v>13351</v>
      </c>
      <c r="E476" s="9"/>
      <c r="F476" s="89" t="s">
        <v>13569</v>
      </c>
      <c r="G476" s="89"/>
    </row>
    <row r="477">
      <c r="A477" s="304" t="s">
        <v>230</v>
      </c>
      <c r="B477" s="436" t="s">
        <v>240</v>
      </c>
      <c r="C477" s="9" t="s">
        <v>244</v>
      </c>
      <c r="D477" s="89" t="s">
        <v>13570</v>
      </c>
      <c r="E477" s="9"/>
      <c r="F477" s="89" t="s">
        <v>13571</v>
      </c>
      <c r="G477" s="89"/>
    </row>
    <row r="478">
      <c r="A478" s="304" t="s">
        <v>230</v>
      </c>
      <c r="B478" s="436" t="s">
        <v>240</v>
      </c>
      <c r="C478" s="9" t="s">
        <v>244</v>
      </c>
      <c r="D478" s="89" t="s">
        <v>13572</v>
      </c>
      <c r="E478" s="9"/>
      <c r="F478" s="89" t="s">
        <v>13565</v>
      </c>
      <c r="G478" s="89"/>
    </row>
    <row r="479">
      <c r="A479" s="304" t="s">
        <v>230</v>
      </c>
      <c r="B479" s="436" t="s">
        <v>240</v>
      </c>
      <c r="C479" s="9" t="s">
        <v>244</v>
      </c>
      <c r="D479" s="89" t="s">
        <v>13573</v>
      </c>
      <c r="E479" s="9"/>
      <c r="F479" s="89" t="s">
        <v>13562</v>
      </c>
      <c r="G479" s="89"/>
    </row>
    <row r="480">
      <c r="A480" s="304" t="s">
        <v>230</v>
      </c>
      <c r="B480" s="436" t="s">
        <v>240</v>
      </c>
      <c r="C480" s="9" t="s">
        <v>244</v>
      </c>
      <c r="D480" s="89" t="s">
        <v>13574</v>
      </c>
      <c r="E480" s="9"/>
      <c r="F480" s="89" t="s">
        <v>13562</v>
      </c>
      <c r="G480" s="89"/>
    </row>
    <row r="481">
      <c r="A481" s="304" t="s">
        <v>230</v>
      </c>
      <c r="B481" s="436" t="s">
        <v>240</v>
      </c>
      <c r="C481" s="9" t="s">
        <v>244</v>
      </c>
      <c r="D481" s="89" t="s">
        <v>13575</v>
      </c>
      <c r="E481" s="9"/>
      <c r="F481" s="89" t="s">
        <v>13569</v>
      </c>
      <c r="G481" s="89"/>
    </row>
    <row r="482">
      <c r="A482" s="304" t="s">
        <v>230</v>
      </c>
      <c r="B482" s="436" t="s">
        <v>240</v>
      </c>
      <c r="C482" s="9" t="s">
        <v>244</v>
      </c>
      <c r="D482" s="89" t="s">
        <v>13576</v>
      </c>
      <c r="E482" s="9" t="s">
        <v>13577</v>
      </c>
      <c r="F482" s="89" t="s">
        <v>13578</v>
      </c>
      <c r="G482" s="89"/>
    </row>
    <row r="483">
      <c r="A483" s="304" t="s">
        <v>230</v>
      </c>
      <c r="B483" s="436" t="s">
        <v>240</v>
      </c>
      <c r="C483" s="9" t="s">
        <v>6384</v>
      </c>
      <c r="D483" s="89" t="s">
        <v>13358</v>
      </c>
      <c r="E483" s="9"/>
      <c r="F483" s="89" t="s">
        <v>13578</v>
      </c>
      <c r="G483" s="89"/>
    </row>
    <row r="484">
      <c r="A484" s="304" t="s">
        <v>230</v>
      </c>
      <c r="B484" s="436" t="s">
        <v>240</v>
      </c>
      <c r="C484" s="9" t="s">
        <v>6384</v>
      </c>
      <c r="D484" s="89" t="s">
        <v>13361</v>
      </c>
      <c r="E484" s="9"/>
      <c r="F484" s="89" t="s">
        <v>13579</v>
      </c>
      <c r="G484" s="89"/>
    </row>
    <row r="485">
      <c r="A485" s="304" t="s">
        <v>230</v>
      </c>
      <c r="B485" s="436" t="s">
        <v>240</v>
      </c>
      <c r="C485" s="9" t="s">
        <v>6384</v>
      </c>
      <c r="D485" s="9" t="s">
        <v>13365</v>
      </c>
      <c r="E485" s="9"/>
      <c r="F485" s="89" t="s">
        <v>13578</v>
      </c>
      <c r="G485" s="89"/>
    </row>
    <row r="486">
      <c r="A486" s="304" t="s">
        <v>230</v>
      </c>
      <c r="B486" s="436" t="s">
        <v>240</v>
      </c>
      <c r="C486" s="9" t="s">
        <v>6384</v>
      </c>
      <c r="D486" s="89" t="s">
        <v>13580</v>
      </c>
      <c r="E486" s="9"/>
      <c r="F486" s="89" t="s">
        <v>13581</v>
      </c>
      <c r="G486" s="89"/>
    </row>
    <row r="487">
      <c r="A487" s="304" t="s">
        <v>230</v>
      </c>
      <c r="B487" s="436" t="s">
        <v>240</v>
      </c>
      <c r="C487" s="9"/>
      <c r="D487" s="89"/>
      <c r="E487" s="9" t="s">
        <v>13352</v>
      </c>
      <c r="F487" s="89" t="s">
        <v>13582</v>
      </c>
      <c r="G487" s="89"/>
    </row>
    <row r="488">
      <c r="A488" s="304" t="s">
        <v>230</v>
      </c>
      <c r="B488" s="436" t="s">
        <v>10504</v>
      </c>
      <c r="C488" s="9" t="s">
        <v>6391</v>
      </c>
      <c r="D488" s="89" t="s">
        <v>13583</v>
      </c>
      <c r="E488" s="9"/>
      <c r="F488" s="89" t="s">
        <v>13578</v>
      </c>
      <c r="G488" s="89"/>
    </row>
    <row r="489">
      <c r="A489" s="304" t="s">
        <v>230</v>
      </c>
      <c r="B489" s="436" t="s">
        <v>10504</v>
      </c>
      <c r="C489" s="9" t="s">
        <v>6396</v>
      </c>
      <c r="D489" s="89" t="s">
        <v>13584</v>
      </c>
      <c r="E489" s="9" t="s">
        <v>6227</v>
      </c>
      <c r="F489" s="89" t="s">
        <v>13585</v>
      </c>
      <c r="G489" s="89"/>
    </row>
    <row r="490">
      <c r="A490" s="304" t="s">
        <v>5016</v>
      </c>
      <c r="B490" s="436" t="s">
        <v>13374</v>
      </c>
      <c r="C490" s="9" t="s">
        <v>13586</v>
      </c>
      <c r="D490" s="89" t="s">
        <v>1190</v>
      </c>
      <c r="E490" s="9" t="s">
        <v>13587</v>
      </c>
      <c r="F490" s="89" t="s">
        <v>13588</v>
      </c>
      <c r="G490" s="89"/>
    </row>
    <row r="491">
      <c r="A491" s="304" t="s">
        <v>5016</v>
      </c>
      <c r="B491" s="436" t="s">
        <v>13374</v>
      </c>
      <c r="C491" s="9" t="s">
        <v>13589</v>
      </c>
      <c r="D491" s="89" t="s">
        <v>12298</v>
      </c>
      <c r="E491" s="9" t="s">
        <v>13590</v>
      </c>
      <c r="F491" s="89" t="s">
        <v>13588</v>
      </c>
      <c r="G491" s="89"/>
    </row>
    <row r="492">
      <c r="A492" s="304" t="s">
        <v>5496</v>
      </c>
      <c r="B492" s="436" t="s">
        <v>10511</v>
      </c>
      <c r="C492" s="9" t="s">
        <v>13537</v>
      </c>
      <c r="D492" s="25" t="s">
        <v>13591</v>
      </c>
      <c r="E492" s="9" t="s">
        <v>6227</v>
      </c>
      <c r="F492" s="89" t="s">
        <v>13592</v>
      </c>
      <c r="G492" s="89"/>
    </row>
    <row r="493">
      <c r="A493" s="304" t="s">
        <v>5496</v>
      </c>
      <c r="B493" s="436" t="s">
        <v>10511</v>
      </c>
      <c r="C493" s="9" t="s">
        <v>13593</v>
      </c>
      <c r="D493" s="25" t="s">
        <v>13594</v>
      </c>
      <c r="E493" s="9" t="s">
        <v>6227</v>
      </c>
      <c r="F493" s="89" t="s">
        <v>13565</v>
      </c>
      <c r="G493" s="127"/>
    </row>
    <row r="494">
      <c r="A494" s="304" t="s">
        <v>13595</v>
      </c>
      <c r="B494" s="436" t="s">
        <v>13596</v>
      </c>
      <c r="C494" s="9"/>
      <c r="D494" s="25" t="s">
        <v>13597</v>
      </c>
      <c r="E494" s="9"/>
      <c r="F494" s="89" t="s">
        <v>13598</v>
      </c>
      <c r="G494" s="127" t="s">
        <v>1333</v>
      </c>
    </row>
    <row r="495">
      <c r="A495" s="304" t="s">
        <v>13595</v>
      </c>
      <c r="B495" s="436" t="s">
        <v>13596</v>
      </c>
      <c r="C495" s="9"/>
      <c r="D495" s="25" t="s">
        <v>13599</v>
      </c>
      <c r="E495" s="9"/>
      <c r="F495" s="89" t="s">
        <v>13598</v>
      </c>
      <c r="G495" s="127" t="s">
        <v>1333</v>
      </c>
    </row>
    <row r="496">
      <c r="A496" s="304" t="s">
        <v>13595</v>
      </c>
      <c r="B496" s="436" t="s">
        <v>13596</v>
      </c>
      <c r="C496" s="9"/>
      <c r="D496" s="25" t="s">
        <v>13600</v>
      </c>
      <c r="E496" s="9"/>
      <c r="F496" s="89" t="s">
        <v>13598</v>
      </c>
      <c r="G496" s="127" t="s">
        <v>1333</v>
      </c>
    </row>
    <row r="497">
      <c r="A497" s="304" t="s">
        <v>13595</v>
      </c>
      <c r="B497" s="436" t="s">
        <v>13596</v>
      </c>
      <c r="C497" s="9"/>
      <c r="D497" s="25" t="s">
        <v>13601</v>
      </c>
      <c r="E497" s="9"/>
      <c r="F497" s="89" t="s">
        <v>13598</v>
      </c>
      <c r="G497" s="127" t="s">
        <v>1333</v>
      </c>
    </row>
    <row r="498">
      <c r="A498" s="431" t="s">
        <v>13595</v>
      </c>
      <c r="B498" s="436" t="s">
        <v>13596</v>
      </c>
      <c r="C498" s="9"/>
      <c r="D498" s="25" t="s">
        <v>13602</v>
      </c>
      <c r="E498" s="9"/>
      <c r="F498" s="89" t="s">
        <v>13598</v>
      </c>
      <c r="G498" s="127" t="s">
        <v>1333</v>
      </c>
    </row>
    <row r="499">
      <c r="A499" s="431" t="s">
        <v>13595</v>
      </c>
      <c r="B499" s="436" t="s">
        <v>13596</v>
      </c>
      <c r="C499" s="9"/>
      <c r="D499" s="25" t="s">
        <v>13603</v>
      </c>
      <c r="E499" s="9"/>
      <c r="F499" s="89" t="s">
        <v>13598</v>
      </c>
      <c r="G499" s="127" t="s">
        <v>1333</v>
      </c>
    </row>
    <row r="500">
      <c r="A500" s="304" t="s">
        <v>248</v>
      </c>
      <c r="B500" s="436" t="s">
        <v>9851</v>
      </c>
      <c r="C500" s="9" t="s">
        <v>4504</v>
      </c>
      <c r="D500" s="25" t="s">
        <v>13604</v>
      </c>
      <c r="E500" s="9"/>
      <c r="F500" s="89" t="s">
        <v>13605</v>
      </c>
      <c r="G500" s="89"/>
    </row>
    <row r="501">
      <c r="A501" s="304" t="s">
        <v>248</v>
      </c>
      <c r="B501" s="436" t="s">
        <v>9851</v>
      </c>
      <c r="C501" s="9" t="s">
        <v>4509</v>
      </c>
      <c r="D501" s="25" t="s">
        <v>13606</v>
      </c>
      <c r="E501" s="9"/>
      <c r="F501" s="89" t="s">
        <v>13511</v>
      </c>
      <c r="G501" s="89"/>
    </row>
    <row r="502">
      <c r="A502" s="304" t="s">
        <v>248</v>
      </c>
      <c r="B502" s="436" t="s">
        <v>10975</v>
      </c>
      <c r="C502" s="9" t="s">
        <v>4581</v>
      </c>
      <c r="D502" s="25" t="s">
        <v>13607</v>
      </c>
      <c r="E502" s="9"/>
      <c r="F502" s="89" t="s">
        <v>13608</v>
      </c>
      <c r="G502" s="89"/>
    </row>
    <row r="503">
      <c r="A503" s="304" t="s">
        <v>13609</v>
      </c>
      <c r="B503" s="436" t="s">
        <v>13610</v>
      </c>
      <c r="C503" s="9" t="s">
        <v>13611</v>
      </c>
      <c r="D503" s="25" t="s">
        <v>13612</v>
      </c>
      <c r="E503" s="9"/>
      <c r="F503" s="89" t="s">
        <v>13613</v>
      </c>
      <c r="G503" s="89"/>
    </row>
    <row r="504">
      <c r="A504" s="304" t="s">
        <v>13609</v>
      </c>
      <c r="B504" s="436" t="s">
        <v>13610</v>
      </c>
      <c r="C504" s="9" t="s">
        <v>13614</v>
      </c>
      <c r="D504" s="25" t="s">
        <v>13615</v>
      </c>
      <c r="E504" s="9"/>
      <c r="F504" s="89" t="s">
        <v>13608</v>
      </c>
      <c r="G504" s="89"/>
    </row>
    <row r="505">
      <c r="A505" s="304" t="s">
        <v>13609</v>
      </c>
      <c r="B505" s="436" t="s">
        <v>13610</v>
      </c>
      <c r="C505" s="9" t="s">
        <v>13616</v>
      </c>
      <c r="D505" s="25" t="s">
        <v>13617</v>
      </c>
      <c r="E505" s="9"/>
      <c r="F505" s="89" t="s">
        <v>13608</v>
      </c>
      <c r="G505" s="89"/>
    </row>
    <row r="506">
      <c r="A506" s="304" t="s">
        <v>13609</v>
      </c>
      <c r="B506" s="436" t="s">
        <v>13610</v>
      </c>
      <c r="C506" s="9" t="s">
        <v>13616</v>
      </c>
      <c r="D506" s="25" t="s">
        <v>13618</v>
      </c>
      <c r="E506" s="9"/>
      <c r="F506" s="89" t="s">
        <v>13608</v>
      </c>
      <c r="G506" s="89"/>
    </row>
    <row r="507">
      <c r="A507" s="304" t="s">
        <v>13609</v>
      </c>
      <c r="B507" s="436" t="s">
        <v>13610</v>
      </c>
      <c r="C507" s="9" t="s">
        <v>13616</v>
      </c>
      <c r="D507" s="25" t="s">
        <v>13619</v>
      </c>
      <c r="E507" s="9"/>
      <c r="F507" s="89" t="s">
        <v>13620</v>
      </c>
      <c r="G507" s="89"/>
    </row>
    <row r="508">
      <c r="A508" s="304" t="s">
        <v>13609</v>
      </c>
      <c r="B508" s="436" t="s">
        <v>13610</v>
      </c>
      <c r="C508" s="9" t="s">
        <v>13616</v>
      </c>
      <c r="D508" s="25" t="s">
        <v>13621</v>
      </c>
      <c r="E508" s="9"/>
      <c r="F508" s="89" t="s">
        <v>13608</v>
      </c>
      <c r="G508" s="89"/>
    </row>
    <row r="509">
      <c r="A509" s="304" t="s">
        <v>13609</v>
      </c>
      <c r="B509" s="436" t="s">
        <v>13610</v>
      </c>
      <c r="C509" s="9" t="s">
        <v>13616</v>
      </c>
      <c r="D509" s="25" t="s">
        <v>13622</v>
      </c>
      <c r="E509" s="9" t="s">
        <v>13623</v>
      </c>
      <c r="F509" s="89" t="s">
        <v>13620</v>
      </c>
      <c r="G509" s="89"/>
    </row>
    <row r="510">
      <c r="A510" s="304" t="s">
        <v>234</v>
      </c>
      <c r="B510" s="436" t="s">
        <v>8344</v>
      </c>
      <c r="C510" s="9" t="s">
        <v>13624</v>
      </c>
      <c r="D510" s="25" t="s">
        <v>13625</v>
      </c>
      <c r="E510" s="9"/>
      <c r="F510" s="89" t="s">
        <v>13598</v>
      </c>
      <c r="G510" s="89"/>
    </row>
    <row r="511">
      <c r="A511" s="304" t="s">
        <v>234</v>
      </c>
      <c r="B511" s="436" t="s">
        <v>13444</v>
      </c>
      <c r="C511" s="9" t="s">
        <v>13626</v>
      </c>
      <c r="D511" s="25" t="s">
        <v>13627</v>
      </c>
      <c r="E511" s="9"/>
      <c r="F511" s="89" t="s">
        <v>13628</v>
      </c>
      <c r="G511" s="89"/>
    </row>
    <row r="512">
      <c r="A512" s="304" t="s">
        <v>234</v>
      </c>
      <c r="B512" s="436" t="s">
        <v>13444</v>
      </c>
      <c r="C512" s="9" t="s">
        <v>13629</v>
      </c>
      <c r="D512" s="25" t="s">
        <v>13630</v>
      </c>
      <c r="E512" s="9"/>
      <c r="F512" s="89" t="s">
        <v>13628</v>
      </c>
      <c r="G512" s="89"/>
    </row>
    <row r="513">
      <c r="A513" s="304" t="s">
        <v>234</v>
      </c>
      <c r="B513" s="436" t="s">
        <v>13444</v>
      </c>
      <c r="C513" s="9" t="s">
        <v>13631</v>
      </c>
      <c r="D513" s="25" t="s">
        <v>13632</v>
      </c>
      <c r="E513" s="9"/>
      <c r="F513" s="89" t="s">
        <v>13511</v>
      </c>
      <c r="G513" s="89"/>
    </row>
    <row r="514">
      <c r="A514" s="60" t="s">
        <v>366</v>
      </c>
    </row>
    <row r="515">
      <c r="A515" s="304" t="s">
        <v>642</v>
      </c>
      <c r="B515" s="436" t="s">
        <v>13633</v>
      </c>
      <c r="C515" s="9"/>
      <c r="D515" s="89"/>
      <c r="E515" s="9" t="s">
        <v>13634</v>
      </c>
      <c r="F515" s="89" t="s">
        <v>13635</v>
      </c>
      <c r="G515" s="89"/>
    </row>
    <row r="516">
      <c r="A516" s="304" t="s">
        <v>316</v>
      </c>
      <c r="B516" s="436" t="s">
        <v>1446</v>
      </c>
      <c r="C516" s="9"/>
      <c r="D516" s="89"/>
      <c r="E516" s="9" t="s">
        <v>13636</v>
      </c>
      <c r="F516" s="89" t="s">
        <v>13592</v>
      </c>
      <c r="G516" s="89"/>
    </row>
    <row r="517">
      <c r="A517" s="304" t="s">
        <v>316</v>
      </c>
      <c r="B517" s="436" t="s">
        <v>1446</v>
      </c>
      <c r="C517" s="9"/>
      <c r="D517" s="89"/>
      <c r="E517" s="9" t="s">
        <v>12676</v>
      </c>
      <c r="F517" s="89" t="s">
        <v>13592</v>
      </c>
      <c r="G517" s="89"/>
    </row>
    <row r="518">
      <c r="A518" s="304" t="s">
        <v>316</v>
      </c>
      <c r="B518" s="436" t="s">
        <v>6224</v>
      </c>
      <c r="C518" s="9"/>
      <c r="D518" s="89"/>
      <c r="E518" s="9" t="s">
        <v>8173</v>
      </c>
      <c r="F518" s="89" t="s">
        <v>13522</v>
      </c>
      <c r="G518" s="89"/>
    </row>
    <row r="519">
      <c r="A519" s="304" t="s">
        <v>13312</v>
      </c>
      <c r="B519" s="436" t="s">
        <v>13313</v>
      </c>
      <c r="C519" s="9"/>
      <c r="D519" s="9"/>
      <c r="E519" s="9"/>
      <c r="F519" s="89"/>
      <c r="G519" s="89"/>
    </row>
    <row r="520">
      <c r="A520" s="304" t="s">
        <v>326</v>
      </c>
      <c r="B520" s="436" t="s">
        <v>857</v>
      </c>
      <c r="C520" s="9"/>
      <c r="D520" s="89"/>
      <c r="E520" s="9" t="s">
        <v>8173</v>
      </c>
      <c r="F520" s="89" t="s">
        <v>13592</v>
      </c>
      <c r="G520" s="89"/>
    </row>
    <row r="521">
      <c r="A521" s="304" t="s">
        <v>4540</v>
      </c>
      <c r="B521" s="436" t="s">
        <v>13637</v>
      </c>
      <c r="C521" s="9"/>
      <c r="D521" s="89"/>
      <c r="E521" s="9" t="s">
        <v>13634</v>
      </c>
      <c r="F521" s="89"/>
      <c r="G521" s="89"/>
    </row>
    <row r="522">
      <c r="A522" s="304" t="s">
        <v>368</v>
      </c>
      <c r="B522" s="436" t="s">
        <v>368</v>
      </c>
      <c r="C522" s="9"/>
      <c r="D522" s="9"/>
      <c r="E522" s="9" t="s">
        <v>13638</v>
      </c>
      <c r="F522" s="89" t="s">
        <v>13639</v>
      </c>
      <c r="G522" s="89"/>
    </row>
    <row r="523">
      <c r="A523" s="439" t="s">
        <v>4944</v>
      </c>
    </row>
    <row r="524">
      <c r="A524" s="304" t="s">
        <v>248</v>
      </c>
      <c r="B524" s="436" t="s">
        <v>9851</v>
      </c>
      <c r="C524" s="9"/>
      <c r="D524" s="25"/>
      <c r="E524" s="9"/>
      <c r="F524" s="89"/>
      <c r="G524" s="89"/>
    </row>
    <row r="525">
      <c r="A525" s="304" t="s">
        <v>248</v>
      </c>
      <c r="B525" s="436" t="s">
        <v>4580</v>
      </c>
      <c r="C525" s="9" t="s">
        <v>4581</v>
      </c>
      <c r="D525" s="25" t="s">
        <v>10733</v>
      </c>
      <c r="E525" s="9" t="s">
        <v>13640</v>
      </c>
      <c r="F525" s="89" t="s">
        <v>13641</v>
      </c>
      <c r="G525" s="89"/>
    </row>
    <row r="526">
      <c r="A526" s="304" t="s">
        <v>234</v>
      </c>
      <c r="B526" s="436" t="s">
        <v>1115</v>
      </c>
      <c r="C526" s="9" t="s">
        <v>13642</v>
      </c>
      <c r="D526" s="162" t="s">
        <v>13643</v>
      </c>
      <c r="E526" s="9" t="s">
        <v>13644</v>
      </c>
      <c r="F526" s="89" t="s">
        <v>4610</v>
      </c>
      <c r="G526" s="89"/>
    </row>
    <row r="527">
      <c r="A527" s="304" t="s">
        <v>234</v>
      </c>
      <c r="B527" s="436" t="s">
        <v>1115</v>
      </c>
      <c r="C527" s="9" t="s">
        <v>13645</v>
      </c>
      <c r="D527" s="162" t="s">
        <v>13646</v>
      </c>
      <c r="E527" s="9" t="s">
        <v>13647</v>
      </c>
      <c r="F527" s="89" t="s">
        <v>4610</v>
      </c>
      <c r="G527" s="89"/>
    </row>
    <row r="528">
      <c r="A528" s="304" t="s">
        <v>234</v>
      </c>
      <c r="B528" s="436" t="s">
        <v>1115</v>
      </c>
      <c r="C528" s="9" t="s">
        <v>13648</v>
      </c>
      <c r="D528" s="25" t="s">
        <v>13649</v>
      </c>
      <c r="E528" s="9" t="s">
        <v>13650</v>
      </c>
      <c r="F528" s="89" t="s">
        <v>13651</v>
      </c>
      <c r="G528" s="89"/>
    </row>
    <row r="529">
      <c r="A529" s="304" t="s">
        <v>234</v>
      </c>
      <c r="B529" s="436" t="s">
        <v>1115</v>
      </c>
      <c r="C529" s="9" t="s">
        <v>13652</v>
      </c>
      <c r="D529" s="25" t="s">
        <v>13653</v>
      </c>
      <c r="E529" s="9" t="s">
        <v>13654</v>
      </c>
      <c r="F529" s="89" t="s">
        <v>13651</v>
      </c>
      <c r="G529" s="89"/>
    </row>
    <row r="530">
      <c r="A530" s="304" t="s">
        <v>234</v>
      </c>
      <c r="B530" s="436" t="s">
        <v>4413</v>
      </c>
      <c r="C530" s="9" t="s">
        <v>13655</v>
      </c>
      <c r="D530" s="25" t="s">
        <v>13656</v>
      </c>
      <c r="E530" s="9"/>
      <c r="F530" s="89" t="s">
        <v>4610</v>
      </c>
      <c r="G530" s="89"/>
    </row>
    <row r="531">
      <c r="A531" s="393" t="s">
        <v>13657</v>
      </c>
    </row>
    <row r="532">
      <c r="A532" s="151" t="s">
        <v>316</v>
      </c>
      <c r="B532" s="274" t="s">
        <v>1446</v>
      </c>
      <c r="C532" s="9" t="s">
        <v>13658</v>
      </c>
      <c r="D532" s="89" t="s">
        <v>13659</v>
      </c>
      <c r="E532" s="9" t="s">
        <v>13660</v>
      </c>
      <c r="F532" s="89" t="s">
        <v>13661</v>
      </c>
      <c r="G532" s="89"/>
    </row>
    <row r="533">
      <c r="A533" s="151" t="s">
        <v>230</v>
      </c>
      <c r="B533" s="274" t="s">
        <v>240</v>
      </c>
      <c r="C533" s="9" t="s">
        <v>244</v>
      </c>
      <c r="D533" s="9" t="s">
        <v>13356</v>
      </c>
      <c r="E533" s="9"/>
      <c r="F533" s="89" t="s">
        <v>13662</v>
      </c>
      <c r="G533" s="89"/>
    </row>
    <row r="534">
      <c r="A534" s="151" t="s">
        <v>230</v>
      </c>
      <c r="B534" s="274" t="s">
        <v>240</v>
      </c>
      <c r="C534" s="9" t="s">
        <v>6384</v>
      </c>
      <c r="D534" s="89" t="s">
        <v>13663</v>
      </c>
      <c r="E534" s="9"/>
      <c r="F534" s="89" t="s">
        <v>13664</v>
      </c>
      <c r="G534" s="89"/>
    </row>
    <row r="535">
      <c r="A535" s="151" t="s">
        <v>230</v>
      </c>
      <c r="B535" s="274" t="s">
        <v>6370</v>
      </c>
      <c r="C535" s="9" t="s">
        <v>13665</v>
      </c>
      <c r="D535" s="89" t="s">
        <v>13666</v>
      </c>
      <c r="E535" s="9"/>
      <c r="F535" s="89" t="s">
        <v>13667</v>
      </c>
      <c r="G535" s="89"/>
    </row>
    <row r="536">
      <c r="A536" s="151" t="s">
        <v>230</v>
      </c>
      <c r="B536" s="274" t="s">
        <v>6370</v>
      </c>
      <c r="C536" s="9" t="s">
        <v>13665</v>
      </c>
      <c r="D536" s="89" t="s">
        <v>13668</v>
      </c>
      <c r="E536" s="9"/>
      <c r="F536" s="89" t="s">
        <v>13669</v>
      </c>
      <c r="G536" s="89"/>
    </row>
    <row r="537">
      <c r="A537" s="151" t="s">
        <v>230</v>
      </c>
      <c r="B537" s="274" t="s">
        <v>6370</v>
      </c>
      <c r="C537" s="9" t="s">
        <v>11684</v>
      </c>
      <c r="D537" s="89" t="s">
        <v>13670</v>
      </c>
      <c r="E537" s="9"/>
      <c r="F537" s="89" t="s">
        <v>13671</v>
      </c>
      <c r="G537" s="89"/>
    </row>
    <row r="538">
      <c r="A538" s="151" t="s">
        <v>230</v>
      </c>
      <c r="B538" s="274" t="s">
        <v>6370</v>
      </c>
      <c r="C538" s="9" t="s">
        <v>11684</v>
      </c>
      <c r="D538" s="89" t="s">
        <v>13672</v>
      </c>
      <c r="E538" s="9"/>
      <c r="F538" s="89" t="s">
        <v>13673</v>
      </c>
      <c r="G538" s="89"/>
    </row>
    <row r="539">
      <c r="A539" s="151" t="s">
        <v>230</v>
      </c>
      <c r="B539" s="274" t="s">
        <v>6370</v>
      </c>
      <c r="C539" s="9" t="s">
        <v>6384</v>
      </c>
      <c r="D539" s="89" t="s">
        <v>13674</v>
      </c>
      <c r="E539" s="9"/>
      <c r="F539" s="89" t="s">
        <v>13675</v>
      </c>
      <c r="G539" s="89"/>
    </row>
    <row r="540">
      <c r="A540" s="151" t="s">
        <v>230</v>
      </c>
      <c r="B540" s="274" t="s">
        <v>6370</v>
      </c>
      <c r="C540" s="9" t="s">
        <v>6391</v>
      </c>
      <c r="D540" s="89" t="s">
        <v>13676</v>
      </c>
      <c r="E540" s="9"/>
      <c r="F540" s="89" t="s">
        <v>13677</v>
      </c>
      <c r="G540" s="89"/>
    </row>
    <row r="541">
      <c r="A541" s="151" t="s">
        <v>230</v>
      </c>
      <c r="B541" s="274" t="s">
        <v>6370</v>
      </c>
      <c r="C541" s="9" t="s">
        <v>6391</v>
      </c>
      <c r="D541" s="89" t="s">
        <v>13678</v>
      </c>
      <c r="E541" s="9"/>
      <c r="F541" s="89" t="s">
        <v>13679</v>
      </c>
      <c r="G541" s="89"/>
    </row>
    <row r="542">
      <c r="A542" s="151" t="s">
        <v>230</v>
      </c>
      <c r="B542" s="274" t="s">
        <v>6370</v>
      </c>
      <c r="C542" s="9" t="s">
        <v>6391</v>
      </c>
      <c r="D542" s="89" t="s">
        <v>13680</v>
      </c>
      <c r="E542" s="9"/>
      <c r="F542" s="89" t="s">
        <v>13681</v>
      </c>
      <c r="G542" s="89"/>
    </row>
    <row r="543">
      <c r="A543" s="151" t="s">
        <v>13682</v>
      </c>
      <c r="B543" s="274" t="s">
        <v>13683</v>
      </c>
      <c r="C543" s="9"/>
      <c r="D543" s="89" t="s">
        <v>13684</v>
      </c>
      <c r="E543" s="9"/>
      <c r="F543" s="89" t="s">
        <v>13685</v>
      </c>
      <c r="G543" s="89"/>
    </row>
    <row r="544">
      <c r="A544" s="151" t="s">
        <v>13595</v>
      </c>
      <c r="B544" s="274" t="s">
        <v>13596</v>
      </c>
      <c r="C544" s="9"/>
      <c r="D544" s="9" t="s">
        <v>13686</v>
      </c>
      <c r="E544" s="9"/>
      <c r="F544" s="89" t="s">
        <v>13661</v>
      </c>
      <c r="G544" s="440"/>
    </row>
    <row r="545">
      <c r="A545" s="151" t="s">
        <v>248</v>
      </c>
      <c r="B545" s="274" t="s">
        <v>9851</v>
      </c>
      <c r="C545" s="9" t="s">
        <v>4504</v>
      </c>
      <c r="D545" s="89" t="s">
        <v>13080</v>
      </c>
      <c r="E545" s="9"/>
      <c r="F545" s="89" t="s">
        <v>13661</v>
      </c>
      <c r="G545" s="127" t="str">
        <f>HYPERLINK("https://cdn.discordapp.com/attachments/334910359578214401/657782565263900674/bass.ogg","Link")</f>
        <v>Link</v>
      </c>
    </row>
    <row r="546">
      <c r="A546" s="151" t="s">
        <v>248</v>
      </c>
      <c r="B546" s="274" t="s">
        <v>13687</v>
      </c>
      <c r="C546" s="9" t="s">
        <v>4581</v>
      </c>
      <c r="D546" s="89" t="s">
        <v>13688</v>
      </c>
      <c r="E546" s="9"/>
      <c r="F546" s="89" t="s">
        <v>13661</v>
      </c>
      <c r="G546" s="89"/>
    </row>
    <row r="547">
      <c r="A547" s="151" t="s">
        <v>248</v>
      </c>
      <c r="B547" s="274" t="s">
        <v>13687</v>
      </c>
      <c r="C547" s="9" t="s">
        <v>4581</v>
      </c>
      <c r="D547" s="89" t="s">
        <v>10541</v>
      </c>
      <c r="E547" s="9"/>
      <c r="F547" s="89" t="s">
        <v>13661</v>
      </c>
      <c r="G547" s="89"/>
    </row>
    <row r="548">
      <c r="A548" s="151" t="s">
        <v>248</v>
      </c>
      <c r="B548" s="274" t="s">
        <v>10930</v>
      </c>
      <c r="C548" s="9"/>
      <c r="D548" s="89"/>
      <c r="E548" s="9" t="s">
        <v>6010</v>
      </c>
      <c r="F548" s="89" t="s">
        <v>13689</v>
      </c>
      <c r="G548" s="89"/>
    </row>
    <row r="549">
      <c r="A549" s="151" t="s">
        <v>5679</v>
      </c>
      <c r="B549" s="274" t="s">
        <v>13690</v>
      </c>
      <c r="C549" s="9" t="s">
        <v>587</v>
      </c>
      <c r="D549" s="89" t="s">
        <v>13509</v>
      </c>
      <c r="E549" s="9"/>
      <c r="F549" s="89" t="s">
        <v>13685</v>
      </c>
      <c r="G549" s="89"/>
    </row>
    <row r="550">
      <c r="A550" s="151" t="s">
        <v>1035</v>
      </c>
      <c r="B550" s="274" t="s">
        <v>4976</v>
      </c>
      <c r="C550" s="9" t="s">
        <v>13691</v>
      </c>
      <c r="D550" s="89" t="s">
        <v>13692</v>
      </c>
      <c r="E550" s="9"/>
      <c r="F550" s="89" t="s">
        <v>13693</v>
      </c>
      <c r="G550" s="89"/>
    </row>
    <row r="551">
      <c r="A551" s="151" t="s">
        <v>1035</v>
      </c>
      <c r="B551" s="274" t="s">
        <v>4976</v>
      </c>
      <c r="C551" s="9" t="s">
        <v>13694</v>
      </c>
      <c r="D551" s="89" t="s">
        <v>13695</v>
      </c>
      <c r="E551" s="9"/>
      <c r="F551" s="89" t="s">
        <v>13696</v>
      </c>
      <c r="G551" s="89"/>
    </row>
    <row r="552">
      <c r="A552" s="151" t="s">
        <v>1035</v>
      </c>
      <c r="B552" s="274" t="s">
        <v>4976</v>
      </c>
      <c r="C552" s="9" t="s">
        <v>13697</v>
      </c>
      <c r="D552" s="89" t="s">
        <v>13698</v>
      </c>
      <c r="E552" s="9"/>
      <c r="F552" s="89" t="s">
        <v>13696</v>
      </c>
      <c r="G552" s="127" t="str">
        <f>HYPERLINK("https://cdn.discordapp.com/attachments/334910359578214401/658766469580193792/braz-610.wav","Link")</f>
        <v>Link</v>
      </c>
    </row>
    <row r="553">
      <c r="A553" s="151" t="s">
        <v>1035</v>
      </c>
      <c r="B553" s="274" t="s">
        <v>13699</v>
      </c>
      <c r="C553" s="9" t="s">
        <v>13700</v>
      </c>
      <c r="D553" s="89" t="s">
        <v>13701</v>
      </c>
      <c r="E553" s="9"/>
      <c r="F553" s="89" t="s">
        <v>13702</v>
      </c>
      <c r="G553" s="440"/>
    </row>
    <row r="554">
      <c r="A554" s="151" t="s">
        <v>1035</v>
      </c>
      <c r="B554" s="274" t="s">
        <v>13699</v>
      </c>
      <c r="C554" s="9" t="s">
        <v>13703</v>
      </c>
      <c r="D554" s="89" t="s">
        <v>13704</v>
      </c>
      <c r="E554" s="9"/>
      <c r="F554" s="89" t="s">
        <v>13702</v>
      </c>
      <c r="G554" s="440"/>
    </row>
    <row r="555">
      <c r="A555" s="151" t="s">
        <v>234</v>
      </c>
      <c r="B555" s="274" t="s">
        <v>1115</v>
      </c>
      <c r="C555" s="9" t="s">
        <v>13705</v>
      </c>
      <c r="D555" s="89" t="s">
        <v>13706</v>
      </c>
      <c r="E555" s="9"/>
      <c r="F555" s="89" t="s">
        <v>13707</v>
      </c>
      <c r="G555" s="89"/>
    </row>
    <row r="556">
      <c r="A556" s="151" t="s">
        <v>234</v>
      </c>
      <c r="B556" s="274" t="s">
        <v>1115</v>
      </c>
      <c r="C556" s="9" t="s">
        <v>13708</v>
      </c>
      <c r="D556" s="89" t="s">
        <v>13709</v>
      </c>
      <c r="E556" s="9"/>
      <c r="F556" s="89" t="s">
        <v>13710</v>
      </c>
      <c r="G556" s="89"/>
    </row>
    <row r="557">
      <c r="A557" s="151" t="s">
        <v>234</v>
      </c>
      <c r="B557" s="274" t="s">
        <v>1115</v>
      </c>
      <c r="C557" s="9" t="s">
        <v>13711</v>
      </c>
      <c r="D557" s="89" t="s">
        <v>13712</v>
      </c>
      <c r="E557" s="9"/>
      <c r="F557" s="89" t="s">
        <v>13710</v>
      </c>
      <c r="G557" s="89"/>
    </row>
    <row r="558">
      <c r="A558" s="151" t="s">
        <v>234</v>
      </c>
      <c r="B558" s="274" t="s">
        <v>1115</v>
      </c>
      <c r="C558" s="9" t="s">
        <v>13713</v>
      </c>
      <c r="D558" s="89" t="s">
        <v>13714</v>
      </c>
      <c r="E558" s="9"/>
      <c r="F558" s="89" t="s">
        <v>13710</v>
      </c>
      <c r="G558" s="89"/>
    </row>
    <row r="559">
      <c r="A559" s="151" t="s">
        <v>234</v>
      </c>
      <c r="B559" s="274" t="s">
        <v>1115</v>
      </c>
      <c r="C559" s="9" t="s">
        <v>13713</v>
      </c>
      <c r="D559" s="89" t="s">
        <v>13715</v>
      </c>
      <c r="E559" s="9"/>
      <c r="F559" s="89" t="s">
        <v>13710</v>
      </c>
      <c r="G559" s="89"/>
    </row>
    <row r="560">
      <c r="A560" s="151" t="s">
        <v>234</v>
      </c>
      <c r="B560" s="274" t="s">
        <v>4413</v>
      </c>
      <c r="C560" s="9" t="s">
        <v>13716</v>
      </c>
      <c r="D560" s="89" t="s">
        <v>13717</v>
      </c>
      <c r="E560" s="9"/>
      <c r="F560" s="89" t="s">
        <v>13718</v>
      </c>
      <c r="G560" s="89"/>
    </row>
    <row r="561">
      <c r="A561" s="151" t="s">
        <v>234</v>
      </c>
      <c r="B561" s="274" t="s">
        <v>1145</v>
      </c>
      <c r="C561" s="9" t="s">
        <v>13719</v>
      </c>
      <c r="D561" s="89" t="s">
        <v>13720</v>
      </c>
      <c r="E561" s="9"/>
      <c r="F561" s="89" t="s">
        <v>13710</v>
      </c>
      <c r="G561" s="89"/>
    </row>
    <row r="562">
      <c r="A562" s="151" t="s">
        <v>234</v>
      </c>
      <c r="B562" s="274" t="s">
        <v>1145</v>
      </c>
      <c r="C562" s="9" t="s">
        <v>13721</v>
      </c>
      <c r="D562" s="89" t="s">
        <v>13722</v>
      </c>
      <c r="E562" s="9"/>
      <c r="F562" s="89" t="s">
        <v>13710</v>
      </c>
      <c r="G562" s="89"/>
    </row>
    <row r="563">
      <c r="A563" s="151" t="s">
        <v>234</v>
      </c>
      <c r="B563" s="274" t="s">
        <v>13723</v>
      </c>
      <c r="C563" s="9" t="s">
        <v>13724</v>
      </c>
      <c r="D563" s="89" t="s">
        <v>13725</v>
      </c>
      <c r="E563" s="9"/>
      <c r="F563" s="89" t="s">
        <v>13664</v>
      </c>
      <c r="G563" s="89"/>
    </row>
    <row r="564">
      <c r="A564" s="151" t="s">
        <v>234</v>
      </c>
      <c r="B564" s="274" t="s">
        <v>1172</v>
      </c>
      <c r="C564" s="9" t="s">
        <v>13726</v>
      </c>
      <c r="D564" s="89" t="s">
        <v>13727</v>
      </c>
      <c r="E564" s="9"/>
      <c r="F564" s="89" t="s">
        <v>13728</v>
      </c>
      <c r="G564" s="89"/>
    </row>
    <row r="565">
      <c r="A565" s="151" t="s">
        <v>234</v>
      </c>
      <c r="B565" s="274" t="s">
        <v>1172</v>
      </c>
      <c r="C565" s="9" t="s">
        <v>13729</v>
      </c>
      <c r="D565" s="89" t="s">
        <v>13730</v>
      </c>
      <c r="E565" s="9"/>
      <c r="F565" s="89" t="s">
        <v>13731</v>
      </c>
      <c r="G565" s="89"/>
    </row>
    <row r="566">
      <c r="A566" s="151" t="s">
        <v>234</v>
      </c>
      <c r="B566" s="274" t="s">
        <v>1172</v>
      </c>
      <c r="C566" s="9" t="s">
        <v>13732</v>
      </c>
      <c r="D566" s="89" t="s">
        <v>13733</v>
      </c>
      <c r="E566" s="9"/>
      <c r="F566" s="89" t="s">
        <v>13734</v>
      </c>
      <c r="G566" s="89"/>
    </row>
    <row r="567">
      <c r="A567" s="151" t="s">
        <v>234</v>
      </c>
      <c r="B567" s="274" t="s">
        <v>1172</v>
      </c>
      <c r="C567" s="9" t="s">
        <v>13735</v>
      </c>
      <c r="D567" s="89" t="s">
        <v>13736</v>
      </c>
      <c r="E567" s="9"/>
      <c r="F567" s="89" t="s">
        <v>13737</v>
      </c>
      <c r="G567" s="89"/>
    </row>
    <row r="568">
      <c r="A568" s="151" t="s">
        <v>234</v>
      </c>
      <c r="B568" s="274" t="s">
        <v>13738</v>
      </c>
      <c r="C568" s="9" t="s">
        <v>13739</v>
      </c>
      <c r="D568" s="89" t="s">
        <v>13740</v>
      </c>
      <c r="E568" s="9"/>
      <c r="F568" s="89" t="s">
        <v>13664</v>
      </c>
      <c r="G568" s="89"/>
    </row>
    <row r="569">
      <c r="A569" s="60" t="s">
        <v>366</v>
      </c>
    </row>
    <row r="570">
      <c r="A570" s="441" t="s">
        <v>368</v>
      </c>
      <c r="B570" s="277" t="s">
        <v>368</v>
      </c>
      <c r="C570" s="14"/>
      <c r="D570" s="14"/>
      <c r="E570" s="14" t="s">
        <v>8173</v>
      </c>
      <c r="F570" s="14" t="s">
        <v>13741</v>
      </c>
      <c r="G570" s="14"/>
    </row>
    <row r="571">
      <c r="A571" s="393" t="s">
        <v>13742</v>
      </c>
    </row>
    <row r="572">
      <c r="A572" s="436" t="s">
        <v>10828</v>
      </c>
      <c r="B572" s="442" t="s">
        <v>10829</v>
      </c>
      <c r="C572" s="9" t="s">
        <v>13743</v>
      </c>
      <c r="D572" s="9" t="s">
        <v>13744</v>
      </c>
      <c r="E572" s="9"/>
      <c r="F572" s="14" t="s">
        <v>13745</v>
      </c>
      <c r="G572" s="14"/>
    </row>
    <row r="573">
      <c r="A573" s="436" t="s">
        <v>10828</v>
      </c>
      <c r="B573" s="442" t="s">
        <v>10829</v>
      </c>
      <c r="C573" s="9" t="s">
        <v>13746</v>
      </c>
      <c r="D573" s="9" t="s">
        <v>13747</v>
      </c>
      <c r="E573" s="9"/>
      <c r="F573" s="14" t="s">
        <v>13745</v>
      </c>
      <c r="G573" s="14"/>
    </row>
    <row r="574">
      <c r="A574" s="436" t="s">
        <v>10828</v>
      </c>
      <c r="B574" s="442" t="s">
        <v>10829</v>
      </c>
      <c r="C574" s="9" t="s">
        <v>13748</v>
      </c>
      <c r="D574" s="9" t="s">
        <v>13749</v>
      </c>
      <c r="E574" s="9"/>
      <c r="F574" s="14" t="s">
        <v>13745</v>
      </c>
      <c r="G574" s="14"/>
    </row>
    <row r="575">
      <c r="A575" s="436" t="s">
        <v>10828</v>
      </c>
      <c r="B575" s="442" t="s">
        <v>10829</v>
      </c>
      <c r="C575" s="9" t="s">
        <v>13750</v>
      </c>
      <c r="D575" s="9" t="s">
        <v>13751</v>
      </c>
      <c r="E575" s="9"/>
      <c r="F575" s="14" t="s">
        <v>13745</v>
      </c>
      <c r="G575" s="14"/>
    </row>
    <row r="576">
      <c r="A576" s="436" t="s">
        <v>10828</v>
      </c>
      <c r="B576" s="442" t="s">
        <v>10829</v>
      </c>
      <c r="C576" s="9" t="s">
        <v>13752</v>
      </c>
      <c r="D576" s="9" t="s">
        <v>13753</v>
      </c>
      <c r="E576" s="9"/>
      <c r="F576" s="14" t="s">
        <v>13745</v>
      </c>
      <c r="G576" s="14"/>
    </row>
    <row r="577">
      <c r="A577" s="436" t="s">
        <v>10828</v>
      </c>
      <c r="B577" s="442" t="s">
        <v>10829</v>
      </c>
      <c r="C577" s="9" t="s">
        <v>13754</v>
      </c>
      <c r="D577" s="9" t="s">
        <v>13755</v>
      </c>
      <c r="E577" s="9"/>
      <c r="F577" s="14" t="s">
        <v>13745</v>
      </c>
      <c r="G577" s="14"/>
    </row>
    <row r="578">
      <c r="A578" s="436" t="s">
        <v>10828</v>
      </c>
      <c r="B578" s="442" t="s">
        <v>10829</v>
      </c>
      <c r="C578" s="9" t="s">
        <v>13756</v>
      </c>
      <c r="D578" s="9" t="s">
        <v>13755</v>
      </c>
      <c r="E578" s="9"/>
      <c r="F578" s="14" t="s">
        <v>13745</v>
      </c>
      <c r="G578" s="14"/>
    </row>
    <row r="579">
      <c r="A579" s="436" t="s">
        <v>4788</v>
      </c>
      <c r="B579" s="442" t="s">
        <v>7260</v>
      </c>
      <c r="C579" s="9" t="s">
        <v>10193</v>
      </c>
      <c r="D579" s="9" t="s">
        <v>13757</v>
      </c>
      <c r="E579" s="9"/>
      <c r="F579" s="14" t="s">
        <v>13758</v>
      </c>
      <c r="G579" s="14"/>
    </row>
    <row r="580">
      <c r="A580" s="436" t="s">
        <v>316</v>
      </c>
      <c r="B580" s="442" t="s">
        <v>6023</v>
      </c>
      <c r="C580" s="9" t="s">
        <v>13759</v>
      </c>
      <c r="D580" s="9" t="s">
        <v>1190</v>
      </c>
      <c r="E580" s="9" t="s">
        <v>13760</v>
      </c>
      <c r="F580" s="14" t="s">
        <v>13761</v>
      </c>
      <c r="G580" s="14"/>
    </row>
    <row r="581">
      <c r="A581" s="443" t="s">
        <v>1454</v>
      </c>
      <c r="B581" s="444" t="s">
        <v>10794</v>
      </c>
      <c r="C581" s="14" t="s">
        <v>10795</v>
      </c>
      <c r="D581" s="14" t="s">
        <v>8759</v>
      </c>
      <c r="E581" s="13"/>
      <c r="F581" s="14" t="s">
        <v>13762</v>
      </c>
      <c r="G581" s="14"/>
    </row>
    <row r="582">
      <c r="A582" s="443" t="s">
        <v>1454</v>
      </c>
      <c r="B582" s="444" t="s">
        <v>10794</v>
      </c>
      <c r="C582" s="13" t="s">
        <v>13763</v>
      </c>
      <c r="D582" s="13" t="s">
        <v>13764</v>
      </c>
      <c r="E582" s="13"/>
      <c r="F582" s="14" t="s">
        <v>13765</v>
      </c>
      <c r="G582" s="14"/>
    </row>
    <row r="583">
      <c r="A583" s="443" t="s">
        <v>1454</v>
      </c>
      <c r="B583" s="444" t="s">
        <v>10794</v>
      </c>
      <c r="C583" s="13" t="s">
        <v>13763</v>
      </c>
      <c r="D583" s="13" t="s">
        <v>13766</v>
      </c>
      <c r="E583" s="13"/>
      <c r="F583" s="14" t="s">
        <v>13765</v>
      </c>
      <c r="G583" s="14"/>
    </row>
    <row r="584">
      <c r="A584" s="443" t="s">
        <v>1454</v>
      </c>
      <c r="B584" s="444" t="s">
        <v>10794</v>
      </c>
      <c r="C584" s="13" t="s">
        <v>13767</v>
      </c>
      <c r="D584" s="13" t="s">
        <v>13768</v>
      </c>
      <c r="E584" s="13"/>
      <c r="F584" s="14" t="s">
        <v>13769</v>
      </c>
      <c r="G584" s="14"/>
    </row>
    <row r="585">
      <c r="A585" s="443" t="s">
        <v>1454</v>
      </c>
      <c r="B585" s="444" t="s">
        <v>10794</v>
      </c>
      <c r="C585" s="13" t="s">
        <v>13767</v>
      </c>
      <c r="D585" s="14" t="s">
        <v>13770</v>
      </c>
      <c r="E585" s="13"/>
      <c r="F585" s="14" t="s">
        <v>13769</v>
      </c>
      <c r="G585" s="14"/>
    </row>
    <row r="586">
      <c r="A586" s="443" t="s">
        <v>1454</v>
      </c>
      <c r="B586" s="444" t="s">
        <v>10794</v>
      </c>
      <c r="C586" s="13" t="s">
        <v>13767</v>
      </c>
      <c r="D586" s="13" t="s">
        <v>13771</v>
      </c>
      <c r="E586" s="13"/>
      <c r="F586" s="14" t="s">
        <v>13769</v>
      </c>
      <c r="G586" s="14"/>
    </row>
    <row r="587">
      <c r="A587" s="443" t="s">
        <v>1454</v>
      </c>
      <c r="B587" s="444" t="s">
        <v>10794</v>
      </c>
      <c r="C587" s="13" t="s">
        <v>13767</v>
      </c>
      <c r="D587" s="13" t="s">
        <v>13772</v>
      </c>
      <c r="E587" s="13"/>
      <c r="F587" s="14" t="s">
        <v>13769</v>
      </c>
      <c r="G587" s="14"/>
    </row>
    <row r="588">
      <c r="A588" s="443" t="s">
        <v>1454</v>
      </c>
      <c r="B588" s="444" t="s">
        <v>10794</v>
      </c>
      <c r="C588" s="14" t="s">
        <v>13773</v>
      </c>
      <c r="D588" s="14" t="s">
        <v>13774</v>
      </c>
      <c r="E588" s="13"/>
      <c r="F588" s="14" t="s">
        <v>13775</v>
      </c>
      <c r="G588" s="14"/>
    </row>
    <row r="589">
      <c r="A589" s="443" t="s">
        <v>1454</v>
      </c>
      <c r="B589" s="444" t="s">
        <v>10794</v>
      </c>
      <c r="C589" s="14" t="s">
        <v>13776</v>
      </c>
      <c r="D589" s="14" t="s">
        <v>10796</v>
      </c>
      <c r="E589" s="13"/>
      <c r="F589" s="14" t="s">
        <v>13775</v>
      </c>
      <c r="G589" s="14"/>
    </row>
    <row r="590">
      <c r="A590" s="443" t="s">
        <v>1454</v>
      </c>
      <c r="B590" s="444" t="s">
        <v>10794</v>
      </c>
      <c r="C590" s="13" t="s">
        <v>13777</v>
      </c>
      <c r="D590" s="13" t="s">
        <v>13772</v>
      </c>
      <c r="E590" s="13"/>
      <c r="F590" s="13" t="s">
        <v>13778</v>
      </c>
      <c r="G590" s="13"/>
    </row>
    <row r="591">
      <c r="A591" s="443" t="s">
        <v>1454</v>
      </c>
      <c r="B591" s="444" t="s">
        <v>10794</v>
      </c>
      <c r="C591" s="13" t="s">
        <v>13777</v>
      </c>
      <c r="D591" s="13" t="s">
        <v>13764</v>
      </c>
      <c r="E591" s="13"/>
      <c r="F591" s="13" t="s">
        <v>13778</v>
      </c>
      <c r="G591" s="13"/>
    </row>
    <row r="592">
      <c r="A592" s="443" t="s">
        <v>1454</v>
      </c>
      <c r="B592" s="444" t="s">
        <v>10794</v>
      </c>
      <c r="C592" s="13" t="s">
        <v>13777</v>
      </c>
      <c r="D592" s="13" t="s">
        <v>13774</v>
      </c>
      <c r="E592" s="13"/>
      <c r="F592" s="13" t="s">
        <v>13778</v>
      </c>
      <c r="G592" s="13"/>
    </row>
    <row r="593">
      <c r="A593" s="443" t="s">
        <v>1454</v>
      </c>
      <c r="B593" s="444" t="s">
        <v>10794</v>
      </c>
      <c r="C593" s="13" t="s">
        <v>13779</v>
      </c>
      <c r="D593" s="13" t="s">
        <v>13771</v>
      </c>
      <c r="E593" s="13"/>
      <c r="F593" s="13" t="s">
        <v>13780</v>
      </c>
      <c r="G593" s="13"/>
    </row>
    <row r="594">
      <c r="A594" s="443" t="s">
        <v>1454</v>
      </c>
      <c r="B594" s="444" t="s">
        <v>10794</v>
      </c>
      <c r="C594" s="13" t="s">
        <v>13779</v>
      </c>
      <c r="D594" s="13" t="s">
        <v>13764</v>
      </c>
      <c r="E594" s="13"/>
      <c r="F594" s="13" t="s">
        <v>13780</v>
      </c>
      <c r="G594" s="13"/>
    </row>
    <row r="595">
      <c r="A595" s="443" t="s">
        <v>1454</v>
      </c>
      <c r="B595" s="444" t="s">
        <v>10794</v>
      </c>
      <c r="C595" s="13" t="s">
        <v>13779</v>
      </c>
      <c r="D595" s="13" t="s">
        <v>13774</v>
      </c>
      <c r="E595" s="13"/>
      <c r="F595" s="13" t="s">
        <v>13780</v>
      </c>
      <c r="G595" s="13"/>
    </row>
    <row r="596">
      <c r="A596" s="443" t="s">
        <v>1454</v>
      </c>
      <c r="B596" s="445" t="s">
        <v>13781</v>
      </c>
      <c r="C596" s="14" t="s">
        <v>13782</v>
      </c>
      <c r="D596" s="14" t="s">
        <v>13783</v>
      </c>
      <c r="E596" s="14"/>
      <c r="F596" s="14" t="s">
        <v>13784</v>
      </c>
      <c r="G596" s="14"/>
    </row>
    <row r="597">
      <c r="A597" s="443" t="s">
        <v>1454</v>
      </c>
      <c r="B597" s="445" t="s">
        <v>13781</v>
      </c>
      <c r="C597" s="14" t="s">
        <v>13782</v>
      </c>
      <c r="D597" s="14" t="s">
        <v>368</v>
      </c>
      <c r="E597" s="14" t="s">
        <v>13785</v>
      </c>
      <c r="F597" s="14" t="s">
        <v>13784</v>
      </c>
      <c r="G597" s="14"/>
    </row>
    <row r="598">
      <c r="A598" s="443" t="s">
        <v>1454</v>
      </c>
      <c r="B598" s="445" t="s">
        <v>13781</v>
      </c>
      <c r="C598" s="14" t="s">
        <v>13782</v>
      </c>
      <c r="D598" s="14" t="s">
        <v>368</v>
      </c>
      <c r="E598" s="14" t="s">
        <v>13786</v>
      </c>
      <c r="F598" s="14" t="s">
        <v>13784</v>
      </c>
      <c r="G598" s="14"/>
    </row>
    <row r="599">
      <c r="A599" s="443" t="s">
        <v>1454</v>
      </c>
      <c r="B599" s="445" t="s">
        <v>13781</v>
      </c>
      <c r="C599" s="14" t="s">
        <v>13787</v>
      </c>
      <c r="D599" s="14" t="s">
        <v>13788</v>
      </c>
      <c r="E599" s="14"/>
      <c r="F599" s="14" t="s">
        <v>13789</v>
      </c>
      <c r="G599" s="14"/>
    </row>
    <row r="600">
      <c r="A600" s="443" t="s">
        <v>1454</v>
      </c>
      <c r="B600" s="445" t="s">
        <v>13781</v>
      </c>
      <c r="C600" s="14" t="s">
        <v>13790</v>
      </c>
      <c r="D600" s="14" t="s">
        <v>13791</v>
      </c>
      <c r="E600" s="14"/>
      <c r="F600" s="14" t="s">
        <v>13792</v>
      </c>
      <c r="G600" s="14"/>
    </row>
    <row r="601">
      <c r="A601" s="443" t="s">
        <v>1454</v>
      </c>
      <c r="B601" s="445" t="s">
        <v>13781</v>
      </c>
      <c r="C601" s="14" t="s">
        <v>13790</v>
      </c>
      <c r="D601" s="14" t="s">
        <v>13793</v>
      </c>
      <c r="E601" s="14"/>
      <c r="F601" s="14" t="s">
        <v>13792</v>
      </c>
      <c r="G601" s="14"/>
    </row>
    <row r="602">
      <c r="A602" s="443" t="s">
        <v>1454</v>
      </c>
      <c r="B602" s="445" t="s">
        <v>13781</v>
      </c>
      <c r="C602" s="14" t="s">
        <v>13790</v>
      </c>
      <c r="D602" s="14" t="s">
        <v>13794</v>
      </c>
      <c r="E602" s="14"/>
      <c r="F602" s="14" t="s">
        <v>13792</v>
      </c>
      <c r="G602" s="14"/>
    </row>
    <row r="603">
      <c r="A603" s="437" t="s">
        <v>230</v>
      </c>
      <c r="B603" s="445" t="s">
        <v>6370</v>
      </c>
      <c r="C603" s="14" t="s">
        <v>13795</v>
      </c>
      <c r="D603" s="14" t="s">
        <v>13796</v>
      </c>
      <c r="E603" s="14"/>
      <c r="F603" s="14" t="s">
        <v>13797</v>
      </c>
      <c r="G603" s="14"/>
    </row>
    <row r="604">
      <c r="A604" s="437" t="s">
        <v>230</v>
      </c>
      <c r="B604" s="445" t="s">
        <v>6370</v>
      </c>
      <c r="C604" s="14" t="s">
        <v>13665</v>
      </c>
      <c r="D604" s="14" t="s">
        <v>13798</v>
      </c>
      <c r="E604" s="14"/>
      <c r="F604" s="14" t="s">
        <v>13799</v>
      </c>
      <c r="G604" s="14"/>
    </row>
    <row r="605">
      <c r="A605" s="437" t="s">
        <v>230</v>
      </c>
      <c r="B605" s="445" t="s">
        <v>6370</v>
      </c>
      <c r="C605" s="14" t="s">
        <v>13665</v>
      </c>
      <c r="D605" s="14" t="s">
        <v>13800</v>
      </c>
      <c r="E605" s="14" t="s">
        <v>13801</v>
      </c>
      <c r="F605" s="14" t="s">
        <v>13802</v>
      </c>
      <c r="G605" s="14"/>
    </row>
    <row r="606">
      <c r="A606" s="437" t="s">
        <v>230</v>
      </c>
      <c r="B606" s="445" t="s">
        <v>6370</v>
      </c>
      <c r="C606" s="14" t="s">
        <v>11684</v>
      </c>
      <c r="D606" s="14" t="s">
        <v>13803</v>
      </c>
      <c r="E606" s="14" t="s">
        <v>13804</v>
      </c>
      <c r="F606" s="14" t="s">
        <v>13805</v>
      </c>
      <c r="G606" s="14"/>
    </row>
    <row r="607">
      <c r="A607" s="437" t="s">
        <v>230</v>
      </c>
      <c r="B607" s="445" t="s">
        <v>6370</v>
      </c>
      <c r="C607" s="14" t="s">
        <v>6384</v>
      </c>
      <c r="D607" s="14" t="s">
        <v>13806</v>
      </c>
      <c r="E607" s="14"/>
      <c r="F607" s="14" t="s">
        <v>13807</v>
      </c>
      <c r="G607" s="14"/>
    </row>
    <row r="608">
      <c r="A608" s="437" t="s">
        <v>5016</v>
      </c>
      <c r="B608" s="442" t="s">
        <v>13374</v>
      </c>
      <c r="C608" s="14" t="s">
        <v>13808</v>
      </c>
      <c r="D608" s="14" t="s">
        <v>13809</v>
      </c>
      <c r="E608" s="14" t="s">
        <v>13810</v>
      </c>
      <c r="F608" s="14" t="s">
        <v>13811</v>
      </c>
      <c r="G608" s="14"/>
    </row>
    <row r="609">
      <c r="A609" s="437" t="s">
        <v>12439</v>
      </c>
      <c r="B609" s="445" t="s">
        <v>10784</v>
      </c>
      <c r="C609" s="14" t="s">
        <v>13812</v>
      </c>
      <c r="D609" s="14" t="s">
        <v>13813</v>
      </c>
      <c r="E609" s="14"/>
      <c r="F609" s="14" t="s">
        <v>13814</v>
      </c>
      <c r="G609" s="14"/>
    </row>
    <row r="610">
      <c r="A610" s="437" t="s">
        <v>3280</v>
      </c>
      <c r="B610" s="445" t="s">
        <v>13815</v>
      </c>
      <c r="C610" s="14" t="s">
        <v>13816</v>
      </c>
      <c r="D610" s="14" t="s">
        <v>13817</v>
      </c>
      <c r="E610" s="14"/>
      <c r="F610" s="14" t="s">
        <v>13818</v>
      </c>
      <c r="G610" s="14"/>
    </row>
    <row r="611">
      <c r="A611" s="437" t="s">
        <v>3280</v>
      </c>
      <c r="B611" s="445" t="s">
        <v>13815</v>
      </c>
      <c r="C611" s="14" t="s">
        <v>13816</v>
      </c>
      <c r="D611" s="14" t="s">
        <v>13819</v>
      </c>
      <c r="E611" s="14"/>
      <c r="F611" s="14" t="s">
        <v>13818</v>
      </c>
      <c r="G611" s="14"/>
    </row>
    <row r="612">
      <c r="A612" s="437" t="s">
        <v>388</v>
      </c>
      <c r="B612" s="445" t="s">
        <v>1010</v>
      </c>
      <c r="C612" s="14" t="s">
        <v>11138</v>
      </c>
      <c r="D612" s="14" t="s">
        <v>13820</v>
      </c>
      <c r="E612" s="14" t="s">
        <v>13821</v>
      </c>
      <c r="F612" s="14" t="s">
        <v>13822</v>
      </c>
      <c r="G612" s="14"/>
    </row>
    <row r="613">
      <c r="A613" s="60" t="s">
        <v>366</v>
      </c>
    </row>
    <row r="614">
      <c r="A614" s="436" t="s">
        <v>10828</v>
      </c>
      <c r="B614" s="442" t="s">
        <v>10829</v>
      </c>
      <c r="C614" s="14"/>
      <c r="D614" s="14"/>
      <c r="E614" s="14" t="s">
        <v>13823</v>
      </c>
      <c r="F614" s="14" t="s">
        <v>13745</v>
      </c>
      <c r="G614" s="14"/>
    </row>
    <row r="615">
      <c r="A615" s="437" t="s">
        <v>230</v>
      </c>
      <c r="B615" s="445" t="s">
        <v>6370</v>
      </c>
      <c r="C615" s="14"/>
      <c r="D615" s="14"/>
      <c r="E615" s="14" t="s">
        <v>13824</v>
      </c>
      <c r="F615" s="14" t="s">
        <v>13825</v>
      </c>
      <c r="G615" s="14"/>
    </row>
    <row r="616">
      <c r="A616" s="437" t="s">
        <v>1107</v>
      </c>
      <c r="B616" s="445" t="s">
        <v>368</v>
      </c>
      <c r="C616" s="14"/>
      <c r="D616" s="14"/>
      <c r="E616" s="14" t="s">
        <v>13826</v>
      </c>
      <c r="F616" s="14" t="s">
        <v>13827</v>
      </c>
      <c r="G616" s="14"/>
    </row>
    <row r="617">
      <c r="A617" s="437" t="s">
        <v>234</v>
      </c>
      <c r="B617" s="445" t="s">
        <v>1172</v>
      </c>
      <c r="C617" s="14"/>
      <c r="D617" s="14"/>
      <c r="E617" s="14" t="s">
        <v>13828</v>
      </c>
      <c r="F617" s="14" t="s">
        <v>13829</v>
      </c>
      <c r="G617" s="14"/>
    </row>
    <row r="618">
      <c r="A618" s="437" t="s">
        <v>368</v>
      </c>
      <c r="B618" s="445" t="s">
        <v>368</v>
      </c>
      <c r="C618" s="14"/>
      <c r="D618" s="14"/>
      <c r="E618" s="14" t="s">
        <v>238</v>
      </c>
      <c r="F618" s="14" t="s">
        <v>13830</v>
      </c>
      <c r="G618" s="14"/>
    </row>
    <row r="619">
      <c r="A619" s="393" t="s">
        <v>13831</v>
      </c>
    </row>
    <row r="620">
      <c r="A620" s="237" t="s">
        <v>6022</v>
      </c>
      <c r="B620" s="4"/>
      <c r="C620" s="4"/>
      <c r="D620" s="4"/>
      <c r="E620" s="4"/>
      <c r="F620" s="4"/>
      <c r="G620" s="4"/>
    </row>
    <row r="621">
      <c r="A621" s="446" t="s">
        <v>10828</v>
      </c>
      <c r="B621" s="117" t="s">
        <v>10829</v>
      </c>
      <c r="C621" s="9" t="s">
        <v>13832</v>
      </c>
      <c r="D621" s="89" t="s">
        <v>13833</v>
      </c>
      <c r="E621" s="9"/>
      <c r="F621" s="89" t="s">
        <v>13834</v>
      </c>
      <c r="G621" s="89"/>
    </row>
    <row r="622">
      <c r="A622" s="446" t="s">
        <v>1454</v>
      </c>
      <c r="B622" s="117" t="s">
        <v>10794</v>
      </c>
      <c r="C622" s="9" t="s">
        <v>10795</v>
      </c>
      <c r="D622" s="89" t="s">
        <v>10796</v>
      </c>
      <c r="E622" s="9"/>
      <c r="F622" s="89" t="s">
        <v>13835</v>
      </c>
      <c r="G622" s="89"/>
    </row>
    <row r="623">
      <c r="A623" s="446" t="s">
        <v>1454</v>
      </c>
      <c r="B623" s="117" t="s">
        <v>13781</v>
      </c>
      <c r="C623" s="9" t="s">
        <v>13836</v>
      </c>
      <c r="D623" s="89" t="s">
        <v>13837</v>
      </c>
      <c r="E623" s="9"/>
      <c r="F623" s="89" t="s">
        <v>13835</v>
      </c>
      <c r="G623" s="89"/>
    </row>
    <row r="624">
      <c r="A624" s="446" t="s">
        <v>326</v>
      </c>
      <c r="B624" s="117" t="s">
        <v>10673</v>
      </c>
      <c r="C624" s="9" t="s">
        <v>13838</v>
      </c>
      <c r="D624" s="89" t="s">
        <v>13839</v>
      </c>
      <c r="E624" s="9"/>
      <c r="F624" s="89" t="s">
        <v>13840</v>
      </c>
      <c r="G624" s="89"/>
    </row>
    <row r="625">
      <c r="A625" s="446" t="s">
        <v>671</v>
      </c>
      <c r="B625" s="117" t="s">
        <v>13841</v>
      </c>
      <c r="C625" s="9" t="s">
        <v>676</v>
      </c>
      <c r="D625" s="89" t="s">
        <v>13842</v>
      </c>
      <c r="E625" s="9"/>
      <c r="F625" s="89" t="s">
        <v>13843</v>
      </c>
      <c r="G625" s="89"/>
    </row>
    <row r="626">
      <c r="A626" s="446" t="s">
        <v>671</v>
      </c>
      <c r="B626" s="117" t="s">
        <v>13841</v>
      </c>
      <c r="C626" s="9" t="s">
        <v>4735</v>
      </c>
      <c r="D626" s="89" t="s">
        <v>13844</v>
      </c>
      <c r="E626" s="9"/>
      <c r="F626" s="89" t="s">
        <v>13845</v>
      </c>
      <c r="G626" s="89"/>
    </row>
    <row r="627">
      <c r="A627" s="446" t="s">
        <v>687</v>
      </c>
      <c r="B627" s="117" t="s">
        <v>11090</v>
      </c>
      <c r="C627" s="9" t="s">
        <v>13846</v>
      </c>
      <c r="D627" s="89" t="s">
        <v>13847</v>
      </c>
      <c r="E627" s="9"/>
      <c r="F627" s="89" t="s">
        <v>13848</v>
      </c>
      <c r="G627" s="89"/>
    </row>
    <row r="628">
      <c r="A628" s="446" t="s">
        <v>988</v>
      </c>
      <c r="B628" s="117" t="s">
        <v>6147</v>
      </c>
      <c r="C628" s="9" t="s">
        <v>13849</v>
      </c>
      <c r="D628" s="89" t="s">
        <v>13850</v>
      </c>
      <c r="E628" s="9" t="s">
        <v>13851</v>
      </c>
      <c r="F628" s="89" t="s">
        <v>13852</v>
      </c>
      <c r="G628" s="89"/>
    </row>
    <row r="629">
      <c r="A629" s="446" t="s">
        <v>388</v>
      </c>
      <c r="B629" s="117" t="s">
        <v>1010</v>
      </c>
      <c r="C629" s="9" t="s">
        <v>13853</v>
      </c>
      <c r="D629" s="89" t="s">
        <v>13854</v>
      </c>
      <c r="E629" s="9"/>
      <c r="F629" s="89" t="s">
        <v>13855</v>
      </c>
      <c r="G629" s="89"/>
    </row>
    <row r="630">
      <c r="A630" s="446" t="s">
        <v>388</v>
      </c>
      <c r="B630" s="117" t="s">
        <v>1010</v>
      </c>
      <c r="C630" s="9" t="s">
        <v>4818</v>
      </c>
      <c r="D630" s="89" t="s">
        <v>2846</v>
      </c>
      <c r="E630" s="9"/>
      <c r="F630" s="89" t="s">
        <v>13856</v>
      </c>
      <c r="G630" s="89"/>
    </row>
    <row r="631">
      <c r="A631" s="446" t="s">
        <v>388</v>
      </c>
      <c r="B631" s="117" t="s">
        <v>1010</v>
      </c>
      <c r="C631" s="9" t="s">
        <v>10625</v>
      </c>
      <c r="D631" s="89" t="s">
        <v>13857</v>
      </c>
      <c r="E631" s="9"/>
      <c r="F631" s="89" t="s">
        <v>13858</v>
      </c>
      <c r="G631" s="89"/>
    </row>
    <row r="632">
      <c r="A632" s="446" t="s">
        <v>388</v>
      </c>
      <c r="B632" s="117" t="s">
        <v>1010</v>
      </c>
      <c r="C632" s="9" t="s">
        <v>12398</v>
      </c>
      <c r="D632" s="89" t="s">
        <v>13859</v>
      </c>
      <c r="E632" s="9"/>
      <c r="F632" s="89" t="s">
        <v>13858</v>
      </c>
      <c r="G632" s="89"/>
    </row>
    <row r="633">
      <c r="A633" s="446" t="s">
        <v>388</v>
      </c>
      <c r="B633" s="117" t="s">
        <v>1010</v>
      </c>
      <c r="C633" s="9" t="s">
        <v>2225</v>
      </c>
      <c r="D633" s="89" t="s">
        <v>4641</v>
      </c>
      <c r="E633" s="9" t="s">
        <v>13860</v>
      </c>
      <c r="F633" s="89" t="s">
        <v>13861</v>
      </c>
      <c r="G633" s="89"/>
    </row>
    <row r="634">
      <c r="A634" s="446" t="s">
        <v>388</v>
      </c>
      <c r="B634" s="117" t="s">
        <v>1010</v>
      </c>
      <c r="C634" s="9" t="s">
        <v>10636</v>
      </c>
      <c r="D634" s="89" t="s">
        <v>13862</v>
      </c>
      <c r="E634" s="9"/>
      <c r="F634" s="89" t="s">
        <v>13863</v>
      </c>
      <c r="G634" s="89"/>
    </row>
    <row r="635">
      <c r="A635" s="446" t="s">
        <v>388</v>
      </c>
      <c r="B635" s="117" t="s">
        <v>1010</v>
      </c>
      <c r="C635" s="9" t="s">
        <v>13864</v>
      </c>
      <c r="D635" s="89" t="s">
        <v>13865</v>
      </c>
      <c r="E635" s="9"/>
      <c r="F635" s="89" t="s">
        <v>13848</v>
      </c>
      <c r="G635" s="89"/>
    </row>
    <row r="636">
      <c r="A636" s="446" t="s">
        <v>388</v>
      </c>
      <c r="B636" s="117" t="s">
        <v>1010</v>
      </c>
      <c r="C636" s="9" t="s">
        <v>13864</v>
      </c>
      <c r="D636" s="89" t="s">
        <v>13866</v>
      </c>
      <c r="E636" s="9"/>
      <c r="F636" s="89" t="s">
        <v>13867</v>
      </c>
      <c r="G636" s="89"/>
    </row>
    <row r="637">
      <c r="A637" s="446" t="s">
        <v>388</v>
      </c>
      <c r="B637" s="117" t="s">
        <v>1010</v>
      </c>
      <c r="C637" s="9" t="s">
        <v>7543</v>
      </c>
      <c r="D637" s="89" t="s">
        <v>13868</v>
      </c>
      <c r="E637" s="9"/>
      <c r="F637" s="89" t="s">
        <v>13869</v>
      </c>
      <c r="G637" s="89"/>
    </row>
    <row r="638">
      <c r="A638" s="446" t="s">
        <v>1035</v>
      </c>
      <c r="B638" s="117" t="s">
        <v>13699</v>
      </c>
      <c r="C638" s="9" t="s">
        <v>13870</v>
      </c>
      <c r="D638" s="89" t="s">
        <v>3534</v>
      </c>
      <c r="E638" s="9"/>
      <c r="F638" s="89" t="s">
        <v>13871</v>
      </c>
      <c r="G638" s="89"/>
    </row>
    <row r="639">
      <c r="A639" s="446" t="s">
        <v>1035</v>
      </c>
      <c r="B639" s="117" t="s">
        <v>1041</v>
      </c>
      <c r="C639" s="9" t="s">
        <v>13872</v>
      </c>
      <c r="D639" s="89" t="s">
        <v>12120</v>
      </c>
      <c r="E639" s="9"/>
      <c r="F639" s="89" t="s">
        <v>13873</v>
      </c>
      <c r="G639" s="89"/>
    </row>
    <row r="640">
      <c r="A640" s="446" t="s">
        <v>234</v>
      </c>
      <c r="B640" s="117" t="s">
        <v>13874</v>
      </c>
      <c r="C640" s="9" t="s">
        <v>13875</v>
      </c>
      <c r="D640" s="89" t="s">
        <v>13876</v>
      </c>
      <c r="E640" s="9"/>
      <c r="F640" s="89" t="s">
        <v>13877</v>
      </c>
      <c r="G640" s="89"/>
    </row>
    <row r="641">
      <c r="A641" s="446" t="s">
        <v>234</v>
      </c>
      <c r="B641" s="117" t="s">
        <v>13874</v>
      </c>
      <c r="C641" s="9" t="s">
        <v>13875</v>
      </c>
      <c r="D641" s="89" t="s">
        <v>13878</v>
      </c>
      <c r="E641" s="9"/>
      <c r="F641" s="89" t="s">
        <v>13877</v>
      </c>
      <c r="G641" s="89"/>
    </row>
    <row r="642">
      <c r="A642" s="446" t="s">
        <v>234</v>
      </c>
      <c r="B642" s="117" t="s">
        <v>13879</v>
      </c>
      <c r="C642" s="9" t="s">
        <v>13880</v>
      </c>
      <c r="D642" s="89" t="s">
        <v>13881</v>
      </c>
      <c r="E642" s="9"/>
      <c r="F642" s="89" t="s">
        <v>13882</v>
      </c>
      <c r="G642" s="89"/>
    </row>
    <row r="643">
      <c r="A643" s="446" t="s">
        <v>234</v>
      </c>
      <c r="B643" s="117" t="s">
        <v>13879</v>
      </c>
      <c r="C643" s="9" t="s">
        <v>13880</v>
      </c>
      <c r="D643" s="89" t="s">
        <v>13883</v>
      </c>
      <c r="E643" s="9"/>
      <c r="F643" s="89" t="s">
        <v>13882</v>
      </c>
      <c r="G643" s="89"/>
    </row>
    <row r="644">
      <c r="A644" s="446" t="s">
        <v>234</v>
      </c>
      <c r="B644" s="117" t="s">
        <v>13879</v>
      </c>
      <c r="C644" s="9" t="s">
        <v>13884</v>
      </c>
      <c r="D644" s="89" t="s">
        <v>13885</v>
      </c>
      <c r="E644" s="9"/>
      <c r="F644" s="89" t="s">
        <v>13886</v>
      </c>
      <c r="G644" s="89"/>
    </row>
    <row r="645">
      <c r="A645" s="446" t="s">
        <v>234</v>
      </c>
      <c r="B645" s="117" t="s">
        <v>13879</v>
      </c>
      <c r="C645" s="9" t="s">
        <v>13887</v>
      </c>
      <c r="D645" s="89" t="s">
        <v>13888</v>
      </c>
      <c r="E645" s="9"/>
      <c r="F645" s="89" t="s">
        <v>13871</v>
      </c>
      <c r="G645" s="89"/>
    </row>
    <row r="646">
      <c r="A646" s="446" t="s">
        <v>234</v>
      </c>
      <c r="B646" s="117" t="s">
        <v>13879</v>
      </c>
      <c r="C646" s="9" t="s">
        <v>13887</v>
      </c>
      <c r="D646" s="89" t="s">
        <v>368</v>
      </c>
      <c r="E646" s="9" t="s">
        <v>13889</v>
      </c>
      <c r="F646" s="89" t="s">
        <v>13871</v>
      </c>
      <c r="G646" s="89"/>
    </row>
    <row r="647">
      <c r="A647" s="446" t="s">
        <v>234</v>
      </c>
      <c r="B647" s="117" t="s">
        <v>12033</v>
      </c>
      <c r="C647" s="9" t="s">
        <v>13890</v>
      </c>
      <c r="D647" s="89" t="s">
        <v>13891</v>
      </c>
      <c r="E647" s="9"/>
      <c r="F647" s="89" t="s">
        <v>13835</v>
      </c>
      <c r="G647" s="89"/>
    </row>
    <row r="648">
      <c r="A648" s="446" t="s">
        <v>234</v>
      </c>
      <c r="B648" s="117" t="s">
        <v>13892</v>
      </c>
      <c r="C648" s="9" t="s">
        <v>13893</v>
      </c>
      <c r="D648" s="89" t="s">
        <v>13894</v>
      </c>
      <c r="E648" s="9"/>
      <c r="F648" s="89" t="s">
        <v>13895</v>
      </c>
      <c r="G648" s="89"/>
    </row>
    <row r="649">
      <c r="A649" s="446" t="s">
        <v>234</v>
      </c>
      <c r="B649" s="117" t="s">
        <v>13892</v>
      </c>
      <c r="C649" s="9" t="s">
        <v>13893</v>
      </c>
      <c r="D649" s="89" t="s">
        <v>13896</v>
      </c>
      <c r="E649" s="9"/>
      <c r="F649" s="89" t="s">
        <v>13895</v>
      </c>
      <c r="G649" s="89"/>
    </row>
    <row r="650">
      <c r="A650" s="446" t="s">
        <v>234</v>
      </c>
      <c r="B650" s="117" t="s">
        <v>13892</v>
      </c>
      <c r="C650" s="9" t="s">
        <v>13893</v>
      </c>
      <c r="D650" s="89" t="s">
        <v>13897</v>
      </c>
      <c r="E650" s="9"/>
      <c r="F650" s="89" t="s">
        <v>13895</v>
      </c>
      <c r="G650" s="89"/>
    </row>
    <row r="651">
      <c r="A651" s="446" t="s">
        <v>234</v>
      </c>
      <c r="B651" s="447" t="s">
        <v>13898</v>
      </c>
      <c r="C651" s="9" t="s">
        <v>13899</v>
      </c>
      <c r="D651" s="89" t="s">
        <v>13900</v>
      </c>
      <c r="E651" s="9"/>
      <c r="F651" s="89" t="s">
        <v>13901</v>
      </c>
      <c r="G651" s="89"/>
    </row>
    <row r="652">
      <c r="A652" s="446" t="s">
        <v>234</v>
      </c>
      <c r="B652" s="447" t="s">
        <v>13898</v>
      </c>
      <c r="C652" s="13" t="s">
        <v>13902</v>
      </c>
      <c r="D652" s="13" t="s">
        <v>13903</v>
      </c>
      <c r="E652" s="9"/>
      <c r="F652" s="89" t="s">
        <v>13904</v>
      </c>
      <c r="G652" s="89"/>
    </row>
    <row r="653">
      <c r="A653" s="446" t="s">
        <v>234</v>
      </c>
      <c r="B653" s="117" t="s">
        <v>8168</v>
      </c>
      <c r="C653" s="9" t="s">
        <v>13905</v>
      </c>
      <c r="D653" s="89" t="s">
        <v>13906</v>
      </c>
      <c r="E653" s="9"/>
      <c r="F653" s="89" t="s">
        <v>13835</v>
      </c>
      <c r="G653" s="89"/>
    </row>
    <row r="654">
      <c r="A654" s="446" t="s">
        <v>234</v>
      </c>
      <c r="B654" s="117" t="s">
        <v>13907</v>
      </c>
      <c r="C654" s="9" t="s">
        <v>13908</v>
      </c>
      <c r="D654" s="89" t="s">
        <v>13909</v>
      </c>
      <c r="E654" s="9"/>
      <c r="F654" s="89" t="s">
        <v>13901</v>
      </c>
      <c r="G654" s="89"/>
    </row>
    <row r="655">
      <c r="A655" s="446" t="s">
        <v>234</v>
      </c>
      <c r="B655" s="117" t="s">
        <v>13907</v>
      </c>
      <c r="C655" s="9" t="s">
        <v>13910</v>
      </c>
      <c r="D655" s="89" t="s">
        <v>13909</v>
      </c>
      <c r="E655" s="9"/>
      <c r="F655" s="89" t="s">
        <v>13901</v>
      </c>
      <c r="G655" s="89"/>
    </row>
    <row r="656">
      <c r="A656" s="446" t="s">
        <v>234</v>
      </c>
      <c r="B656" s="117" t="s">
        <v>625</v>
      </c>
      <c r="C656" s="9" t="s">
        <v>13911</v>
      </c>
      <c r="D656" s="9" t="s">
        <v>630</v>
      </c>
      <c r="E656" s="9" t="s">
        <v>13912</v>
      </c>
      <c r="F656" s="89" t="s">
        <v>13913</v>
      </c>
      <c r="G656" s="89"/>
    </row>
    <row r="657">
      <c r="A657" s="446" t="s">
        <v>234</v>
      </c>
      <c r="B657" s="117" t="s">
        <v>13914</v>
      </c>
      <c r="C657" s="9" t="s">
        <v>13915</v>
      </c>
      <c r="D657" s="9" t="s">
        <v>13916</v>
      </c>
      <c r="E657" s="9"/>
      <c r="F657" s="89" t="s">
        <v>13840</v>
      </c>
      <c r="G657" s="89"/>
    </row>
    <row r="658">
      <c r="A658" s="446" t="s">
        <v>234</v>
      </c>
      <c r="B658" s="117" t="s">
        <v>13914</v>
      </c>
      <c r="C658" s="9" t="s">
        <v>9450</v>
      </c>
      <c r="D658" s="9" t="s">
        <v>13917</v>
      </c>
      <c r="E658" s="9"/>
      <c r="F658" s="89" t="s">
        <v>13834</v>
      </c>
      <c r="G658" s="89"/>
    </row>
    <row r="659">
      <c r="A659" s="446" t="s">
        <v>234</v>
      </c>
      <c r="B659" s="117" t="s">
        <v>13914</v>
      </c>
      <c r="C659" s="9" t="s">
        <v>9450</v>
      </c>
      <c r="D659" s="9" t="s">
        <v>13918</v>
      </c>
      <c r="E659" s="9"/>
      <c r="F659" s="89" t="s">
        <v>13834</v>
      </c>
      <c r="G659" s="89"/>
    </row>
    <row r="660">
      <c r="A660" s="446" t="s">
        <v>234</v>
      </c>
      <c r="B660" s="117" t="s">
        <v>13914</v>
      </c>
      <c r="C660" s="9" t="s">
        <v>9450</v>
      </c>
      <c r="D660" s="9" t="s">
        <v>13919</v>
      </c>
      <c r="E660" s="9"/>
      <c r="F660" s="89" t="s">
        <v>13834</v>
      </c>
      <c r="G660" s="89"/>
    </row>
    <row r="661">
      <c r="A661" s="446" t="s">
        <v>234</v>
      </c>
      <c r="B661" s="117" t="s">
        <v>13914</v>
      </c>
      <c r="C661" s="9" t="s">
        <v>9450</v>
      </c>
      <c r="D661" s="9" t="s">
        <v>13920</v>
      </c>
      <c r="E661" s="9"/>
      <c r="F661" s="89" t="s">
        <v>13834</v>
      </c>
      <c r="G661" s="89"/>
    </row>
    <row r="662">
      <c r="A662" s="446" t="s">
        <v>234</v>
      </c>
      <c r="B662" s="117" t="s">
        <v>13914</v>
      </c>
      <c r="C662" s="9" t="s">
        <v>9450</v>
      </c>
      <c r="D662" s="9" t="s">
        <v>13921</v>
      </c>
      <c r="E662" s="9"/>
      <c r="F662" s="89" t="s">
        <v>13834</v>
      </c>
      <c r="G662" s="89"/>
    </row>
    <row r="663">
      <c r="A663" s="446" t="s">
        <v>234</v>
      </c>
      <c r="B663" s="117" t="s">
        <v>1172</v>
      </c>
      <c r="C663" s="9" t="s">
        <v>13922</v>
      </c>
      <c r="D663" s="9" t="s">
        <v>13923</v>
      </c>
      <c r="E663" s="9" t="s">
        <v>10881</v>
      </c>
      <c r="F663" s="89" t="s">
        <v>13834</v>
      </c>
      <c r="G663" s="89"/>
    </row>
    <row r="664">
      <c r="A664" s="446" t="s">
        <v>234</v>
      </c>
      <c r="B664" s="117" t="s">
        <v>1172</v>
      </c>
      <c r="C664" s="9" t="s">
        <v>13924</v>
      </c>
      <c r="D664" s="9" t="s">
        <v>13925</v>
      </c>
      <c r="E664" s="9" t="s">
        <v>10881</v>
      </c>
      <c r="F664" s="89" t="s">
        <v>13913</v>
      </c>
      <c r="G664" s="89"/>
    </row>
    <row r="665">
      <c r="A665" s="446" t="s">
        <v>234</v>
      </c>
      <c r="B665" s="117" t="s">
        <v>1172</v>
      </c>
      <c r="C665" s="9" t="s">
        <v>13926</v>
      </c>
      <c r="D665" s="9" t="s">
        <v>13927</v>
      </c>
      <c r="E665" s="9" t="s">
        <v>10881</v>
      </c>
      <c r="F665" s="89" t="s">
        <v>13913</v>
      </c>
      <c r="G665" s="89"/>
    </row>
    <row r="666">
      <c r="A666" s="446" t="s">
        <v>234</v>
      </c>
      <c r="B666" s="117" t="s">
        <v>1172</v>
      </c>
      <c r="C666" s="9" t="s">
        <v>13928</v>
      </c>
      <c r="D666" s="9" t="s">
        <v>13929</v>
      </c>
      <c r="E666" s="9"/>
      <c r="F666" s="89" t="s">
        <v>13930</v>
      </c>
      <c r="G666" s="89"/>
    </row>
    <row r="667">
      <c r="A667" s="446" t="s">
        <v>234</v>
      </c>
      <c r="B667" s="117" t="s">
        <v>1172</v>
      </c>
      <c r="C667" s="9" t="s">
        <v>13931</v>
      </c>
      <c r="D667" s="9" t="s">
        <v>6072</v>
      </c>
      <c r="E667" s="9"/>
      <c r="F667" s="89" t="s">
        <v>13834</v>
      </c>
      <c r="G667" s="89"/>
    </row>
    <row r="668">
      <c r="A668" s="446" t="s">
        <v>234</v>
      </c>
      <c r="B668" s="117" t="s">
        <v>1953</v>
      </c>
      <c r="C668" s="9" t="s">
        <v>13932</v>
      </c>
      <c r="D668" s="9" t="s">
        <v>13933</v>
      </c>
      <c r="E668" s="9"/>
      <c r="F668" s="89" t="s">
        <v>13835</v>
      </c>
      <c r="G668" s="89"/>
    </row>
    <row r="669">
      <c r="A669" s="446" t="s">
        <v>234</v>
      </c>
      <c r="B669" s="117" t="s">
        <v>1962</v>
      </c>
      <c r="C669" s="9"/>
      <c r="D669" s="9" t="s">
        <v>13934</v>
      </c>
      <c r="E669" s="9"/>
      <c r="F669" s="89" t="s">
        <v>13935</v>
      </c>
      <c r="G669" s="89"/>
    </row>
    <row r="670">
      <c r="A670" s="60" t="s">
        <v>366</v>
      </c>
    </row>
    <row r="671">
      <c r="A671" s="446" t="s">
        <v>13936</v>
      </c>
      <c r="B671" s="117" t="s">
        <v>13937</v>
      </c>
      <c r="C671" s="9"/>
      <c r="D671" s="89"/>
      <c r="E671" s="9"/>
      <c r="F671" s="89"/>
      <c r="G671" s="89"/>
    </row>
    <row r="672">
      <c r="A672" s="446" t="s">
        <v>4788</v>
      </c>
      <c r="B672" s="117" t="s">
        <v>5289</v>
      </c>
      <c r="C672" s="9"/>
      <c r="D672" s="89"/>
      <c r="E672" s="9" t="s">
        <v>13938</v>
      </c>
      <c r="F672" s="89"/>
      <c r="G672" s="89"/>
    </row>
    <row r="673">
      <c r="A673" s="446" t="s">
        <v>1454</v>
      </c>
      <c r="B673" s="117" t="s">
        <v>13781</v>
      </c>
      <c r="C673" s="9"/>
      <c r="D673" s="89"/>
      <c r="E673" s="9" t="s">
        <v>13939</v>
      </c>
      <c r="F673" s="89" t="s">
        <v>13835</v>
      </c>
      <c r="G673" s="89"/>
    </row>
    <row r="674">
      <c r="A674" s="446" t="s">
        <v>230</v>
      </c>
      <c r="B674" s="117" t="s">
        <v>13940</v>
      </c>
      <c r="C674" s="9"/>
      <c r="D674" s="89"/>
      <c r="E674" s="9"/>
      <c r="F674" s="89" t="s">
        <v>13848</v>
      </c>
      <c r="G674" s="89"/>
    </row>
    <row r="675">
      <c r="A675" s="446" t="s">
        <v>1016</v>
      </c>
      <c r="B675" s="117" t="s">
        <v>13941</v>
      </c>
      <c r="C675" s="9"/>
      <c r="D675" s="89"/>
      <c r="E675" s="9"/>
      <c r="F675" s="89" t="s">
        <v>13855</v>
      </c>
      <c r="G675" s="89"/>
    </row>
    <row r="676">
      <c r="A676" s="446" t="s">
        <v>1107</v>
      </c>
      <c r="B676" s="117" t="s">
        <v>368</v>
      </c>
      <c r="C676" s="9"/>
      <c r="D676" s="89"/>
      <c r="E676" s="9" t="s">
        <v>707</v>
      </c>
      <c r="F676" s="89" t="s">
        <v>13834</v>
      </c>
      <c r="G676" s="89"/>
    </row>
    <row r="677">
      <c r="A677" s="446" t="s">
        <v>368</v>
      </c>
      <c r="B677" s="117" t="s">
        <v>368</v>
      </c>
      <c r="C677" s="9"/>
      <c r="D677" s="9"/>
      <c r="E677" s="9" t="s">
        <v>13942</v>
      </c>
      <c r="F677" s="89" t="s">
        <v>13843</v>
      </c>
      <c r="G677" s="89"/>
    </row>
    <row r="678">
      <c r="A678" s="439" t="s">
        <v>13943</v>
      </c>
    </row>
    <row r="679">
      <c r="A679" s="446" t="s">
        <v>4788</v>
      </c>
      <c r="B679" s="117" t="s">
        <v>7260</v>
      </c>
      <c r="C679" s="9" t="s">
        <v>13944</v>
      </c>
      <c r="D679" s="89" t="s">
        <v>13945</v>
      </c>
      <c r="E679" s="9"/>
      <c r="F679" s="89" t="s">
        <v>13946</v>
      </c>
      <c r="G679" s="89"/>
    </row>
    <row r="680">
      <c r="A680" s="446" t="s">
        <v>248</v>
      </c>
      <c r="B680" s="117" t="s">
        <v>10537</v>
      </c>
      <c r="C680" s="9" t="s">
        <v>4581</v>
      </c>
      <c r="D680" s="89" t="s">
        <v>13947</v>
      </c>
      <c r="E680" s="9"/>
      <c r="F680" s="89" t="s">
        <v>13946</v>
      </c>
      <c r="G680" s="89"/>
    </row>
    <row r="681">
      <c r="A681" s="446" t="s">
        <v>388</v>
      </c>
      <c r="B681" s="117" t="s">
        <v>1010</v>
      </c>
      <c r="C681" s="9" t="s">
        <v>13864</v>
      </c>
      <c r="D681" s="89" t="s">
        <v>368</v>
      </c>
      <c r="E681" s="9"/>
      <c r="F681" s="89" t="s">
        <v>13946</v>
      </c>
      <c r="G681" s="89"/>
    </row>
    <row r="682">
      <c r="A682" s="60" t="s">
        <v>366</v>
      </c>
    </row>
    <row r="683">
      <c r="A683" s="446" t="s">
        <v>368</v>
      </c>
      <c r="B683" s="117" t="s">
        <v>368</v>
      </c>
      <c r="C683" s="9"/>
      <c r="D683" s="9"/>
      <c r="E683" s="9" t="s">
        <v>13948</v>
      </c>
      <c r="F683" s="127" t="s">
        <v>13949</v>
      </c>
      <c r="G683" s="89"/>
    </row>
    <row r="684">
      <c r="A684" s="393" t="s">
        <v>13950</v>
      </c>
    </row>
    <row r="685">
      <c r="A685" s="420" t="s">
        <v>4788</v>
      </c>
      <c r="B685" s="448" t="s">
        <v>5289</v>
      </c>
      <c r="C685" s="9" t="s">
        <v>13951</v>
      </c>
      <c r="D685" s="89" t="s">
        <v>13952</v>
      </c>
      <c r="E685" s="9"/>
      <c r="F685" s="89" t="s">
        <v>13953</v>
      </c>
      <c r="G685" s="89"/>
    </row>
    <row r="686">
      <c r="A686" s="420" t="s">
        <v>316</v>
      </c>
      <c r="B686" s="448" t="s">
        <v>4651</v>
      </c>
      <c r="C686" s="9" t="s">
        <v>6766</v>
      </c>
      <c r="D686" s="89" t="s">
        <v>2434</v>
      </c>
      <c r="E686" s="9" t="s">
        <v>4562</v>
      </c>
      <c r="F686" s="89" t="s">
        <v>13954</v>
      </c>
      <c r="G686" s="89"/>
    </row>
    <row r="687">
      <c r="A687" s="420" t="s">
        <v>316</v>
      </c>
      <c r="B687" s="449" t="s">
        <v>10836</v>
      </c>
      <c r="C687" s="9" t="s">
        <v>10837</v>
      </c>
      <c r="D687" s="89" t="s">
        <v>10838</v>
      </c>
      <c r="E687" s="9"/>
      <c r="F687" s="89" t="s">
        <v>13955</v>
      </c>
      <c r="G687" s="89"/>
    </row>
    <row r="688">
      <c r="A688" s="420" t="s">
        <v>1454</v>
      </c>
      <c r="B688" s="448" t="s">
        <v>13956</v>
      </c>
      <c r="C688" s="9" t="s">
        <v>13957</v>
      </c>
      <c r="D688" s="89" t="s">
        <v>13958</v>
      </c>
      <c r="E688" s="9"/>
      <c r="F688" s="89" t="s">
        <v>13959</v>
      </c>
      <c r="G688" s="89"/>
    </row>
    <row r="689">
      <c r="A689" s="420" t="s">
        <v>230</v>
      </c>
      <c r="B689" s="448" t="s">
        <v>2597</v>
      </c>
      <c r="C689" s="9" t="s">
        <v>2598</v>
      </c>
      <c r="D689" s="89" t="s">
        <v>13960</v>
      </c>
      <c r="E689" s="9"/>
      <c r="F689" s="89" t="s">
        <v>13961</v>
      </c>
      <c r="G689" s="89"/>
    </row>
    <row r="690">
      <c r="A690" s="420" t="s">
        <v>234</v>
      </c>
      <c r="B690" s="448" t="s">
        <v>1115</v>
      </c>
      <c r="C690" s="9" t="s">
        <v>13708</v>
      </c>
      <c r="D690" s="89" t="s">
        <v>13962</v>
      </c>
      <c r="E690" s="9"/>
      <c r="F690" s="89" t="s">
        <v>13963</v>
      </c>
      <c r="G690" s="89"/>
    </row>
    <row r="691">
      <c r="A691" s="420" t="s">
        <v>234</v>
      </c>
      <c r="B691" s="448" t="s">
        <v>13914</v>
      </c>
      <c r="C691" s="9" t="s">
        <v>9450</v>
      </c>
      <c r="D691" s="89" t="s">
        <v>13964</v>
      </c>
      <c r="E691" s="9"/>
      <c r="F691" s="89" t="s">
        <v>13965</v>
      </c>
      <c r="G691" s="89"/>
    </row>
    <row r="692">
      <c r="A692" s="420" t="s">
        <v>234</v>
      </c>
      <c r="B692" s="448" t="s">
        <v>1172</v>
      </c>
      <c r="C692" s="9" t="s">
        <v>13966</v>
      </c>
      <c r="D692" s="89" t="s">
        <v>10880</v>
      </c>
      <c r="E692" s="9" t="s">
        <v>10881</v>
      </c>
      <c r="F692" s="89" t="s">
        <v>13963</v>
      </c>
      <c r="G692" s="89"/>
    </row>
    <row r="693">
      <c r="A693" s="60" t="s">
        <v>366</v>
      </c>
    </row>
    <row r="694">
      <c r="A694" s="420" t="s">
        <v>4788</v>
      </c>
      <c r="B694" s="448" t="s">
        <v>5289</v>
      </c>
      <c r="C694" s="9"/>
      <c r="D694" s="89"/>
      <c r="E694" s="9" t="s">
        <v>3697</v>
      </c>
      <c r="F694" s="89" t="s">
        <v>13953</v>
      </c>
      <c r="G694" s="89"/>
    </row>
    <row r="695">
      <c r="A695" s="420" t="s">
        <v>316</v>
      </c>
      <c r="B695" s="449" t="s">
        <v>6224</v>
      </c>
      <c r="C695" s="9"/>
      <c r="D695" s="89"/>
      <c r="E695" s="9" t="s">
        <v>232</v>
      </c>
      <c r="F695" s="89" t="s">
        <v>13955</v>
      </c>
      <c r="G695" s="89"/>
    </row>
    <row r="696">
      <c r="A696" s="393" t="s">
        <v>13967</v>
      </c>
    </row>
    <row r="697">
      <c r="A697" s="450" t="s">
        <v>10828</v>
      </c>
      <c r="B697" s="170" t="s">
        <v>12284</v>
      </c>
      <c r="C697" s="9" t="s">
        <v>13968</v>
      </c>
      <c r="D697" s="89" t="s">
        <v>13969</v>
      </c>
      <c r="E697" s="9"/>
      <c r="F697" s="89" t="s">
        <v>13970</v>
      </c>
      <c r="G697" s="89"/>
    </row>
    <row r="698">
      <c r="A698" s="450" t="s">
        <v>10828</v>
      </c>
      <c r="B698" s="170" t="s">
        <v>12284</v>
      </c>
      <c r="C698" s="9" t="s">
        <v>13971</v>
      </c>
      <c r="D698" s="89" t="s">
        <v>13972</v>
      </c>
      <c r="E698" s="9"/>
      <c r="F698" s="89" t="s">
        <v>13970</v>
      </c>
      <c r="G698" s="89"/>
    </row>
    <row r="699">
      <c r="A699" s="450" t="s">
        <v>10828</v>
      </c>
      <c r="B699" s="170" t="s">
        <v>12284</v>
      </c>
      <c r="C699" s="9" t="s">
        <v>13973</v>
      </c>
      <c r="D699" s="89" t="s">
        <v>13974</v>
      </c>
      <c r="E699" s="9"/>
      <c r="F699" s="89" t="s">
        <v>13975</v>
      </c>
      <c r="G699" s="89"/>
    </row>
    <row r="700">
      <c r="A700" s="450" t="s">
        <v>10828</v>
      </c>
      <c r="B700" s="170" t="s">
        <v>12284</v>
      </c>
      <c r="C700" s="9" t="s">
        <v>13976</v>
      </c>
      <c r="D700" s="89" t="s">
        <v>13977</v>
      </c>
      <c r="E700" s="9" t="s">
        <v>5350</v>
      </c>
      <c r="F700" s="89" t="s">
        <v>13978</v>
      </c>
      <c r="G700" s="89"/>
    </row>
    <row r="701">
      <c r="A701" s="450" t="s">
        <v>10828</v>
      </c>
      <c r="B701" s="170" t="s">
        <v>12284</v>
      </c>
      <c r="C701" s="9" t="s">
        <v>13979</v>
      </c>
      <c r="D701" s="89" t="s">
        <v>13980</v>
      </c>
      <c r="E701" s="9"/>
      <c r="F701" s="89" t="s">
        <v>13981</v>
      </c>
      <c r="G701" s="89"/>
    </row>
    <row r="702">
      <c r="A702" s="450" t="s">
        <v>10828</v>
      </c>
      <c r="B702" s="170" t="s">
        <v>12284</v>
      </c>
      <c r="C702" s="9" t="s">
        <v>13982</v>
      </c>
      <c r="D702" s="89" t="s">
        <v>13983</v>
      </c>
      <c r="E702" s="9" t="s">
        <v>13984</v>
      </c>
      <c r="F702" s="89" t="s">
        <v>13985</v>
      </c>
      <c r="G702" s="89"/>
    </row>
    <row r="703">
      <c r="A703" s="450" t="s">
        <v>4788</v>
      </c>
      <c r="B703" s="170" t="s">
        <v>7260</v>
      </c>
      <c r="C703" s="9" t="s">
        <v>10193</v>
      </c>
      <c r="D703" s="89" t="s">
        <v>13986</v>
      </c>
      <c r="E703" s="9" t="s">
        <v>13987</v>
      </c>
      <c r="F703" s="89" t="s">
        <v>13975</v>
      </c>
      <c r="G703" s="89"/>
    </row>
    <row r="704">
      <c r="A704" s="450" t="s">
        <v>316</v>
      </c>
      <c r="B704" s="170" t="s">
        <v>1446</v>
      </c>
      <c r="C704" s="9" t="s">
        <v>13988</v>
      </c>
      <c r="D704" s="89" t="s">
        <v>13989</v>
      </c>
      <c r="E704" s="9"/>
      <c r="F704" s="89" t="s">
        <v>13990</v>
      </c>
      <c r="G704" s="89"/>
    </row>
    <row r="705">
      <c r="A705" s="450" t="s">
        <v>316</v>
      </c>
      <c r="B705" s="170" t="s">
        <v>1446</v>
      </c>
      <c r="C705" s="9" t="s">
        <v>13991</v>
      </c>
      <c r="D705" s="89" t="s">
        <v>9620</v>
      </c>
      <c r="E705" s="9"/>
      <c r="F705" s="89" t="s">
        <v>13990</v>
      </c>
      <c r="G705" s="89"/>
    </row>
    <row r="706">
      <c r="A706" s="450" t="s">
        <v>316</v>
      </c>
      <c r="B706" s="170" t="s">
        <v>1446</v>
      </c>
      <c r="C706" s="9" t="s">
        <v>13992</v>
      </c>
      <c r="D706" s="89" t="s">
        <v>13993</v>
      </c>
      <c r="E706" s="9"/>
      <c r="F706" s="89" t="s">
        <v>13990</v>
      </c>
      <c r="G706" s="89"/>
    </row>
    <row r="707">
      <c r="A707" s="450" t="s">
        <v>316</v>
      </c>
      <c r="B707" s="170" t="s">
        <v>4651</v>
      </c>
      <c r="C707" s="9" t="s">
        <v>13994</v>
      </c>
      <c r="D707" s="89" t="s">
        <v>8459</v>
      </c>
      <c r="E707" s="9"/>
      <c r="F707" s="89" t="s">
        <v>13995</v>
      </c>
      <c r="G707" s="89"/>
    </row>
    <row r="708">
      <c r="A708" s="450" t="s">
        <v>316</v>
      </c>
      <c r="B708" s="170" t="s">
        <v>13996</v>
      </c>
      <c r="C708" s="9" t="s">
        <v>13997</v>
      </c>
      <c r="D708" s="89" t="s">
        <v>13998</v>
      </c>
      <c r="E708" s="9"/>
      <c r="F708" s="89" t="s">
        <v>13975</v>
      </c>
      <c r="G708" s="25"/>
    </row>
    <row r="709">
      <c r="A709" s="450" t="s">
        <v>316</v>
      </c>
      <c r="B709" s="170" t="s">
        <v>13996</v>
      </c>
      <c r="C709" s="9" t="s">
        <v>13997</v>
      </c>
      <c r="D709" s="89" t="s">
        <v>13999</v>
      </c>
      <c r="E709" s="9"/>
      <c r="F709" s="89" t="s">
        <v>13975</v>
      </c>
      <c r="G709" s="25"/>
    </row>
    <row r="710">
      <c r="A710" s="450" t="s">
        <v>326</v>
      </c>
      <c r="B710" s="170" t="s">
        <v>658</v>
      </c>
      <c r="C710" s="9" t="s">
        <v>659</v>
      </c>
      <c r="D710" s="89" t="s">
        <v>660</v>
      </c>
      <c r="E710" s="9"/>
      <c r="F710" s="89" t="s">
        <v>4610</v>
      </c>
      <c r="G710" s="25"/>
    </row>
    <row r="711">
      <c r="A711" s="451" t="s">
        <v>230</v>
      </c>
      <c r="B711" s="170" t="s">
        <v>2597</v>
      </c>
      <c r="C711" s="9" t="s">
        <v>2598</v>
      </c>
      <c r="D711" s="89" t="s">
        <v>13148</v>
      </c>
      <c r="E711" s="91"/>
      <c r="F711" s="89" t="s">
        <v>14000</v>
      </c>
      <c r="G711" s="138"/>
    </row>
    <row r="712">
      <c r="A712" s="451" t="s">
        <v>230</v>
      </c>
      <c r="B712" s="170" t="s">
        <v>2597</v>
      </c>
      <c r="C712" s="9" t="s">
        <v>2598</v>
      </c>
      <c r="D712" s="89" t="s">
        <v>14001</v>
      </c>
      <c r="E712" s="91"/>
      <c r="F712" s="91" t="s">
        <v>14002</v>
      </c>
      <c r="G712" s="138"/>
    </row>
    <row r="713">
      <c r="A713" s="451" t="s">
        <v>230</v>
      </c>
      <c r="B713" s="170" t="s">
        <v>2597</v>
      </c>
      <c r="C713" s="9" t="s">
        <v>2598</v>
      </c>
      <c r="D713" s="89" t="s">
        <v>14003</v>
      </c>
      <c r="E713" s="9"/>
      <c r="F713" s="25" t="s">
        <v>14004</v>
      </c>
      <c r="G713" s="25"/>
    </row>
    <row r="714">
      <c r="A714" s="450" t="s">
        <v>230</v>
      </c>
      <c r="B714" s="170" t="s">
        <v>2597</v>
      </c>
      <c r="C714" s="9" t="s">
        <v>2598</v>
      </c>
      <c r="D714" s="89" t="s">
        <v>14005</v>
      </c>
      <c r="E714" s="9" t="s">
        <v>14006</v>
      </c>
      <c r="F714" s="25" t="s">
        <v>14002</v>
      </c>
      <c r="G714" s="25"/>
    </row>
    <row r="715">
      <c r="A715" s="450" t="s">
        <v>230</v>
      </c>
      <c r="B715" s="452" t="s">
        <v>2597</v>
      </c>
      <c r="C715" s="9" t="s">
        <v>2598</v>
      </c>
      <c r="D715" s="89" t="s">
        <v>14007</v>
      </c>
      <c r="E715" s="9"/>
      <c r="F715" s="25" t="s">
        <v>14002</v>
      </c>
      <c r="G715" s="144"/>
    </row>
    <row r="716">
      <c r="A716" s="450" t="s">
        <v>230</v>
      </c>
      <c r="B716" s="452" t="s">
        <v>2597</v>
      </c>
      <c r="C716" s="9" t="s">
        <v>2598</v>
      </c>
      <c r="D716" s="89" t="s">
        <v>14008</v>
      </c>
      <c r="E716" s="9"/>
      <c r="F716" s="25" t="s">
        <v>14004</v>
      </c>
      <c r="G716" s="144"/>
    </row>
    <row r="717">
      <c r="A717" s="450" t="s">
        <v>230</v>
      </c>
      <c r="B717" s="170" t="s">
        <v>2597</v>
      </c>
      <c r="C717" s="9" t="s">
        <v>2598</v>
      </c>
      <c r="D717" s="89" t="s">
        <v>14009</v>
      </c>
      <c r="E717" s="9" t="s">
        <v>14010</v>
      </c>
      <c r="F717" s="25" t="s">
        <v>14011</v>
      </c>
      <c r="G717" s="144"/>
    </row>
    <row r="718">
      <c r="A718" s="450" t="s">
        <v>230</v>
      </c>
      <c r="B718" s="170" t="s">
        <v>2597</v>
      </c>
      <c r="C718" s="9" t="s">
        <v>2598</v>
      </c>
      <c r="D718" s="89" t="s">
        <v>14012</v>
      </c>
      <c r="E718" s="9"/>
      <c r="F718" s="144" t="s">
        <v>14013</v>
      </c>
      <c r="G718" s="144"/>
    </row>
    <row r="719">
      <c r="A719" s="450" t="s">
        <v>230</v>
      </c>
      <c r="B719" s="170" t="s">
        <v>2597</v>
      </c>
      <c r="C719" s="9" t="s">
        <v>2598</v>
      </c>
      <c r="D719" s="89" t="s">
        <v>14014</v>
      </c>
      <c r="E719" s="9"/>
      <c r="F719" s="25" t="s">
        <v>14011</v>
      </c>
      <c r="G719" s="144"/>
    </row>
    <row r="720">
      <c r="A720" s="450" t="s">
        <v>678</v>
      </c>
      <c r="B720" s="170" t="s">
        <v>6994</v>
      </c>
      <c r="C720" s="9" t="s">
        <v>14015</v>
      </c>
      <c r="D720" s="89" t="s">
        <v>14016</v>
      </c>
      <c r="E720" s="9"/>
      <c r="F720" s="89" t="s">
        <v>14013</v>
      </c>
      <c r="G720" s="89"/>
    </row>
    <row r="721">
      <c r="A721" s="450" t="s">
        <v>687</v>
      </c>
      <c r="B721" s="170" t="s">
        <v>1638</v>
      </c>
      <c r="C721" s="9" t="s">
        <v>7447</v>
      </c>
      <c r="D721" s="89" t="s">
        <v>14017</v>
      </c>
      <c r="E721" s="9"/>
      <c r="F721" s="89" t="s">
        <v>14004</v>
      </c>
      <c r="G721" s="89"/>
    </row>
    <row r="722">
      <c r="A722" s="450" t="s">
        <v>388</v>
      </c>
      <c r="B722" s="170" t="s">
        <v>11194</v>
      </c>
      <c r="C722" s="9" t="s">
        <v>14018</v>
      </c>
      <c r="D722" s="89" t="s">
        <v>14019</v>
      </c>
      <c r="E722" s="9" t="s">
        <v>14020</v>
      </c>
      <c r="F722" s="89" t="s">
        <v>14021</v>
      </c>
      <c r="G722" s="89"/>
    </row>
    <row r="723">
      <c r="A723" s="450" t="s">
        <v>388</v>
      </c>
      <c r="B723" s="170" t="s">
        <v>389</v>
      </c>
      <c r="C723" s="9" t="s">
        <v>14022</v>
      </c>
      <c r="D723" s="89" t="s">
        <v>14023</v>
      </c>
      <c r="E723" s="9" t="s">
        <v>14024</v>
      </c>
      <c r="F723" s="89" t="s">
        <v>14025</v>
      </c>
      <c r="G723" s="89"/>
    </row>
    <row r="724">
      <c r="A724" s="450" t="s">
        <v>388</v>
      </c>
      <c r="B724" s="170" t="s">
        <v>389</v>
      </c>
      <c r="C724" s="9" t="s">
        <v>14026</v>
      </c>
      <c r="D724" s="89" t="s">
        <v>14027</v>
      </c>
      <c r="E724" s="9"/>
      <c r="F724" s="89" t="s">
        <v>14028</v>
      </c>
      <c r="G724" s="89"/>
    </row>
    <row r="725">
      <c r="A725" s="450" t="s">
        <v>388</v>
      </c>
      <c r="B725" s="170" t="s">
        <v>389</v>
      </c>
      <c r="C725" s="9" t="s">
        <v>14029</v>
      </c>
      <c r="D725" s="89" t="s">
        <v>368</v>
      </c>
      <c r="E725" s="9" t="s">
        <v>837</v>
      </c>
      <c r="F725" s="89" t="s">
        <v>14030</v>
      </c>
      <c r="G725" s="89"/>
    </row>
    <row r="726">
      <c r="A726" s="450" t="s">
        <v>388</v>
      </c>
      <c r="B726" s="170" t="s">
        <v>389</v>
      </c>
      <c r="C726" s="9" t="s">
        <v>14029</v>
      </c>
      <c r="D726" s="89" t="s">
        <v>368</v>
      </c>
      <c r="E726" s="9" t="s">
        <v>14031</v>
      </c>
      <c r="F726" s="89" t="s">
        <v>14030</v>
      </c>
      <c r="G726" s="89"/>
    </row>
    <row r="727">
      <c r="A727" s="450" t="s">
        <v>388</v>
      </c>
      <c r="B727" s="170" t="s">
        <v>389</v>
      </c>
      <c r="C727" s="9" t="s">
        <v>14032</v>
      </c>
      <c r="D727" s="89" t="s">
        <v>368</v>
      </c>
      <c r="E727" s="9" t="s">
        <v>14033</v>
      </c>
      <c r="F727" s="89" t="s">
        <v>14028</v>
      </c>
      <c r="G727" s="89"/>
    </row>
    <row r="728">
      <c r="A728" s="450" t="s">
        <v>388</v>
      </c>
      <c r="B728" s="170" t="s">
        <v>389</v>
      </c>
      <c r="C728" s="9" t="s">
        <v>14034</v>
      </c>
      <c r="D728" s="89" t="s">
        <v>368</v>
      </c>
      <c r="E728" s="9" t="s">
        <v>14035</v>
      </c>
      <c r="F728" s="89" t="s">
        <v>14036</v>
      </c>
      <c r="G728" s="89"/>
    </row>
    <row r="729">
      <c r="A729" s="450" t="s">
        <v>388</v>
      </c>
      <c r="B729" s="170" t="s">
        <v>1010</v>
      </c>
      <c r="C729" s="9" t="s">
        <v>14037</v>
      </c>
      <c r="D729" s="89" t="s">
        <v>14038</v>
      </c>
      <c r="E729" s="9"/>
      <c r="F729" s="89" t="s">
        <v>14039</v>
      </c>
      <c r="G729" s="89"/>
    </row>
    <row r="730">
      <c r="A730" s="450" t="s">
        <v>388</v>
      </c>
      <c r="B730" s="170" t="s">
        <v>1010</v>
      </c>
      <c r="C730" s="9" t="s">
        <v>14040</v>
      </c>
      <c r="D730" s="89" t="s">
        <v>14041</v>
      </c>
      <c r="E730" s="9"/>
      <c r="F730" s="89" t="s">
        <v>14039</v>
      </c>
      <c r="G730" s="89"/>
    </row>
    <row r="731">
      <c r="A731" s="450" t="s">
        <v>388</v>
      </c>
      <c r="B731" s="170" t="s">
        <v>1010</v>
      </c>
      <c r="C731" s="9" t="s">
        <v>10865</v>
      </c>
      <c r="D731" s="89" t="s">
        <v>14042</v>
      </c>
      <c r="E731" s="89" t="s">
        <v>14043</v>
      </c>
      <c r="F731" s="89" t="s">
        <v>13990</v>
      </c>
      <c r="G731" s="89"/>
    </row>
    <row r="732">
      <c r="A732" s="450" t="s">
        <v>388</v>
      </c>
      <c r="B732" s="170" t="s">
        <v>1010</v>
      </c>
      <c r="C732" s="9" t="s">
        <v>13864</v>
      </c>
      <c r="D732" s="89" t="s">
        <v>13866</v>
      </c>
      <c r="E732" s="89"/>
      <c r="F732" s="89" t="s">
        <v>14044</v>
      </c>
      <c r="G732" s="89"/>
    </row>
    <row r="733">
      <c r="A733" s="450" t="s">
        <v>1016</v>
      </c>
      <c r="B733" s="170" t="s">
        <v>1017</v>
      </c>
      <c r="C733" s="9" t="s">
        <v>1024</v>
      </c>
      <c r="D733" s="89" t="s">
        <v>1025</v>
      </c>
      <c r="E733" s="89"/>
      <c r="F733" s="89" t="s">
        <v>14045</v>
      </c>
      <c r="G733" s="89"/>
    </row>
    <row r="734">
      <c r="A734" s="450" t="s">
        <v>13609</v>
      </c>
      <c r="B734" s="170" t="s">
        <v>13610</v>
      </c>
      <c r="C734" s="9" t="s">
        <v>13616</v>
      </c>
      <c r="D734" s="89" t="s">
        <v>14046</v>
      </c>
      <c r="E734" s="89"/>
      <c r="F734" s="89" t="s">
        <v>13975</v>
      </c>
      <c r="G734" s="89"/>
    </row>
    <row r="735">
      <c r="A735" s="450" t="s">
        <v>5153</v>
      </c>
      <c r="B735" s="170" t="s">
        <v>14047</v>
      </c>
      <c r="C735" s="9" t="s">
        <v>14048</v>
      </c>
      <c r="D735" s="89" t="s">
        <v>14049</v>
      </c>
      <c r="E735" s="89" t="s">
        <v>14050</v>
      </c>
      <c r="F735" s="89" t="s">
        <v>14051</v>
      </c>
      <c r="G735" s="89"/>
    </row>
    <row r="736">
      <c r="A736" s="450" t="s">
        <v>234</v>
      </c>
      <c r="B736" s="170" t="s">
        <v>13874</v>
      </c>
      <c r="C736" s="9" t="s">
        <v>14052</v>
      </c>
      <c r="D736" s="89" t="s">
        <v>14053</v>
      </c>
      <c r="E736" s="89"/>
      <c r="F736" s="89" t="s">
        <v>14004</v>
      </c>
      <c r="G736" s="89"/>
    </row>
    <row r="737">
      <c r="A737" s="450" t="s">
        <v>234</v>
      </c>
      <c r="B737" s="170" t="s">
        <v>13874</v>
      </c>
      <c r="C737" s="9" t="s">
        <v>14052</v>
      </c>
      <c r="D737" s="89" t="s">
        <v>14054</v>
      </c>
      <c r="E737" s="89"/>
      <c r="F737" s="89" t="s">
        <v>14055</v>
      </c>
      <c r="G737" s="89"/>
    </row>
    <row r="738">
      <c r="A738" s="450" t="s">
        <v>234</v>
      </c>
      <c r="B738" s="170" t="s">
        <v>13874</v>
      </c>
      <c r="C738" s="9" t="s">
        <v>14052</v>
      </c>
      <c r="D738" s="89" t="s">
        <v>14056</v>
      </c>
      <c r="E738" s="89"/>
      <c r="F738" s="89" t="s">
        <v>14055</v>
      </c>
      <c r="G738" s="89"/>
    </row>
    <row r="739">
      <c r="A739" s="450" t="s">
        <v>234</v>
      </c>
      <c r="B739" s="170" t="s">
        <v>13444</v>
      </c>
      <c r="C739" s="9" t="s">
        <v>14057</v>
      </c>
      <c r="D739" s="89" t="s">
        <v>14058</v>
      </c>
      <c r="E739" s="89"/>
      <c r="F739" s="89" t="s">
        <v>13970</v>
      </c>
      <c r="G739" s="89"/>
    </row>
    <row r="740">
      <c r="A740" s="450" t="s">
        <v>234</v>
      </c>
      <c r="B740" s="170" t="s">
        <v>10876</v>
      </c>
      <c r="C740" s="9" t="s">
        <v>14059</v>
      </c>
      <c r="D740" s="89" t="s">
        <v>14060</v>
      </c>
      <c r="E740" s="89" t="s">
        <v>14061</v>
      </c>
      <c r="F740" s="89" t="s">
        <v>14039</v>
      </c>
      <c r="G740" s="89"/>
    </row>
    <row r="741">
      <c r="A741" s="450" t="s">
        <v>234</v>
      </c>
      <c r="B741" s="170" t="s">
        <v>14062</v>
      </c>
      <c r="C741" s="13" t="s">
        <v>13902</v>
      </c>
      <c r="D741" s="13" t="s">
        <v>13903</v>
      </c>
      <c r="E741" s="89"/>
      <c r="F741" s="89" t="s">
        <v>14044</v>
      </c>
      <c r="G741" s="89"/>
    </row>
    <row r="742">
      <c r="A742" s="450" t="s">
        <v>234</v>
      </c>
      <c r="B742" s="170" t="s">
        <v>14063</v>
      </c>
      <c r="C742" s="9" t="s">
        <v>14064</v>
      </c>
      <c r="D742" s="89" t="s">
        <v>14065</v>
      </c>
      <c r="E742" s="89"/>
      <c r="F742" s="89" t="s">
        <v>13981</v>
      </c>
      <c r="G742" s="89"/>
    </row>
    <row r="743">
      <c r="A743" s="450" t="s">
        <v>234</v>
      </c>
      <c r="B743" s="170" t="s">
        <v>235</v>
      </c>
      <c r="C743" s="9" t="s">
        <v>14066</v>
      </c>
      <c r="D743" s="9" t="s">
        <v>14067</v>
      </c>
      <c r="E743" s="89"/>
      <c r="F743" s="89" t="s">
        <v>14068</v>
      </c>
      <c r="G743" s="89"/>
    </row>
    <row r="744">
      <c r="A744" s="450" t="s">
        <v>234</v>
      </c>
      <c r="B744" s="170" t="s">
        <v>8168</v>
      </c>
      <c r="C744" s="9" t="s">
        <v>8169</v>
      </c>
      <c r="D744" s="89" t="s">
        <v>8171</v>
      </c>
      <c r="E744" s="89" t="s">
        <v>14069</v>
      </c>
      <c r="F744" s="89" t="s">
        <v>13990</v>
      </c>
      <c r="G744" s="89"/>
    </row>
    <row r="745">
      <c r="A745" s="450" t="s">
        <v>234</v>
      </c>
      <c r="B745" s="170" t="s">
        <v>14070</v>
      </c>
      <c r="C745" s="9"/>
      <c r="D745" s="89" t="s">
        <v>14071</v>
      </c>
      <c r="E745" s="89"/>
      <c r="F745" s="89" t="s">
        <v>14055</v>
      </c>
      <c r="G745" s="89"/>
    </row>
    <row r="746">
      <c r="A746" s="450" t="s">
        <v>234</v>
      </c>
      <c r="B746" s="170" t="s">
        <v>14070</v>
      </c>
      <c r="C746" s="9" t="s">
        <v>14072</v>
      </c>
      <c r="D746" s="89" t="s">
        <v>14073</v>
      </c>
      <c r="E746" s="89"/>
      <c r="F746" s="89" t="s">
        <v>14055</v>
      </c>
      <c r="G746" s="89"/>
    </row>
    <row r="747">
      <c r="A747" s="60" t="s">
        <v>366</v>
      </c>
    </row>
    <row r="748">
      <c r="A748" s="450" t="s">
        <v>4788</v>
      </c>
      <c r="B748" s="170" t="s">
        <v>5289</v>
      </c>
      <c r="C748" s="9"/>
      <c r="D748" s="89"/>
      <c r="E748" s="9"/>
      <c r="F748" s="89" t="s">
        <v>14074</v>
      </c>
      <c r="G748" s="89"/>
    </row>
    <row r="749">
      <c r="A749" s="450" t="s">
        <v>234</v>
      </c>
      <c r="B749" s="170" t="s">
        <v>625</v>
      </c>
      <c r="C749" s="9"/>
      <c r="D749" s="89"/>
      <c r="E749" s="89" t="s">
        <v>14075</v>
      </c>
      <c r="F749" s="89" t="s">
        <v>14076</v>
      </c>
      <c r="G749" s="89"/>
    </row>
    <row r="750">
      <c r="A750" s="450" t="s">
        <v>368</v>
      </c>
      <c r="B750" s="170" t="s">
        <v>368</v>
      </c>
      <c r="C750" s="9"/>
      <c r="D750" s="9"/>
      <c r="E750" s="9" t="s">
        <v>14077</v>
      </c>
      <c r="F750" s="89" t="s">
        <v>14045</v>
      </c>
      <c r="G750" s="89"/>
    </row>
    <row r="751">
      <c r="A751" s="393" t="s">
        <v>14078</v>
      </c>
    </row>
    <row r="752">
      <c r="A752" s="453" t="s">
        <v>4788</v>
      </c>
      <c r="B752" s="343" t="s">
        <v>5289</v>
      </c>
      <c r="C752" s="9" t="s">
        <v>14079</v>
      </c>
      <c r="D752" s="89" t="s">
        <v>14080</v>
      </c>
      <c r="E752" s="9"/>
      <c r="F752" s="89" t="s">
        <v>14081</v>
      </c>
      <c r="G752" s="89"/>
    </row>
    <row r="753">
      <c r="A753" s="453" t="s">
        <v>388</v>
      </c>
      <c r="B753" s="343" t="s">
        <v>1010</v>
      </c>
      <c r="C753" s="9" t="s">
        <v>2167</v>
      </c>
      <c r="D753" s="89" t="s">
        <v>5378</v>
      </c>
      <c r="E753" s="9"/>
      <c r="F753" s="89" t="s">
        <v>14082</v>
      </c>
      <c r="G753" s="89"/>
    </row>
    <row r="754">
      <c r="A754" s="60" t="s">
        <v>366</v>
      </c>
    </row>
    <row r="755">
      <c r="A755" s="453" t="s">
        <v>368</v>
      </c>
      <c r="B755" s="343" t="s">
        <v>368</v>
      </c>
      <c r="C755" s="9"/>
      <c r="D755" s="89"/>
      <c r="E755" s="9" t="s">
        <v>10549</v>
      </c>
      <c r="F755" s="89" t="s">
        <v>14083</v>
      </c>
      <c r="G755" s="89"/>
    </row>
    <row r="756">
      <c r="A756" s="1" t="s">
        <v>14084</v>
      </c>
    </row>
    <row r="757">
      <c r="A757" s="188" t="s">
        <v>230</v>
      </c>
      <c r="B757" s="264" t="s">
        <v>6370</v>
      </c>
      <c r="C757" s="9" t="s">
        <v>14085</v>
      </c>
      <c r="D757" s="154"/>
      <c r="E757" s="154"/>
      <c r="F757" s="9" t="s">
        <v>14086</v>
      </c>
      <c r="G757" s="89"/>
    </row>
    <row r="758">
      <c r="A758" s="188" t="s">
        <v>230</v>
      </c>
      <c r="B758" s="264" t="s">
        <v>6370</v>
      </c>
      <c r="C758" s="9" t="s">
        <v>241</v>
      </c>
      <c r="D758" s="89" t="s">
        <v>14087</v>
      </c>
      <c r="E758" s="9"/>
      <c r="F758" s="89" t="s">
        <v>14088</v>
      </c>
      <c r="G758" s="89"/>
    </row>
    <row r="759">
      <c r="A759" s="188" t="s">
        <v>230</v>
      </c>
      <c r="B759" s="264" t="s">
        <v>6370</v>
      </c>
      <c r="C759" s="9" t="s">
        <v>241</v>
      </c>
      <c r="D759" s="89" t="s">
        <v>14089</v>
      </c>
      <c r="E759" s="9"/>
      <c r="F759" s="89" t="s">
        <v>14090</v>
      </c>
      <c r="G759" s="89"/>
    </row>
    <row r="760">
      <c r="A760" s="188" t="s">
        <v>230</v>
      </c>
      <c r="B760" s="264" t="s">
        <v>6370</v>
      </c>
      <c r="C760" s="9" t="s">
        <v>241</v>
      </c>
      <c r="D760" s="89" t="s">
        <v>14091</v>
      </c>
      <c r="E760" s="9"/>
      <c r="F760" s="89" t="s">
        <v>14092</v>
      </c>
      <c r="G760" s="89"/>
    </row>
    <row r="761">
      <c r="A761" s="188" t="s">
        <v>230</v>
      </c>
      <c r="B761" s="264" t="s">
        <v>6370</v>
      </c>
      <c r="C761" s="9" t="s">
        <v>13795</v>
      </c>
      <c r="D761" s="89" t="s">
        <v>14093</v>
      </c>
      <c r="E761" s="9"/>
      <c r="F761" s="89" t="s">
        <v>14094</v>
      </c>
      <c r="G761" s="89"/>
    </row>
    <row r="762">
      <c r="A762" s="188" t="s">
        <v>230</v>
      </c>
      <c r="B762" s="264" t="s">
        <v>6370</v>
      </c>
      <c r="C762" s="9" t="s">
        <v>13795</v>
      </c>
      <c r="D762" s="89" t="s">
        <v>14095</v>
      </c>
      <c r="E762" s="9"/>
      <c r="F762" s="89" t="s">
        <v>14092</v>
      </c>
      <c r="G762" s="89"/>
    </row>
    <row r="763">
      <c r="A763" s="454" t="s">
        <v>230</v>
      </c>
      <c r="B763" s="283" t="s">
        <v>6370</v>
      </c>
      <c r="C763" s="13" t="s">
        <v>13665</v>
      </c>
      <c r="D763" s="14" t="s">
        <v>14096</v>
      </c>
      <c r="E763" s="13"/>
      <c r="F763" s="14" t="s">
        <v>14097</v>
      </c>
      <c r="G763" s="13"/>
    </row>
    <row r="764">
      <c r="A764" s="188" t="s">
        <v>230</v>
      </c>
      <c r="B764" s="264" t="s">
        <v>6370</v>
      </c>
      <c r="C764" s="9" t="s">
        <v>13665</v>
      </c>
      <c r="D764" s="89" t="s">
        <v>14098</v>
      </c>
      <c r="E764" s="9"/>
      <c r="F764" s="89"/>
      <c r="G764" s="89"/>
    </row>
    <row r="765">
      <c r="A765" s="188" t="s">
        <v>230</v>
      </c>
      <c r="B765" s="264" t="s">
        <v>6370</v>
      </c>
      <c r="C765" s="9" t="s">
        <v>13665</v>
      </c>
      <c r="D765" s="89" t="s">
        <v>14099</v>
      </c>
      <c r="E765" s="9"/>
      <c r="F765" s="89" t="s">
        <v>14100</v>
      </c>
      <c r="G765" s="89"/>
    </row>
    <row r="766">
      <c r="A766" s="188" t="s">
        <v>230</v>
      </c>
      <c r="B766" s="264" t="s">
        <v>6370</v>
      </c>
      <c r="C766" s="9" t="s">
        <v>13665</v>
      </c>
      <c r="D766" s="89" t="s">
        <v>14101</v>
      </c>
      <c r="E766" s="9"/>
      <c r="F766" s="89" t="s">
        <v>14102</v>
      </c>
      <c r="G766" s="89"/>
    </row>
    <row r="767">
      <c r="A767" s="188" t="s">
        <v>230</v>
      </c>
      <c r="B767" s="264" t="s">
        <v>6370</v>
      </c>
      <c r="C767" s="9" t="s">
        <v>11684</v>
      </c>
      <c r="D767" s="89" t="s">
        <v>14103</v>
      </c>
      <c r="E767" s="9"/>
      <c r="F767" s="89" t="s">
        <v>14104</v>
      </c>
      <c r="G767" s="89"/>
    </row>
    <row r="768">
      <c r="A768" s="188" t="s">
        <v>230</v>
      </c>
      <c r="B768" s="264" t="s">
        <v>6370</v>
      </c>
      <c r="C768" s="9" t="s">
        <v>11684</v>
      </c>
      <c r="D768" s="89" t="s">
        <v>14105</v>
      </c>
      <c r="E768" s="9"/>
      <c r="F768" s="14" t="s">
        <v>14106</v>
      </c>
      <c r="G768" s="89"/>
    </row>
    <row r="769">
      <c r="A769" s="188" t="s">
        <v>230</v>
      </c>
      <c r="B769" s="264" t="s">
        <v>6370</v>
      </c>
      <c r="C769" s="9" t="s">
        <v>244</v>
      </c>
      <c r="D769" s="89" t="s">
        <v>14107</v>
      </c>
      <c r="E769" s="9"/>
      <c r="F769" s="89" t="s">
        <v>14108</v>
      </c>
      <c r="G769" s="89"/>
    </row>
    <row r="770">
      <c r="A770" s="188" t="s">
        <v>230</v>
      </c>
      <c r="B770" s="264" t="s">
        <v>6370</v>
      </c>
      <c r="C770" s="9" t="s">
        <v>244</v>
      </c>
      <c r="D770" s="89" t="s">
        <v>14109</v>
      </c>
      <c r="E770" s="9" t="s">
        <v>14110</v>
      </c>
      <c r="F770" s="89" t="s">
        <v>14111</v>
      </c>
      <c r="G770" s="89"/>
    </row>
    <row r="771">
      <c r="A771" s="188" t="s">
        <v>230</v>
      </c>
      <c r="B771" s="264" t="s">
        <v>6370</v>
      </c>
      <c r="C771" s="9" t="s">
        <v>244</v>
      </c>
      <c r="D771" s="89" t="s">
        <v>14112</v>
      </c>
      <c r="E771" s="9"/>
      <c r="F771" s="89" t="s">
        <v>14111</v>
      </c>
      <c r="G771" s="89"/>
    </row>
    <row r="772">
      <c r="A772" s="188" t="s">
        <v>230</v>
      </c>
      <c r="B772" s="264" t="s">
        <v>6370</v>
      </c>
      <c r="C772" s="9" t="s">
        <v>244</v>
      </c>
      <c r="D772" s="89" t="s">
        <v>7128</v>
      </c>
      <c r="E772" s="9" t="s">
        <v>3481</v>
      </c>
      <c r="F772" s="89" t="s">
        <v>14113</v>
      </c>
      <c r="G772" s="89"/>
    </row>
    <row r="773">
      <c r="A773" s="188" t="s">
        <v>230</v>
      </c>
      <c r="B773" s="264" t="s">
        <v>6370</v>
      </c>
      <c r="C773" s="9" t="s">
        <v>244</v>
      </c>
      <c r="D773" s="89" t="s">
        <v>7823</v>
      </c>
      <c r="E773" s="9"/>
      <c r="F773" s="89" t="s">
        <v>14114</v>
      </c>
      <c r="G773" s="89"/>
    </row>
    <row r="774">
      <c r="A774" s="188" t="s">
        <v>230</v>
      </c>
      <c r="B774" s="264" t="s">
        <v>6370</v>
      </c>
      <c r="C774" s="9" t="s">
        <v>244</v>
      </c>
      <c r="D774" s="89" t="s">
        <v>14115</v>
      </c>
      <c r="E774" s="9"/>
      <c r="F774" s="89" t="s">
        <v>14116</v>
      </c>
      <c r="G774" s="89"/>
    </row>
    <row r="775">
      <c r="A775" s="188" t="s">
        <v>230</v>
      </c>
      <c r="B775" s="264" t="s">
        <v>6370</v>
      </c>
      <c r="C775" s="9" t="s">
        <v>244</v>
      </c>
      <c r="D775" s="89" t="s">
        <v>14117</v>
      </c>
      <c r="E775" s="9"/>
      <c r="F775" s="89" t="s">
        <v>14118</v>
      </c>
      <c r="G775" s="89"/>
    </row>
    <row r="776">
      <c r="A776" s="188" t="s">
        <v>230</v>
      </c>
      <c r="B776" s="264" t="s">
        <v>6370</v>
      </c>
      <c r="C776" s="9" t="s">
        <v>244</v>
      </c>
      <c r="D776" s="89" t="s">
        <v>14119</v>
      </c>
      <c r="E776" s="9" t="s">
        <v>14120</v>
      </c>
      <c r="F776" s="89" t="s">
        <v>14121</v>
      </c>
      <c r="G776" s="89"/>
    </row>
    <row r="777">
      <c r="A777" s="188" t="s">
        <v>230</v>
      </c>
      <c r="B777" s="264" t="s">
        <v>6370</v>
      </c>
      <c r="C777" s="9" t="s">
        <v>244</v>
      </c>
      <c r="D777" s="89" t="s">
        <v>14122</v>
      </c>
      <c r="E777" s="9"/>
      <c r="F777" s="89" t="s">
        <v>14118</v>
      </c>
      <c r="G777" s="89"/>
    </row>
    <row r="778">
      <c r="A778" s="188" t="s">
        <v>230</v>
      </c>
      <c r="B778" s="264" t="s">
        <v>6370</v>
      </c>
      <c r="C778" s="9" t="s">
        <v>244</v>
      </c>
      <c r="D778" s="89" t="s">
        <v>7130</v>
      </c>
      <c r="E778" s="9"/>
      <c r="F778" s="89" t="s">
        <v>14123</v>
      </c>
      <c r="G778" s="89"/>
    </row>
    <row r="779">
      <c r="A779" s="188" t="s">
        <v>230</v>
      </c>
      <c r="B779" s="264" t="s">
        <v>6370</v>
      </c>
      <c r="C779" s="9" t="s">
        <v>244</v>
      </c>
      <c r="D779" s="89" t="s">
        <v>14124</v>
      </c>
      <c r="E779" s="9"/>
      <c r="F779" s="89" t="s">
        <v>14125</v>
      </c>
      <c r="G779" s="89"/>
    </row>
    <row r="780">
      <c r="A780" s="188" t="s">
        <v>230</v>
      </c>
      <c r="B780" s="264" t="s">
        <v>6370</v>
      </c>
      <c r="C780" s="9" t="s">
        <v>6384</v>
      </c>
      <c r="D780" s="89" t="s">
        <v>14126</v>
      </c>
      <c r="E780" s="9" t="s">
        <v>621</v>
      </c>
      <c r="F780" s="89" t="s">
        <v>14100</v>
      </c>
      <c r="G780" s="89"/>
    </row>
    <row r="781">
      <c r="A781" s="188" t="s">
        <v>230</v>
      </c>
      <c r="B781" s="264" t="s">
        <v>6370</v>
      </c>
      <c r="C781" s="9" t="s">
        <v>6384</v>
      </c>
      <c r="D781" s="89" t="s">
        <v>14127</v>
      </c>
      <c r="E781" s="9"/>
      <c r="F781" s="89" t="s">
        <v>12806</v>
      </c>
      <c r="G781" s="89"/>
    </row>
    <row r="782">
      <c r="A782" s="188" t="s">
        <v>230</v>
      </c>
      <c r="B782" s="264" t="s">
        <v>6370</v>
      </c>
      <c r="C782" s="9" t="s">
        <v>6384</v>
      </c>
      <c r="D782" s="89" t="s">
        <v>14128</v>
      </c>
      <c r="E782" s="9"/>
      <c r="F782" s="89" t="s">
        <v>14129</v>
      </c>
      <c r="G782" s="89"/>
    </row>
    <row r="783">
      <c r="A783" s="188" t="s">
        <v>230</v>
      </c>
      <c r="B783" s="264" t="s">
        <v>6370</v>
      </c>
      <c r="C783" s="9" t="s">
        <v>6384</v>
      </c>
      <c r="D783" s="89" t="s">
        <v>14130</v>
      </c>
      <c r="E783" s="9"/>
      <c r="F783" s="89" t="s">
        <v>14131</v>
      </c>
      <c r="G783" s="89"/>
    </row>
    <row r="784">
      <c r="A784" s="454" t="s">
        <v>230</v>
      </c>
      <c r="B784" s="283" t="s">
        <v>6370</v>
      </c>
      <c r="C784" s="13" t="s">
        <v>6384</v>
      </c>
      <c r="D784" s="89" t="s">
        <v>14132</v>
      </c>
      <c r="E784" s="9"/>
      <c r="F784" s="89" t="s">
        <v>14133</v>
      </c>
      <c r="G784" s="89"/>
    </row>
    <row r="785">
      <c r="A785" s="454" t="s">
        <v>230</v>
      </c>
      <c r="B785" s="283" t="s">
        <v>6370</v>
      </c>
      <c r="C785" s="13" t="s">
        <v>6384</v>
      </c>
      <c r="D785" s="89" t="s">
        <v>14134</v>
      </c>
      <c r="E785" s="9"/>
      <c r="F785" s="89" t="s">
        <v>14106</v>
      </c>
      <c r="G785" s="89"/>
    </row>
    <row r="786">
      <c r="A786" s="188" t="s">
        <v>230</v>
      </c>
      <c r="B786" s="264" t="s">
        <v>6370</v>
      </c>
      <c r="C786" s="9" t="s">
        <v>6391</v>
      </c>
      <c r="D786" s="89" t="s">
        <v>14135</v>
      </c>
      <c r="E786" s="9"/>
      <c r="F786" s="89" t="s">
        <v>14106</v>
      </c>
      <c r="G786" s="89"/>
    </row>
    <row r="787">
      <c r="A787" s="188" t="s">
        <v>230</v>
      </c>
      <c r="B787" s="264" t="s">
        <v>6370</v>
      </c>
      <c r="C787" s="9" t="s">
        <v>6391</v>
      </c>
      <c r="D787" s="89" t="s">
        <v>14136</v>
      </c>
      <c r="E787" s="9"/>
      <c r="F787" s="89" t="s">
        <v>14137</v>
      </c>
      <c r="G787" s="89"/>
    </row>
    <row r="788">
      <c r="A788" s="188" t="s">
        <v>230</v>
      </c>
      <c r="B788" s="264" t="s">
        <v>6370</v>
      </c>
      <c r="C788" s="9" t="s">
        <v>6391</v>
      </c>
      <c r="D788" s="89" t="s">
        <v>14138</v>
      </c>
      <c r="E788" s="9"/>
      <c r="F788" s="89" t="s">
        <v>14106</v>
      </c>
      <c r="G788" s="89"/>
    </row>
    <row r="789">
      <c r="A789" s="188" t="s">
        <v>230</v>
      </c>
      <c r="B789" s="264" t="s">
        <v>6370</v>
      </c>
      <c r="C789" s="9" t="s">
        <v>6391</v>
      </c>
      <c r="D789" s="89" t="s">
        <v>13678</v>
      </c>
      <c r="E789" s="9"/>
      <c r="F789" s="89" t="s">
        <v>14111</v>
      </c>
      <c r="G789" s="89"/>
    </row>
    <row r="790">
      <c r="A790" s="188" t="s">
        <v>230</v>
      </c>
      <c r="B790" s="264" t="s">
        <v>6370</v>
      </c>
      <c r="C790" s="9" t="s">
        <v>6396</v>
      </c>
      <c r="D790" s="89" t="s">
        <v>14139</v>
      </c>
      <c r="E790" s="9"/>
      <c r="F790" s="89" t="s">
        <v>14140</v>
      </c>
      <c r="G790" s="89"/>
    </row>
    <row r="791">
      <c r="A791" s="393" t="s">
        <v>14141</v>
      </c>
    </row>
    <row r="792">
      <c r="A792" s="455" t="s">
        <v>14142</v>
      </c>
      <c r="B792" s="456" t="s">
        <v>14143</v>
      </c>
      <c r="C792" s="9"/>
      <c r="D792" s="457" t="s">
        <v>1190</v>
      </c>
      <c r="E792" s="9" t="s">
        <v>14144</v>
      </c>
      <c r="F792" s="89" t="s">
        <v>14145</v>
      </c>
      <c r="G792" s="89"/>
    </row>
    <row r="793">
      <c r="A793" s="455" t="s">
        <v>14146</v>
      </c>
      <c r="B793" s="456" t="s">
        <v>14147</v>
      </c>
      <c r="C793" s="9"/>
      <c r="D793" s="457" t="s">
        <v>1190</v>
      </c>
      <c r="E793" s="9"/>
      <c r="F793" s="89" t="s">
        <v>14145</v>
      </c>
      <c r="G793" s="89"/>
    </row>
    <row r="794">
      <c r="A794" s="455" t="s">
        <v>10825</v>
      </c>
      <c r="B794" s="456" t="s">
        <v>10826</v>
      </c>
      <c r="C794" s="9"/>
      <c r="D794" s="457" t="s">
        <v>1190</v>
      </c>
      <c r="E794" s="9" t="s">
        <v>3419</v>
      </c>
      <c r="F794" s="89" t="s">
        <v>14148</v>
      </c>
      <c r="G794" s="89"/>
    </row>
    <row r="795">
      <c r="A795" s="455" t="s">
        <v>4788</v>
      </c>
      <c r="B795" s="456" t="s">
        <v>6969</v>
      </c>
      <c r="C795" s="9" t="s">
        <v>7031</v>
      </c>
      <c r="D795" s="457" t="s">
        <v>14149</v>
      </c>
      <c r="E795" s="9"/>
      <c r="F795" s="89" t="s">
        <v>14150</v>
      </c>
      <c r="G795" s="89"/>
    </row>
    <row r="796">
      <c r="A796" s="455" t="s">
        <v>10828</v>
      </c>
      <c r="B796" s="456" t="s">
        <v>10829</v>
      </c>
      <c r="C796" s="9" t="s">
        <v>14151</v>
      </c>
      <c r="D796" s="9" t="s">
        <v>14152</v>
      </c>
      <c r="E796" s="9"/>
      <c r="F796" s="89" t="s">
        <v>14153</v>
      </c>
      <c r="G796" s="89"/>
    </row>
    <row r="797">
      <c r="A797" s="455" t="s">
        <v>10828</v>
      </c>
      <c r="B797" s="456" t="s">
        <v>10829</v>
      </c>
      <c r="C797" s="9" t="s">
        <v>14154</v>
      </c>
      <c r="D797" s="9" t="s">
        <v>13747</v>
      </c>
      <c r="E797" s="9"/>
      <c r="F797" s="89" t="s">
        <v>14155</v>
      </c>
      <c r="G797" s="89"/>
    </row>
    <row r="798">
      <c r="A798" s="455" t="s">
        <v>10828</v>
      </c>
      <c r="B798" s="456" t="s">
        <v>10829</v>
      </c>
      <c r="C798" s="9" t="s">
        <v>14156</v>
      </c>
      <c r="D798" s="9" t="s">
        <v>13747</v>
      </c>
      <c r="E798" s="9"/>
      <c r="F798" s="89" t="s">
        <v>14155</v>
      </c>
      <c r="G798" s="89"/>
    </row>
    <row r="799">
      <c r="A799" s="455" t="s">
        <v>10828</v>
      </c>
      <c r="B799" s="456" t="s">
        <v>10829</v>
      </c>
      <c r="C799" s="9" t="s">
        <v>14157</v>
      </c>
      <c r="D799" s="9" t="s">
        <v>13747</v>
      </c>
      <c r="E799" s="9"/>
      <c r="F799" s="89" t="s">
        <v>14155</v>
      </c>
      <c r="G799" s="89"/>
    </row>
    <row r="800">
      <c r="A800" s="455" t="s">
        <v>10828</v>
      </c>
      <c r="B800" s="456" t="s">
        <v>10829</v>
      </c>
      <c r="C800" s="9" t="s">
        <v>13748</v>
      </c>
      <c r="D800" s="9" t="s">
        <v>13749</v>
      </c>
      <c r="E800" s="9"/>
      <c r="F800" s="89" t="s">
        <v>14155</v>
      </c>
      <c r="G800" s="89"/>
    </row>
    <row r="801">
      <c r="A801" s="455" t="s">
        <v>10828</v>
      </c>
      <c r="B801" s="456" t="s">
        <v>10829</v>
      </c>
      <c r="C801" s="9" t="s">
        <v>14158</v>
      </c>
      <c r="D801" s="9" t="s">
        <v>14159</v>
      </c>
      <c r="E801" s="9"/>
      <c r="F801" s="89" t="s">
        <v>14155</v>
      </c>
      <c r="G801" s="89"/>
    </row>
    <row r="802">
      <c r="A802" s="455" t="s">
        <v>316</v>
      </c>
      <c r="B802" s="456" t="s">
        <v>4651</v>
      </c>
      <c r="C802" s="9" t="s">
        <v>14160</v>
      </c>
      <c r="D802" s="457" t="s">
        <v>14161</v>
      </c>
      <c r="E802" s="9" t="s">
        <v>6227</v>
      </c>
      <c r="F802" s="89" t="s">
        <v>14162</v>
      </c>
      <c r="G802" s="89"/>
    </row>
    <row r="803">
      <c r="A803" s="455" t="s">
        <v>316</v>
      </c>
      <c r="B803" s="456" t="s">
        <v>4651</v>
      </c>
      <c r="C803" s="9" t="s">
        <v>14163</v>
      </c>
      <c r="D803" s="457" t="s">
        <v>14164</v>
      </c>
      <c r="E803" s="9" t="s">
        <v>6227</v>
      </c>
      <c r="F803" s="89" t="s">
        <v>14162</v>
      </c>
      <c r="G803" s="89"/>
    </row>
    <row r="804">
      <c r="A804" s="455" t="s">
        <v>316</v>
      </c>
      <c r="B804" s="456" t="s">
        <v>13301</v>
      </c>
      <c r="C804" s="458" t="s">
        <v>13302</v>
      </c>
      <c r="D804" s="458" t="s">
        <v>14165</v>
      </c>
      <c r="E804" s="458"/>
      <c r="F804" s="89" t="s">
        <v>14166</v>
      </c>
      <c r="G804" s="89"/>
    </row>
    <row r="805">
      <c r="A805" s="455" t="s">
        <v>316</v>
      </c>
      <c r="B805" s="456" t="s">
        <v>13309</v>
      </c>
      <c r="C805" s="9" t="s">
        <v>14167</v>
      </c>
      <c r="D805" s="457" t="s">
        <v>14168</v>
      </c>
      <c r="E805" s="458" t="s">
        <v>14169</v>
      </c>
      <c r="F805" s="89" t="s">
        <v>14170</v>
      </c>
      <c r="G805" s="89"/>
    </row>
    <row r="806">
      <c r="A806" s="455" t="s">
        <v>316</v>
      </c>
      <c r="B806" s="456" t="s">
        <v>13309</v>
      </c>
      <c r="C806" s="9" t="s">
        <v>14171</v>
      </c>
      <c r="D806" s="457" t="s">
        <v>14172</v>
      </c>
      <c r="E806" s="458" t="s">
        <v>14169</v>
      </c>
      <c r="F806" s="89" t="s">
        <v>14173</v>
      </c>
      <c r="G806" s="89"/>
    </row>
    <row r="807">
      <c r="A807" s="455" t="s">
        <v>230</v>
      </c>
      <c r="B807" s="456" t="s">
        <v>2597</v>
      </c>
      <c r="C807" s="9" t="s">
        <v>2598</v>
      </c>
      <c r="D807" s="89" t="s">
        <v>14174</v>
      </c>
      <c r="E807" s="9"/>
      <c r="F807" s="89" t="s">
        <v>14175</v>
      </c>
      <c r="G807" s="89"/>
    </row>
    <row r="808">
      <c r="A808" s="455" t="s">
        <v>230</v>
      </c>
      <c r="B808" s="456" t="s">
        <v>2597</v>
      </c>
      <c r="C808" s="9" t="s">
        <v>2598</v>
      </c>
      <c r="D808" s="89" t="s">
        <v>14176</v>
      </c>
      <c r="E808" s="9"/>
      <c r="F808" s="89" t="s">
        <v>14175</v>
      </c>
      <c r="G808" s="89"/>
    </row>
    <row r="809">
      <c r="A809" s="455" t="s">
        <v>687</v>
      </c>
      <c r="B809" s="456" t="s">
        <v>693</v>
      </c>
      <c r="C809" s="9" t="s">
        <v>694</v>
      </c>
      <c r="D809" s="89" t="s">
        <v>701</v>
      </c>
      <c r="E809" s="9" t="s">
        <v>6227</v>
      </c>
      <c r="F809" s="89" t="s">
        <v>14150</v>
      </c>
      <c r="G809" s="89"/>
    </row>
    <row r="810">
      <c r="A810" s="455" t="s">
        <v>687</v>
      </c>
      <c r="B810" s="456" t="s">
        <v>1638</v>
      </c>
      <c r="C810" s="9" t="s">
        <v>14177</v>
      </c>
      <c r="D810" s="89" t="s">
        <v>14178</v>
      </c>
      <c r="E810" s="9"/>
      <c r="F810" s="89" t="s">
        <v>14179</v>
      </c>
      <c r="G810" s="89"/>
    </row>
    <row r="811">
      <c r="A811" s="455" t="s">
        <v>388</v>
      </c>
      <c r="B811" s="456" t="s">
        <v>2083</v>
      </c>
      <c r="C811" s="9" t="s">
        <v>14180</v>
      </c>
      <c r="D811" s="89" t="s">
        <v>14181</v>
      </c>
      <c r="E811" s="9" t="s">
        <v>6227</v>
      </c>
      <c r="F811" s="89" t="s">
        <v>14182</v>
      </c>
      <c r="G811" s="89"/>
    </row>
    <row r="812">
      <c r="A812" s="455" t="s">
        <v>388</v>
      </c>
      <c r="B812" s="456" t="s">
        <v>1006</v>
      </c>
      <c r="C812" s="9" t="s">
        <v>7481</v>
      </c>
      <c r="D812" s="89" t="s">
        <v>14183</v>
      </c>
      <c r="E812" s="9" t="s">
        <v>6227</v>
      </c>
      <c r="F812" s="89" t="s">
        <v>14182</v>
      </c>
      <c r="G812" s="89"/>
    </row>
    <row r="813">
      <c r="A813" s="455" t="s">
        <v>388</v>
      </c>
      <c r="B813" s="456" t="s">
        <v>1006</v>
      </c>
      <c r="C813" s="9" t="s">
        <v>2125</v>
      </c>
      <c r="D813" s="89" t="s">
        <v>14184</v>
      </c>
      <c r="E813" s="9" t="s">
        <v>6227</v>
      </c>
      <c r="F813" s="89" t="s">
        <v>14155</v>
      </c>
      <c r="G813" s="89"/>
    </row>
    <row r="814">
      <c r="A814" s="459" t="s">
        <v>388</v>
      </c>
      <c r="B814" s="460" t="s">
        <v>1010</v>
      </c>
      <c r="C814" s="14" t="s">
        <v>2144</v>
      </c>
      <c r="D814" s="14" t="s">
        <v>14185</v>
      </c>
      <c r="E814" s="13"/>
      <c r="F814" s="14" t="s">
        <v>14186</v>
      </c>
      <c r="G814" s="89"/>
    </row>
    <row r="815">
      <c r="A815" s="455" t="s">
        <v>388</v>
      </c>
      <c r="B815" s="456" t="s">
        <v>1010</v>
      </c>
      <c r="C815" s="9" t="s">
        <v>2167</v>
      </c>
      <c r="D815" s="89" t="s">
        <v>10817</v>
      </c>
      <c r="E815" s="9"/>
      <c r="F815" s="89" t="s">
        <v>5968</v>
      </c>
      <c r="G815" s="89"/>
    </row>
    <row r="816">
      <c r="A816" s="455" t="s">
        <v>388</v>
      </c>
      <c r="B816" s="456" t="s">
        <v>1010</v>
      </c>
      <c r="C816" s="9" t="s">
        <v>4818</v>
      </c>
      <c r="D816" s="89" t="s">
        <v>2846</v>
      </c>
      <c r="E816" s="9"/>
      <c r="F816" s="89" t="s">
        <v>5968</v>
      </c>
      <c r="G816" s="89"/>
    </row>
    <row r="817">
      <c r="A817" s="455" t="s">
        <v>388</v>
      </c>
      <c r="B817" s="456" t="s">
        <v>1010</v>
      </c>
      <c r="C817" s="9" t="s">
        <v>2172</v>
      </c>
      <c r="D817" s="89" t="s">
        <v>14187</v>
      </c>
      <c r="E817" s="9"/>
      <c r="F817" s="89" t="s">
        <v>5968</v>
      </c>
      <c r="G817" s="89"/>
    </row>
    <row r="818">
      <c r="A818" s="455" t="s">
        <v>388</v>
      </c>
      <c r="B818" s="456" t="s">
        <v>1010</v>
      </c>
      <c r="C818" s="9" t="s">
        <v>2172</v>
      </c>
      <c r="D818" s="89" t="s">
        <v>14188</v>
      </c>
      <c r="E818" s="9"/>
      <c r="F818" s="89" t="s">
        <v>14189</v>
      </c>
      <c r="G818" s="89"/>
    </row>
    <row r="819">
      <c r="A819" s="455" t="s">
        <v>388</v>
      </c>
      <c r="B819" s="456" t="s">
        <v>1010</v>
      </c>
      <c r="C819" s="9" t="s">
        <v>2174</v>
      </c>
      <c r="D819" s="89" t="s">
        <v>2176</v>
      </c>
      <c r="E819" s="9"/>
      <c r="F819" s="89" t="s">
        <v>14155</v>
      </c>
      <c r="G819" s="89"/>
    </row>
    <row r="820">
      <c r="A820" s="455" t="s">
        <v>388</v>
      </c>
      <c r="B820" s="456" t="s">
        <v>1010</v>
      </c>
      <c r="C820" s="9" t="s">
        <v>12398</v>
      </c>
      <c r="D820" s="89" t="s">
        <v>14190</v>
      </c>
      <c r="E820" s="9"/>
      <c r="F820" s="89" t="s">
        <v>14155</v>
      </c>
      <c r="G820" s="89"/>
    </row>
    <row r="821">
      <c r="A821" s="455" t="s">
        <v>388</v>
      </c>
      <c r="B821" s="456" t="s">
        <v>1010</v>
      </c>
      <c r="C821" s="9" t="s">
        <v>14191</v>
      </c>
      <c r="D821" s="89" t="s">
        <v>4254</v>
      </c>
      <c r="E821" s="9"/>
      <c r="F821" s="89" t="s">
        <v>14192</v>
      </c>
      <c r="G821" s="89"/>
    </row>
    <row r="822">
      <c r="A822" s="455" t="s">
        <v>388</v>
      </c>
      <c r="B822" s="456" t="s">
        <v>1010</v>
      </c>
      <c r="C822" s="9" t="s">
        <v>10862</v>
      </c>
      <c r="D822" s="89" t="s">
        <v>14193</v>
      </c>
      <c r="E822" s="9" t="s">
        <v>4695</v>
      </c>
      <c r="F822" s="89" t="s">
        <v>14194</v>
      </c>
      <c r="G822" s="89"/>
    </row>
    <row r="823">
      <c r="A823" s="455" t="s">
        <v>388</v>
      </c>
      <c r="B823" s="456" t="s">
        <v>1010</v>
      </c>
      <c r="C823" s="9" t="s">
        <v>2222</v>
      </c>
      <c r="D823" s="89" t="s">
        <v>2223</v>
      </c>
      <c r="E823" s="9"/>
      <c r="F823" s="89" t="s">
        <v>14155</v>
      </c>
      <c r="G823" s="89"/>
    </row>
    <row r="824">
      <c r="A824" s="455" t="s">
        <v>388</v>
      </c>
      <c r="B824" s="456" t="s">
        <v>1010</v>
      </c>
      <c r="C824" s="9" t="s">
        <v>14195</v>
      </c>
      <c r="D824" s="89" t="s">
        <v>14196</v>
      </c>
      <c r="E824" s="9"/>
      <c r="F824" s="89" t="s">
        <v>14197</v>
      </c>
      <c r="G824" s="89"/>
    </row>
    <row r="825">
      <c r="A825" s="455" t="s">
        <v>388</v>
      </c>
      <c r="B825" s="456" t="s">
        <v>1010</v>
      </c>
      <c r="C825" s="9" t="s">
        <v>7543</v>
      </c>
      <c r="D825" s="89" t="s">
        <v>13868</v>
      </c>
      <c r="E825" s="9" t="s">
        <v>4695</v>
      </c>
      <c r="F825" s="89" t="s">
        <v>14148</v>
      </c>
      <c r="G825" s="89"/>
    </row>
    <row r="826">
      <c r="A826" s="455" t="s">
        <v>388</v>
      </c>
      <c r="B826" s="456" t="s">
        <v>1010</v>
      </c>
      <c r="C826" s="9" t="s">
        <v>12488</v>
      </c>
      <c r="D826" s="89" t="s">
        <v>14198</v>
      </c>
      <c r="E826" s="9"/>
      <c r="F826" s="89" t="s">
        <v>14182</v>
      </c>
      <c r="G826" s="89"/>
    </row>
    <row r="827">
      <c r="A827" s="455" t="s">
        <v>388</v>
      </c>
      <c r="B827" s="456" t="s">
        <v>1010</v>
      </c>
      <c r="C827" s="9" t="s">
        <v>11138</v>
      </c>
      <c r="D827" s="89" t="s">
        <v>11139</v>
      </c>
      <c r="E827" s="9" t="s">
        <v>14199</v>
      </c>
      <c r="F827" s="89" t="s">
        <v>14182</v>
      </c>
      <c r="G827" s="89"/>
    </row>
    <row r="828">
      <c r="A828" s="455" t="s">
        <v>388</v>
      </c>
      <c r="B828" s="461" t="s">
        <v>1392</v>
      </c>
      <c r="C828" s="9" t="s">
        <v>1396</v>
      </c>
      <c r="D828" s="89" t="s">
        <v>14200</v>
      </c>
      <c r="E828" s="9"/>
      <c r="F828" s="89" t="s">
        <v>14155</v>
      </c>
      <c r="G828" s="89"/>
    </row>
    <row r="829">
      <c r="A829" s="462" t="s">
        <v>1016</v>
      </c>
      <c r="B829" s="461" t="s">
        <v>1017</v>
      </c>
      <c r="C829" s="9" t="s">
        <v>1018</v>
      </c>
      <c r="D829" s="89" t="s">
        <v>14201</v>
      </c>
      <c r="E829" s="9"/>
      <c r="F829" s="89" t="s">
        <v>14202</v>
      </c>
      <c r="G829" s="89"/>
    </row>
    <row r="830">
      <c r="A830" s="462" t="s">
        <v>1016</v>
      </c>
      <c r="B830" s="461" t="s">
        <v>1017</v>
      </c>
      <c r="C830" s="9" t="s">
        <v>1018</v>
      </c>
      <c r="D830" s="89" t="s">
        <v>2709</v>
      </c>
      <c r="E830" s="9"/>
      <c r="F830" s="89" t="s">
        <v>14145</v>
      </c>
      <c r="G830" s="89"/>
    </row>
    <row r="831">
      <c r="A831" s="462" t="s">
        <v>1016</v>
      </c>
      <c r="B831" s="461" t="s">
        <v>1017</v>
      </c>
      <c r="C831" s="9" t="s">
        <v>1027</v>
      </c>
      <c r="D831" s="89" t="s">
        <v>1787</v>
      </c>
      <c r="E831" s="9"/>
      <c r="F831" s="89" t="s">
        <v>14203</v>
      </c>
      <c r="G831" s="89"/>
    </row>
    <row r="832">
      <c r="A832" s="462" t="s">
        <v>1016</v>
      </c>
      <c r="B832" s="461" t="s">
        <v>1017</v>
      </c>
      <c r="C832" s="9" t="s">
        <v>1027</v>
      </c>
      <c r="D832" s="89" t="s">
        <v>14204</v>
      </c>
      <c r="E832" s="9"/>
      <c r="F832" s="89" t="s">
        <v>14148</v>
      </c>
      <c r="G832" s="89"/>
    </row>
    <row r="833">
      <c r="A833" s="462" t="s">
        <v>2927</v>
      </c>
      <c r="B833" s="461" t="s">
        <v>14205</v>
      </c>
      <c r="C833" s="9" t="s">
        <v>14206</v>
      </c>
      <c r="D833" s="89" t="s">
        <v>14207</v>
      </c>
      <c r="E833" s="9" t="s">
        <v>14208</v>
      </c>
      <c r="F833" s="89" t="s">
        <v>14209</v>
      </c>
      <c r="G833" s="89"/>
    </row>
    <row r="834">
      <c r="A834" s="462" t="s">
        <v>1035</v>
      </c>
      <c r="B834" s="461" t="s">
        <v>14210</v>
      </c>
      <c r="C834" s="9" t="s">
        <v>14211</v>
      </c>
      <c r="D834" s="89" t="s">
        <v>14212</v>
      </c>
      <c r="E834" s="9" t="s">
        <v>14213</v>
      </c>
      <c r="F834" s="89" t="s">
        <v>14145</v>
      </c>
      <c r="G834" s="89"/>
    </row>
    <row r="835">
      <c r="A835" s="462" t="s">
        <v>1035</v>
      </c>
      <c r="B835" s="461" t="s">
        <v>4976</v>
      </c>
      <c r="C835" s="9" t="s">
        <v>14214</v>
      </c>
      <c r="D835" s="89" t="s">
        <v>14215</v>
      </c>
      <c r="E835" s="9"/>
      <c r="F835" s="89" t="s">
        <v>14209</v>
      </c>
      <c r="G835" s="89"/>
    </row>
    <row r="836">
      <c r="A836" s="462" t="s">
        <v>1035</v>
      </c>
      <c r="B836" s="461" t="s">
        <v>13699</v>
      </c>
      <c r="C836" s="9" t="s">
        <v>14216</v>
      </c>
      <c r="D836" s="89" t="s">
        <v>14217</v>
      </c>
      <c r="E836" s="9" t="s">
        <v>14218</v>
      </c>
      <c r="F836" s="89" t="s">
        <v>14145</v>
      </c>
      <c r="G836" s="89"/>
    </row>
    <row r="837">
      <c r="A837" s="462" t="s">
        <v>1035</v>
      </c>
      <c r="B837" s="461" t="s">
        <v>13699</v>
      </c>
      <c r="C837" s="9" t="s">
        <v>13870</v>
      </c>
      <c r="D837" s="89" t="s">
        <v>3534</v>
      </c>
      <c r="E837" s="9" t="s">
        <v>14218</v>
      </c>
      <c r="F837" s="89" t="s">
        <v>14145</v>
      </c>
      <c r="G837" s="89"/>
    </row>
    <row r="838">
      <c r="A838" s="462" t="s">
        <v>14219</v>
      </c>
      <c r="B838" s="461" t="s">
        <v>14220</v>
      </c>
      <c r="C838" s="9" t="s">
        <v>14221</v>
      </c>
      <c r="D838" s="89" t="s">
        <v>14222</v>
      </c>
      <c r="E838" s="9"/>
      <c r="F838" s="89" t="s">
        <v>14223</v>
      </c>
      <c r="G838" s="89"/>
    </row>
    <row r="839">
      <c r="A839" s="462" t="s">
        <v>14219</v>
      </c>
      <c r="B839" s="461" t="s">
        <v>14220</v>
      </c>
      <c r="C839" s="9" t="s">
        <v>14221</v>
      </c>
      <c r="D839" s="89" t="s">
        <v>14224</v>
      </c>
      <c r="E839" s="9"/>
      <c r="F839" s="89" t="s">
        <v>14225</v>
      </c>
      <c r="G839" s="89"/>
    </row>
    <row r="840">
      <c r="A840" s="462" t="s">
        <v>14219</v>
      </c>
      <c r="B840" s="461" t="s">
        <v>14220</v>
      </c>
      <c r="C840" s="9" t="s">
        <v>14221</v>
      </c>
      <c r="D840" s="89" t="s">
        <v>14226</v>
      </c>
      <c r="E840" s="9"/>
      <c r="F840" s="89" t="s">
        <v>14227</v>
      </c>
      <c r="G840" s="89"/>
    </row>
    <row r="841">
      <c r="A841" s="462" t="s">
        <v>14219</v>
      </c>
      <c r="B841" s="461" t="s">
        <v>14220</v>
      </c>
      <c r="C841" s="9" t="s">
        <v>14221</v>
      </c>
      <c r="D841" s="89" t="s">
        <v>14228</v>
      </c>
      <c r="E841" s="9"/>
      <c r="F841" s="89" t="s">
        <v>14229</v>
      </c>
      <c r="G841" s="89"/>
    </row>
    <row r="842">
      <c r="A842" s="462" t="s">
        <v>234</v>
      </c>
      <c r="B842" s="461" t="s">
        <v>14062</v>
      </c>
      <c r="C842" s="9" t="s">
        <v>14230</v>
      </c>
      <c r="D842" s="89" t="s">
        <v>14231</v>
      </c>
      <c r="E842" s="9"/>
      <c r="F842" s="89" t="s">
        <v>14232</v>
      </c>
      <c r="G842" s="89"/>
    </row>
    <row r="843">
      <c r="A843" s="462" t="s">
        <v>234</v>
      </c>
      <c r="B843" s="461" t="s">
        <v>14062</v>
      </c>
      <c r="C843" s="9" t="s">
        <v>14230</v>
      </c>
      <c r="D843" s="89" t="s">
        <v>14233</v>
      </c>
      <c r="E843" s="9"/>
      <c r="F843" s="89" t="s">
        <v>14234</v>
      </c>
      <c r="G843" s="89"/>
    </row>
    <row r="844">
      <c r="A844" s="462" t="s">
        <v>234</v>
      </c>
      <c r="B844" s="461" t="s">
        <v>14062</v>
      </c>
      <c r="C844" s="9" t="s">
        <v>14235</v>
      </c>
      <c r="D844" s="89" t="s">
        <v>14236</v>
      </c>
      <c r="E844" s="9"/>
      <c r="F844" s="89" t="s">
        <v>14234</v>
      </c>
      <c r="G844" s="89"/>
    </row>
    <row r="845">
      <c r="A845" s="462" t="s">
        <v>234</v>
      </c>
      <c r="B845" s="461" t="s">
        <v>14062</v>
      </c>
      <c r="C845" s="9" t="s">
        <v>13902</v>
      </c>
      <c r="D845" s="89" t="s">
        <v>13903</v>
      </c>
      <c r="E845" s="9"/>
      <c r="F845" s="89" t="s">
        <v>14237</v>
      </c>
      <c r="G845" s="89"/>
    </row>
    <row r="846">
      <c r="A846" s="60" t="s">
        <v>366</v>
      </c>
    </row>
    <row r="847">
      <c r="A847" s="455" t="s">
        <v>13936</v>
      </c>
      <c r="B847" s="456" t="s">
        <v>13937</v>
      </c>
      <c r="C847" s="9"/>
      <c r="D847" s="457"/>
      <c r="E847" s="9"/>
      <c r="F847" s="89"/>
      <c r="G847" s="89"/>
    </row>
    <row r="848">
      <c r="A848" s="455" t="s">
        <v>678</v>
      </c>
      <c r="B848" s="456" t="s">
        <v>14238</v>
      </c>
      <c r="C848" s="9"/>
      <c r="D848" s="89"/>
      <c r="E848" s="9" t="s">
        <v>14239</v>
      </c>
      <c r="F848" s="89" t="s">
        <v>14240</v>
      </c>
      <c r="G848" s="89"/>
    </row>
    <row r="849">
      <c r="A849" s="455" t="s">
        <v>678</v>
      </c>
      <c r="B849" s="456" t="s">
        <v>14238</v>
      </c>
      <c r="C849" s="9"/>
      <c r="D849" s="89"/>
      <c r="E849" s="9" t="s">
        <v>14241</v>
      </c>
      <c r="F849" s="89" t="s">
        <v>14175</v>
      </c>
      <c r="G849" s="89"/>
    </row>
    <row r="850">
      <c r="A850" s="455" t="s">
        <v>678</v>
      </c>
      <c r="B850" s="456" t="s">
        <v>14238</v>
      </c>
      <c r="C850" s="9"/>
      <c r="D850" s="89"/>
      <c r="E850" s="9" t="s">
        <v>14242</v>
      </c>
      <c r="F850" s="89" t="s">
        <v>14194</v>
      </c>
      <c r="G850" s="89"/>
    </row>
    <row r="851">
      <c r="A851" s="455" t="s">
        <v>388</v>
      </c>
      <c r="B851" s="456" t="s">
        <v>1006</v>
      </c>
      <c r="C851" s="9"/>
      <c r="D851" s="89"/>
      <c r="E851" s="9" t="s">
        <v>4679</v>
      </c>
      <c r="F851" s="89" t="s">
        <v>14243</v>
      </c>
      <c r="G851" s="89"/>
    </row>
    <row r="852">
      <c r="A852" s="455" t="s">
        <v>388</v>
      </c>
      <c r="B852" s="461" t="s">
        <v>1392</v>
      </c>
      <c r="C852" s="9"/>
      <c r="D852" s="89"/>
      <c r="E852" s="9" t="s">
        <v>14244</v>
      </c>
      <c r="F852" s="89"/>
      <c r="G852" s="89"/>
    </row>
    <row r="853">
      <c r="A853" s="462" t="s">
        <v>1016</v>
      </c>
      <c r="B853" s="461" t="s">
        <v>1017</v>
      </c>
      <c r="C853" s="9"/>
      <c r="D853" s="89"/>
      <c r="E853" s="9" t="s">
        <v>6548</v>
      </c>
      <c r="F853" s="89" t="s">
        <v>14245</v>
      </c>
      <c r="G853" s="89"/>
    </row>
    <row r="854">
      <c r="A854" s="462" t="s">
        <v>368</v>
      </c>
      <c r="B854" s="461" t="s">
        <v>368</v>
      </c>
      <c r="C854" s="9"/>
      <c r="D854" s="9"/>
      <c r="E854" s="9" t="s">
        <v>14246</v>
      </c>
      <c r="F854" s="89" t="s">
        <v>14247</v>
      </c>
      <c r="G854" s="89"/>
    </row>
    <row r="855">
      <c r="A855" s="462" t="s">
        <v>368</v>
      </c>
      <c r="B855" s="461" t="s">
        <v>368</v>
      </c>
      <c r="C855" s="9"/>
      <c r="D855" s="9"/>
      <c r="E855" s="9" t="s">
        <v>14248</v>
      </c>
      <c r="F855" s="21" t="s">
        <v>14249</v>
      </c>
      <c r="G855" s="89"/>
    </row>
    <row r="856">
      <c r="A856" s="439" t="s">
        <v>14250</v>
      </c>
      <c r="B856" s="393"/>
      <c r="C856" s="393"/>
      <c r="D856" s="393"/>
      <c r="E856" s="393"/>
      <c r="F856" s="393"/>
      <c r="G856" s="393"/>
    </row>
    <row r="857">
      <c r="A857" s="459" t="s">
        <v>388</v>
      </c>
      <c r="B857" s="460" t="s">
        <v>1392</v>
      </c>
      <c r="C857" s="19" t="s">
        <v>1729</v>
      </c>
      <c r="D857" s="100" t="s">
        <v>1730</v>
      </c>
      <c r="E857" s="9"/>
      <c r="F857" s="89" t="s">
        <v>14251</v>
      </c>
      <c r="G857" s="89"/>
    </row>
    <row r="858">
      <c r="A858" s="462" t="s">
        <v>1016</v>
      </c>
      <c r="B858" s="461" t="s">
        <v>1733</v>
      </c>
      <c r="C858" s="9" t="s">
        <v>3143</v>
      </c>
      <c r="D858" s="89" t="s">
        <v>10313</v>
      </c>
      <c r="E858" s="9"/>
      <c r="F858" s="89" t="s">
        <v>14252</v>
      </c>
      <c r="G858" s="89"/>
    </row>
    <row r="859">
      <c r="A859" s="462" t="s">
        <v>2927</v>
      </c>
      <c r="B859" s="461" t="s">
        <v>14205</v>
      </c>
      <c r="C859" s="9" t="s">
        <v>14206</v>
      </c>
      <c r="D859" s="89" t="s">
        <v>14207</v>
      </c>
      <c r="E859" s="9"/>
      <c r="F859" s="89" t="s">
        <v>14253</v>
      </c>
      <c r="G859" s="89"/>
    </row>
    <row r="860">
      <c r="A860" s="393" t="s">
        <v>14254</v>
      </c>
    </row>
    <row r="861">
      <c r="A861" s="463" t="s">
        <v>5283</v>
      </c>
      <c r="B861" s="464" t="s">
        <v>5284</v>
      </c>
      <c r="C861" s="9" t="s">
        <v>14255</v>
      </c>
      <c r="D861" s="89" t="s">
        <v>14256</v>
      </c>
      <c r="E861" s="9"/>
      <c r="F861" s="89" t="s">
        <v>14257</v>
      </c>
      <c r="G861" s="89"/>
    </row>
    <row r="862">
      <c r="A862" s="463" t="s">
        <v>5283</v>
      </c>
      <c r="B862" s="464" t="s">
        <v>5284</v>
      </c>
      <c r="C862" s="9" t="s">
        <v>14258</v>
      </c>
      <c r="D862" s="89" t="s">
        <v>14259</v>
      </c>
      <c r="E862" s="9"/>
      <c r="F862" s="89" t="s">
        <v>14257</v>
      </c>
      <c r="G862" s="89"/>
    </row>
    <row r="863">
      <c r="A863" s="463" t="s">
        <v>316</v>
      </c>
      <c r="B863" s="465" t="s">
        <v>11414</v>
      </c>
      <c r="C863" s="9" t="s">
        <v>13473</v>
      </c>
      <c r="D863" s="9" t="s">
        <v>13474</v>
      </c>
      <c r="E863" s="9" t="s">
        <v>14260</v>
      </c>
      <c r="F863" s="89" t="s">
        <v>14129</v>
      </c>
      <c r="G863" s="89"/>
    </row>
    <row r="864">
      <c r="A864" s="463" t="s">
        <v>230</v>
      </c>
      <c r="B864" s="464" t="s">
        <v>6370</v>
      </c>
      <c r="C864" s="9" t="s">
        <v>11684</v>
      </c>
      <c r="D864" s="89" t="s">
        <v>14103</v>
      </c>
      <c r="E864" s="9"/>
      <c r="F864" s="89"/>
      <c r="G864" s="89"/>
    </row>
    <row r="865">
      <c r="A865" s="463" t="s">
        <v>230</v>
      </c>
      <c r="B865" s="464" t="s">
        <v>6370</v>
      </c>
      <c r="C865" s="9" t="s">
        <v>6391</v>
      </c>
      <c r="D865" s="144" t="s">
        <v>14261</v>
      </c>
      <c r="E865" s="9"/>
      <c r="F865" s="89" t="s">
        <v>14262</v>
      </c>
      <c r="G865" s="89"/>
    </row>
    <row r="866">
      <c r="A866" s="463" t="s">
        <v>230</v>
      </c>
      <c r="B866" s="464" t="s">
        <v>6370</v>
      </c>
      <c r="C866" s="9" t="s">
        <v>6396</v>
      </c>
      <c r="D866" s="89" t="s">
        <v>14263</v>
      </c>
      <c r="E866" s="9"/>
      <c r="F866" s="89" t="s">
        <v>14262</v>
      </c>
      <c r="G866" s="89"/>
    </row>
    <row r="867">
      <c r="A867" s="463" t="s">
        <v>388</v>
      </c>
      <c r="B867" s="464" t="s">
        <v>1347</v>
      </c>
      <c r="C867" s="9" t="s">
        <v>14264</v>
      </c>
      <c r="D867" s="89" t="s">
        <v>14265</v>
      </c>
      <c r="E867" s="9"/>
      <c r="F867" s="89" t="s">
        <v>14266</v>
      </c>
      <c r="G867" s="89"/>
    </row>
    <row r="868">
      <c r="A868" s="463" t="s">
        <v>388</v>
      </c>
      <c r="B868" s="464" t="s">
        <v>1006</v>
      </c>
      <c r="C868" s="144" t="s">
        <v>2091</v>
      </c>
      <c r="D868" s="89" t="s">
        <v>4967</v>
      </c>
      <c r="E868" s="9"/>
      <c r="F868" s="89" t="s">
        <v>14267</v>
      </c>
      <c r="G868" s="89"/>
    </row>
    <row r="869">
      <c r="A869" s="463" t="s">
        <v>388</v>
      </c>
      <c r="B869" s="464" t="s">
        <v>1010</v>
      </c>
      <c r="C869" s="9" t="s">
        <v>14268</v>
      </c>
      <c r="D869" s="89" t="s">
        <v>14269</v>
      </c>
      <c r="E869" s="9"/>
      <c r="F869" s="89" t="s">
        <v>14270</v>
      </c>
      <c r="G869" s="89"/>
    </row>
    <row r="870">
      <c r="A870" s="463" t="s">
        <v>388</v>
      </c>
      <c r="B870" s="464" t="s">
        <v>1010</v>
      </c>
      <c r="C870" s="9" t="s">
        <v>1655</v>
      </c>
      <c r="D870" s="89" t="s">
        <v>11827</v>
      </c>
      <c r="E870" s="9"/>
      <c r="F870" s="89" t="s">
        <v>14266</v>
      </c>
      <c r="G870" s="89"/>
    </row>
    <row r="871">
      <c r="A871" s="463" t="s">
        <v>388</v>
      </c>
      <c r="B871" s="464" t="s">
        <v>1010</v>
      </c>
      <c r="C871" s="9" t="s">
        <v>14271</v>
      </c>
      <c r="D871" s="89" t="s">
        <v>14272</v>
      </c>
      <c r="E871" s="9"/>
      <c r="F871" s="89" t="s">
        <v>14270</v>
      </c>
      <c r="G871" s="89"/>
    </row>
    <row r="872">
      <c r="A872" s="463" t="s">
        <v>388</v>
      </c>
      <c r="B872" s="464" t="s">
        <v>1010</v>
      </c>
      <c r="C872" s="9" t="s">
        <v>11838</v>
      </c>
      <c r="D872" s="89" t="s">
        <v>11839</v>
      </c>
      <c r="E872" s="9"/>
      <c r="F872" s="89" t="s">
        <v>14266</v>
      </c>
      <c r="G872" s="89"/>
    </row>
    <row r="873">
      <c r="A873" s="463" t="s">
        <v>388</v>
      </c>
      <c r="B873" s="464" t="s">
        <v>1010</v>
      </c>
      <c r="C873" s="9" t="s">
        <v>2174</v>
      </c>
      <c r="D873" s="89" t="s">
        <v>2175</v>
      </c>
      <c r="E873" s="9" t="s">
        <v>4695</v>
      </c>
      <c r="F873" s="89" t="s">
        <v>14273</v>
      </c>
      <c r="G873" s="89"/>
    </row>
    <row r="874">
      <c r="A874" s="463" t="s">
        <v>388</v>
      </c>
      <c r="B874" s="464" t="s">
        <v>1010</v>
      </c>
      <c r="C874" s="9" t="s">
        <v>10856</v>
      </c>
      <c r="D874" s="89" t="s">
        <v>4747</v>
      </c>
      <c r="E874" s="9" t="s">
        <v>14274</v>
      </c>
      <c r="F874" s="89" t="s">
        <v>14275</v>
      </c>
      <c r="G874" s="89"/>
    </row>
    <row r="875">
      <c r="A875" s="463" t="s">
        <v>388</v>
      </c>
      <c r="B875" s="464" t="s">
        <v>1010</v>
      </c>
      <c r="C875" s="9" t="s">
        <v>9887</v>
      </c>
      <c r="D875" s="89" t="s">
        <v>2850</v>
      </c>
      <c r="E875" s="9" t="s">
        <v>4695</v>
      </c>
      <c r="F875" s="89" t="s">
        <v>14276</v>
      </c>
      <c r="G875" s="89"/>
    </row>
    <row r="876">
      <c r="A876" s="463" t="s">
        <v>388</v>
      </c>
      <c r="B876" s="464" t="s">
        <v>1010</v>
      </c>
      <c r="C876" s="9" t="s">
        <v>14277</v>
      </c>
      <c r="D876" s="89" t="s">
        <v>14278</v>
      </c>
      <c r="E876" s="9" t="s">
        <v>4695</v>
      </c>
      <c r="F876" s="89" t="s">
        <v>14279</v>
      </c>
      <c r="G876" s="89"/>
    </row>
    <row r="877">
      <c r="A877" s="466" t="s">
        <v>388</v>
      </c>
      <c r="B877" s="467" t="s">
        <v>1010</v>
      </c>
      <c r="C877" s="14" t="s">
        <v>10165</v>
      </c>
      <c r="D877" s="89" t="s">
        <v>14280</v>
      </c>
      <c r="E877" s="9"/>
      <c r="F877" s="89" t="s">
        <v>14266</v>
      </c>
      <c r="G877" s="89"/>
    </row>
    <row r="878">
      <c r="A878" s="463" t="s">
        <v>388</v>
      </c>
      <c r="B878" s="464" t="s">
        <v>1010</v>
      </c>
      <c r="C878" s="9" t="s">
        <v>14281</v>
      </c>
      <c r="D878" s="89" t="s">
        <v>14282</v>
      </c>
      <c r="E878" s="9"/>
      <c r="F878" s="89" t="s">
        <v>14283</v>
      </c>
      <c r="G878" s="89"/>
    </row>
    <row r="879">
      <c r="A879" s="463" t="s">
        <v>388</v>
      </c>
      <c r="B879" s="464" t="s">
        <v>1010</v>
      </c>
      <c r="C879" s="9" t="s">
        <v>2214</v>
      </c>
      <c r="D879" s="89" t="s">
        <v>14284</v>
      </c>
      <c r="E879" s="9"/>
      <c r="F879" s="89" t="s">
        <v>14285</v>
      </c>
      <c r="G879" s="89"/>
    </row>
    <row r="880">
      <c r="A880" s="463" t="s">
        <v>388</v>
      </c>
      <c r="B880" s="464" t="s">
        <v>1010</v>
      </c>
      <c r="C880" s="9" t="s">
        <v>14195</v>
      </c>
      <c r="D880" s="89" t="s">
        <v>14196</v>
      </c>
      <c r="E880" s="9"/>
      <c r="F880" s="89" t="s">
        <v>14286</v>
      </c>
      <c r="G880" s="440"/>
    </row>
    <row r="881">
      <c r="A881" s="463" t="s">
        <v>388</v>
      </c>
      <c r="B881" s="464" t="s">
        <v>1392</v>
      </c>
      <c r="C881" s="9" t="s">
        <v>1729</v>
      </c>
      <c r="D881" s="89" t="s">
        <v>1730</v>
      </c>
      <c r="E881" s="9"/>
      <c r="F881" s="89" t="s">
        <v>14266</v>
      </c>
      <c r="G881" s="440"/>
    </row>
    <row r="882">
      <c r="A882" s="463" t="s">
        <v>1016</v>
      </c>
      <c r="B882" s="464" t="s">
        <v>4928</v>
      </c>
      <c r="C882" s="9" t="s">
        <v>5642</v>
      </c>
      <c r="D882" s="89" t="s">
        <v>10867</v>
      </c>
      <c r="E882" s="9"/>
      <c r="F882" s="89" t="s">
        <v>14266</v>
      </c>
      <c r="G882" s="127" t="str">
        <f>HYPERLINK("https://cdn.discordapp.com/attachments/310832846321221632/696932930894823434/VG2WahWah.wav","Link")</f>
        <v>Link</v>
      </c>
    </row>
    <row r="883">
      <c r="A883" s="463" t="s">
        <v>1035</v>
      </c>
      <c r="B883" s="464" t="s">
        <v>4976</v>
      </c>
      <c r="C883" s="9" t="s">
        <v>13694</v>
      </c>
      <c r="D883" s="89" t="s">
        <v>13695</v>
      </c>
      <c r="E883" s="9"/>
      <c r="F883" s="9" t="s">
        <v>14287</v>
      </c>
      <c r="G883" s="9"/>
    </row>
    <row r="884">
      <c r="A884" s="463" t="s">
        <v>234</v>
      </c>
      <c r="B884" s="464" t="s">
        <v>10876</v>
      </c>
      <c r="C884" s="9" t="s">
        <v>14288</v>
      </c>
      <c r="D884" s="89" t="s">
        <v>14289</v>
      </c>
      <c r="E884" s="9" t="s">
        <v>14290</v>
      </c>
      <c r="F884" s="9" t="s">
        <v>14287</v>
      </c>
      <c r="G884" s="9"/>
    </row>
    <row r="885">
      <c r="A885" s="60" t="s">
        <v>366</v>
      </c>
    </row>
    <row r="886">
      <c r="A886" s="463" t="s">
        <v>326</v>
      </c>
      <c r="B886" s="464" t="s">
        <v>658</v>
      </c>
      <c r="C886" s="9"/>
      <c r="D886" s="100"/>
      <c r="E886" s="9" t="s">
        <v>232</v>
      </c>
      <c r="F886" s="89"/>
      <c r="G886" s="89"/>
    </row>
    <row r="887">
      <c r="A887" s="463" t="s">
        <v>388</v>
      </c>
      <c r="B887" s="464" t="s">
        <v>1006</v>
      </c>
      <c r="C887" s="9"/>
      <c r="D887" s="100"/>
      <c r="E887" s="9"/>
      <c r="F887" s="89" t="s">
        <v>14291</v>
      </c>
      <c r="G887" s="89"/>
    </row>
    <row r="888">
      <c r="A888" s="463" t="s">
        <v>388</v>
      </c>
      <c r="B888" s="464" t="s">
        <v>1006</v>
      </c>
      <c r="C888" s="9"/>
      <c r="D888" s="89"/>
      <c r="E888" s="9"/>
      <c r="F888" s="89" t="s">
        <v>14292</v>
      </c>
      <c r="G888" s="89"/>
    </row>
    <row r="889">
      <c r="A889" s="463" t="s">
        <v>368</v>
      </c>
      <c r="B889" s="464" t="s">
        <v>368</v>
      </c>
      <c r="C889" s="9"/>
      <c r="D889" s="9"/>
      <c r="E889" s="9" t="s">
        <v>14293</v>
      </c>
      <c r="F889" s="9" t="s">
        <v>14294</v>
      </c>
      <c r="G889" s="89"/>
    </row>
    <row r="890">
      <c r="A890" s="393" t="s">
        <v>14295</v>
      </c>
    </row>
    <row r="891">
      <c r="A891" s="303" t="s">
        <v>5283</v>
      </c>
      <c r="B891" s="468" t="s">
        <v>10890</v>
      </c>
      <c r="C891" s="9" t="s">
        <v>14296</v>
      </c>
      <c r="D891" s="89" t="s">
        <v>14297</v>
      </c>
      <c r="E891" s="9"/>
      <c r="F891" s="89" t="s">
        <v>14298</v>
      </c>
      <c r="G891" s="89"/>
    </row>
    <row r="892">
      <c r="A892" s="303" t="s">
        <v>5283</v>
      </c>
      <c r="B892" s="468" t="s">
        <v>10890</v>
      </c>
      <c r="C892" s="9" t="s">
        <v>14296</v>
      </c>
      <c r="D892" s="89" t="s">
        <v>14299</v>
      </c>
      <c r="E892" s="9"/>
      <c r="F892" s="89" t="s">
        <v>14300</v>
      </c>
      <c r="G892" s="89"/>
    </row>
    <row r="893">
      <c r="A893" s="303" t="s">
        <v>5283</v>
      </c>
      <c r="B893" s="468" t="s">
        <v>10890</v>
      </c>
      <c r="C893" s="9" t="s">
        <v>14296</v>
      </c>
      <c r="D893" s="89" t="s">
        <v>14301</v>
      </c>
      <c r="E893" s="9"/>
      <c r="F893" s="196" t="s">
        <v>152</v>
      </c>
      <c r="G893" s="89"/>
    </row>
    <row r="894">
      <c r="A894" s="303" t="s">
        <v>5283</v>
      </c>
      <c r="B894" s="468" t="s">
        <v>10890</v>
      </c>
      <c r="C894" s="9" t="s">
        <v>14296</v>
      </c>
      <c r="D894" s="89" t="s">
        <v>10891</v>
      </c>
      <c r="E894" s="9"/>
      <c r="F894" s="196" t="s">
        <v>152</v>
      </c>
      <c r="G894" s="89"/>
    </row>
    <row r="895">
      <c r="A895" s="303" t="s">
        <v>5283</v>
      </c>
      <c r="B895" s="468" t="s">
        <v>10890</v>
      </c>
      <c r="C895" s="9" t="s">
        <v>14296</v>
      </c>
      <c r="D895" s="89" t="s">
        <v>14302</v>
      </c>
      <c r="E895" s="9"/>
      <c r="F895" s="89" t="s">
        <v>14303</v>
      </c>
      <c r="G895" s="89"/>
    </row>
    <row r="896">
      <c r="A896" s="303" t="s">
        <v>5283</v>
      </c>
      <c r="B896" s="468" t="s">
        <v>10890</v>
      </c>
      <c r="C896" s="9" t="s">
        <v>14296</v>
      </c>
      <c r="D896" s="89" t="s">
        <v>14304</v>
      </c>
      <c r="E896" s="9"/>
      <c r="F896" s="89" t="s">
        <v>14305</v>
      </c>
      <c r="G896" s="89"/>
    </row>
    <row r="897">
      <c r="A897" s="303" t="s">
        <v>5283</v>
      </c>
      <c r="B897" s="468" t="s">
        <v>10890</v>
      </c>
      <c r="C897" s="9" t="s">
        <v>14296</v>
      </c>
      <c r="D897" s="89" t="s">
        <v>14306</v>
      </c>
      <c r="E897" s="9"/>
      <c r="F897" s="469" t="s">
        <v>14307</v>
      </c>
      <c r="G897" s="89"/>
    </row>
    <row r="898">
      <c r="A898" s="303" t="s">
        <v>5283</v>
      </c>
      <c r="B898" s="468" t="s">
        <v>10890</v>
      </c>
      <c r="C898" s="9" t="s">
        <v>14296</v>
      </c>
      <c r="D898" s="89" t="s">
        <v>14308</v>
      </c>
      <c r="E898" s="9"/>
      <c r="F898" s="89" t="s">
        <v>14309</v>
      </c>
      <c r="G898" s="89"/>
    </row>
    <row r="899">
      <c r="A899" s="303" t="s">
        <v>5283</v>
      </c>
      <c r="B899" s="468" t="s">
        <v>10890</v>
      </c>
      <c r="C899" s="9" t="s">
        <v>14296</v>
      </c>
      <c r="D899" s="89" t="s">
        <v>14310</v>
      </c>
      <c r="E899" s="9"/>
      <c r="F899" s="89" t="s">
        <v>14311</v>
      </c>
      <c r="G899" s="89"/>
    </row>
    <row r="900">
      <c r="A900" s="303" t="s">
        <v>5283</v>
      </c>
      <c r="B900" s="468" t="s">
        <v>10890</v>
      </c>
      <c r="C900" s="9" t="s">
        <v>14296</v>
      </c>
      <c r="D900" s="89" t="s">
        <v>14312</v>
      </c>
      <c r="E900" s="9"/>
      <c r="F900" s="89" t="s">
        <v>14298</v>
      </c>
      <c r="G900" s="89"/>
    </row>
    <row r="901">
      <c r="A901" s="303" t="s">
        <v>5283</v>
      </c>
      <c r="B901" s="468" t="s">
        <v>10890</v>
      </c>
      <c r="C901" s="9" t="s">
        <v>14296</v>
      </c>
      <c r="D901" s="89" t="s">
        <v>14313</v>
      </c>
      <c r="E901" s="9"/>
      <c r="F901" s="89" t="s">
        <v>14314</v>
      </c>
      <c r="G901" s="89"/>
    </row>
    <row r="902">
      <c r="A902" s="303" t="s">
        <v>5283</v>
      </c>
      <c r="B902" s="468" t="s">
        <v>10890</v>
      </c>
      <c r="C902" s="9" t="s">
        <v>14296</v>
      </c>
      <c r="D902" s="89" t="s">
        <v>14315</v>
      </c>
      <c r="E902" s="9"/>
      <c r="F902" s="89" t="s">
        <v>14316</v>
      </c>
      <c r="G902" s="89"/>
    </row>
    <row r="903">
      <c r="A903" s="303" t="s">
        <v>5283</v>
      </c>
      <c r="B903" s="468" t="s">
        <v>10890</v>
      </c>
      <c r="C903" s="9" t="s">
        <v>14296</v>
      </c>
      <c r="D903" s="89" t="s">
        <v>14317</v>
      </c>
      <c r="E903" s="9"/>
      <c r="F903" s="89" t="s">
        <v>14305</v>
      </c>
      <c r="G903" s="89"/>
    </row>
    <row r="904">
      <c r="A904" s="303" t="s">
        <v>5283</v>
      </c>
      <c r="B904" s="468" t="s">
        <v>10890</v>
      </c>
      <c r="C904" s="9" t="s">
        <v>14296</v>
      </c>
      <c r="D904" s="89" t="s">
        <v>14318</v>
      </c>
      <c r="E904" s="9"/>
      <c r="F904" s="89" t="s">
        <v>14319</v>
      </c>
      <c r="G904" s="89"/>
    </row>
    <row r="905">
      <c r="A905" s="303" t="s">
        <v>5283</v>
      </c>
      <c r="B905" s="468" t="s">
        <v>10890</v>
      </c>
      <c r="C905" s="9" t="s">
        <v>14296</v>
      </c>
      <c r="D905" s="89" t="s">
        <v>14320</v>
      </c>
      <c r="E905" s="9"/>
      <c r="F905" s="89" t="s">
        <v>14314</v>
      </c>
      <c r="G905" s="89"/>
    </row>
    <row r="906">
      <c r="A906" s="303" t="s">
        <v>5283</v>
      </c>
      <c r="B906" s="468" t="s">
        <v>10890</v>
      </c>
      <c r="C906" s="9" t="s">
        <v>14296</v>
      </c>
      <c r="D906" s="89" t="s">
        <v>14321</v>
      </c>
      <c r="E906" s="9"/>
      <c r="F906" s="89" t="s">
        <v>12806</v>
      </c>
      <c r="G906" s="89"/>
    </row>
    <row r="907">
      <c r="A907" s="303" t="s">
        <v>5283</v>
      </c>
      <c r="B907" s="468" t="s">
        <v>10890</v>
      </c>
      <c r="C907" s="9" t="s">
        <v>14322</v>
      </c>
      <c r="D907" s="89" t="s">
        <v>14323</v>
      </c>
      <c r="E907" s="9"/>
      <c r="F907" s="89" t="s">
        <v>14324</v>
      </c>
      <c r="G907" s="89"/>
    </row>
    <row r="908">
      <c r="A908" s="303" t="s">
        <v>5283</v>
      </c>
      <c r="B908" s="468" t="s">
        <v>10890</v>
      </c>
      <c r="C908" s="9" t="s">
        <v>14322</v>
      </c>
      <c r="D908" s="89" t="s">
        <v>14325</v>
      </c>
      <c r="E908" s="9"/>
      <c r="F908" s="89" t="s">
        <v>14300</v>
      </c>
      <c r="G908" s="89"/>
    </row>
    <row r="909">
      <c r="A909" s="303" t="s">
        <v>5283</v>
      </c>
      <c r="B909" s="468" t="s">
        <v>10890</v>
      </c>
      <c r="C909" s="9" t="s">
        <v>14322</v>
      </c>
      <c r="D909" s="89" t="s">
        <v>14326</v>
      </c>
      <c r="E909" s="9"/>
      <c r="F909" s="89" t="s">
        <v>14327</v>
      </c>
      <c r="G909" s="89"/>
    </row>
    <row r="910">
      <c r="A910" s="303" t="s">
        <v>5283</v>
      </c>
      <c r="B910" s="468" t="s">
        <v>10890</v>
      </c>
      <c r="C910" s="9" t="s">
        <v>14322</v>
      </c>
      <c r="D910" s="89" t="s">
        <v>14328</v>
      </c>
      <c r="E910" s="9"/>
      <c r="F910" s="89" t="s">
        <v>14329</v>
      </c>
      <c r="G910" s="89"/>
    </row>
    <row r="911">
      <c r="A911" s="303" t="s">
        <v>5283</v>
      </c>
      <c r="B911" s="468" t="s">
        <v>10890</v>
      </c>
      <c r="C911" s="9" t="s">
        <v>14322</v>
      </c>
      <c r="D911" s="89" t="s">
        <v>14330</v>
      </c>
      <c r="E911" s="9" t="s">
        <v>14331</v>
      </c>
      <c r="F911" s="89" t="s">
        <v>14332</v>
      </c>
      <c r="G911" s="89"/>
    </row>
    <row r="912">
      <c r="A912" s="470" t="s">
        <v>5283</v>
      </c>
      <c r="B912" s="471" t="s">
        <v>10890</v>
      </c>
      <c r="C912" s="14" t="s">
        <v>14322</v>
      </c>
      <c r="D912" s="14" t="s">
        <v>14333</v>
      </c>
      <c r="E912" s="14"/>
      <c r="F912" s="14" t="s">
        <v>14334</v>
      </c>
      <c r="G912" s="89"/>
    </row>
    <row r="913">
      <c r="A913" s="303" t="s">
        <v>5283</v>
      </c>
      <c r="B913" s="468" t="s">
        <v>10890</v>
      </c>
      <c r="C913" s="9" t="s">
        <v>14335</v>
      </c>
      <c r="D913" s="89" t="s">
        <v>14336</v>
      </c>
      <c r="E913" s="9" t="s">
        <v>14337</v>
      </c>
      <c r="F913" s="89" t="s">
        <v>14338</v>
      </c>
      <c r="G913" s="89"/>
    </row>
    <row r="914">
      <c r="A914" s="303" t="s">
        <v>5283</v>
      </c>
      <c r="B914" s="468" t="s">
        <v>10890</v>
      </c>
      <c r="C914" s="9" t="s">
        <v>14339</v>
      </c>
      <c r="D914" s="89" t="s">
        <v>14340</v>
      </c>
      <c r="E914" s="9"/>
      <c r="F914" s="89" t="s">
        <v>14341</v>
      </c>
      <c r="G914" s="89"/>
    </row>
    <row r="915">
      <c r="A915" s="303" t="s">
        <v>5283</v>
      </c>
      <c r="B915" s="468" t="s">
        <v>5284</v>
      </c>
      <c r="C915" s="9" t="s">
        <v>14342</v>
      </c>
      <c r="D915" s="89" t="s">
        <v>14343</v>
      </c>
      <c r="E915" s="9"/>
      <c r="F915" s="89" t="s">
        <v>14344</v>
      </c>
      <c r="G915" s="89"/>
    </row>
    <row r="916">
      <c r="A916" s="303" t="s">
        <v>5283</v>
      </c>
      <c r="B916" s="468" t="s">
        <v>5284</v>
      </c>
      <c r="C916" s="9" t="s">
        <v>14345</v>
      </c>
      <c r="D916" s="89" t="s">
        <v>14346</v>
      </c>
      <c r="E916" s="9" t="s">
        <v>14347</v>
      </c>
      <c r="F916" s="89" t="s">
        <v>14348</v>
      </c>
      <c r="G916" s="89"/>
    </row>
    <row r="917">
      <c r="A917" s="303" t="s">
        <v>5283</v>
      </c>
      <c r="B917" s="468" t="s">
        <v>5284</v>
      </c>
      <c r="C917" s="9" t="s">
        <v>14345</v>
      </c>
      <c r="D917" s="89" t="s">
        <v>14349</v>
      </c>
      <c r="E917" s="9"/>
      <c r="F917" s="89" t="s">
        <v>14350</v>
      </c>
      <c r="G917" s="89"/>
    </row>
    <row r="918">
      <c r="A918" s="303" t="s">
        <v>5283</v>
      </c>
      <c r="B918" s="468" t="s">
        <v>5284</v>
      </c>
      <c r="C918" s="9" t="s">
        <v>14351</v>
      </c>
      <c r="D918" s="89" t="s">
        <v>14352</v>
      </c>
      <c r="E918" s="9"/>
      <c r="F918" s="89" t="s">
        <v>14298</v>
      </c>
      <c r="G918" s="89"/>
    </row>
    <row r="919">
      <c r="A919" s="303" t="s">
        <v>5283</v>
      </c>
      <c r="B919" s="468" t="s">
        <v>5284</v>
      </c>
      <c r="C919" s="9" t="s">
        <v>14258</v>
      </c>
      <c r="D919" s="372" t="s">
        <v>14353</v>
      </c>
      <c r="E919" s="9"/>
      <c r="F919" s="89" t="s">
        <v>14341</v>
      </c>
      <c r="G919" s="89"/>
    </row>
    <row r="920">
      <c r="A920" s="303" t="s">
        <v>5283</v>
      </c>
      <c r="B920" s="468" t="s">
        <v>5284</v>
      </c>
      <c r="C920" s="9" t="s">
        <v>14258</v>
      </c>
      <c r="D920" s="372" t="s">
        <v>14354</v>
      </c>
      <c r="E920" s="9"/>
      <c r="F920" s="89" t="s">
        <v>14341</v>
      </c>
      <c r="G920" s="89"/>
    </row>
    <row r="921">
      <c r="A921" s="303" t="s">
        <v>5283</v>
      </c>
      <c r="B921" s="468" t="s">
        <v>5284</v>
      </c>
      <c r="C921" s="9" t="s">
        <v>14355</v>
      </c>
      <c r="D921" s="89" t="s">
        <v>14356</v>
      </c>
      <c r="E921" s="9"/>
      <c r="F921" s="89" t="s">
        <v>14357</v>
      </c>
      <c r="G921" s="89"/>
    </row>
    <row r="922">
      <c r="A922" s="470" t="s">
        <v>5283</v>
      </c>
      <c r="B922" s="471" t="s">
        <v>5284</v>
      </c>
      <c r="C922" s="14" t="s">
        <v>14358</v>
      </c>
      <c r="D922" s="89" t="s">
        <v>14359</v>
      </c>
      <c r="E922" s="9"/>
      <c r="F922" s="89" t="s">
        <v>14360</v>
      </c>
      <c r="G922" s="89"/>
    </row>
    <row r="923">
      <c r="A923" s="303" t="s">
        <v>5283</v>
      </c>
      <c r="B923" s="468" t="s">
        <v>5284</v>
      </c>
      <c r="C923" s="9" t="s">
        <v>14361</v>
      </c>
      <c r="D923" s="89" t="s">
        <v>14362</v>
      </c>
      <c r="E923" s="9"/>
      <c r="F923" s="89" t="s">
        <v>14324</v>
      </c>
      <c r="G923" s="89"/>
    </row>
    <row r="924">
      <c r="A924" s="303" t="s">
        <v>5283</v>
      </c>
      <c r="B924" s="468" t="s">
        <v>5284</v>
      </c>
      <c r="C924" s="9" t="s">
        <v>14363</v>
      </c>
      <c r="D924" s="89" t="s">
        <v>3102</v>
      </c>
      <c r="E924" s="9"/>
      <c r="F924" s="89" t="s">
        <v>14303</v>
      </c>
      <c r="G924" s="89"/>
    </row>
    <row r="925">
      <c r="A925" s="303" t="s">
        <v>5283</v>
      </c>
      <c r="B925" s="468" t="s">
        <v>5284</v>
      </c>
      <c r="C925" s="9" t="s">
        <v>14363</v>
      </c>
      <c r="D925" s="89" t="s">
        <v>14364</v>
      </c>
      <c r="E925" s="9" t="s">
        <v>14365</v>
      </c>
      <c r="F925" s="89" t="s">
        <v>14348</v>
      </c>
      <c r="G925" s="89"/>
    </row>
    <row r="926">
      <c r="A926" s="303" t="s">
        <v>5283</v>
      </c>
      <c r="B926" s="468" t="s">
        <v>5284</v>
      </c>
      <c r="C926" s="9" t="s">
        <v>14366</v>
      </c>
      <c r="D926" s="89" t="s">
        <v>14367</v>
      </c>
      <c r="E926" s="9"/>
      <c r="F926" s="89" t="s">
        <v>14324</v>
      </c>
      <c r="G926" s="89"/>
    </row>
    <row r="927">
      <c r="A927" s="303" t="s">
        <v>230</v>
      </c>
      <c r="B927" s="468" t="s">
        <v>6370</v>
      </c>
      <c r="C927" s="9" t="s">
        <v>13665</v>
      </c>
      <c r="D927" s="89" t="s">
        <v>14099</v>
      </c>
      <c r="E927" s="9"/>
      <c r="F927" s="89" t="s">
        <v>14368</v>
      </c>
      <c r="G927" s="89"/>
    </row>
    <row r="928">
      <c r="A928" s="303" t="s">
        <v>230</v>
      </c>
      <c r="B928" s="468" t="s">
        <v>6370</v>
      </c>
      <c r="C928" s="9" t="s">
        <v>6384</v>
      </c>
      <c r="D928" s="89" t="s">
        <v>14126</v>
      </c>
      <c r="E928" s="9" t="s">
        <v>621</v>
      </c>
      <c r="F928" s="196" t="s">
        <v>152</v>
      </c>
      <c r="G928" s="89"/>
    </row>
    <row r="929">
      <c r="A929" s="393" t="s">
        <v>14369</v>
      </c>
    </row>
    <row r="930">
      <c r="A930" s="472" t="s">
        <v>4788</v>
      </c>
      <c r="B930" s="327" t="s">
        <v>7260</v>
      </c>
      <c r="C930" s="14" t="s">
        <v>8190</v>
      </c>
      <c r="D930" s="14" t="s">
        <v>14370</v>
      </c>
      <c r="E930" s="14" t="s">
        <v>13987</v>
      </c>
      <c r="F930" s="9" t="s">
        <v>14371</v>
      </c>
      <c r="G930" s="10"/>
    </row>
    <row r="931">
      <c r="A931" s="472" t="s">
        <v>671</v>
      </c>
      <c r="B931" s="327" t="s">
        <v>13841</v>
      </c>
      <c r="C931" s="14" t="s">
        <v>922</v>
      </c>
      <c r="D931" s="14" t="s">
        <v>720</v>
      </c>
      <c r="E931" s="14"/>
      <c r="F931" s="89" t="s">
        <v>14372</v>
      </c>
      <c r="G931" s="10"/>
    </row>
    <row r="932">
      <c r="A932" s="472" t="s">
        <v>4808</v>
      </c>
      <c r="B932" s="327" t="s">
        <v>4809</v>
      </c>
      <c r="C932" s="14" t="s">
        <v>14373</v>
      </c>
      <c r="D932" s="14" t="s">
        <v>14374</v>
      </c>
      <c r="E932" s="14"/>
      <c r="F932" s="10" t="s">
        <v>14375</v>
      </c>
      <c r="G932" s="10"/>
    </row>
    <row r="933">
      <c r="A933" s="472" t="s">
        <v>388</v>
      </c>
      <c r="B933" s="327" t="s">
        <v>1006</v>
      </c>
      <c r="C933" s="9" t="s">
        <v>2098</v>
      </c>
      <c r="D933" s="89" t="s">
        <v>2802</v>
      </c>
      <c r="E933" s="9"/>
      <c r="F933" s="89" t="s">
        <v>14376</v>
      </c>
      <c r="G933" s="89"/>
    </row>
    <row r="934">
      <c r="A934" s="472" t="s">
        <v>388</v>
      </c>
      <c r="B934" s="327" t="s">
        <v>1006</v>
      </c>
      <c r="C934" s="9" t="s">
        <v>2101</v>
      </c>
      <c r="D934" s="89" t="s">
        <v>2805</v>
      </c>
      <c r="E934" s="9"/>
      <c r="F934" s="89" t="s">
        <v>14372</v>
      </c>
      <c r="G934" s="89"/>
    </row>
    <row r="935">
      <c r="A935" s="472" t="s">
        <v>388</v>
      </c>
      <c r="B935" s="327" t="s">
        <v>1006</v>
      </c>
      <c r="C935" s="9" t="s">
        <v>2125</v>
      </c>
      <c r="D935" s="89" t="s">
        <v>4077</v>
      </c>
      <c r="E935" s="9"/>
      <c r="F935" s="89" t="s">
        <v>14377</v>
      </c>
      <c r="G935" s="89"/>
    </row>
    <row r="936">
      <c r="A936" s="472" t="s">
        <v>388</v>
      </c>
      <c r="B936" s="327" t="s">
        <v>1006</v>
      </c>
      <c r="C936" s="9" t="s">
        <v>2125</v>
      </c>
      <c r="D936" s="89" t="s">
        <v>2129</v>
      </c>
      <c r="E936" s="9"/>
      <c r="F936" s="89" t="s">
        <v>14378</v>
      </c>
      <c r="G936" s="89"/>
    </row>
    <row r="937">
      <c r="A937" s="472" t="s">
        <v>388</v>
      </c>
      <c r="B937" s="327" t="s">
        <v>1010</v>
      </c>
      <c r="C937" s="9" t="s">
        <v>14379</v>
      </c>
      <c r="D937" s="89" t="s">
        <v>14380</v>
      </c>
      <c r="E937" s="9"/>
      <c r="F937" s="89" t="s">
        <v>14381</v>
      </c>
      <c r="G937" s="89"/>
    </row>
    <row r="938">
      <c r="A938" s="472" t="s">
        <v>388</v>
      </c>
      <c r="B938" s="327" t="s">
        <v>1010</v>
      </c>
      <c r="C938" s="9" t="s">
        <v>10096</v>
      </c>
      <c r="D938" s="89" t="s">
        <v>14382</v>
      </c>
      <c r="E938" s="9" t="s">
        <v>14383</v>
      </c>
      <c r="F938" s="89" t="s">
        <v>14384</v>
      </c>
      <c r="G938" s="89"/>
    </row>
    <row r="939">
      <c r="A939" s="472" t="s">
        <v>388</v>
      </c>
      <c r="B939" s="327" t="s">
        <v>1010</v>
      </c>
      <c r="C939" s="9" t="s">
        <v>10652</v>
      </c>
      <c r="D939" s="89" t="s">
        <v>14385</v>
      </c>
      <c r="E939" s="9"/>
      <c r="F939" s="89" t="s">
        <v>14386</v>
      </c>
      <c r="G939" s="89"/>
    </row>
    <row r="940">
      <c r="A940" s="472" t="s">
        <v>388</v>
      </c>
      <c r="B940" s="327" t="s">
        <v>1010</v>
      </c>
      <c r="C940" s="9" t="s">
        <v>14191</v>
      </c>
      <c r="D940" s="89" t="s">
        <v>14387</v>
      </c>
      <c r="E940" s="9" t="s">
        <v>14383</v>
      </c>
      <c r="F940" s="89" t="s">
        <v>14381</v>
      </c>
      <c r="G940" s="89"/>
    </row>
    <row r="941">
      <c r="A941" s="472" t="s">
        <v>388</v>
      </c>
      <c r="B941" s="327" t="s">
        <v>1010</v>
      </c>
      <c r="C941" s="9" t="s">
        <v>2227</v>
      </c>
      <c r="D941" s="89" t="s">
        <v>1721</v>
      </c>
      <c r="E941" s="9"/>
      <c r="F941" s="89" t="s">
        <v>14388</v>
      </c>
      <c r="G941" s="89"/>
    </row>
    <row r="942">
      <c r="A942" s="472" t="s">
        <v>388</v>
      </c>
      <c r="B942" s="327" t="s">
        <v>1010</v>
      </c>
      <c r="C942" s="14" t="s">
        <v>2232</v>
      </c>
      <c r="D942" s="14" t="s">
        <v>14389</v>
      </c>
      <c r="E942" s="9" t="s">
        <v>7413</v>
      </c>
      <c r="F942" s="89" t="s">
        <v>14376</v>
      </c>
      <c r="G942" s="89"/>
    </row>
    <row r="943">
      <c r="A943" s="472" t="s">
        <v>388</v>
      </c>
      <c r="B943" s="327" t="s">
        <v>1392</v>
      </c>
      <c r="C943" s="9" t="s">
        <v>3783</v>
      </c>
      <c r="D943" s="89" t="s">
        <v>1394</v>
      </c>
      <c r="E943" s="9" t="s">
        <v>6227</v>
      </c>
      <c r="F943" s="89" t="s">
        <v>14381</v>
      </c>
      <c r="G943" s="89"/>
    </row>
    <row r="944">
      <c r="A944" s="472" t="s">
        <v>388</v>
      </c>
      <c r="B944" s="327" t="s">
        <v>1392</v>
      </c>
      <c r="C944" s="9" t="s">
        <v>14390</v>
      </c>
      <c r="D944" s="89" t="s">
        <v>368</v>
      </c>
      <c r="E944" s="9" t="s">
        <v>6227</v>
      </c>
      <c r="F944" s="89" t="s">
        <v>14372</v>
      </c>
      <c r="G944" s="89"/>
    </row>
    <row r="945">
      <c r="A945" s="472" t="s">
        <v>1016</v>
      </c>
      <c r="B945" s="327" t="s">
        <v>1782</v>
      </c>
      <c r="C945" s="9" t="s">
        <v>4770</v>
      </c>
      <c r="D945" s="89" t="s">
        <v>14391</v>
      </c>
      <c r="E945" s="9"/>
      <c r="F945" s="89" t="s">
        <v>14377</v>
      </c>
      <c r="G945" s="89"/>
    </row>
    <row r="946">
      <c r="A946" s="472" t="s">
        <v>1016</v>
      </c>
      <c r="B946" s="327" t="s">
        <v>1782</v>
      </c>
      <c r="C946" s="9" t="s">
        <v>4770</v>
      </c>
      <c r="D946" s="89" t="s">
        <v>14392</v>
      </c>
      <c r="E946" s="9"/>
      <c r="F946" s="89" t="s">
        <v>14393</v>
      </c>
      <c r="G946" s="89"/>
    </row>
    <row r="947">
      <c r="A947" s="472" t="s">
        <v>13609</v>
      </c>
      <c r="B947" s="327" t="s">
        <v>13610</v>
      </c>
      <c r="C947" s="9" t="s">
        <v>13611</v>
      </c>
      <c r="D947" s="89" t="s">
        <v>14394</v>
      </c>
      <c r="E947" s="9"/>
      <c r="F947" s="89" t="s">
        <v>14395</v>
      </c>
      <c r="G947" s="89"/>
    </row>
    <row r="948">
      <c r="A948" s="472" t="s">
        <v>13609</v>
      </c>
      <c r="B948" s="327" t="s">
        <v>13610</v>
      </c>
      <c r="C948" s="9" t="s">
        <v>13611</v>
      </c>
      <c r="D948" s="89" t="s">
        <v>14396</v>
      </c>
      <c r="E948" s="9"/>
      <c r="F948" s="89" t="s">
        <v>14395</v>
      </c>
      <c r="G948" s="89"/>
    </row>
    <row r="949">
      <c r="A949" s="472" t="s">
        <v>234</v>
      </c>
      <c r="B949" s="327" t="s">
        <v>13874</v>
      </c>
      <c r="C949" s="9" t="s">
        <v>14397</v>
      </c>
      <c r="D949" s="89" t="s">
        <v>14398</v>
      </c>
      <c r="E949" s="9"/>
      <c r="F949" s="89" t="s">
        <v>14399</v>
      </c>
      <c r="G949" s="89"/>
    </row>
    <row r="950">
      <c r="A950" s="472" t="s">
        <v>234</v>
      </c>
      <c r="B950" s="327" t="s">
        <v>13874</v>
      </c>
      <c r="C950" s="9" t="s">
        <v>14397</v>
      </c>
      <c r="D950" s="89" t="s">
        <v>14400</v>
      </c>
      <c r="E950" s="9"/>
      <c r="F950" s="89" t="s">
        <v>14399</v>
      </c>
      <c r="G950" s="89"/>
    </row>
    <row r="951">
      <c r="A951" s="473" t="s">
        <v>234</v>
      </c>
      <c r="B951" s="474" t="s">
        <v>13874</v>
      </c>
      <c r="C951" s="9" t="s">
        <v>14401</v>
      </c>
      <c r="D951" s="89" t="s">
        <v>14402</v>
      </c>
      <c r="E951" s="9"/>
      <c r="F951" s="89" t="s">
        <v>14403</v>
      </c>
      <c r="G951" s="89"/>
    </row>
    <row r="952">
      <c r="A952" s="472" t="s">
        <v>234</v>
      </c>
      <c r="B952" s="327" t="s">
        <v>13874</v>
      </c>
      <c r="C952" s="9" t="s">
        <v>14052</v>
      </c>
      <c r="D952" s="89" t="s">
        <v>14404</v>
      </c>
      <c r="E952" s="9"/>
      <c r="F952" s="89" t="s">
        <v>14405</v>
      </c>
      <c r="G952" s="89"/>
    </row>
    <row r="953">
      <c r="A953" s="472" t="s">
        <v>234</v>
      </c>
      <c r="B953" s="327" t="s">
        <v>14406</v>
      </c>
      <c r="C953" s="9" t="s">
        <v>14407</v>
      </c>
      <c r="D953" s="89" t="s">
        <v>14408</v>
      </c>
      <c r="E953" s="9"/>
      <c r="F953" s="89" t="s">
        <v>14409</v>
      </c>
      <c r="G953" s="89"/>
    </row>
    <row r="954">
      <c r="A954" s="472" t="s">
        <v>234</v>
      </c>
      <c r="B954" s="327" t="s">
        <v>13914</v>
      </c>
      <c r="C954" s="9" t="s">
        <v>14410</v>
      </c>
      <c r="D954" s="89" t="s">
        <v>14411</v>
      </c>
      <c r="E954" s="9"/>
      <c r="F954" s="89" t="s">
        <v>14372</v>
      </c>
      <c r="G954" s="89"/>
    </row>
    <row r="955">
      <c r="A955" s="472" t="s">
        <v>234</v>
      </c>
      <c r="B955" s="327" t="s">
        <v>13914</v>
      </c>
      <c r="C955" s="9" t="s">
        <v>14410</v>
      </c>
      <c r="D955" s="89" t="s">
        <v>14412</v>
      </c>
      <c r="E955" s="9"/>
      <c r="F955" s="89" t="s">
        <v>14372</v>
      </c>
      <c r="G955" s="89"/>
    </row>
    <row r="956">
      <c r="A956" s="472" t="s">
        <v>234</v>
      </c>
      <c r="B956" s="327" t="s">
        <v>13914</v>
      </c>
      <c r="C956" s="9" t="s">
        <v>14410</v>
      </c>
      <c r="D956" s="89" t="s">
        <v>14413</v>
      </c>
      <c r="E956" s="9"/>
      <c r="F956" s="89" t="s">
        <v>14372</v>
      </c>
      <c r="G956" s="89"/>
    </row>
    <row r="957">
      <c r="A957" s="472" t="s">
        <v>234</v>
      </c>
      <c r="B957" s="327" t="s">
        <v>13914</v>
      </c>
      <c r="C957" s="9" t="s">
        <v>14410</v>
      </c>
      <c r="D957" s="89" t="s">
        <v>14414</v>
      </c>
      <c r="E957" s="9"/>
      <c r="F957" s="89" t="s">
        <v>14372</v>
      </c>
      <c r="G957" s="89"/>
    </row>
    <row r="958">
      <c r="A958" s="472" t="s">
        <v>234</v>
      </c>
      <c r="B958" s="327" t="s">
        <v>1172</v>
      </c>
      <c r="C958" s="9" t="s">
        <v>10883</v>
      </c>
      <c r="D958" s="89" t="s">
        <v>10880</v>
      </c>
      <c r="E958" s="9" t="s">
        <v>10881</v>
      </c>
      <c r="F958" s="89" t="s">
        <v>12806</v>
      </c>
      <c r="G958" s="89"/>
    </row>
    <row r="959">
      <c r="A959" s="472" t="s">
        <v>234</v>
      </c>
      <c r="B959" s="327" t="s">
        <v>1172</v>
      </c>
      <c r="C959" s="9" t="s">
        <v>10883</v>
      </c>
      <c r="D959" s="89" t="s">
        <v>13923</v>
      </c>
      <c r="E959" s="9" t="s">
        <v>10881</v>
      </c>
      <c r="F959" s="89" t="s">
        <v>14415</v>
      </c>
      <c r="G959" s="89"/>
    </row>
    <row r="960">
      <c r="A960" s="60" t="s">
        <v>366</v>
      </c>
    </row>
    <row r="961">
      <c r="A961" s="472" t="s">
        <v>4788</v>
      </c>
      <c r="B961" s="327" t="s">
        <v>5289</v>
      </c>
      <c r="C961" s="9"/>
      <c r="D961" s="89"/>
      <c r="E961" s="9"/>
      <c r="F961" s="89"/>
      <c r="G961" s="89"/>
    </row>
    <row r="962">
      <c r="A962" s="472" t="s">
        <v>230</v>
      </c>
      <c r="B962" s="327" t="s">
        <v>6370</v>
      </c>
      <c r="C962" s="14"/>
      <c r="D962" s="14"/>
      <c r="E962" s="14"/>
      <c r="F962" s="89" t="s">
        <v>12806</v>
      </c>
      <c r="G962" s="10"/>
    </row>
    <row r="963">
      <c r="A963" s="472" t="s">
        <v>230</v>
      </c>
      <c r="B963" s="327" t="s">
        <v>368</v>
      </c>
      <c r="C963" s="9"/>
      <c r="D963" s="9"/>
      <c r="E963" s="9" t="s">
        <v>14416</v>
      </c>
      <c r="F963" s="89" t="s">
        <v>14417</v>
      </c>
      <c r="G963" s="89"/>
    </row>
    <row r="964">
      <c r="A964" s="472" t="s">
        <v>388</v>
      </c>
      <c r="B964" s="327" t="s">
        <v>389</v>
      </c>
      <c r="C964" s="9"/>
      <c r="D964" s="89"/>
      <c r="E964" s="9" t="s">
        <v>232</v>
      </c>
      <c r="F964" s="89" t="s">
        <v>14418</v>
      </c>
      <c r="G964" s="89"/>
    </row>
    <row r="965">
      <c r="A965" s="472" t="s">
        <v>388</v>
      </c>
      <c r="B965" s="327" t="s">
        <v>1006</v>
      </c>
      <c r="C965" s="9"/>
      <c r="D965" s="89"/>
      <c r="E965" s="9" t="s">
        <v>14419</v>
      </c>
      <c r="F965" s="89" t="s">
        <v>14420</v>
      </c>
      <c r="G965" s="89"/>
    </row>
    <row r="966">
      <c r="A966" s="472" t="s">
        <v>388</v>
      </c>
      <c r="B966" s="327" t="s">
        <v>1006</v>
      </c>
      <c r="C966" s="9"/>
      <c r="D966" s="89"/>
      <c r="E966" s="9"/>
      <c r="F966" s="89" t="s">
        <v>14375</v>
      </c>
      <c r="G966" s="89"/>
    </row>
    <row r="967">
      <c r="A967" s="472" t="s">
        <v>234</v>
      </c>
      <c r="B967" s="327" t="s">
        <v>368</v>
      </c>
      <c r="C967" s="9"/>
      <c r="D967" s="9"/>
      <c r="E967" s="9" t="s">
        <v>14421</v>
      </c>
      <c r="F967" s="89" t="s">
        <v>14393</v>
      </c>
      <c r="G967" s="89"/>
    </row>
    <row r="968">
      <c r="A968" s="472" t="s">
        <v>368</v>
      </c>
      <c r="B968" s="327" t="s">
        <v>368</v>
      </c>
      <c r="C968" s="9"/>
      <c r="D968" s="9"/>
      <c r="E968" s="9" t="s">
        <v>14422</v>
      </c>
      <c r="F968" s="89" t="s">
        <v>14423</v>
      </c>
      <c r="G968" s="89"/>
    </row>
    <row r="969">
      <c r="A969" s="472" t="s">
        <v>368</v>
      </c>
      <c r="B969" s="327" t="s">
        <v>368</v>
      </c>
      <c r="C969" s="9"/>
      <c r="D969" s="9"/>
      <c r="E969" s="9" t="s">
        <v>4216</v>
      </c>
      <c r="F969" s="89" t="s">
        <v>14424</v>
      </c>
      <c r="G969" s="89"/>
    </row>
    <row r="970">
      <c r="A970" s="472" t="s">
        <v>368</v>
      </c>
      <c r="B970" s="327" t="s">
        <v>368</v>
      </c>
      <c r="C970" s="9"/>
      <c r="D970" s="9"/>
      <c r="E970" s="9" t="s">
        <v>3697</v>
      </c>
      <c r="F970" s="89" t="s">
        <v>14424</v>
      </c>
      <c r="G970" s="89"/>
    </row>
    <row r="971">
      <c r="A971" s="472" t="s">
        <v>368</v>
      </c>
      <c r="B971" s="327" t="s">
        <v>368</v>
      </c>
      <c r="C971" s="9"/>
      <c r="D971" s="9"/>
      <c r="E971" s="9" t="s">
        <v>5093</v>
      </c>
      <c r="F971" s="89" t="s">
        <v>14424</v>
      </c>
      <c r="G971" s="89"/>
    </row>
    <row r="972">
      <c r="A972" s="472" t="s">
        <v>368</v>
      </c>
      <c r="B972" s="327" t="s">
        <v>368</v>
      </c>
      <c r="C972" s="9"/>
      <c r="D972" s="9"/>
      <c r="E972" s="9" t="s">
        <v>922</v>
      </c>
      <c r="F972" s="89" t="s">
        <v>14425</v>
      </c>
      <c r="G972" s="89"/>
    </row>
    <row r="973">
      <c r="A973" s="393" t="s">
        <v>14426</v>
      </c>
    </row>
    <row r="974">
      <c r="A974" s="475" t="s">
        <v>687</v>
      </c>
      <c r="B974" s="476" t="s">
        <v>4318</v>
      </c>
      <c r="C974" s="14" t="s">
        <v>2737</v>
      </c>
      <c r="D974" s="14" t="s">
        <v>2738</v>
      </c>
      <c r="E974" s="14"/>
      <c r="F974" s="10" t="s">
        <v>14427</v>
      </c>
      <c r="G974" s="10"/>
    </row>
    <row r="975">
      <c r="A975" s="475" t="s">
        <v>4808</v>
      </c>
      <c r="B975" s="476" t="s">
        <v>4809</v>
      </c>
      <c r="C975" s="14" t="s">
        <v>14428</v>
      </c>
      <c r="D975" s="14" t="s">
        <v>14429</v>
      </c>
      <c r="E975" s="14"/>
      <c r="F975" s="396" t="s">
        <v>152</v>
      </c>
      <c r="G975" s="10"/>
    </row>
    <row r="976">
      <c r="A976" s="475" t="s">
        <v>4808</v>
      </c>
      <c r="B976" s="476" t="s">
        <v>4809</v>
      </c>
      <c r="C976" s="14" t="s">
        <v>14428</v>
      </c>
      <c r="D976" s="14" t="s">
        <v>14430</v>
      </c>
      <c r="E976" s="14"/>
      <c r="F976" s="10" t="s">
        <v>14431</v>
      </c>
      <c r="G976" s="10"/>
    </row>
    <row r="977">
      <c r="A977" s="475" t="s">
        <v>4808</v>
      </c>
      <c r="B977" s="476" t="s">
        <v>4809</v>
      </c>
      <c r="C977" s="14" t="s">
        <v>14428</v>
      </c>
      <c r="D977" s="14" t="s">
        <v>14432</v>
      </c>
      <c r="E977" s="14"/>
      <c r="F977" s="10"/>
      <c r="G977" s="10"/>
    </row>
    <row r="978">
      <c r="A978" s="475" t="s">
        <v>4808</v>
      </c>
      <c r="B978" s="476" t="s">
        <v>4809</v>
      </c>
      <c r="C978" s="14" t="s">
        <v>4810</v>
      </c>
      <c r="D978" s="14" t="s">
        <v>14433</v>
      </c>
      <c r="E978" s="14"/>
      <c r="F978" s="10" t="s">
        <v>14434</v>
      </c>
      <c r="G978" s="10"/>
    </row>
    <row r="979">
      <c r="A979" s="475" t="s">
        <v>4808</v>
      </c>
      <c r="B979" s="476" t="s">
        <v>4809</v>
      </c>
      <c r="C979" s="14" t="s">
        <v>14435</v>
      </c>
      <c r="D979" s="160" t="s">
        <v>14436</v>
      </c>
      <c r="E979" s="14"/>
      <c r="F979" s="10" t="s">
        <v>14437</v>
      </c>
      <c r="G979" s="10"/>
    </row>
    <row r="980">
      <c r="A980" s="475" t="s">
        <v>388</v>
      </c>
      <c r="B980" s="476" t="s">
        <v>3110</v>
      </c>
      <c r="C980" s="14" t="s">
        <v>2091</v>
      </c>
      <c r="D980" s="14" t="s">
        <v>14438</v>
      </c>
      <c r="E980" s="14"/>
      <c r="F980" s="10" t="s">
        <v>14439</v>
      </c>
      <c r="G980" s="10"/>
    </row>
    <row r="981">
      <c r="A981" s="475" t="s">
        <v>388</v>
      </c>
      <c r="B981" s="476" t="s">
        <v>3110</v>
      </c>
      <c r="C981" s="14" t="s">
        <v>2106</v>
      </c>
      <c r="D981" s="14" t="s">
        <v>14440</v>
      </c>
      <c r="E981" s="14"/>
      <c r="F981" s="10" t="s">
        <v>14441</v>
      </c>
      <c r="G981" s="10"/>
    </row>
    <row r="982">
      <c r="A982" s="475" t="s">
        <v>388</v>
      </c>
      <c r="B982" s="476" t="s">
        <v>1010</v>
      </c>
      <c r="C982" s="14" t="s">
        <v>2232</v>
      </c>
      <c r="D982" s="14" t="s">
        <v>14389</v>
      </c>
      <c r="E982" s="14" t="s">
        <v>7911</v>
      </c>
      <c r="F982" s="10" t="s">
        <v>14442</v>
      </c>
      <c r="G982" s="10"/>
    </row>
    <row r="983">
      <c r="A983" s="475" t="s">
        <v>234</v>
      </c>
      <c r="B983" s="476" t="s">
        <v>1172</v>
      </c>
      <c r="C983" s="14" t="s">
        <v>10883</v>
      </c>
      <c r="D983" s="14" t="s">
        <v>10884</v>
      </c>
      <c r="E983" s="14" t="s">
        <v>10881</v>
      </c>
      <c r="F983" s="10" t="s">
        <v>14443</v>
      </c>
      <c r="G983" s="10"/>
    </row>
    <row r="984">
      <c r="A984" s="60" t="s">
        <v>366</v>
      </c>
    </row>
    <row r="985">
      <c r="A985" s="475" t="s">
        <v>2562</v>
      </c>
      <c r="B985" s="476" t="s">
        <v>2563</v>
      </c>
      <c r="C985" s="14"/>
      <c r="D985" s="14"/>
      <c r="E985" s="14"/>
      <c r="F985" s="10" t="s">
        <v>14444</v>
      </c>
      <c r="G985" s="10"/>
    </row>
    <row r="986">
      <c r="A986" s="475" t="s">
        <v>14445</v>
      </c>
      <c r="B986" s="476" t="s">
        <v>14446</v>
      </c>
      <c r="C986" s="14"/>
      <c r="D986" s="14"/>
      <c r="E986" s="14"/>
      <c r="F986" s="10"/>
      <c r="G986" s="10"/>
    </row>
    <row r="987">
      <c r="A987" s="475" t="s">
        <v>687</v>
      </c>
      <c r="B987" s="476" t="s">
        <v>4318</v>
      </c>
      <c r="C987" s="14"/>
      <c r="D987" s="14"/>
      <c r="E987" s="14"/>
      <c r="F987" s="10" t="s">
        <v>14447</v>
      </c>
      <c r="G987" s="10"/>
    </row>
    <row r="988">
      <c r="A988" s="475" t="s">
        <v>388</v>
      </c>
      <c r="B988" s="476" t="s">
        <v>1006</v>
      </c>
      <c r="C988" s="14"/>
      <c r="D988" s="411"/>
      <c r="E988" s="14" t="s">
        <v>14448</v>
      </c>
      <c r="F988" s="10" t="s">
        <v>14434</v>
      </c>
      <c r="G988" s="10"/>
    </row>
    <row r="989">
      <c r="A989" s="475" t="s">
        <v>3354</v>
      </c>
      <c r="B989" s="476" t="s">
        <v>368</v>
      </c>
      <c r="C989" s="14"/>
      <c r="D989" s="14"/>
      <c r="E989" s="14"/>
      <c r="F989" s="10"/>
      <c r="G989" s="10"/>
    </row>
    <row r="990">
      <c r="A990" s="219"/>
    </row>
    <row r="991">
      <c r="A991" s="432"/>
    </row>
    <row r="994">
      <c r="A994" s="477"/>
    </row>
    <row r="995">
      <c r="A995" s="38" t="s">
        <v>14449</v>
      </c>
    </row>
    <row r="996">
      <c r="A996" s="393"/>
    </row>
    <row r="997">
      <c r="A997" s="393" t="s">
        <v>14450</v>
      </c>
    </row>
    <row r="998">
      <c r="A998" s="478" t="s">
        <v>230</v>
      </c>
      <c r="B998" s="9" t="s">
        <v>12701</v>
      </c>
      <c r="C998" s="9" t="s">
        <v>4548</v>
      </c>
      <c r="D998" s="89" t="s">
        <v>14451</v>
      </c>
      <c r="E998" s="9"/>
      <c r="F998" s="89" t="s">
        <v>14452</v>
      </c>
      <c r="G998" s="89"/>
    </row>
    <row r="999">
      <c r="A999" s="478" t="s">
        <v>230</v>
      </c>
      <c r="B999" s="9" t="s">
        <v>12701</v>
      </c>
      <c r="C999" s="9" t="s">
        <v>4548</v>
      </c>
      <c r="D999" s="89" t="s">
        <v>14453</v>
      </c>
      <c r="E999" s="9"/>
      <c r="F999" s="89" t="s">
        <v>14454</v>
      </c>
      <c r="G999" s="89"/>
    </row>
    <row r="1000">
      <c r="A1000" s="478" t="s">
        <v>230</v>
      </c>
      <c r="B1000" s="9" t="s">
        <v>12701</v>
      </c>
      <c r="C1000" s="9" t="s">
        <v>4548</v>
      </c>
      <c r="D1000" s="89" t="s">
        <v>12713</v>
      </c>
      <c r="E1000" s="9"/>
      <c r="F1000" s="89" t="s">
        <v>14455</v>
      </c>
      <c r="G1000" s="89"/>
    </row>
    <row r="1001">
      <c r="A1001" s="478" t="s">
        <v>230</v>
      </c>
      <c r="B1001" s="9" t="s">
        <v>12701</v>
      </c>
      <c r="C1001" s="9" t="s">
        <v>4548</v>
      </c>
      <c r="D1001" s="89" t="s">
        <v>14456</v>
      </c>
      <c r="E1001" s="9"/>
      <c r="F1001" s="89" t="s">
        <v>14457</v>
      </c>
      <c r="G1001" s="89"/>
    </row>
    <row r="1002">
      <c r="A1002" s="478" t="s">
        <v>230</v>
      </c>
      <c r="B1002" s="9" t="s">
        <v>12701</v>
      </c>
      <c r="C1002" s="9" t="s">
        <v>4551</v>
      </c>
      <c r="D1002" s="89" t="s">
        <v>14458</v>
      </c>
      <c r="E1002" s="9"/>
      <c r="F1002" s="89"/>
      <c r="G1002" s="89"/>
    </row>
    <row r="1003">
      <c r="A1003" s="479" t="s">
        <v>230</v>
      </c>
      <c r="B1003" s="9" t="s">
        <v>240</v>
      </c>
      <c r="C1003" s="9" t="s">
        <v>244</v>
      </c>
      <c r="D1003" s="89" t="s">
        <v>14459</v>
      </c>
      <c r="E1003" s="9"/>
      <c r="F1003" s="89" t="s">
        <v>10792</v>
      </c>
      <c r="G1003" s="89"/>
    </row>
    <row r="1004">
      <c r="A1004" s="480" t="s">
        <v>230</v>
      </c>
      <c r="B1004" s="9" t="s">
        <v>240</v>
      </c>
      <c r="C1004" s="9" t="s">
        <v>244</v>
      </c>
      <c r="D1004" s="89" t="s">
        <v>13347</v>
      </c>
      <c r="E1004" s="9"/>
      <c r="F1004" s="89" t="s">
        <v>14460</v>
      </c>
      <c r="G1004" s="89"/>
    </row>
    <row r="1005">
      <c r="A1005" s="478" t="s">
        <v>230</v>
      </c>
      <c r="B1005" s="9" t="s">
        <v>240</v>
      </c>
      <c r="C1005" s="9" t="s">
        <v>244</v>
      </c>
      <c r="D1005" s="89" t="s">
        <v>14461</v>
      </c>
      <c r="E1005" s="9"/>
      <c r="F1005" s="89" t="s">
        <v>14462</v>
      </c>
      <c r="G1005" s="89"/>
    </row>
    <row r="1006">
      <c r="A1006" s="478" t="s">
        <v>230</v>
      </c>
      <c r="B1006" s="9" t="s">
        <v>240</v>
      </c>
      <c r="C1006" s="9" t="s">
        <v>244</v>
      </c>
      <c r="D1006" s="89" t="s">
        <v>14463</v>
      </c>
      <c r="E1006" s="9"/>
      <c r="F1006" s="89"/>
      <c r="G1006" s="89"/>
    </row>
    <row r="1007">
      <c r="A1007" s="478" t="s">
        <v>230</v>
      </c>
      <c r="B1007" s="9" t="s">
        <v>240</v>
      </c>
      <c r="C1007" s="9" t="s">
        <v>244</v>
      </c>
      <c r="D1007" s="89" t="s">
        <v>14464</v>
      </c>
      <c r="E1007" s="9"/>
      <c r="F1007" s="89"/>
      <c r="G1007" s="89"/>
    </row>
    <row r="1008">
      <c r="A1008" s="478" t="s">
        <v>230</v>
      </c>
      <c r="B1008" s="9" t="s">
        <v>240</v>
      </c>
      <c r="C1008" s="9" t="s">
        <v>244</v>
      </c>
      <c r="D1008" s="89" t="s">
        <v>14465</v>
      </c>
      <c r="E1008" s="9" t="s">
        <v>14466</v>
      </c>
      <c r="F1008" s="89" t="s">
        <v>14467</v>
      </c>
      <c r="G1008" s="89"/>
    </row>
    <row r="1009">
      <c r="A1009" s="478" t="s">
        <v>230</v>
      </c>
      <c r="B1009" s="9" t="s">
        <v>240</v>
      </c>
      <c r="C1009" s="9" t="s">
        <v>244</v>
      </c>
      <c r="D1009" s="89" t="s">
        <v>14468</v>
      </c>
      <c r="E1009" s="9"/>
      <c r="F1009" s="89"/>
      <c r="G1009" s="89"/>
    </row>
    <row r="1010">
      <c r="A1010" s="478" t="s">
        <v>230</v>
      </c>
      <c r="B1010" s="9" t="s">
        <v>240</v>
      </c>
      <c r="C1010" s="9" t="s">
        <v>6384</v>
      </c>
      <c r="D1010" s="89" t="s">
        <v>14469</v>
      </c>
      <c r="E1010" s="9"/>
      <c r="F1010" s="89" t="s">
        <v>14470</v>
      </c>
      <c r="G1010" s="89"/>
    </row>
    <row r="1011">
      <c r="A1011" s="478" t="s">
        <v>230</v>
      </c>
      <c r="B1011" s="9" t="s">
        <v>240</v>
      </c>
      <c r="C1011" s="9" t="s">
        <v>6384</v>
      </c>
      <c r="D1011" s="89" t="s">
        <v>14471</v>
      </c>
      <c r="E1011" s="9"/>
      <c r="F1011" s="89"/>
      <c r="G1011" s="89"/>
    </row>
    <row r="1012">
      <c r="A1012" s="478" t="s">
        <v>248</v>
      </c>
      <c r="B1012" s="9" t="s">
        <v>9851</v>
      </c>
      <c r="C1012" s="9" t="s">
        <v>5067</v>
      </c>
      <c r="D1012" s="89" t="s">
        <v>14472</v>
      </c>
      <c r="E1012" s="9"/>
      <c r="F1012" s="89" t="s">
        <v>14473</v>
      </c>
      <c r="G1012" s="89"/>
    </row>
    <row r="1013">
      <c r="A1013" s="478" t="s">
        <v>248</v>
      </c>
      <c r="B1013" s="9" t="s">
        <v>9851</v>
      </c>
      <c r="C1013" s="9" t="s">
        <v>5067</v>
      </c>
      <c r="D1013" s="89" t="s">
        <v>10523</v>
      </c>
      <c r="E1013" s="9"/>
      <c r="F1013" s="89" t="s">
        <v>14474</v>
      </c>
      <c r="G1013" s="89"/>
    </row>
    <row r="1014">
      <c r="A1014" s="478" t="s">
        <v>248</v>
      </c>
      <c r="B1014" s="9" t="s">
        <v>9851</v>
      </c>
      <c r="C1014" s="9" t="s">
        <v>5067</v>
      </c>
      <c r="D1014" s="89" t="s">
        <v>14475</v>
      </c>
      <c r="E1014" s="9"/>
      <c r="F1014" s="89" t="s">
        <v>14476</v>
      </c>
      <c r="G1014" s="89"/>
    </row>
    <row r="1015">
      <c r="A1015" s="478" t="s">
        <v>248</v>
      </c>
      <c r="B1015" s="9" t="s">
        <v>9851</v>
      </c>
      <c r="C1015" s="9" t="s">
        <v>5067</v>
      </c>
      <c r="D1015" s="89" t="s">
        <v>283</v>
      </c>
      <c r="E1015" s="9"/>
      <c r="F1015" s="89"/>
      <c r="G1015" s="89"/>
    </row>
    <row r="1016">
      <c r="A1016" s="478" t="s">
        <v>248</v>
      </c>
      <c r="B1016" s="9" t="s">
        <v>9851</v>
      </c>
      <c r="C1016" s="9" t="s">
        <v>5067</v>
      </c>
      <c r="D1016" s="89" t="s">
        <v>14477</v>
      </c>
      <c r="E1016" s="9"/>
      <c r="F1016" s="89" t="s">
        <v>14470</v>
      </c>
      <c r="G1016" s="89"/>
    </row>
    <row r="1017">
      <c r="A1017" s="478" t="s">
        <v>248</v>
      </c>
      <c r="B1017" s="9" t="s">
        <v>9851</v>
      </c>
      <c r="C1017" s="9" t="s">
        <v>5067</v>
      </c>
      <c r="D1017" s="89" t="s">
        <v>14478</v>
      </c>
      <c r="E1017" s="9"/>
      <c r="F1017" s="89" t="s">
        <v>14479</v>
      </c>
      <c r="G1017" s="89"/>
    </row>
    <row r="1018">
      <c r="A1018" s="478" t="s">
        <v>248</v>
      </c>
      <c r="B1018" s="9" t="s">
        <v>9851</v>
      </c>
      <c r="C1018" s="9" t="s">
        <v>13084</v>
      </c>
      <c r="D1018" s="89" t="s">
        <v>14480</v>
      </c>
      <c r="E1018" s="9"/>
      <c r="F1018" s="89"/>
      <c r="G1018" s="89"/>
    </row>
    <row r="1019">
      <c r="A1019" s="478" t="s">
        <v>248</v>
      </c>
      <c r="B1019" s="9" t="s">
        <v>9851</v>
      </c>
      <c r="C1019" s="9" t="s">
        <v>13084</v>
      </c>
      <c r="D1019" s="89" t="s">
        <v>14481</v>
      </c>
      <c r="E1019" s="9"/>
      <c r="F1019" s="89"/>
      <c r="G1019" s="89"/>
    </row>
    <row r="1020">
      <c r="A1020" s="478" t="s">
        <v>248</v>
      </c>
      <c r="B1020" s="9" t="s">
        <v>9856</v>
      </c>
      <c r="C1020" s="9" t="s">
        <v>4581</v>
      </c>
      <c r="D1020" s="89" t="s">
        <v>14482</v>
      </c>
      <c r="E1020" s="9"/>
      <c r="F1020" s="89"/>
      <c r="G1020" s="89"/>
    </row>
    <row r="1021">
      <c r="A1021" s="478" t="s">
        <v>248</v>
      </c>
      <c r="B1021" s="9" t="s">
        <v>9856</v>
      </c>
      <c r="C1021" s="9" t="s">
        <v>4581</v>
      </c>
      <c r="D1021" s="89" t="s">
        <v>14483</v>
      </c>
      <c r="E1021" s="9"/>
      <c r="F1021" s="89" t="s">
        <v>5968</v>
      </c>
      <c r="G1021" s="89"/>
    </row>
    <row r="1022">
      <c r="A1022" s="478" t="s">
        <v>248</v>
      </c>
      <c r="B1022" s="9" t="s">
        <v>9856</v>
      </c>
      <c r="C1022" s="9" t="s">
        <v>4581</v>
      </c>
      <c r="D1022" s="89" t="s">
        <v>14484</v>
      </c>
      <c r="E1022" s="9"/>
      <c r="F1022" s="89"/>
      <c r="G1022" s="89"/>
    </row>
    <row r="1023">
      <c r="A1023" s="478" t="s">
        <v>248</v>
      </c>
      <c r="B1023" s="9" t="s">
        <v>9856</v>
      </c>
      <c r="C1023" s="9" t="s">
        <v>4581</v>
      </c>
      <c r="D1023" s="89" t="s">
        <v>10529</v>
      </c>
      <c r="E1023" s="9"/>
      <c r="F1023" s="89" t="s">
        <v>14485</v>
      </c>
      <c r="G1023" s="89"/>
    </row>
    <row r="1024">
      <c r="A1024" s="478" t="s">
        <v>234</v>
      </c>
      <c r="B1024" s="9" t="s">
        <v>14486</v>
      </c>
      <c r="C1024" s="9" t="s">
        <v>14487</v>
      </c>
      <c r="D1024" s="89" t="s">
        <v>14488</v>
      </c>
      <c r="E1024" s="9"/>
      <c r="F1024" s="89" t="s">
        <v>14489</v>
      </c>
      <c r="G1024" s="89"/>
    </row>
    <row r="1025">
      <c r="A1025" s="393" t="s">
        <v>14490</v>
      </c>
    </row>
    <row r="1026">
      <c r="A1026" s="348" t="s">
        <v>14491</v>
      </c>
      <c r="B1026" s="4"/>
      <c r="C1026" s="4"/>
      <c r="D1026" s="4"/>
      <c r="E1026" s="4"/>
      <c r="F1026" s="23"/>
      <c r="G1026" s="263"/>
    </row>
    <row r="1027">
      <c r="A1027" s="481" t="s">
        <v>14492</v>
      </c>
      <c r="B1027" s="311" t="s">
        <v>14493</v>
      </c>
      <c r="C1027" s="9"/>
      <c r="D1027" s="89" t="s">
        <v>13380</v>
      </c>
      <c r="E1027" s="89"/>
      <c r="F1027" s="89"/>
      <c r="G1027" s="100"/>
    </row>
    <row r="1028">
      <c r="A1028" s="481" t="s">
        <v>326</v>
      </c>
      <c r="B1028" s="311" t="s">
        <v>14494</v>
      </c>
      <c r="C1028" s="9" t="s">
        <v>14495</v>
      </c>
      <c r="D1028" s="89" t="s">
        <v>14496</v>
      </c>
      <c r="E1028" s="89" t="s">
        <v>14497</v>
      </c>
      <c r="F1028" s="89"/>
      <c r="G1028" s="100"/>
    </row>
    <row r="1029">
      <c r="A1029" s="481" t="s">
        <v>326</v>
      </c>
      <c r="B1029" s="311" t="s">
        <v>14494</v>
      </c>
      <c r="C1029" s="9" t="s">
        <v>14498</v>
      </c>
      <c r="D1029" s="89" t="s">
        <v>14499</v>
      </c>
      <c r="E1029" s="89" t="s">
        <v>14500</v>
      </c>
      <c r="F1029" s="89"/>
      <c r="G1029" s="100"/>
    </row>
    <row r="1030">
      <c r="A1030" s="481" t="s">
        <v>326</v>
      </c>
      <c r="B1030" s="311" t="s">
        <v>14494</v>
      </c>
      <c r="C1030" s="9" t="s">
        <v>14501</v>
      </c>
      <c r="D1030" s="89" t="s">
        <v>14502</v>
      </c>
      <c r="E1030" s="89" t="s">
        <v>14503</v>
      </c>
      <c r="F1030" s="89"/>
      <c r="G1030" s="100"/>
    </row>
    <row r="1031">
      <c r="A1031" s="481" t="s">
        <v>326</v>
      </c>
      <c r="B1031" s="311" t="s">
        <v>14494</v>
      </c>
      <c r="C1031" s="9" t="s">
        <v>14501</v>
      </c>
      <c r="D1031" s="89" t="s">
        <v>14504</v>
      </c>
      <c r="E1031" s="89" t="s">
        <v>14505</v>
      </c>
      <c r="F1031" s="89"/>
      <c r="G1031" s="100"/>
    </row>
    <row r="1032">
      <c r="A1032" s="481" t="s">
        <v>230</v>
      </c>
      <c r="B1032" s="311" t="s">
        <v>12701</v>
      </c>
      <c r="C1032" s="9" t="s">
        <v>4548</v>
      </c>
      <c r="D1032" s="89" t="s">
        <v>14506</v>
      </c>
      <c r="E1032" s="9"/>
      <c r="F1032" s="89"/>
      <c r="G1032" s="100"/>
    </row>
    <row r="1033">
      <c r="A1033" s="481" t="s">
        <v>230</v>
      </c>
      <c r="B1033" s="311" t="s">
        <v>12701</v>
      </c>
      <c r="C1033" s="9" t="s">
        <v>4551</v>
      </c>
      <c r="D1033" s="89" t="s">
        <v>12727</v>
      </c>
      <c r="E1033" s="9"/>
      <c r="F1033" s="89"/>
      <c r="G1033" s="100"/>
    </row>
    <row r="1034">
      <c r="A1034" s="481" t="s">
        <v>12769</v>
      </c>
      <c r="B1034" s="311" t="s">
        <v>12770</v>
      </c>
      <c r="C1034" s="9" t="s">
        <v>14507</v>
      </c>
      <c r="D1034" s="89" t="s">
        <v>14508</v>
      </c>
      <c r="E1034" s="9"/>
      <c r="F1034" s="89"/>
      <c r="G1034" s="100"/>
    </row>
    <row r="1035">
      <c r="A1035" s="481" t="s">
        <v>248</v>
      </c>
      <c r="B1035" s="311" t="s">
        <v>9851</v>
      </c>
      <c r="C1035" s="9" t="s">
        <v>5067</v>
      </c>
      <c r="D1035" s="89" t="s">
        <v>9855</v>
      </c>
      <c r="E1035" s="9"/>
      <c r="F1035" s="89"/>
      <c r="G1035" s="100"/>
    </row>
    <row r="1036">
      <c r="A1036" s="481" t="s">
        <v>248</v>
      </c>
      <c r="B1036" s="311" t="s">
        <v>249</v>
      </c>
      <c r="C1036" s="9" t="s">
        <v>4913</v>
      </c>
      <c r="D1036" s="89" t="s">
        <v>14509</v>
      </c>
      <c r="E1036" s="9" t="s">
        <v>14510</v>
      </c>
      <c r="F1036" s="89"/>
      <c r="G1036" s="100"/>
    </row>
    <row r="1037">
      <c r="A1037" s="481" t="s">
        <v>248</v>
      </c>
      <c r="B1037" s="311" t="s">
        <v>249</v>
      </c>
      <c r="C1037" s="9" t="s">
        <v>4913</v>
      </c>
      <c r="D1037" s="89" t="s">
        <v>14511</v>
      </c>
      <c r="E1037" s="9" t="s">
        <v>14512</v>
      </c>
      <c r="F1037" s="89"/>
      <c r="G1037" s="100"/>
    </row>
    <row r="1038">
      <c r="A1038" s="481" t="s">
        <v>248</v>
      </c>
      <c r="B1038" s="311" t="s">
        <v>9856</v>
      </c>
      <c r="C1038" s="9" t="s">
        <v>4581</v>
      </c>
      <c r="D1038" s="89" t="s">
        <v>14513</v>
      </c>
      <c r="E1038" s="9"/>
      <c r="F1038" s="89"/>
      <c r="G1038" s="100"/>
    </row>
    <row r="1039">
      <c r="A1039" s="481" t="s">
        <v>248</v>
      </c>
      <c r="B1039" s="311" t="s">
        <v>10930</v>
      </c>
      <c r="C1039" s="9"/>
      <c r="D1039" s="89"/>
      <c r="E1039" s="9" t="s">
        <v>6010</v>
      </c>
      <c r="F1039" s="89"/>
      <c r="G1039" s="100"/>
    </row>
    <row r="1040">
      <c r="A1040" s="60" t="s">
        <v>366</v>
      </c>
    </row>
    <row r="1041">
      <c r="A1041" s="481" t="s">
        <v>4540</v>
      </c>
      <c r="B1041" s="311" t="s">
        <v>13094</v>
      </c>
      <c r="C1041" s="9"/>
      <c r="D1041" s="89"/>
      <c r="E1041" s="122" t="s">
        <v>1333</v>
      </c>
      <c r="F1041" s="89"/>
      <c r="G1041" s="100"/>
    </row>
    <row r="1042">
      <c r="A1042" s="482" t="s">
        <v>14514</v>
      </c>
      <c r="B1042" s="97"/>
      <c r="C1042" s="97"/>
      <c r="D1042" s="97"/>
      <c r="E1042" s="97"/>
      <c r="F1042" s="97"/>
      <c r="G1042" s="97"/>
    </row>
    <row r="1043">
      <c r="A1043" s="348" t="s">
        <v>14515</v>
      </c>
      <c r="B1043" s="4"/>
      <c r="C1043" s="4"/>
      <c r="D1043" s="4"/>
      <c r="E1043" s="4"/>
      <c r="F1043" s="23"/>
      <c r="G1043" s="263"/>
    </row>
    <row r="1044">
      <c r="A1044" s="316" t="s">
        <v>326</v>
      </c>
      <c r="B1044" s="464" t="s">
        <v>14494</v>
      </c>
      <c r="C1044" s="9" t="s">
        <v>476</v>
      </c>
      <c r="D1044" s="89" t="s">
        <v>14516</v>
      </c>
      <c r="E1044" s="89"/>
      <c r="F1044" s="89" t="s">
        <v>14517</v>
      </c>
      <c r="G1044" s="100"/>
    </row>
    <row r="1045">
      <c r="A1045" s="316" t="s">
        <v>326</v>
      </c>
      <c r="B1045" s="464" t="s">
        <v>14494</v>
      </c>
      <c r="C1045" s="9" t="s">
        <v>13532</v>
      </c>
      <c r="D1045" s="89" t="s">
        <v>14518</v>
      </c>
      <c r="E1045" s="89"/>
      <c r="F1045" s="89" t="s">
        <v>14517</v>
      </c>
      <c r="G1045" s="100"/>
    </row>
    <row r="1046">
      <c r="A1046" s="316" t="s">
        <v>234</v>
      </c>
      <c r="B1046" s="464" t="s">
        <v>8344</v>
      </c>
      <c r="C1046" s="14" t="s">
        <v>14519</v>
      </c>
      <c r="D1046" s="14" t="s">
        <v>12902</v>
      </c>
      <c r="E1046" s="89"/>
      <c r="F1046" s="89" t="s">
        <v>14520</v>
      </c>
      <c r="G1046" s="100"/>
    </row>
    <row r="1047">
      <c r="A1047" s="393" t="s">
        <v>14521</v>
      </c>
    </row>
    <row r="1048">
      <c r="A1048" s="348" t="s">
        <v>14515</v>
      </c>
      <c r="B1048" s="4"/>
      <c r="C1048" s="4"/>
      <c r="D1048" s="4"/>
      <c r="E1048" s="4"/>
      <c r="F1048" s="23"/>
      <c r="G1048" s="263"/>
    </row>
    <row r="1049">
      <c r="A1049" s="483" t="s">
        <v>14522</v>
      </c>
      <c r="B1049" s="183" t="s">
        <v>14523</v>
      </c>
      <c r="C1049" s="89"/>
      <c r="D1049" s="9" t="s">
        <v>14524</v>
      </c>
      <c r="E1049" s="9" t="s">
        <v>4679</v>
      </c>
      <c r="F1049" s="89" t="s">
        <v>14525</v>
      </c>
      <c r="G1049" s="100"/>
    </row>
    <row r="1050">
      <c r="A1050" s="483" t="s">
        <v>14522</v>
      </c>
      <c r="B1050" s="183" t="s">
        <v>14523</v>
      </c>
      <c r="C1050" s="89"/>
      <c r="D1050" s="9" t="s">
        <v>14524</v>
      </c>
      <c r="E1050" s="9" t="s">
        <v>9923</v>
      </c>
      <c r="F1050" s="89" t="s">
        <v>14525</v>
      </c>
      <c r="G1050" s="100"/>
    </row>
    <row r="1051">
      <c r="A1051" s="483" t="s">
        <v>326</v>
      </c>
      <c r="B1051" s="183" t="s">
        <v>8392</v>
      </c>
      <c r="C1051" s="89" t="s">
        <v>14526</v>
      </c>
      <c r="D1051" s="9" t="s">
        <v>1190</v>
      </c>
      <c r="E1051" s="9"/>
      <c r="F1051" s="89" t="s">
        <v>14527</v>
      </c>
      <c r="G1051" s="100"/>
    </row>
    <row r="1052">
      <c r="A1052" s="483" t="s">
        <v>14528</v>
      </c>
      <c r="B1052" s="183" t="s">
        <v>14529</v>
      </c>
      <c r="C1052" s="9" t="s">
        <v>14530</v>
      </c>
      <c r="D1052" s="9" t="s">
        <v>14531</v>
      </c>
      <c r="E1052" s="9"/>
      <c r="F1052" s="89"/>
      <c r="G1052" s="100"/>
    </row>
    <row r="1053">
      <c r="A1053" s="483" t="s">
        <v>14528</v>
      </c>
      <c r="B1053" s="183" t="s">
        <v>14529</v>
      </c>
      <c r="C1053" s="9" t="s">
        <v>14530</v>
      </c>
      <c r="D1053" s="9" t="s">
        <v>2460</v>
      </c>
      <c r="E1053" s="9"/>
      <c r="F1053" s="89"/>
      <c r="G1053" s="100"/>
    </row>
    <row r="1054">
      <c r="A1054" s="483" t="s">
        <v>14528</v>
      </c>
      <c r="B1054" s="183" t="s">
        <v>14532</v>
      </c>
      <c r="C1054" s="89" t="s">
        <v>14533</v>
      </c>
      <c r="D1054" s="9" t="s">
        <v>14534</v>
      </c>
      <c r="E1054" s="9"/>
      <c r="F1054" s="89"/>
      <c r="G1054" s="100"/>
    </row>
    <row r="1055">
      <c r="A1055" s="483" t="s">
        <v>14528</v>
      </c>
      <c r="B1055" s="183" t="s">
        <v>14532</v>
      </c>
      <c r="C1055" s="89" t="s">
        <v>14535</v>
      </c>
      <c r="D1055" s="9" t="s">
        <v>14536</v>
      </c>
      <c r="E1055" s="9"/>
      <c r="F1055" s="89"/>
      <c r="G1055" s="100"/>
    </row>
    <row r="1056">
      <c r="A1056" s="483" t="s">
        <v>14528</v>
      </c>
      <c r="B1056" s="183" t="s">
        <v>14532</v>
      </c>
      <c r="C1056" s="89" t="s">
        <v>14537</v>
      </c>
      <c r="D1056" s="9" t="s">
        <v>14538</v>
      </c>
      <c r="E1056" s="9"/>
      <c r="F1056" s="89"/>
      <c r="G1056" s="100"/>
    </row>
    <row r="1057">
      <c r="A1057" s="483" t="s">
        <v>14528</v>
      </c>
      <c r="B1057" s="183" t="s">
        <v>14532</v>
      </c>
      <c r="C1057" s="89" t="s">
        <v>14539</v>
      </c>
      <c r="D1057" s="9" t="s">
        <v>14540</v>
      </c>
      <c r="E1057" s="9"/>
      <c r="F1057" s="89"/>
      <c r="G1057" s="100"/>
    </row>
    <row r="1058">
      <c r="A1058" s="483" t="s">
        <v>14528</v>
      </c>
      <c r="B1058" s="183" t="s">
        <v>14532</v>
      </c>
      <c r="C1058" s="89" t="s">
        <v>14539</v>
      </c>
      <c r="D1058" s="9" t="s">
        <v>14541</v>
      </c>
      <c r="E1058" s="9"/>
      <c r="F1058" s="89"/>
      <c r="G1058" s="100"/>
    </row>
    <row r="1059">
      <c r="A1059" s="483" t="s">
        <v>5016</v>
      </c>
      <c r="B1059" s="183" t="s">
        <v>14542</v>
      </c>
      <c r="C1059" s="9" t="s">
        <v>14543</v>
      </c>
      <c r="D1059" s="89" t="s">
        <v>14544</v>
      </c>
      <c r="E1059" s="9"/>
      <c r="F1059" s="89" t="s">
        <v>4255</v>
      </c>
      <c r="G1059" s="100"/>
    </row>
    <row r="1060">
      <c r="A1060" s="323" t="s">
        <v>5016</v>
      </c>
      <c r="B1060" s="183" t="s">
        <v>14542</v>
      </c>
      <c r="C1060" s="14" t="s">
        <v>14545</v>
      </c>
      <c r="D1060" s="14" t="s">
        <v>14546</v>
      </c>
      <c r="E1060" s="9"/>
      <c r="F1060" s="89" t="s">
        <v>3481</v>
      </c>
      <c r="G1060" s="100"/>
    </row>
    <row r="1061">
      <c r="A1061" s="483" t="s">
        <v>5016</v>
      </c>
      <c r="B1061" s="183" t="s">
        <v>14542</v>
      </c>
      <c r="C1061" s="9" t="s">
        <v>14547</v>
      </c>
      <c r="D1061" s="89" t="s">
        <v>14548</v>
      </c>
      <c r="E1061" s="9"/>
      <c r="F1061" s="89" t="s">
        <v>14549</v>
      </c>
      <c r="G1061" s="100"/>
    </row>
    <row r="1062">
      <c r="A1062" s="483" t="s">
        <v>5016</v>
      </c>
      <c r="B1062" s="183" t="s">
        <v>14542</v>
      </c>
      <c r="C1062" s="9" t="s">
        <v>14550</v>
      </c>
      <c r="D1062" s="89" t="s">
        <v>14551</v>
      </c>
      <c r="E1062" s="9"/>
      <c r="F1062" s="89"/>
      <c r="G1062" s="100"/>
    </row>
    <row r="1063">
      <c r="A1063" s="483" t="s">
        <v>5016</v>
      </c>
      <c r="B1063" s="183" t="s">
        <v>14542</v>
      </c>
      <c r="C1063" s="9" t="s">
        <v>14552</v>
      </c>
      <c r="D1063" s="89" t="s">
        <v>14553</v>
      </c>
      <c r="E1063" s="9"/>
      <c r="F1063" s="89"/>
      <c r="G1063" s="100"/>
    </row>
    <row r="1064">
      <c r="A1064" s="483" t="s">
        <v>248</v>
      </c>
      <c r="B1064" s="183" t="s">
        <v>249</v>
      </c>
      <c r="C1064" s="9" t="s">
        <v>299</v>
      </c>
      <c r="D1064" s="89" t="s">
        <v>4515</v>
      </c>
      <c r="E1064" s="9"/>
      <c r="F1064" s="89"/>
      <c r="G1064" s="100"/>
    </row>
    <row r="1065">
      <c r="A1065" s="483" t="s">
        <v>14554</v>
      </c>
      <c r="B1065" s="183" t="s">
        <v>14555</v>
      </c>
      <c r="C1065" s="9" t="s">
        <v>14556</v>
      </c>
      <c r="D1065" s="89" t="s">
        <v>14557</v>
      </c>
      <c r="E1065" s="9"/>
      <c r="F1065" s="89"/>
      <c r="G1065" s="100"/>
    </row>
    <row r="1066">
      <c r="A1066" s="60" t="s">
        <v>366</v>
      </c>
    </row>
    <row r="1067">
      <c r="A1067" s="273" t="s">
        <v>368</v>
      </c>
      <c r="B1067" s="183" t="s">
        <v>368</v>
      </c>
      <c r="C1067" s="9"/>
      <c r="D1067" s="89"/>
      <c r="E1067" s="9" t="s">
        <v>14558</v>
      </c>
      <c r="F1067" s="89"/>
      <c r="G1067" s="100"/>
    </row>
    <row r="1068">
      <c r="A1068" s="273" t="s">
        <v>368</v>
      </c>
      <c r="B1068" s="183" t="s">
        <v>368</v>
      </c>
      <c r="C1068" s="9"/>
      <c r="D1068" s="89"/>
      <c r="E1068" s="9" t="s">
        <v>247</v>
      </c>
      <c r="F1068" s="89"/>
      <c r="G1068" s="100"/>
    </row>
    <row r="1069">
      <c r="A1069" s="273" t="s">
        <v>368</v>
      </c>
      <c r="B1069" s="183" t="s">
        <v>368</v>
      </c>
      <c r="C1069" s="9"/>
      <c r="D1069" s="89"/>
      <c r="E1069" s="9" t="s">
        <v>14559</v>
      </c>
      <c r="F1069" s="89" t="s">
        <v>14525</v>
      </c>
      <c r="G1069" s="100"/>
    </row>
    <row r="1070">
      <c r="A1070" s="393" t="s">
        <v>14560</v>
      </c>
    </row>
    <row r="1071">
      <c r="A1071" s="348" t="s">
        <v>14561</v>
      </c>
      <c r="B1071" s="4"/>
      <c r="C1071" s="4"/>
      <c r="D1071" s="4"/>
      <c r="E1071" s="4"/>
      <c r="F1071" s="23"/>
      <c r="G1071" s="263"/>
    </row>
    <row r="1072">
      <c r="A1072" s="484" t="s">
        <v>316</v>
      </c>
      <c r="B1072" s="485" t="s">
        <v>11414</v>
      </c>
      <c r="C1072" s="9" t="s">
        <v>13473</v>
      </c>
      <c r="D1072" s="89" t="s">
        <v>14562</v>
      </c>
      <c r="E1072" s="9" t="s">
        <v>14563</v>
      </c>
      <c r="F1072" s="89" t="s">
        <v>14564</v>
      </c>
      <c r="G1072" s="100"/>
    </row>
    <row r="1073">
      <c r="A1073" s="484" t="s">
        <v>316</v>
      </c>
      <c r="B1073" s="485" t="s">
        <v>11414</v>
      </c>
      <c r="C1073" s="9" t="s">
        <v>13473</v>
      </c>
      <c r="D1073" s="89" t="s">
        <v>14565</v>
      </c>
      <c r="E1073" s="9" t="s">
        <v>14566</v>
      </c>
      <c r="F1073" s="89"/>
      <c r="G1073" s="100"/>
    </row>
    <row r="1074">
      <c r="A1074" s="484" t="s">
        <v>316</v>
      </c>
      <c r="B1074" s="485" t="s">
        <v>11414</v>
      </c>
      <c r="C1074" s="9" t="s">
        <v>13473</v>
      </c>
      <c r="D1074" s="89" t="s">
        <v>14567</v>
      </c>
      <c r="E1074" s="9" t="s">
        <v>14568</v>
      </c>
      <c r="F1074" s="89"/>
      <c r="G1074" s="100"/>
    </row>
    <row r="1075">
      <c r="A1075" s="486" t="s">
        <v>230</v>
      </c>
      <c r="B1075" s="485" t="s">
        <v>10504</v>
      </c>
      <c r="C1075" s="9" t="s">
        <v>244</v>
      </c>
      <c r="D1075" s="89" t="s">
        <v>14569</v>
      </c>
      <c r="E1075" s="9"/>
      <c r="F1075" s="89" t="s">
        <v>14570</v>
      </c>
      <c r="G1075" s="100"/>
    </row>
    <row r="1076">
      <c r="A1076" s="487" t="s">
        <v>388</v>
      </c>
      <c r="B1076" s="485" t="s">
        <v>8130</v>
      </c>
      <c r="C1076" s="9" t="s">
        <v>14571</v>
      </c>
      <c r="D1076" s="89" t="s">
        <v>14572</v>
      </c>
      <c r="E1076" s="9" t="s">
        <v>14573</v>
      </c>
      <c r="F1076" s="89" t="s">
        <v>14574</v>
      </c>
      <c r="G1076" s="100"/>
    </row>
    <row r="1077">
      <c r="A1077" s="487" t="s">
        <v>388</v>
      </c>
      <c r="B1077" s="485" t="s">
        <v>14575</v>
      </c>
      <c r="C1077" s="9" t="s">
        <v>14576</v>
      </c>
      <c r="D1077" s="89" t="s">
        <v>14577</v>
      </c>
      <c r="E1077" s="9" t="s">
        <v>14578</v>
      </c>
      <c r="F1077" s="89" t="s">
        <v>14574</v>
      </c>
      <c r="G1077" s="100"/>
    </row>
    <row r="1078">
      <c r="A1078" s="487" t="s">
        <v>388</v>
      </c>
      <c r="B1078" s="485" t="s">
        <v>14575</v>
      </c>
      <c r="C1078" s="9" t="s">
        <v>14579</v>
      </c>
      <c r="D1078" s="89" t="s">
        <v>14580</v>
      </c>
      <c r="E1078" s="9" t="s">
        <v>14581</v>
      </c>
      <c r="F1078" s="89" t="s">
        <v>14574</v>
      </c>
      <c r="G1078" s="100"/>
    </row>
    <row r="1079">
      <c r="A1079" s="487" t="s">
        <v>388</v>
      </c>
      <c r="B1079" s="485" t="s">
        <v>14575</v>
      </c>
      <c r="C1079" s="9" t="s">
        <v>14582</v>
      </c>
      <c r="D1079" s="89" t="s">
        <v>14583</v>
      </c>
      <c r="E1079" s="9" t="s">
        <v>14584</v>
      </c>
      <c r="F1079" s="89" t="s">
        <v>14574</v>
      </c>
      <c r="G1079" s="100"/>
    </row>
    <row r="1080">
      <c r="A1080" s="487" t="s">
        <v>388</v>
      </c>
      <c r="B1080" s="485" t="s">
        <v>14575</v>
      </c>
      <c r="C1080" s="9" t="s">
        <v>14585</v>
      </c>
      <c r="D1080" s="89" t="s">
        <v>14586</v>
      </c>
      <c r="E1080" s="9" t="s">
        <v>14587</v>
      </c>
      <c r="F1080" s="100"/>
      <c r="G1080" s="100"/>
    </row>
    <row r="1081">
      <c r="A1081" s="60" t="s">
        <v>366</v>
      </c>
    </row>
    <row r="1082">
      <c r="A1082" s="487" t="s">
        <v>566</v>
      </c>
      <c r="B1082" s="485" t="s">
        <v>14588</v>
      </c>
      <c r="C1082" s="9"/>
      <c r="D1082" s="89"/>
      <c r="E1082" s="9"/>
      <c r="F1082" s="89" t="s">
        <v>14570</v>
      </c>
      <c r="G1082" s="100"/>
    </row>
    <row r="1083">
      <c r="A1083" s="487" t="s">
        <v>368</v>
      </c>
      <c r="B1083" s="485" t="s">
        <v>368</v>
      </c>
      <c r="C1083" s="9"/>
      <c r="D1083" s="89"/>
      <c r="E1083" s="9" t="s">
        <v>14589</v>
      </c>
      <c r="F1083" s="89" t="s">
        <v>14590</v>
      </c>
      <c r="G1083" s="100"/>
    </row>
    <row r="1084">
      <c r="A1084" s="487" t="s">
        <v>368</v>
      </c>
      <c r="B1084" s="485" t="s">
        <v>368</v>
      </c>
      <c r="C1084" s="9"/>
      <c r="D1084" s="89"/>
      <c r="E1084" s="9" t="s">
        <v>14591</v>
      </c>
      <c r="F1084" s="89" t="s">
        <v>14592</v>
      </c>
      <c r="G1084" s="100"/>
    </row>
    <row r="1085">
      <c r="A1085" s="393" t="s">
        <v>14593</v>
      </c>
    </row>
    <row r="1086">
      <c r="A1086" s="488" t="s">
        <v>14594</v>
      </c>
      <c r="B1086" s="489" t="s">
        <v>14595</v>
      </c>
      <c r="C1086" s="9"/>
      <c r="D1086" s="89" t="s">
        <v>1190</v>
      </c>
      <c r="E1086" s="9"/>
      <c r="F1086" s="89" t="s">
        <v>14596</v>
      </c>
      <c r="G1086" s="89"/>
    </row>
    <row r="1087">
      <c r="A1087" s="488" t="s">
        <v>14597</v>
      </c>
      <c r="B1087" s="489" t="s">
        <v>14598</v>
      </c>
      <c r="C1087" s="9"/>
      <c r="D1087" s="89" t="s">
        <v>7858</v>
      </c>
      <c r="E1087" s="9" t="s">
        <v>2010</v>
      </c>
      <c r="F1087" s="89" t="s">
        <v>14599</v>
      </c>
      <c r="G1087" s="89"/>
    </row>
    <row r="1088">
      <c r="A1088" s="488" t="s">
        <v>14597</v>
      </c>
      <c r="B1088" s="489" t="s">
        <v>14600</v>
      </c>
      <c r="C1088" s="9"/>
      <c r="D1088" s="89" t="s">
        <v>14601</v>
      </c>
      <c r="E1088" s="9" t="s">
        <v>2010</v>
      </c>
      <c r="F1088" s="89" t="s">
        <v>14602</v>
      </c>
      <c r="G1088" s="89"/>
    </row>
    <row r="1089">
      <c r="A1089" s="488" t="s">
        <v>14597</v>
      </c>
      <c r="B1089" s="489" t="s">
        <v>14603</v>
      </c>
      <c r="C1089" s="9"/>
      <c r="D1089" s="89" t="s">
        <v>14604</v>
      </c>
      <c r="E1089" s="9" t="s">
        <v>2010</v>
      </c>
      <c r="F1089" s="89" t="s">
        <v>14605</v>
      </c>
      <c r="G1089" s="89"/>
    </row>
    <row r="1090">
      <c r="A1090" s="488" t="s">
        <v>14492</v>
      </c>
      <c r="B1090" s="489" t="s">
        <v>14493</v>
      </c>
      <c r="C1090" s="9"/>
      <c r="D1090" s="89" t="s">
        <v>13380</v>
      </c>
      <c r="E1090" s="9"/>
      <c r="F1090" s="89" t="s">
        <v>14606</v>
      </c>
      <c r="G1090" s="89"/>
    </row>
    <row r="1091">
      <c r="A1091" s="488" t="s">
        <v>14607</v>
      </c>
      <c r="B1091" s="489" t="s">
        <v>14608</v>
      </c>
      <c r="C1091" s="9"/>
      <c r="D1091" s="89" t="s">
        <v>12298</v>
      </c>
      <c r="E1091" s="9"/>
      <c r="F1091" s="89" t="s">
        <v>14609</v>
      </c>
      <c r="G1091" s="89"/>
    </row>
    <row r="1092">
      <c r="A1092" s="488" t="s">
        <v>14610</v>
      </c>
      <c r="B1092" s="489" t="s">
        <v>14611</v>
      </c>
      <c r="C1092" s="9"/>
      <c r="D1092" s="89" t="s">
        <v>14612</v>
      </c>
      <c r="E1092" s="9" t="s">
        <v>14613</v>
      </c>
      <c r="F1092" s="89" t="s">
        <v>14614</v>
      </c>
      <c r="G1092" s="89"/>
    </row>
    <row r="1093">
      <c r="A1093" s="488" t="s">
        <v>14610</v>
      </c>
      <c r="B1093" s="489" t="s">
        <v>14615</v>
      </c>
      <c r="C1093" s="9"/>
      <c r="D1093" s="89" t="s">
        <v>14616</v>
      </c>
      <c r="E1093" s="9"/>
      <c r="F1093" s="89" t="s">
        <v>14596</v>
      </c>
      <c r="G1093" s="127"/>
    </row>
    <row r="1094">
      <c r="A1094" s="488" t="s">
        <v>14610</v>
      </c>
      <c r="B1094" s="489" t="s">
        <v>14617</v>
      </c>
      <c r="C1094" s="9"/>
      <c r="D1094" s="89" t="s">
        <v>14618</v>
      </c>
      <c r="E1094" s="9" t="s">
        <v>2010</v>
      </c>
      <c r="F1094" s="89" t="s">
        <v>14599</v>
      </c>
      <c r="G1094" s="127" t="s">
        <v>1333</v>
      </c>
    </row>
    <row r="1095">
      <c r="A1095" s="488" t="s">
        <v>14610</v>
      </c>
      <c r="B1095" s="489" t="s">
        <v>14619</v>
      </c>
      <c r="C1095" s="9"/>
      <c r="D1095" s="89" t="s">
        <v>14620</v>
      </c>
      <c r="E1095" s="9"/>
      <c r="F1095" s="89" t="s">
        <v>14621</v>
      </c>
      <c r="G1095" s="89"/>
    </row>
    <row r="1096">
      <c r="A1096" s="488" t="s">
        <v>14610</v>
      </c>
      <c r="B1096" s="489" t="s">
        <v>14622</v>
      </c>
      <c r="C1096" s="9"/>
      <c r="D1096" s="89" t="s">
        <v>12301</v>
      </c>
      <c r="E1096" s="9" t="s">
        <v>2010</v>
      </c>
      <c r="F1096" s="89" t="s">
        <v>14623</v>
      </c>
      <c r="G1096" s="127" t="s">
        <v>1333</v>
      </c>
    </row>
    <row r="1097">
      <c r="A1097" s="488" t="s">
        <v>14624</v>
      </c>
      <c r="B1097" s="489" t="s">
        <v>14625</v>
      </c>
      <c r="C1097" s="9"/>
      <c r="D1097" s="89" t="s">
        <v>14626</v>
      </c>
      <c r="E1097" s="9" t="s">
        <v>14627</v>
      </c>
      <c r="F1097" s="89" t="s">
        <v>14628</v>
      </c>
      <c r="G1097" s="89"/>
    </row>
    <row r="1098">
      <c r="A1098" s="488" t="s">
        <v>14629</v>
      </c>
      <c r="B1098" s="489" t="s">
        <v>14630</v>
      </c>
      <c r="C1098" s="9"/>
      <c r="D1098" s="89" t="s">
        <v>1190</v>
      </c>
      <c r="E1098" s="9" t="s">
        <v>2350</v>
      </c>
      <c r="F1098" s="89" t="s">
        <v>14628</v>
      </c>
      <c r="G1098" s="89"/>
    </row>
    <row r="1099">
      <c r="A1099" s="488" t="s">
        <v>14631</v>
      </c>
      <c r="B1099" s="489" t="s">
        <v>14632</v>
      </c>
      <c r="C1099" s="9"/>
      <c r="D1099" s="89" t="s">
        <v>14633</v>
      </c>
      <c r="E1099" s="9" t="s">
        <v>12307</v>
      </c>
      <c r="F1099" s="89" t="s">
        <v>14634</v>
      </c>
      <c r="G1099" s="89"/>
    </row>
    <row r="1100">
      <c r="A1100" s="488" t="s">
        <v>14635</v>
      </c>
      <c r="B1100" s="489" t="s">
        <v>14636</v>
      </c>
      <c r="C1100" s="9"/>
      <c r="D1100" s="89" t="s">
        <v>1190</v>
      </c>
      <c r="E1100" s="9"/>
      <c r="F1100" s="89" t="s">
        <v>14628</v>
      </c>
      <c r="G1100" s="127" t="s">
        <v>1333</v>
      </c>
    </row>
    <row r="1101">
      <c r="A1101" s="488" t="s">
        <v>10828</v>
      </c>
      <c r="B1101" s="489" t="s">
        <v>14637</v>
      </c>
      <c r="C1101" s="9" t="s">
        <v>14638</v>
      </c>
      <c r="D1101" s="89" t="s">
        <v>14639</v>
      </c>
      <c r="E1101" s="9"/>
      <c r="F1101" s="89" t="s">
        <v>14640</v>
      </c>
      <c r="G1101" s="89"/>
    </row>
    <row r="1102">
      <c r="A1102" s="488" t="s">
        <v>10828</v>
      </c>
      <c r="B1102" s="489" t="s">
        <v>10832</v>
      </c>
      <c r="C1102" s="9" t="s">
        <v>14641</v>
      </c>
      <c r="D1102" s="89" t="s">
        <v>14642</v>
      </c>
      <c r="E1102" s="9"/>
      <c r="F1102" s="89" t="s">
        <v>14643</v>
      </c>
      <c r="G1102" s="89"/>
    </row>
    <row r="1103">
      <c r="A1103" s="488" t="s">
        <v>10828</v>
      </c>
      <c r="B1103" s="489" t="s">
        <v>10832</v>
      </c>
      <c r="C1103" s="9" t="s">
        <v>14644</v>
      </c>
      <c r="D1103" s="89" t="s">
        <v>14645</v>
      </c>
      <c r="E1103" s="9"/>
      <c r="F1103" s="89" t="s">
        <v>14643</v>
      </c>
      <c r="G1103" s="89"/>
    </row>
    <row r="1104">
      <c r="A1104" s="488" t="s">
        <v>10828</v>
      </c>
      <c r="B1104" s="489" t="s">
        <v>10832</v>
      </c>
      <c r="C1104" s="9" t="s">
        <v>14646</v>
      </c>
      <c r="D1104" s="89" t="s">
        <v>14647</v>
      </c>
      <c r="E1104" s="9"/>
      <c r="F1104" s="89" t="s">
        <v>14648</v>
      </c>
      <c r="G1104" s="89"/>
    </row>
    <row r="1105">
      <c r="A1105" s="488" t="s">
        <v>10828</v>
      </c>
      <c r="B1105" s="489" t="s">
        <v>10832</v>
      </c>
      <c r="C1105" s="9" t="s">
        <v>14649</v>
      </c>
      <c r="D1105" s="89" t="s">
        <v>14650</v>
      </c>
      <c r="E1105" s="9"/>
      <c r="F1105" s="89" t="s">
        <v>14643</v>
      </c>
      <c r="G1105" s="89"/>
    </row>
    <row r="1106">
      <c r="A1106" s="488" t="s">
        <v>10828</v>
      </c>
      <c r="B1106" s="489" t="s">
        <v>10832</v>
      </c>
      <c r="C1106" s="9" t="s">
        <v>14651</v>
      </c>
      <c r="D1106" s="89" t="s">
        <v>14652</v>
      </c>
      <c r="E1106" s="9"/>
      <c r="F1106" s="89" t="s">
        <v>14596</v>
      </c>
      <c r="G1106" s="89"/>
    </row>
    <row r="1107">
      <c r="A1107" s="488" t="s">
        <v>10828</v>
      </c>
      <c r="B1107" s="489" t="s">
        <v>10832</v>
      </c>
      <c r="C1107" s="9" t="s">
        <v>14653</v>
      </c>
      <c r="D1107" s="89" t="s">
        <v>14654</v>
      </c>
      <c r="E1107" s="9" t="s">
        <v>14655</v>
      </c>
      <c r="F1107" s="89" t="s">
        <v>14643</v>
      </c>
      <c r="G1107" s="89"/>
    </row>
    <row r="1108">
      <c r="A1108" s="488" t="s">
        <v>10828</v>
      </c>
      <c r="B1108" s="489" t="s">
        <v>10832</v>
      </c>
      <c r="C1108" s="9" t="s">
        <v>14656</v>
      </c>
      <c r="D1108" s="89" t="s">
        <v>14657</v>
      </c>
      <c r="E1108" s="9"/>
      <c r="F1108" s="89" t="s">
        <v>14640</v>
      </c>
      <c r="G1108" s="89"/>
    </row>
    <row r="1109">
      <c r="A1109" s="488" t="s">
        <v>10828</v>
      </c>
      <c r="B1109" s="489" t="s">
        <v>10832</v>
      </c>
      <c r="C1109" s="9" t="s">
        <v>14658</v>
      </c>
      <c r="D1109" s="89" t="s">
        <v>14659</v>
      </c>
      <c r="E1109" s="9"/>
      <c r="F1109" s="89" t="s">
        <v>14596</v>
      </c>
      <c r="G1109" s="89"/>
    </row>
    <row r="1110">
      <c r="A1110" s="490" t="s">
        <v>10828</v>
      </c>
      <c r="B1110" s="489" t="s">
        <v>10832</v>
      </c>
      <c r="C1110" s="9" t="s">
        <v>14660</v>
      </c>
      <c r="D1110" s="89" t="s">
        <v>14661</v>
      </c>
      <c r="E1110" s="9"/>
      <c r="F1110" s="89" t="s">
        <v>14662</v>
      </c>
      <c r="G1110" s="89"/>
    </row>
    <row r="1111">
      <c r="A1111" s="488" t="s">
        <v>10828</v>
      </c>
      <c r="B1111" s="489" t="s">
        <v>10832</v>
      </c>
      <c r="C1111" s="9" t="s">
        <v>14663</v>
      </c>
      <c r="D1111" s="89" t="s">
        <v>14664</v>
      </c>
      <c r="E1111" s="9"/>
      <c r="F1111" s="89" t="s">
        <v>14596</v>
      </c>
      <c r="G1111" s="89"/>
    </row>
    <row r="1112">
      <c r="A1112" s="488" t="s">
        <v>10828</v>
      </c>
      <c r="B1112" s="489" t="s">
        <v>10832</v>
      </c>
      <c r="C1112" s="9" t="s">
        <v>14665</v>
      </c>
      <c r="D1112" s="89" t="s">
        <v>14666</v>
      </c>
      <c r="E1112" s="9"/>
      <c r="F1112" s="89" t="s">
        <v>14667</v>
      </c>
      <c r="G1112" s="89"/>
    </row>
    <row r="1113">
      <c r="A1113" s="488" t="s">
        <v>10828</v>
      </c>
      <c r="B1113" s="489" t="s">
        <v>10832</v>
      </c>
      <c r="C1113" s="9" t="s">
        <v>14668</v>
      </c>
      <c r="D1113" s="89" t="s">
        <v>13057</v>
      </c>
      <c r="E1113" s="9"/>
      <c r="F1113" s="89" t="s">
        <v>14669</v>
      </c>
      <c r="G1113" s="89"/>
    </row>
    <row r="1114">
      <c r="A1114" s="488" t="s">
        <v>10828</v>
      </c>
      <c r="B1114" s="489" t="s">
        <v>10832</v>
      </c>
      <c r="C1114" s="9" t="s">
        <v>14670</v>
      </c>
      <c r="D1114" s="89" t="s">
        <v>14671</v>
      </c>
      <c r="E1114" s="9"/>
      <c r="F1114" s="89" t="s">
        <v>14623</v>
      </c>
      <c r="G1114" s="89"/>
    </row>
    <row r="1115">
      <c r="A1115" s="488" t="s">
        <v>10828</v>
      </c>
      <c r="B1115" s="489" t="s">
        <v>10832</v>
      </c>
      <c r="C1115" s="9" t="s">
        <v>14672</v>
      </c>
      <c r="D1115" s="89" t="s">
        <v>14673</v>
      </c>
      <c r="E1115" s="9"/>
      <c r="F1115" s="89" t="s">
        <v>14674</v>
      </c>
      <c r="G1115" s="89"/>
    </row>
    <row r="1116">
      <c r="A1116" s="488" t="s">
        <v>10828</v>
      </c>
      <c r="B1116" s="489" t="s">
        <v>10832</v>
      </c>
      <c r="C1116" s="9" t="s">
        <v>14675</v>
      </c>
      <c r="D1116" s="89" t="s">
        <v>14676</v>
      </c>
      <c r="E1116" s="9"/>
      <c r="F1116" s="89" t="s">
        <v>14596</v>
      </c>
      <c r="G1116" s="89"/>
    </row>
    <row r="1117">
      <c r="A1117" s="488" t="s">
        <v>10828</v>
      </c>
      <c r="B1117" s="489" t="s">
        <v>10832</v>
      </c>
      <c r="C1117" s="9" t="s">
        <v>14677</v>
      </c>
      <c r="D1117" s="89" t="s">
        <v>14678</v>
      </c>
      <c r="E1117" s="9"/>
      <c r="F1117" s="89" t="s">
        <v>14679</v>
      </c>
      <c r="G1117" s="89"/>
    </row>
    <row r="1118">
      <c r="A1118" s="488" t="s">
        <v>10828</v>
      </c>
      <c r="B1118" s="489" t="s">
        <v>10832</v>
      </c>
      <c r="C1118" s="9" t="s">
        <v>14680</v>
      </c>
      <c r="D1118" s="89" t="s">
        <v>14681</v>
      </c>
      <c r="E1118" s="9"/>
      <c r="F1118" s="89" t="s">
        <v>14682</v>
      </c>
      <c r="G1118" s="89"/>
    </row>
    <row r="1119">
      <c r="A1119" s="488" t="s">
        <v>10828</v>
      </c>
      <c r="B1119" s="489" t="s">
        <v>10832</v>
      </c>
      <c r="C1119" s="9" t="s">
        <v>14683</v>
      </c>
      <c r="D1119" s="89" t="s">
        <v>14684</v>
      </c>
      <c r="E1119" s="9"/>
      <c r="F1119" s="89" t="s">
        <v>14685</v>
      </c>
      <c r="G1119" s="89"/>
    </row>
    <row r="1120">
      <c r="A1120" s="488" t="s">
        <v>10828</v>
      </c>
      <c r="B1120" s="489" t="s">
        <v>10832</v>
      </c>
      <c r="C1120" s="9" t="s">
        <v>14686</v>
      </c>
      <c r="D1120" s="89" t="s">
        <v>14687</v>
      </c>
      <c r="E1120" s="9"/>
      <c r="F1120" s="89" t="s">
        <v>14688</v>
      </c>
      <c r="G1120" s="89"/>
    </row>
    <row r="1121">
      <c r="A1121" s="488" t="s">
        <v>10828</v>
      </c>
      <c r="B1121" s="489" t="s">
        <v>10832</v>
      </c>
      <c r="C1121" s="9" t="s">
        <v>14689</v>
      </c>
      <c r="D1121" s="89" t="s">
        <v>14690</v>
      </c>
      <c r="E1121" s="9"/>
      <c r="F1121" s="89" t="s">
        <v>14674</v>
      </c>
      <c r="G1121" s="89"/>
    </row>
    <row r="1122">
      <c r="A1122" s="488" t="s">
        <v>10828</v>
      </c>
      <c r="B1122" s="489" t="s">
        <v>10832</v>
      </c>
      <c r="C1122" s="9" t="s">
        <v>14691</v>
      </c>
      <c r="D1122" s="89" t="s">
        <v>14692</v>
      </c>
      <c r="E1122" s="9"/>
      <c r="F1122" s="89" t="s">
        <v>14614</v>
      </c>
      <c r="G1122" s="89"/>
    </row>
    <row r="1123">
      <c r="A1123" s="488" t="s">
        <v>10828</v>
      </c>
      <c r="B1123" s="489" t="s">
        <v>14693</v>
      </c>
      <c r="C1123" s="9" t="s">
        <v>14694</v>
      </c>
      <c r="D1123" s="89" t="s">
        <v>14695</v>
      </c>
      <c r="E1123" s="9" t="s">
        <v>14696</v>
      </c>
      <c r="F1123" s="89" t="s">
        <v>14606</v>
      </c>
      <c r="G1123" s="89"/>
    </row>
    <row r="1124">
      <c r="A1124" s="488" t="s">
        <v>4788</v>
      </c>
      <c r="B1124" s="489" t="s">
        <v>7260</v>
      </c>
      <c r="C1124" s="9" t="s">
        <v>10193</v>
      </c>
      <c r="D1124" s="89" t="s">
        <v>14697</v>
      </c>
      <c r="E1124" s="9"/>
      <c r="F1124" s="89" t="s">
        <v>14643</v>
      </c>
      <c r="G1124" s="89"/>
    </row>
    <row r="1125">
      <c r="A1125" s="488" t="s">
        <v>4788</v>
      </c>
      <c r="B1125" s="489" t="s">
        <v>7260</v>
      </c>
      <c r="C1125" s="9" t="s">
        <v>10193</v>
      </c>
      <c r="D1125" s="89" t="s">
        <v>14698</v>
      </c>
      <c r="E1125" s="9"/>
      <c r="F1125" s="89" t="s">
        <v>14699</v>
      </c>
      <c r="G1125" s="89"/>
    </row>
    <row r="1126">
      <c r="A1126" s="488" t="s">
        <v>4788</v>
      </c>
      <c r="B1126" s="489" t="s">
        <v>7260</v>
      </c>
      <c r="C1126" s="9" t="s">
        <v>10193</v>
      </c>
      <c r="D1126" s="89" t="s">
        <v>14700</v>
      </c>
      <c r="E1126" s="9"/>
      <c r="F1126" s="89" t="s">
        <v>14621</v>
      </c>
      <c r="G1126" s="89"/>
    </row>
    <row r="1127">
      <c r="A1127" s="488" t="s">
        <v>4788</v>
      </c>
      <c r="B1127" s="489" t="s">
        <v>7260</v>
      </c>
      <c r="C1127" s="9" t="s">
        <v>10193</v>
      </c>
      <c r="D1127" s="89" t="s">
        <v>14701</v>
      </c>
      <c r="E1127" s="9"/>
      <c r="F1127" s="89" t="s">
        <v>14614</v>
      </c>
      <c r="G1127" s="89"/>
    </row>
    <row r="1128">
      <c r="A1128" s="488" t="s">
        <v>4788</v>
      </c>
      <c r="B1128" s="489" t="s">
        <v>7260</v>
      </c>
      <c r="C1128" s="9" t="s">
        <v>10193</v>
      </c>
      <c r="D1128" s="89"/>
      <c r="E1128" s="9" t="s">
        <v>14702</v>
      </c>
      <c r="F1128" s="89" t="s">
        <v>14623</v>
      </c>
      <c r="G1128" s="89"/>
    </row>
    <row r="1129">
      <c r="A1129" s="488" t="s">
        <v>4788</v>
      </c>
      <c r="B1129" s="489" t="s">
        <v>7260</v>
      </c>
      <c r="C1129" s="9" t="s">
        <v>10193</v>
      </c>
      <c r="D1129" s="89" t="s">
        <v>14703</v>
      </c>
      <c r="E1129" s="9"/>
      <c r="F1129" s="89" t="s">
        <v>14628</v>
      </c>
      <c r="G1129" s="89"/>
    </row>
    <row r="1130">
      <c r="A1130" s="488" t="s">
        <v>4788</v>
      </c>
      <c r="B1130" s="489" t="s">
        <v>7260</v>
      </c>
      <c r="C1130" s="9" t="s">
        <v>10193</v>
      </c>
      <c r="D1130" s="89" t="s">
        <v>14704</v>
      </c>
      <c r="E1130" s="9"/>
      <c r="F1130" s="89" t="s">
        <v>14705</v>
      </c>
      <c r="G1130" s="89"/>
    </row>
    <row r="1131">
      <c r="A1131" s="488" t="s">
        <v>4788</v>
      </c>
      <c r="B1131" s="489" t="s">
        <v>7260</v>
      </c>
      <c r="C1131" s="9" t="s">
        <v>10193</v>
      </c>
      <c r="D1131" s="89" t="s">
        <v>14706</v>
      </c>
      <c r="E1131" s="9"/>
      <c r="F1131" s="89" t="s">
        <v>14621</v>
      </c>
      <c r="G1131" s="89"/>
    </row>
    <row r="1132">
      <c r="A1132" s="488" t="s">
        <v>4788</v>
      </c>
      <c r="B1132" s="489" t="s">
        <v>7260</v>
      </c>
      <c r="C1132" s="9" t="s">
        <v>10193</v>
      </c>
      <c r="D1132" s="89" t="s">
        <v>14707</v>
      </c>
      <c r="E1132" s="9"/>
      <c r="F1132" s="89" t="s">
        <v>14614</v>
      </c>
      <c r="G1132" s="89"/>
    </row>
    <row r="1133">
      <c r="A1133" s="488" t="s">
        <v>4788</v>
      </c>
      <c r="B1133" s="489" t="s">
        <v>7260</v>
      </c>
      <c r="C1133" s="9" t="s">
        <v>10193</v>
      </c>
      <c r="D1133" s="89" t="s">
        <v>14708</v>
      </c>
      <c r="E1133" s="9"/>
      <c r="F1133" s="89" t="s">
        <v>14709</v>
      </c>
      <c r="G1133" s="89"/>
    </row>
    <row r="1134">
      <c r="A1134" s="488" t="s">
        <v>4788</v>
      </c>
      <c r="B1134" s="489" t="s">
        <v>7260</v>
      </c>
      <c r="C1134" s="9" t="s">
        <v>10193</v>
      </c>
      <c r="D1134" s="89" t="s">
        <v>14710</v>
      </c>
      <c r="E1134" s="9"/>
      <c r="F1134" s="89" t="s">
        <v>14709</v>
      </c>
      <c r="G1134" s="89"/>
    </row>
    <row r="1135">
      <c r="A1135" s="488" t="s">
        <v>4788</v>
      </c>
      <c r="B1135" s="489" t="s">
        <v>7260</v>
      </c>
      <c r="C1135" s="9" t="s">
        <v>10193</v>
      </c>
      <c r="D1135" s="89" t="s">
        <v>14711</v>
      </c>
      <c r="E1135" s="9"/>
      <c r="F1135" s="89" t="s">
        <v>14643</v>
      </c>
      <c r="G1135" s="89"/>
    </row>
    <row r="1136">
      <c r="A1136" s="488" t="s">
        <v>4788</v>
      </c>
      <c r="B1136" s="489" t="s">
        <v>7260</v>
      </c>
      <c r="C1136" s="9" t="s">
        <v>10193</v>
      </c>
      <c r="D1136" s="89" t="s">
        <v>14712</v>
      </c>
      <c r="E1136" s="9"/>
      <c r="F1136" s="89" t="s">
        <v>14713</v>
      </c>
      <c r="G1136" s="89"/>
    </row>
    <row r="1137">
      <c r="A1137" s="488" t="s">
        <v>316</v>
      </c>
      <c r="B1137" s="489" t="s">
        <v>14714</v>
      </c>
      <c r="C1137" s="9" t="s">
        <v>587</v>
      </c>
      <c r="D1137" s="89" t="s">
        <v>13414</v>
      </c>
      <c r="E1137" s="9"/>
      <c r="F1137" s="89" t="s">
        <v>14674</v>
      </c>
      <c r="G1137" s="89"/>
    </row>
    <row r="1138">
      <c r="A1138" s="488" t="s">
        <v>316</v>
      </c>
      <c r="B1138" s="489" t="s">
        <v>11414</v>
      </c>
      <c r="C1138" s="9" t="s">
        <v>14715</v>
      </c>
      <c r="D1138" s="89" t="s">
        <v>14716</v>
      </c>
      <c r="E1138" s="9"/>
      <c r="F1138" s="89" t="s">
        <v>14717</v>
      </c>
      <c r="G1138" s="89"/>
    </row>
    <row r="1139">
      <c r="A1139" s="488" t="s">
        <v>316</v>
      </c>
      <c r="B1139" s="489" t="s">
        <v>13301</v>
      </c>
      <c r="C1139" s="9" t="s">
        <v>14718</v>
      </c>
      <c r="D1139" s="89" t="s">
        <v>14719</v>
      </c>
      <c r="E1139" s="9"/>
      <c r="F1139" s="89" t="s">
        <v>14717</v>
      </c>
      <c r="G1139" s="89"/>
    </row>
    <row r="1140">
      <c r="A1140" s="488" t="s">
        <v>1454</v>
      </c>
      <c r="B1140" s="489" t="s">
        <v>14720</v>
      </c>
      <c r="C1140" s="9" t="s">
        <v>14721</v>
      </c>
      <c r="D1140" s="89" t="s">
        <v>369</v>
      </c>
      <c r="E1140" s="9"/>
      <c r="F1140" s="89" t="s">
        <v>14722</v>
      </c>
      <c r="G1140" s="89"/>
    </row>
    <row r="1141">
      <c r="A1141" s="488" t="s">
        <v>1454</v>
      </c>
      <c r="B1141" s="489" t="s">
        <v>14720</v>
      </c>
      <c r="C1141" s="9" t="s">
        <v>14723</v>
      </c>
      <c r="D1141" s="89" t="s">
        <v>369</v>
      </c>
      <c r="E1141" s="9"/>
      <c r="F1141" s="89" t="s">
        <v>14614</v>
      </c>
      <c r="G1141" s="89"/>
    </row>
    <row r="1142">
      <c r="A1142" s="488" t="s">
        <v>1454</v>
      </c>
      <c r="B1142" s="489" t="s">
        <v>14720</v>
      </c>
      <c r="C1142" s="9" t="s">
        <v>14724</v>
      </c>
      <c r="D1142" s="89" t="s">
        <v>14725</v>
      </c>
      <c r="E1142" s="9" t="s">
        <v>14726</v>
      </c>
      <c r="F1142" s="89" t="s">
        <v>14688</v>
      </c>
      <c r="G1142" s="89"/>
    </row>
    <row r="1143">
      <c r="A1143" s="488" t="s">
        <v>14727</v>
      </c>
      <c r="B1143" s="489" t="s">
        <v>14728</v>
      </c>
      <c r="C1143" s="9" t="s">
        <v>14729</v>
      </c>
      <c r="D1143" s="89" t="s">
        <v>14730</v>
      </c>
      <c r="E1143" s="9"/>
      <c r="F1143" s="89" t="s">
        <v>14731</v>
      </c>
      <c r="G1143" s="89"/>
    </row>
    <row r="1144">
      <c r="A1144" s="488" t="s">
        <v>14727</v>
      </c>
      <c r="B1144" s="489" t="s">
        <v>14728</v>
      </c>
      <c r="C1144" s="9" t="s">
        <v>14729</v>
      </c>
      <c r="D1144" s="89" t="s">
        <v>14732</v>
      </c>
      <c r="E1144" s="9"/>
      <c r="F1144" s="89" t="s">
        <v>14733</v>
      </c>
      <c r="G1144" s="89"/>
    </row>
    <row r="1145">
      <c r="A1145" s="488" t="s">
        <v>326</v>
      </c>
      <c r="B1145" s="489" t="s">
        <v>857</v>
      </c>
      <c r="C1145" s="9"/>
      <c r="D1145" s="89"/>
      <c r="E1145" s="9" t="s">
        <v>14734</v>
      </c>
      <c r="F1145" s="89" t="s">
        <v>14735</v>
      </c>
      <c r="G1145" s="89"/>
    </row>
    <row r="1146">
      <c r="A1146" s="488" t="s">
        <v>14736</v>
      </c>
      <c r="B1146" s="489" t="s">
        <v>14737</v>
      </c>
      <c r="C1146" s="9" t="s">
        <v>14738</v>
      </c>
      <c r="D1146" s="89" t="s">
        <v>14739</v>
      </c>
      <c r="E1146" s="9"/>
      <c r="F1146" s="89" t="s">
        <v>14717</v>
      </c>
      <c r="G1146" s="100"/>
    </row>
    <row r="1147">
      <c r="A1147" s="488" t="s">
        <v>14736</v>
      </c>
      <c r="B1147" s="489" t="s">
        <v>14737</v>
      </c>
      <c r="C1147" s="9" t="s">
        <v>14740</v>
      </c>
      <c r="D1147" s="89" t="s">
        <v>14741</v>
      </c>
      <c r="E1147" s="9"/>
      <c r="F1147" s="89" t="s">
        <v>14742</v>
      </c>
      <c r="G1147" s="100"/>
    </row>
    <row r="1148">
      <c r="A1148" s="488" t="s">
        <v>671</v>
      </c>
      <c r="B1148" s="489" t="s">
        <v>13841</v>
      </c>
      <c r="C1148" s="9" t="s">
        <v>9437</v>
      </c>
      <c r="D1148" s="9" t="s">
        <v>14743</v>
      </c>
      <c r="E1148" s="9"/>
      <c r="F1148" s="89" t="s">
        <v>14744</v>
      </c>
      <c r="G1148" s="89"/>
    </row>
    <row r="1149">
      <c r="A1149" s="488" t="s">
        <v>671</v>
      </c>
      <c r="B1149" s="489" t="s">
        <v>13841</v>
      </c>
      <c r="C1149" s="9" t="s">
        <v>9437</v>
      </c>
      <c r="D1149" s="9" t="s">
        <v>14745</v>
      </c>
      <c r="E1149" s="9" t="s">
        <v>14746</v>
      </c>
      <c r="F1149" s="89" t="s">
        <v>14744</v>
      </c>
      <c r="G1149" s="89"/>
    </row>
    <row r="1150">
      <c r="A1150" s="488" t="s">
        <v>14747</v>
      </c>
      <c r="B1150" s="489" t="s">
        <v>14748</v>
      </c>
      <c r="C1150" s="9" t="s">
        <v>14749</v>
      </c>
      <c r="D1150" s="89" t="s">
        <v>14750</v>
      </c>
      <c r="E1150" s="9"/>
      <c r="F1150" s="89" t="s">
        <v>14599</v>
      </c>
      <c r="G1150" s="89"/>
    </row>
    <row r="1151">
      <c r="A1151" s="488" t="s">
        <v>5016</v>
      </c>
      <c r="B1151" s="489" t="s">
        <v>14751</v>
      </c>
      <c r="C1151" s="162" t="s">
        <v>13739</v>
      </c>
      <c r="D1151" s="162" t="s">
        <v>14752</v>
      </c>
      <c r="E1151" s="384"/>
      <c r="F1151" s="89" t="s">
        <v>14753</v>
      </c>
      <c r="G1151" s="89"/>
    </row>
    <row r="1152">
      <c r="A1152" s="488" t="s">
        <v>5016</v>
      </c>
      <c r="B1152" s="489" t="s">
        <v>13374</v>
      </c>
      <c r="C1152" s="9" t="s">
        <v>13808</v>
      </c>
      <c r="D1152" s="89" t="s">
        <v>12301</v>
      </c>
      <c r="E1152" s="9" t="s">
        <v>14754</v>
      </c>
      <c r="F1152" s="89" t="s">
        <v>14623</v>
      </c>
      <c r="G1152" s="89"/>
    </row>
    <row r="1153">
      <c r="A1153" s="488" t="s">
        <v>5016</v>
      </c>
      <c r="B1153" s="489" t="s">
        <v>13374</v>
      </c>
      <c r="C1153" s="9" t="s">
        <v>13386</v>
      </c>
      <c r="D1153" s="89" t="s">
        <v>14616</v>
      </c>
      <c r="E1153" s="9" t="s">
        <v>14755</v>
      </c>
      <c r="F1153" s="89" t="s">
        <v>14628</v>
      </c>
      <c r="G1153" s="89"/>
    </row>
    <row r="1154">
      <c r="A1154" s="488" t="s">
        <v>5016</v>
      </c>
      <c r="B1154" s="489" t="s">
        <v>13374</v>
      </c>
      <c r="C1154" s="9" t="s">
        <v>13386</v>
      </c>
      <c r="D1154" s="89" t="s">
        <v>13517</v>
      </c>
      <c r="E1154" s="9" t="s">
        <v>14756</v>
      </c>
      <c r="F1154" s="89" t="s">
        <v>14713</v>
      </c>
      <c r="G1154" s="89"/>
    </row>
    <row r="1155">
      <c r="A1155" s="488" t="s">
        <v>5016</v>
      </c>
      <c r="B1155" s="489" t="s">
        <v>13374</v>
      </c>
      <c r="C1155" s="9" t="s">
        <v>13386</v>
      </c>
      <c r="D1155" s="89" t="s">
        <v>14757</v>
      </c>
      <c r="E1155" s="9" t="s">
        <v>14758</v>
      </c>
      <c r="F1155" s="89" t="s">
        <v>14606</v>
      </c>
      <c r="G1155" s="89"/>
    </row>
    <row r="1156">
      <c r="A1156" s="488" t="s">
        <v>5016</v>
      </c>
      <c r="B1156" s="489" t="s">
        <v>13374</v>
      </c>
      <c r="C1156" s="9" t="s">
        <v>13388</v>
      </c>
      <c r="D1156" s="89" t="s">
        <v>12290</v>
      </c>
      <c r="E1156" s="9" t="s">
        <v>14759</v>
      </c>
      <c r="F1156" s="89" t="s">
        <v>14596</v>
      </c>
      <c r="G1156" s="89"/>
    </row>
    <row r="1157">
      <c r="A1157" s="488" t="s">
        <v>5016</v>
      </c>
      <c r="B1157" s="489" t="s">
        <v>13374</v>
      </c>
      <c r="C1157" s="9" t="s">
        <v>13388</v>
      </c>
      <c r="D1157" s="89" t="s">
        <v>2460</v>
      </c>
      <c r="E1157" s="9" t="s">
        <v>14760</v>
      </c>
      <c r="F1157" s="89" t="s">
        <v>14709</v>
      </c>
      <c r="G1157" s="89"/>
    </row>
    <row r="1158">
      <c r="A1158" s="488" t="s">
        <v>5496</v>
      </c>
      <c r="B1158" s="489" t="s">
        <v>10511</v>
      </c>
      <c r="C1158" s="9" t="s">
        <v>14761</v>
      </c>
      <c r="D1158" s="89" t="s">
        <v>14762</v>
      </c>
      <c r="E1158" s="9"/>
      <c r="F1158" s="89" t="s">
        <v>14763</v>
      </c>
      <c r="G1158" s="89"/>
    </row>
    <row r="1159">
      <c r="A1159" s="488" t="s">
        <v>14764</v>
      </c>
      <c r="B1159" s="489" t="s">
        <v>14765</v>
      </c>
      <c r="C1159" s="9" t="s">
        <v>356</v>
      </c>
      <c r="D1159" s="89" t="s">
        <v>14766</v>
      </c>
      <c r="E1159" s="9" t="s">
        <v>14767</v>
      </c>
      <c r="F1159" s="89" t="s">
        <v>14768</v>
      </c>
      <c r="G1159" s="89"/>
    </row>
    <row r="1160">
      <c r="A1160" s="488" t="s">
        <v>14764</v>
      </c>
      <c r="B1160" s="489" t="s">
        <v>14765</v>
      </c>
      <c r="C1160" s="9" t="s">
        <v>14769</v>
      </c>
      <c r="D1160" s="89" t="s">
        <v>14770</v>
      </c>
      <c r="E1160" s="9" t="s">
        <v>14771</v>
      </c>
      <c r="F1160" s="89" t="s">
        <v>14717</v>
      </c>
      <c r="G1160" s="89"/>
    </row>
    <row r="1161">
      <c r="A1161" s="488" t="s">
        <v>14772</v>
      </c>
      <c r="B1161" s="489" t="s">
        <v>14773</v>
      </c>
      <c r="C1161" s="9" t="s">
        <v>14774</v>
      </c>
      <c r="D1161" s="89" t="s">
        <v>14775</v>
      </c>
      <c r="E1161" s="9" t="s">
        <v>14776</v>
      </c>
      <c r="F1161" s="89" t="s">
        <v>14599</v>
      </c>
      <c r="G1161" s="89"/>
    </row>
    <row r="1162">
      <c r="A1162" s="488" t="s">
        <v>12769</v>
      </c>
      <c r="B1162" s="489" t="s">
        <v>12770</v>
      </c>
      <c r="C1162" s="9" t="s">
        <v>14777</v>
      </c>
      <c r="D1162" s="89" t="s">
        <v>14778</v>
      </c>
      <c r="E1162" s="9" t="s">
        <v>14779</v>
      </c>
      <c r="F1162" s="89" t="s">
        <v>14780</v>
      </c>
      <c r="G1162" s="89"/>
    </row>
    <row r="1163">
      <c r="A1163" s="488" t="s">
        <v>13595</v>
      </c>
      <c r="B1163" s="489" t="s">
        <v>13596</v>
      </c>
      <c r="C1163" s="9"/>
      <c r="D1163" s="9" t="s">
        <v>14781</v>
      </c>
      <c r="E1163" s="9" t="s">
        <v>14782</v>
      </c>
      <c r="F1163" s="89" t="s">
        <v>14643</v>
      </c>
      <c r="G1163" s="127" t="s">
        <v>1333</v>
      </c>
    </row>
    <row r="1164">
      <c r="A1164" s="488" t="s">
        <v>10758</v>
      </c>
      <c r="B1164" s="489" t="s">
        <v>10759</v>
      </c>
      <c r="C1164" s="9" t="s">
        <v>14783</v>
      </c>
      <c r="D1164" s="9" t="s">
        <v>14784</v>
      </c>
      <c r="E1164" s="9"/>
      <c r="F1164" s="89" t="s">
        <v>14596</v>
      </c>
      <c r="G1164" s="127"/>
    </row>
    <row r="1165">
      <c r="A1165" s="488" t="s">
        <v>248</v>
      </c>
      <c r="B1165" s="489" t="s">
        <v>11069</v>
      </c>
      <c r="C1165" s="9" t="s">
        <v>4581</v>
      </c>
      <c r="D1165" s="9" t="s">
        <v>14785</v>
      </c>
      <c r="E1165" s="353"/>
      <c r="F1165" s="89" t="s">
        <v>14717</v>
      </c>
      <c r="G1165" s="89"/>
    </row>
    <row r="1166">
      <c r="A1166" s="488" t="s">
        <v>3280</v>
      </c>
      <c r="B1166" s="489" t="s">
        <v>11719</v>
      </c>
      <c r="C1166" s="9" t="s">
        <v>11720</v>
      </c>
      <c r="D1166" s="9" t="s">
        <v>14786</v>
      </c>
      <c r="E1166" s="9"/>
      <c r="F1166" s="89" t="s">
        <v>14674</v>
      </c>
      <c r="G1166" s="89"/>
    </row>
    <row r="1167">
      <c r="A1167" s="488" t="s">
        <v>3280</v>
      </c>
      <c r="B1167" s="489" t="s">
        <v>11719</v>
      </c>
      <c r="C1167" s="9" t="s">
        <v>11720</v>
      </c>
      <c r="D1167" s="9" t="s">
        <v>14787</v>
      </c>
      <c r="E1167" s="9"/>
      <c r="F1167" s="89" t="s">
        <v>14688</v>
      </c>
      <c r="G1167" s="89"/>
    </row>
    <row r="1168">
      <c r="A1168" s="488" t="s">
        <v>388</v>
      </c>
      <c r="B1168" s="489" t="s">
        <v>1010</v>
      </c>
      <c r="C1168" s="9" t="s">
        <v>14788</v>
      </c>
      <c r="D1168" s="89" t="s">
        <v>14789</v>
      </c>
      <c r="E1168" s="9"/>
      <c r="F1168" s="89" t="s">
        <v>14735</v>
      </c>
      <c r="G1168" s="89"/>
    </row>
    <row r="1169">
      <c r="A1169" s="488" t="s">
        <v>388</v>
      </c>
      <c r="B1169" s="489" t="s">
        <v>1010</v>
      </c>
      <c r="C1169" s="9" t="s">
        <v>11161</v>
      </c>
      <c r="D1169" s="89" t="s">
        <v>14790</v>
      </c>
      <c r="E1169" s="9"/>
      <c r="F1169" s="89" t="s">
        <v>14791</v>
      </c>
      <c r="G1169" s="89"/>
    </row>
    <row r="1170">
      <c r="A1170" s="488" t="s">
        <v>388</v>
      </c>
      <c r="B1170" s="489" t="s">
        <v>1010</v>
      </c>
      <c r="C1170" s="9" t="s">
        <v>2167</v>
      </c>
      <c r="D1170" s="89" t="s">
        <v>2168</v>
      </c>
      <c r="E1170" s="9"/>
      <c r="F1170" s="89" t="s">
        <v>14792</v>
      </c>
      <c r="G1170" s="89"/>
    </row>
    <row r="1171">
      <c r="A1171" s="488" t="s">
        <v>388</v>
      </c>
      <c r="B1171" s="489" t="s">
        <v>1010</v>
      </c>
      <c r="C1171" s="9" t="s">
        <v>9887</v>
      </c>
      <c r="D1171" s="89" t="s">
        <v>14793</v>
      </c>
      <c r="E1171" s="9"/>
      <c r="F1171" s="89" t="s">
        <v>14794</v>
      </c>
      <c r="G1171" s="89"/>
    </row>
    <row r="1172">
      <c r="A1172" s="488" t="s">
        <v>388</v>
      </c>
      <c r="B1172" s="489" t="s">
        <v>1010</v>
      </c>
      <c r="C1172" s="9" t="s">
        <v>14795</v>
      </c>
      <c r="D1172" s="89" t="s">
        <v>14796</v>
      </c>
      <c r="E1172" s="9" t="s">
        <v>14797</v>
      </c>
      <c r="F1172" s="89" t="s">
        <v>14798</v>
      </c>
      <c r="G1172" s="89"/>
    </row>
    <row r="1173">
      <c r="A1173" s="488" t="s">
        <v>388</v>
      </c>
      <c r="B1173" s="489" t="s">
        <v>1010</v>
      </c>
      <c r="C1173" s="9" t="s">
        <v>14799</v>
      </c>
      <c r="D1173" s="89" t="s">
        <v>14800</v>
      </c>
      <c r="E1173" s="9"/>
      <c r="F1173" s="89" t="s">
        <v>14801</v>
      </c>
      <c r="G1173" s="89"/>
    </row>
    <row r="1174">
      <c r="A1174" s="488" t="s">
        <v>388</v>
      </c>
      <c r="B1174" s="489" t="s">
        <v>1010</v>
      </c>
      <c r="C1174" s="9" t="s">
        <v>14802</v>
      </c>
      <c r="D1174" s="89" t="s">
        <v>1382</v>
      </c>
      <c r="E1174" s="9"/>
      <c r="F1174" s="89" t="s">
        <v>14744</v>
      </c>
      <c r="G1174" s="89"/>
    </row>
    <row r="1175">
      <c r="A1175" s="488" t="s">
        <v>388</v>
      </c>
      <c r="B1175" s="489" t="s">
        <v>1010</v>
      </c>
      <c r="C1175" s="9" t="s">
        <v>2199</v>
      </c>
      <c r="D1175" s="89" t="s">
        <v>14803</v>
      </c>
      <c r="E1175" s="9"/>
      <c r="F1175" s="89" t="s">
        <v>14804</v>
      </c>
      <c r="G1175" s="89"/>
    </row>
    <row r="1176">
      <c r="A1176" s="488" t="s">
        <v>388</v>
      </c>
      <c r="B1176" s="489" t="s">
        <v>1010</v>
      </c>
      <c r="C1176" s="9" t="s">
        <v>14805</v>
      </c>
      <c r="D1176" s="89" t="s">
        <v>14806</v>
      </c>
      <c r="E1176" s="9"/>
      <c r="F1176" s="89" t="s">
        <v>14807</v>
      </c>
      <c r="G1176" s="89"/>
    </row>
    <row r="1177">
      <c r="A1177" s="488" t="s">
        <v>388</v>
      </c>
      <c r="B1177" s="489" t="s">
        <v>1010</v>
      </c>
      <c r="C1177" s="9" t="s">
        <v>10652</v>
      </c>
      <c r="D1177" s="89" t="s">
        <v>14808</v>
      </c>
      <c r="E1177" s="9"/>
      <c r="F1177" s="89" t="s">
        <v>14809</v>
      </c>
      <c r="G1177" s="89"/>
    </row>
    <row r="1178">
      <c r="A1178" s="488" t="s">
        <v>388</v>
      </c>
      <c r="B1178" s="489" t="s">
        <v>1010</v>
      </c>
      <c r="C1178" s="9" t="s">
        <v>14810</v>
      </c>
      <c r="D1178" s="89" t="s">
        <v>14811</v>
      </c>
      <c r="E1178" s="9"/>
      <c r="F1178" s="89" t="s">
        <v>14812</v>
      </c>
      <c r="G1178" s="89"/>
    </row>
    <row r="1179">
      <c r="A1179" s="488" t="s">
        <v>388</v>
      </c>
      <c r="B1179" s="489" t="s">
        <v>1010</v>
      </c>
      <c r="C1179" s="9" t="s">
        <v>14813</v>
      </c>
      <c r="D1179" s="89" t="s">
        <v>14814</v>
      </c>
      <c r="E1179" s="9" t="s">
        <v>14815</v>
      </c>
      <c r="F1179" s="89" t="s">
        <v>14816</v>
      </c>
      <c r="G1179" s="89"/>
    </row>
    <row r="1180">
      <c r="A1180" s="488" t="s">
        <v>388</v>
      </c>
      <c r="B1180" s="489" t="s">
        <v>1010</v>
      </c>
      <c r="C1180" s="9" t="s">
        <v>2220</v>
      </c>
      <c r="D1180" s="89" t="s">
        <v>14817</v>
      </c>
      <c r="E1180" s="9"/>
      <c r="F1180" s="89" t="s">
        <v>14818</v>
      </c>
      <c r="G1180" s="89"/>
    </row>
    <row r="1181">
      <c r="A1181" s="488" t="s">
        <v>388</v>
      </c>
      <c r="B1181" s="489" t="s">
        <v>1010</v>
      </c>
      <c r="C1181" s="9" t="s">
        <v>14819</v>
      </c>
      <c r="D1181" s="89" t="s">
        <v>14820</v>
      </c>
      <c r="E1181" s="9"/>
      <c r="F1181" s="89" t="s">
        <v>14818</v>
      </c>
      <c r="G1181" s="89"/>
    </row>
    <row r="1182">
      <c r="A1182" s="488" t="s">
        <v>388</v>
      </c>
      <c r="B1182" s="489" t="s">
        <v>1010</v>
      </c>
      <c r="C1182" s="9" t="s">
        <v>7552</v>
      </c>
      <c r="D1182" s="89" t="s">
        <v>7553</v>
      </c>
      <c r="E1182" s="9"/>
      <c r="F1182" s="89" t="s">
        <v>14821</v>
      </c>
      <c r="G1182" s="89"/>
    </row>
    <row r="1183">
      <c r="A1183" s="488" t="s">
        <v>388</v>
      </c>
      <c r="B1183" s="489" t="s">
        <v>1010</v>
      </c>
      <c r="C1183" s="9" t="s">
        <v>7552</v>
      </c>
      <c r="D1183" s="89" t="s">
        <v>14822</v>
      </c>
      <c r="E1183" s="9"/>
      <c r="F1183" s="89" t="s">
        <v>14735</v>
      </c>
      <c r="G1183" s="89"/>
    </row>
    <row r="1184">
      <c r="A1184" s="488" t="s">
        <v>388</v>
      </c>
      <c r="B1184" s="489" t="s">
        <v>1010</v>
      </c>
      <c r="C1184" s="9" t="s">
        <v>12488</v>
      </c>
      <c r="D1184" s="89" t="s">
        <v>14823</v>
      </c>
      <c r="E1184" s="9"/>
      <c r="F1184" s="89" t="s">
        <v>14798</v>
      </c>
      <c r="G1184" s="89"/>
    </row>
    <row r="1185">
      <c r="A1185" s="488" t="s">
        <v>388</v>
      </c>
      <c r="B1185" s="489" t="s">
        <v>1010</v>
      </c>
      <c r="C1185" s="9" t="s">
        <v>14824</v>
      </c>
      <c r="D1185" s="89" t="s">
        <v>4825</v>
      </c>
      <c r="E1185" s="9"/>
      <c r="F1185" s="89" t="s">
        <v>14825</v>
      </c>
      <c r="G1185" s="89"/>
    </row>
    <row r="1186">
      <c r="A1186" s="488" t="s">
        <v>388</v>
      </c>
      <c r="B1186" s="489" t="s">
        <v>1010</v>
      </c>
      <c r="C1186" s="9" t="s">
        <v>11138</v>
      </c>
      <c r="D1186" s="89" t="s">
        <v>11139</v>
      </c>
      <c r="E1186" s="9"/>
      <c r="F1186" s="89" t="s">
        <v>14818</v>
      </c>
      <c r="G1186" s="89"/>
    </row>
    <row r="1187">
      <c r="A1187" s="488" t="s">
        <v>1016</v>
      </c>
      <c r="B1187" s="489" t="s">
        <v>13941</v>
      </c>
      <c r="C1187" s="9" t="s">
        <v>14826</v>
      </c>
      <c r="D1187" s="89" t="s">
        <v>14827</v>
      </c>
      <c r="E1187" s="9"/>
      <c r="F1187" s="89" t="s">
        <v>14828</v>
      </c>
      <c r="G1187" s="89"/>
    </row>
    <row r="1188">
      <c r="A1188" s="488" t="s">
        <v>1035</v>
      </c>
      <c r="B1188" s="489" t="s">
        <v>5059</v>
      </c>
      <c r="C1188" s="89" t="s">
        <v>14829</v>
      </c>
      <c r="D1188" s="89" t="s">
        <v>14830</v>
      </c>
      <c r="E1188" s="9"/>
      <c r="F1188" s="89" t="s">
        <v>14628</v>
      </c>
      <c r="G1188" s="89"/>
    </row>
    <row r="1189">
      <c r="A1189" s="488" t="s">
        <v>1035</v>
      </c>
      <c r="B1189" s="489" t="s">
        <v>5059</v>
      </c>
      <c r="C1189" s="89" t="s">
        <v>14831</v>
      </c>
      <c r="D1189" s="89" t="s">
        <v>14832</v>
      </c>
      <c r="E1189" s="9" t="s">
        <v>9048</v>
      </c>
      <c r="F1189" s="89" t="s">
        <v>14713</v>
      </c>
      <c r="G1189" s="89"/>
    </row>
    <row r="1190">
      <c r="A1190" s="488" t="s">
        <v>1035</v>
      </c>
      <c r="B1190" s="489" t="s">
        <v>5059</v>
      </c>
      <c r="C1190" s="89" t="s">
        <v>14833</v>
      </c>
      <c r="D1190" s="89" t="s">
        <v>14834</v>
      </c>
      <c r="E1190" s="9"/>
      <c r="F1190" s="89" t="s">
        <v>14717</v>
      </c>
      <c r="G1190" s="89"/>
    </row>
    <row r="1191">
      <c r="A1191" s="488" t="s">
        <v>1035</v>
      </c>
      <c r="B1191" s="489" t="s">
        <v>5059</v>
      </c>
      <c r="C1191" s="89" t="s">
        <v>14835</v>
      </c>
      <c r="D1191" s="89" t="s">
        <v>14834</v>
      </c>
      <c r="E1191" s="9"/>
      <c r="F1191" s="89" t="s">
        <v>14836</v>
      </c>
      <c r="G1191" s="89"/>
    </row>
    <row r="1192">
      <c r="A1192" s="488" t="s">
        <v>1035</v>
      </c>
      <c r="B1192" s="489" t="s">
        <v>5059</v>
      </c>
      <c r="C1192" s="89" t="s">
        <v>14837</v>
      </c>
      <c r="D1192" s="89" t="s">
        <v>14838</v>
      </c>
      <c r="E1192" s="9"/>
      <c r="F1192" s="89" t="s">
        <v>14674</v>
      </c>
      <c r="G1192" s="89"/>
    </row>
    <row r="1193">
      <c r="A1193" s="488" t="s">
        <v>1035</v>
      </c>
      <c r="B1193" s="489" t="s">
        <v>5059</v>
      </c>
      <c r="C1193" s="89" t="s">
        <v>14839</v>
      </c>
      <c r="D1193" s="89" t="s">
        <v>14838</v>
      </c>
      <c r="E1193" s="9" t="s">
        <v>14840</v>
      </c>
      <c r="F1193" s="89" t="s">
        <v>14688</v>
      </c>
      <c r="G1193" s="89"/>
    </row>
    <row r="1194">
      <c r="A1194" s="488" t="s">
        <v>1035</v>
      </c>
      <c r="B1194" s="489" t="s">
        <v>5059</v>
      </c>
      <c r="C1194" s="89" t="s">
        <v>14841</v>
      </c>
      <c r="D1194" s="89" t="s">
        <v>4335</v>
      </c>
      <c r="E1194" s="9"/>
      <c r="F1194" s="89" t="s">
        <v>14842</v>
      </c>
      <c r="G1194" s="89"/>
    </row>
    <row r="1195">
      <c r="A1195" s="488" t="s">
        <v>1035</v>
      </c>
      <c r="B1195" s="489" t="s">
        <v>5059</v>
      </c>
      <c r="C1195" s="89" t="s">
        <v>14843</v>
      </c>
      <c r="D1195" s="89" t="s">
        <v>4335</v>
      </c>
      <c r="E1195" s="9"/>
      <c r="F1195" s="89" t="s">
        <v>14844</v>
      </c>
      <c r="G1195" s="89"/>
    </row>
    <row r="1196">
      <c r="A1196" s="488" t="s">
        <v>1035</v>
      </c>
      <c r="B1196" s="489" t="s">
        <v>4976</v>
      </c>
      <c r="C1196" s="9" t="s">
        <v>14845</v>
      </c>
      <c r="D1196" s="89" t="s">
        <v>14846</v>
      </c>
      <c r="E1196" s="9"/>
      <c r="F1196" s="89" t="s">
        <v>14674</v>
      </c>
      <c r="G1196" s="89"/>
    </row>
    <row r="1197">
      <c r="A1197" s="488" t="s">
        <v>1035</v>
      </c>
      <c r="B1197" s="489" t="s">
        <v>4976</v>
      </c>
      <c r="C1197" s="9" t="s">
        <v>10873</v>
      </c>
      <c r="D1197" s="89" t="s">
        <v>14847</v>
      </c>
      <c r="E1197" s="9"/>
      <c r="F1197" s="89" t="s">
        <v>14674</v>
      </c>
      <c r="G1197" s="89"/>
    </row>
    <row r="1198">
      <c r="A1198" s="488" t="s">
        <v>1035</v>
      </c>
      <c r="B1198" s="489" t="s">
        <v>4976</v>
      </c>
      <c r="C1198" s="9" t="s">
        <v>14848</v>
      </c>
      <c r="D1198" s="89" t="s">
        <v>14849</v>
      </c>
      <c r="E1198" s="9"/>
      <c r="F1198" s="89" t="s">
        <v>14674</v>
      </c>
      <c r="G1198" s="89"/>
    </row>
    <row r="1199">
      <c r="A1199" s="488" t="s">
        <v>1035</v>
      </c>
      <c r="B1199" s="489" t="s">
        <v>4976</v>
      </c>
      <c r="C1199" s="9" t="s">
        <v>14850</v>
      </c>
      <c r="D1199" s="89" t="s">
        <v>14851</v>
      </c>
      <c r="E1199" s="9"/>
      <c r="F1199" s="89" t="s">
        <v>14852</v>
      </c>
      <c r="G1199" s="89"/>
    </row>
    <row r="1200">
      <c r="A1200" s="488" t="s">
        <v>1035</v>
      </c>
      <c r="B1200" s="489" t="s">
        <v>13699</v>
      </c>
      <c r="C1200" s="89" t="s">
        <v>14853</v>
      </c>
      <c r="D1200" s="89" t="s">
        <v>4739</v>
      </c>
      <c r="E1200" s="9"/>
      <c r="F1200" s="89" t="s">
        <v>14688</v>
      </c>
      <c r="G1200" s="89"/>
    </row>
    <row r="1201">
      <c r="A1201" s="488" t="s">
        <v>1035</v>
      </c>
      <c r="B1201" s="489" t="s">
        <v>13699</v>
      </c>
      <c r="C1201" s="89" t="s">
        <v>14854</v>
      </c>
      <c r="D1201" s="89" t="s">
        <v>8173</v>
      </c>
      <c r="E1201" s="9"/>
      <c r="F1201" s="89" t="s">
        <v>14623</v>
      </c>
      <c r="G1201" s="89"/>
    </row>
    <row r="1202">
      <c r="A1202" s="488" t="s">
        <v>1035</v>
      </c>
      <c r="B1202" s="489" t="s">
        <v>13699</v>
      </c>
      <c r="C1202" s="89" t="s">
        <v>14855</v>
      </c>
      <c r="D1202" s="89" t="s">
        <v>12680</v>
      </c>
      <c r="E1202" s="9"/>
      <c r="F1202" s="89" t="s">
        <v>14856</v>
      </c>
      <c r="G1202" s="89"/>
    </row>
    <row r="1203">
      <c r="A1203" s="488" t="s">
        <v>1035</v>
      </c>
      <c r="B1203" s="489" t="s">
        <v>13699</v>
      </c>
      <c r="C1203" s="89" t="s">
        <v>14857</v>
      </c>
      <c r="D1203" s="89" t="s">
        <v>14858</v>
      </c>
      <c r="E1203" s="9"/>
      <c r="F1203" s="89" t="s">
        <v>14717</v>
      </c>
      <c r="G1203" s="89"/>
    </row>
    <row r="1204">
      <c r="A1204" s="488" t="s">
        <v>1035</v>
      </c>
      <c r="B1204" s="489" t="s">
        <v>13699</v>
      </c>
      <c r="C1204" s="89" t="s">
        <v>14859</v>
      </c>
      <c r="D1204" s="89" t="s">
        <v>8173</v>
      </c>
      <c r="E1204" s="9"/>
      <c r="F1204" s="89" t="s">
        <v>14623</v>
      </c>
      <c r="G1204" s="89"/>
    </row>
    <row r="1205">
      <c r="A1205" s="488" t="s">
        <v>1035</v>
      </c>
      <c r="B1205" s="489" t="s">
        <v>13699</v>
      </c>
      <c r="C1205" s="89" t="s">
        <v>14860</v>
      </c>
      <c r="D1205" s="89" t="s">
        <v>14861</v>
      </c>
      <c r="E1205" s="9"/>
      <c r="F1205" s="89" t="s">
        <v>14621</v>
      </c>
      <c r="G1205" s="89"/>
    </row>
    <row r="1206">
      <c r="A1206" s="488" t="s">
        <v>1035</v>
      </c>
      <c r="B1206" s="489" t="s">
        <v>13699</v>
      </c>
      <c r="C1206" s="89" t="s">
        <v>14862</v>
      </c>
      <c r="D1206" s="89" t="s">
        <v>14863</v>
      </c>
      <c r="E1206" s="9"/>
      <c r="F1206" s="89" t="s">
        <v>14674</v>
      </c>
      <c r="G1206" s="89"/>
    </row>
    <row r="1207">
      <c r="A1207" s="488" t="s">
        <v>1035</v>
      </c>
      <c r="B1207" s="489" t="s">
        <v>13699</v>
      </c>
      <c r="C1207" s="89" t="s">
        <v>14864</v>
      </c>
      <c r="D1207" s="89" t="s">
        <v>14865</v>
      </c>
      <c r="E1207" s="9"/>
      <c r="F1207" s="89" t="s">
        <v>14599</v>
      </c>
      <c r="G1207" s="89"/>
    </row>
    <row r="1208">
      <c r="A1208" s="488" t="s">
        <v>1035</v>
      </c>
      <c r="B1208" s="489" t="s">
        <v>1041</v>
      </c>
      <c r="C1208" s="9" t="s">
        <v>14866</v>
      </c>
      <c r="D1208" s="89" t="s">
        <v>1190</v>
      </c>
      <c r="E1208" s="9"/>
      <c r="F1208" s="89" t="s">
        <v>14744</v>
      </c>
      <c r="G1208" s="89"/>
    </row>
    <row r="1209">
      <c r="A1209" s="488" t="s">
        <v>1035</v>
      </c>
      <c r="B1209" s="489" t="s">
        <v>1041</v>
      </c>
      <c r="C1209" s="9" t="s">
        <v>14867</v>
      </c>
      <c r="D1209" s="89" t="s">
        <v>13407</v>
      </c>
      <c r="E1209" s="89"/>
      <c r="F1209" s="89" t="s">
        <v>14735</v>
      </c>
      <c r="G1209" s="89"/>
    </row>
    <row r="1210">
      <c r="A1210" s="488" t="s">
        <v>5153</v>
      </c>
      <c r="B1210" s="489" t="s">
        <v>14868</v>
      </c>
      <c r="C1210" s="9" t="s">
        <v>14869</v>
      </c>
      <c r="D1210" s="89" t="s">
        <v>14870</v>
      </c>
      <c r="E1210" s="89"/>
      <c r="F1210" s="89" t="s">
        <v>14621</v>
      </c>
      <c r="G1210" s="89"/>
    </row>
    <row r="1211">
      <c r="A1211" s="491" t="s">
        <v>5153</v>
      </c>
      <c r="B1211" s="492" t="s">
        <v>14871</v>
      </c>
      <c r="C1211" s="9" t="s">
        <v>14872</v>
      </c>
      <c r="D1211" s="89" t="s">
        <v>14873</v>
      </c>
      <c r="E1211" s="89"/>
      <c r="F1211" s="89" t="s">
        <v>14599</v>
      </c>
      <c r="G1211" s="89"/>
    </row>
    <row r="1212">
      <c r="A1212" s="488" t="s">
        <v>234</v>
      </c>
      <c r="B1212" s="489" t="s">
        <v>8344</v>
      </c>
      <c r="C1212" s="9" t="s">
        <v>14874</v>
      </c>
      <c r="D1212" s="89" t="s">
        <v>14875</v>
      </c>
      <c r="E1212" s="9"/>
      <c r="F1212" s="89" t="s">
        <v>14640</v>
      </c>
      <c r="G1212" s="89"/>
    </row>
    <row r="1213">
      <c r="A1213" s="488" t="s">
        <v>234</v>
      </c>
      <c r="B1213" s="489" t="s">
        <v>8344</v>
      </c>
      <c r="C1213" s="9" t="s">
        <v>14876</v>
      </c>
      <c r="D1213" s="89" t="s">
        <v>14877</v>
      </c>
      <c r="E1213" s="9"/>
      <c r="F1213" s="89" t="s">
        <v>14640</v>
      </c>
      <c r="G1213" s="89"/>
    </row>
    <row r="1214">
      <c r="A1214" s="488" t="s">
        <v>234</v>
      </c>
      <c r="B1214" s="489" t="s">
        <v>915</v>
      </c>
      <c r="C1214" s="9" t="s">
        <v>14878</v>
      </c>
      <c r="D1214" s="89" t="s">
        <v>14879</v>
      </c>
      <c r="E1214" s="9" t="s">
        <v>14880</v>
      </c>
      <c r="F1214" s="89" t="s">
        <v>14621</v>
      </c>
      <c r="G1214" s="89"/>
    </row>
    <row r="1215">
      <c r="A1215" s="488" t="s">
        <v>234</v>
      </c>
      <c r="B1215" s="489" t="s">
        <v>10876</v>
      </c>
      <c r="C1215" s="9" t="s">
        <v>14881</v>
      </c>
      <c r="D1215" s="89" t="s">
        <v>14882</v>
      </c>
      <c r="E1215" s="9"/>
      <c r="F1215" s="89" t="s">
        <v>14674</v>
      </c>
      <c r="G1215" s="89"/>
    </row>
    <row r="1216">
      <c r="A1216" s="488" t="s">
        <v>234</v>
      </c>
      <c r="B1216" s="489" t="s">
        <v>10876</v>
      </c>
      <c r="C1216" s="9" t="s">
        <v>14883</v>
      </c>
      <c r="D1216" s="89" t="s">
        <v>14884</v>
      </c>
      <c r="E1216" s="9"/>
      <c r="F1216" s="89" t="s">
        <v>14674</v>
      </c>
      <c r="G1216" s="89"/>
    </row>
    <row r="1217">
      <c r="A1217" s="488" t="s">
        <v>234</v>
      </c>
      <c r="B1217" s="489" t="s">
        <v>10876</v>
      </c>
      <c r="C1217" s="9" t="s">
        <v>14885</v>
      </c>
      <c r="D1217" s="89" t="s">
        <v>14886</v>
      </c>
      <c r="E1217" s="9" t="s">
        <v>14887</v>
      </c>
      <c r="F1217" s="89" t="s">
        <v>14623</v>
      </c>
      <c r="G1217" s="89"/>
    </row>
    <row r="1218">
      <c r="A1218" s="488" t="s">
        <v>234</v>
      </c>
      <c r="B1218" s="489" t="s">
        <v>10876</v>
      </c>
      <c r="C1218" s="9" t="s">
        <v>14888</v>
      </c>
      <c r="D1218" s="89" t="s">
        <v>14889</v>
      </c>
      <c r="E1218" s="9" t="s">
        <v>14887</v>
      </c>
      <c r="F1218" s="89" t="s">
        <v>14623</v>
      </c>
      <c r="G1218" s="89"/>
    </row>
    <row r="1219">
      <c r="A1219" s="488" t="s">
        <v>234</v>
      </c>
      <c r="B1219" s="489" t="s">
        <v>14890</v>
      </c>
      <c r="C1219" s="9" t="s">
        <v>14891</v>
      </c>
      <c r="D1219" s="89" t="s">
        <v>14892</v>
      </c>
      <c r="E1219" s="9"/>
      <c r="F1219" s="89" t="s">
        <v>14599</v>
      </c>
      <c r="G1219" s="89"/>
    </row>
    <row r="1220">
      <c r="A1220" s="488" t="s">
        <v>234</v>
      </c>
      <c r="B1220" s="489" t="s">
        <v>14890</v>
      </c>
      <c r="C1220" s="9" t="s">
        <v>14893</v>
      </c>
      <c r="D1220" s="89" t="s">
        <v>14894</v>
      </c>
      <c r="E1220" s="9"/>
      <c r="F1220" s="89" t="s">
        <v>14599</v>
      </c>
      <c r="G1220" s="89"/>
    </row>
    <row r="1221">
      <c r="A1221" s="488" t="s">
        <v>234</v>
      </c>
      <c r="B1221" s="489" t="s">
        <v>14895</v>
      </c>
      <c r="C1221" s="9" t="s">
        <v>14896</v>
      </c>
      <c r="D1221" s="89" t="s">
        <v>14897</v>
      </c>
      <c r="E1221" s="9"/>
      <c r="F1221" s="89" t="s">
        <v>14614</v>
      </c>
      <c r="G1221" s="89"/>
    </row>
    <row r="1222">
      <c r="A1222" s="488" t="s">
        <v>234</v>
      </c>
      <c r="B1222" s="489" t="s">
        <v>14895</v>
      </c>
      <c r="C1222" s="9" t="s">
        <v>14898</v>
      </c>
      <c r="D1222" s="89" t="s">
        <v>14897</v>
      </c>
      <c r="E1222" s="9"/>
      <c r="F1222" s="89" t="s">
        <v>14614</v>
      </c>
      <c r="G1222" s="89"/>
    </row>
    <row r="1223">
      <c r="A1223" s="488" t="s">
        <v>234</v>
      </c>
      <c r="B1223" s="489" t="s">
        <v>14895</v>
      </c>
      <c r="C1223" s="9" t="s">
        <v>14899</v>
      </c>
      <c r="D1223" s="89" t="s">
        <v>14900</v>
      </c>
      <c r="E1223" s="9"/>
      <c r="F1223" s="89" t="s">
        <v>14614</v>
      </c>
      <c r="G1223" s="89"/>
    </row>
    <row r="1224">
      <c r="A1224" s="488" t="s">
        <v>234</v>
      </c>
      <c r="B1224" s="489" t="s">
        <v>14895</v>
      </c>
      <c r="C1224" s="9" t="s">
        <v>14901</v>
      </c>
      <c r="D1224" s="89" t="s">
        <v>14900</v>
      </c>
      <c r="E1224" s="9"/>
      <c r="F1224" s="89" t="s">
        <v>14614</v>
      </c>
      <c r="G1224" s="89"/>
    </row>
    <row r="1225">
      <c r="A1225" s="488" t="s">
        <v>234</v>
      </c>
      <c r="B1225" s="489" t="s">
        <v>14895</v>
      </c>
      <c r="C1225" s="9" t="s">
        <v>14902</v>
      </c>
      <c r="D1225" s="89" t="s">
        <v>14903</v>
      </c>
      <c r="F1225" s="89" t="s">
        <v>14674</v>
      </c>
      <c r="G1225" s="89"/>
    </row>
    <row r="1226">
      <c r="A1226" s="488" t="s">
        <v>234</v>
      </c>
      <c r="B1226" s="489" t="s">
        <v>14895</v>
      </c>
      <c r="C1226" s="9" t="s">
        <v>14904</v>
      </c>
      <c r="D1226" s="89" t="s">
        <v>14905</v>
      </c>
      <c r="E1226" s="9"/>
      <c r="F1226" s="89" t="s">
        <v>14599</v>
      </c>
      <c r="G1226" s="89"/>
    </row>
    <row r="1227">
      <c r="A1227" s="488" t="s">
        <v>234</v>
      </c>
      <c r="B1227" s="489" t="s">
        <v>14895</v>
      </c>
      <c r="C1227" s="9" t="s">
        <v>14906</v>
      </c>
      <c r="D1227" s="89" t="s">
        <v>14907</v>
      </c>
      <c r="E1227" s="9"/>
      <c r="F1227" s="89" t="s">
        <v>14643</v>
      </c>
      <c r="G1227" s="89"/>
    </row>
    <row r="1228">
      <c r="A1228" s="488" t="s">
        <v>234</v>
      </c>
      <c r="B1228" s="489" t="s">
        <v>14895</v>
      </c>
      <c r="C1228" s="9" t="s">
        <v>14908</v>
      </c>
      <c r="D1228" s="89" t="s">
        <v>14907</v>
      </c>
      <c r="E1228" s="9"/>
      <c r="F1228" s="89" t="s">
        <v>14643</v>
      </c>
      <c r="G1228" s="89"/>
    </row>
    <row r="1229">
      <c r="A1229" s="488" t="s">
        <v>234</v>
      </c>
      <c r="B1229" s="489" t="s">
        <v>1962</v>
      </c>
      <c r="C1229" s="9" t="s">
        <v>14909</v>
      </c>
      <c r="D1229" s="89" t="s">
        <v>14910</v>
      </c>
      <c r="E1229" s="9"/>
      <c r="F1229" s="89" t="s">
        <v>14911</v>
      </c>
      <c r="G1229" s="89"/>
    </row>
    <row r="1230">
      <c r="A1230" s="488" t="s">
        <v>234</v>
      </c>
      <c r="B1230" s="489" t="s">
        <v>1962</v>
      </c>
      <c r="C1230" s="9" t="s">
        <v>14912</v>
      </c>
      <c r="D1230" s="89" t="s">
        <v>14913</v>
      </c>
      <c r="E1230" s="9"/>
      <c r="F1230" s="89" t="s">
        <v>14699</v>
      </c>
      <c r="G1230" s="89"/>
    </row>
    <row r="1231">
      <c r="A1231" s="488" t="s">
        <v>234</v>
      </c>
      <c r="B1231" s="489" t="s">
        <v>1962</v>
      </c>
      <c r="C1231" s="9" t="s">
        <v>14914</v>
      </c>
      <c r="D1231" s="89" t="s">
        <v>14915</v>
      </c>
      <c r="E1231" s="9"/>
      <c r="F1231" s="89" t="s">
        <v>14699</v>
      </c>
      <c r="G1231" s="89"/>
    </row>
    <row r="1232">
      <c r="A1232" s="488" t="s">
        <v>234</v>
      </c>
      <c r="B1232" s="489" t="s">
        <v>11615</v>
      </c>
      <c r="C1232" s="9" t="s">
        <v>14916</v>
      </c>
      <c r="D1232" s="89" t="s">
        <v>14917</v>
      </c>
      <c r="E1232" s="9"/>
      <c r="F1232" s="89" t="s">
        <v>14643</v>
      </c>
      <c r="G1232" s="89"/>
    </row>
    <row r="1233">
      <c r="A1233" s="488" t="s">
        <v>234</v>
      </c>
      <c r="B1233" s="489" t="s">
        <v>11615</v>
      </c>
      <c r="C1233" s="9" t="s">
        <v>14918</v>
      </c>
      <c r="D1233" s="89" t="s">
        <v>14919</v>
      </c>
      <c r="E1233" s="9" t="s">
        <v>14920</v>
      </c>
      <c r="F1233" s="89" t="s">
        <v>14643</v>
      </c>
      <c r="G1233" s="89"/>
    </row>
    <row r="1234">
      <c r="A1234" s="488" t="s">
        <v>234</v>
      </c>
      <c r="B1234" s="489" t="s">
        <v>11615</v>
      </c>
      <c r="C1234" s="9" t="s">
        <v>14918</v>
      </c>
      <c r="D1234" s="89" t="s">
        <v>14921</v>
      </c>
      <c r="E1234" s="9" t="s">
        <v>14922</v>
      </c>
      <c r="F1234" s="89" t="s">
        <v>14643</v>
      </c>
      <c r="G1234" s="89"/>
    </row>
    <row r="1235">
      <c r="A1235" s="488" t="s">
        <v>234</v>
      </c>
      <c r="B1235" s="489" t="s">
        <v>11615</v>
      </c>
      <c r="C1235" s="9" t="s">
        <v>14918</v>
      </c>
      <c r="D1235" s="89" t="s">
        <v>14923</v>
      </c>
      <c r="E1235" s="9" t="s">
        <v>14924</v>
      </c>
      <c r="F1235" s="89" t="s">
        <v>14643</v>
      </c>
      <c r="G1235" s="89"/>
    </row>
    <row r="1236">
      <c r="A1236" s="488" t="s">
        <v>234</v>
      </c>
      <c r="B1236" s="489" t="s">
        <v>11615</v>
      </c>
      <c r="C1236" s="9" t="s">
        <v>14918</v>
      </c>
      <c r="D1236" s="89" t="s">
        <v>14925</v>
      </c>
      <c r="E1236" s="9" t="s">
        <v>14926</v>
      </c>
      <c r="F1236" s="89" t="s">
        <v>14643</v>
      </c>
      <c r="G1236" s="89"/>
    </row>
    <row r="1237">
      <c r="A1237" s="488" t="s">
        <v>234</v>
      </c>
      <c r="B1237" s="489" t="s">
        <v>11615</v>
      </c>
      <c r="C1237" s="9" t="s">
        <v>14927</v>
      </c>
      <c r="D1237" s="89" t="s">
        <v>14928</v>
      </c>
      <c r="E1237" s="9" t="s">
        <v>14929</v>
      </c>
      <c r="F1237" s="89" t="s">
        <v>14699</v>
      </c>
      <c r="G1237" s="89"/>
    </row>
    <row r="1238">
      <c r="A1238" s="488" t="s">
        <v>234</v>
      </c>
      <c r="B1238" s="489" t="s">
        <v>11615</v>
      </c>
      <c r="C1238" s="9" t="s">
        <v>14927</v>
      </c>
      <c r="D1238" s="89" t="s">
        <v>14930</v>
      </c>
      <c r="E1238" s="9" t="s">
        <v>14931</v>
      </c>
      <c r="F1238" s="89" t="s">
        <v>14699</v>
      </c>
      <c r="G1238" s="89"/>
    </row>
    <row r="1239">
      <c r="A1239" s="488" t="s">
        <v>234</v>
      </c>
      <c r="B1239" s="489" t="s">
        <v>11615</v>
      </c>
      <c r="C1239" s="9" t="s">
        <v>14927</v>
      </c>
      <c r="D1239" s="89" t="s">
        <v>14932</v>
      </c>
      <c r="E1239" s="9" t="s">
        <v>14933</v>
      </c>
      <c r="F1239" s="89" t="s">
        <v>14699</v>
      </c>
      <c r="G1239" s="89"/>
    </row>
    <row r="1240">
      <c r="A1240" s="60" t="s">
        <v>366</v>
      </c>
    </row>
    <row r="1241">
      <c r="A1241" s="488" t="s">
        <v>230</v>
      </c>
      <c r="B1241" s="489" t="s">
        <v>240</v>
      </c>
      <c r="C1241" s="9"/>
      <c r="D1241" s="9"/>
      <c r="E1241" s="9" t="s">
        <v>3697</v>
      </c>
      <c r="F1241" s="9" t="s">
        <v>14713</v>
      </c>
      <c r="G1241" s="89"/>
    </row>
    <row r="1242">
      <c r="A1242" s="488" t="s">
        <v>230</v>
      </c>
      <c r="B1242" s="489" t="s">
        <v>14934</v>
      </c>
      <c r="C1242" s="9"/>
      <c r="D1242" s="89"/>
      <c r="E1242" s="9" t="s">
        <v>6007</v>
      </c>
      <c r="F1242" s="89"/>
      <c r="G1242" s="89"/>
    </row>
    <row r="1243">
      <c r="A1243" s="488" t="s">
        <v>368</v>
      </c>
      <c r="B1243" s="489" t="s">
        <v>368</v>
      </c>
      <c r="C1243" s="9"/>
      <c r="D1243" s="9"/>
      <c r="E1243" s="9" t="s">
        <v>14935</v>
      </c>
      <c r="F1243" s="9" t="s">
        <v>14640</v>
      </c>
      <c r="G1243" s="89"/>
    </row>
    <row r="1244">
      <c r="A1244" s="488" t="s">
        <v>368</v>
      </c>
      <c r="B1244" s="489" t="s">
        <v>368</v>
      </c>
      <c r="C1244" s="9"/>
      <c r="D1244" s="9"/>
      <c r="E1244" s="9" t="s">
        <v>13828</v>
      </c>
      <c r="F1244" s="9" t="s">
        <v>14717</v>
      </c>
      <c r="G1244" s="89"/>
    </row>
    <row r="1245">
      <c r="A1245" s="488" t="s">
        <v>368</v>
      </c>
      <c r="B1245" s="489" t="s">
        <v>368</v>
      </c>
      <c r="C1245" s="9"/>
      <c r="D1245" s="9"/>
      <c r="E1245" s="9" t="s">
        <v>14936</v>
      </c>
      <c r="F1245" s="9" t="s">
        <v>14621</v>
      </c>
      <c r="G1245" s="89"/>
    </row>
    <row r="1246">
      <c r="A1246" s="488" t="s">
        <v>368</v>
      </c>
      <c r="B1246" s="489" t="s">
        <v>368</v>
      </c>
      <c r="C1246" s="9"/>
      <c r="D1246" s="9"/>
      <c r="E1246" s="9" t="s">
        <v>14937</v>
      </c>
      <c r="F1246" s="9" t="s">
        <v>14674</v>
      </c>
      <c r="G1246" s="89"/>
    </row>
    <row r="1247">
      <c r="A1247" s="393" t="s">
        <v>14938</v>
      </c>
    </row>
    <row r="1248">
      <c r="A1248" s="256" t="s">
        <v>14939</v>
      </c>
      <c r="B1248" s="264" t="s">
        <v>14940</v>
      </c>
      <c r="C1248" s="14"/>
      <c r="D1248" s="14" t="s">
        <v>1190</v>
      </c>
      <c r="E1248" s="14"/>
      <c r="F1248" s="10" t="s">
        <v>14941</v>
      </c>
      <c r="G1248" s="10"/>
    </row>
    <row r="1249">
      <c r="A1249" s="256" t="s">
        <v>14142</v>
      </c>
      <c r="B1249" s="264" t="s">
        <v>14143</v>
      </c>
      <c r="C1249" s="14"/>
      <c r="D1249" s="14" t="s">
        <v>1190</v>
      </c>
      <c r="E1249" s="14"/>
      <c r="F1249" s="10" t="s">
        <v>14942</v>
      </c>
      <c r="G1249" s="10"/>
    </row>
    <row r="1250">
      <c r="A1250" s="256" t="s">
        <v>14943</v>
      </c>
      <c r="B1250" s="264" t="s">
        <v>14944</v>
      </c>
      <c r="C1250" s="14"/>
      <c r="D1250" s="14" t="s">
        <v>1190</v>
      </c>
      <c r="E1250" s="14" t="s">
        <v>14244</v>
      </c>
      <c r="F1250" s="10" t="s">
        <v>14941</v>
      </c>
      <c r="G1250" s="10"/>
    </row>
    <row r="1251">
      <c r="A1251" s="256" t="s">
        <v>14945</v>
      </c>
      <c r="B1251" s="264" t="s">
        <v>14946</v>
      </c>
      <c r="C1251" s="14"/>
      <c r="D1251" s="14" t="s">
        <v>1190</v>
      </c>
      <c r="E1251" s="14"/>
      <c r="F1251" s="10" t="s">
        <v>14947</v>
      </c>
      <c r="G1251" s="10"/>
    </row>
    <row r="1252">
      <c r="A1252" s="256" t="s">
        <v>14948</v>
      </c>
      <c r="B1252" s="264" t="s">
        <v>14949</v>
      </c>
      <c r="C1252" s="14"/>
      <c r="D1252" s="14" t="s">
        <v>14950</v>
      </c>
      <c r="E1252" s="14"/>
      <c r="F1252" s="10" t="s">
        <v>14951</v>
      </c>
      <c r="G1252" s="10"/>
    </row>
    <row r="1253">
      <c r="A1253" s="256" t="s">
        <v>14492</v>
      </c>
      <c r="B1253" s="264" t="s">
        <v>14493</v>
      </c>
      <c r="C1253" s="14"/>
      <c r="D1253" s="14" t="s">
        <v>13380</v>
      </c>
      <c r="E1253" s="14"/>
      <c r="F1253" s="10" t="s">
        <v>14952</v>
      </c>
      <c r="G1253" s="10"/>
    </row>
    <row r="1254">
      <c r="A1254" s="256" t="s">
        <v>10825</v>
      </c>
      <c r="B1254" s="264" t="s">
        <v>14953</v>
      </c>
      <c r="C1254" s="14"/>
      <c r="D1254" s="14" t="s">
        <v>14954</v>
      </c>
      <c r="E1254" s="14"/>
      <c r="F1254" s="10" t="s">
        <v>14955</v>
      </c>
      <c r="G1254" s="10"/>
    </row>
    <row r="1255">
      <c r="A1255" s="256" t="s">
        <v>642</v>
      </c>
      <c r="B1255" s="264" t="s">
        <v>14956</v>
      </c>
      <c r="C1255" s="10" t="s">
        <v>14957</v>
      </c>
      <c r="D1255" s="10" t="s">
        <v>14958</v>
      </c>
      <c r="E1255" s="14"/>
      <c r="F1255" s="10" t="s">
        <v>5898</v>
      </c>
      <c r="G1255" s="10"/>
    </row>
    <row r="1256">
      <c r="A1256" s="256" t="s">
        <v>10828</v>
      </c>
      <c r="B1256" s="264" t="s">
        <v>10829</v>
      </c>
      <c r="C1256" s="10" t="s">
        <v>14959</v>
      </c>
      <c r="D1256" s="10" t="s">
        <v>14960</v>
      </c>
      <c r="E1256" s="14"/>
      <c r="F1256" s="10" t="s">
        <v>14961</v>
      </c>
      <c r="G1256" s="10"/>
    </row>
    <row r="1257">
      <c r="A1257" s="256" t="s">
        <v>10828</v>
      </c>
      <c r="B1257" s="264" t="s">
        <v>14962</v>
      </c>
      <c r="C1257" s="14" t="s">
        <v>14963</v>
      </c>
      <c r="D1257" s="14" t="s">
        <v>14964</v>
      </c>
      <c r="E1257" s="14"/>
      <c r="F1257" s="10" t="s">
        <v>14965</v>
      </c>
      <c r="G1257" s="10"/>
    </row>
    <row r="1258">
      <c r="A1258" s="256" t="s">
        <v>10828</v>
      </c>
      <c r="B1258" s="264" t="s">
        <v>14962</v>
      </c>
      <c r="C1258" s="14" t="s">
        <v>14966</v>
      </c>
      <c r="D1258" s="14" t="s">
        <v>14967</v>
      </c>
      <c r="E1258" s="14" t="s">
        <v>556</v>
      </c>
      <c r="F1258" s="10" t="s">
        <v>14965</v>
      </c>
      <c r="G1258" s="10"/>
    </row>
    <row r="1259">
      <c r="A1259" s="256" t="s">
        <v>10828</v>
      </c>
      <c r="B1259" s="264" t="s">
        <v>14962</v>
      </c>
      <c r="C1259" s="14" t="s">
        <v>14968</v>
      </c>
      <c r="D1259" s="14" t="s">
        <v>14969</v>
      </c>
      <c r="E1259" s="14"/>
      <c r="F1259" s="10" t="s">
        <v>14970</v>
      </c>
      <c r="G1259" s="10"/>
    </row>
    <row r="1260">
      <c r="A1260" s="256" t="s">
        <v>10828</v>
      </c>
      <c r="B1260" s="264" t="s">
        <v>14962</v>
      </c>
      <c r="C1260" s="14" t="s">
        <v>14971</v>
      </c>
      <c r="D1260" s="14" t="s">
        <v>14972</v>
      </c>
      <c r="E1260" s="14"/>
      <c r="F1260" s="10" t="s">
        <v>14965</v>
      </c>
      <c r="G1260" s="10"/>
    </row>
    <row r="1261">
      <c r="A1261" s="256" t="s">
        <v>10828</v>
      </c>
      <c r="B1261" s="264" t="s">
        <v>14962</v>
      </c>
      <c r="C1261" s="14" t="s">
        <v>14973</v>
      </c>
      <c r="D1261" s="14" t="s">
        <v>14974</v>
      </c>
      <c r="E1261" s="14"/>
      <c r="F1261" s="10" t="s">
        <v>5898</v>
      </c>
      <c r="G1261" s="10"/>
    </row>
    <row r="1262">
      <c r="A1262" s="256" t="s">
        <v>10828</v>
      </c>
      <c r="B1262" s="264" t="s">
        <v>14962</v>
      </c>
      <c r="C1262" s="14" t="s">
        <v>14975</v>
      </c>
      <c r="D1262" s="14" t="s">
        <v>12843</v>
      </c>
      <c r="E1262" s="14"/>
      <c r="F1262" s="10" t="s">
        <v>14976</v>
      </c>
      <c r="G1262" s="10"/>
    </row>
    <row r="1263">
      <c r="A1263" s="256" t="s">
        <v>10828</v>
      </c>
      <c r="B1263" s="264" t="s">
        <v>10832</v>
      </c>
      <c r="C1263" s="14" t="s">
        <v>14977</v>
      </c>
      <c r="D1263" s="14" t="s">
        <v>14978</v>
      </c>
      <c r="E1263" s="14" t="s">
        <v>14979</v>
      </c>
      <c r="F1263" s="10" t="s">
        <v>14980</v>
      </c>
      <c r="G1263" s="10"/>
    </row>
    <row r="1264">
      <c r="A1264" s="256" t="s">
        <v>10828</v>
      </c>
      <c r="B1264" s="264" t="s">
        <v>10832</v>
      </c>
      <c r="C1264" s="14" t="s">
        <v>14981</v>
      </c>
      <c r="D1264" s="14" t="s">
        <v>14982</v>
      </c>
      <c r="E1264" s="14" t="s">
        <v>14983</v>
      </c>
      <c r="F1264" s="10" t="s">
        <v>5898</v>
      </c>
      <c r="G1264" s="10"/>
    </row>
    <row r="1265">
      <c r="A1265" s="256" t="s">
        <v>10828</v>
      </c>
      <c r="B1265" s="264" t="s">
        <v>10832</v>
      </c>
      <c r="C1265" s="14" t="s">
        <v>14984</v>
      </c>
      <c r="D1265" s="14" t="s">
        <v>14982</v>
      </c>
      <c r="E1265" s="14" t="s">
        <v>14985</v>
      </c>
      <c r="F1265" s="10" t="s">
        <v>14941</v>
      </c>
      <c r="G1265" s="10"/>
    </row>
    <row r="1266">
      <c r="A1266" s="256" t="s">
        <v>10828</v>
      </c>
      <c r="B1266" s="264" t="s">
        <v>10832</v>
      </c>
      <c r="C1266" s="14" t="s">
        <v>14986</v>
      </c>
      <c r="D1266" s="14" t="s">
        <v>14987</v>
      </c>
      <c r="E1266" s="14"/>
      <c r="F1266" s="10" t="s">
        <v>14941</v>
      </c>
      <c r="G1266" s="10"/>
    </row>
    <row r="1267">
      <c r="A1267" s="256" t="s">
        <v>10828</v>
      </c>
      <c r="B1267" s="264" t="s">
        <v>10832</v>
      </c>
      <c r="C1267" s="14" t="s">
        <v>14988</v>
      </c>
      <c r="D1267" s="14" t="s">
        <v>14989</v>
      </c>
      <c r="E1267" s="14" t="s">
        <v>14990</v>
      </c>
      <c r="F1267" s="10" t="s">
        <v>5898</v>
      </c>
      <c r="G1267" s="10"/>
    </row>
    <row r="1268">
      <c r="A1268" s="256" t="s">
        <v>10828</v>
      </c>
      <c r="B1268" s="264" t="s">
        <v>10832</v>
      </c>
      <c r="C1268" s="9" t="s">
        <v>14672</v>
      </c>
      <c r="D1268" s="14" t="s">
        <v>14673</v>
      </c>
      <c r="E1268" s="9"/>
      <c r="F1268" s="10" t="s">
        <v>14991</v>
      </c>
      <c r="G1268" s="10"/>
    </row>
    <row r="1269">
      <c r="A1269" s="256" t="s">
        <v>10828</v>
      </c>
      <c r="B1269" s="264" t="s">
        <v>10832</v>
      </c>
      <c r="C1269" s="14" t="s">
        <v>14992</v>
      </c>
      <c r="D1269" s="14" t="s">
        <v>14993</v>
      </c>
      <c r="E1269" s="9"/>
      <c r="F1269" s="10" t="s">
        <v>14994</v>
      </c>
      <c r="G1269" s="10"/>
    </row>
    <row r="1270">
      <c r="A1270" s="256" t="s">
        <v>10828</v>
      </c>
      <c r="B1270" s="264" t="s">
        <v>10832</v>
      </c>
      <c r="C1270" s="14" t="s">
        <v>14689</v>
      </c>
      <c r="D1270" s="14" t="s">
        <v>14690</v>
      </c>
      <c r="E1270" s="9"/>
      <c r="F1270" s="10" t="s">
        <v>5898</v>
      </c>
      <c r="G1270" s="10"/>
    </row>
    <row r="1271">
      <c r="A1271" s="256" t="s">
        <v>10828</v>
      </c>
      <c r="B1271" s="264" t="s">
        <v>10832</v>
      </c>
      <c r="C1271" s="14" t="s">
        <v>14995</v>
      </c>
      <c r="D1271" s="14" t="s">
        <v>14996</v>
      </c>
      <c r="E1271" s="9"/>
      <c r="F1271" s="89" t="s">
        <v>14997</v>
      </c>
      <c r="G1271" s="89"/>
    </row>
    <row r="1272">
      <c r="A1272" s="256" t="s">
        <v>10828</v>
      </c>
      <c r="B1272" s="264" t="s">
        <v>10832</v>
      </c>
      <c r="C1272" s="9" t="s">
        <v>14691</v>
      </c>
      <c r="D1272" s="89" t="s">
        <v>14692</v>
      </c>
      <c r="E1272" s="9"/>
      <c r="F1272" s="89" t="s">
        <v>14998</v>
      </c>
      <c r="G1272" s="89"/>
    </row>
    <row r="1273">
      <c r="A1273" s="256" t="s">
        <v>4788</v>
      </c>
      <c r="B1273" s="264" t="s">
        <v>7260</v>
      </c>
      <c r="C1273" s="14" t="s">
        <v>10193</v>
      </c>
      <c r="D1273" s="14" t="s">
        <v>14710</v>
      </c>
      <c r="E1273" s="14"/>
      <c r="F1273" s="10" t="s">
        <v>14999</v>
      </c>
      <c r="G1273" s="10"/>
    </row>
    <row r="1274">
      <c r="A1274" s="256" t="s">
        <v>316</v>
      </c>
      <c r="B1274" s="264" t="s">
        <v>6224</v>
      </c>
      <c r="C1274" s="14" t="s">
        <v>6236</v>
      </c>
      <c r="D1274" s="14" t="s">
        <v>15000</v>
      </c>
      <c r="E1274" s="14"/>
      <c r="F1274" s="10" t="s">
        <v>15001</v>
      </c>
      <c r="G1274" s="10"/>
    </row>
    <row r="1275">
      <c r="A1275" s="256" t="s">
        <v>316</v>
      </c>
      <c r="B1275" s="264" t="s">
        <v>4651</v>
      </c>
      <c r="C1275" s="14" t="s">
        <v>15002</v>
      </c>
      <c r="D1275" s="14" t="s">
        <v>15003</v>
      </c>
      <c r="E1275" s="14" t="s">
        <v>5444</v>
      </c>
      <c r="F1275" s="10" t="s">
        <v>15004</v>
      </c>
      <c r="G1275" s="10"/>
    </row>
    <row r="1276">
      <c r="A1276" s="256" t="s">
        <v>316</v>
      </c>
      <c r="B1276" s="264" t="s">
        <v>4651</v>
      </c>
      <c r="C1276" s="14" t="s">
        <v>15005</v>
      </c>
      <c r="D1276" s="14" t="s">
        <v>7371</v>
      </c>
      <c r="E1276" s="14"/>
      <c r="F1276" s="10" t="s">
        <v>15006</v>
      </c>
      <c r="G1276" s="10"/>
    </row>
    <row r="1277">
      <c r="A1277" s="256" t="s">
        <v>316</v>
      </c>
      <c r="B1277" s="264" t="s">
        <v>15007</v>
      </c>
      <c r="C1277" s="14" t="s">
        <v>15008</v>
      </c>
      <c r="D1277" s="14" t="s">
        <v>12312</v>
      </c>
      <c r="E1277" s="14"/>
      <c r="F1277" s="10" t="s">
        <v>15009</v>
      </c>
      <c r="G1277" s="10"/>
    </row>
    <row r="1278">
      <c r="A1278" s="256" t="s">
        <v>316</v>
      </c>
      <c r="B1278" s="264" t="s">
        <v>11414</v>
      </c>
      <c r="C1278" s="9" t="s">
        <v>13473</v>
      </c>
      <c r="D1278" s="14" t="s">
        <v>15010</v>
      </c>
      <c r="E1278" s="14" t="s">
        <v>14260</v>
      </c>
      <c r="F1278" s="10" t="s">
        <v>14980</v>
      </c>
      <c r="G1278" s="10"/>
    </row>
    <row r="1279">
      <c r="A1279" s="256" t="s">
        <v>316</v>
      </c>
      <c r="B1279" s="264" t="s">
        <v>13301</v>
      </c>
      <c r="C1279" s="14" t="s">
        <v>14718</v>
      </c>
      <c r="D1279" s="14" t="s">
        <v>14719</v>
      </c>
      <c r="E1279" s="14"/>
      <c r="F1279" s="10" t="s">
        <v>14955</v>
      </c>
      <c r="G1279" s="10"/>
    </row>
    <row r="1280">
      <c r="A1280" s="256" t="s">
        <v>316</v>
      </c>
      <c r="B1280" s="264" t="s">
        <v>13301</v>
      </c>
      <c r="C1280" s="14" t="s">
        <v>15011</v>
      </c>
      <c r="D1280" s="14" t="s">
        <v>15012</v>
      </c>
      <c r="E1280" s="14"/>
      <c r="F1280" s="10" t="s">
        <v>14961</v>
      </c>
      <c r="G1280" s="10"/>
    </row>
    <row r="1281">
      <c r="A1281" s="256" t="s">
        <v>316</v>
      </c>
      <c r="B1281" s="264" t="s">
        <v>13301</v>
      </c>
      <c r="C1281" s="14" t="s">
        <v>15011</v>
      </c>
      <c r="D1281" s="14" t="s">
        <v>15013</v>
      </c>
      <c r="E1281" s="14"/>
      <c r="F1281" s="10" t="s">
        <v>15014</v>
      </c>
      <c r="G1281" s="10"/>
    </row>
    <row r="1282">
      <c r="A1282" s="256" t="s">
        <v>1454</v>
      </c>
      <c r="B1282" s="264" t="s">
        <v>15015</v>
      </c>
      <c r="C1282" s="14" t="s">
        <v>15016</v>
      </c>
      <c r="D1282" s="14" t="s">
        <v>15017</v>
      </c>
      <c r="E1282" s="14" t="s">
        <v>922</v>
      </c>
      <c r="F1282" s="10" t="s">
        <v>15009</v>
      </c>
      <c r="G1282" s="10"/>
    </row>
    <row r="1283">
      <c r="A1283" s="256" t="s">
        <v>671</v>
      </c>
      <c r="B1283" s="264" t="s">
        <v>13841</v>
      </c>
      <c r="C1283" s="14" t="s">
        <v>2350</v>
      </c>
      <c r="D1283" s="14" t="s">
        <v>15018</v>
      </c>
      <c r="E1283" s="14"/>
      <c r="F1283" s="10" t="s">
        <v>15019</v>
      </c>
      <c r="G1283" s="10"/>
    </row>
    <row r="1284">
      <c r="A1284" s="256" t="s">
        <v>671</v>
      </c>
      <c r="B1284" s="264" t="s">
        <v>13841</v>
      </c>
      <c r="C1284" s="14" t="s">
        <v>2350</v>
      </c>
      <c r="D1284" s="14" t="s">
        <v>15020</v>
      </c>
      <c r="E1284" s="14" t="s">
        <v>5444</v>
      </c>
      <c r="F1284" s="10" t="s">
        <v>4716</v>
      </c>
      <c r="G1284" s="10"/>
    </row>
    <row r="1285">
      <c r="A1285" s="256" t="s">
        <v>671</v>
      </c>
      <c r="B1285" s="264" t="s">
        <v>13841</v>
      </c>
      <c r="C1285" s="14" t="s">
        <v>2350</v>
      </c>
      <c r="D1285" s="14" t="s">
        <v>15021</v>
      </c>
      <c r="E1285" s="14"/>
      <c r="F1285" s="10" t="s">
        <v>15022</v>
      </c>
      <c r="G1285" s="10"/>
    </row>
    <row r="1286">
      <c r="A1286" s="256" t="s">
        <v>671</v>
      </c>
      <c r="B1286" s="264" t="s">
        <v>13841</v>
      </c>
      <c r="C1286" s="14" t="s">
        <v>8173</v>
      </c>
      <c r="D1286" s="14" t="s">
        <v>15023</v>
      </c>
      <c r="E1286" s="14" t="s">
        <v>5444</v>
      </c>
      <c r="F1286" s="10" t="s">
        <v>15024</v>
      </c>
      <c r="G1286" s="10"/>
    </row>
    <row r="1287">
      <c r="A1287" s="256" t="s">
        <v>671</v>
      </c>
      <c r="B1287" s="264" t="s">
        <v>13841</v>
      </c>
      <c r="C1287" s="14" t="s">
        <v>915</v>
      </c>
      <c r="D1287" s="14" t="s">
        <v>15025</v>
      </c>
      <c r="E1287" s="14"/>
      <c r="F1287" s="10" t="s">
        <v>15019</v>
      </c>
      <c r="G1287" s="10"/>
    </row>
    <row r="1288">
      <c r="A1288" s="256" t="s">
        <v>671</v>
      </c>
      <c r="B1288" s="264" t="s">
        <v>13841</v>
      </c>
      <c r="C1288" s="14" t="s">
        <v>15026</v>
      </c>
      <c r="D1288" s="14" t="s">
        <v>11308</v>
      </c>
      <c r="E1288" s="14" t="s">
        <v>5444</v>
      </c>
      <c r="F1288" s="10" t="s">
        <v>15027</v>
      </c>
      <c r="G1288" s="10"/>
    </row>
    <row r="1289">
      <c r="A1289" s="256" t="s">
        <v>671</v>
      </c>
      <c r="B1289" s="264" t="s">
        <v>13841</v>
      </c>
      <c r="C1289" s="14" t="s">
        <v>15026</v>
      </c>
      <c r="D1289" s="14" t="s">
        <v>15028</v>
      </c>
      <c r="E1289" s="14"/>
      <c r="F1289" s="10" t="s">
        <v>15029</v>
      </c>
      <c r="G1289" s="10"/>
    </row>
    <row r="1290">
      <c r="A1290" s="256" t="s">
        <v>671</v>
      </c>
      <c r="B1290" s="264" t="s">
        <v>13841</v>
      </c>
      <c r="C1290" s="14" t="s">
        <v>15030</v>
      </c>
      <c r="D1290" s="14" t="s">
        <v>15031</v>
      </c>
      <c r="E1290" s="14" t="s">
        <v>5444</v>
      </c>
      <c r="F1290" s="10" t="s">
        <v>15032</v>
      </c>
      <c r="G1290" s="10"/>
    </row>
    <row r="1291">
      <c r="A1291" s="256" t="s">
        <v>671</v>
      </c>
      <c r="B1291" s="264" t="s">
        <v>13841</v>
      </c>
      <c r="C1291" s="14" t="s">
        <v>15030</v>
      </c>
      <c r="D1291" s="14" t="s">
        <v>15033</v>
      </c>
      <c r="E1291" s="14" t="s">
        <v>5444</v>
      </c>
      <c r="F1291" s="10" t="s">
        <v>15034</v>
      </c>
      <c r="G1291" s="10"/>
    </row>
    <row r="1292">
      <c r="A1292" s="256" t="s">
        <v>671</v>
      </c>
      <c r="B1292" s="264" t="s">
        <v>13841</v>
      </c>
      <c r="C1292" s="14" t="s">
        <v>15030</v>
      </c>
      <c r="D1292" s="14" t="s">
        <v>368</v>
      </c>
      <c r="E1292" s="14" t="s">
        <v>4596</v>
      </c>
      <c r="F1292" s="10" t="s">
        <v>15035</v>
      </c>
      <c r="G1292" s="10"/>
    </row>
    <row r="1293">
      <c r="A1293" s="256" t="s">
        <v>671</v>
      </c>
      <c r="B1293" s="264" t="s">
        <v>13841</v>
      </c>
      <c r="C1293" s="14" t="s">
        <v>15030</v>
      </c>
      <c r="D1293" s="14" t="s">
        <v>368</v>
      </c>
      <c r="E1293" s="14" t="s">
        <v>15036</v>
      </c>
      <c r="F1293" s="10" t="s">
        <v>15035</v>
      </c>
      <c r="G1293" s="10"/>
    </row>
    <row r="1294">
      <c r="A1294" s="256" t="s">
        <v>671</v>
      </c>
      <c r="B1294" s="264" t="s">
        <v>13841</v>
      </c>
      <c r="C1294" s="14" t="s">
        <v>15037</v>
      </c>
      <c r="D1294" s="14" t="s">
        <v>15038</v>
      </c>
      <c r="E1294" s="14"/>
      <c r="F1294" s="10" t="s">
        <v>15035</v>
      </c>
      <c r="G1294" s="10"/>
    </row>
    <row r="1295">
      <c r="A1295" s="256" t="s">
        <v>671</v>
      </c>
      <c r="B1295" s="264" t="s">
        <v>13841</v>
      </c>
      <c r="C1295" s="14" t="s">
        <v>676</v>
      </c>
      <c r="D1295" s="14" t="s">
        <v>13842</v>
      </c>
      <c r="E1295" s="14"/>
      <c r="F1295" s="10" t="s">
        <v>15039</v>
      </c>
      <c r="G1295" s="10"/>
    </row>
    <row r="1296">
      <c r="A1296" s="256" t="s">
        <v>671</v>
      </c>
      <c r="B1296" s="264" t="s">
        <v>13841</v>
      </c>
      <c r="C1296" s="14" t="s">
        <v>676</v>
      </c>
      <c r="D1296" s="14" t="s">
        <v>3468</v>
      </c>
      <c r="E1296" s="14" t="s">
        <v>15040</v>
      </c>
      <c r="F1296" s="10" t="s">
        <v>15024</v>
      </c>
      <c r="G1296" s="10"/>
    </row>
    <row r="1297">
      <c r="A1297" s="256" t="s">
        <v>671</v>
      </c>
      <c r="B1297" s="264" t="s">
        <v>13841</v>
      </c>
      <c r="C1297" s="14" t="s">
        <v>9445</v>
      </c>
      <c r="D1297" s="14" t="s">
        <v>15041</v>
      </c>
      <c r="E1297" s="14"/>
      <c r="F1297" s="10" t="s">
        <v>15024</v>
      </c>
      <c r="G1297" s="10"/>
    </row>
    <row r="1298">
      <c r="A1298" s="256" t="s">
        <v>671</v>
      </c>
      <c r="B1298" s="264" t="s">
        <v>13841</v>
      </c>
      <c r="C1298" s="14" t="s">
        <v>9445</v>
      </c>
      <c r="D1298" s="14" t="s">
        <v>15042</v>
      </c>
      <c r="E1298" s="14"/>
      <c r="F1298" s="10" t="s">
        <v>14998</v>
      </c>
      <c r="G1298" s="10"/>
    </row>
    <row r="1299">
      <c r="A1299" s="256" t="s">
        <v>671</v>
      </c>
      <c r="B1299" s="264" t="s">
        <v>13841</v>
      </c>
      <c r="C1299" s="14" t="s">
        <v>922</v>
      </c>
      <c r="D1299" s="14" t="s">
        <v>7619</v>
      </c>
      <c r="E1299" s="14"/>
      <c r="F1299" s="10" t="s">
        <v>15001</v>
      </c>
      <c r="G1299" s="10"/>
    </row>
    <row r="1300">
      <c r="A1300" s="256" t="s">
        <v>671</v>
      </c>
      <c r="B1300" s="264" t="s">
        <v>13841</v>
      </c>
      <c r="C1300" s="14" t="s">
        <v>922</v>
      </c>
      <c r="D1300" s="14" t="s">
        <v>7448</v>
      </c>
      <c r="E1300" s="14" t="s">
        <v>5444</v>
      </c>
      <c r="F1300" s="10" t="s">
        <v>14991</v>
      </c>
      <c r="G1300" s="10"/>
    </row>
    <row r="1301">
      <c r="A1301" s="256" t="s">
        <v>671</v>
      </c>
      <c r="B1301" s="264" t="s">
        <v>13841</v>
      </c>
      <c r="C1301" s="14" t="s">
        <v>6548</v>
      </c>
      <c r="D1301" s="14" t="s">
        <v>368</v>
      </c>
      <c r="E1301" s="14" t="s">
        <v>15043</v>
      </c>
      <c r="F1301" s="10" t="s">
        <v>4716</v>
      </c>
      <c r="G1301" s="10"/>
    </row>
    <row r="1302">
      <c r="A1302" s="256" t="s">
        <v>5016</v>
      </c>
      <c r="B1302" s="264" t="s">
        <v>5017</v>
      </c>
      <c r="C1302" s="14" t="s">
        <v>15044</v>
      </c>
      <c r="D1302" s="14" t="s">
        <v>15045</v>
      </c>
      <c r="E1302" s="14"/>
      <c r="F1302" s="10" t="s">
        <v>14997</v>
      </c>
      <c r="G1302" s="10"/>
    </row>
    <row r="1303">
      <c r="A1303" s="256" t="s">
        <v>5016</v>
      </c>
      <c r="B1303" s="264" t="s">
        <v>5017</v>
      </c>
      <c r="C1303" s="14" t="s">
        <v>15046</v>
      </c>
      <c r="D1303" s="89" t="s">
        <v>15047</v>
      </c>
      <c r="E1303" s="14"/>
      <c r="F1303" s="10" t="s">
        <v>15048</v>
      </c>
      <c r="G1303" s="10"/>
    </row>
    <row r="1304">
      <c r="A1304" s="256" t="s">
        <v>5016</v>
      </c>
      <c r="B1304" s="264" t="s">
        <v>5017</v>
      </c>
      <c r="C1304" s="14" t="s">
        <v>15049</v>
      </c>
      <c r="D1304" s="89" t="s">
        <v>15050</v>
      </c>
      <c r="E1304" s="14"/>
      <c r="F1304" s="10" t="s">
        <v>15051</v>
      </c>
      <c r="G1304" s="10"/>
    </row>
    <row r="1305">
      <c r="A1305" s="256" t="s">
        <v>5016</v>
      </c>
      <c r="B1305" s="264" t="s">
        <v>5017</v>
      </c>
      <c r="C1305" s="14" t="s">
        <v>15052</v>
      </c>
      <c r="D1305" s="89" t="s">
        <v>15053</v>
      </c>
      <c r="E1305" s="14"/>
      <c r="F1305" s="10" t="s">
        <v>15054</v>
      </c>
      <c r="G1305" s="10"/>
    </row>
    <row r="1306">
      <c r="A1306" s="256" t="s">
        <v>15055</v>
      </c>
      <c r="B1306" s="264" t="s">
        <v>15056</v>
      </c>
      <c r="C1306" s="14" t="s">
        <v>15057</v>
      </c>
      <c r="D1306" s="14" t="s">
        <v>15058</v>
      </c>
      <c r="E1306" s="14" t="s">
        <v>15059</v>
      </c>
      <c r="F1306" s="10" t="s">
        <v>4716</v>
      </c>
      <c r="G1306" s="10"/>
    </row>
    <row r="1307">
      <c r="A1307" s="256" t="s">
        <v>5496</v>
      </c>
      <c r="B1307" s="264" t="s">
        <v>5501</v>
      </c>
      <c r="C1307" s="14" t="s">
        <v>13519</v>
      </c>
      <c r="D1307" s="89" t="s">
        <v>15060</v>
      </c>
      <c r="E1307" s="14" t="s">
        <v>5444</v>
      </c>
      <c r="F1307" s="10" t="s">
        <v>15061</v>
      </c>
      <c r="G1307" s="10"/>
    </row>
    <row r="1308">
      <c r="A1308" s="256" t="s">
        <v>5496</v>
      </c>
      <c r="B1308" s="264" t="s">
        <v>5501</v>
      </c>
      <c r="C1308" s="14" t="s">
        <v>13532</v>
      </c>
      <c r="D1308" s="89" t="s">
        <v>15062</v>
      </c>
      <c r="E1308" s="14" t="s">
        <v>5444</v>
      </c>
      <c r="F1308" s="10" t="s">
        <v>1420</v>
      </c>
      <c r="G1308" s="10"/>
    </row>
    <row r="1309">
      <c r="A1309" s="256" t="s">
        <v>687</v>
      </c>
      <c r="B1309" s="264" t="s">
        <v>11081</v>
      </c>
      <c r="C1309" s="14" t="s">
        <v>11082</v>
      </c>
      <c r="D1309" s="89" t="s">
        <v>15063</v>
      </c>
      <c r="E1309" s="14"/>
      <c r="F1309" s="10" t="s">
        <v>15064</v>
      </c>
      <c r="G1309" s="10"/>
    </row>
    <row r="1310">
      <c r="A1310" s="256" t="s">
        <v>687</v>
      </c>
      <c r="B1310" s="264" t="s">
        <v>11090</v>
      </c>
      <c r="C1310" s="14" t="s">
        <v>15065</v>
      </c>
      <c r="D1310" s="89" t="s">
        <v>15066</v>
      </c>
      <c r="E1310" s="14"/>
      <c r="F1310" s="10" t="s">
        <v>15035</v>
      </c>
      <c r="G1310" s="10"/>
    </row>
    <row r="1311">
      <c r="A1311" s="256" t="s">
        <v>687</v>
      </c>
      <c r="B1311" s="264" t="s">
        <v>11090</v>
      </c>
      <c r="C1311" s="14" t="s">
        <v>15067</v>
      </c>
      <c r="D1311" s="89" t="s">
        <v>15068</v>
      </c>
      <c r="E1311" s="14"/>
      <c r="F1311" s="10" t="s">
        <v>15019</v>
      </c>
      <c r="G1311" s="10"/>
    </row>
    <row r="1312">
      <c r="A1312" s="256" t="s">
        <v>248</v>
      </c>
      <c r="B1312" s="264" t="s">
        <v>12875</v>
      </c>
      <c r="C1312" s="14" t="s">
        <v>572</v>
      </c>
      <c r="D1312" s="89" t="s">
        <v>15069</v>
      </c>
      <c r="E1312" s="14" t="s">
        <v>5444</v>
      </c>
      <c r="F1312" s="10" t="s">
        <v>15070</v>
      </c>
      <c r="G1312" s="10"/>
    </row>
    <row r="1313">
      <c r="A1313" s="256" t="s">
        <v>248</v>
      </c>
      <c r="B1313" s="264" t="s">
        <v>249</v>
      </c>
      <c r="C1313" s="14" t="s">
        <v>4233</v>
      </c>
      <c r="D1313" s="89" t="s">
        <v>7664</v>
      </c>
      <c r="E1313" s="14" t="s">
        <v>5444</v>
      </c>
      <c r="F1313" s="10" t="s">
        <v>15071</v>
      </c>
      <c r="G1313" s="10"/>
    </row>
    <row r="1314">
      <c r="A1314" s="256" t="s">
        <v>248</v>
      </c>
      <c r="B1314" s="264" t="s">
        <v>249</v>
      </c>
      <c r="C1314" s="14" t="s">
        <v>4513</v>
      </c>
      <c r="D1314" s="89" t="s">
        <v>4559</v>
      </c>
      <c r="E1314" s="14" t="s">
        <v>5444</v>
      </c>
      <c r="F1314" s="10" t="s">
        <v>15072</v>
      </c>
      <c r="G1314" s="10"/>
    </row>
    <row r="1315">
      <c r="A1315" s="256" t="s">
        <v>248</v>
      </c>
      <c r="B1315" s="264" t="s">
        <v>249</v>
      </c>
      <c r="C1315" s="14" t="s">
        <v>4513</v>
      </c>
      <c r="D1315" s="89" t="s">
        <v>15073</v>
      </c>
      <c r="E1315" s="14" t="s">
        <v>5444</v>
      </c>
      <c r="F1315" s="10" t="s">
        <v>15072</v>
      </c>
      <c r="G1315" s="10"/>
    </row>
    <row r="1316">
      <c r="A1316" s="256" t="s">
        <v>248</v>
      </c>
      <c r="B1316" s="264" t="s">
        <v>249</v>
      </c>
      <c r="C1316" s="14" t="s">
        <v>4913</v>
      </c>
      <c r="D1316" s="89" t="s">
        <v>255</v>
      </c>
      <c r="E1316" s="14" t="s">
        <v>5444</v>
      </c>
      <c r="F1316" s="10" t="s">
        <v>14997</v>
      </c>
      <c r="G1316" s="10"/>
    </row>
    <row r="1317">
      <c r="A1317" s="256" t="s">
        <v>248</v>
      </c>
      <c r="B1317" s="264" t="s">
        <v>10537</v>
      </c>
      <c r="C1317" s="14" t="s">
        <v>4581</v>
      </c>
      <c r="D1317" s="89" t="s">
        <v>13947</v>
      </c>
      <c r="E1317" s="14"/>
      <c r="F1317" s="10" t="s">
        <v>15074</v>
      </c>
      <c r="G1317" s="10"/>
    </row>
    <row r="1318">
      <c r="A1318" s="256" t="s">
        <v>988</v>
      </c>
      <c r="B1318" s="264" t="s">
        <v>6147</v>
      </c>
      <c r="C1318" s="9" t="s">
        <v>13849</v>
      </c>
      <c r="D1318" s="89" t="s">
        <v>13850</v>
      </c>
      <c r="E1318" s="9" t="s">
        <v>13851</v>
      </c>
      <c r="F1318" s="10" t="s">
        <v>14941</v>
      </c>
      <c r="G1318" s="10"/>
    </row>
    <row r="1319">
      <c r="A1319" s="262" t="s">
        <v>388</v>
      </c>
      <c r="B1319" s="283" t="s">
        <v>6505</v>
      </c>
      <c r="C1319" s="43" t="s">
        <v>15075</v>
      </c>
      <c r="D1319" s="84"/>
      <c r="E1319" s="84" t="s">
        <v>15076</v>
      </c>
      <c r="F1319" s="13" t="s">
        <v>15077</v>
      </c>
      <c r="G1319" s="13"/>
    </row>
    <row r="1320">
      <c r="A1320" s="262" t="s">
        <v>388</v>
      </c>
      <c r="B1320" s="283" t="s">
        <v>6505</v>
      </c>
      <c r="C1320" s="43" t="s">
        <v>15078</v>
      </c>
      <c r="D1320" s="43" t="s">
        <v>15079</v>
      </c>
      <c r="E1320" s="14" t="s">
        <v>15080</v>
      </c>
      <c r="F1320" s="14" t="s">
        <v>14961</v>
      </c>
      <c r="G1320" s="13"/>
    </row>
    <row r="1321">
      <c r="A1321" s="262" t="s">
        <v>388</v>
      </c>
      <c r="B1321" s="283" t="s">
        <v>6505</v>
      </c>
      <c r="C1321" s="43" t="s">
        <v>15081</v>
      </c>
      <c r="D1321" s="43" t="s">
        <v>15082</v>
      </c>
      <c r="E1321" s="14"/>
      <c r="F1321" s="14" t="s">
        <v>15070</v>
      </c>
      <c r="G1321" s="13"/>
    </row>
    <row r="1322">
      <c r="A1322" s="256" t="s">
        <v>1016</v>
      </c>
      <c r="B1322" s="264" t="s">
        <v>1017</v>
      </c>
      <c r="C1322" s="14" t="s">
        <v>1024</v>
      </c>
      <c r="D1322" s="89" t="s">
        <v>15083</v>
      </c>
      <c r="E1322" s="14"/>
      <c r="F1322" s="10" t="s">
        <v>14991</v>
      </c>
      <c r="G1322" s="10"/>
    </row>
    <row r="1323">
      <c r="A1323" s="256" t="s">
        <v>1016</v>
      </c>
      <c r="B1323" s="264" t="s">
        <v>1017</v>
      </c>
      <c r="C1323" s="14" t="s">
        <v>1027</v>
      </c>
      <c r="D1323" s="89" t="s">
        <v>15084</v>
      </c>
      <c r="E1323" s="9"/>
      <c r="F1323" s="10" t="s">
        <v>15085</v>
      </c>
      <c r="G1323" s="10"/>
    </row>
    <row r="1324">
      <c r="A1324" s="256" t="s">
        <v>1016</v>
      </c>
      <c r="B1324" s="264" t="s">
        <v>1017</v>
      </c>
      <c r="C1324" s="14" t="s">
        <v>1027</v>
      </c>
      <c r="D1324" s="89" t="s">
        <v>4654</v>
      </c>
      <c r="E1324" s="9"/>
      <c r="F1324" s="10" t="s">
        <v>15085</v>
      </c>
      <c r="G1324" s="10"/>
    </row>
    <row r="1325">
      <c r="A1325" s="256" t="s">
        <v>1016</v>
      </c>
      <c r="B1325" s="264" t="s">
        <v>5628</v>
      </c>
      <c r="C1325" s="14" t="s">
        <v>1536</v>
      </c>
      <c r="D1325" s="89" t="s">
        <v>1536</v>
      </c>
      <c r="E1325" s="9"/>
      <c r="F1325" s="10" t="s">
        <v>15024</v>
      </c>
      <c r="G1325" s="10"/>
    </row>
    <row r="1326">
      <c r="A1326" s="256" t="s">
        <v>1016</v>
      </c>
      <c r="B1326" s="264" t="s">
        <v>13941</v>
      </c>
      <c r="C1326" s="9" t="s">
        <v>15086</v>
      </c>
      <c r="D1326" s="89" t="s">
        <v>15087</v>
      </c>
      <c r="E1326" s="9"/>
      <c r="F1326" s="89" t="s">
        <v>14961</v>
      </c>
      <c r="G1326" s="10"/>
    </row>
    <row r="1327">
      <c r="A1327" s="256" t="s">
        <v>1016</v>
      </c>
      <c r="B1327" s="264" t="s">
        <v>13941</v>
      </c>
      <c r="C1327" s="9" t="s">
        <v>15086</v>
      </c>
      <c r="D1327" s="89" t="s">
        <v>15088</v>
      </c>
      <c r="E1327" s="9"/>
      <c r="F1327" s="89" t="s">
        <v>14961</v>
      </c>
      <c r="G1327" s="10"/>
    </row>
    <row r="1328">
      <c r="A1328" s="256" t="s">
        <v>1016</v>
      </c>
      <c r="B1328" s="264" t="s">
        <v>13941</v>
      </c>
      <c r="C1328" s="9" t="s">
        <v>14826</v>
      </c>
      <c r="D1328" s="89" t="s">
        <v>14827</v>
      </c>
      <c r="E1328" s="9"/>
      <c r="F1328" s="89" t="s">
        <v>4716</v>
      </c>
      <c r="G1328" s="10"/>
    </row>
    <row r="1329">
      <c r="A1329" s="256" t="s">
        <v>1016</v>
      </c>
      <c r="B1329" s="264" t="s">
        <v>13941</v>
      </c>
      <c r="C1329" s="9" t="s">
        <v>14826</v>
      </c>
      <c r="D1329" s="89" t="s">
        <v>15089</v>
      </c>
      <c r="E1329" s="9"/>
      <c r="F1329" s="89" t="s">
        <v>15090</v>
      </c>
      <c r="G1329" s="10"/>
    </row>
    <row r="1330">
      <c r="A1330" s="256" t="s">
        <v>1035</v>
      </c>
      <c r="B1330" s="264" t="s">
        <v>14210</v>
      </c>
      <c r="C1330" s="14" t="s">
        <v>15016</v>
      </c>
      <c r="D1330" s="89" t="s">
        <v>15091</v>
      </c>
      <c r="E1330" s="9"/>
      <c r="F1330" s="10" t="s">
        <v>15092</v>
      </c>
      <c r="G1330" s="10"/>
    </row>
    <row r="1331">
      <c r="A1331" s="256" t="s">
        <v>1035</v>
      </c>
      <c r="B1331" s="264" t="s">
        <v>4976</v>
      </c>
      <c r="C1331" s="14" t="s">
        <v>14848</v>
      </c>
      <c r="D1331" s="89" t="s">
        <v>14849</v>
      </c>
      <c r="E1331" s="14"/>
      <c r="F1331" s="10" t="s">
        <v>15093</v>
      </c>
      <c r="G1331" s="10"/>
    </row>
    <row r="1332">
      <c r="A1332" s="256" t="s">
        <v>1035</v>
      </c>
      <c r="B1332" s="264" t="s">
        <v>4976</v>
      </c>
      <c r="C1332" s="14" t="s">
        <v>15094</v>
      </c>
      <c r="D1332" s="14" t="s">
        <v>15095</v>
      </c>
      <c r="E1332" s="14"/>
      <c r="F1332" s="10" t="s">
        <v>14998</v>
      </c>
      <c r="G1332" s="10"/>
    </row>
    <row r="1333">
      <c r="A1333" s="256" t="s">
        <v>1035</v>
      </c>
      <c r="B1333" s="264" t="s">
        <v>4976</v>
      </c>
      <c r="C1333" s="14" t="s">
        <v>15094</v>
      </c>
      <c r="D1333" s="14" t="s">
        <v>15096</v>
      </c>
      <c r="E1333" s="14"/>
      <c r="F1333" s="10" t="s">
        <v>14998</v>
      </c>
      <c r="G1333" s="10"/>
    </row>
    <row r="1334">
      <c r="A1334" s="256" t="s">
        <v>1035</v>
      </c>
      <c r="B1334" s="264" t="s">
        <v>4976</v>
      </c>
      <c r="C1334" s="14" t="s">
        <v>15094</v>
      </c>
      <c r="D1334" s="14" t="s">
        <v>8759</v>
      </c>
      <c r="E1334" s="14"/>
      <c r="F1334" s="10" t="s">
        <v>14998</v>
      </c>
      <c r="G1334" s="10"/>
    </row>
    <row r="1335">
      <c r="A1335" s="256" t="s">
        <v>1035</v>
      </c>
      <c r="B1335" s="264" t="s">
        <v>13699</v>
      </c>
      <c r="C1335" s="14" t="s">
        <v>15097</v>
      </c>
      <c r="D1335" s="14" t="s">
        <v>15098</v>
      </c>
      <c r="E1335" s="14" t="s">
        <v>15099</v>
      </c>
      <c r="F1335" s="10" t="s">
        <v>14965</v>
      </c>
      <c r="G1335" s="10"/>
    </row>
    <row r="1336">
      <c r="A1336" s="256" t="s">
        <v>5153</v>
      </c>
      <c r="B1336" s="264" t="s">
        <v>14047</v>
      </c>
      <c r="C1336" s="14" t="s">
        <v>15100</v>
      </c>
      <c r="D1336" s="14" t="s">
        <v>15101</v>
      </c>
      <c r="E1336" s="14" t="s">
        <v>15102</v>
      </c>
      <c r="F1336" s="10" t="s">
        <v>15019</v>
      </c>
      <c r="G1336" s="10"/>
    </row>
    <row r="1337">
      <c r="A1337" s="256" t="s">
        <v>234</v>
      </c>
      <c r="B1337" s="264" t="s">
        <v>1115</v>
      </c>
      <c r="C1337" s="14" t="s">
        <v>15103</v>
      </c>
      <c r="D1337" s="14" t="s">
        <v>15104</v>
      </c>
      <c r="E1337" s="14"/>
      <c r="F1337" s="10" t="s">
        <v>15035</v>
      </c>
      <c r="G1337" s="10"/>
    </row>
    <row r="1338">
      <c r="A1338" s="262" t="s">
        <v>234</v>
      </c>
      <c r="B1338" s="377" t="s">
        <v>13444</v>
      </c>
      <c r="C1338" s="14" t="s">
        <v>15105</v>
      </c>
      <c r="D1338" s="14" t="s">
        <v>15106</v>
      </c>
      <c r="E1338" s="14"/>
      <c r="F1338" s="10" t="s">
        <v>15035</v>
      </c>
      <c r="G1338" s="10"/>
    </row>
    <row r="1339">
      <c r="A1339" s="262" t="s">
        <v>234</v>
      </c>
      <c r="B1339" s="264" t="s">
        <v>13898</v>
      </c>
      <c r="C1339" s="14" t="s">
        <v>14230</v>
      </c>
      <c r="D1339" s="14" t="s">
        <v>14233</v>
      </c>
      <c r="E1339" s="14"/>
      <c r="F1339" s="10" t="s">
        <v>15024</v>
      </c>
      <c r="G1339" s="10"/>
    </row>
    <row r="1340">
      <c r="A1340" s="262" t="s">
        <v>234</v>
      </c>
      <c r="B1340" s="264" t="s">
        <v>13898</v>
      </c>
      <c r="C1340" s="14" t="s">
        <v>15107</v>
      </c>
      <c r="D1340" s="14" t="s">
        <v>15108</v>
      </c>
      <c r="E1340" s="14"/>
      <c r="F1340" s="10" t="s">
        <v>4716</v>
      </c>
      <c r="G1340" s="10"/>
    </row>
    <row r="1341">
      <c r="A1341" s="256" t="s">
        <v>234</v>
      </c>
      <c r="B1341" s="264" t="s">
        <v>14063</v>
      </c>
      <c r="C1341" s="14" t="s">
        <v>15109</v>
      </c>
      <c r="D1341" s="14" t="s">
        <v>15110</v>
      </c>
      <c r="E1341" s="14"/>
      <c r="F1341" s="10" t="s">
        <v>14965</v>
      </c>
      <c r="G1341" s="10"/>
    </row>
    <row r="1342">
      <c r="A1342" s="256" t="s">
        <v>234</v>
      </c>
      <c r="B1342" s="264" t="s">
        <v>14063</v>
      </c>
      <c r="C1342" s="14" t="s">
        <v>15109</v>
      </c>
      <c r="D1342" s="14" t="s">
        <v>15111</v>
      </c>
      <c r="E1342" s="14"/>
      <c r="F1342" s="10" t="s">
        <v>14965</v>
      </c>
      <c r="G1342" s="10"/>
    </row>
    <row r="1343">
      <c r="A1343" s="256" t="s">
        <v>234</v>
      </c>
      <c r="B1343" s="264" t="s">
        <v>14895</v>
      </c>
      <c r="C1343" s="14" t="s">
        <v>15112</v>
      </c>
      <c r="D1343" s="14" t="s">
        <v>15113</v>
      </c>
      <c r="F1343" s="10" t="s">
        <v>15032</v>
      </c>
      <c r="G1343" s="10"/>
    </row>
    <row r="1344">
      <c r="A1344" s="256" t="s">
        <v>234</v>
      </c>
      <c r="B1344" s="264" t="s">
        <v>14070</v>
      </c>
      <c r="C1344" s="9" t="s">
        <v>15114</v>
      </c>
      <c r="D1344" s="89" t="s">
        <v>15115</v>
      </c>
      <c r="E1344" s="14"/>
      <c r="F1344" s="10" t="s">
        <v>14952</v>
      </c>
      <c r="G1344" s="10"/>
    </row>
    <row r="1345">
      <c r="A1345" s="256" t="s">
        <v>234</v>
      </c>
      <c r="B1345" s="264" t="s">
        <v>14070</v>
      </c>
      <c r="C1345" s="14" t="s">
        <v>15116</v>
      </c>
      <c r="D1345" s="14" t="s">
        <v>15117</v>
      </c>
      <c r="E1345" s="14"/>
      <c r="F1345" s="10" t="s">
        <v>14965</v>
      </c>
      <c r="G1345" s="10"/>
    </row>
    <row r="1346">
      <c r="A1346" s="256" t="s">
        <v>234</v>
      </c>
      <c r="B1346" s="264" t="s">
        <v>14070</v>
      </c>
      <c r="C1346" s="14" t="s">
        <v>15116</v>
      </c>
      <c r="D1346" s="14" t="s">
        <v>15118</v>
      </c>
      <c r="E1346" s="14"/>
      <c r="F1346" s="10" t="s">
        <v>14965</v>
      </c>
      <c r="G1346" s="10"/>
    </row>
    <row r="1347">
      <c r="A1347" s="256" t="s">
        <v>234</v>
      </c>
      <c r="B1347" s="264" t="s">
        <v>1951</v>
      </c>
      <c r="C1347" s="14" t="s">
        <v>15119</v>
      </c>
      <c r="D1347" s="14" t="s">
        <v>15120</v>
      </c>
      <c r="E1347" s="14"/>
      <c r="F1347" s="10" t="s">
        <v>15035</v>
      </c>
      <c r="G1347" s="10"/>
    </row>
    <row r="1348">
      <c r="A1348" s="256" t="s">
        <v>234</v>
      </c>
      <c r="B1348" s="264" t="s">
        <v>1951</v>
      </c>
      <c r="C1348" s="14" t="s">
        <v>2393</v>
      </c>
      <c r="D1348" s="14" t="s">
        <v>15121</v>
      </c>
      <c r="E1348" s="14"/>
      <c r="F1348" s="10" t="s">
        <v>5898</v>
      </c>
      <c r="G1348" s="10"/>
    </row>
    <row r="1349">
      <c r="A1349" s="60" t="s">
        <v>366</v>
      </c>
    </row>
    <row r="1350">
      <c r="A1350" s="256" t="s">
        <v>368</v>
      </c>
      <c r="B1350" s="264" t="s">
        <v>368</v>
      </c>
      <c r="C1350" s="9"/>
      <c r="D1350" s="9"/>
      <c r="E1350" s="9" t="s">
        <v>15122</v>
      </c>
      <c r="F1350" s="9" t="s">
        <v>15019</v>
      </c>
      <c r="G1350" s="89"/>
    </row>
    <row r="1351">
      <c r="A1351" s="393" t="s">
        <v>15123</v>
      </c>
    </row>
    <row r="1352">
      <c r="A1352" s="493" t="s">
        <v>5283</v>
      </c>
      <c r="B1352" s="341" t="s">
        <v>5284</v>
      </c>
      <c r="C1352" s="9" t="s">
        <v>15124</v>
      </c>
      <c r="D1352" s="89" t="s">
        <v>15125</v>
      </c>
      <c r="E1352" s="9"/>
      <c r="F1352" s="89" t="s">
        <v>12806</v>
      </c>
      <c r="G1352" s="89"/>
    </row>
    <row r="1353">
      <c r="A1353" s="493" t="s">
        <v>326</v>
      </c>
      <c r="B1353" s="267" t="s">
        <v>1215</v>
      </c>
      <c r="C1353" s="9" t="s">
        <v>15126</v>
      </c>
      <c r="D1353" s="89" t="s">
        <v>15127</v>
      </c>
      <c r="E1353" s="9" t="s">
        <v>6227</v>
      </c>
      <c r="F1353" s="89" t="s">
        <v>14162</v>
      </c>
      <c r="G1353" s="89"/>
    </row>
    <row r="1354">
      <c r="A1354" s="493" t="s">
        <v>326</v>
      </c>
      <c r="B1354" s="267" t="s">
        <v>864</v>
      </c>
      <c r="C1354" s="9" t="s">
        <v>15128</v>
      </c>
      <c r="D1354" s="89" t="s">
        <v>15129</v>
      </c>
      <c r="E1354" s="9" t="s">
        <v>6227</v>
      </c>
      <c r="F1354" s="89" t="s">
        <v>15130</v>
      </c>
      <c r="G1354" s="89"/>
    </row>
    <row r="1355">
      <c r="A1355" s="493" t="s">
        <v>326</v>
      </c>
      <c r="B1355" s="267" t="s">
        <v>864</v>
      </c>
      <c r="C1355" s="9" t="s">
        <v>15131</v>
      </c>
      <c r="D1355" s="89" t="s">
        <v>15132</v>
      </c>
      <c r="E1355" s="9" t="s">
        <v>6227</v>
      </c>
      <c r="F1355" s="89" t="s">
        <v>15130</v>
      </c>
      <c r="G1355" s="89"/>
    </row>
    <row r="1356">
      <c r="A1356" s="493" t="s">
        <v>230</v>
      </c>
      <c r="B1356" s="267" t="s">
        <v>2597</v>
      </c>
      <c r="C1356" s="9" t="s">
        <v>2598</v>
      </c>
      <c r="D1356" s="89" t="s">
        <v>15133</v>
      </c>
      <c r="E1356" s="9"/>
      <c r="F1356" s="89" t="s">
        <v>15134</v>
      </c>
      <c r="G1356" s="89"/>
    </row>
    <row r="1357">
      <c r="A1357" s="493" t="s">
        <v>230</v>
      </c>
      <c r="B1357" s="267" t="s">
        <v>2597</v>
      </c>
      <c r="C1357" s="9" t="s">
        <v>2598</v>
      </c>
      <c r="D1357" s="89" t="s">
        <v>15135</v>
      </c>
      <c r="E1357" s="9"/>
      <c r="F1357" s="89" t="s">
        <v>15134</v>
      </c>
      <c r="G1357" s="89"/>
    </row>
    <row r="1358">
      <c r="A1358" s="493" t="s">
        <v>230</v>
      </c>
      <c r="B1358" s="267" t="s">
        <v>2597</v>
      </c>
      <c r="C1358" s="9" t="s">
        <v>2598</v>
      </c>
      <c r="D1358" s="89" t="s">
        <v>15136</v>
      </c>
      <c r="E1358" s="9"/>
      <c r="F1358" s="89" t="s">
        <v>15134</v>
      </c>
      <c r="G1358" s="89"/>
    </row>
    <row r="1359">
      <c r="A1359" s="494" t="s">
        <v>230</v>
      </c>
      <c r="B1359" s="344" t="s">
        <v>2597</v>
      </c>
      <c r="C1359" s="13" t="s">
        <v>2598</v>
      </c>
      <c r="D1359" s="14" t="s">
        <v>15137</v>
      </c>
      <c r="E1359" s="13"/>
      <c r="F1359" s="14" t="s">
        <v>15138</v>
      </c>
      <c r="G1359" s="89"/>
    </row>
    <row r="1360">
      <c r="A1360" s="495" t="s">
        <v>687</v>
      </c>
      <c r="B1360" s="341" t="s">
        <v>1306</v>
      </c>
      <c r="C1360" s="9" t="s">
        <v>1307</v>
      </c>
      <c r="D1360" s="9" t="s">
        <v>1310</v>
      </c>
      <c r="E1360" s="9"/>
      <c r="F1360" s="89" t="s">
        <v>12806</v>
      </c>
      <c r="G1360" s="89"/>
    </row>
    <row r="1361">
      <c r="A1361" s="495" t="s">
        <v>5496</v>
      </c>
      <c r="B1361" s="267" t="s">
        <v>10511</v>
      </c>
      <c r="C1361" s="9" t="s">
        <v>5498</v>
      </c>
      <c r="D1361" s="89" t="s">
        <v>15139</v>
      </c>
      <c r="E1361" s="9"/>
      <c r="F1361" s="89" t="s">
        <v>15140</v>
      </c>
      <c r="G1361" s="89"/>
    </row>
    <row r="1362">
      <c r="A1362" s="495" t="s">
        <v>248</v>
      </c>
      <c r="B1362" s="267" t="s">
        <v>9851</v>
      </c>
      <c r="C1362" s="9" t="s">
        <v>5067</v>
      </c>
      <c r="D1362" s="89" t="s">
        <v>10523</v>
      </c>
      <c r="E1362" s="9" t="s">
        <v>6227</v>
      </c>
      <c r="F1362" s="89" t="s">
        <v>15141</v>
      </c>
      <c r="G1362" s="89"/>
    </row>
    <row r="1363">
      <c r="A1363" s="495" t="s">
        <v>248</v>
      </c>
      <c r="B1363" s="267" t="s">
        <v>249</v>
      </c>
      <c r="C1363" s="9" t="s">
        <v>4513</v>
      </c>
      <c r="D1363" s="89" t="s">
        <v>255</v>
      </c>
      <c r="E1363" s="9" t="s">
        <v>6227</v>
      </c>
      <c r="F1363" s="89" t="s">
        <v>15142</v>
      </c>
      <c r="G1363" s="89"/>
    </row>
    <row r="1364">
      <c r="A1364" s="495" t="s">
        <v>248</v>
      </c>
      <c r="B1364" s="267" t="s">
        <v>249</v>
      </c>
      <c r="C1364" s="9" t="s">
        <v>4513</v>
      </c>
      <c r="D1364" s="89" t="s">
        <v>280</v>
      </c>
      <c r="E1364" s="9" t="s">
        <v>6227</v>
      </c>
      <c r="F1364" s="89" t="s">
        <v>15143</v>
      </c>
      <c r="G1364" s="89"/>
    </row>
    <row r="1365">
      <c r="A1365" s="495" t="s">
        <v>248</v>
      </c>
      <c r="B1365" s="267" t="s">
        <v>249</v>
      </c>
      <c r="C1365" s="9" t="s">
        <v>4513</v>
      </c>
      <c r="D1365" s="89" t="s">
        <v>4569</v>
      </c>
      <c r="E1365" s="9" t="s">
        <v>6227</v>
      </c>
      <c r="F1365" s="89" t="s">
        <v>15144</v>
      </c>
      <c r="G1365" s="89"/>
    </row>
    <row r="1366">
      <c r="A1366" s="495" t="s">
        <v>248</v>
      </c>
      <c r="B1366" s="267" t="s">
        <v>249</v>
      </c>
      <c r="C1366" s="9" t="s">
        <v>4513</v>
      </c>
      <c r="D1366" s="89" t="s">
        <v>4570</v>
      </c>
      <c r="E1366" s="9" t="s">
        <v>6227</v>
      </c>
      <c r="F1366" s="89" t="s">
        <v>15145</v>
      </c>
      <c r="G1366" s="89"/>
    </row>
    <row r="1367">
      <c r="A1367" s="495" t="s">
        <v>248</v>
      </c>
      <c r="B1367" s="267" t="s">
        <v>249</v>
      </c>
      <c r="C1367" s="9" t="s">
        <v>4513</v>
      </c>
      <c r="D1367" s="89" t="s">
        <v>4574</v>
      </c>
      <c r="E1367" s="9" t="s">
        <v>6227</v>
      </c>
      <c r="F1367" s="89" t="s">
        <v>15143</v>
      </c>
      <c r="G1367" s="89"/>
    </row>
    <row r="1368">
      <c r="A1368" s="495" t="s">
        <v>248</v>
      </c>
      <c r="B1368" s="267" t="s">
        <v>249</v>
      </c>
      <c r="C1368" s="9" t="s">
        <v>7307</v>
      </c>
      <c r="D1368" s="89" t="s">
        <v>284</v>
      </c>
      <c r="E1368" s="9" t="s">
        <v>6227</v>
      </c>
      <c r="F1368" s="89" t="s">
        <v>15145</v>
      </c>
      <c r="G1368" s="89"/>
    </row>
    <row r="1369">
      <c r="A1369" s="495" t="s">
        <v>1016</v>
      </c>
      <c r="B1369" s="341" t="s">
        <v>4928</v>
      </c>
      <c r="C1369" s="9" t="s">
        <v>15146</v>
      </c>
      <c r="D1369" s="89" t="s">
        <v>15147</v>
      </c>
      <c r="E1369" s="9"/>
      <c r="F1369" s="89" t="s">
        <v>12806</v>
      </c>
      <c r="G1369" s="89"/>
    </row>
    <row r="1370">
      <c r="A1370" s="495" t="s">
        <v>1035</v>
      </c>
      <c r="B1370" s="341" t="s">
        <v>5059</v>
      </c>
      <c r="C1370" s="89" t="s">
        <v>14841</v>
      </c>
      <c r="D1370" s="89" t="s">
        <v>4335</v>
      </c>
      <c r="E1370" s="9" t="s">
        <v>6227</v>
      </c>
      <c r="F1370" s="89" t="s">
        <v>12806</v>
      </c>
      <c r="G1370" s="89"/>
    </row>
    <row r="1371">
      <c r="A1371" s="495" t="s">
        <v>9279</v>
      </c>
      <c r="B1371" s="341" t="s">
        <v>15148</v>
      </c>
      <c r="C1371" s="9" t="s">
        <v>15149</v>
      </c>
      <c r="D1371" s="89" t="s">
        <v>15150</v>
      </c>
      <c r="E1371" s="9" t="s">
        <v>6227</v>
      </c>
      <c r="F1371" s="89" t="s">
        <v>14245</v>
      </c>
      <c r="G1371" s="89"/>
    </row>
    <row r="1372">
      <c r="A1372" s="495" t="s">
        <v>9279</v>
      </c>
      <c r="B1372" s="341" t="s">
        <v>15148</v>
      </c>
      <c r="C1372" s="9" t="s">
        <v>15149</v>
      </c>
      <c r="D1372" s="89" t="s">
        <v>15151</v>
      </c>
      <c r="E1372" s="9" t="s">
        <v>6227</v>
      </c>
      <c r="F1372" s="89" t="s">
        <v>14245</v>
      </c>
      <c r="G1372" s="89"/>
    </row>
    <row r="1373">
      <c r="A1373" s="495" t="s">
        <v>234</v>
      </c>
      <c r="B1373" s="341" t="s">
        <v>15152</v>
      </c>
      <c r="C1373" s="9" t="s">
        <v>15153</v>
      </c>
      <c r="D1373" s="89" t="s">
        <v>13515</v>
      </c>
      <c r="E1373" s="9"/>
      <c r="F1373" s="89" t="s">
        <v>12806</v>
      </c>
      <c r="G1373" s="89"/>
    </row>
    <row r="1374">
      <c r="A1374" s="495" t="s">
        <v>234</v>
      </c>
      <c r="B1374" s="341" t="s">
        <v>1172</v>
      </c>
      <c r="C1374" s="9" t="s">
        <v>15154</v>
      </c>
      <c r="D1374" s="89" t="s">
        <v>15155</v>
      </c>
      <c r="E1374" s="9" t="s">
        <v>15156</v>
      </c>
      <c r="F1374" s="89" t="s">
        <v>12806</v>
      </c>
      <c r="G1374" s="89"/>
    </row>
    <row r="1375">
      <c r="A1375" s="495" t="s">
        <v>234</v>
      </c>
      <c r="B1375" s="341" t="s">
        <v>1172</v>
      </c>
      <c r="C1375" s="9" t="s">
        <v>15154</v>
      </c>
      <c r="D1375" s="89" t="s">
        <v>15157</v>
      </c>
      <c r="E1375" s="9" t="s">
        <v>15156</v>
      </c>
      <c r="F1375" s="89" t="s">
        <v>12806</v>
      </c>
      <c r="G1375" s="89"/>
    </row>
    <row r="1376">
      <c r="A1376" s="495" t="s">
        <v>234</v>
      </c>
      <c r="B1376" s="341" t="s">
        <v>1172</v>
      </c>
      <c r="C1376" s="9" t="s">
        <v>15154</v>
      </c>
      <c r="D1376" s="89" t="s">
        <v>15158</v>
      </c>
      <c r="E1376" s="9" t="s">
        <v>15156</v>
      </c>
      <c r="F1376" s="89" t="s">
        <v>12806</v>
      </c>
      <c r="G1376" s="89"/>
    </row>
    <row r="1377">
      <c r="A1377" s="60" t="s">
        <v>366</v>
      </c>
    </row>
    <row r="1378">
      <c r="A1378" s="493" t="s">
        <v>4540</v>
      </c>
      <c r="B1378" s="267" t="s">
        <v>368</v>
      </c>
      <c r="C1378" s="9"/>
      <c r="D1378" s="9"/>
      <c r="E1378" s="9" t="s">
        <v>15159</v>
      </c>
      <c r="F1378" s="9" t="s">
        <v>14245</v>
      </c>
      <c r="G1378" s="89"/>
    </row>
    <row r="1379">
      <c r="A1379" s="493" t="s">
        <v>15160</v>
      </c>
      <c r="B1379" s="267" t="s">
        <v>368</v>
      </c>
      <c r="C1379" s="9"/>
      <c r="D1379" s="9"/>
      <c r="E1379" s="9" t="s">
        <v>3697</v>
      </c>
      <c r="F1379" s="9" t="s">
        <v>15161</v>
      </c>
      <c r="G1379" s="9"/>
    </row>
    <row r="1380">
      <c r="A1380" s="393" t="s">
        <v>15162</v>
      </c>
    </row>
    <row r="1381">
      <c r="A1381" s="494" t="s">
        <v>230</v>
      </c>
      <c r="B1381" s="341" t="s">
        <v>6370</v>
      </c>
      <c r="C1381" s="14" t="s">
        <v>6391</v>
      </c>
      <c r="D1381" s="14" t="s">
        <v>15163</v>
      </c>
      <c r="E1381" s="13"/>
      <c r="F1381" s="14" t="s">
        <v>15164</v>
      </c>
      <c r="G1381" s="89"/>
    </row>
    <row r="1382">
      <c r="A1382" s="477"/>
    </row>
    <row r="1383">
      <c r="A1383" s="496"/>
    </row>
    <row r="1386">
      <c r="A1386" s="477"/>
    </row>
    <row r="1387">
      <c r="A1387" s="38" t="s">
        <v>15165</v>
      </c>
    </row>
    <row r="1388">
      <c r="A1388" s="393"/>
      <c r="B1388" s="393"/>
      <c r="C1388" s="393"/>
      <c r="D1388" s="393"/>
      <c r="E1388" s="393"/>
      <c r="F1388" s="393"/>
      <c r="G1388" s="393"/>
    </row>
    <row r="1389">
      <c r="A1389" s="393" t="s">
        <v>15166</v>
      </c>
    </row>
    <row r="1390">
      <c r="A1390" s="497" t="s">
        <v>566</v>
      </c>
      <c r="B1390" s="371" t="s">
        <v>567</v>
      </c>
      <c r="C1390" s="9" t="s">
        <v>5974</v>
      </c>
      <c r="D1390" s="89" t="s">
        <v>15167</v>
      </c>
      <c r="E1390" s="9"/>
      <c r="F1390" s="89" t="s">
        <v>15168</v>
      </c>
      <c r="G1390" s="89"/>
    </row>
    <row r="1391">
      <c r="A1391" s="393" t="s">
        <v>15169</v>
      </c>
    </row>
    <row r="1392">
      <c r="A1392" s="268" t="s">
        <v>15170</v>
      </c>
      <c r="B1392" s="498" t="s">
        <v>15171</v>
      </c>
      <c r="C1392" s="9"/>
      <c r="D1392" s="100"/>
      <c r="E1392" s="9" t="s">
        <v>15172</v>
      </c>
      <c r="F1392" s="89" t="s">
        <v>15173</v>
      </c>
      <c r="G1392" s="89"/>
    </row>
    <row r="1393">
      <c r="A1393" s="393" t="s">
        <v>15174</v>
      </c>
    </row>
    <row r="1394">
      <c r="A1394" s="184" t="s">
        <v>4540</v>
      </c>
      <c r="B1394" s="360" t="s">
        <v>368</v>
      </c>
      <c r="C1394" s="14"/>
      <c r="D1394" s="14"/>
      <c r="E1394" s="9"/>
      <c r="F1394" s="89"/>
      <c r="G1394" s="89"/>
    </row>
    <row r="1395">
      <c r="A1395" s="184" t="s">
        <v>5954</v>
      </c>
      <c r="B1395" s="360" t="s">
        <v>368</v>
      </c>
      <c r="C1395" s="14"/>
      <c r="D1395" s="14"/>
      <c r="E1395" s="9" t="s">
        <v>15175</v>
      </c>
      <c r="F1395" s="89" t="s">
        <v>15176</v>
      </c>
      <c r="G1395" s="89"/>
    </row>
    <row r="1396">
      <c r="A1396" s="184" t="s">
        <v>230</v>
      </c>
      <c r="B1396" s="360" t="s">
        <v>12701</v>
      </c>
      <c r="C1396" s="14" t="s">
        <v>2598</v>
      </c>
      <c r="D1396" s="14" t="s">
        <v>11235</v>
      </c>
      <c r="E1396" s="9"/>
      <c r="F1396" s="89" t="s">
        <v>15177</v>
      </c>
      <c r="G1396" s="89"/>
    </row>
    <row r="1397">
      <c r="A1397" s="184" t="s">
        <v>230</v>
      </c>
      <c r="B1397" s="360" t="s">
        <v>12701</v>
      </c>
      <c r="C1397" s="14" t="s">
        <v>2598</v>
      </c>
      <c r="D1397" s="14" t="s">
        <v>7889</v>
      </c>
      <c r="E1397" s="9"/>
      <c r="F1397" s="89" t="s">
        <v>15176</v>
      </c>
      <c r="G1397" s="89"/>
    </row>
    <row r="1398">
      <c r="A1398" s="184" t="s">
        <v>230</v>
      </c>
      <c r="B1398" s="360" t="s">
        <v>12701</v>
      </c>
      <c r="C1398" s="14" t="s">
        <v>2598</v>
      </c>
      <c r="D1398" s="14" t="s">
        <v>15178</v>
      </c>
      <c r="E1398" s="9"/>
      <c r="F1398" s="89" t="s">
        <v>15179</v>
      </c>
      <c r="G1398" s="89"/>
    </row>
    <row r="1399">
      <c r="A1399" s="184" t="s">
        <v>230</v>
      </c>
      <c r="B1399" s="360" t="s">
        <v>12701</v>
      </c>
      <c r="C1399" s="14" t="s">
        <v>2598</v>
      </c>
      <c r="D1399" s="14" t="s">
        <v>6367</v>
      </c>
      <c r="E1399" s="9"/>
      <c r="F1399" s="89" t="s">
        <v>15179</v>
      </c>
      <c r="G1399" s="89"/>
    </row>
    <row r="1400">
      <c r="A1400" s="184" t="s">
        <v>230</v>
      </c>
      <c r="B1400" s="360" t="s">
        <v>12701</v>
      </c>
      <c r="C1400" s="9" t="s">
        <v>2598</v>
      </c>
      <c r="D1400" s="89" t="s">
        <v>12737</v>
      </c>
      <c r="E1400" s="9"/>
      <c r="F1400" s="89" t="s">
        <v>15177</v>
      </c>
      <c r="G1400" s="89"/>
    </row>
    <row r="1401">
      <c r="A1401" s="184" t="s">
        <v>12769</v>
      </c>
      <c r="B1401" s="360" t="s">
        <v>12770</v>
      </c>
      <c r="C1401" s="9" t="s">
        <v>12812</v>
      </c>
      <c r="D1401" s="89" t="s">
        <v>12813</v>
      </c>
      <c r="E1401" s="9" t="s">
        <v>1396</v>
      </c>
      <c r="F1401" s="89" t="s">
        <v>15176</v>
      </c>
      <c r="G1401" s="89"/>
    </row>
    <row r="1402">
      <c r="A1402" s="184" t="s">
        <v>12769</v>
      </c>
      <c r="B1402" s="360" t="s">
        <v>12770</v>
      </c>
      <c r="C1402" s="9"/>
      <c r="D1402" s="89"/>
      <c r="E1402" s="9" t="s">
        <v>15180</v>
      </c>
      <c r="F1402" s="89" t="s">
        <v>15181</v>
      </c>
      <c r="G1402" s="89"/>
    </row>
    <row r="1403">
      <c r="A1403" s="184" t="s">
        <v>248</v>
      </c>
      <c r="B1403" s="360" t="s">
        <v>12852</v>
      </c>
      <c r="C1403" s="9" t="s">
        <v>12853</v>
      </c>
      <c r="D1403" s="89" t="s">
        <v>12870</v>
      </c>
      <c r="E1403" s="9"/>
      <c r="F1403" s="89" t="s">
        <v>15182</v>
      </c>
      <c r="G1403" s="89"/>
    </row>
    <row r="1404">
      <c r="A1404" s="184" t="s">
        <v>248</v>
      </c>
      <c r="B1404" s="360" t="s">
        <v>12875</v>
      </c>
      <c r="C1404" s="9"/>
      <c r="D1404" s="89" t="s">
        <v>15183</v>
      </c>
      <c r="E1404" s="9"/>
      <c r="F1404" s="89" t="s">
        <v>15176</v>
      </c>
      <c r="G1404" s="89"/>
    </row>
    <row r="1405">
      <c r="A1405" s="184" t="s">
        <v>248</v>
      </c>
      <c r="B1405" s="360" t="s">
        <v>12875</v>
      </c>
      <c r="C1405" s="9"/>
      <c r="D1405" s="89" t="s">
        <v>15184</v>
      </c>
      <c r="E1405" s="9"/>
      <c r="F1405" s="89" t="s">
        <v>15179</v>
      </c>
      <c r="G1405" s="89"/>
    </row>
    <row r="1406">
      <c r="A1406" s="184" t="s">
        <v>248</v>
      </c>
      <c r="B1406" s="360" t="s">
        <v>12887</v>
      </c>
      <c r="C1406" s="9" t="s">
        <v>8331</v>
      </c>
      <c r="D1406" s="89" t="s">
        <v>15185</v>
      </c>
      <c r="E1406" s="9"/>
      <c r="F1406" s="89" t="s">
        <v>15176</v>
      </c>
      <c r="G1406" s="89"/>
    </row>
    <row r="1407">
      <c r="A1407" s="184" t="s">
        <v>248</v>
      </c>
      <c r="B1407" s="360" t="s">
        <v>12887</v>
      </c>
      <c r="C1407" s="9" t="s">
        <v>8331</v>
      </c>
      <c r="D1407" s="89" t="s">
        <v>15186</v>
      </c>
      <c r="E1407" s="9"/>
      <c r="F1407" s="89" t="s">
        <v>15179</v>
      </c>
      <c r="G1407" s="89"/>
    </row>
    <row r="1408">
      <c r="A1408" s="184" t="s">
        <v>234</v>
      </c>
      <c r="B1408" s="360" t="s">
        <v>12895</v>
      </c>
      <c r="C1408" s="9" t="s">
        <v>15187</v>
      </c>
      <c r="D1408" s="89" t="s">
        <v>15188</v>
      </c>
      <c r="E1408" s="9"/>
      <c r="F1408" s="89" t="s">
        <v>15189</v>
      </c>
      <c r="G1408" s="89"/>
    </row>
    <row r="1409">
      <c r="A1409" s="184" t="s">
        <v>234</v>
      </c>
      <c r="B1409" s="360" t="s">
        <v>12895</v>
      </c>
      <c r="C1409" s="9" t="s">
        <v>15190</v>
      </c>
      <c r="D1409" s="89" t="s">
        <v>15191</v>
      </c>
      <c r="E1409" s="9"/>
      <c r="F1409" s="89" t="s">
        <v>15192</v>
      </c>
      <c r="G1409" s="89"/>
    </row>
    <row r="1410">
      <c r="A1410" s="184" t="s">
        <v>234</v>
      </c>
      <c r="B1410" s="360" t="s">
        <v>8344</v>
      </c>
      <c r="C1410" s="9" t="s">
        <v>15193</v>
      </c>
      <c r="D1410" s="89" t="s">
        <v>15194</v>
      </c>
      <c r="E1410" s="9"/>
      <c r="F1410" s="89" t="s">
        <v>15195</v>
      </c>
      <c r="G1410" s="89"/>
    </row>
    <row r="1411">
      <c r="A1411" s="184" t="s">
        <v>234</v>
      </c>
      <c r="B1411" s="360" t="s">
        <v>8344</v>
      </c>
      <c r="C1411" s="9" t="s">
        <v>12971</v>
      </c>
      <c r="D1411" s="89" t="s">
        <v>12972</v>
      </c>
      <c r="E1411" s="9"/>
      <c r="F1411" s="89" t="s">
        <v>15179</v>
      </c>
      <c r="G1411" s="89"/>
    </row>
    <row r="1412">
      <c r="A1412" s="184" t="s">
        <v>234</v>
      </c>
      <c r="B1412" s="360" t="s">
        <v>14063</v>
      </c>
      <c r="C1412" s="9" t="s">
        <v>15196</v>
      </c>
      <c r="D1412" s="89" t="s">
        <v>15197</v>
      </c>
      <c r="E1412" s="9"/>
      <c r="F1412" s="89" t="s">
        <v>15179</v>
      </c>
      <c r="G1412" s="89"/>
    </row>
    <row r="1413">
      <c r="A1413" s="184" t="s">
        <v>234</v>
      </c>
      <c r="B1413" s="360" t="s">
        <v>14063</v>
      </c>
      <c r="C1413" s="9" t="s">
        <v>15198</v>
      </c>
      <c r="D1413" s="89" t="s">
        <v>15199</v>
      </c>
      <c r="E1413" s="9"/>
      <c r="F1413" s="89" t="s">
        <v>15179</v>
      </c>
      <c r="G1413" s="89"/>
    </row>
    <row r="1414">
      <c r="A1414" s="184" t="s">
        <v>234</v>
      </c>
      <c r="B1414" s="360" t="s">
        <v>14486</v>
      </c>
      <c r="C1414" s="9" t="s">
        <v>15200</v>
      </c>
      <c r="D1414" s="89" t="s">
        <v>15201</v>
      </c>
      <c r="E1414" s="9"/>
      <c r="F1414" s="89" t="s">
        <v>15179</v>
      </c>
      <c r="G1414" s="89"/>
    </row>
    <row r="1415">
      <c r="A1415" s="393" t="s">
        <v>15202</v>
      </c>
    </row>
    <row r="1416">
      <c r="A1416" s="237" t="s">
        <v>6022</v>
      </c>
      <c r="B1416" s="4"/>
      <c r="C1416" s="4"/>
      <c r="D1416" s="4"/>
      <c r="E1416" s="4"/>
      <c r="F1416" s="4"/>
      <c r="G1416" s="4"/>
    </row>
    <row r="1417">
      <c r="A1417" s="499" t="s">
        <v>230</v>
      </c>
      <c r="B1417" s="500" t="s">
        <v>12701</v>
      </c>
      <c r="C1417" s="9"/>
      <c r="D1417" s="9"/>
      <c r="E1417" s="9" t="s">
        <v>5058</v>
      </c>
      <c r="F1417" s="9" t="s">
        <v>15203</v>
      </c>
      <c r="G1417" s="89"/>
    </row>
    <row r="1418">
      <c r="A1418" s="499" t="s">
        <v>566</v>
      </c>
      <c r="B1418" s="500" t="s">
        <v>15204</v>
      </c>
      <c r="C1418" s="9" t="s">
        <v>572</v>
      </c>
      <c r="D1418" s="9" t="s">
        <v>15205</v>
      </c>
      <c r="E1418" s="9"/>
      <c r="F1418" s="9" t="s">
        <v>15206</v>
      </c>
      <c r="G1418" s="89"/>
    </row>
    <row r="1419">
      <c r="A1419" s="499" t="s">
        <v>566</v>
      </c>
      <c r="B1419" s="500" t="s">
        <v>15204</v>
      </c>
      <c r="C1419" s="9" t="s">
        <v>572</v>
      </c>
      <c r="D1419" s="9" t="s">
        <v>11855</v>
      </c>
      <c r="E1419" s="9"/>
      <c r="F1419" s="9" t="s">
        <v>15207</v>
      </c>
      <c r="G1419" s="89"/>
    </row>
    <row r="1420">
      <c r="A1420" s="499" t="s">
        <v>566</v>
      </c>
      <c r="B1420" s="500" t="s">
        <v>15204</v>
      </c>
      <c r="C1420" s="9" t="s">
        <v>572</v>
      </c>
      <c r="D1420" s="9" t="s">
        <v>15208</v>
      </c>
      <c r="E1420" s="9"/>
      <c r="F1420" s="9" t="s">
        <v>15209</v>
      </c>
      <c r="G1420" s="89"/>
    </row>
    <row r="1421">
      <c r="A1421" s="499" t="s">
        <v>566</v>
      </c>
      <c r="B1421" s="500" t="s">
        <v>15204</v>
      </c>
      <c r="C1421" s="9" t="s">
        <v>15210</v>
      </c>
      <c r="D1421" s="9" t="s">
        <v>15211</v>
      </c>
      <c r="E1421" s="9"/>
      <c r="F1421" s="21" t="s">
        <v>152</v>
      </c>
      <c r="G1421" s="89"/>
    </row>
    <row r="1422">
      <c r="A1422" s="115" t="s">
        <v>15212</v>
      </c>
    </row>
    <row r="1423">
      <c r="A1423" s="501" t="s">
        <v>230</v>
      </c>
      <c r="B1423" s="62" t="s">
        <v>12701</v>
      </c>
      <c r="C1423" s="9"/>
      <c r="D1423" s="9"/>
      <c r="E1423" s="9" t="s">
        <v>543</v>
      </c>
      <c r="F1423" s="9"/>
      <c r="G1423" s="9"/>
    </row>
    <row r="1424">
      <c r="A1424" s="502" t="s">
        <v>248</v>
      </c>
      <c r="B1424" s="503" t="s">
        <v>5996</v>
      </c>
      <c r="C1424" s="14" t="s">
        <v>572</v>
      </c>
      <c r="D1424" s="14" t="s">
        <v>15213</v>
      </c>
      <c r="E1424" s="504"/>
      <c r="F1424" s="14" t="s">
        <v>15214</v>
      </c>
      <c r="G1424" s="13"/>
    </row>
    <row r="1425">
      <c r="A1425" s="393" t="s">
        <v>15215</v>
      </c>
    </row>
    <row r="1426">
      <c r="A1426" s="379" t="s">
        <v>13329</v>
      </c>
      <c r="B1426" s="117" t="s">
        <v>13330</v>
      </c>
      <c r="C1426" s="9"/>
      <c r="D1426" s="9"/>
      <c r="E1426" s="9"/>
      <c r="F1426" s="9"/>
      <c r="G1426" s="89"/>
    </row>
    <row r="1427">
      <c r="A1427" s="379" t="s">
        <v>230</v>
      </c>
      <c r="B1427" s="117" t="s">
        <v>4547</v>
      </c>
      <c r="C1427" s="9" t="s">
        <v>2598</v>
      </c>
      <c r="D1427" s="9" t="s">
        <v>14453</v>
      </c>
      <c r="E1427" s="9"/>
      <c r="F1427" s="9" t="s">
        <v>15216</v>
      </c>
      <c r="G1427" s="89"/>
    </row>
    <row r="1428">
      <c r="A1428" s="379" t="s">
        <v>230</v>
      </c>
      <c r="B1428" s="117" t="s">
        <v>4547</v>
      </c>
      <c r="C1428" s="9" t="s">
        <v>2598</v>
      </c>
      <c r="D1428" s="9" t="s">
        <v>13336</v>
      </c>
      <c r="E1428" s="9"/>
      <c r="F1428" s="9" t="s">
        <v>15216</v>
      </c>
      <c r="G1428" s="89"/>
    </row>
    <row r="1429">
      <c r="A1429" s="379" t="s">
        <v>230</v>
      </c>
      <c r="B1429" s="117" t="s">
        <v>4547</v>
      </c>
      <c r="C1429" s="9" t="s">
        <v>2598</v>
      </c>
      <c r="D1429" s="9" t="s">
        <v>15217</v>
      </c>
      <c r="E1429" s="9"/>
      <c r="F1429" s="9" t="s">
        <v>15218</v>
      </c>
      <c r="G1429" s="89"/>
    </row>
    <row r="1430">
      <c r="A1430" s="379" t="s">
        <v>230</v>
      </c>
      <c r="B1430" s="117" t="s">
        <v>4547</v>
      </c>
      <c r="C1430" s="9" t="s">
        <v>2598</v>
      </c>
      <c r="D1430" s="9" t="s">
        <v>15219</v>
      </c>
      <c r="E1430" s="9"/>
      <c r="F1430" s="9" t="s">
        <v>15220</v>
      </c>
      <c r="G1430" s="89"/>
    </row>
    <row r="1431">
      <c r="A1431" s="379" t="s">
        <v>230</v>
      </c>
      <c r="B1431" s="117" t="s">
        <v>4547</v>
      </c>
      <c r="C1431" s="9" t="s">
        <v>2598</v>
      </c>
      <c r="D1431" s="9" t="s">
        <v>12720</v>
      </c>
      <c r="E1431" s="9"/>
      <c r="F1431" s="9" t="s">
        <v>15218</v>
      </c>
      <c r="G1431" s="89"/>
    </row>
    <row r="1432">
      <c r="A1432" s="379" t="s">
        <v>230</v>
      </c>
      <c r="B1432" s="117" t="s">
        <v>4547</v>
      </c>
      <c r="C1432" s="9" t="s">
        <v>2598</v>
      </c>
      <c r="D1432" s="9" t="s">
        <v>6367</v>
      </c>
      <c r="E1432" s="9"/>
      <c r="F1432" s="9" t="s">
        <v>15218</v>
      </c>
      <c r="G1432" s="89"/>
    </row>
    <row r="1433">
      <c r="A1433" s="379" t="s">
        <v>230</v>
      </c>
      <c r="B1433" s="117" t="s">
        <v>4547</v>
      </c>
      <c r="C1433" s="9" t="s">
        <v>2598</v>
      </c>
      <c r="D1433" s="9" t="s">
        <v>15221</v>
      </c>
      <c r="E1433" s="9"/>
      <c r="F1433" s="9" t="s">
        <v>15222</v>
      </c>
      <c r="G1433" s="89"/>
    </row>
    <row r="1434">
      <c r="A1434" s="380" t="s">
        <v>248</v>
      </c>
      <c r="B1434" s="505" t="s">
        <v>5996</v>
      </c>
      <c r="C1434" s="19" t="s">
        <v>572</v>
      </c>
      <c r="D1434" s="19" t="s">
        <v>6005</v>
      </c>
      <c r="E1434" s="9"/>
      <c r="F1434" s="9" t="s">
        <v>15223</v>
      </c>
      <c r="G1434" s="89"/>
    </row>
    <row r="1435">
      <c r="A1435" s="380" t="s">
        <v>248</v>
      </c>
      <c r="B1435" s="505" t="s">
        <v>5996</v>
      </c>
      <c r="C1435" s="19" t="s">
        <v>572</v>
      </c>
      <c r="D1435" s="19" t="s">
        <v>13429</v>
      </c>
      <c r="E1435" s="9"/>
      <c r="F1435" s="9" t="s">
        <v>15223</v>
      </c>
      <c r="G1435" s="89"/>
    </row>
    <row r="1436">
      <c r="A1436" s="380" t="s">
        <v>248</v>
      </c>
      <c r="B1436" s="505" t="s">
        <v>5996</v>
      </c>
      <c r="C1436" s="19" t="s">
        <v>572</v>
      </c>
      <c r="D1436" s="19" t="s">
        <v>13430</v>
      </c>
      <c r="E1436" s="9"/>
      <c r="F1436" s="9" t="s">
        <v>15223</v>
      </c>
      <c r="G1436" s="89"/>
    </row>
    <row r="1437">
      <c r="A1437" s="380" t="s">
        <v>248</v>
      </c>
      <c r="B1437" s="505" t="s">
        <v>5996</v>
      </c>
      <c r="C1437" s="19" t="s">
        <v>572</v>
      </c>
      <c r="D1437" s="19" t="s">
        <v>13431</v>
      </c>
      <c r="E1437" s="9"/>
      <c r="F1437" s="9" t="s">
        <v>15223</v>
      </c>
      <c r="G1437" s="89"/>
    </row>
    <row r="1438">
      <c r="A1438" s="393" t="s">
        <v>15224</v>
      </c>
    </row>
    <row r="1439">
      <c r="A1439" s="506" t="s">
        <v>642</v>
      </c>
      <c r="B1439" s="370" t="s">
        <v>15225</v>
      </c>
      <c r="C1439" s="9" t="s">
        <v>15226</v>
      </c>
      <c r="D1439" s="89" t="s">
        <v>15227</v>
      </c>
      <c r="E1439" s="9" t="s">
        <v>15228</v>
      </c>
      <c r="F1439" s="89"/>
      <c r="G1439" s="89"/>
    </row>
    <row r="1440">
      <c r="A1440" s="506" t="s">
        <v>326</v>
      </c>
      <c r="B1440" s="370" t="s">
        <v>12659</v>
      </c>
      <c r="C1440" s="9" t="s">
        <v>10518</v>
      </c>
      <c r="D1440" s="89" t="s">
        <v>13550</v>
      </c>
      <c r="E1440" s="9" t="s">
        <v>15229</v>
      </c>
      <c r="F1440" s="89"/>
      <c r="G1440" s="89"/>
    </row>
    <row r="1441">
      <c r="A1441" s="506" t="s">
        <v>230</v>
      </c>
      <c r="B1441" s="370" t="s">
        <v>12701</v>
      </c>
      <c r="C1441" s="9" t="s">
        <v>2598</v>
      </c>
      <c r="D1441" s="9" t="s">
        <v>368</v>
      </c>
      <c r="E1441" s="9" t="s">
        <v>7040</v>
      </c>
      <c r="F1441" s="196" t="s">
        <v>152</v>
      </c>
      <c r="G1441" s="89"/>
    </row>
    <row r="1442">
      <c r="A1442" s="506" t="s">
        <v>230</v>
      </c>
      <c r="B1442" s="370" t="s">
        <v>15230</v>
      </c>
      <c r="C1442" s="9" t="s">
        <v>2598</v>
      </c>
      <c r="D1442" s="89" t="s">
        <v>15231</v>
      </c>
      <c r="E1442" s="9"/>
      <c r="F1442" s="89" t="s">
        <v>15232</v>
      </c>
      <c r="G1442" s="89"/>
    </row>
    <row r="1443">
      <c r="A1443" s="507" t="s">
        <v>12769</v>
      </c>
      <c r="B1443" s="508" t="s">
        <v>12770</v>
      </c>
      <c r="C1443" s="9" t="s">
        <v>15233</v>
      </c>
      <c r="D1443" s="89" t="s">
        <v>15234</v>
      </c>
      <c r="E1443" s="9"/>
      <c r="F1443" s="89"/>
      <c r="G1443" s="89"/>
    </row>
    <row r="1444">
      <c r="A1444" s="507" t="s">
        <v>12769</v>
      </c>
      <c r="B1444" s="508" t="s">
        <v>12770</v>
      </c>
      <c r="C1444" s="43" t="s">
        <v>12771</v>
      </c>
      <c r="D1444" s="43" t="s">
        <v>12772</v>
      </c>
      <c r="E1444" s="43"/>
      <c r="F1444" s="89"/>
      <c r="G1444" s="89"/>
    </row>
    <row r="1445">
      <c r="A1445" s="506" t="s">
        <v>248</v>
      </c>
      <c r="B1445" s="370" t="s">
        <v>4553</v>
      </c>
      <c r="C1445" s="9" t="s">
        <v>15235</v>
      </c>
      <c r="D1445" s="89" t="s">
        <v>15236</v>
      </c>
      <c r="E1445" s="9"/>
      <c r="F1445" s="89"/>
      <c r="G1445" s="89"/>
    </row>
    <row r="1446">
      <c r="A1446" s="506" t="s">
        <v>248</v>
      </c>
      <c r="B1446" s="370" t="s">
        <v>4553</v>
      </c>
      <c r="C1446" s="9" t="s">
        <v>6703</v>
      </c>
      <c r="D1446" s="89" t="s">
        <v>7652</v>
      </c>
      <c r="E1446" s="9"/>
      <c r="F1446" s="89"/>
      <c r="G1446" s="89"/>
    </row>
    <row r="1447">
      <c r="A1447" s="506" t="s">
        <v>248</v>
      </c>
      <c r="B1447" s="370" t="s">
        <v>5986</v>
      </c>
      <c r="C1447" s="9" t="s">
        <v>15237</v>
      </c>
      <c r="D1447" s="89" t="s">
        <v>15238</v>
      </c>
      <c r="E1447" s="9"/>
      <c r="F1447" s="89"/>
      <c r="G1447" s="89"/>
    </row>
    <row r="1448">
      <c r="A1448" s="506" t="s">
        <v>248</v>
      </c>
      <c r="B1448" s="370" t="s">
        <v>5986</v>
      </c>
      <c r="C1448" s="9" t="s">
        <v>15239</v>
      </c>
      <c r="D1448" s="89" t="s">
        <v>15240</v>
      </c>
      <c r="E1448" s="9"/>
      <c r="F1448" s="89"/>
      <c r="G1448" s="89"/>
    </row>
    <row r="1449">
      <c r="A1449" s="506" t="s">
        <v>566</v>
      </c>
      <c r="B1449" s="370" t="s">
        <v>567</v>
      </c>
      <c r="C1449" s="14"/>
      <c r="D1449" s="89"/>
      <c r="E1449" s="9" t="s">
        <v>2010</v>
      </c>
      <c r="F1449" s="196" t="s">
        <v>152</v>
      </c>
      <c r="G1449" s="89"/>
    </row>
    <row r="1450">
      <c r="A1450" s="506" t="s">
        <v>234</v>
      </c>
      <c r="B1450" s="370" t="s">
        <v>8344</v>
      </c>
      <c r="C1450" s="14" t="s">
        <v>15241</v>
      </c>
      <c r="D1450" s="89" t="s">
        <v>15242</v>
      </c>
      <c r="E1450" s="9"/>
      <c r="F1450" s="89"/>
      <c r="G1450" s="89"/>
    </row>
    <row r="1451">
      <c r="A1451" s="506" t="s">
        <v>234</v>
      </c>
      <c r="B1451" s="370" t="s">
        <v>8344</v>
      </c>
      <c r="C1451" s="14" t="s">
        <v>15243</v>
      </c>
      <c r="D1451" s="89" t="s">
        <v>15242</v>
      </c>
      <c r="E1451" s="9"/>
      <c r="F1451" s="89"/>
      <c r="G1451" s="89"/>
    </row>
    <row r="1452">
      <c r="A1452" s="506" t="s">
        <v>234</v>
      </c>
      <c r="B1452" s="370" t="s">
        <v>8344</v>
      </c>
      <c r="C1452" s="43" t="s">
        <v>12911</v>
      </c>
      <c r="D1452" s="43" t="s">
        <v>15242</v>
      </c>
      <c r="E1452" s="9"/>
      <c r="F1452" s="89"/>
      <c r="G1452" s="89"/>
    </row>
    <row r="1453">
      <c r="A1453" s="393" t="s">
        <v>15244</v>
      </c>
    </row>
    <row r="1454">
      <c r="A1454" s="509" t="s">
        <v>4540</v>
      </c>
      <c r="B1454" s="493" t="s">
        <v>368</v>
      </c>
      <c r="C1454" s="9"/>
      <c r="D1454" s="100"/>
      <c r="E1454" s="9" t="s">
        <v>5176</v>
      </c>
      <c r="F1454" s="89" t="s">
        <v>15245</v>
      </c>
      <c r="G1454" s="89"/>
    </row>
    <row r="1455">
      <c r="A1455" s="509" t="s">
        <v>4540</v>
      </c>
      <c r="B1455" s="493" t="s">
        <v>368</v>
      </c>
      <c r="C1455" s="9"/>
      <c r="D1455" s="100"/>
      <c r="E1455" s="9" t="s">
        <v>15246</v>
      </c>
      <c r="F1455" s="89" t="s">
        <v>15245</v>
      </c>
      <c r="G1455" s="89"/>
    </row>
    <row r="1456">
      <c r="A1456" s="509" t="s">
        <v>6685</v>
      </c>
      <c r="B1456" s="493" t="s">
        <v>13019</v>
      </c>
      <c r="C1456" s="9"/>
      <c r="D1456" s="100"/>
      <c r="E1456" s="9" t="s">
        <v>556</v>
      </c>
      <c r="F1456" s="89" t="s">
        <v>15245</v>
      </c>
      <c r="G1456" s="89"/>
    </row>
    <row r="1457">
      <c r="A1457" s="509" t="s">
        <v>12769</v>
      </c>
      <c r="B1457" s="493" t="s">
        <v>12770</v>
      </c>
      <c r="C1457" s="9" t="s">
        <v>12774</v>
      </c>
      <c r="D1457" s="89" t="s">
        <v>15247</v>
      </c>
      <c r="E1457" s="9"/>
      <c r="F1457" s="89" t="s">
        <v>15248</v>
      </c>
      <c r="G1457" s="89"/>
    </row>
    <row r="1458">
      <c r="A1458" s="393" t="s">
        <v>15249</v>
      </c>
    </row>
    <row r="1459">
      <c r="A1459" s="510" t="s">
        <v>15250</v>
      </c>
      <c r="B1459" s="511" t="s">
        <v>15251</v>
      </c>
      <c r="C1459" s="9"/>
      <c r="D1459" s="89" t="s">
        <v>15252</v>
      </c>
      <c r="E1459" s="9" t="s">
        <v>15253</v>
      </c>
      <c r="F1459" s="89" t="s">
        <v>15254</v>
      </c>
      <c r="G1459" s="100"/>
    </row>
    <row r="1460">
      <c r="A1460" s="510" t="s">
        <v>4540</v>
      </c>
      <c r="B1460" s="511" t="s">
        <v>13086</v>
      </c>
      <c r="C1460" s="9"/>
      <c r="D1460" s="100"/>
      <c r="E1460" s="9"/>
      <c r="F1460" s="100"/>
      <c r="G1460" s="100"/>
    </row>
    <row r="1461">
      <c r="A1461" s="510" t="s">
        <v>4540</v>
      </c>
      <c r="B1461" s="511" t="s">
        <v>13070</v>
      </c>
      <c r="C1461" s="9" t="s">
        <v>5974</v>
      </c>
      <c r="D1461" s="89" t="s">
        <v>4543</v>
      </c>
      <c r="E1461" s="9"/>
      <c r="F1461" s="89" t="s">
        <v>15255</v>
      </c>
      <c r="G1461" s="89"/>
    </row>
    <row r="1462">
      <c r="A1462" s="510" t="s">
        <v>248</v>
      </c>
      <c r="B1462" s="511" t="s">
        <v>4496</v>
      </c>
      <c r="C1462" s="9" t="s">
        <v>4497</v>
      </c>
      <c r="D1462" s="89" t="s">
        <v>15256</v>
      </c>
      <c r="E1462" s="9"/>
      <c r="F1462" s="89" t="s">
        <v>15255</v>
      </c>
      <c r="G1462" s="89"/>
    </row>
    <row r="1463">
      <c r="A1463" s="510" t="s">
        <v>248</v>
      </c>
      <c r="B1463" s="511" t="s">
        <v>4496</v>
      </c>
      <c r="C1463" s="9" t="s">
        <v>4497</v>
      </c>
      <c r="D1463" s="89" t="s">
        <v>15257</v>
      </c>
      <c r="E1463" s="9"/>
      <c r="F1463" s="89" t="s">
        <v>15258</v>
      </c>
      <c r="G1463" s="89"/>
    </row>
    <row r="1464">
      <c r="A1464" s="510" t="s">
        <v>248</v>
      </c>
      <c r="B1464" s="511" t="s">
        <v>4496</v>
      </c>
      <c r="C1464" s="9" t="s">
        <v>4504</v>
      </c>
      <c r="D1464" s="89" t="s">
        <v>15259</v>
      </c>
      <c r="E1464" s="9"/>
      <c r="F1464" s="89" t="s">
        <v>15260</v>
      </c>
      <c r="G1464" s="89"/>
    </row>
    <row r="1465">
      <c r="A1465" s="510" t="s">
        <v>248</v>
      </c>
      <c r="B1465" s="511" t="s">
        <v>4496</v>
      </c>
      <c r="C1465" s="9" t="s">
        <v>4509</v>
      </c>
      <c r="D1465" s="89" t="s">
        <v>15261</v>
      </c>
      <c r="E1465" s="9"/>
      <c r="F1465" s="89" t="s">
        <v>15262</v>
      </c>
      <c r="G1465" s="89"/>
    </row>
    <row r="1466">
      <c r="A1466" s="510" t="s">
        <v>234</v>
      </c>
      <c r="B1466" s="511" t="s">
        <v>15263</v>
      </c>
      <c r="C1466" s="9" t="s">
        <v>15264</v>
      </c>
      <c r="D1466" s="89" t="s">
        <v>15265</v>
      </c>
      <c r="E1466" s="9"/>
      <c r="F1466" s="89" t="s">
        <v>15266</v>
      </c>
      <c r="G1466" s="89"/>
    </row>
    <row r="1467">
      <c r="A1467" s="510" t="s">
        <v>234</v>
      </c>
      <c r="B1467" s="511" t="s">
        <v>15263</v>
      </c>
      <c r="C1467" s="9" t="s">
        <v>15267</v>
      </c>
      <c r="D1467" s="89" t="s">
        <v>15268</v>
      </c>
      <c r="E1467" s="9"/>
      <c r="F1467" s="89" t="s">
        <v>15266</v>
      </c>
      <c r="G1467" s="89"/>
    </row>
    <row r="1468">
      <c r="A1468" s="393" t="s">
        <v>15269</v>
      </c>
    </row>
    <row r="1469">
      <c r="A1469" s="300" t="s">
        <v>316</v>
      </c>
      <c r="B1469" s="512" t="s">
        <v>6023</v>
      </c>
      <c r="C1469" s="9" t="s">
        <v>15270</v>
      </c>
      <c r="D1469" s="89" t="s">
        <v>15271</v>
      </c>
      <c r="E1469" s="9"/>
      <c r="F1469" s="89" t="s">
        <v>15272</v>
      </c>
      <c r="G1469" s="89"/>
    </row>
    <row r="1470">
      <c r="A1470" s="300" t="s">
        <v>316</v>
      </c>
      <c r="B1470" s="512" t="s">
        <v>6023</v>
      </c>
      <c r="C1470" s="9" t="s">
        <v>15273</v>
      </c>
      <c r="D1470" s="89" t="s">
        <v>15274</v>
      </c>
      <c r="E1470" s="9" t="s">
        <v>15275</v>
      </c>
      <c r="F1470" s="89" t="s">
        <v>15276</v>
      </c>
      <c r="G1470" s="89"/>
    </row>
    <row r="1471">
      <c r="A1471" s="300" t="s">
        <v>12769</v>
      </c>
      <c r="B1471" s="512" t="s">
        <v>12770</v>
      </c>
      <c r="C1471" s="9" t="s">
        <v>15277</v>
      </c>
      <c r="D1471" s="89" t="s">
        <v>13515</v>
      </c>
      <c r="E1471" s="9" t="s">
        <v>15278</v>
      </c>
      <c r="F1471" s="89" t="s">
        <v>15279</v>
      </c>
      <c r="G1471" s="89"/>
    </row>
    <row r="1472">
      <c r="A1472" s="300" t="s">
        <v>12769</v>
      </c>
      <c r="B1472" s="512" t="s">
        <v>12770</v>
      </c>
      <c r="C1472" s="89" t="s">
        <v>13409</v>
      </c>
      <c r="D1472" s="89" t="s">
        <v>15280</v>
      </c>
      <c r="E1472" s="9" t="s">
        <v>15281</v>
      </c>
      <c r="F1472" s="89" t="s">
        <v>15282</v>
      </c>
      <c r="G1472" s="89"/>
    </row>
    <row r="1473">
      <c r="A1473" s="300" t="s">
        <v>12769</v>
      </c>
      <c r="B1473" s="512" t="s">
        <v>12770</v>
      </c>
      <c r="C1473" s="89" t="s">
        <v>15283</v>
      </c>
      <c r="D1473" s="89" t="s">
        <v>13891</v>
      </c>
      <c r="E1473" s="9" t="s">
        <v>15284</v>
      </c>
      <c r="F1473" s="89" t="s">
        <v>15276</v>
      </c>
      <c r="G1473" s="89"/>
    </row>
    <row r="1474">
      <c r="A1474" s="300" t="s">
        <v>12769</v>
      </c>
      <c r="B1474" s="512" t="s">
        <v>12770</v>
      </c>
      <c r="C1474" s="89" t="s">
        <v>15285</v>
      </c>
      <c r="D1474" s="89" t="s">
        <v>15286</v>
      </c>
      <c r="E1474" s="9" t="s">
        <v>15287</v>
      </c>
      <c r="F1474" s="89" t="s">
        <v>15288</v>
      </c>
      <c r="G1474" s="89"/>
    </row>
    <row r="1475">
      <c r="A1475" s="300" t="s">
        <v>12769</v>
      </c>
      <c r="B1475" s="512" t="s">
        <v>12770</v>
      </c>
      <c r="C1475" s="89" t="s">
        <v>15289</v>
      </c>
      <c r="D1475" s="89" t="s">
        <v>15290</v>
      </c>
      <c r="E1475" s="9" t="s">
        <v>15291</v>
      </c>
      <c r="F1475" s="89" t="s">
        <v>15292</v>
      </c>
      <c r="G1475" s="89"/>
    </row>
    <row r="1476">
      <c r="A1476" s="300" t="s">
        <v>1035</v>
      </c>
      <c r="B1476" s="512" t="s">
        <v>15293</v>
      </c>
      <c r="C1476" s="89" t="s">
        <v>15294</v>
      </c>
      <c r="D1476" s="89" t="s">
        <v>15295</v>
      </c>
      <c r="E1476" s="9"/>
      <c r="F1476" s="89" t="s">
        <v>15292</v>
      </c>
      <c r="G1476" s="89"/>
    </row>
    <row r="1477">
      <c r="A1477" s="300" t="s">
        <v>234</v>
      </c>
      <c r="B1477" s="512" t="s">
        <v>10876</v>
      </c>
      <c r="C1477" s="89" t="s">
        <v>15296</v>
      </c>
      <c r="D1477" s="89" t="s">
        <v>15297</v>
      </c>
      <c r="E1477" s="9"/>
      <c r="F1477" s="89" t="s">
        <v>15298</v>
      </c>
      <c r="G1477" s="89"/>
    </row>
    <row r="1478">
      <c r="A1478" s="300" t="s">
        <v>234</v>
      </c>
      <c r="B1478" s="512" t="s">
        <v>10876</v>
      </c>
      <c r="C1478" s="89" t="s">
        <v>15299</v>
      </c>
      <c r="D1478" s="89" t="s">
        <v>15300</v>
      </c>
      <c r="E1478" s="9"/>
      <c r="F1478" s="89" t="s">
        <v>15301</v>
      </c>
      <c r="G1478" s="89"/>
    </row>
    <row r="1479">
      <c r="A1479" s="60" t="s">
        <v>366</v>
      </c>
    </row>
    <row r="1480">
      <c r="A1480" s="300" t="s">
        <v>248</v>
      </c>
      <c r="B1480" s="512" t="s">
        <v>4496</v>
      </c>
      <c r="C1480" s="89"/>
      <c r="D1480" s="89"/>
      <c r="E1480" s="9" t="s">
        <v>15302</v>
      </c>
      <c r="F1480" s="89" t="s">
        <v>15303</v>
      </c>
      <c r="G1480" s="89"/>
    </row>
    <row r="1481">
      <c r="A1481" s="300" t="s">
        <v>248</v>
      </c>
      <c r="B1481" s="512" t="s">
        <v>4496</v>
      </c>
      <c r="C1481" s="89"/>
      <c r="D1481" s="89"/>
      <c r="E1481" s="9" t="s">
        <v>7042</v>
      </c>
      <c r="F1481" s="9" t="s">
        <v>15304</v>
      </c>
      <c r="G1481" s="89"/>
    </row>
    <row r="1482">
      <c r="A1482" s="393" t="s">
        <v>15305</v>
      </c>
    </row>
    <row r="1483">
      <c r="A1483" s="513" t="s">
        <v>230</v>
      </c>
      <c r="B1483" s="273" t="s">
        <v>10504</v>
      </c>
      <c r="C1483" s="9" t="s">
        <v>244</v>
      </c>
      <c r="D1483" s="89" t="s">
        <v>13347</v>
      </c>
      <c r="E1483" s="9"/>
      <c r="F1483" s="89" t="s">
        <v>6459</v>
      </c>
      <c r="G1483" s="89"/>
    </row>
    <row r="1484">
      <c r="A1484" s="513" t="s">
        <v>248</v>
      </c>
      <c r="B1484" s="273" t="s">
        <v>9851</v>
      </c>
      <c r="C1484" s="9" t="s">
        <v>4497</v>
      </c>
      <c r="D1484" s="89" t="s">
        <v>15306</v>
      </c>
      <c r="E1484" s="9"/>
      <c r="F1484" s="89" t="s">
        <v>15307</v>
      </c>
      <c r="G1484" s="89"/>
    </row>
    <row r="1485">
      <c r="A1485" s="513" t="s">
        <v>248</v>
      </c>
      <c r="B1485" s="273" t="s">
        <v>9851</v>
      </c>
      <c r="C1485" s="9" t="s">
        <v>4497</v>
      </c>
      <c r="D1485" s="89" t="s">
        <v>15308</v>
      </c>
      <c r="E1485" s="9"/>
      <c r="F1485" s="89" t="s">
        <v>4255</v>
      </c>
      <c r="G1485" s="89"/>
    </row>
    <row r="1486">
      <c r="A1486" s="513" t="s">
        <v>248</v>
      </c>
      <c r="B1486" s="273" t="s">
        <v>9851</v>
      </c>
      <c r="C1486" s="9" t="s">
        <v>4504</v>
      </c>
      <c r="D1486" s="89" t="s">
        <v>15259</v>
      </c>
      <c r="E1486" s="9"/>
      <c r="F1486" s="89" t="s">
        <v>4255</v>
      </c>
      <c r="G1486" s="89"/>
    </row>
    <row r="1487">
      <c r="A1487" s="513" t="s">
        <v>248</v>
      </c>
      <c r="B1487" s="273" t="s">
        <v>9851</v>
      </c>
      <c r="C1487" s="9" t="s">
        <v>15309</v>
      </c>
      <c r="D1487" s="9" t="s">
        <v>15310</v>
      </c>
      <c r="E1487" s="9"/>
      <c r="F1487" s="89" t="s">
        <v>15311</v>
      </c>
      <c r="G1487" s="89"/>
    </row>
    <row r="1488">
      <c r="A1488" s="513" t="s">
        <v>248</v>
      </c>
      <c r="B1488" s="273" t="s">
        <v>5459</v>
      </c>
      <c r="C1488" s="9" t="s">
        <v>15312</v>
      </c>
      <c r="D1488" s="89" t="s">
        <v>15313</v>
      </c>
      <c r="E1488" s="9"/>
      <c r="F1488" s="89" t="s">
        <v>15314</v>
      </c>
      <c r="G1488" s="89"/>
    </row>
    <row r="1489">
      <c r="A1489" s="513" t="s">
        <v>248</v>
      </c>
      <c r="B1489" s="273" t="s">
        <v>5459</v>
      </c>
      <c r="C1489" s="9" t="s">
        <v>15312</v>
      </c>
      <c r="D1489" s="89" t="s">
        <v>15315</v>
      </c>
      <c r="E1489" s="9"/>
      <c r="F1489" s="89" t="s">
        <v>15314</v>
      </c>
      <c r="G1489" s="89"/>
    </row>
    <row r="1490">
      <c r="A1490" s="513" t="s">
        <v>248</v>
      </c>
      <c r="B1490" s="273" t="s">
        <v>5459</v>
      </c>
      <c r="C1490" s="9" t="s">
        <v>15316</v>
      </c>
      <c r="D1490" s="89" t="s">
        <v>15317</v>
      </c>
      <c r="E1490" s="9"/>
      <c r="F1490" s="89" t="s">
        <v>5727</v>
      </c>
      <c r="G1490" s="89"/>
    </row>
    <row r="1491">
      <c r="A1491" s="513" t="s">
        <v>566</v>
      </c>
      <c r="B1491" s="273" t="s">
        <v>15318</v>
      </c>
      <c r="C1491" s="9"/>
      <c r="D1491" s="89"/>
      <c r="E1491" s="9"/>
      <c r="F1491" s="89"/>
      <c r="G1491" s="89"/>
    </row>
    <row r="1492">
      <c r="A1492" s="513" t="s">
        <v>566</v>
      </c>
      <c r="B1492" s="273" t="s">
        <v>14588</v>
      </c>
      <c r="C1492" s="9"/>
      <c r="D1492" s="89"/>
      <c r="E1492" s="9"/>
      <c r="F1492" s="89"/>
      <c r="G1492" s="89"/>
    </row>
    <row r="1493">
      <c r="A1493" s="393" t="s">
        <v>15319</v>
      </c>
    </row>
    <row r="1494">
      <c r="A1494" s="256" t="s">
        <v>4788</v>
      </c>
      <c r="B1494" s="416" t="s">
        <v>15320</v>
      </c>
      <c r="C1494" s="9"/>
      <c r="D1494" s="89"/>
      <c r="E1494" s="9"/>
      <c r="F1494" s="89" t="s">
        <v>13100</v>
      </c>
      <c r="G1494" s="89"/>
    </row>
    <row r="1495">
      <c r="A1495" s="256" t="s">
        <v>230</v>
      </c>
      <c r="B1495" s="416" t="s">
        <v>240</v>
      </c>
      <c r="C1495" s="9" t="s">
        <v>244</v>
      </c>
      <c r="D1495" s="89" t="s">
        <v>13572</v>
      </c>
      <c r="E1495" s="9"/>
      <c r="F1495" s="89" t="s">
        <v>13100</v>
      </c>
      <c r="G1495" s="89"/>
    </row>
    <row r="1496">
      <c r="A1496" s="256" t="s">
        <v>12769</v>
      </c>
      <c r="B1496" s="416" t="s">
        <v>12770</v>
      </c>
      <c r="C1496" s="9" t="s">
        <v>15277</v>
      </c>
      <c r="D1496" s="89" t="s">
        <v>13515</v>
      </c>
      <c r="E1496" s="9" t="s">
        <v>15278</v>
      </c>
      <c r="F1496" s="89" t="s">
        <v>15321</v>
      </c>
      <c r="G1496" s="89"/>
    </row>
    <row r="1497">
      <c r="A1497" s="393" t="s">
        <v>15322</v>
      </c>
    </row>
    <row r="1498">
      <c r="A1498" s="514" t="s">
        <v>1454</v>
      </c>
      <c r="B1498" s="515" t="s">
        <v>10794</v>
      </c>
      <c r="C1498" s="9" t="s">
        <v>10795</v>
      </c>
      <c r="D1498" s="89" t="s">
        <v>13772</v>
      </c>
      <c r="E1498" s="9"/>
      <c r="F1498" s="89" t="s">
        <v>15323</v>
      </c>
      <c r="G1498" s="89"/>
    </row>
    <row r="1499">
      <c r="A1499" s="514" t="s">
        <v>230</v>
      </c>
      <c r="B1499" s="515" t="s">
        <v>6370</v>
      </c>
      <c r="C1499" s="9" t="s">
        <v>15324</v>
      </c>
      <c r="D1499" s="89" t="s">
        <v>7135</v>
      </c>
      <c r="E1499" s="9"/>
      <c r="F1499" s="89" t="s">
        <v>15325</v>
      </c>
      <c r="G1499" s="89"/>
    </row>
    <row r="1500">
      <c r="A1500" s="514" t="s">
        <v>678</v>
      </c>
      <c r="B1500" s="515" t="s">
        <v>15326</v>
      </c>
      <c r="C1500" s="9" t="s">
        <v>15327</v>
      </c>
      <c r="D1500" s="89" t="s">
        <v>15328</v>
      </c>
      <c r="E1500" s="9" t="s">
        <v>3835</v>
      </c>
      <c r="F1500" s="89" t="s">
        <v>15329</v>
      </c>
      <c r="G1500" s="89"/>
    </row>
    <row r="1501">
      <c r="A1501" s="514" t="s">
        <v>1035</v>
      </c>
      <c r="B1501" s="515" t="s">
        <v>15330</v>
      </c>
      <c r="C1501" s="9" t="s">
        <v>15331</v>
      </c>
      <c r="D1501" s="89" t="s">
        <v>15332</v>
      </c>
      <c r="E1501" s="9"/>
      <c r="F1501" s="89" t="s">
        <v>15323</v>
      </c>
      <c r="G1501" s="89"/>
    </row>
    <row r="1502">
      <c r="A1502" s="514" t="s">
        <v>1035</v>
      </c>
      <c r="B1502" s="515" t="s">
        <v>15330</v>
      </c>
      <c r="C1502" s="9" t="s">
        <v>15333</v>
      </c>
      <c r="D1502" s="89" t="s">
        <v>368</v>
      </c>
      <c r="E1502" s="9" t="s">
        <v>15334</v>
      </c>
      <c r="F1502" s="89" t="s">
        <v>15323</v>
      </c>
      <c r="G1502" s="89"/>
    </row>
    <row r="1503">
      <c r="A1503" s="514" t="s">
        <v>234</v>
      </c>
      <c r="B1503" s="515" t="s">
        <v>10876</v>
      </c>
      <c r="C1503" s="9" t="s">
        <v>14288</v>
      </c>
      <c r="D1503" s="89" t="s">
        <v>14289</v>
      </c>
      <c r="E1503" s="9" t="s">
        <v>15335</v>
      </c>
      <c r="F1503" s="89" t="s">
        <v>15336</v>
      </c>
      <c r="G1503" s="89"/>
    </row>
    <row r="1504">
      <c r="A1504" s="514" t="s">
        <v>234</v>
      </c>
      <c r="B1504" s="515" t="s">
        <v>10876</v>
      </c>
      <c r="C1504" s="9" t="s">
        <v>15337</v>
      </c>
      <c r="D1504" s="89" t="s">
        <v>15338</v>
      </c>
      <c r="E1504" s="9" t="s">
        <v>15339</v>
      </c>
      <c r="F1504" s="89" t="s">
        <v>15336</v>
      </c>
      <c r="G1504" s="89"/>
    </row>
    <row r="1505">
      <c r="A1505" s="514" t="s">
        <v>234</v>
      </c>
      <c r="B1505" s="515" t="s">
        <v>8168</v>
      </c>
      <c r="C1505" s="9" t="s">
        <v>13905</v>
      </c>
      <c r="D1505" s="89" t="s">
        <v>15340</v>
      </c>
      <c r="E1505" s="9"/>
      <c r="F1505" s="89" t="s">
        <v>15341</v>
      </c>
      <c r="G1505" s="89"/>
    </row>
    <row r="1506">
      <c r="A1506" s="514" t="s">
        <v>234</v>
      </c>
      <c r="B1506" s="515" t="s">
        <v>14070</v>
      </c>
      <c r="C1506" s="9" t="s">
        <v>14072</v>
      </c>
      <c r="D1506" s="9" t="s">
        <v>14073</v>
      </c>
      <c r="E1506" s="9"/>
      <c r="F1506" s="9" t="s">
        <v>15342</v>
      </c>
      <c r="G1506" s="89"/>
    </row>
    <row r="1507">
      <c r="A1507" s="393" t="s">
        <v>15343</v>
      </c>
    </row>
    <row r="1508">
      <c r="A1508" s="262" t="s">
        <v>4788</v>
      </c>
      <c r="B1508" s="377" t="s">
        <v>7260</v>
      </c>
      <c r="C1508" s="9" t="s">
        <v>10738</v>
      </c>
      <c r="D1508" s="89" t="s">
        <v>15344</v>
      </c>
      <c r="E1508" s="9"/>
      <c r="F1508" s="89" t="s">
        <v>4620</v>
      </c>
      <c r="G1508" s="89"/>
    </row>
    <row r="1509">
      <c r="A1509" s="262" t="s">
        <v>4788</v>
      </c>
      <c r="B1509" s="377" t="s">
        <v>7260</v>
      </c>
      <c r="C1509" s="9" t="s">
        <v>10738</v>
      </c>
      <c r="D1509" s="89" t="s">
        <v>15345</v>
      </c>
      <c r="E1509" s="9"/>
      <c r="F1509" s="89" t="s">
        <v>4620</v>
      </c>
      <c r="G1509" s="89"/>
    </row>
    <row r="1510">
      <c r="A1510" s="262" t="s">
        <v>4788</v>
      </c>
      <c r="B1510" s="377" t="s">
        <v>7260</v>
      </c>
      <c r="C1510" s="9" t="s">
        <v>10738</v>
      </c>
      <c r="D1510" s="89" t="s">
        <v>15346</v>
      </c>
      <c r="E1510" s="9"/>
      <c r="F1510" s="89" t="s">
        <v>4620</v>
      </c>
      <c r="G1510" s="89"/>
    </row>
    <row r="1511">
      <c r="A1511" s="262" t="s">
        <v>4788</v>
      </c>
      <c r="B1511" s="377" t="s">
        <v>7260</v>
      </c>
      <c r="C1511" s="9" t="s">
        <v>10738</v>
      </c>
      <c r="D1511" s="9" t="s">
        <v>15347</v>
      </c>
      <c r="E1511" s="9"/>
      <c r="F1511" s="89" t="s">
        <v>4620</v>
      </c>
      <c r="G1511" s="89"/>
    </row>
    <row r="1512">
      <c r="A1512" s="262" t="s">
        <v>1454</v>
      </c>
      <c r="B1512" s="283" t="s">
        <v>1455</v>
      </c>
      <c r="C1512" s="9" t="s">
        <v>368</v>
      </c>
      <c r="D1512" s="89" t="s">
        <v>15348</v>
      </c>
      <c r="E1512" s="9"/>
      <c r="F1512" s="89" t="s">
        <v>4620</v>
      </c>
      <c r="G1512" s="89"/>
    </row>
    <row r="1513">
      <c r="A1513" s="262" t="s">
        <v>1454</v>
      </c>
      <c r="B1513" s="283" t="s">
        <v>1455</v>
      </c>
      <c r="C1513" s="9" t="s">
        <v>368</v>
      </c>
      <c r="D1513" s="89" t="s">
        <v>15349</v>
      </c>
      <c r="E1513" s="9"/>
      <c r="F1513" s="89" t="s">
        <v>4620</v>
      </c>
      <c r="G1513" s="89"/>
    </row>
    <row r="1514">
      <c r="A1514" s="262" t="s">
        <v>1454</v>
      </c>
      <c r="B1514" s="283" t="s">
        <v>1455</v>
      </c>
      <c r="C1514" s="9" t="s">
        <v>368</v>
      </c>
      <c r="D1514" s="89" t="s">
        <v>15350</v>
      </c>
      <c r="E1514" s="9"/>
      <c r="F1514" s="89" t="s">
        <v>4620</v>
      </c>
      <c r="G1514" s="89"/>
    </row>
    <row r="1515">
      <c r="A1515" s="262" t="s">
        <v>1454</v>
      </c>
      <c r="B1515" s="283" t="s">
        <v>1455</v>
      </c>
      <c r="C1515" s="9" t="s">
        <v>368</v>
      </c>
      <c r="D1515" s="89" t="s">
        <v>15351</v>
      </c>
      <c r="E1515" s="9"/>
      <c r="F1515" s="89" t="s">
        <v>4620</v>
      </c>
      <c r="G1515" s="89"/>
    </row>
    <row r="1516">
      <c r="A1516" s="262" t="s">
        <v>1454</v>
      </c>
      <c r="B1516" s="283" t="s">
        <v>1455</v>
      </c>
      <c r="C1516" s="9" t="s">
        <v>368</v>
      </c>
      <c r="D1516" s="89" t="s">
        <v>15352</v>
      </c>
      <c r="E1516" s="9"/>
      <c r="F1516" s="89" t="s">
        <v>4620</v>
      </c>
      <c r="G1516" s="89"/>
    </row>
    <row r="1517">
      <c r="A1517" s="262" t="s">
        <v>1454</v>
      </c>
      <c r="B1517" s="283" t="s">
        <v>1455</v>
      </c>
      <c r="C1517" s="9" t="s">
        <v>368</v>
      </c>
      <c r="D1517" s="89" t="s">
        <v>15353</v>
      </c>
      <c r="E1517" s="9"/>
      <c r="F1517" s="89" t="s">
        <v>4620</v>
      </c>
      <c r="G1517" s="89"/>
    </row>
    <row r="1518">
      <c r="A1518" s="261" t="s">
        <v>248</v>
      </c>
      <c r="B1518" s="377" t="s">
        <v>11069</v>
      </c>
      <c r="C1518" s="9" t="s">
        <v>4581</v>
      </c>
      <c r="D1518" s="9" t="s">
        <v>14785</v>
      </c>
      <c r="E1518" s="9"/>
      <c r="F1518" s="9" t="s">
        <v>15354</v>
      </c>
      <c r="G1518" s="89"/>
    </row>
    <row r="1519">
      <c r="A1519" s="262" t="s">
        <v>234</v>
      </c>
      <c r="B1519" s="377" t="s">
        <v>1115</v>
      </c>
      <c r="C1519" s="9"/>
      <c r="D1519" s="9" t="s">
        <v>15355</v>
      </c>
      <c r="E1519" s="9"/>
      <c r="F1519" s="89" t="s">
        <v>14116</v>
      </c>
      <c r="G1519" s="89"/>
    </row>
    <row r="1520">
      <c r="A1520" s="262" t="s">
        <v>234</v>
      </c>
      <c r="B1520" s="377" t="s">
        <v>4413</v>
      </c>
      <c r="C1520" s="9" t="s">
        <v>15356</v>
      </c>
      <c r="D1520" s="89" t="s">
        <v>13717</v>
      </c>
      <c r="E1520" s="9"/>
      <c r="F1520" s="9" t="s">
        <v>15357</v>
      </c>
      <c r="G1520" s="89"/>
    </row>
    <row r="1521">
      <c r="A1521" s="262" t="s">
        <v>234</v>
      </c>
      <c r="B1521" s="377" t="s">
        <v>8168</v>
      </c>
      <c r="C1521" s="9" t="s">
        <v>8169</v>
      </c>
      <c r="D1521" s="9" t="s">
        <v>15358</v>
      </c>
      <c r="E1521" s="9"/>
      <c r="F1521" s="9" t="s">
        <v>15359</v>
      </c>
      <c r="G1521" s="89"/>
    </row>
    <row r="1522">
      <c r="A1522" s="262" t="s">
        <v>234</v>
      </c>
      <c r="B1522" s="377" t="s">
        <v>8168</v>
      </c>
      <c r="C1522" s="9" t="s">
        <v>8169</v>
      </c>
      <c r="D1522" s="9" t="s">
        <v>15360</v>
      </c>
      <c r="E1522" s="9"/>
      <c r="F1522" s="89" t="s">
        <v>14116</v>
      </c>
      <c r="G1522" s="89"/>
    </row>
    <row r="1523">
      <c r="A1523" s="262" t="s">
        <v>234</v>
      </c>
      <c r="B1523" s="283" t="s">
        <v>625</v>
      </c>
      <c r="C1523" s="9" t="s">
        <v>629</v>
      </c>
      <c r="D1523" s="9" t="s">
        <v>630</v>
      </c>
      <c r="E1523" s="9" t="s">
        <v>15361</v>
      </c>
      <c r="F1523" s="89" t="s">
        <v>15362</v>
      </c>
      <c r="G1523" s="89"/>
    </row>
    <row r="1524">
      <c r="A1524" s="262" t="s">
        <v>234</v>
      </c>
      <c r="B1524" s="377" t="s">
        <v>15363</v>
      </c>
      <c r="C1524" s="9" t="s">
        <v>1861</v>
      </c>
      <c r="D1524" s="9" t="s">
        <v>15364</v>
      </c>
      <c r="E1524" s="9"/>
      <c r="F1524" s="9" t="s">
        <v>15365</v>
      </c>
      <c r="G1524" s="89"/>
    </row>
    <row r="1525">
      <c r="A1525" s="60" t="s">
        <v>366</v>
      </c>
    </row>
    <row r="1526">
      <c r="A1526" s="262" t="s">
        <v>234</v>
      </c>
      <c r="B1526" s="377" t="s">
        <v>14070</v>
      </c>
      <c r="C1526" s="9"/>
      <c r="D1526" s="9"/>
      <c r="E1526" s="9" t="s">
        <v>15366</v>
      </c>
      <c r="F1526" s="9" t="s">
        <v>15367</v>
      </c>
      <c r="G1526" s="89"/>
    </row>
    <row r="1527">
      <c r="A1527" s="262" t="s">
        <v>234</v>
      </c>
      <c r="B1527" s="377" t="s">
        <v>368</v>
      </c>
      <c r="C1527" s="9"/>
      <c r="D1527" s="9"/>
      <c r="E1527" s="9" t="s">
        <v>15368</v>
      </c>
      <c r="F1527" s="9" t="s">
        <v>15367</v>
      </c>
      <c r="G1527" s="89"/>
    </row>
    <row r="1528">
      <c r="A1528" s="262" t="s">
        <v>234</v>
      </c>
      <c r="B1528" s="377" t="s">
        <v>368</v>
      </c>
      <c r="C1528" s="9"/>
      <c r="D1528" s="9"/>
      <c r="E1528" s="9" t="s">
        <v>15368</v>
      </c>
      <c r="F1528" s="9" t="s">
        <v>15369</v>
      </c>
      <c r="G1528" s="89"/>
    </row>
    <row r="1529">
      <c r="A1529" s="393" t="s">
        <v>15370</v>
      </c>
    </row>
    <row r="1530">
      <c r="A1530" s="516" t="s">
        <v>1454</v>
      </c>
      <c r="B1530" s="517" t="s">
        <v>10794</v>
      </c>
      <c r="C1530" s="9" t="s">
        <v>15371</v>
      </c>
      <c r="D1530" s="9" t="s">
        <v>15372</v>
      </c>
      <c r="E1530" s="9"/>
      <c r="F1530" s="89" t="s">
        <v>15373</v>
      </c>
      <c r="G1530" s="89"/>
    </row>
    <row r="1531">
      <c r="A1531" s="516" t="s">
        <v>1454</v>
      </c>
      <c r="B1531" s="517" t="s">
        <v>10794</v>
      </c>
      <c r="C1531" s="9" t="s">
        <v>15371</v>
      </c>
      <c r="D1531" s="9" t="s">
        <v>15374</v>
      </c>
      <c r="E1531" s="9"/>
      <c r="F1531" s="89" t="s">
        <v>15375</v>
      </c>
      <c r="G1531" s="89"/>
    </row>
    <row r="1532">
      <c r="A1532" s="516" t="s">
        <v>1454</v>
      </c>
      <c r="B1532" s="517" t="s">
        <v>10794</v>
      </c>
      <c r="C1532" s="9" t="s">
        <v>15371</v>
      </c>
      <c r="D1532" s="9" t="s">
        <v>15376</v>
      </c>
      <c r="E1532" s="9"/>
      <c r="F1532" s="89" t="s">
        <v>15375</v>
      </c>
      <c r="G1532" s="89"/>
    </row>
    <row r="1533">
      <c r="A1533" s="516" t="s">
        <v>1454</v>
      </c>
      <c r="B1533" s="517" t="s">
        <v>10794</v>
      </c>
      <c r="C1533" s="9" t="s">
        <v>15371</v>
      </c>
      <c r="D1533" s="9" t="s">
        <v>15377</v>
      </c>
      <c r="E1533" s="9"/>
      <c r="F1533" s="89" t="s">
        <v>15375</v>
      </c>
      <c r="G1533" s="89"/>
    </row>
    <row r="1534">
      <c r="A1534" s="516" t="s">
        <v>1454</v>
      </c>
      <c r="B1534" s="517" t="s">
        <v>10794</v>
      </c>
      <c r="C1534" s="9" t="s">
        <v>13773</v>
      </c>
      <c r="D1534" s="9" t="s">
        <v>13783</v>
      </c>
      <c r="E1534" s="9"/>
      <c r="F1534" s="89" t="s">
        <v>15378</v>
      </c>
      <c r="G1534" s="89"/>
    </row>
    <row r="1535">
      <c r="A1535" s="516" t="s">
        <v>1454</v>
      </c>
      <c r="B1535" s="517" t="s">
        <v>10794</v>
      </c>
      <c r="C1535" s="9" t="s">
        <v>15379</v>
      </c>
      <c r="D1535" s="9" t="s">
        <v>13764</v>
      </c>
      <c r="E1535" s="9"/>
      <c r="F1535" s="89" t="s">
        <v>15380</v>
      </c>
      <c r="G1535" s="89"/>
    </row>
    <row r="1536">
      <c r="A1536" s="516" t="s">
        <v>1454</v>
      </c>
      <c r="B1536" s="517" t="s">
        <v>10794</v>
      </c>
      <c r="C1536" s="9" t="s">
        <v>15381</v>
      </c>
      <c r="D1536" s="9" t="s">
        <v>13772</v>
      </c>
      <c r="E1536" s="9"/>
      <c r="F1536" s="89" t="s">
        <v>15382</v>
      </c>
      <c r="G1536" s="89"/>
    </row>
    <row r="1537">
      <c r="A1537" s="516" t="s">
        <v>1454</v>
      </c>
      <c r="B1537" s="517" t="s">
        <v>10794</v>
      </c>
      <c r="C1537" s="9" t="s">
        <v>13779</v>
      </c>
      <c r="D1537" s="9" t="s">
        <v>13774</v>
      </c>
      <c r="E1537" s="9"/>
      <c r="F1537" s="89" t="s">
        <v>15382</v>
      </c>
      <c r="G1537" s="89"/>
    </row>
    <row r="1538">
      <c r="A1538" s="516" t="s">
        <v>1454</v>
      </c>
      <c r="B1538" s="517" t="s">
        <v>10794</v>
      </c>
      <c r="C1538" s="9" t="s">
        <v>15383</v>
      </c>
      <c r="D1538" s="9" t="s">
        <v>13783</v>
      </c>
      <c r="E1538" s="9"/>
      <c r="F1538" s="89" t="s">
        <v>15373</v>
      </c>
      <c r="G1538" s="89"/>
    </row>
    <row r="1539">
      <c r="A1539" s="518" t="s">
        <v>234</v>
      </c>
      <c r="B1539" s="517" t="s">
        <v>1115</v>
      </c>
      <c r="C1539" s="9" t="s">
        <v>15384</v>
      </c>
      <c r="D1539" s="9" t="s">
        <v>15385</v>
      </c>
      <c r="E1539" s="9"/>
      <c r="F1539" s="89" t="s">
        <v>4255</v>
      </c>
      <c r="G1539" s="89"/>
    </row>
    <row r="1540">
      <c r="A1540" s="518" t="s">
        <v>234</v>
      </c>
      <c r="B1540" s="517" t="s">
        <v>1115</v>
      </c>
      <c r="C1540" s="9" t="s">
        <v>15386</v>
      </c>
      <c r="D1540" s="9" t="s">
        <v>15387</v>
      </c>
      <c r="E1540" s="9"/>
      <c r="F1540" s="89" t="s">
        <v>15388</v>
      </c>
      <c r="G1540" s="89"/>
    </row>
    <row r="1541">
      <c r="A1541" s="518" t="s">
        <v>234</v>
      </c>
      <c r="B1541" s="517" t="s">
        <v>4413</v>
      </c>
      <c r="C1541" s="9" t="s">
        <v>15389</v>
      </c>
      <c r="D1541" s="9" t="s">
        <v>15390</v>
      </c>
      <c r="E1541" s="9"/>
      <c r="F1541" s="9" t="s">
        <v>15391</v>
      </c>
      <c r="G1541" s="89"/>
    </row>
    <row r="1542">
      <c r="A1542" s="518" t="s">
        <v>234</v>
      </c>
      <c r="B1542" s="517" t="s">
        <v>14895</v>
      </c>
      <c r="C1542" s="9" t="s">
        <v>15392</v>
      </c>
      <c r="D1542" s="9" t="s">
        <v>15393</v>
      </c>
      <c r="E1542" s="9"/>
      <c r="F1542" s="9" t="s">
        <v>15394</v>
      </c>
      <c r="G1542" s="89"/>
    </row>
    <row r="1543">
      <c r="A1543" s="518" t="s">
        <v>234</v>
      </c>
      <c r="B1543" s="517" t="s">
        <v>1172</v>
      </c>
      <c r="C1543" s="9" t="s">
        <v>15395</v>
      </c>
      <c r="D1543" s="9" t="s">
        <v>15396</v>
      </c>
      <c r="E1543" s="9" t="s">
        <v>15156</v>
      </c>
      <c r="F1543" s="9" t="s">
        <v>15397</v>
      </c>
      <c r="G1543" s="89"/>
    </row>
    <row r="1544">
      <c r="A1544" s="393" t="s">
        <v>15398</v>
      </c>
    </row>
    <row r="1545">
      <c r="A1545" s="519" t="s">
        <v>234</v>
      </c>
      <c r="B1545" s="231" t="s">
        <v>13874</v>
      </c>
      <c r="C1545" s="9" t="s">
        <v>14052</v>
      </c>
      <c r="D1545" s="9" t="s">
        <v>15399</v>
      </c>
      <c r="E1545" s="9"/>
      <c r="F1545" s="9" t="s">
        <v>15400</v>
      </c>
      <c r="G1545" s="89"/>
    </row>
    <row r="1546">
      <c r="A1546" s="519" t="s">
        <v>234</v>
      </c>
      <c r="B1546" s="231" t="s">
        <v>1115</v>
      </c>
      <c r="C1546" s="9"/>
      <c r="D1546" s="89"/>
      <c r="E1546" s="9" t="s">
        <v>15401</v>
      </c>
      <c r="F1546" s="9" t="s">
        <v>15402</v>
      </c>
      <c r="G1546" s="9"/>
    </row>
    <row r="1547">
      <c r="A1547" s="519" t="s">
        <v>234</v>
      </c>
      <c r="B1547" s="231" t="s">
        <v>1145</v>
      </c>
      <c r="C1547" s="9" t="s">
        <v>13721</v>
      </c>
      <c r="D1547" s="89" t="s">
        <v>13722</v>
      </c>
      <c r="E1547" s="9"/>
      <c r="F1547" s="9" t="s">
        <v>15403</v>
      </c>
      <c r="G1547" s="9"/>
    </row>
    <row r="1548">
      <c r="A1548" s="519" t="s">
        <v>234</v>
      </c>
      <c r="B1548" s="231" t="s">
        <v>235</v>
      </c>
      <c r="C1548" s="9" t="s">
        <v>15404</v>
      </c>
      <c r="D1548" s="9" t="s">
        <v>15405</v>
      </c>
      <c r="E1548" s="9"/>
      <c r="F1548" s="9" t="s">
        <v>15406</v>
      </c>
      <c r="G1548" s="9"/>
    </row>
    <row r="1549">
      <c r="A1549" s="519" t="s">
        <v>234</v>
      </c>
      <c r="B1549" s="231" t="s">
        <v>235</v>
      </c>
      <c r="C1549" s="9" t="s">
        <v>15407</v>
      </c>
      <c r="D1549" s="9" t="s">
        <v>15408</v>
      </c>
      <c r="E1549" s="9"/>
      <c r="F1549" s="9" t="s">
        <v>15406</v>
      </c>
      <c r="G1549" s="9"/>
    </row>
    <row r="1550">
      <c r="A1550" s="519" t="s">
        <v>234</v>
      </c>
      <c r="B1550" s="231" t="s">
        <v>1172</v>
      </c>
      <c r="C1550" s="9" t="s">
        <v>15409</v>
      </c>
      <c r="D1550" s="9" t="s">
        <v>15410</v>
      </c>
      <c r="E1550" s="13"/>
      <c r="F1550" s="9" t="s">
        <v>15411</v>
      </c>
      <c r="G1550" s="9"/>
    </row>
    <row r="1551">
      <c r="A1551" s="393" t="s">
        <v>15412</v>
      </c>
    </row>
    <row r="1552">
      <c r="A1552" s="520" t="s">
        <v>1454</v>
      </c>
      <c r="B1552" s="521" t="s">
        <v>10794</v>
      </c>
      <c r="C1552" s="9" t="s">
        <v>10795</v>
      </c>
      <c r="D1552" s="89" t="s">
        <v>15413</v>
      </c>
      <c r="E1552" s="9"/>
      <c r="F1552" s="25" t="s">
        <v>15414</v>
      </c>
      <c r="G1552" s="25"/>
    </row>
    <row r="1553">
      <c r="A1553" s="520" t="s">
        <v>1454</v>
      </c>
      <c r="B1553" s="521" t="s">
        <v>10794</v>
      </c>
      <c r="C1553" s="9" t="s">
        <v>10795</v>
      </c>
      <c r="D1553" s="89" t="s">
        <v>15415</v>
      </c>
      <c r="E1553" s="9"/>
      <c r="F1553" s="25" t="s">
        <v>15414</v>
      </c>
      <c r="G1553" s="25"/>
    </row>
    <row r="1554">
      <c r="A1554" s="520" t="s">
        <v>1454</v>
      </c>
      <c r="B1554" s="521" t="s">
        <v>10794</v>
      </c>
      <c r="C1554" s="9" t="s">
        <v>10795</v>
      </c>
      <c r="D1554" s="89" t="s">
        <v>13771</v>
      </c>
      <c r="E1554" s="9"/>
      <c r="F1554" s="25" t="s">
        <v>15414</v>
      </c>
      <c r="G1554" s="25"/>
    </row>
    <row r="1555">
      <c r="A1555" s="520" t="s">
        <v>1454</v>
      </c>
      <c r="B1555" s="521" t="s">
        <v>10794</v>
      </c>
      <c r="C1555" s="9" t="s">
        <v>15416</v>
      </c>
      <c r="D1555" s="89" t="s">
        <v>8759</v>
      </c>
      <c r="E1555" s="9"/>
      <c r="F1555" s="25" t="s">
        <v>15414</v>
      </c>
      <c r="G1555" s="25"/>
    </row>
    <row r="1556">
      <c r="A1556" s="520" t="s">
        <v>1454</v>
      </c>
      <c r="B1556" s="521" t="s">
        <v>10794</v>
      </c>
      <c r="C1556" s="9" t="s">
        <v>15417</v>
      </c>
      <c r="D1556" s="89" t="s">
        <v>8759</v>
      </c>
      <c r="E1556" s="9"/>
      <c r="F1556" s="25" t="s">
        <v>15414</v>
      </c>
      <c r="G1556" s="25"/>
    </row>
    <row r="1557">
      <c r="A1557" s="520" t="s">
        <v>1454</v>
      </c>
      <c r="B1557" s="521" t="s">
        <v>10794</v>
      </c>
      <c r="C1557" s="9" t="s">
        <v>15418</v>
      </c>
      <c r="D1557" s="89" t="s">
        <v>10796</v>
      </c>
      <c r="E1557" s="9"/>
      <c r="F1557" s="25" t="s">
        <v>15419</v>
      </c>
      <c r="G1557" s="25"/>
    </row>
    <row r="1558">
      <c r="A1558" s="520" t="s">
        <v>1454</v>
      </c>
      <c r="B1558" s="521" t="s">
        <v>10794</v>
      </c>
      <c r="C1558" s="9" t="s">
        <v>15418</v>
      </c>
      <c r="D1558" s="89" t="s">
        <v>13783</v>
      </c>
      <c r="E1558" s="9"/>
      <c r="F1558" s="25" t="s">
        <v>15419</v>
      </c>
      <c r="G1558" s="25"/>
    </row>
    <row r="1559">
      <c r="A1559" s="520" t="s">
        <v>1454</v>
      </c>
      <c r="B1559" s="521" t="s">
        <v>10794</v>
      </c>
      <c r="C1559" s="9" t="s">
        <v>15418</v>
      </c>
      <c r="D1559" s="89" t="s">
        <v>13774</v>
      </c>
      <c r="E1559" s="9"/>
      <c r="F1559" s="25" t="s">
        <v>15419</v>
      </c>
      <c r="G1559" s="25"/>
    </row>
    <row r="1560">
      <c r="A1560" s="520" t="s">
        <v>1454</v>
      </c>
      <c r="B1560" s="521" t="s">
        <v>10794</v>
      </c>
      <c r="C1560" s="9" t="s">
        <v>15420</v>
      </c>
      <c r="D1560" s="89" t="s">
        <v>13774</v>
      </c>
      <c r="E1560" s="9"/>
      <c r="F1560" s="89" t="s">
        <v>15419</v>
      </c>
      <c r="G1560" s="25"/>
    </row>
    <row r="1561">
      <c r="A1561" s="520" t="s">
        <v>1454</v>
      </c>
      <c r="B1561" s="521" t="s">
        <v>10794</v>
      </c>
      <c r="C1561" s="9" t="s">
        <v>15421</v>
      </c>
      <c r="D1561" s="89" t="s">
        <v>13772</v>
      </c>
      <c r="E1561" s="9"/>
      <c r="F1561" s="89" t="s">
        <v>15422</v>
      </c>
      <c r="G1561" s="25"/>
    </row>
    <row r="1562">
      <c r="A1562" s="520" t="s">
        <v>1454</v>
      </c>
      <c r="B1562" s="521" t="s">
        <v>10794</v>
      </c>
      <c r="C1562" s="9" t="s">
        <v>15421</v>
      </c>
      <c r="D1562" s="89" t="s">
        <v>13764</v>
      </c>
      <c r="E1562" s="9"/>
      <c r="F1562" s="89" t="s">
        <v>15422</v>
      </c>
      <c r="G1562" s="25"/>
    </row>
    <row r="1563">
      <c r="A1563" s="520" t="s">
        <v>1454</v>
      </c>
      <c r="B1563" s="521" t="s">
        <v>10794</v>
      </c>
      <c r="C1563" s="9" t="s">
        <v>15423</v>
      </c>
      <c r="D1563" s="89" t="s">
        <v>15413</v>
      </c>
      <c r="E1563" s="9"/>
      <c r="F1563" s="89" t="s">
        <v>15424</v>
      </c>
      <c r="G1563" s="25"/>
    </row>
    <row r="1564">
      <c r="A1564" s="520" t="s">
        <v>1454</v>
      </c>
      <c r="B1564" s="521" t="s">
        <v>10794</v>
      </c>
      <c r="C1564" s="9" t="s">
        <v>15423</v>
      </c>
      <c r="D1564" s="89" t="s">
        <v>13764</v>
      </c>
      <c r="E1564" s="9"/>
      <c r="F1564" s="89" t="s">
        <v>15424</v>
      </c>
      <c r="G1564" s="25"/>
    </row>
    <row r="1565">
      <c r="A1565" s="520" t="s">
        <v>1454</v>
      </c>
      <c r="B1565" s="521" t="s">
        <v>10794</v>
      </c>
      <c r="C1565" s="9" t="s">
        <v>15425</v>
      </c>
      <c r="D1565" s="89" t="s">
        <v>13771</v>
      </c>
      <c r="E1565" s="9"/>
      <c r="F1565" s="25" t="s">
        <v>15426</v>
      </c>
      <c r="G1565" s="25"/>
    </row>
    <row r="1566">
      <c r="A1566" s="520" t="s">
        <v>1454</v>
      </c>
      <c r="B1566" s="521" t="s">
        <v>10794</v>
      </c>
      <c r="C1566" s="9" t="s">
        <v>15427</v>
      </c>
      <c r="D1566" s="89" t="s">
        <v>15413</v>
      </c>
      <c r="E1566" s="9"/>
      <c r="F1566" s="25" t="s">
        <v>15428</v>
      </c>
      <c r="G1566" s="25"/>
    </row>
    <row r="1567">
      <c r="A1567" s="520" t="s">
        <v>1454</v>
      </c>
      <c r="B1567" s="521" t="s">
        <v>10794</v>
      </c>
      <c r="C1567" s="9" t="s">
        <v>15427</v>
      </c>
      <c r="D1567" s="89" t="s">
        <v>10796</v>
      </c>
      <c r="E1567" s="9"/>
      <c r="F1567" s="25" t="s">
        <v>15428</v>
      </c>
      <c r="G1567" s="25"/>
    </row>
    <row r="1568">
      <c r="A1568" s="520" t="s">
        <v>1454</v>
      </c>
      <c r="B1568" s="521" t="s">
        <v>10794</v>
      </c>
      <c r="C1568" s="9" t="s">
        <v>15427</v>
      </c>
      <c r="D1568" s="89" t="s">
        <v>13771</v>
      </c>
      <c r="E1568" s="9"/>
      <c r="F1568" s="25" t="s">
        <v>15428</v>
      </c>
      <c r="G1568" s="25"/>
    </row>
    <row r="1569">
      <c r="A1569" s="520" t="s">
        <v>1454</v>
      </c>
      <c r="B1569" s="521" t="s">
        <v>10794</v>
      </c>
      <c r="C1569" s="9" t="s">
        <v>15429</v>
      </c>
      <c r="D1569" s="89" t="s">
        <v>13772</v>
      </c>
      <c r="E1569" s="9"/>
      <c r="F1569" s="25" t="s">
        <v>15430</v>
      </c>
      <c r="G1569" s="25"/>
    </row>
    <row r="1570">
      <c r="A1570" s="520" t="s">
        <v>1454</v>
      </c>
      <c r="B1570" s="521" t="s">
        <v>10794</v>
      </c>
      <c r="C1570" s="9" t="s">
        <v>15431</v>
      </c>
      <c r="D1570" s="89" t="s">
        <v>13764</v>
      </c>
      <c r="E1570" s="9"/>
      <c r="F1570" s="25" t="s">
        <v>15432</v>
      </c>
      <c r="G1570" s="25"/>
    </row>
    <row r="1571">
      <c r="A1571" s="520" t="s">
        <v>1454</v>
      </c>
      <c r="B1571" s="521" t="s">
        <v>10794</v>
      </c>
      <c r="C1571" s="9" t="s">
        <v>15433</v>
      </c>
      <c r="D1571" s="89" t="s">
        <v>15415</v>
      </c>
      <c r="E1571" s="9" t="s">
        <v>15434</v>
      </c>
      <c r="F1571" s="25" t="s">
        <v>15422</v>
      </c>
      <c r="G1571" s="25"/>
    </row>
    <row r="1572">
      <c r="A1572" s="520" t="s">
        <v>1454</v>
      </c>
      <c r="B1572" s="521" t="s">
        <v>10794</v>
      </c>
      <c r="C1572" s="9" t="s">
        <v>15435</v>
      </c>
      <c r="D1572" s="89" t="s">
        <v>5058</v>
      </c>
      <c r="E1572" s="9"/>
      <c r="F1572" s="25" t="s">
        <v>15432</v>
      </c>
      <c r="G1572" s="25"/>
    </row>
    <row r="1573">
      <c r="A1573" s="520" t="s">
        <v>1454</v>
      </c>
      <c r="B1573" s="521" t="s">
        <v>10794</v>
      </c>
      <c r="C1573" s="9" t="s">
        <v>15435</v>
      </c>
      <c r="D1573" s="89" t="s">
        <v>13783</v>
      </c>
      <c r="E1573" s="9"/>
      <c r="F1573" s="25" t="s">
        <v>15432</v>
      </c>
      <c r="G1573" s="25"/>
    </row>
    <row r="1574">
      <c r="A1574" s="520" t="s">
        <v>1454</v>
      </c>
      <c r="B1574" s="521" t="s">
        <v>10794</v>
      </c>
      <c r="C1574" s="9" t="s">
        <v>15435</v>
      </c>
      <c r="D1574" s="89" t="s">
        <v>13772</v>
      </c>
      <c r="E1574" s="9"/>
      <c r="F1574" s="25" t="s">
        <v>15432</v>
      </c>
      <c r="G1574" s="25"/>
    </row>
    <row r="1575">
      <c r="A1575" s="520" t="s">
        <v>1454</v>
      </c>
      <c r="B1575" s="521" t="s">
        <v>10794</v>
      </c>
      <c r="C1575" s="9" t="s">
        <v>15436</v>
      </c>
      <c r="D1575" s="89" t="s">
        <v>15437</v>
      </c>
      <c r="E1575" s="9"/>
      <c r="F1575" s="25" t="s">
        <v>15414</v>
      </c>
      <c r="G1575" s="25"/>
    </row>
    <row r="1576">
      <c r="A1576" s="520" t="s">
        <v>1454</v>
      </c>
      <c r="B1576" s="521" t="s">
        <v>10794</v>
      </c>
      <c r="C1576" s="9" t="s">
        <v>15436</v>
      </c>
      <c r="D1576" s="522" t="s">
        <v>15438</v>
      </c>
      <c r="E1576" s="9"/>
      <c r="F1576" s="89" t="s">
        <v>15424</v>
      </c>
      <c r="G1576" s="89"/>
    </row>
    <row r="1577">
      <c r="A1577" s="520" t="s">
        <v>248</v>
      </c>
      <c r="B1577" s="521" t="s">
        <v>4496</v>
      </c>
      <c r="C1577" s="9" t="s">
        <v>5067</v>
      </c>
      <c r="D1577" s="89" t="s">
        <v>15439</v>
      </c>
      <c r="E1577" s="9"/>
      <c r="F1577" s="25" t="s">
        <v>15426</v>
      </c>
      <c r="G1577" s="25"/>
    </row>
    <row r="1578">
      <c r="A1578" s="520" t="s">
        <v>3280</v>
      </c>
      <c r="B1578" s="521" t="s">
        <v>15440</v>
      </c>
      <c r="C1578" s="9" t="s">
        <v>15441</v>
      </c>
      <c r="D1578" s="89" t="s">
        <v>15442</v>
      </c>
      <c r="E1578" s="9"/>
      <c r="F1578" s="25" t="s">
        <v>15414</v>
      </c>
      <c r="G1578" s="25"/>
    </row>
    <row r="1579">
      <c r="A1579" s="520" t="s">
        <v>3280</v>
      </c>
      <c r="B1579" s="521" t="s">
        <v>15440</v>
      </c>
      <c r="C1579" s="9" t="s">
        <v>15441</v>
      </c>
      <c r="D1579" s="9" t="s">
        <v>15443</v>
      </c>
      <c r="E1579" s="9"/>
      <c r="F1579" s="25" t="s">
        <v>15414</v>
      </c>
      <c r="G1579" s="25"/>
    </row>
    <row r="1580">
      <c r="A1580" s="520" t="s">
        <v>234</v>
      </c>
      <c r="B1580" s="521" t="s">
        <v>8168</v>
      </c>
      <c r="C1580" s="9" t="s">
        <v>8169</v>
      </c>
      <c r="D1580" s="9" t="s">
        <v>15444</v>
      </c>
      <c r="E1580" s="9"/>
      <c r="F1580" s="25" t="s">
        <v>15428</v>
      </c>
      <c r="G1580" s="25"/>
    </row>
    <row r="1581">
      <c r="A1581" s="393" t="s">
        <v>15445</v>
      </c>
    </row>
    <row r="1582">
      <c r="A1582" s="483" t="s">
        <v>4788</v>
      </c>
      <c r="B1582" s="523" t="s">
        <v>7260</v>
      </c>
      <c r="C1582" s="9" t="s">
        <v>10193</v>
      </c>
      <c r="D1582" s="89" t="s">
        <v>15446</v>
      </c>
      <c r="E1582" s="9"/>
      <c r="F1582" s="89" t="s">
        <v>15447</v>
      </c>
      <c r="G1582" s="89"/>
    </row>
    <row r="1583">
      <c r="A1583" s="483" t="s">
        <v>4788</v>
      </c>
      <c r="B1583" s="523" t="s">
        <v>7260</v>
      </c>
      <c r="C1583" s="9" t="s">
        <v>10193</v>
      </c>
      <c r="D1583" s="89" t="s">
        <v>15448</v>
      </c>
      <c r="E1583" s="9"/>
      <c r="F1583" s="89" t="s">
        <v>15447</v>
      </c>
      <c r="G1583" s="89"/>
    </row>
    <row r="1584">
      <c r="A1584" s="483" t="s">
        <v>4788</v>
      </c>
      <c r="B1584" s="523" t="s">
        <v>7260</v>
      </c>
      <c r="C1584" s="9" t="s">
        <v>10193</v>
      </c>
      <c r="D1584" s="89" t="s">
        <v>15449</v>
      </c>
      <c r="E1584" s="9"/>
      <c r="F1584" s="89" t="s">
        <v>15447</v>
      </c>
      <c r="G1584" s="89"/>
    </row>
    <row r="1585">
      <c r="A1585" s="483" t="s">
        <v>4788</v>
      </c>
      <c r="B1585" s="523" t="s">
        <v>7260</v>
      </c>
      <c r="C1585" s="9" t="s">
        <v>15450</v>
      </c>
      <c r="D1585" s="89" t="s">
        <v>15451</v>
      </c>
      <c r="E1585" s="9" t="s">
        <v>15452</v>
      </c>
      <c r="F1585" s="89" t="s">
        <v>15453</v>
      </c>
      <c r="G1585" s="89"/>
    </row>
    <row r="1586">
      <c r="A1586" s="483" t="s">
        <v>4788</v>
      </c>
      <c r="B1586" s="523" t="s">
        <v>7260</v>
      </c>
      <c r="C1586" s="9" t="s">
        <v>15450</v>
      </c>
      <c r="D1586" s="89" t="s">
        <v>15454</v>
      </c>
      <c r="E1586" s="9" t="s">
        <v>15455</v>
      </c>
      <c r="F1586" s="89" t="s">
        <v>15453</v>
      </c>
      <c r="G1586" s="89"/>
    </row>
    <row r="1587">
      <c r="A1587" s="483" t="s">
        <v>4788</v>
      </c>
      <c r="B1587" s="523" t="s">
        <v>7260</v>
      </c>
      <c r="C1587" s="9" t="s">
        <v>15450</v>
      </c>
      <c r="D1587" s="89" t="s">
        <v>15456</v>
      </c>
      <c r="E1587" s="9" t="s">
        <v>15457</v>
      </c>
      <c r="F1587" s="89" t="s">
        <v>15453</v>
      </c>
      <c r="G1587" s="89"/>
    </row>
    <row r="1588">
      <c r="A1588" s="483" t="s">
        <v>4788</v>
      </c>
      <c r="B1588" s="523" t="s">
        <v>7260</v>
      </c>
      <c r="C1588" s="9" t="s">
        <v>15450</v>
      </c>
      <c r="D1588" s="89" t="s">
        <v>15458</v>
      </c>
      <c r="E1588" s="9" t="s">
        <v>15459</v>
      </c>
      <c r="F1588" s="89" t="s">
        <v>15453</v>
      </c>
      <c r="G1588" s="89"/>
    </row>
    <row r="1589">
      <c r="A1589" s="483" t="s">
        <v>4788</v>
      </c>
      <c r="B1589" s="523" t="s">
        <v>7260</v>
      </c>
      <c r="C1589" s="9" t="s">
        <v>15450</v>
      </c>
      <c r="D1589" s="89" t="s">
        <v>15460</v>
      </c>
      <c r="E1589" s="9" t="s">
        <v>15461</v>
      </c>
      <c r="F1589" s="89" t="s">
        <v>15453</v>
      </c>
      <c r="G1589" s="89"/>
    </row>
    <row r="1590">
      <c r="A1590" s="483" t="s">
        <v>4788</v>
      </c>
      <c r="B1590" s="523" t="s">
        <v>7260</v>
      </c>
      <c r="C1590" s="9" t="s">
        <v>15450</v>
      </c>
      <c r="D1590" s="89" t="s">
        <v>15462</v>
      </c>
      <c r="E1590" s="9" t="s">
        <v>15463</v>
      </c>
      <c r="F1590" s="89" t="s">
        <v>15453</v>
      </c>
      <c r="G1590" s="89"/>
    </row>
    <row r="1591">
      <c r="A1591" s="483" t="s">
        <v>4788</v>
      </c>
      <c r="B1591" s="523" t="s">
        <v>7260</v>
      </c>
      <c r="C1591" s="9" t="s">
        <v>15450</v>
      </c>
      <c r="D1591" s="89" t="s">
        <v>15464</v>
      </c>
      <c r="E1591" s="9" t="s">
        <v>15465</v>
      </c>
      <c r="F1591" s="89" t="s">
        <v>15453</v>
      </c>
      <c r="G1591" s="89"/>
    </row>
    <row r="1592">
      <c r="A1592" s="483" t="s">
        <v>4788</v>
      </c>
      <c r="B1592" s="523" t="s">
        <v>7260</v>
      </c>
      <c r="C1592" s="9" t="s">
        <v>15450</v>
      </c>
      <c r="D1592" s="89" t="s">
        <v>15466</v>
      </c>
      <c r="E1592" s="9" t="s">
        <v>15467</v>
      </c>
      <c r="F1592" s="89" t="s">
        <v>15453</v>
      </c>
      <c r="G1592" s="89"/>
    </row>
    <row r="1593">
      <c r="A1593" s="483" t="s">
        <v>388</v>
      </c>
      <c r="B1593" s="523" t="s">
        <v>1010</v>
      </c>
      <c r="C1593" s="14" t="s">
        <v>12398</v>
      </c>
      <c r="D1593" s="89" t="s">
        <v>15468</v>
      </c>
      <c r="E1593" s="9"/>
      <c r="F1593" s="89" t="s">
        <v>15469</v>
      </c>
      <c r="G1593" s="89"/>
    </row>
    <row r="1594">
      <c r="A1594" s="483" t="s">
        <v>388</v>
      </c>
      <c r="B1594" s="523" t="s">
        <v>1010</v>
      </c>
      <c r="C1594" s="14" t="s">
        <v>2204</v>
      </c>
      <c r="D1594" s="89" t="s">
        <v>2205</v>
      </c>
      <c r="E1594" s="9"/>
      <c r="F1594" s="89" t="s">
        <v>15447</v>
      </c>
      <c r="G1594" s="89"/>
    </row>
    <row r="1595">
      <c r="A1595" s="483" t="s">
        <v>388</v>
      </c>
      <c r="B1595" s="523" t="s">
        <v>1010</v>
      </c>
      <c r="C1595" s="14" t="s">
        <v>7539</v>
      </c>
      <c r="D1595" s="89" t="s">
        <v>11133</v>
      </c>
      <c r="E1595" s="9"/>
      <c r="F1595" s="89" t="s">
        <v>15470</v>
      </c>
      <c r="G1595" s="89"/>
    </row>
    <row r="1596">
      <c r="A1596" s="483" t="s">
        <v>388</v>
      </c>
      <c r="B1596" s="523" t="s">
        <v>1010</v>
      </c>
      <c r="C1596" s="14" t="s">
        <v>10636</v>
      </c>
      <c r="D1596" s="89" t="s">
        <v>15471</v>
      </c>
      <c r="E1596" s="9"/>
      <c r="F1596" s="89" t="s">
        <v>15472</v>
      </c>
      <c r="G1596" s="89"/>
    </row>
    <row r="1597">
      <c r="A1597" s="483" t="s">
        <v>388</v>
      </c>
      <c r="B1597" s="523" t="s">
        <v>1010</v>
      </c>
      <c r="C1597" s="9"/>
      <c r="D1597" s="9"/>
      <c r="E1597" s="9"/>
      <c r="F1597" s="89" t="s">
        <v>15473</v>
      </c>
      <c r="G1597" s="89"/>
    </row>
    <row r="1598">
      <c r="A1598" s="483" t="s">
        <v>234</v>
      </c>
      <c r="B1598" s="523" t="s">
        <v>13874</v>
      </c>
      <c r="C1598" s="9" t="s">
        <v>14397</v>
      </c>
      <c r="D1598" s="9" t="s">
        <v>14400</v>
      </c>
      <c r="E1598" s="9"/>
      <c r="F1598" s="89" t="s">
        <v>15472</v>
      </c>
      <c r="G1598" s="89"/>
    </row>
    <row r="1599">
      <c r="A1599" s="393" t="s">
        <v>15474</v>
      </c>
    </row>
    <row r="1600">
      <c r="A1600" s="300" t="s">
        <v>316</v>
      </c>
      <c r="B1600" s="447" t="s">
        <v>15475</v>
      </c>
      <c r="C1600" s="9" t="s">
        <v>15476</v>
      </c>
      <c r="D1600" s="89" t="s">
        <v>15477</v>
      </c>
      <c r="E1600" s="9" t="s">
        <v>15478</v>
      </c>
      <c r="F1600" s="25" t="s">
        <v>15479</v>
      </c>
      <c r="G1600" s="25"/>
    </row>
    <row r="1601">
      <c r="A1601" s="300" t="s">
        <v>248</v>
      </c>
      <c r="B1601" s="447" t="s">
        <v>4496</v>
      </c>
      <c r="C1601" s="9"/>
      <c r="D1601" s="89"/>
      <c r="E1601" s="9" t="s">
        <v>1021</v>
      </c>
      <c r="F1601" s="25" t="s">
        <v>15480</v>
      </c>
      <c r="G1601" s="25"/>
    </row>
    <row r="1602">
      <c r="A1602" s="300" t="s">
        <v>388</v>
      </c>
      <c r="B1602" s="524" t="s">
        <v>1010</v>
      </c>
      <c r="C1602" s="9" t="s">
        <v>14268</v>
      </c>
      <c r="D1602" s="89" t="s">
        <v>15481</v>
      </c>
      <c r="E1602" s="9" t="s">
        <v>232</v>
      </c>
      <c r="F1602" s="25" t="s">
        <v>15482</v>
      </c>
      <c r="G1602" s="25"/>
    </row>
    <row r="1603">
      <c r="A1603" s="300" t="s">
        <v>388</v>
      </c>
      <c r="B1603" s="524" t="s">
        <v>1010</v>
      </c>
      <c r="C1603" s="9" t="s">
        <v>2144</v>
      </c>
      <c r="D1603" s="89" t="s">
        <v>368</v>
      </c>
      <c r="E1603" s="9"/>
      <c r="F1603" s="25" t="s">
        <v>15483</v>
      </c>
      <c r="G1603" s="25"/>
    </row>
    <row r="1604">
      <c r="A1604" s="300" t="s">
        <v>388</v>
      </c>
      <c r="B1604" s="524" t="s">
        <v>1010</v>
      </c>
      <c r="C1604" s="9" t="s">
        <v>11406</v>
      </c>
      <c r="D1604" s="89" t="s">
        <v>368</v>
      </c>
      <c r="E1604" s="9"/>
      <c r="F1604" s="25" t="s">
        <v>15484</v>
      </c>
      <c r="G1604" s="25"/>
    </row>
    <row r="1605">
      <c r="A1605" s="300" t="s">
        <v>388</v>
      </c>
      <c r="B1605" s="524" t="s">
        <v>1010</v>
      </c>
      <c r="C1605" s="9" t="s">
        <v>12398</v>
      </c>
      <c r="D1605" s="89" t="s">
        <v>4777</v>
      </c>
      <c r="E1605" s="9" t="s">
        <v>15485</v>
      </c>
      <c r="F1605" s="25" t="s">
        <v>15486</v>
      </c>
      <c r="G1605" s="25"/>
    </row>
    <row r="1606">
      <c r="A1606" s="300" t="s">
        <v>388</v>
      </c>
      <c r="B1606" s="524" t="s">
        <v>1010</v>
      </c>
      <c r="C1606" s="9" t="s">
        <v>2204</v>
      </c>
      <c r="D1606" s="89" t="s">
        <v>15487</v>
      </c>
      <c r="E1606" s="9"/>
      <c r="F1606" s="25" t="s">
        <v>15488</v>
      </c>
      <c r="G1606" s="25"/>
    </row>
    <row r="1607">
      <c r="A1607" s="300" t="s">
        <v>388</v>
      </c>
      <c r="B1607" s="524" t="s">
        <v>1010</v>
      </c>
      <c r="C1607" s="9"/>
      <c r="D1607" s="89"/>
      <c r="E1607" s="9"/>
      <c r="F1607" s="25" t="s">
        <v>15489</v>
      </c>
      <c r="G1607" s="25"/>
    </row>
    <row r="1608">
      <c r="A1608" s="300" t="s">
        <v>234</v>
      </c>
      <c r="B1608" s="117" t="s">
        <v>4413</v>
      </c>
      <c r="C1608" s="9" t="s">
        <v>15490</v>
      </c>
      <c r="D1608" s="89" t="s">
        <v>15491</v>
      </c>
      <c r="E1608" s="9" t="s">
        <v>15492</v>
      </c>
      <c r="F1608" s="25" t="s">
        <v>15493</v>
      </c>
      <c r="G1608" s="25"/>
    </row>
    <row r="1609">
      <c r="A1609" s="300" t="s">
        <v>234</v>
      </c>
      <c r="B1609" s="117" t="s">
        <v>12033</v>
      </c>
      <c r="C1609" s="9" t="s">
        <v>15494</v>
      </c>
      <c r="D1609" s="89" t="s">
        <v>6990</v>
      </c>
      <c r="E1609" s="9" t="s">
        <v>13408</v>
      </c>
      <c r="F1609" s="25" t="s">
        <v>15493</v>
      </c>
      <c r="G1609" s="25"/>
    </row>
    <row r="1610">
      <c r="A1610" s="300" t="s">
        <v>234</v>
      </c>
      <c r="B1610" s="117" t="s">
        <v>12033</v>
      </c>
      <c r="C1610" s="9" t="s">
        <v>15495</v>
      </c>
      <c r="D1610" s="89" t="s">
        <v>1190</v>
      </c>
      <c r="E1610" s="9" t="s">
        <v>15496</v>
      </c>
      <c r="F1610" s="25" t="s">
        <v>15486</v>
      </c>
      <c r="G1610" s="25"/>
    </row>
    <row r="1611">
      <c r="A1611" s="300" t="s">
        <v>234</v>
      </c>
      <c r="B1611" s="117" t="s">
        <v>12033</v>
      </c>
      <c r="C1611" s="9" t="s">
        <v>15497</v>
      </c>
      <c r="D1611" s="89" t="s">
        <v>6990</v>
      </c>
      <c r="E1611" s="9" t="s">
        <v>15498</v>
      </c>
      <c r="F1611" s="25" t="s">
        <v>15499</v>
      </c>
      <c r="G1611" s="25"/>
    </row>
    <row r="1612">
      <c r="A1612" s="393" t="s">
        <v>15500</v>
      </c>
    </row>
    <row r="1613">
      <c r="A1613" s="525" t="s">
        <v>388</v>
      </c>
      <c r="B1613" s="526" t="s">
        <v>1010</v>
      </c>
      <c r="C1613" s="9" t="s">
        <v>2182</v>
      </c>
      <c r="D1613" s="89" t="s">
        <v>15501</v>
      </c>
      <c r="E1613" s="9" t="s">
        <v>5287</v>
      </c>
      <c r="F1613" s="25" t="s">
        <v>15502</v>
      </c>
      <c r="G1613" s="25"/>
    </row>
    <row r="1614">
      <c r="A1614" s="393" t="s">
        <v>15503</v>
      </c>
    </row>
    <row r="1615">
      <c r="A1615" s="513" t="s">
        <v>13609</v>
      </c>
      <c r="B1615" s="527" t="s">
        <v>13610</v>
      </c>
      <c r="C1615" s="9" t="s">
        <v>13611</v>
      </c>
      <c r="D1615" s="25" t="s">
        <v>13612</v>
      </c>
      <c r="E1615" s="89"/>
      <c r="F1615" s="89" t="s">
        <v>15504</v>
      </c>
      <c r="G1615" s="89"/>
    </row>
    <row r="1616">
      <c r="A1616" s="60" t="s">
        <v>366</v>
      </c>
    </row>
    <row r="1617">
      <c r="A1617" s="513" t="s">
        <v>368</v>
      </c>
      <c r="B1617" s="527" t="s">
        <v>368</v>
      </c>
      <c r="C1617" s="89"/>
      <c r="D1617" s="89"/>
      <c r="E1617" s="89" t="s">
        <v>2010</v>
      </c>
      <c r="F1617" s="89" t="s">
        <v>15505</v>
      </c>
      <c r="G1617" s="89"/>
    </row>
    <row r="1618">
      <c r="A1618" s="393" t="s">
        <v>15506</v>
      </c>
    </row>
    <row r="1619">
      <c r="A1619" s="528" t="s">
        <v>2463</v>
      </c>
      <c r="B1619" s="529" t="s">
        <v>2464</v>
      </c>
      <c r="C1619" s="13"/>
      <c r="D1619" s="13"/>
      <c r="E1619" s="13"/>
      <c r="F1619" s="13" t="s">
        <v>15507</v>
      </c>
      <c r="G1619" s="13"/>
    </row>
    <row r="1620">
      <c r="A1620" s="151" t="s">
        <v>230</v>
      </c>
      <c r="B1620" s="529" t="s">
        <v>2597</v>
      </c>
      <c r="C1620" s="9" t="s">
        <v>2598</v>
      </c>
      <c r="D1620" s="89" t="s">
        <v>13150</v>
      </c>
      <c r="E1620" s="9"/>
      <c r="F1620" s="14" t="s">
        <v>15508</v>
      </c>
      <c r="G1620" s="13"/>
    </row>
    <row r="1621">
      <c r="A1621" s="441" t="s">
        <v>15509</v>
      </c>
      <c r="B1621" s="530" t="s">
        <v>15510</v>
      </c>
      <c r="C1621" s="14" t="s">
        <v>15511</v>
      </c>
      <c r="D1621" s="14" t="s">
        <v>15512</v>
      </c>
      <c r="E1621" s="14" t="s">
        <v>15513</v>
      </c>
      <c r="F1621" s="13" t="s">
        <v>15514</v>
      </c>
      <c r="G1621" s="13"/>
    </row>
    <row r="1622">
      <c r="A1622" s="528" t="s">
        <v>388</v>
      </c>
      <c r="B1622" s="128" t="s">
        <v>1006</v>
      </c>
      <c r="C1622" s="13" t="s">
        <v>2106</v>
      </c>
      <c r="D1622" s="13" t="s">
        <v>8261</v>
      </c>
      <c r="E1622" s="13"/>
      <c r="F1622" s="13" t="s">
        <v>15515</v>
      </c>
      <c r="G1622" s="13"/>
    </row>
    <row r="1623">
      <c r="A1623" s="528" t="s">
        <v>1016</v>
      </c>
      <c r="B1623" s="128" t="s">
        <v>368</v>
      </c>
      <c r="C1623" s="13"/>
      <c r="D1623" s="13"/>
      <c r="E1623" s="13"/>
      <c r="F1623" s="13"/>
      <c r="G1623" s="13"/>
    </row>
    <row r="1624">
      <c r="A1624" s="528" t="s">
        <v>3368</v>
      </c>
      <c r="B1624" s="128" t="s">
        <v>3369</v>
      </c>
      <c r="C1624" s="13"/>
      <c r="D1624" s="14" t="s">
        <v>15516</v>
      </c>
      <c r="E1624" s="13"/>
      <c r="F1624" s="14" t="s">
        <v>15517</v>
      </c>
      <c r="G1624" s="13"/>
    </row>
    <row r="1625">
      <c r="A1625" s="393"/>
    </row>
    <row r="1626">
      <c r="A1626" s="432"/>
    </row>
    <row r="1629">
      <c r="A1629" s="17" t="s">
        <v>195</v>
      </c>
    </row>
    <row r="1630">
      <c r="A1630" s="531" t="s">
        <v>12601</v>
      </c>
    </row>
    <row r="1631">
      <c r="A1631" s="221" t="s">
        <v>15518</v>
      </c>
    </row>
  </sheetData>
  <mergeCells count="120">
    <mergeCell ref="A670:G670"/>
    <mergeCell ref="A678:G678"/>
    <mergeCell ref="A682:G682"/>
    <mergeCell ref="A684:G684"/>
    <mergeCell ref="A693:G693"/>
    <mergeCell ref="A696:G696"/>
    <mergeCell ref="A747:G747"/>
    <mergeCell ref="A751:G751"/>
    <mergeCell ref="A754:G754"/>
    <mergeCell ref="A756:G756"/>
    <mergeCell ref="A791:G791"/>
    <mergeCell ref="A846:G846"/>
    <mergeCell ref="A860:G860"/>
    <mergeCell ref="A885:G885"/>
    <mergeCell ref="A890:G890"/>
    <mergeCell ref="A929:G929"/>
    <mergeCell ref="A960:G960"/>
    <mergeCell ref="A973:G973"/>
    <mergeCell ref="A984:G984"/>
    <mergeCell ref="A990:G990"/>
    <mergeCell ref="A991:G993"/>
    <mergeCell ref="A994:G994"/>
    <mergeCell ref="A995:G995"/>
    <mergeCell ref="A996:G996"/>
    <mergeCell ref="A997:G997"/>
    <mergeCell ref="A1025:G1025"/>
    <mergeCell ref="A1026:F1026"/>
    <mergeCell ref="A1040:G1040"/>
    <mergeCell ref="A1081:G1081"/>
    <mergeCell ref="A1085:G1085"/>
    <mergeCell ref="A1240:G1240"/>
    <mergeCell ref="A1247:G1247"/>
    <mergeCell ref="A1349:G1349"/>
    <mergeCell ref="A1351:G1351"/>
    <mergeCell ref="A1377:G1377"/>
    <mergeCell ref="A1380:G1380"/>
    <mergeCell ref="A1382:G1382"/>
    <mergeCell ref="A1383:G1385"/>
    <mergeCell ref="A1386:G1386"/>
    <mergeCell ref="A1387:G1387"/>
    <mergeCell ref="A1389:G1389"/>
    <mergeCell ref="A1391:G1391"/>
    <mergeCell ref="A1393:G1393"/>
    <mergeCell ref="A1415:G1415"/>
    <mergeCell ref="A1416:G1416"/>
    <mergeCell ref="A1422:G1422"/>
    <mergeCell ref="A1425:G1425"/>
    <mergeCell ref="A1438:G1438"/>
    <mergeCell ref="A1453:G1453"/>
    <mergeCell ref="A1458:G1458"/>
    <mergeCell ref="A1468:G1468"/>
    <mergeCell ref="A1479:G1479"/>
    <mergeCell ref="A1482:G1482"/>
    <mergeCell ref="A1493:G1493"/>
    <mergeCell ref="A1497:G1497"/>
    <mergeCell ref="A1507:G1507"/>
    <mergeCell ref="A1614:G1614"/>
    <mergeCell ref="A1616:G1616"/>
    <mergeCell ref="A1618:G1618"/>
    <mergeCell ref="A1625:G1625"/>
    <mergeCell ref="A1626:G1628"/>
    <mergeCell ref="A1629:G1629"/>
    <mergeCell ref="A1630:G1630"/>
    <mergeCell ref="A1631:G1631"/>
    <mergeCell ref="A1525:G1525"/>
    <mergeCell ref="A1529:G1529"/>
    <mergeCell ref="A1544:G1544"/>
    <mergeCell ref="A1551:G1551"/>
    <mergeCell ref="A1581:G1581"/>
    <mergeCell ref="A1599:G1599"/>
    <mergeCell ref="A1612:G1612"/>
    <mergeCell ref="A2:E2"/>
    <mergeCell ref="F2:G2"/>
    <mergeCell ref="A3:G4"/>
    <mergeCell ref="A5:G5"/>
    <mergeCell ref="A6:G6"/>
    <mergeCell ref="A11:G11"/>
    <mergeCell ref="A12:G12"/>
    <mergeCell ref="A14:G14"/>
    <mergeCell ref="A15:G15"/>
    <mergeCell ref="A19:G19"/>
    <mergeCell ref="A21:G21"/>
    <mergeCell ref="A22:G22"/>
    <mergeCell ref="A25:G25"/>
    <mergeCell ref="A28:G28"/>
    <mergeCell ref="A174:G174"/>
    <mergeCell ref="A186:G186"/>
    <mergeCell ref="A199:G199"/>
    <mergeCell ref="A207:G207"/>
    <mergeCell ref="A218:G218"/>
    <mergeCell ref="A220:G220"/>
    <mergeCell ref="A221:G221"/>
    <mergeCell ref="A222:G222"/>
    <mergeCell ref="A224:G224"/>
    <mergeCell ref="A233:G233"/>
    <mergeCell ref="A239:G239"/>
    <mergeCell ref="A253:G253"/>
    <mergeCell ref="A330:G330"/>
    <mergeCell ref="A340:G342"/>
    <mergeCell ref="A343:G343"/>
    <mergeCell ref="A344:G344"/>
    <mergeCell ref="A345:G345"/>
    <mergeCell ref="A346:G346"/>
    <mergeCell ref="A425:G425"/>
    <mergeCell ref="A429:G429"/>
    <mergeCell ref="A514:G514"/>
    <mergeCell ref="A523:G523"/>
    <mergeCell ref="A531:G531"/>
    <mergeCell ref="A569:G569"/>
    <mergeCell ref="A571:G571"/>
    <mergeCell ref="A613:G613"/>
    <mergeCell ref="A619:G619"/>
    <mergeCell ref="A620:G620"/>
    <mergeCell ref="A1042:G1042"/>
    <mergeCell ref="A1043:F1043"/>
    <mergeCell ref="A1047:G1047"/>
    <mergeCell ref="A1048:F1048"/>
    <mergeCell ref="A1066:G1066"/>
    <mergeCell ref="A1070:G1070"/>
    <mergeCell ref="A1071:F1071"/>
  </mergeCells>
  <hyperlinks>
    <hyperlink display="Classic" location="Sonic!A12:G12" ref="B7"/>
    <hyperlink display="Modern" location="Sonic!A344:G344" ref="B8"/>
    <hyperlink display="Portable" location="Sonic!A995:G995" ref="B9"/>
    <hyperlink display="Other" location="Sonic!A1387:G1387" ref="B10"/>
    <hyperlink r:id="rId2" ref="G16"/>
    <hyperlink r:id="rId3" ref="G240"/>
    <hyperlink r:id="rId4" ref="G243"/>
    <hyperlink r:id="rId5" ref="G244"/>
    <hyperlink r:id="rId6" ref="G245"/>
    <hyperlink r:id="rId7" ref="G246"/>
    <hyperlink r:id="rId8" ref="G247"/>
    <hyperlink r:id="rId9" ref="G248"/>
    <hyperlink r:id="rId10" ref="G249"/>
    <hyperlink r:id="rId11" ref="G250"/>
    <hyperlink r:id="rId12" ref="G251"/>
    <hyperlink r:id="rId13" ref="G494"/>
    <hyperlink r:id="rId14" ref="G495"/>
    <hyperlink r:id="rId15" ref="G496"/>
    <hyperlink r:id="rId16" ref="G497"/>
    <hyperlink r:id="rId17" ref="G498"/>
    <hyperlink r:id="rId18" ref="G499"/>
    <hyperlink r:id="rId19" ref="F683"/>
    <hyperlink r:id="rId20" ref="E1041"/>
    <hyperlink r:id="rId21" ref="G1094"/>
    <hyperlink r:id="rId22" ref="G1096"/>
    <hyperlink r:id="rId23" ref="G1100"/>
    <hyperlink r:id="rId24" ref="G1163"/>
    <hyperlink r:id="rId25" ref="B1621"/>
  </hyperlinks>
  <printOptions gridLines="1" horizontalCentered="1"/>
  <pageMargins bottom="0.75" footer="0.0" header="0.0" left="0.7" right="0.7" top="0.75"/>
  <pageSetup fitToHeight="0" paperSize="9" cellComments="atEnd" orientation="landscape" pageOrder="overThenDown"/>
  <drawing r:id="rId26"/>
  <legacyDrawing r:id="rId2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4.43"/>
    <col customWidth="1" min="2" max="2" width="37.29"/>
    <col customWidth="1" min="3" max="3" width="45.0"/>
    <col customWidth="1" min="4" max="4" width="36.57"/>
    <col customWidth="1" min="5" max="5" width="38.71"/>
    <col customWidth="1" min="6" max="6" width="79.86"/>
    <col customWidth="1" min="7" max="7" width="10.43"/>
  </cols>
  <sheetData>
    <row r="1">
      <c r="A1" s="1" t="s">
        <v>0</v>
      </c>
      <c r="B1" s="2" t="s">
        <v>1</v>
      </c>
      <c r="C1" s="2" t="s">
        <v>2</v>
      </c>
      <c r="D1" s="2" t="s">
        <v>3</v>
      </c>
      <c r="E1" s="2" t="s">
        <v>4</v>
      </c>
      <c r="F1" s="1" t="s">
        <v>5</v>
      </c>
      <c r="G1" s="1" t="s">
        <v>6</v>
      </c>
    </row>
    <row r="2" ht="39.0" customHeight="1">
      <c r="A2" s="28" t="s">
        <v>15519</v>
      </c>
      <c r="B2" s="4"/>
      <c r="C2" s="4"/>
      <c r="D2" s="4"/>
      <c r="E2" s="4"/>
      <c r="F2" s="29"/>
      <c r="G2" s="23"/>
    </row>
    <row r="3">
      <c r="A3" s="30" t="s">
        <v>15520</v>
      </c>
    </row>
    <row r="5">
      <c r="A5" s="31" t="s">
        <v>200</v>
      </c>
    </row>
    <row r="6">
      <c r="A6" s="32"/>
    </row>
    <row r="7">
      <c r="A7" s="33" t="s">
        <v>201</v>
      </c>
      <c r="B7" s="226" t="s">
        <v>5942</v>
      </c>
      <c r="C7" s="38"/>
      <c r="D7" s="38"/>
      <c r="E7" s="38"/>
      <c r="F7" s="38"/>
      <c r="G7" s="38"/>
    </row>
    <row r="8">
      <c r="A8" s="33" t="s">
        <v>5943</v>
      </c>
      <c r="B8" s="226" t="s">
        <v>15521</v>
      </c>
      <c r="C8" s="38"/>
      <c r="D8" s="38"/>
      <c r="E8" s="38"/>
      <c r="F8" s="38"/>
      <c r="G8" s="38"/>
    </row>
    <row r="9">
      <c r="A9" s="33" t="s">
        <v>5945</v>
      </c>
      <c r="B9" s="226"/>
      <c r="C9" s="38"/>
      <c r="D9" s="38"/>
      <c r="E9" s="38"/>
      <c r="F9" s="38"/>
      <c r="G9" s="38"/>
    </row>
    <row r="10">
      <c r="A10" s="17"/>
    </row>
    <row r="11">
      <c r="A11" s="38" t="s">
        <v>228</v>
      </c>
    </row>
    <row r="12">
      <c r="A12" s="17"/>
    </row>
    <row r="13">
      <c r="A13" s="1" t="s">
        <v>15522</v>
      </c>
    </row>
    <row r="14">
      <c r="A14" s="231" t="s">
        <v>642</v>
      </c>
      <c r="B14" s="523" t="s">
        <v>7592</v>
      </c>
      <c r="C14" s="9" t="s">
        <v>15523</v>
      </c>
      <c r="D14" s="89" t="s">
        <v>15524</v>
      </c>
      <c r="E14" s="91" t="s">
        <v>15525</v>
      </c>
      <c r="F14" s="85" t="s">
        <v>15526</v>
      </c>
      <c r="G14" s="127" t="s">
        <v>1333</v>
      </c>
    </row>
    <row r="15">
      <c r="A15" s="231" t="s">
        <v>642</v>
      </c>
      <c r="B15" s="523" t="s">
        <v>7592</v>
      </c>
      <c r="C15" s="9" t="s">
        <v>7597</v>
      </c>
      <c r="D15" s="89" t="s">
        <v>7598</v>
      </c>
      <c r="E15" s="91" t="s">
        <v>7599</v>
      </c>
      <c r="F15" s="85" t="s">
        <v>15527</v>
      </c>
      <c r="G15" s="127" t="s">
        <v>1333</v>
      </c>
    </row>
    <row r="16">
      <c r="A16" s="231" t="s">
        <v>4540</v>
      </c>
      <c r="B16" s="523" t="s">
        <v>15528</v>
      </c>
      <c r="C16" s="9" t="s">
        <v>4542</v>
      </c>
      <c r="D16" s="89" t="s">
        <v>15529</v>
      </c>
      <c r="E16" s="91"/>
      <c r="F16" s="85" t="s">
        <v>15530</v>
      </c>
      <c r="G16" s="127" t="s">
        <v>1333</v>
      </c>
    </row>
    <row r="17">
      <c r="A17" s="231" t="s">
        <v>4540</v>
      </c>
      <c r="B17" s="523" t="s">
        <v>4545</v>
      </c>
      <c r="C17" s="9" t="s">
        <v>5974</v>
      </c>
      <c r="D17" s="89" t="s">
        <v>11240</v>
      </c>
      <c r="E17" s="91"/>
      <c r="F17" s="191" t="s">
        <v>152</v>
      </c>
      <c r="G17" s="127" t="s">
        <v>1333</v>
      </c>
    </row>
    <row r="18">
      <c r="A18" s="231" t="s">
        <v>248</v>
      </c>
      <c r="B18" s="523" t="s">
        <v>5986</v>
      </c>
      <c r="C18" s="9" t="s">
        <v>15531</v>
      </c>
      <c r="D18" s="89" t="s">
        <v>15532</v>
      </c>
      <c r="E18" s="91" t="s">
        <v>15533</v>
      </c>
      <c r="F18" s="191" t="s">
        <v>152</v>
      </c>
      <c r="G18" s="127" t="s">
        <v>1333</v>
      </c>
    </row>
    <row r="19">
      <c r="A19" s="231" t="s">
        <v>248</v>
      </c>
      <c r="B19" s="523" t="s">
        <v>5986</v>
      </c>
      <c r="C19" s="9" t="s">
        <v>15534</v>
      </c>
      <c r="D19" s="89" t="s">
        <v>15535</v>
      </c>
      <c r="E19" s="91" t="s">
        <v>15536</v>
      </c>
      <c r="F19" s="191" t="s">
        <v>152</v>
      </c>
      <c r="G19" s="127" t="s">
        <v>1333</v>
      </c>
    </row>
    <row r="20">
      <c r="A20" s="231" t="s">
        <v>248</v>
      </c>
      <c r="B20" s="523" t="s">
        <v>5986</v>
      </c>
      <c r="C20" s="9" t="s">
        <v>15537</v>
      </c>
      <c r="D20" s="89" t="s">
        <v>15538</v>
      </c>
      <c r="E20" s="91"/>
      <c r="F20" s="85" t="s">
        <v>15539</v>
      </c>
      <c r="G20" s="127" t="s">
        <v>1333</v>
      </c>
    </row>
    <row r="21">
      <c r="A21" s="231" t="s">
        <v>988</v>
      </c>
      <c r="B21" s="523" t="s">
        <v>6147</v>
      </c>
      <c r="C21" s="9" t="s">
        <v>15540</v>
      </c>
      <c r="D21" s="9" t="s">
        <v>15541</v>
      </c>
      <c r="E21" s="91" t="s">
        <v>15542</v>
      </c>
      <c r="F21" s="85" t="s">
        <v>15543</v>
      </c>
      <c r="G21" s="127" t="s">
        <v>1333</v>
      </c>
    </row>
    <row r="22">
      <c r="A22" s="231" t="s">
        <v>988</v>
      </c>
      <c r="B22" s="523" t="s">
        <v>6147</v>
      </c>
      <c r="C22" s="9" t="s">
        <v>15544</v>
      </c>
      <c r="D22" s="9" t="s">
        <v>15545</v>
      </c>
      <c r="E22" s="91" t="s">
        <v>15546</v>
      </c>
      <c r="F22" s="85" t="s">
        <v>15547</v>
      </c>
      <c r="G22" s="127" t="s">
        <v>1333</v>
      </c>
    </row>
    <row r="23">
      <c r="A23" s="231" t="s">
        <v>988</v>
      </c>
      <c r="B23" s="523" t="s">
        <v>6147</v>
      </c>
      <c r="C23" s="9" t="s">
        <v>15548</v>
      </c>
      <c r="D23" s="91" t="s">
        <v>15549</v>
      </c>
      <c r="E23" s="91" t="s">
        <v>15550</v>
      </c>
      <c r="F23" s="191" t="s">
        <v>152</v>
      </c>
      <c r="G23" s="127" t="s">
        <v>1333</v>
      </c>
    </row>
    <row r="24">
      <c r="A24" s="231" t="s">
        <v>988</v>
      </c>
      <c r="B24" s="523" t="s">
        <v>6147</v>
      </c>
      <c r="C24" s="244" t="s">
        <v>15551</v>
      </c>
      <c r="D24" s="91" t="s">
        <v>8736</v>
      </c>
      <c r="E24" s="91" t="s">
        <v>6573</v>
      </c>
      <c r="F24" s="85" t="s">
        <v>15552</v>
      </c>
      <c r="G24" s="127" t="s">
        <v>1333</v>
      </c>
    </row>
    <row r="25">
      <c r="A25" s="231" t="s">
        <v>988</v>
      </c>
      <c r="B25" s="523" t="s">
        <v>6147</v>
      </c>
      <c r="C25" s="91" t="s">
        <v>15553</v>
      </c>
      <c r="D25" s="91" t="s">
        <v>15554</v>
      </c>
      <c r="E25" s="91" t="s">
        <v>15555</v>
      </c>
      <c r="F25" s="85" t="s">
        <v>15556</v>
      </c>
      <c r="G25" s="127" t="s">
        <v>1333</v>
      </c>
    </row>
    <row r="26">
      <c r="A26" s="60" t="s">
        <v>366</v>
      </c>
    </row>
    <row r="27">
      <c r="A27" s="231" t="s">
        <v>368</v>
      </c>
      <c r="B27" s="523" t="s">
        <v>368</v>
      </c>
      <c r="C27" s="9"/>
      <c r="D27" s="89"/>
      <c r="E27" s="91" t="s">
        <v>15557</v>
      </c>
      <c r="F27" s="191" t="s">
        <v>152</v>
      </c>
      <c r="G27" s="85"/>
    </row>
    <row r="28">
      <c r="A28" s="1" t="s">
        <v>15558</v>
      </c>
    </row>
    <row r="29">
      <c r="A29" s="532" t="s">
        <v>642</v>
      </c>
      <c r="B29" s="533" t="s">
        <v>6575</v>
      </c>
      <c r="C29" s="9" t="s">
        <v>12522</v>
      </c>
      <c r="D29" s="9" t="s">
        <v>12523</v>
      </c>
      <c r="E29" s="91" t="s">
        <v>12007</v>
      </c>
      <c r="F29" s="191" t="s">
        <v>152</v>
      </c>
      <c r="G29" s="85"/>
    </row>
    <row r="30">
      <c r="A30" s="532" t="s">
        <v>316</v>
      </c>
      <c r="B30" s="533" t="s">
        <v>4517</v>
      </c>
      <c r="C30" s="9" t="s">
        <v>15559</v>
      </c>
      <c r="D30" s="91" t="s">
        <v>15560</v>
      </c>
      <c r="E30" s="91"/>
      <c r="F30" s="85" t="s">
        <v>15561</v>
      </c>
      <c r="G30" s="85"/>
    </row>
    <row r="31">
      <c r="A31" s="532" t="s">
        <v>316</v>
      </c>
      <c r="B31" s="533" t="s">
        <v>4517</v>
      </c>
      <c r="C31" s="9" t="s">
        <v>6595</v>
      </c>
      <c r="D31" s="91" t="s">
        <v>6596</v>
      </c>
      <c r="E31" s="91"/>
      <c r="F31" s="85" t="s">
        <v>15562</v>
      </c>
      <c r="G31" s="85"/>
    </row>
    <row r="32">
      <c r="A32" s="532" t="s">
        <v>316</v>
      </c>
      <c r="B32" s="533" t="s">
        <v>4517</v>
      </c>
      <c r="C32" s="9" t="s">
        <v>15563</v>
      </c>
      <c r="D32" s="91" t="s">
        <v>15564</v>
      </c>
      <c r="E32" s="91"/>
      <c r="F32" s="85" t="s">
        <v>15565</v>
      </c>
      <c r="G32" s="85"/>
    </row>
    <row r="33">
      <c r="A33" s="532" t="s">
        <v>316</v>
      </c>
      <c r="B33" s="533" t="s">
        <v>4517</v>
      </c>
      <c r="C33" s="14" t="s">
        <v>15566</v>
      </c>
      <c r="D33" s="14" t="s">
        <v>15567</v>
      </c>
      <c r="E33" s="91"/>
      <c r="F33" s="85" t="s">
        <v>15568</v>
      </c>
      <c r="G33" s="85"/>
    </row>
    <row r="34">
      <c r="A34" s="532" t="s">
        <v>316</v>
      </c>
      <c r="B34" s="533" t="s">
        <v>4517</v>
      </c>
      <c r="C34" s="14" t="s">
        <v>12089</v>
      </c>
      <c r="D34" s="14" t="s">
        <v>12090</v>
      </c>
      <c r="E34" s="91"/>
      <c r="F34" s="191" t="s">
        <v>152</v>
      </c>
      <c r="G34" s="85"/>
    </row>
    <row r="35">
      <c r="A35" s="532" t="s">
        <v>316</v>
      </c>
      <c r="B35" s="533" t="s">
        <v>4517</v>
      </c>
      <c r="C35" s="14" t="s">
        <v>6770</v>
      </c>
      <c r="D35" s="14" t="s">
        <v>6771</v>
      </c>
      <c r="E35" s="91"/>
      <c r="F35" s="85" t="s">
        <v>15569</v>
      </c>
      <c r="G35" s="85"/>
    </row>
    <row r="36">
      <c r="A36" s="532" t="s">
        <v>316</v>
      </c>
      <c r="B36" s="533" t="s">
        <v>4517</v>
      </c>
      <c r="C36" s="9" t="s">
        <v>15570</v>
      </c>
      <c r="D36" s="89" t="s">
        <v>15571</v>
      </c>
      <c r="E36" s="91"/>
      <c r="F36" s="85" t="s">
        <v>15572</v>
      </c>
      <c r="G36" s="85"/>
    </row>
    <row r="37">
      <c r="A37" s="532" t="s">
        <v>316</v>
      </c>
      <c r="B37" s="533" t="s">
        <v>4517</v>
      </c>
      <c r="C37" s="9" t="s">
        <v>15573</v>
      </c>
      <c r="D37" s="89" t="s">
        <v>15574</v>
      </c>
      <c r="E37" s="91"/>
      <c r="F37" s="85" t="s">
        <v>15575</v>
      </c>
      <c r="G37" s="85"/>
    </row>
    <row r="38">
      <c r="A38" s="532" t="s">
        <v>316</v>
      </c>
      <c r="B38" s="533" t="s">
        <v>6271</v>
      </c>
      <c r="C38" s="9" t="s">
        <v>15576</v>
      </c>
      <c r="D38" s="89" t="s">
        <v>15577</v>
      </c>
      <c r="E38" s="91"/>
      <c r="F38" s="85" t="s">
        <v>15578</v>
      </c>
      <c r="G38" s="85"/>
    </row>
    <row r="39">
      <c r="A39" s="532" t="s">
        <v>316</v>
      </c>
      <c r="B39" s="533" t="s">
        <v>7800</v>
      </c>
      <c r="C39" s="9" t="s">
        <v>15579</v>
      </c>
      <c r="D39" s="89" t="s">
        <v>15580</v>
      </c>
      <c r="E39" s="91"/>
      <c r="F39" s="85" t="s">
        <v>15581</v>
      </c>
      <c r="G39" s="85"/>
    </row>
    <row r="40">
      <c r="A40" s="532" t="s">
        <v>316</v>
      </c>
      <c r="B40" s="533" t="s">
        <v>7800</v>
      </c>
      <c r="C40" s="9" t="s">
        <v>15582</v>
      </c>
      <c r="D40" s="89" t="s">
        <v>15580</v>
      </c>
      <c r="E40" s="91"/>
      <c r="F40" s="85" t="s">
        <v>15581</v>
      </c>
      <c r="G40" s="85"/>
    </row>
    <row r="41">
      <c r="A41" s="532" t="s">
        <v>316</v>
      </c>
      <c r="B41" s="533" t="s">
        <v>6023</v>
      </c>
      <c r="C41" s="9" t="s">
        <v>15583</v>
      </c>
      <c r="D41" s="89" t="s">
        <v>1190</v>
      </c>
      <c r="E41" s="91"/>
      <c r="F41" s="85" t="s">
        <v>15584</v>
      </c>
      <c r="G41" s="85"/>
    </row>
    <row r="42">
      <c r="A42" s="532" t="s">
        <v>316</v>
      </c>
      <c r="B42" s="533" t="s">
        <v>6023</v>
      </c>
      <c r="C42" s="9" t="s">
        <v>15583</v>
      </c>
      <c r="D42" s="89" t="s">
        <v>15585</v>
      </c>
      <c r="E42" s="91"/>
      <c r="F42" s="85" t="s">
        <v>15584</v>
      </c>
      <c r="G42" s="85"/>
    </row>
    <row r="43">
      <c r="A43" s="532" t="s">
        <v>316</v>
      </c>
      <c r="B43" s="533" t="s">
        <v>6023</v>
      </c>
      <c r="C43" s="9" t="s">
        <v>15583</v>
      </c>
      <c r="D43" s="89" t="s">
        <v>13506</v>
      </c>
      <c r="E43" s="91"/>
      <c r="F43" s="85" t="s">
        <v>15586</v>
      </c>
      <c r="G43" s="85"/>
    </row>
    <row r="44">
      <c r="A44" s="532" t="s">
        <v>316</v>
      </c>
      <c r="B44" s="533" t="s">
        <v>6023</v>
      </c>
      <c r="C44" s="9" t="s">
        <v>15587</v>
      </c>
      <c r="D44" s="91" t="s">
        <v>14616</v>
      </c>
      <c r="E44" s="91"/>
      <c r="F44" s="85" t="s">
        <v>15588</v>
      </c>
      <c r="G44" s="85"/>
    </row>
    <row r="45">
      <c r="A45" s="532" t="s">
        <v>4521</v>
      </c>
      <c r="B45" s="533" t="s">
        <v>4522</v>
      </c>
      <c r="C45" s="9" t="s">
        <v>8173</v>
      </c>
      <c r="D45" s="89" t="s">
        <v>4524</v>
      </c>
      <c r="E45" s="91"/>
      <c r="F45" s="191" t="s">
        <v>152</v>
      </c>
      <c r="G45" s="85"/>
    </row>
    <row r="46">
      <c r="A46" s="532" t="s">
        <v>4521</v>
      </c>
      <c r="B46" s="533" t="s">
        <v>4522</v>
      </c>
      <c r="C46" s="9" t="s">
        <v>6060</v>
      </c>
      <c r="D46" s="89" t="s">
        <v>15589</v>
      </c>
      <c r="E46" s="91"/>
      <c r="F46" s="191" t="s">
        <v>152</v>
      </c>
      <c r="G46" s="85"/>
    </row>
    <row r="47">
      <c r="A47" s="532" t="s">
        <v>4521</v>
      </c>
      <c r="B47" s="533" t="s">
        <v>4522</v>
      </c>
      <c r="C47" s="9" t="s">
        <v>4535</v>
      </c>
      <c r="D47" s="89" t="s">
        <v>4536</v>
      </c>
      <c r="E47" s="91"/>
      <c r="F47" s="191" t="s">
        <v>152</v>
      </c>
      <c r="G47" s="85"/>
    </row>
    <row r="48">
      <c r="A48" s="532" t="s">
        <v>4521</v>
      </c>
      <c r="B48" s="533" t="s">
        <v>4522</v>
      </c>
      <c r="C48" s="9" t="s">
        <v>15590</v>
      </c>
      <c r="D48" s="89" t="s">
        <v>15591</v>
      </c>
      <c r="E48" s="91"/>
      <c r="F48" s="85" t="s">
        <v>15592</v>
      </c>
      <c r="G48" s="85"/>
    </row>
    <row r="49">
      <c r="A49" s="532" t="s">
        <v>4540</v>
      </c>
      <c r="B49" s="533" t="s">
        <v>6019</v>
      </c>
      <c r="C49" s="9" t="s">
        <v>4542</v>
      </c>
      <c r="D49" s="89" t="s">
        <v>15593</v>
      </c>
      <c r="E49" s="91"/>
      <c r="F49" s="85" t="s">
        <v>15594</v>
      </c>
      <c r="G49" s="85"/>
    </row>
    <row r="50">
      <c r="A50" s="532" t="s">
        <v>4540</v>
      </c>
      <c r="B50" s="533" t="s">
        <v>6019</v>
      </c>
      <c r="C50" s="9" t="s">
        <v>4542</v>
      </c>
      <c r="D50" s="89" t="s">
        <v>15595</v>
      </c>
      <c r="E50" s="91" t="s">
        <v>12007</v>
      </c>
      <c r="F50" s="85" t="s">
        <v>15596</v>
      </c>
      <c r="G50" s="85"/>
    </row>
    <row r="51">
      <c r="A51" s="532" t="s">
        <v>4540</v>
      </c>
      <c r="B51" s="533" t="s">
        <v>6019</v>
      </c>
      <c r="C51" s="9" t="s">
        <v>4542</v>
      </c>
      <c r="D51" s="89" t="s">
        <v>15597</v>
      </c>
      <c r="E51" s="91"/>
      <c r="F51" s="85" t="s">
        <v>15598</v>
      </c>
      <c r="G51" s="85"/>
    </row>
    <row r="52">
      <c r="A52" s="532" t="s">
        <v>4540</v>
      </c>
      <c r="B52" s="533" t="s">
        <v>6019</v>
      </c>
      <c r="C52" s="9" t="s">
        <v>4542</v>
      </c>
      <c r="D52" s="89" t="s">
        <v>6639</v>
      </c>
      <c r="E52" s="91" t="s">
        <v>12007</v>
      </c>
      <c r="F52" s="85" t="s">
        <v>15599</v>
      </c>
      <c r="G52" s="85"/>
    </row>
    <row r="53">
      <c r="A53" s="532" t="s">
        <v>4540</v>
      </c>
      <c r="B53" s="533" t="s">
        <v>6019</v>
      </c>
      <c r="C53" s="9" t="s">
        <v>4542</v>
      </c>
      <c r="D53" s="89" t="s">
        <v>15600</v>
      </c>
      <c r="E53" s="91" t="s">
        <v>6227</v>
      </c>
      <c r="F53" s="85" t="s">
        <v>4620</v>
      </c>
      <c r="G53" s="85"/>
    </row>
    <row r="54">
      <c r="A54" s="532" t="s">
        <v>4540</v>
      </c>
      <c r="B54" s="533" t="s">
        <v>6019</v>
      </c>
      <c r="C54" s="9" t="s">
        <v>8916</v>
      </c>
      <c r="D54" s="89" t="s">
        <v>15601</v>
      </c>
      <c r="E54" s="91"/>
      <c r="F54" s="85" t="s">
        <v>15602</v>
      </c>
      <c r="G54" s="85"/>
    </row>
    <row r="55">
      <c r="A55" s="532" t="s">
        <v>4540</v>
      </c>
      <c r="B55" s="533" t="s">
        <v>6642</v>
      </c>
      <c r="C55" s="9" t="s">
        <v>5469</v>
      </c>
      <c r="D55" s="89" t="s">
        <v>6344</v>
      </c>
      <c r="E55" s="91" t="s">
        <v>12007</v>
      </c>
      <c r="F55" s="85" t="s">
        <v>15565</v>
      </c>
      <c r="G55" s="85"/>
    </row>
    <row r="56">
      <c r="A56" s="532" t="s">
        <v>4659</v>
      </c>
      <c r="B56" s="533" t="s">
        <v>6085</v>
      </c>
      <c r="C56" s="9" t="s">
        <v>6346</v>
      </c>
      <c r="D56" s="89" t="s">
        <v>6115</v>
      </c>
      <c r="E56" s="91"/>
      <c r="F56" s="85" t="s">
        <v>15603</v>
      </c>
      <c r="G56" s="85"/>
    </row>
    <row r="57">
      <c r="A57" s="532" t="s">
        <v>4659</v>
      </c>
      <c r="B57" s="533" t="s">
        <v>6085</v>
      </c>
      <c r="C57" s="9" t="s">
        <v>15604</v>
      </c>
      <c r="D57" s="89" t="s">
        <v>15605</v>
      </c>
      <c r="E57" s="91"/>
      <c r="F57" s="191" t="s">
        <v>152</v>
      </c>
      <c r="G57" s="85"/>
    </row>
    <row r="58">
      <c r="A58" s="532" t="s">
        <v>5964</v>
      </c>
      <c r="B58" s="533" t="s">
        <v>11231</v>
      </c>
      <c r="C58" s="9" t="s">
        <v>6089</v>
      </c>
      <c r="D58" s="89" t="s">
        <v>6090</v>
      </c>
      <c r="E58" s="91" t="s">
        <v>12007</v>
      </c>
      <c r="F58" s="85" t="s">
        <v>15606</v>
      </c>
      <c r="G58" s="85"/>
    </row>
    <row r="59">
      <c r="A59" s="532" t="s">
        <v>230</v>
      </c>
      <c r="B59" s="533" t="s">
        <v>4547</v>
      </c>
      <c r="C59" s="9" t="s">
        <v>15607</v>
      </c>
      <c r="D59" s="89" t="s">
        <v>15608</v>
      </c>
      <c r="E59" s="91"/>
      <c r="F59" s="85" t="s">
        <v>15609</v>
      </c>
      <c r="G59" s="85"/>
    </row>
    <row r="60">
      <c r="A60" s="532" t="s">
        <v>230</v>
      </c>
      <c r="B60" s="533" t="s">
        <v>4547</v>
      </c>
      <c r="C60" s="9" t="s">
        <v>4548</v>
      </c>
      <c r="D60" s="89" t="s">
        <v>14451</v>
      </c>
      <c r="E60" s="91" t="s">
        <v>12007</v>
      </c>
      <c r="F60" s="85" t="s">
        <v>15610</v>
      </c>
      <c r="G60" s="85"/>
    </row>
    <row r="61">
      <c r="A61" s="532" t="s">
        <v>230</v>
      </c>
      <c r="B61" s="533" t="s">
        <v>4547</v>
      </c>
      <c r="C61" s="9" t="s">
        <v>4548</v>
      </c>
      <c r="D61" s="89" t="s">
        <v>7889</v>
      </c>
      <c r="E61" s="91" t="s">
        <v>12007</v>
      </c>
      <c r="F61" s="85" t="s">
        <v>15611</v>
      </c>
      <c r="G61" s="85"/>
    </row>
    <row r="62">
      <c r="A62" s="532" t="s">
        <v>230</v>
      </c>
      <c r="B62" s="533" t="s">
        <v>4547</v>
      </c>
      <c r="C62" s="9" t="s">
        <v>4548</v>
      </c>
      <c r="D62" s="9" t="s">
        <v>8318</v>
      </c>
      <c r="E62" s="91"/>
      <c r="F62" s="85" t="s">
        <v>15612</v>
      </c>
      <c r="G62" s="85"/>
    </row>
    <row r="63">
      <c r="A63" s="532" t="s">
        <v>230</v>
      </c>
      <c r="B63" s="533" t="s">
        <v>4547</v>
      </c>
      <c r="C63" s="9" t="s">
        <v>4551</v>
      </c>
      <c r="D63" s="89" t="s">
        <v>6367</v>
      </c>
      <c r="E63" s="91" t="s">
        <v>12007</v>
      </c>
      <c r="F63" s="191" t="s">
        <v>152</v>
      </c>
      <c r="G63" s="85"/>
    </row>
    <row r="64">
      <c r="A64" s="532" t="s">
        <v>230</v>
      </c>
      <c r="B64" s="533" t="s">
        <v>4547</v>
      </c>
      <c r="C64" s="9" t="s">
        <v>4551</v>
      </c>
      <c r="D64" s="89" t="s">
        <v>15613</v>
      </c>
      <c r="E64" s="91" t="s">
        <v>12007</v>
      </c>
      <c r="F64" s="85" t="s">
        <v>15614</v>
      </c>
      <c r="G64" s="85"/>
    </row>
    <row r="65">
      <c r="A65" s="532" t="s">
        <v>230</v>
      </c>
      <c r="B65" s="533" t="s">
        <v>15615</v>
      </c>
      <c r="C65" s="9" t="s">
        <v>15616</v>
      </c>
      <c r="D65" s="89" t="s">
        <v>15617</v>
      </c>
      <c r="E65" s="91"/>
      <c r="F65" s="85" t="s">
        <v>15618</v>
      </c>
      <c r="G65" s="85"/>
    </row>
    <row r="66">
      <c r="A66" s="532" t="s">
        <v>230</v>
      </c>
      <c r="B66" s="533" t="s">
        <v>15615</v>
      </c>
      <c r="C66" s="9" t="s">
        <v>15616</v>
      </c>
      <c r="D66" s="89" t="s">
        <v>15619</v>
      </c>
      <c r="E66" s="91"/>
      <c r="F66" s="85" t="s">
        <v>15620</v>
      </c>
      <c r="G66" s="85"/>
    </row>
    <row r="67">
      <c r="A67" s="532" t="s">
        <v>6095</v>
      </c>
      <c r="B67" s="533" t="s">
        <v>6114</v>
      </c>
      <c r="C67" s="14" t="s">
        <v>6115</v>
      </c>
      <c r="D67" s="243" t="s">
        <v>6116</v>
      </c>
      <c r="E67" s="91"/>
      <c r="F67" s="85" t="s">
        <v>15621</v>
      </c>
      <c r="G67" s="85"/>
    </row>
    <row r="68">
      <c r="A68" s="532" t="s">
        <v>11241</v>
      </c>
      <c r="B68" s="533" t="s">
        <v>6125</v>
      </c>
      <c r="C68" s="10" t="s">
        <v>15622</v>
      </c>
      <c r="D68" s="89" t="s">
        <v>15623</v>
      </c>
      <c r="E68" s="91"/>
      <c r="F68" s="85" t="s">
        <v>15624</v>
      </c>
      <c r="G68" s="85"/>
    </row>
    <row r="69">
      <c r="A69" s="532" t="s">
        <v>248</v>
      </c>
      <c r="B69" s="533" t="s">
        <v>4553</v>
      </c>
      <c r="C69" s="9" t="s">
        <v>6703</v>
      </c>
      <c r="D69" s="89" t="s">
        <v>6705</v>
      </c>
      <c r="E69" s="91" t="s">
        <v>12007</v>
      </c>
      <c r="F69" s="85" t="s">
        <v>15625</v>
      </c>
      <c r="G69" s="85"/>
    </row>
    <row r="70">
      <c r="A70" s="532" t="s">
        <v>248</v>
      </c>
      <c r="B70" s="533" t="s">
        <v>4512</v>
      </c>
      <c r="C70" s="9" t="s">
        <v>4233</v>
      </c>
      <c r="D70" s="89" t="s">
        <v>11693</v>
      </c>
      <c r="E70" s="91"/>
      <c r="F70" s="91" t="s">
        <v>15626</v>
      </c>
      <c r="G70" s="85"/>
    </row>
    <row r="71">
      <c r="A71" s="532" t="s">
        <v>248</v>
      </c>
      <c r="B71" s="533" t="s">
        <v>4512</v>
      </c>
      <c r="C71" s="9" t="s">
        <v>4513</v>
      </c>
      <c r="D71" s="89" t="s">
        <v>257</v>
      </c>
      <c r="E71" s="91"/>
      <c r="F71" s="191" t="s">
        <v>152</v>
      </c>
      <c r="G71" s="85"/>
    </row>
    <row r="72">
      <c r="A72" s="532" t="s">
        <v>248</v>
      </c>
      <c r="B72" s="533" t="s">
        <v>4512</v>
      </c>
      <c r="C72" s="9" t="s">
        <v>4513</v>
      </c>
      <c r="D72" s="9" t="s">
        <v>4574</v>
      </c>
      <c r="E72" s="91" t="s">
        <v>12007</v>
      </c>
      <c r="F72" s="85" t="s">
        <v>15627</v>
      </c>
      <c r="G72" s="85"/>
    </row>
    <row r="73">
      <c r="A73" s="532" t="s">
        <v>248</v>
      </c>
      <c r="B73" s="533" t="s">
        <v>7691</v>
      </c>
      <c r="C73" s="9" t="s">
        <v>4581</v>
      </c>
      <c r="D73" s="384" t="s">
        <v>7692</v>
      </c>
      <c r="E73" s="91"/>
      <c r="F73" s="85"/>
      <c r="G73" s="85"/>
    </row>
    <row r="74">
      <c r="A74" s="532" t="s">
        <v>988</v>
      </c>
      <c r="B74" s="533" t="s">
        <v>6147</v>
      </c>
      <c r="C74" s="204" t="s">
        <v>6152</v>
      </c>
      <c r="D74" s="89" t="s">
        <v>6153</v>
      </c>
      <c r="E74" s="91" t="s">
        <v>6154</v>
      </c>
      <c r="F74" s="85" t="s">
        <v>15628</v>
      </c>
      <c r="G74" s="85"/>
    </row>
    <row r="75">
      <c r="A75" s="532" t="s">
        <v>988</v>
      </c>
      <c r="B75" s="533" t="s">
        <v>6147</v>
      </c>
      <c r="C75" s="204" t="s">
        <v>6155</v>
      </c>
      <c r="D75" s="89" t="s">
        <v>6153</v>
      </c>
      <c r="E75" s="91" t="s">
        <v>6154</v>
      </c>
      <c r="F75" s="85" t="s">
        <v>15628</v>
      </c>
      <c r="G75" s="85"/>
    </row>
    <row r="76">
      <c r="A76" s="532" t="s">
        <v>988</v>
      </c>
      <c r="B76" s="533" t="s">
        <v>6147</v>
      </c>
      <c r="C76" s="204" t="s">
        <v>15629</v>
      </c>
      <c r="D76" s="89" t="s">
        <v>7846</v>
      </c>
      <c r="E76" s="91" t="s">
        <v>6573</v>
      </c>
      <c r="F76" s="85" t="s">
        <v>15630</v>
      </c>
      <c r="G76" s="85"/>
    </row>
    <row r="77">
      <c r="A77" s="532" t="s">
        <v>988</v>
      </c>
      <c r="B77" s="533" t="s">
        <v>6147</v>
      </c>
      <c r="C77" s="204" t="s">
        <v>15631</v>
      </c>
      <c r="D77" s="89" t="s">
        <v>7846</v>
      </c>
      <c r="E77" s="91" t="s">
        <v>6573</v>
      </c>
      <c r="F77" s="85" t="s">
        <v>15630</v>
      </c>
      <c r="G77" s="85"/>
    </row>
    <row r="78">
      <c r="A78" s="532" t="s">
        <v>988</v>
      </c>
      <c r="B78" s="533" t="s">
        <v>6147</v>
      </c>
      <c r="C78" s="204" t="s">
        <v>15632</v>
      </c>
      <c r="D78" s="89" t="s">
        <v>15633</v>
      </c>
      <c r="E78" s="91" t="s">
        <v>6573</v>
      </c>
      <c r="F78" s="85" t="s">
        <v>15634</v>
      </c>
      <c r="G78" s="85"/>
    </row>
    <row r="79">
      <c r="A79" s="532" t="s">
        <v>988</v>
      </c>
      <c r="B79" s="533" t="s">
        <v>994</v>
      </c>
      <c r="C79" s="9" t="s">
        <v>15635</v>
      </c>
      <c r="D79" s="243" t="s">
        <v>15636</v>
      </c>
      <c r="E79" s="243" t="s">
        <v>15637</v>
      </c>
      <c r="F79" s="85" t="s">
        <v>3345</v>
      </c>
      <c r="G79" s="85"/>
    </row>
    <row r="80">
      <c r="A80" s="532" t="s">
        <v>988</v>
      </c>
      <c r="B80" s="533" t="s">
        <v>6219</v>
      </c>
      <c r="C80" s="9" t="s">
        <v>15638</v>
      </c>
      <c r="D80" s="243" t="s">
        <v>991</v>
      </c>
      <c r="E80" s="243" t="s">
        <v>15639</v>
      </c>
      <c r="F80" s="85" t="s">
        <v>15640</v>
      </c>
      <c r="G80" s="85"/>
    </row>
    <row r="81">
      <c r="A81" s="532" t="s">
        <v>388</v>
      </c>
      <c r="B81" s="533" t="s">
        <v>4584</v>
      </c>
      <c r="C81" s="9" t="s">
        <v>6467</v>
      </c>
      <c r="D81" s="89" t="s">
        <v>6175</v>
      </c>
      <c r="E81" s="91"/>
      <c r="F81" s="85" t="s">
        <v>15641</v>
      </c>
      <c r="G81" s="85"/>
    </row>
    <row r="82">
      <c r="A82" s="532" t="s">
        <v>388</v>
      </c>
      <c r="B82" s="533" t="s">
        <v>8130</v>
      </c>
      <c r="C82" s="9" t="s">
        <v>15642</v>
      </c>
      <c r="D82" s="89" t="s">
        <v>15643</v>
      </c>
      <c r="E82" s="275"/>
      <c r="F82" s="85" t="s">
        <v>15644</v>
      </c>
      <c r="G82" s="85"/>
    </row>
    <row r="83">
      <c r="A83" s="532" t="s">
        <v>388</v>
      </c>
      <c r="B83" s="533" t="s">
        <v>8130</v>
      </c>
      <c r="C83" s="9" t="s">
        <v>15645</v>
      </c>
      <c r="D83" s="91" t="s">
        <v>15646</v>
      </c>
      <c r="E83" s="275"/>
      <c r="F83" s="85" t="s">
        <v>15624</v>
      </c>
      <c r="G83" s="85"/>
    </row>
    <row r="84">
      <c r="A84" s="532" t="s">
        <v>388</v>
      </c>
      <c r="B84" s="533" t="s">
        <v>8130</v>
      </c>
      <c r="C84" s="9" t="s">
        <v>15647</v>
      </c>
      <c r="D84" s="89" t="s">
        <v>15648</v>
      </c>
      <c r="E84" s="91" t="s">
        <v>6227</v>
      </c>
      <c r="F84" s="85" t="s">
        <v>15649</v>
      </c>
      <c r="G84" s="85"/>
    </row>
    <row r="85">
      <c r="A85" s="532" t="s">
        <v>234</v>
      </c>
      <c r="B85" s="533" t="s">
        <v>11728</v>
      </c>
      <c r="C85" s="243" t="s">
        <v>15650</v>
      </c>
      <c r="D85" s="243" t="s">
        <v>15651</v>
      </c>
      <c r="E85" s="275"/>
      <c r="F85" s="85" t="s">
        <v>15652</v>
      </c>
      <c r="G85" s="85"/>
    </row>
    <row r="86">
      <c r="A86" s="532" t="s">
        <v>234</v>
      </c>
      <c r="B86" s="533" t="s">
        <v>360</v>
      </c>
      <c r="C86" s="10" t="s">
        <v>15653</v>
      </c>
      <c r="D86" s="10" t="s">
        <v>15654</v>
      </c>
      <c r="E86" s="91"/>
      <c r="F86" s="85" t="s">
        <v>15652</v>
      </c>
      <c r="G86" s="85"/>
    </row>
    <row r="87">
      <c r="A87" s="532" t="s">
        <v>234</v>
      </c>
      <c r="B87" s="533" t="s">
        <v>10876</v>
      </c>
      <c r="C87" s="9" t="s">
        <v>15655</v>
      </c>
      <c r="D87" s="89" t="s">
        <v>15656</v>
      </c>
      <c r="E87" s="91" t="s">
        <v>15657</v>
      </c>
      <c r="F87" s="85" t="s">
        <v>15620</v>
      </c>
      <c r="G87" s="85"/>
    </row>
    <row r="88">
      <c r="A88" s="532" t="s">
        <v>234</v>
      </c>
      <c r="B88" s="533" t="s">
        <v>10876</v>
      </c>
      <c r="C88" s="9" t="s">
        <v>15658</v>
      </c>
      <c r="D88" s="89" t="s">
        <v>15659</v>
      </c>
      <c r="E88" s="91" t="s">
        <v>6227</v>
      </c>
      <c r="F88" s="85" t="s">
        <v>15621</v>
      </c>
      <c r="G88" s="85"/>
    </row>
    <row r="89">
      <c r="A89" s="60" t="s">
        <v>366</v>
      </c>
    </row>
    <row r="90">
      <c r="A90" s="532" t="s">
        <v>230</v>
      </c>
      <c r="B90" s="533" t="s">
        <v>15660</v>
      </c>
      <c r="C90" s="91"/>
      <c r="D90" s="91"/>
      <c r="E90" s="91" t="s">
        <v>15661</v>
      </c>
      <c r="F90" s="85" t="s">
        <v>15662</v>
      </c>
      <c r="G90" s="85"/>
    </row>
    <row r="91">
      <c r="A91" s="532" t="s">
        <v>368</v>
      </c>
      <c r="B91" s="533" t="s">
        <v>15663</v>
      </c>
      <c r="C91" s="9"/>
      <c r="D91" s="9"/>
      <c r="E91" s="91" t="s">
        <v>15664</v>
      </c>
      <c r="F91" s="85"/>
      <c r="G91" s="85"/>
    </row>
    <row r="92">
      <c r="A92" s="1" t="s">
        <v>15665</v>
      </c>
    </row>
    <row r="93">
      <c r="A93" s="348" t="s">
        <v>15666</v>
      </c>
      <c r="B93" s="4"/>
      <c r="C93" s="4"/>
      <c r="D93" s="4"/>
      <c r="E93" s="4"/>
      <c r="F93" s="23"/>
      <c r="G93" s="263"/>
    </row>
    <row r="94">
      <c r="A94" s="534" t="s">
        <v>316</v>
      </c>
      <c r="B94" s="535" t="s">
        <v>4517</v>
      </c>
      <c r="C94" s="14" t="s">
        <v>15667</v>
      </c>
      <c r="D94" s="14" t="s">
        <v>15668</v>
      </c>
      <c r="E94" s="43" t="s">
        <v>6227</v>
      </c>
      <c r="F94" s="43" t="s">
        <v>15669</v>
      </c>
      <c r="G94" s="84"/>
    </row>
    <row r="95">
      <c r="A95" s="534" t="s">
        <v>316</v>
      </c>
      <c r="B95" s="535" t="s">
        <v>4517</v>
      </c>
      <c r="C95" s="14" t="s">
        <v>6253</v>
      </c>
      <c r="D95" s="14" t="s">
        <v>15670</v>
      </c>
      <c r="E95" s="43" t="s">
        <v>6227</v>
      </c>
      <c r="F95" s="43" t="s">
        <v>15671</v>
      </c>
      <c r="G95" s="84"/>
    </row>
    <row r="96">
      <c r="A96" s="534" t="s">
        <v>316</v>
      </c>
      <c r="B96" s="535" t="s">
        <v>4517</v>
      </c>
      <c r="C96" s="13" t="s">
        <v>15672</v>
      </c>
      <c r="D96" s="13" t="s">
        <v>15673</v>
      </c>
      <c r="E96" s="84" t="s">
        <v>15674</v>
      </c>
      <c r="F96" s="84" t="s">
        <v>15671</v>
      </c>
      <c r="G96" s="84"/>
    </row>
    <row r="97">
      <c r="A97" s="534" t="s">
        <v>316</v>
      </c>
      <c r="B97" s="535" t="s">
        <v>4517</v>
      </c>
      <c r="C97" s="10" t="s">
        <v>6267</v>
      </c>
      <c r="D97" s="10" t="s">
        <v>6268</v>
      </c>
      <c r="E97" s="91" t="s">
        <v>6227</v>
      </c>
      <c r="F97" s="85" t="s">
        <v>15675</v>
      </c>
      <c r="G97" s="85"/>
    </row>
    <row r="98">
      <c r="A98" s="536" t="s">
        <v>316</v>
      </c>
      <c r="B98" s="231" t="s">
        <v>4517</v>
      </c>
      <c r="C98" s="10" t="s">
        <v>15566</v>
      </c>
      <c r="D98" s="10" t="s">
        <v>15567</v>
      </c>
      <c r="E98" s="91"/>
      <c r="F98" s="85" t="s">
        <v>15676</v>
      </c>
      <c r="G98" s="85"/>
    </row>
    <row r="99">
      <c r="A99" s="536" t="s">
        <v>316</v>
      </c>
      <c r="B99" s="231" t="s">
        <v>4517</v>
      </c>
      <c r="C99" s="9" t="s">
        <v>15677</v>
      </c>
      <c r="D99" s="89" t="s">
        <v>15678</v>
      </c>
      <c r="E99" s="91"/>
      <c r="F99" s="537" t="s">
        <v>15679</v>
      </c>
      <c r="G99" s="85"/>
    </row>
    <row r="100">
      <c r="A100" s="536" t="s">
        <v>4521</v>
      </c>
      <c r="B100" s="231" t="s">
        <v>4522</v>
      </c>
      <c r="C100" s="9" t="s">
        <v>6313</v>
      </c>
      <c r="D100" s="89" t="s">
        <v>6314</v>
      </c>
      <c r="E100" s="91"/>
      <c r="F100" s="537" t="s">
        <v>3345</v>
      </c>
      <c r="G100" s="85"/>
    </row>
    <row r="101">
      <c r="A101" s="536" t="s">
        <v>4521</v>
      </c>
      <c r="B101" s="231" t="s">
        <v>4522</v>
      </c>
      <c r="C101" s="9" t="s">
        <v>4525</v>
      </c>
      <c r="D101" s="91" t="s">
        <v>368</v>
      </c>
      <c r="E101" s="91" t="s">
        <v>15680</v>
      </c>
      <c r="F101" s="537" t="s">
        <v>3345</v>
      </c>
      <c r="G101" s="85"/>
    </row>
    <row r="102">
      <c r="A102" s="536" t="s">
        <v>4521</v>
      </c>
      <c r="B102" s="231" t="s">
        <v>4522</v>
      </c>
      <c r="C102" s="9" t="s">
        <v>4525</v>
      </c>
      <c r="D102" s="91" t="s">
        <v>368</v>
      </c>
      <c r="E102" s="91" t="s">
        <v>15681</v>
      </c>
      <c r="F102" s="537" t="s">
        <v>3345</v>
      </c>
      <c r="G102" s="85"/>
    </row>
    <row r="103">
      <c r="A103" s="536" t="s">
        <v>4521</v>
      </c>
      <c r="B103" s="231" t="s">
        <v>4522</v>
      </c>
      <c r="C103" s="9" t="s">
        <v>6060</v>
      </c>
      <c r="D103" s="91" t="s">
        <v>6063</v>
      </c>
      <c r="E103" s="91"/>
      <c r="F103" s="537" t="s">
        <v>15682</v>
      </c>
      <c r="G103" s="85"/>
    </row>
    <row r="104">
      <c r="A104" s="536" t="s">
        <v>6351</v>
      </c>
      <c r="B104" s="231" t="s">
        <v>6352</v>
      </c>
      <c r="C104" s="10" t="s">
        <v>10500</v>
      </c>
      <c r="D104" s="10" t="s">
        <v>10501</v>
      </c>
      <c r="E104" s="91" t="s">
        <v>12007</v>
      </c>
      <c r="F104" s="85" t="s">
        <v>15683</v>
      </c>
      <c r="G104" s="85"/>
    </row>
    <row r="105">
      <c r="A105" s="536" t="s">
        <v>11241</v>
      </c>
      <c r="B105" s="231" t="s">
        <v>6125</v>
      </c>
      <c r="C105" s="10" t="s">
        <v>15622</v>
      </c>
      <c r="D105" s="10" t="s">
        <v>15684</v>
      </c>
      <c r="E105" s="91"/>
      <c r="F105" s="85" t="s">
        <v>15685</v>
      </c>
      <c r="G105" s="85"/>
    </row>
    <row r="106">
      <c r="A106" s="536" t="s">
        <v>11241</v>
      </c>
      <c r="B106" s="231" t="s">
        <v>6125</v>
      </c>
      <c r="C106" s="10" t="s">
        <v>15622</v>
      </c>
      <c r="D106" s="10" t="s">
        <v>15686</v>
      </c>
      <c r="E106" s="91"/>
      <c r="F106" s="85" t="s">
        <v>15685</v>
      </c>
      <c r="G106" s="85"/>
    </row>
    <row r="107">
      <c r="A107" s="536" t="s">
        <v>248</v>
      </c>
      <c r="B107" s="231" t="s">
        <v>4512</v>
      </c>
      <c r="C107" s="10" t="s">
        <v>4513</v>
      </c>
      <c r="D107" s="89" t="s">
        <v>8365</v>
      </c>
      <c r="E107" s="91"/>
      <c r="F107" s="85" t="s">
        <v>15687</v>
      </c>
      <c r="G107" s="85"/>
    </row>
    <row r="108">
      <c r="A108" s="536" t="s">
        <v>988</v>
      </c>
      <c r="B108" s="231" t="s">
        <v>6219</v>
      </c>
      <c r="C108" s="10" t="s">
        <v>15688</v>
      </c>
      <c r="D108" s="89" t="s">
        <v>15689</v>
      </c>
      <c r="E108" s="91" t="s">
        <v>15690</v>
      </c>
      <c r="F108" s="85" t="s">
        <v>15671</v>
      </c>
      <c r="G108" s="85"/>
    </row>
    <row r="109">
      <c r="A109" s="536" t="s">
        <v>388</v>
      </c>
      <c r="B109" s="231" t="s">
        <v>4584</v>
      </c>
      <c r="C109" s="10" t="s">
        <v>15691</v>
      </c>
      <c r="D109" s="10" t="s">
        <v>15692</v>
      </c>
      <c r="E109" s="91"/>
      <c r="F109" s="85" t="s">
        <v>15683</v>
      </c>
      <c r="G109" s="85"/>
    </row>
    <row r="110">
      <c r="A110" s="536" t="s">
        <v>388</v>
      </c>
      <c r="B110" s="231" t="s">
        <v>8130</v>
      </c>
      <c r="C110" s="10" t="s">
        <v>15693</v>
      </c>
      <c r="D110" s="10" t="s">
        <v>15694</v>
      </c>
      <c r="E110" s="91"/>
      <c r="F110" s="85" t="s">
        <v>15695</v>
      </c>
      <c r="G110" s="85"/>
    </row>
    <row r="111">
      <c r="A111" s="536" t="s">
        <v>388</v>
      </c>
      <c r="B111" s="231" t="s">
        <v>8130</v>
      </c>
      <c r="C111" s="10" t="s">
        <v>15696</v>
      </c>
      <c r="D111" s="10" t="s">
        <v>15697</v>
      </c>
      <c r="E111" s="91"/>
      <c r="F111" s="85" t="s">
        <v>15698</v>
      </c>
      <c r="G111" s="85"/>
    </row>
    <row r="112">
      <c r="A112" s="536" t="s">
        <v>388</v>
      </c>
      <c r="B112" s="231" t="s">
        <v>8130</v>
      </c>
      <c r="C112" s="10" t="s">
        <v>15699</v>
      </c>
      <c r="D112" s="10" t="s">
        <v>15700</v>
      </c>
      <c r="E112" s="91"/>
      <c r="F112" s="85" t="s">
        <v>15701</v>
      </c>
      <c r="G112" s="85"/>
    </row>
    <row r="113">
      <c r="A113" s="536" t="s">
        <v>388</v>
      </c>
      <c r="B113" s="231" t="s">
        <v>8130</v>
      </c>
      <c r="C113" s="10" t="s">
        <v>15702</v>
      </c>
      <c r="D113" s="10" t="s">
        <v>15703</v>
      </c>
      <c r="E113" s="91"/>
      <c r="F113" s="85" t="s">
        <v>15671</v>
      </c>
      <c r="G113" s="85"/>
    </row>
    <row r="114">
      <c r="A114" s="536" t="s">
        <v>388</v>
      </c>
      <c r="B114" s="231" t="s">
        <v>8130</v>
      </c>
      <c r="C114" s="10" t="s">
        <v>15704</v>
      </c>
      <c r="D114" s="10" t="s">
        <v>15705</v>
      </c>
      <c r="E114" s="91"/>
      <c r="F114" s="85" t="s">
        <v>15675</v>
      </c>
      <c r="G114" s="85"/>
    </row>
    <row r="115">
      <c r="A115" s="536" t="s">
        <v>388</v>
      </c>
      <c r="B115" s="231" t="s">
        <v>8130</v>
      </c>
      <c r="C115" s="10" t="s">
        <v>15706</v>
      </c>
      <c r="D115" s="10" t="s">
        <v>15707</v>
      </c>
      <c r="E115" s="91"/>
      <c r="F115" s="85" t="s">
        <v>15708</v>
      </c>
      <c r="G115" s="85"/>
    </row>
    <row r="116">
      <c r="A116" s="536" t="s">
        <v>388</v>
      </c>
      <c r="B116" s="231" t="s">
        <v>8130</v>
      </c>
      <c r="C116" s="10" t="s">
        <v>15709</v>
      </c>
      <c r="D116" s="10" t="s">
        <v>15710</v>
      </c>
      <c r="E116" s="91"/>
      <c r="F116" s="85" t="s">
        <v>15675</v>
      </c>
      <c r="G116" s="85"/>
    </row>
    <row r="117">
      <c r="A117" s="536" t="s">
        <v>388</v>
      </c>
      <c r="B117" s="231" t="s">
        <v>6178</v>
      </c>
      <c r="C117" s="9" t="s">
        <v>6182</v>
      </c>
      <c r="D117" s="91" t="s">
        <v>6183</v>
      </c>
      <c r="E117" s="91"/>
      <c r="F117" s="85" t="s">
        <v>15685</v>
      </c>
      <c r="G117" s="85"/>
    </row>
    <row r="118">
      <c r="A118" s="536" t="s">
        <v>234</v>
      </c>
      <c r="B118" s="231" t="s">
        <v>10876</v>
      </c>
      <c r="C118" s="10" t="s">
        <v>15711</v>
      </c>
      <c r="D118" s="10" t="s">
        <v>15712</v>
      </c>
      <c r="E118" s="91" t="s">
        <v>15713</v>
      </c>
      <c r="F118" s="85" t="s">
        <v>15714</v>
      </c>
      <c r="G118" s="85"/>
    </row>
    <row r="119">
      <c r="A119" s="536" t="s">
        <v>234</v>
      </c>
      <c r="B119" s="231" t="s">
        <v>360</v>
      </c>
      <c r="C119" s="10" t="s">
        <v>15715</v>
      </c>
      <c r="D119" s="10" t="s">
        <v>15716</v>
      </c>
      <c r="E119" s="91"/>
      <c r="F119" s="85" t="s">
        <v>15685</v>
      </c>
      <c r="G119" s="85"/>
    </row>
    <row r="120">
      <c r="A120" s="1" t="s">
        <v>15717</v>
      </c>
    </row>
    <row r="121">
      <c r="A121" s="538" t="s">
        <v>15718</v>
      </c>
      <c r="B121" s="228" t="s">
        <v>15719</v>
      </c>
      <c r="C121" s="9"/>
      <c r="D121" s="89" t="s">
        <v>15290</v>
      </c>
      <c r="E121" s="91"/>
      <c r="F121" s="85" t="s">
        <v>15720</v>
      </c>
      <c r="G121" s="85"/>
    </row>
    <row r="122">
      <c r="A122" s="538" t="s">
        <v>316</v>
      </c>
      <c r="B122" s="228" t="s">
        <v>1446</v>
      </c>
      <c r="C122" s="9" t="s">
        <v>15721</v>
      </c>
      <c r="D122" s="89" t="s">
        <v>8487</v>
      </c>
      <c r="E122" s="91" t="s">
        <v>6227</v>
      </c>
      <c r="F122" s="85" t="s">
        <v>15722</v>
      </c>
      <c r="G122" s="85"/>
    </row>
    <row r="123">
      <c r="A123" s="538" t="s">
        <v>316</v>
      </c>
      <c r="B123" s="228" t="s">
        <v>1446</v>
      </c>
      <c r="C123" s="9" t="s">
        <v>15723</v>
      </c>
      <c r="D123" s="89" t="s">
        <v>15724</v>
      </c>
      <c r="E123" s="91" t="s">
        <v>6227</v>
      </c>
      <c r="F123" s="85" t="s">
        <v>15725</v>
      </c>
      <c r="G123" s="85"/>
    </row>
    <row r="124">
      <c r="A124" s="538" t="s">
        <v>316</v>
      </c>
      <c r="B124" s="228" t="s">
        <v>1446</v>
      </c>
      <c r="C124" s="9" t="s">
        <v>15726</v>
      </c>
      <c r="D124" s="89" t="s">
        <v>15727</v>
      </c>
      <c r="E124" s="91" t="s">
        <v>6227</v>
      </c>
      <c r="F124" s="85" t="s">
        <v>15728</v>
      </c>
      <c r="G124" s="85"/>
    </row>
    <row r="125">
      <c r="A125" s="538" t="s">
        <v>316</v>
      </c>
      <c r="B125" s="228" t="s">
        <v>1446</v>
      </c>
      <c r="C125" s="9" t="s">
        <v>15729</v>
      </c>
      <c r="D125" s="89" t="s">
        <v>15730</v>
      </c>
      <c r="E125" s="91" t="s">
        <v>6227</v>
      </c>
      <c r="F125" s="85" t="s">
        <v>15731</v>
      </c>
      <c r="G125" s="85"/>
    </row>
    <row r="126">
      <c r="A126" s="538" t="s">
        <v>316</v>
      </c>
      <c r="B126" s="228" t="s">
        <v>1446</v>
      </c>
      <c r="C126" s="9" t="s">
        <v>15732</v>
      </c>
      <c r="D126" s="89" t="s">
        <v>15733</v>
      </c>
      <c r="E126" s="91" t="s">
        <v>6227</v>
      </c>
      <c r="F126" s="85" t="s">
        <v>15734</v>
      </c>
      <c r="G126" s="85"/>
    </row>
    <row r="127">
      <c r="A127" s="538" t="s">
        <v>316</v>
      </c>
      <c r="B127" s="228" t="s">
        <v>1446</v>
      </c>
      <c r="C127" s="9" t="s">
        <v>15735</v>
      </c>
      <c r="D127" s="89" t="s">
        <v>8485</v>
      </c>
      <c r="E127" s="91" t="s">
        <v>6227</v>
      </c>
      <c r="F127" s="85" t="s">
        <v>15736</v>
      </c>
      <c r="G127" s="85"/>
    </row>
    <row r="128">
      <c r="A128" s="538" t="s">
        <v>316</v>
      </c>
      <c r="B128" s="228" t="s">
        <v>1446</v>
      </c>
      <c r="C128" s="9" t="s">
        <v>15737</v>
      </c>
      <c r="D128" s="89" t="s">
        <v>15738</v>
      </c>
      <c r="E128" s="91" t="s">
        <v>6227</v>
      </c>
      <c r="F128" s="85" t="s">
        <v>15739</v>
      </c>
      <c r="G128" s="85"/>
    </row>
    <row r="129">
      <c r="A129" s="538" t="s">
        <v>316</v>
      </c>
      <c r="B129" s="228" t="s">
        <v>1446</v>
      </c>
      <c r="C129" s="9" t="s">
        <v>15740</v>
      </c>
      <c r="D129" s="89" t="s">
        <v>15741</v>
      </c>
      <c r="E129" s="91" t="s">
        <v>6227</v>
      </c>
      <c r="F129" s="85" t="s">
        <v>15742</v>
      </c>
      <c r="G129" s="85"/>
    </row>
    <row r="130">
      <c r="A130" s="538" t="s">
        <v>316</v>
      </c>
      <c r="B130" s="228" t="s">
        <v>1446</v>
      </c>
      <c r="C130" s="9" t="s">
        <v>15743</v>
      </c>
      <c r="D130" s="89" t="s">
        <v>15744</v>
      </c>
      <c r="E130" s="91" t="s">
        <v>6227</v>
      </c>
      <c r="F130" s="85" t="s">
        <v>15742</v>
      </c>
      <c r="G130" s="85"/>
    </row>
    <row r="131">
      <c r="A131" s="538" t="s">
        <v>316</v>
      </c>
      <c r="B131" s="228" t="s">
        <v>1446</v>
      </c>
      <c r="C131" s="9" t="s">
        <v>15745</v>
      </c>
      <c r="D131" s="89" t="s">
        <v>15746</v>
      </c>
      <c r="E131" s="91" t="s">
        <v>6227</v>
      </c>
      <c r="F131" s="85" t="s">
        <v>15747</v>
      </c>
      <c r="G131" s="85"/>
    </row>
    <row r="132">
      <c r="A132" s="538" t="s">
        <v>316</v>
      </c>
      <c r="B132" s="228" t="s">
        <v>1446</v>
      </c>
      <c r="C132" s="9" t="s">
        <v>15748</v>
      </c>
      <c r="D132" s="89" t="s">
        <v>15749</v>
      </c>
      <c r="E132" s="91" t="s">
        <v>6227</v>
      </c>
      <c r="F132" s="85" t="s">
        <v>15750</v>
      </c>
      <c r="G132" s="85"/>
    </row>
    <row r="133">
      <c r="A133" s="538" t="s">
        <v>316</v>
      </c>
      <c r="B133" s="228" t="s">
        <v>1446</v>
      </c>
      <c r="C133" s="9" t="s">
        <v>15751</v>
      </c>
      <c r="D133" s="89" t="s">
        <v>15752</v>
      </c>
      <c r="E133" s="91" t="s">
        <v>6227</v>
      </c>
      <c r="F133" s="85" t="s">
        <v>15753</v>
      </c>
      <c r="G133" s="85"/>
    </row>
    <row r="134">
      <c r="A134" s="538" t="s">
        <v>316</v>
      </c>
      <c r="B134" s="228" t="s">
        <v>1446</v>
      </c>
      <c r="C134" s="9" t="s">
        <v>15754</v>
      </c>
      <c r="D134" s="89" t="s">
        <v>15755</v>
      </c>
      <c r="E134" s="91" t="s">
        <v>6227</v>
      </c>
      <c r="F134" s="85" t="s">
        <v>15756</v>
      </c>
      <c r="G134" s="85"/>
    </row>
    <row r="135">
      <c r="A135" s="538" t="s">
        <v>316</v>
      </c>
      <c r="B135" s="228" t="s">
        <v>1446</v>
      </c>
      <c r="C135" s="9" t="s">
        <v>15757</v>
      </c>
      <c r="D135" s="89" t="s">
        <v>15758</v>
      </c>
      <c r="E135" s="91" t="s">
        <v>6227</v>
      </c>
      <c r="F135" s="85" t="s">
        <v>15756</v>
      </c>
      <c r="G135" s="85"/>
    </row>
    <row r="136">
      <c r="A136" s="538" t="s">
        <v>316</v>
      </c>
      <c r="B136" s="228" t="s">
        <v>1446</v>
      </c>
      <c r="C136" s="9" t="s">
        <v>15759</v>
      </c>
      <c r="D136" s="89" t="s">
        <v>15760</v>
      </c>
      <c r="E136" s="91" t="s">
        <v>6227</v>
      </c>
      <c r="F136" s="85" t="s">
        <v>15725</v>
      </c>
      <c r="G136" s="85"/>
    </row>
    <row r="137">
      <c r="A137" s="538" t="s">
        <v>316</v>
      </c>
      <c r="B137" s="228" t="s">
        <v>1446</v>
      </c>
      <c r="C137" s="9" t="s">
        <v>15761</v>
      </c>
      <c r="D137" s="89" t="s">
        <v>15762</v>
      </c>
      <c r="E137" s="91" t="s">
        <v>6227</v>
      </c>
      <c r="F137" s="85" t="s">
        <v>15763</v>
      </c>
      <c r="G137" s="85"/>
    </row>
    <row r="138">
      <c r="A138" s="538" t="s">
        <v>316</v>
      </c>
      <c r="B138" s="228" t="s">
        <v>1446</v>
      </c>
      <c r="C138" s="9" t="s">
        <v>1447</v>
      </c>
      <c r="D138" s="89" t="s">
        <v>1448</v>
      </c>
      <c r="E138" s="91"/>
      <c r="F138" s="85" t="s">
        <v>15764</v>
      </c>
      <c r="G138" s="85"/>
    </row>
    <row r="139">
      <c r="A139" s="538" t="s">
        <v>316</v>
      </c>
      <c r="B139" s="228" t="s">
        <v>1446</v>
      </c>
      <c r="C139" s="9" t="s">
        <v>15765</v>
      </c>
      <c r="D139" s="89" t="s">
        <v>15766</v>
      </c>
      <c r="E139" s="91" t="s">
        <v>6227</v>
      </c>
      <c r="F139" s="85" t="s">
        <v>15767</v>
      </c>
      <c r="G139" s="85"/>
    </row>
    <row r="140">
      <c r="A140" s="538" t="s">
        <v>316</v>
      </c>
      <c r="B140" s="228" t="s">
        <v>1446</v>
      </c>
      <c r="C140" s="9" t="s">
        <v>15768</v>
      </c>
      <c r="D140" s="89" t="s">
        <v>15769</v>
      </c>
      <c r="E140" s="91" t="s">
        <v>6227</v>
      </c>
      <c r="F140" s="85" t="s">
        <v>15756</v>
      </c>
      <c r="G140" s="85"/>
    </row>
    <row r="141">
      <c r="A141" s="538" t="s">
        <v>316</v>
      </c>
      <c r="B141" s="228" t="s">
        <v>1446</v>
      </c>
      <c r="C141" s="9" t="s">
        <v>15770</v>
      </c>
      <c r="D141" s="89" t="s">
        <v>15771</v>
      </c>
      <c r="E141" s="91" t="s">
        <v>6227</v>
      </c>
      <c r="F141" s="85" t="s">
        <v>15772</v>
      </c>
      <c r="G141" s="85"/>
    </row>
    <row r="142">
      <c r="A142" s="538" t="s">
        <v>316</v>
      </c>
      <c r="B142" s="228" t="s">
        <v>1446</v>
      </c>
      <c r="C142" s="9" t="s">
        <v>15773</v>
      </c>
      <c r="D142" s="89" t="s">
        <v>15774</v>
      </c>
      <c r="E142" s="91" t="s">
        <v>6227</v>
      </c>
      <c r="F142" s="85" t="s">
        <v>15775</v>
      </c>
      <c r="G142" s="85"/>
    </row>
    <row r="143">
      <c r="A143" s="538" t="s">
        <v>316</v>
      </c>
      <c r="B143" s="228" t="s">
        <v>1446</v>
      </c>
      <c r="C143" s="9" t="s">
        <v>15776</v>
      </c>
      <c r="D143" s="89" t="s">
        <v>8497</v>
      </c>
      <c r="E143" s="91" t="s">
        <v>6227</v>
      </c>
      <c r="F143" s="85" t="s">
        <v>15777</v>
      </c>
      <c r="G143" s="85"/>
    </row>
    <row r="144">
      <c r="A144" s="538" t="s">
        <v>316</v>
      </c>
      <c r="B144" s="228" t="s">
        <v>1446</v>
      </c>
      <c r="C144" s="9" t="s">
        <v>15778</v>
      </c>
      <c r="D144" s="89" t="s">
        <v>15779</v>
      </c>
      <c r="E144" s="91" t="s">
        <v>6227</v>
      </c>
      <c r="F144" s="85" t="s">
        <v>15780</v>
      </c>
      <c r="G144" s="85"/>
    </row>
    <row r="145">
      <c r="A145" s="538" t="s">
        <v>316</v>
      </c>
      <c r="B145" s="228" t="s">
        <v>1446</v>
      </c>
      <c r="C145" s="9" t="s">
        <v>15781</v>
      </c>
      <c r="D145" s="89" t="s">
        <v>15782</v>
      </c>
      <c r="E145" s="91" t="s">
        <v>6227</v>
      </c>
      <c r="F145" s="85" t="s">
        <v>15783</v>
      </c>
      <c r="G145" s="85"/>
    </row>
    <row r="146">
      <c r="A146" s="538" t="s">
        <v>316</v>
      </c>
      <c r="B146" s="228" t="s">
        <v>1446</v>
      </c>
      <c r="C146" s="9" t="s">
        <v>15784</v>
      </c>
      <c r="D146" s="89" t="s">
        <v>15785</v>
      </c>
      <c r="E146" s="91" t="s">
        <v>6227</v>
      </c>
      <c r="F146" s="85" t="s">
        <v>15756</v>
      </c>
      <c r="G146" s="85"/>
    </row>
    <row r="147">
      <c r="A147" s="538" t="s">
        <v>316</v>
      </c>
      <c r="B147" s="228" t="s">
        <v>1446</v>
      </c>
      <c r="C147" s="9" t="s">
        <v>15786</v>
      </c>
      <c r="D147" s="89" t="s">
        <v>15787</v>
      </c>
      <c r="E147" s="91" t="s">
        <v>6227</v>
      </c>
      <c r="F147" s="85" t="s">
        <v>15788</v>
      </c>
      <c r="G147" s="85"/>
    </row>
    <row r="148">
      <c r="A148" s="538" t="s">
        <v>316</v>
      </c>
      <c r="B148" s="228" t="s">
        <v>1446</v>
      </c>
      <c r="C148" s="9" t="s">
        <v>15789</v>
      </c>
      <c r="D148" s="89" t="s">
        <v>15790</v>
      </c>
      <c r="E148" s="91" t="s">
        <v>6227</v>
      </c>
      <c r="F148" s="85" t="s">
        <v>15791</v>
      </c>
      <c r="G148" s="85"/>
    </row>
    <row r="149">
      <c r="A149" s="538" t="s">
        <v>316</v>
      </c>
      <c r="B149" s="228" t="s">
        <v>1446</v>
      </c>
      <c r="C149" s="9" t="s">
        <v>15792</v>
      </c>
      <c r="D149" s="89" t="s">
        <v>15793</v>
      </c>
      <c r="E149" s="91" t="s">
        <v>6227</v>
      </c>
      <c r="F149" s="85" t="s">
        <v>15794</v>
      </c>
      <c r="G149" s="85"/>
    </row>
    <row r="150">
      <c r="A150" s="538" t="s">
        <v>316</v>
      </c>
      <c r="B150" s="228" t="s">
        <v>1446</v>
      </c>
      <c r="C150" s="9" t="s">
        <v>15795</v>
      </c>
      <c r="D150" s="89" t="s">
        <v>15796</v>
      </c>
      <c r="E150" s="91" t="s">
        <v>6227</v>
      </c>
      <c r="F150" s="85" t="s">
        <v>15797</v>
      </c>
      <c r="G150" s="85"/>
    </row>
    <row r="151">
      <c r="A151" s="538" t="s">
        <v>316</v>
      </c>
      <c r="B151" s="228" t="s">
        <v>1446</v>
      </c>
      <c r="C151" s="9" t="s">
        <v>15798</v>
      </c>
      <c r="D151" s="89" t="s">
        <v>15799</v>
      </c>
      <c r="E151" s="91" t="s">
        <v>6227</v>
      </c>
      <c r="F151" s="85" t="s">
        <v>15800</v>
      </c>
      <c r="G151" s="85"/>
    </row>
    <row r="152">
      <c r="A152" s="538" t="s">
        <v>316</v>
      </c>
      <c r="B152" s="228" t="s">
        <v>1446</v>
      </c>
      <c r="C152" s="9" t="s">
        <v>15801</v>
      </c>
      <c r="D152" s="89" t="s">
        <v>15802</v>
      </c>
      <c r="E152" s="91" t="s">
        <v>6227</v>
      </c>
      <c r="F152" s="85" t="s">
        <v>15803</v>
      </c>
      <c r="G152" s="85"/>
    </row>
    <row r="153">
      <c r="A153" s="538" t="s">
        <v>316</v>
      </c>
      <c r="B153" s="228" t="s">
        <v>1446</v>
      </c>
      <c r="C153" s="9" t="s">
        <v>13991</v>
      </c>
      <c r="D153" s="89" t="s">
        <v>9620</v>
      </c>
      <c r="E153" s="91" t="s">
        <v>6227</v>
      </c>
      <c r="F153" s="191" t="s">
        <v>152</v>
      </c>
      <c r="G153" s="85"/>
    </row>
    <row r="154">
      <c r="A154" s="538" t="s">
        <v>316</v>
      </c>
      <c r="B154" s="228" t="s">
        <v>1446</v>
      </c>
      <c r="C154" s="9" t="s">
        <v>15804</v>
      </c>
      <c r="D154" s="89" t="s">
        <v>15805</v>
      </c>
      <c r="E154" s="91" t="s">
        <v>6227</v>
      </c>
      <c r="F154" s="85" t="s">
        <v>15806</v>
      </c>
      <c r="G154" s="85"/>
    </row>
    <row r="155">
      <c r="A155" s="538" t="s">
        <v>316</v>
      </c>
      <c r="B155" s="228" t="s">
        <v>1446</v>
      </c>
      <c r="C155" s="9" t="s">
        <v>15807</v>
      </c>
      <c r="D155" s="89" t="s">
        <v>15808</v>
      </c>
      <c r="E155" s="91"/>
      <c r="F155" s="85" t="s">
        <v>15809</v>
      </c>
      <c r="G155" s="85"/>
    </row>
    <row r="156">
      <c r="A156" s="538" t="s">
        <v>316</v>
      </c>
      <c r="B156" s="228" t="s">
        <v>1446</v>
      </c>
      <c r="C156" s="9" t="s">
        <v>15810</v>
      </c>
      <c r="D156" s="89" t="s">
        <v>7123</v>
      </c>
      <c r="E156" s="91" t="s">
        <v>6227</v>
      </c>
      <c r="F156" s="85" t="s">
        <v>15811</v>
      </c>
      <c r="G156" s="85"/>
    </row>
    <row r="157">
      <c r="A157" s="538" t="s">
        <v>316</v>
      </c>
      <c r="B157" s="228" t="s">
        <v>1446</v>
      </c>
      <c r="C157" s="9" t="s">
        <v>15812</v>
      </c>
      <c r="D157" s="89" t="s">
        <v>15813</v>
      </c>
      <c r="E157" s="91" t="s">
        <v>6227</v>
      </c>
      <c r="F157" s="85" t="s">
        <v>15728</v>
      </c>
      <c r="G157" s="85"/>
    </row>
    <row r="158">
      <c r="A158" s="538" t="s">
        <v>316</v>
      </c>
      <c r="B158" s="228" t="s">
        <v>4517</v>
      </c>
      <c r="C158" s="9" t="s">
        <v>15814</v>
      </c>
      <c r="D158" s="89" t="s">
        <v>15815</v>
      </c>
      <c r="E158" s="91" t="s">
        <v>6227</v>
      </c>
      <c r="F158" s="85" t="s">
        <v>15816</v>
      </c>
      <c r="G158" s="85"/>
    </row>
    <row r="159">
      <c r="A159" s="538" t="s">
        <v>316</v>
      </c>
      <c r="B159" s="228" t="s">
        <v>4517</v>
      </c>
      <c r="C159" s="9" t="s">
        <v>15817</v>
      </c>
      <c r="D159" s="89" t="s">
        <v>15818</v>
      </c>
      <c r="E159" s="91" t="s">
        <v>6227</v>
      </c>
      <c r="F159" s="85" t="s">
        <v>15819</v>
      </c>
      <c r="G159" s="85"/>
    </row>
    <row r="160">
      <c r="A160" s="538" t="s">
        <v>316</v>
      </c>
      <c r="B160" s="228" t="s">
        <v>4517</v>
      </c>
      <c r="C160" s="9" t="s">
        <v>15817</v>
      </c>
      <c r="D160" s="89" t="s">
        <v>15820</v>
      </c>
      <c r="E160" s="91" t="s">
        <v>6227</v>
      </c>
      <c r="F160" s="85" t="s">
        <v>15728</v>
      </c>
      <c r="G160" s="85"/>
    </row>
    <row r="161">
      <c r="A161" s="538" t="s">
        <v>316</v>
      </c>
      <c r="B161" s="228" t="s">
        <v>4517</v>
      </c>
      <c r="C161" s="9" t="s">
        <v>15821</v>
      </c>
      <c r="D161" s="89" t="s">
        <v>15822</v>
      </c>
      <c r="E161" s="91" t="s">
        <v>6227</v>
      </c>
      <c r="F161" s="85" t="s">
        <v>15823</v>
      </c>
      <c r="G161" s="85"/>
    </row>
    <row r="162">
      <c r="A162" s="538" t="s">
        <v>316</v>
      </c>
      <c r="B162" s="228" t="s">
        <v>4517</v>
      </c>
      <c r="C162" s="9" t="s">
        <v>15824</v>
      </c>
      <c r="D162" s="89" t="s">
        <v>15825</v>
      </c>
      <c r="E162" s="91" t="s">
        <v>15826</v>
      </c>
      <c r="F162" s="85" t="s">
        <v>15827</v>
      </c>
      <c r="G162" s="85"/>
    </row>
    <row r="163">
      <c r="A163" s="538" t="s">
        <v>316</v>
      </c>
      <c r="B163" s="228" t="s">
        <v>4517</v>
      </c>
      <c r="C163" s="9" t="s">
        <v>8047</v>
      </c>
      <c r="D163" s="89" t="s">
        <v>8048</v>
      </c>
      <c r="E163" s="91" t="s">
        <v>15828</v>
      </c>
      <c r="F163" s="191"/>
      <c r="G163" s="85"/>
    </row>
    <row r="164">
      <c r="A164" s="538" t="s">
        <v>316</v>
      </c>
      <c r="B164" s="228" t="s">
        <v>4517</v>
      </c>
      <c r="C164" s="9" t="s">
        <v>15829</v>
      </c>
      <c r="D164" s="89" t="s">
        <v>15830</v>
      </c>
      <c r="E164" s="91" t="s">
        <v>15831</v>
      </c>
      <c r="F164" s="191"/>
      <c r="G164" s="85"/>
    </row>
    <row r="165">
      <c r="A165" s="538" t="s">
        <v>316</v>
      </c>
      <c r="B165" s="228" t="s">
        <v>4517</v>
      </c>
      <c r="C165" s="9" t="s">
        <v>12089</v>
      </c>
      <c r="D165" s="89" t="s">
        <v>12090</v>
      </c>
      <c r="E165" s="91" t="s">
        <v>15832</v>
      </c>
      <c r="F165" s="191" t="s">
        <v>152</v>
      </c>
      <c r="G165" s="85"/>
    </row>
    <row r="166">
      <c r="A166" s="538" t="s">
        <v>316</v>
      </c>
      <c r="B166" s="228" t="s">
        <v>4517</v>
      </c>
      <c r="C166" s="9" t="s">
        <v>7269</v>
      </c>
      <c r="D166" s="89" t="s">
        <v>7270</v>
      </c>
      <c r="E166" s="91" t="s">
        <v>15833</v>
      </c>
      <c r="F166" s="85" t="s">
        <v>15834</v>
      </c>
      <c r="G166" s="85"/>
    </row>
    <row r="167">
      <c r="A167" s="538" t="s">
        <v>316</v>
      </c>
      <c r="B167" s="228" t="s">
        <v>4517</v>
      </c>
      <c r="C167" s="9" t="s">
        <v>15566</v>
      </c>
      <c r="D167" s="89" t="s">
        <v>15567</v>
      </c>
      <c r="E167" s="91" t="s">
        <v>6227</v>
      </c>
      <c r="F167" s="85" t="s">
        <v>15835</v>
      </c>
      <c r="G167" s="85"/>
    </row>
    <row r="168">
      <c r="A168" s="538" t="s">
        <v>316</v>
      </c>
      <c r="B168" s="228" t="s">
        <v>6271</v>
      </c>
      <c r="C168" s="9" t="s">
        <v>15836</v>
      </c>
      <c r="D168" s="89" t="s">
        <v>15577</v>
      </c>
      <c r="E168" s="91" t="s">
        <v>6227</v>
      </c>
      <c r="F168" s="85" t="s">
        <v>15837</v>
      </c>
      <c r="G168" s="85"/>
    </row>
    <row r="169">
      <c r="A169" s="538" t="s">
        <v>316</v>
      </c>
      <c r="B169" s="228" t="s">
        <v>6271</v>
      </c>
      <c r="C169" s="9" t="s">
        <v>15838</v>
      </c>
      <c r="D169" s="89" t="s">
        <v>15839</v>
      </c>
      <c r="E169" s="91" t="s">
        <v>6227</v>
      </c>
      <c r="F169" s="85" t="s">
        <v>15840</v>
      </c>
      <c r="G169" s="85"/>
    </row>
    <row r="170">
      <c r="A170" s="538" t="s">
        <v>316</v>
      </c>
      <c r="B170" s="228" t="s">
        <v>7800</v>
      </c>
      <c r="C170" s="9" t="s">
        <v>15841</v>
      </c>
      <c r="D170" s="89" t="s">
        <v>7802</v>
      </c>
      <c r="E170" s="91" t="s">
        <v>6227</v>
      </c>
      <c r="F170" s="95" t="s">
        <v>15842</v>
      </c>
      <c r="G170" s="85"/>
    </row>
    <row r="171">
      <c r="A171" s="538" t="s">
        <v>316</v>
      </c>
      <c r="B171" s="228" t="s">
        <v>7800</v>
      </c>
      <c r="C171" s="9" t="s">
        <v>15843</v>
      </c>
      <c r="D171" s="89" t="s">
        <v>7802</v>
      </c>
      <c r="E171" s="91" t="s">
        <v>6227</v>
      </c>
      <c r="F171" s="95" t="s">
        <v>15842</v>
      </c>
      <c r="G171" s="85"/>
    </row>
    <row r="172">
      <c r="A172" s="538" t="s">
        <v>316</v>
      </c>
      <c r="B172" s="228" t="s">
        <v>7800</v>
      </c>
      <c r="C172" s="9" t="s">
        <v>7801</v>
      </c>
      <c r="D172" s="89" t="s">
        <v>7802</v>
      </c>
      <c r="E172" s="91" t="s">
        <v>6227</v>
      </c>
      <c r="F172" s="95" t="s">
        <v>15842</v>
      </c>
      <c r="G172" s="85"/>
    </row>
    <row r="173">
      <c r="A173" s="538" t="s">
        <v>316</v>
      </c>
      <c r="B173" s="228" t="s">
        <v>7800</v>
      </c>
      <c r="C173" s="9" t="s">
        <v>15844</v>
      </c>
      <c r="D173" s="89" t="s">
        <v>15845</v>
      </c>
      <c r="E173" s="91" t="s">
        <v>6227</v>
      </c>
      <c r="F173" s="95" t="s">
        <v>15846</v>
      </c>
      <c r="G173" s="85"/>
    </row>
    <row r="174">
      <c r="A174" s="538" t="s">
        <v>316</v>
      </c>
      <c r="B174" s="228" t="s">
        <v>7800</v>
      </c>
      <c r="C174" s="9" t="s">
        <v>15847</v>
      </c>
      <c r="D174" s="89" t="s">
        <v>15580</v>
      </c>
      <c r="E174" s="91" t="s">
        <v>6227</v>
      </c>
      <c r="F174" s="95" t="s">
        <v>15848</v>
      </c>
      <c r="G174" s="85"/>
    </row>
    <row r="175">
      <c r="A175" s="538" t="s">
        <v>316</v>
      </c>
      <c r="B175" s="228" t="s">
        <v>7800</v>
      </c>
      <c r="C175" s="9" t="s">
        <v>15849</v>
      </c>
      <c r="D175" s="89" t="s">
        <v>15580</v>
      </c>
      <c r="E175" s="91" t="s">
        <v>6227</v>
      </c>
      <c r="F175" s="95" t="s">
        <v>15848</v>
      </c>
      <c r="G175" s="85"/>
    </row>
    <row r="176">
      <c r="A176" s="538" t="s">
        <v>316</v>
      </c>
      <c r="B176" s="228" t="s">
        <v>7800</v>
      </c>
      <c r="C176" s="9" t="s">
        <v>15850</v>
      </c>
      <c r="D176" s="89" t="s">
        <v>15580</v>
      </c>
      <c r="E176" s="91" t="s">
        <v>6227</v>
      </c>
      <c r="F176" s="95" t="s">
        <v>15848</v>
      </c>
      <c r="G176" s="85"/>
    </row>
    <row r="177">
      <c r="A177" s="538" t="s">
        <v>316</v>
      </c>
      <c r="B177" s="228" t="s">
        <v>7800</v>
      </c>
      <c r="C177" s="9" t="s">
        <v>15851</v>
      </c>
      <c r="D177" s="89" t="s">
        <v>15580</v>
      </c>
      <c r="E177" s="91" t="s">
        <v>6227</v>
      </c>
      <c r="F177" s="95" t="s">
        <v>15848</v>
      </c>
      <c r="G177" s="85"/>
    </row>
    <row r="178">
      <c r="A178" s="538" t="s">
        <v>316</v>
      </c>
      <c r="B178" s="228" t="s">
        <v>7800</v>
      </c>
      <c r="C178" s="9" t="s">
        <v>15579</v>
      </c>
      <c r="D178" s="89" t="s">
        <v>15580</v>
      </c>
      <c r="E178" s="91" t="s">
        <v>6227</v>
      </c>
      <c r="F178" s="95" t="s">
        <v>15848</v>
      </c>
      <c r="G178" s="85"/>
    </row>
    <row r="179">
      <c r="A179" s="538" t="s">
        <v>316</v>
      </c>
      <c r="B179" s="228" t="s">
        <v>7800</v>
      </c>
      <c r="C179" s="9" t="s">
        <v>15582</v>
      </c>
      <c r="D179" s="89" t="s">
        <v>15580</v>
      </c>
      <c r="E179" s="91" t="s">
        <v>6227</v>
      </c>
      <c r="F179" s="95" t="s">
        <v>15848</v>
      </c>
      <c r="G179" s="85"/>
    </row>
    <row r="180">
      <c r="A180" s="538" t="s">
        <v>4521</v>
      </c>
      <c r="B180" s="228" t="s">
        <v>4522</v>
      </c>
      <c r="C180" s="9" t="s">
        <v>4523</v>
      </c>
      <c r="D180" s="89" t="s">
        <v>4524</v>
      </c>
      <c r="E180" s="91" t="s">
        <v>6227</v>
      </c>
      <c r="F180" s="85" t="s">
        <v>15852</v>
      </c>
      <c r="G180" s="85"/>
    </row>
    <row r="181">
      <c r="A181" s="538" t="s">
        <v>4521</v>
      </c>
      <c r="B181" s="228" t="s">
        <v>4522</v>
      </c>
      <c r="C181" s="9" t="s">
        <v>6313</v>
      </c>
      <c r="D181" s="89" t="s">
        <v>6314</v>
      </c>
      <c r="E181" s="91"/>
      <c r="F181" s="85" t="s">
        <v>15747</v>
      </c>
      <c r="G181" s="85"/>
    </row>
    <row r="182">
      <c r="A182" s="538" t="s">
        <v>4521</v>
      </c>
      <c r="B182" s="228" t="s">
        <v>4522</v>
      </c>
      <c r="C182" s="9" t="s">
        <v>6313</v>
      </c>
      <c r="D182" s="89" t="s">
        <v>6315</v>
      </c>
      <c r="E182" s="91"/>
      <c r="F182" s="85" t="s">
        <v>15853</v>
      </c>
      <c r="G182" s="85"/>
    </row>
    <row r="183">
      <c r="A183" s="538" t="s">
        <v>4521</v>
      </c>
      <c r="B183" s="228" t="s">
        <v>4522</v>
      </c>
      <c r="C183" s="9" t="s">
        <v>4535</v>
      </c>
      <c r="D183" s="89" t="s">
        <v>15854</v>
      </c>
      <c r="E183" s="91" t="s">
        <v>6227</v>
      </c>
      <c r="F183" s="85" t="s">
        <v>15777</v>
      </c>
      <c r="G183" s="85"/>
    </row>
    <row r="184">
      <c r="A184" s="538" t="s">
        <v>4521</v>
      </c>
      <c r="B184" s="228" t="s">
        <v>4522</v>
      </c>
      <c r="C184" s="9" t="s">
        <v>4735</v>
      </c>
      <c r="D184" s="89" t="s">
        <v>6072</v>
      </c>
      <c r="E184" s="91" t="s">
        <v>15855</v>
      </c>
      <c r="F184" s="85" t="s">
        <v>15777</v>
      </c>
      <c r="G184" s="85"/>
    </row>
    <row r="185">
      <c r="A185" s="538" t="s">
        <v>4540</v>
      </c>
      <c r="B185" s="228" t="s">
        <v>6019</v>
      </c>
      <c r="C185" s="9" t="s">
        <v>15856</v>
      </c>
      <c r="D185" s="89" t="s">
        <v>15595</v>
      </c>
      <c r="E185" s="91" t="s">
        <v>15857</v>
      </c>
      <c r="F185" s="85" t="s">
        <v>15858</v>
      </c>
      <c r="G185" s="85"/>
    </row>
    <row r="186">
      <c r="A186" s="538" t="s">
        <v>4540</v>
      </c>
      <c r="B186" s="228" t="s">
        <v>6343</v>
      </c>
      <c r="C186" s="9" t="s">
        <v>5469</v>
      </c>
      <c r="D186" s="89" t="s">
        <v>7887</v>
      </c>
      <c r="E186" s="91" t="s">
        <v>15859</v>
      </c>
      <c r="F186" s="85" t="s">
        <v>15860</v>
      </c>
      <c r="G186" s="85"/>
    </row>
    <row r="187">
      <c r="A187" s="538" t="s">
        <v>4540</v>
      </c>
      <c r="B187" s="228" t="s">
        <v>6343</v>
      </c>
      <c r="C187" s="9" t="s">
        <v>5469</v>
      </c>
      <c r="D187" s="89" t="s">
        <v>15861</v>
      </c>
      <c r="E187" s="91"/>
      <c r="F187" s="85" t="s">
        <v>15862</v>
      </c>
      <c r="G187" s="85"/>
    </row>
    <row r="188">
      <c r="A188" s="538" t="s">
        <v>4659</v>
      </c>
      <c r="B188" s="228" t="s">
        <v>6644</v>
      </c>
      <c r="C188" s="9" t="s">
        <v>922</v>
      </c>
      <c r="D188" s="89" t="s">
        <v>6645</v>
      </c>
      <c r="E188" s="91"/>
      <c r="F188" s="85" t="s">
        <v>15863</v>
      </c>
      <c r="G188" s="85"/>
    </row>
    <row r="189">
      <c r="A189" s="538" t="s">
        <v>4659</v>
      </c>
      <c r="B189" s="228" t="s">
        <v>6644</v>
      </c>
      <c r="C189" s="9" t="s">
        <v>922</v>
      </c>
      <c r="D189" s="89" t="s">
        <v>15864</v>
      </c>
      <c r="E189" s="91"/>
      <c r="F189" s="85" t="s">
        <v>15865</v>
      </c>
      <c r="G189" s="85"/>
    </row>
    <row r="190">
      <c r="A190" s="538" t="s">
        <v>4659</v>
      </c>
      <c r="B190" s="228" t="s">
        <v>6644</v>
      </c>
      <c r="C190" s="91" t="s">
        <v>922</v>
      </c>
      <c r="D190" s="91" t="s">
        <v>15866</v>
      </c>
      <c r="E190" s="91" t="s">
        <v>6227</v>
      </c>
      <c r="F190" s="85" t="s">
        <v>15867</v>
      </c>
      <c r="G190" s="85"/>
    </row>
    <row r="191">
      <c r="A191" s="538" t="s">
        <v>4659</v>
      </c>
      <c r="B191" s="228" t="s">
        <v>6085</v>
      </c>
      <c r="C191" s="91" t="s">
        <v>6346</v>
      </c>
      <c r="D191" s="91" t="s">
        <v>6347</v>
      </c>
      <c r="E191" s="91" t="s">
        <v>15868</v>
      </c>
      <c r="F191" s="85" t="s">
        <v>15869</v>
      </c>
      <c r="G191" s="85"/>
    </row>
    <row r="192">
      <c r="A192" s="538" t="s">
        <v>4659</v>
      </c>
      <c r="B192" s="228" t="s">
        <v>6085</v>
      </c>
      <c r="C192" s="91" t="s">
        <v>6346</v>
      </c>
      <c r="D192" s="91" t="s">
        <v>15870</v>
      </c>
      <c r="E192" s="91" t="s">
        <v>6227</v>
      </c>
      <c r="F192" s="85" t="s">
        <v>15777</v>
      </c>
      <c r="G192" s="85"/>
    </row>
    <row r="193">
      <c r="A193" s="538" t="s">
        <v>4659</v>
      </c>
      <c r="B193" s="228" t="s">
        <v>6085</v>
      </c>
      <c r="C193" s="91" t="s">
        <v>6647</v>
      </c>
      <c r="D193" s="91" t="s">
        <v>1525</v>
      </c>
      <c r="E193" s="91" t="s">
        <v>15871</v>
      </c>
      <c r="F193" s="85" t="s">
        <v>15872</v>
      </c>
      <c r="G193" s="85"/>
    </row>
    <row r="194">
      <c r="A194" s="538" t="s">
        <v>4659</v>
      </c>
      <c r="B194" s="228" t="s">
        <v>6085</v>
      </c>
      <c r="C194" s="91" t="s">
        <v>6647</v>
      </c>
      <c r="D194" s="91" t="s">
        <v>6648</v>
      </c>
      <c r="E194" s="91" t="s">
        <v>6227</v>
      </c>
      <c r="F194" s="85" t="s">
        <v>15867</v>
      </c>
      <c r="G194" s="85"/>
    </row>
    <row r="195">
      <c r="A195" s="538" t="s">
        <v>4659</v>
      </c>
      <c r="B195" s="228" t="s">
        <v>6085</v>
      </c>
      <c r="C195" s="91" t="s">
        <v>6647</v>
      </c>
      <c r="D195" s="91" t="s">
        <v>4904</v>
      </c>
      <c r="E195" s="91" t="s">
        <v>6227</v>
      </c>
      <c r="F195" s="85" t="s">
        <v>15873</v>
      </c>
      <c r="G195" s="85"/>
    </row>
    <row r="196">
      <c r="A196" s="538" t="s">
        <v>4659</v>
      </c>
      <c r="B196" s="228" t="s">
        <v>6085</v>
      </c>
      <c r="C196" s="91" t="s">
        <v>15874</v>
      </c>
      <c r="D196" s="91" t="s">
        <v>15875</v>
      </c>
      <c r="E196" s="91" t="s">
        <v>6227</v>
      </c>
      <c r="F196" s="85" t="s">
        <v>15876</v>
      </c>
      <c r="G196" s="85"/>
    </row>
    <row r="197">
      <c r="A197" s="538" t="s">
        <v>4659</v>
      </c>
      <c r="B197" s="228" t="s">
        <v>6085</v>
      </c>
      <c r="C197" s="91" t="s">
        <v>6649</v>
      </c>
      <c r="D197" s="91" t="s">
        <v>1313</v>
      </c>
      <c r="E197" s="91" t="s">
        <v>15877</v>
      </c>
      <c r="F197" s="85" t="s">
        <v>15811</v>
      </c>
      <c r="G197" s="85"/>
    </row>
    <row r="198">
      <c r="A198" s="538" t="s">
        <v>4659</v>
      </c>
      <c r="B198" s="228" t="s">
        <v>6085</v>
      </c>
      <c r="C198" s="91" t="s">
        <v>6649</v>
      </c>
      <c r="D198" s="91" t="s">
        <v>15878</v>
      </c>
      <c r="E198" s="91" t="s">
        <v>6227</v>
      </c>
      <c r="F198" s="85" t="s">
        <v>15879</v>
      </c>
      <c r="G198" s="85"/>
    </row>
    <row r="199">
      <c r="A199" s="538" t="s">
        <v>4659</v>
      </c>
      <c r="B199" s="228" t="s">
        <v>6085</v>
      </c>
      <c r="C199" s="91" t="s">
        <v>6086</v>
      </c>
      <c r="D199" s="91" t="s">
        <v>15880</v>
      </c>
      <c r="E199" s="91" t="s">
        <v>6227</v>
      </c>
      <c r="F199" s="85" t="s">
        <v>15881</v>
      </c>
      <c r="G199" s="85"/>
    </row>
    <row r="200">
      <c r="A200" s="538" t="s">
        <v>4659</v>
      </c>
      <c r="B200" s="228" t="s">
        <v>6085</v>
      </c>
      <c r="C200" s="91" t="s">
        <v>6653</v>
      </c>
      <c r="D200" s="91" t="s">
        <v>6654</v>
      </c>
      <c r="E200" s="91" t="s">
        <v>6227</v>
      </c>
      <c r="F200" s="85" t="s">
        <v>15882</v>
      </c>
      <c r="G200" s="85"/>
    </row>
    <row r="201">
      <c r="A201" s="538" t="s">
        <v>4659</v>
      </c>
      <c r="B201" s="228" t="s">
        <v>6085</v>
      </c>
      <c r="C201" s="91" t="s">
        <v>6653</v>
      </c>
      <c r="D201" s="91" t="s">
        <v>15883</v>
      </c>
      <c r="E201" s="91" t="s">
        <v>6227</v>
      </c>
      <c r="F201" s="85" t="s">
        <v>15882</v>
      </c>
      <c r="G201" s="85"/>
    </row>
    <row r="202">
      <c r="A202" s="538" t="s">
        <v>4659</v>
      </c>
      <c r="B202" s="228" t="s">
        <v>6085</v>
      </c>
      <c r="C202" s="91" t="s">
        <v>6653</v>
      </c>
      <c r="D202" s="91" t="s">
        <v>7828</v>
      </c>
      <c r="E202" s="91" t="s">
        <v>15884</v>
      </c>
      <c r="F202" s="85" t="s">
        <v>15747</v>
      </c>
      <c r="G202" s="85"/>
    </row>
    <row r="203">
      <c r="A203" s="538" t="s">
        <v>6685</v>
      </c>
      <c r="B203" s="228" t="s">
        <v>6686</v>
      </c>
      <c r="C203" s="91" t="s">
        <v>15885</v>
      </c>
      <c r="D203" s="91" t="s">
        <v>15886</v>
      </c>
      <c r="E203" s="91" t="s">
        <v>6227</v>
      </c>
      <c r="F203" s="85" t="s">
        <v>15887</v>
      </c>
      <c r="G203" s="85"/>
    </row>
    <row r="204">
      <c r="A204" s="538" t="s">
        <v>6685</v>
      </c>
      <c r="B204" s="228" t="s">
        <v>6686</v>
      </c>
      <c r="C204" s="91" t="s">
        <v>6690</v>
      </c>
      <c r="D204" s="91" t="s">
        <v>15888</v>
      </c>
      <c r="E204" s="91" t="s">
        <v>6227</v>
      </c>
      <c r="F204" s="85" t="s">
        <v>15889</v>
      </c>
      <c r="G204" s="85"/>
    </row>
    <row r="205">
      <c r="A205" s="538" t="s">
        <v>6685</v>
      </c>
      <c r="B205" s="228" t="s">
        <v>6686</v>
      </c>
      <c r="C205" s="91" t="s">
        <v>15890</v>
      </c>
      <c r="D205" s="91" t="s">
        <v>15891</v>
      </c>
      <c r="E205" s="91" t="s">
        <v>6227</v>
      </c>
      <c r="F205" s="85" t="s">
        <v>15892</v>
      </c>
      <c r="G205" s="85"/>
    </row>
    <row r="206">
      <c r="A206" s="538" t="s">
        <v>6685</v>
      </c>
      <c r="B206" s="228" t="s">
        <v>6686</v>
      </c>
      <c r="C206" s="91" t="s">
        <v>15893</v>
      </c>
      <c r="D206" s="91" t="s">
        <v>15894</v>
      </c>
      <c r="E206" s="91" t="s">
        <v>6227</v>
      </c>
      <c r="F206" s="85" t="s">
        <v>15895</v>
      </c>
      <c r="G206" s="85"/>
    </row>
    <row r="207">
      <c r="A207" s="538" t="s">
        <v>6685</v>
      </c>
      <c r="B207" s="228" t="s">
        <v>6686</v>
      </c>
      <c r="C207" s="91" t="s">
        <v>15893</v>
      </c>
      <c r="D207" s="91" t="s">
        <v>15896</v>
      </c>
      <c r="E207" s="91" t="s">
        <v>6227</v>
      </c>
      <c r="F207" s="85" t="s">
        <v>15897</v>
      </c>
      <c r="G207" s="85"/>
    </row>
    <row r="208">
      <c r="A208" s="538" t="s">
        <v>6685</v>
      </c>
      <c r="B208" s="228" t="s">
        <v>15898</v>
      </c>
      <c r="C208" s="91" t="s">
        <v>15899</v>
      </c>
      <c r="D208" s="91" t="s">
        <v>15900</v>
      </c>
      <c r="E208" s="91" t="s">
        <v>6227</v>
      </c>
      <c r="F208" s="85" t="s">
        <v>15901</v>
      </c>
      <c r="G208" s="85"/>
    </row>
    <row r="209">
      <c r="A209" s="538" t="s">
        <v>6119</v>
      </c>
      <c r="B209" s="228" t="s">
        <v>6407</v>
      </c>
      <c r="C209" s="91" t="s">
        <v>15902</v>
      </c>
      <c r="D209" s="91" t="s">
        <v>15903</v>
      </c>
      <c r="E209" s="91" t="s">
        <v>6227</v>
      </c>
      <c r="F209" s="85" t="s">
        <v>15872</v>
      </c>
      <c r="G209" s="85"/>
    </row>
    <row r="210">
      <c r="A210" s="538" t="s">
        <v>248</v>
      </c>
      <c r="B210" s="228" t="s">
        <v>4512</v>
      </c>
      <c r="C210" s="9" t="s">
        <v>4513</v>
      </c>
      <c r="D210" s="162" t="s">
        <v>4558</v>
      </c>
      <c r="E210" s="91" t="s">
        <v>15904</v>
      </c>
      <c r="F210" s="85" t="s">
        <v>15895</v>
      </c>
      <c r="G210" s="85"/>
    </row>
    <row r="211">
      <c r="A211" s="538" t="s">
        <v>248</v>
      </c>
      <c r="B211" s="228" t="s">
        <v>4512</v>
      </c>
      <c r="C211" s="9" t="s">
        <v>4513</v>
      </c>
      <c r="D211" s="162" t="s">
        <v>5070</v>
      </c>
      <c r="E211" s="91" t="s">
        <v>15905</v>
      </c>
      <c r="F211" s="85" t="s">
        <v>15906</v>
      </c>
      <c r="G211" s="85"/>
    </row>
    <row r="212">
      <c r="A212" s="538" t="s">
        <v>248</v>
      </c>
      <c r="B212" s="228" t="s">
        <v>4908</v>
      </c>
      <c r="C212" s="9" t="s">
        <v>4513</v>
      </c>
      <c r="D212" s="162" t="s">
        <v>7303</v>
      </c>
      <c r="E212" s="91" t="s">
        <v>6227</v>
      </c>
      <c r="F212" s="85" t="s">
        <v>15892</v>
      </c>
      <c r="G212" s="85"/>
    </row>
    <row r="213">
      <c r="A213" s="538" t="s">
        <v>248</v>
      </c>
      <c r="B213" s="228" t="s">
        <v>4908</v>
      </c>
      <c r="C213" s="9" t="s">
        <v>4513</v>
      </c>
      <c r="D213" s="162" t="s">
        <v>9880</v>
      </c>
      <c r="E213" s="91" t="s">
        <v>6227</v>
      </c>
      <c r="F213" s="85" t="s">
        <v>15428</v>
      </c>
      <c r="G213" s="85"/>
    </row>
    <row r="214">
      <c r="A214" s="538" t="s">
        <v>248</v>
      </c>
      <c r="B214" s="228" t="s">
        <v>4908</v>
      </c>
      <c r="C214" s="9" t="s">
        <v>4513</v>
      </c>
      <c r="D214" s="162" t="s">
        <v>6421</v>
      </c>
      <c r="E214" s="91" t="s">
        <v>6227</v>
      </c>
      <c r="F214" s="85" t="s">
        <v>15725</v>
      </c>
      <c r="G214" s="85"/>
    </row>
    <row r="215">
      <c r="A215" s="538" t="s">
        <v>248</v>
      </c>
      <c r="B215" s="228" t="s">
        <v>4908</v>
      </c>
      <c r="C215" s="9" t="s">
        <v>4513</v>
      </c>
      <c r="D215" s="162" t="s">
        <v>7726</v>
      </c>
      <c r="E215" s="91" t="s">
        <v>6227</v>
      </c>
      <c r="F215" s="85" t="s">
        <v>15777</v>
      </c>
      <c r="G215" s="85"/>
    </row>
    <row r="216">
      <c r="A216" s="538" t="s">
        <v>248</v>
      </c>
      <c r="B216" s="228" t="s">
        <v>4908</v>
      </c>
      <c r="C216" s="9" t="s">
        <v>4513</v>
      </c>
      <c r="D216" s="162" t="s">
        <v>15907</v>
      </c>
      <c r="E216" s="91" t="s">
        <v>15908</v>
      </c>
      <c r="F216" s="85" t="s">
        <v>15909</v>
      </c>
      <c r="G216" s="85"/>
    </row>
    <row r="217">
      <c r="A217" s="538" t="s">
        <v>248</v>
      </c>
      <c r="B217" s="228" t="s">
        <v>4908</v>
      </c>
      <c r="C217" s="9" t="s">
        <v>4513</v>
      </c>
      <c r="D217" s="162" t="s">
        <v>11791</v>
      </c>
      <c r="E217" s="91" t="s">
        <v>6227</v>
      </c>
      <c r="F217" s="85" t="s">
        <v>15910</v>
      </c>
      <c r="G217" s="85"/>
    </row>
    <row r="218">
      <c r="A218" s="538" t="s">
        <v>248</v>
      </c>
      <c r="B218" s="228" t="s">
        <v>4908</v>
      </c>
      <c r="C218" s="9" t="s">
        <v>4513</v>
      </c>
      <c r="D218" s="162" t="s">
        <v>11742</v>
      </c>
      <c r="E218" s="91" t="s">
        <v>6227</v>
      </c>
      <c r="F218" s="85" t="s">
        <v>15911</v>
      </c>
      <c r="G218" s="85"/>
    </row>
    <row r="219">
      <c r="A219" s="538" t="s">
        <v>248</v>
      </c>
      <c r="B219" s="228" t="s">
        <v>4908</v>
      </c>
      <c r="C219" s="9" t="s">
        <v>4513</v>
      </c>
      <c r="D219" s="162" t="s">
        <v>15912</v>
      </c>
      <c r="E219" s="91" t="s">
        <v>6227</v>
      </c>
      <c r="F219" s="85" t="s">
        <v>15842</v>
      </c>
      <c r="G219" s="85"/>
    </row>
    <row r="220">
      <c r="A220" s="538" t="s">
        <v>248</v>
      </c>
      <c r="B220" s="228" t="s">
        <v>4908</v>
      </c>
      <c r="C220" s="9" t="s">
        <v>4513</v>
      </c>
      <c r="D220" s="162" t="s">
        <v>15913</v>
      </c>
      <c r="E220" s="91" t="s">
        <v>6227</v>
      </c>
      <c r="F220" s="85" t="s">
        <v>15914</v>
      </c>
      <c r="G220" s="85"/>
    </row>
    <row r="221">
      <c r="A221" s="538" t="s">
        <v>248</v>
      </c>
      <c r="B221" s="228" t="s">
        <v>4908</v>
      </c>
      <c r="C221" s="9" t="s">
        <v>4513</v>
      </c>
      <c r="D221" s="162" t="s">
        <v>15915</v>
      </c>
      <c r="E221" s="91" t="s">
        <v>6227</v>
      </c>
      <c r="F221" s="85" t="s">
        <v>15916</v>
      </c>
      <c r="G221" s="85"/>
    </row>
    <row r="222">
      <c r="A222" s="538" t="s">
        <v>248</v>
      </c>
      <c r="B222" s="228" t="s">
        <v>4908</v>
      </c>
      <c r="C222" s="9" t="s">
        <v>4513</v>
      </c>
      <c r="D222" s="162" t="s">
        <v>6436</v>
      </c>
      <c r="E222" s="91" t="s">
        <v>6227</v>
      </c>
      <c r="F222" s="85" t="s">
        <v>15917</v>
      </c>
      <c r="G222" s="85"/>
    </row>
    <row r="223">
      <c r="A223" s="538" t="s">
        <v>248</v>
      </c>
      <c r="B223" s="228" t="s">
        <v>4908</v>
      </c>
      <c r="C223" s="9" t="s">
        <v>4513</v>
      </c>
      <c r="D223" s="162" t="s">
        <v>5144</v>
      </c>
      <c r="E223" s="91" t="s">
        <v>15918</v>
      </c>
      <c r="F223" s="85" t="s">
        <v>15728</v>
      </c>
      <c r="G223" s="85"/>
    </row>
    <row r="224">
      <c r="A224" s="538" t="s">
        <v>248</v>
      </c>
      <c r="B224" s="228" t="s">
        <v>4908</v>
      </c>
      <c r="C224" s="9" t="s">
        <v>4513</v>
      </c>
      <c r="D224" s="89" t="s">
        <v>7739</v>
      </c>
      <c r="E224" s="91" t="s">
        <v>15919</v>
      </c>
      <c r="F224" s="191" t="s">
        <v>152</v>
      </c>
      <c r="G224" s="85"/>
    </row>
    <row r="225">
      <c r="A225" s="538" t="s">
        <v>248</v>
      </c>
      <c r="B225" s="228" t="s">
        <v>4908</v>
      </c>
      <c r="C225" s="9" t="s">
        <v>4513</v>
      </c>
      <c r="D225" s="89" t="s">
        <v>15920</v>
      </c>
      <c r="E225" s="91" t="s">
        <v>6227</v>
      </c>
      <c r="F225" s="85" t="s">
        <v>15914</v>
      </c>
      <c r="G225" s="85"/>
    </row>
    <row r="226">
      <c r="A226" s="538" t="s">
        <v>248</v>
      </c>
      <c r="B226" s="228" t="s">
        <v>4908</v>
      </c>
      <c r="C226" s="9" t="s">
        <v>4513</v>
      </c>
      <c r="D226" s="89" t="s">
        <v>4911</v>
      </c>
      <c r="E226" s="91" t="s">
        <v>6227</v>
      </c>
      <c r="F226" s="85" t="s">
        <v>15921</v>
      </c>
      <c r="G226" s="85"/>
    </row>
    <row r="227">
      <c r="A227" s="538" t="s">
        <v>248</v>
      </c>
      <c r="B227" s="228" t="s">
        <v>4908</v>
      </c>
      <c r="C227" s="9" t="s">
        <v>4513</v>
      </c>
      <c r="D227" s="89" t="s">
        <v>5146</v>
      </c>
      <c r="E227" s="91" t="s">
        <v>6227</v>
      </c>
      <c r="F227" s="85" t="s">
        <v>15767</v>
      </c>
      <c r="G227" s="85"/>
    </row>
    <row r="228">
      <c r="A228" s="538" t="s">
        <v>248</v>
      </c>
      <c r="B228" s="228" t="s">
        <v>4908</v>
      </c>
      <c r="C228" s="9" t="s">
        <v>4513</v>
      </c>
      <c r="D228" s="89" t="s">
        <v>6443</v>
      </c>
      <c r="E228" s="91" t="s">
        <v>6227</v>
      </c>
      <c r="F228" s="85" t="s">
        <v>15428</v>
      </c>
      <c r="G228" s="85"/>
    </row>
    <row r="229">
      <c r="A229" s="538" t="s">
        <v>248</v>
      </c>
      <c r="B229" s="228" t="s">
        <v>4908</v>
      </c>
      <c r="C229" s="9" t="s">
        <v>4513</v>
      </c>
      <c r="D229" s="89" t="s">
        <v>15922</v>
      </c>
      <c r="E229" s="91" t="s">
        <v>6227</v>
      </c>
      <c r="F229" s="85" t="s">
        <v>15923</v>
      </c>
      <c r="G229" s="85"/>
    </row>
    <row r="230">
      <c r="A230" s="538" t="s">
        <v>248</v>
      </c>
      <c r="B230" s="228" t="s">
        <v>4908</v>
      </c>
      <c r="C230" s="9" t="s">
        <v>4514</v>
      </c>
      <c r="D230" s="89" t="s">
        <v>302</v>
      </c>
      <c r="E230" s="91" t="s">
        <v>6227</v>
      </c>
      <c r="F230" s="85" t="s">
        <v>15924</v>
      </c>
      <c r="G230" s="85"/>
    </row>
    <row r="231">
      <c r="A231" s="538" t="s">
        <v>248</v>
      </c>
      <c r="B231" s="228" t="s">
        <v>4908</v>
      </c>
      <c r="C231" s="9" t="s">
        <v>4913</v>
      </c>
      <c r="D231" s="89" t="s">
        <v>5073</v>
      </c>
      <c r="E231" s="91" t="s">
        <v>6227</v>
      </c>
      <c r="F231" s="160" t="s">
        <v>15925</v>
      </c>
      <c r="G231" s="85"/>
    </row>
    <row r="232">
      <c r="A232" s="538" t="s">
        <v>248</v>
      </c>
      <c r="B232" s="228" t="s">
        <v>4908</v>
      </c>
      <c r="C232" s="9" t="s">
        <v>4913</v>
      </c>
      <c r="D232" s="89" t="s">
        <v>15926</v>
      </c>
      <c r="E232" s="91" t="s">
        <v>6227</v>
      </c>
      <c r="F232" s="85" t="s">
        <v>15872</v>
      </c>
      <c r="G232" s="85"/>
    </row>
    <row r="233">
      <c r="A233" s="538" t="s">
        <v>248</v>
      </c>
      <c r="B233" s="228" t="s">
        <v>4908</v>
      </c>
      <c r="C233" s="9" t="s">
        <v>4913</v>
      </c>
      <c r="D233" s="89" t="s">
        <v>15927</v>
      </c>
      <c r="E233" s="91" t="s">
        <v>6227</v>
      </c>
      <c r="F233" s="85" t="s">
        <v>15872</v>
      </c>
      <c r="G233" s="85"/>
    </row>
    <row r="234">
      <c r="A234" s="538" t="s">
        <v>248</v>
      </c>
      <c r="B234" s="228" t="s">
        <v>4908</v>
      </c>
      <c r="C234" s="9" t="s">
        <v>7020</v>
      </c>
      <c r="D234" s="89" t="s">
        <v>9706</v>
      </c>
      <c r="E234" s="91" t="s">
        <v>6227</v>
      </c>
      <c r="F234" s="85" t="s">
        <v>15928</v>
      </c>
      <c r="G234" s="85"/>
    </row>
    <row r="235">
      <c r="A235" s="538" t="s">
        <v>248</v>
      </c>
      <c r="B235" s="228" t="s">
        <v>4908</v>
      </c>
      <c r="C235" s="9" t="s">
        <v>4916</v>
      </c>
      <c r="D235" s="89" t="s">
        <v>15929</v>
      </c>
      <c r="E235" s="91" t="s">
        <v>6227</v>
      </c>
      <c r="F235" s="85" t="s">
        <v>15930</v>
      </c>
      <c r="G235" s="85"/>
    </row>
    <row r="236">
      <c r="A236" s="538" t="s">
        <v>248</v>
      </c>
      <c r="B236" s="228" t="s">
        <v>4908</v>
      </c>
      <c r="C236" s="9" t="s">
        <v>4916</v>
      </c>
      <c r="D236" s="89" t="s">
        <v>15931</v>
      </c>
      <c r="E236" s="91" t="s">
        <v>6227</v>
      </c>
      <c r="F236" s="85" t="s">
        <v>15872</v>
      </c>
      <c r="G236" s="85"/>
    </row>
    <row r="237">
      <c r="A237" s="538" t="s">
        <v>248</v>
      </c>
      <c r="B237" s="228" t="s">
        <v>4908</v>
      </c>
      <c r="C237" s="9" t="s">
        <v>4916</v>
      </c>
      <c r="D237" s="89" t="s">
        <v>7930</v>
      </c>
      <c r="E237" s="91" t="s">
        <v>6227</v>
      </c>
      <c r="F237" s="85" t="s">
        <v>15872</v>
      </c>
      <c r="G237" s="85"/>
    </row>
    <row r="238">
      <c r="A238" s="538" t="s">
        <v>248</v>
      </c>
      <c r="B238" s="228" t="s">
        <v>4908</v>
      </c>
      <c r="C238" s="9" t="s">
        <v>7768</v>
      </c>
      <c r="D238" s="89" t="s">
        <v>15932</v>
      </c>
      <c r="E238" s="91" t="s">
        <v>6227</v>
      </c>
      <c r="F238" s="85" t="s">
        <v>15933</v>
      </c>
      <c r="G238" s="85"/>
    </row>
    <row r="239">
      <c r="A239" s="538" t="s">
        <v>248</v>
      </c>
      <c r="B239" s="228" t="s">
        <v>5459</v>
      </c>
      <c r="C239" s="9" t="s">
        <v>4554</v>
      </c>
      <c r="D239" s="89" t="s">
        <v>15934</v>
      </c>
      <c r="E239" s="91" t="s">
        <v>15935</v>
      </c>
      <c r="F239" s="85" t="s">
        <v>15936</v>
      </c>
      <c r="G239" s="85"/>
    </row>
    <row r="240">
      <c r="A240" s="538" t="s">
        <v>248</v>
      </c>
      <c r="B240" s="228" t="s">
        <v>5459</v>
      </c>
      <c r="C240" s="9" t="s">
        <v>4554</v>
      </c>
      <c r="D240" s="89" t="s">
        <v>15937</v>
      </c>
      <c r="E240" s="91" t="s">
        <v>6227</v>
      </c>
      <c r="F240" s="85" t="s">
        <v>15938</v>
      </c>
      <c r="G240" s="85"/>
    </row>
    <row r="241">
      <c r="A241" s="538" t="s">
        <v>248</v>
      </c>
      <c r="B241" s="228" t="s">
        <v>5459</v>
      </c>
      <c r="C241" s="9" t="s">
        <v>4554</v>
      </c>
      <c r="D241" s="89" t="s">
        <v>15939</v>
      </c>
      <c r="E241" s="91" t="s">
        <v>6227</v>
      </c>
      <c r="F241" s="85" t="s">
        <v>15940</v>
      </c>
      <c r="G241" s="85"/>
    </row>
    <row r="242">
      <c r="A242" s="538" t="s">
        <v>248</v>
      </c>
      <c r="B242" s="228" t="s">
        <v>5459</v>
      </c>
      <c r="C242" s="9" t="s">
        <v>6842</v>
      </c>
      <c r="D242" s="89" t="s">
        <v>15941</v>
      </c>
      <c r="E242" s="91" t="s">
        <v>6227</v>
      </c>
      <c r="F242" s="85" t="s">
        <v>15942</v>
      </c>
      <c r="G242" s="85"/>
    </row>
    <row r="243">
      <c r="A243" s="538" t="s">
        <v>248</v>
      </c>
      <c r="B243" s="228" t="s">
        <v>5459</v>
      </c>
      <c r="C243" s="9" t="s">
        <v>6874</v>
      </c>
      <c r="D243" s="89" t="s">
        <v>15943</v>
      </c>
      <c r="E243" s="91" t="s">
        <v>15944</v>
      </c>
      <c r="F243" s="85" t="s">
        <v>15945</v>
      </c>
      <c r="G243" s="85"/>
    </row>
    <row r="244">
      <c r="A244" s="538" t="s">
        <v>248</v>
      </c>
      <c r="B244" s="228" t="s">
        <v>5459</v>
      </c>
      <c r="C244" s="9" t="s">
        <v>6874</v>
      </c>
      <c r="D244" s="89" t="s">
        <v>15946</v>
      </c>
      <c r="E244" s="91" t="s">
        <v>15947</v>
      </c>
      <c r="F244" s="85" t="s">
        <v>15948</v>
      </c>
      <c r="G244" s="85"/>
    </row>
    <row r="245">
      <c r="A245" s="538" t="s">
        <v>248</v>
      </c>
      <c r="B245" s="228" t="s">
        <v>5459</v>
      </c>
      <c r="C245" s="9" t="s">
        <v>6462</v>
      </c>
      <c r="D245" s="89" t="s">
        <v>15949</v>
      </c>
      <c r="E245" s="91" t="s">
        <v>6227</v>
      </c>
      <c r="F245" s="85" t="s">
        <v>15950</v>
      </c>
      <c r="G245" s="85"/>
    </row>
    <row r="246">
      <c r="A246" s="538" t="s">
        <v>5679</v>
      </c>
      <c r="B246" s="228" t="s">
        <v>15951</v>
      </c>
      <c r="C246" s="9" t="s">
        <v>15952</v>
      </c>
      <c r="D246" s="89" t="s">
        <v>15953</v>
      </c>
      <c r="E246" s="91" t="s">
        <v>15954</v>
      </c>
      <c r="F246" s="85" t="s">
        <v>15742</v>
      </c>
      <c r="G246" s="85"/>
    </row>
    <row r="247">
      <c r="A247" s="538" t="s">
        <v>5679</v>
      </c>
      <c r="B247" s="228" t="s">
        <v>15951</v>
      </c>
      <c r="C247" s="9" t="s">
        <v>15955</v>
      </c>
      <c r="D247" s="89" t="s">
        <v>14757</v>
      </c>
      <c r="E247" s="91" t="s">
        <v>15956</v>
      </c>
      <c r="F247" s="85" t="s">
        <v>15742</v>
      </c>
      <c r="G247" s="85"/>
    </row>
    <row r="248">
      <c r="A248" s="538" t="s">
        <v>5679</v>
      </c>
      <c r="B248" s="228" t="s">
        <v>15951</v>
      </c>
      <c r="C248" s="9" t="s">
        <v>15957</v>
      </c>
      <c r="D248" s="89" t="s">
        <v>12120</v>
      </c>
      <c r="E248" s="91" t="s">
        <v>15958</v>
      </c>
      <c r="F248" s="85" t="s">
        <v>15742</v>
      </c>
      <c r="G248" s="85"/>
    </row>
    <row r="249">
      <c r="A249" s="538" t="s">
        <v>5679</v>
      </c>
      <c r="B249" s="228" t="s">
        <v>15951</v>
      </c>
      <c r="C249" s="9" t="s">
        <v>15957</v>
      </c>
      <c r="D249" s="89" t="s">
        <v>15959</v>
      </c>
      <c r="E249" s="91" t="s">
        <v>15960</v>
      </c>
      <c r="F249" s="85" t="s">
        <v>15742</v>
      </c>
      <c r="G249" s="85"/>
    </row>
    <row r="250">
      <c r="A250" s="538" t="s">
        <v>988</v>
      </c>
      <c r="B250" s="228" t="s">
        <v>6147</v>
      </c>
      <c r="C250" s="9" t="s">
        <v>15629</v>
      </c>
      <c r="D250" s="89" t="s">
        <v>7846</v>
      </c>
      <c r="E250" s="91" t="s">
        <v>6573</v>
      </c>
      <c r="F250" s="85" t="s">
        <v>15961</v>
      </c>
      <c r="G250" s="85"/>
    </row>
    <row r="251">
      <c r="A251" s="538" t="s">
        <v>988</v>
      </c>
      <c r="B251" s="228" t="s">
        <v>6147</v>
      </c>
      <c r="C251" s="9" t="s">
        <v>15631</v>
      </c>
      <c r="D251" s="89" t="s">
        <v>7846</v>
      </c>
      <c r="E251" s="91" t="s">
        <v>6573</v>
      </c>
      <c r="F251" s="85" t="s">
        <v>15961</v>
      </c>
      <c r="G251" s="85"/>
    </row>
    <row r="252">
      <c r="A252" s="538" t="s">
        <v>988</v>
      </c>
      <c r="B252" s="228" t="s">
        <v>6147</v>
      </c>
      <c r="C252" s="91" t="s">
        <v>6160</v>
      </c>
      <c r="D252" s="91" t="s">
        <v>6157</v>
      </c>
      <c r="E252" s="91" t="s">
        <v>6158</v>
      </c>
      <c r="F252" s="85" t="s">
        <v>6369</v>
      </c>
      <c r="G252" s="85"/>
    </row>
    <row r="253">
      <c r="A253" s="538" t="s">
        <v>988</v>
      </c>
      <c r="B253" s="228" t="s">
        <v>6147</v>
      </c>
      <c r="C253" s="251" t="s">
        <v>15962</v>
      </c>
      <c r="D253" s="89" t="s">
        <v>15633</v>
      </c>
      <c r="E253" s="91" t="s">
        <v>6573</v>
      </c>
      <c r="F253" s="85" t="s">
        <v>15767</v>
      </c>
      <c r="G253" s="85"/>
    </row>
    <row r="254">
      <c r="A254" s="538" t="s">
        <v>988</v>
      </c>
      <c r="B254" s="228" t="s">
        <v>6147</v>
      </c>
      <c r="C254" s="251" t="s">
        <v>15963</v>
      </c>
      <c r="D254" s="89" t="s">
        <v>15633</v>
      </c>
      <c r="E254" s="91" t="s">
        <v>6573</v>
      </c>
      <c r="F254" s="85" t="s">
        <v>15767</v>
      </c>
      <c r="G254" s="85"/>
    </row>
    <row r="255">
      <c r="A255" s="538" t="s">
        <v>988</v>
      </c>
      <c r="B255" s="228" t="s">
        <v>6147</v>
      </c>
      <c r="C255" s="251" t="s">
        <v>15964</v>
      </c>
      <c r="D255" s="89" t="s">
        <v>15633</v>
      </c>
      <c r="E255" s="91" t="s">
        <v>6573</v>
      </c>
      <c r="F255" s="85" t="s">
        <v>15767</v>
      </c>
      <c r="G255" s="85"/>
    </row>
    <row r="256">
      <c r="A256" s="538" t="s">
        <v>988</v>
      </c>
      <c r="B256" s="228" t="s">
        <v>6147</v>
      </c>
      <c r="C256" s="251" t="s">
        <v>15965</v>
      </c>
      <c r="D256" s="89" t="s">
        <v>15633</v>
      </c>
      <c r="E256" s="91" t="s">
        <v>6573</v>
      </c>
      <c r="F256" s="85" t="s">
        <v>15767</v>
      </c>
      <c r="G256" s="85"/>
    </row>
    <row r="257">
      <c r="A257" s="538" t="s">
        <v>988</v>
      </c>
      <c r="B257" s="228" t="s">
        <v>6147</v>
      </c>
      <c r="C257" s="251" t="s">
        <v>15966</v>
      </c>
      <c r="D257" s="89" t="s">
        <v>15633</v>
      </c>
      <c r="E257" s="91" t="s">
        <v>6573</v>
      </c>
      <c r="F257" s="85" t="s">
        <v>15767</v>
      </c>
      <c r="G257" s="85"/>
    </row>
    <row r="258">
      <c r="A258" s="538" t="s">
        <v>988</v>
      </c>
      <c r="B258" s="228" t="s">
        <v>6147</v>
      </c>
      <c r="C258" s="251" t="s">
        <v>15967</v>
      </c>
      <c r="D258" s="89" t="s">
        <v>15633</v>
      </c>
      <c r="E258" s="91" t="s">
        <v>6573</v>
      </c>
      <c r="F258" s="85" t="s">
        <v>15767</v>
      </c>
      <c r="G258" s="85"/>
    </row>
    <row r="259">
      <c r="A259" s="538" t="s">
        <v>988</v>
      </c>
      <c r="B259" s="228" t="s">
        <v>6147</v>
      </c>
      <c r="C259" s="251" t="s">
        <v>15968</v>
      </c>
      <c r="D259" s="89" t="s">
        <v>15633</v>
      </c>
      <c r="E259" s="91" t="s">
        <v>6573</v>
      </c>
      <c r="F259" s="85" t="s">
        <v>15767</v>
      </c>
      <c r="G259" s="85"/>
    </row>
    <row r="260">
      <c r="A260" s="538" t="s">
        <v>988</v>
      </c>
      <c r="B260" s="228" t="s">
        <v>6147</v>
      </c>
      <c r="C260" s="251" t="s">
        <v>15969</v>
      </c>
      <c r="D260" s="89" t="s">
        <v>15633</v>
      </c>
      <c r="E260" s="91" t="s">
        <v>6573</v>
      </c>
      <c r="F260" s="85" t="s">
        <v>15767</v>
      </c>
      <c r="G260" s="85"/>
    </row>
    <row r="261">
      <c r="A261" s="538" t="s">
        <v>988</v>
      </c>
      <c r="B261" s="228" t="s">
        <v>6147</v>
      </c>
      <c r="C261" s="251" t="s">
        <v>15632</v>
      </c>
      <c r="D261" s="89" t="s">
        <v>15633</v>
      </c>
      <c r="E261" s="91" t="s">
        <v>6573</v>
      </c>
      <c r="F261" s="85" t="s">
        <v>15767</v>
      </c>
      <c r="G261" s="85"/>
    </row>
    <row r="262">
      <c r="A262" s="538" t="s">
        <v>988</v>
      </c>
      <c r="B262" s="228" t="s">
        <v>6147</v>
      </c>
      <c r="C262" s="251" t="s">
        <v>15970</v>
      </c>
      <c r="D262" s="89" t="s">
        <v>15633</v>
      </c>
      <c r="E262" s="91" t="s">
        <v>6573</v>
      </c>
      <c r="F262" s="85" t="s">
        <v>15767</v>
      </c>
      <c r="G262" s="85"/>
    </row>
    <row r="263">
      <c r="A263" s="538" t="s">
        <v>988</v>
      </c>
      <c r="B263" s="228" t="s">
        <v>6147</v>
      </c>
      <c r="C263" s="251" t="s">
        <v>15971</v>
      </c>
      <c r="D263" s="89" t="s">
        <v>15633</v>
      </c>
      <c r="E263" s="91" t="s">
        <v>6573</v>
      </c>
      <c r="F263" s="85" t="s">
        <v>15767</v>
      </c>
      <c r="G263" s="85"/>
    </row>
    <row r="264">
      <c r="A264" s="538" t="s">
        <v>988</v>
      </c>
      <c r="B264" s="228" t="s">
        <v>6147</v>
      </c>
      <c r="C264" s="251" t="s">
        <v>15972</v>
      </c>
      <c r="D264" s="89" t="s">
        <v>15633</v>
      </c>
      <c r="E264" s="91" t="s">
        <v>6573</v>
      </c>
      <c r="F264" s="85" t="s">
        <v>15767</v>
      </c>
      <c r="G264" s="85"/>
    </row>
    <row r="265">
      <c r="A265" s="538" t="s">
        <v>388</v>
      </c>
      <c r="B265" s="228" t="s">
        <v>4584</v>
      </c>
      <c r="C265" s="357" t="s">
        <v>15973</v>
      </c>
      <c r="D265" s="89" t="s">
        <v>6175</v>
      </c>
      <c r="E265" s="91" t="s">
        <v>15974</v>
      </c>
      <c r="F265" s="85" t="s">
        <v>15975</v>
      </c>
      <c r="G265" s="85"/>
    </row>
    <row r="266">
      <c r="A266" s="538" t="s">
        <v>388</v>
      </c>
      <c r="B266" s="228" t="s">
        <v>8130</v>
      </c>
      <c r="C266" s="9" t="s">
        <v>15976</v>
      </c>
      <c r="D266" s="89" t="s">
        <v>15977</v>
      </c>
      <c r="E266" s="243" t="s">
        <v>15978</v>
      </c>
      <c r="F266" s="85" t="s">
        <v>6369</v>
      </c>
      <c r="G266" s="85"/>
    </row>
    <row r="267">
      <c r="A267" s="538" t="s">
        <v>388</v>
      </c>
      <c r="B267" s="228" t="s">
        <v>8130</v>
      </c>
      <c r="C267" s="9" t="s">
        <v>15979</v>
      </c>
      <c r="D267" s="89" t="s">
        <v>15980</v>
      </c>
      <c r="E267" s="243" t="s">
        <v>15981</v>
      </c>
      <c r="F267" s="85" t="s">
        <v>6369</v>
      </c>
      <c r="G267" s="85"/>
    </row>
    <row r="268">
      <c r="A268" s="538" t="s">
        <v>388</v>
      </c>
      <c r="B268" s="228" t="s">
        <v>8130</v>
      </c>
      <c r="C268" s="9" t="s">
        <v>15642</v>
      </c>
      <c r="D268" s="89" t="s">
        <v>15643</v>
      </c>
      <c r="E268" s="275"/>
      <c r="F268" s="85" t="s">
        <v>15982</v>
      </c>
      <c r="G268" s="85"/>
    </row>
    <row r="269">
      <c r="A269" s="538" t="s">
        <v>388</v>
      </c>
      <c r="B269" s="228" t="s">
        <v>8130</v>
      </c>
      <c r="C269" s="9" t="s">
        <v>15645</v>
      </c>
      <c r="D269" s="91" t="s">
        <v>15646</v>
      </c>
      <c r="E269" s="275"/>
      <c r="F269" s="85" t="s">
        <v>15983</v>
      </c>
      <c r="G269" s="85"/>
    </row>
    <row r="270">
      <c r="A270" s="538" t="s">
        <v>388</v>
      </c>
      <c r="B270" s="228" t="s">
        <v>8130</v>
      </c>
      <c r="C270" s="9" t="s">
        <v>15984</v>
      </c>
      <c r="D270" s="89" t="s">
        <v>15985</v>
      </c>
      <c r="E270" s="91"/>
      <c r="F270" s="85" t="s">
        <v>15777</v>
      </c>
      <c r="G270" s="85"/>
    </row>
    <row r="271">
      <c r="A271" s="538" t="s">
        <v>388</v>
      </c>
      <c r="B271" s="228" t="s">
        <v>8130</v>
      </c>
      <c r="C271" s="9" t="s">
        <v>15986</v>
      </c>
      <c r="D271" s="91" t="s">
        <v>15987</v>
      </c>
      <c r="E271" s="43" t="s">
        <v>15988</v>
      </c>
      <c r="F271" s="85" t="s">
        <v>6369</v>
      </c>
      <c r="G271" s="85"/>
    </row>
    <row r="272">
      <c r="A272" s="538" t="s">
        <v>388</v>
      </c>
      <c r="B272" s="228" t="s">
        <v>6178</v>
      </c>
      <c r="C272" s="9" t="s">
        <v>15989</v>
      </c>
      <c r="D272" s="91" t="s">
        <v>15990</v>
      </c>
      <c r="E272" s="91" t="s">
        <v>6227</v>
      </c>
      <c r="F272" s="85" t="s">
        <v>15862</v>
      </c>
      <c r="G272" s="85"/>
    </row>
    <row r="273">
      <c r="A273" s="538" t="s">
        <v>388</v>
      </c>
      <c r="B273" s="228" t="s">
        <v>6178</v>
      </c>
      <c r="C273" s="9" t="s">
        <v>11322</v>
      </c>
      <c r="D273" s="91" t="s">
        <v>11323</v>
      </c>
      <c r="E273" s="43"/>
      <c r="F273" s="85" t="s">
        <v>15865</v>
      </c>
      <c r="G273" s="85"/>
    </row>
    <row r="274">
      <c r="A274" s="538" t="s">
        <v>388</v>
      </c>
      <c r="B274" s="228" t="s">
        <v>6178</v>
      </c>
      <c r="C274" s="9" t="s">
        <v>15991</v>
      </c>
      <c r="D274" s="91" t="s">
        <v>15992</v>
      </c>
      <c r="E274" s="91" t="s">
        <v>6227</v>
      </c>
      <c r="F274" s="85" t="s">
        <v>15862</v>
      </c>
      <c r="G274" s="85"/>
    </row>
    <row r="275">
      <c r="A275" s="538" t="s">
        <v>388</v>
      </c>
      <c r="B275" s="228" t="s">
        <v>6178</v>
      </c>
      <c r="C275" s="9" t="s">
        <v>15993</v>
      </c>
      <c r="D275" s="91" t="s">
        <v>15994</v>
      </c>
      <c r="E275" s="91" t="s">
        <v>6227</v>
      </c>
      <c r="F275" s="85" t="s">
        <v>15995</v>
      </c>
      <c r="G275" s="85"/>
    </row>
    <row r="276">
      <c r="A276" s="538" t="s">
        <v>388</v>
      </c>
      <c r="B276" s="228" t="s">
        <v>6178</v>
      </c>
      <c r="C276" s="9" t="s">
        <v>15996</v>
      </c>
      <c r="D276" s="91" t="s">
        <v>15997</v>
      </c>
      <c r="E276" s="91" t="s">
        <v>6227</v>
      </c>
      <c r="F276" s="85" t="s">
        <v>15995</v>
      </c>
      <c r="G276" s="85"/>
    </row>
    <row r="277">
      <c r="A277" s="538" t="s">
        <v>388</v>
      </c>
      <c r="B277" s="228" t="s">
        <v>6178</v>
      </c>
      <c r="C277" s="9" t="s">
        <v>15998</v>
      </c>
      <c r="D277" s="91" t="s">
        <v>15999</v>
      </c>
      <c r="E277" s="43"/>
      <c r="F277" s="85" t="s">
        <v>16000</v>
      </c>
      <c r="G277" s="85"/>
    </row>
    <row r="278">
      <c r="A278" s="538" t="s">
        <v>566</v>
      </c>
      <c r="B278" s="228" t="s">
        <v>4587</v>
      </c>
      <c r="C278" s="9" t="s">
        <v>4588</v>
      </c>
      <c r="D278" s="91" t="s">
        <v>4589</v>
      </c>
      <c r="E278" s="43" t="s">
        <v>16001</v>
      </c>
      <c r="F278" s="85" t="s">
        <v>6369</v>
      </c>
      <c r="G278" s="85"/>
    </row>
    <row r="279">
      <c r="A279" s="538" t="s">
        <v>234</v>
      </c>
      <c r="B279" s="228" t="s">
        <v>11728</v>
      </c>
      <c r="C279" s="243" t="s">
        <v>15650</v>
      </c>
      <c r="D279" s="243" t="s">
        <v>15651</v>
      </c>
      <c r="E279" s="91"/>
      <c r="F279" s="85" t="s">
        <v>15995</v>
      </c>
      <c r="G279" s="85"/>
    </row>
    <row r="280">
      <c r="A280" s="538" t="s">
        <v>234</v>
      </c>
      <c r="B280" s="228" t="s">
        <v>5082</v>
      </c>
      <c r="C280" s="9" t="s">
        <v>16002</v>
      </c>
      <c r="D280" s="89" t="s">
        <v>16003</v>
      </c>
      <c r="E280" s="91" t="s">
        <v>16004</v>
      </c>
      <c r="F280" s="85" t="s">
        <v>16005</v>
      </c>
      <c r="G280" s="85"/>
    </row>
    <row r="281">
      <c r="A281" s="538" t="s">
        <v>234</v>
      </c>
      <c r="B281" s="228" t="s">
        <v>5082</v>
      </c>
      <c r="C281" s="9" t="s">
        <v>16006</v>
      </c>
      <c r="D281" s="89" t="s">
        <v>16007</v>
      </c>
      <c r="E281" s="91" t="s">
        <v>16008</v>
      </c>
      <c r="F281" s="85" t="s">
        <v>16005</v>
      </c>
      <c r="G281" s="85"/>
    </row>
    <row r="282">
      <c r="A282" s="60" t="s">
        <v>366</v>
      </c>
    </row>
    <row r="283">
      <c r="A283" s="538" t="s">
        <v>316</v>
      </c>
      <c r="B283" s="228" t="s">
        <v>7800</v>
      </c>
      <c r="C283" s="9"/>
      <c r="D283" s="91"/>
      <c r="E283" s="89"/>
      <c r="F283" s="85"/>
      <c r="G283" s="85"/>
    </row>
    <row r="284">
      <c r="A284" s="538" t="s">
        <v>230</v>
      </c>
      <c r="B284" s="228" t="s">
        <v>4547</v>
      </c>
      <c r="C284" s="9"/>
      <c r="D284" s="91"/>
      <c r="E284" s="89" t="s">
        <v>16009</v>
      </c>
      <c r="F284" s="85" t="s">
        <v>15747</v>
      </c>
      <c r="G284" s="85"/>
    </row>
    <row r="285">
      <c r="A285" s="538" t="s">
        <v>230</v>
      </c>
      <c r="B285" s="228" t="s">
        <v>4547</v>
      </c>
      <c r="C285" s="9"/>
      <c r="D285" s="89"/>
      <c r="E285" s="91" t="s">
        <v>621</v>
      </c>
      <c r="F285" s="85" t="s">
        <v>15742</v>
      </c>
      <c r="G285" s="85"/>
    </row>
    <row r="286">
      <c r="A286" s="538" t="s">
        <v>6685</v>
      </c>
      <c r="B286" s="228" t="s">
        <v>6686</v>
      </c>
      <c r="C286" s="9"/>
      <c r="D286" s="89"/>
      <c r="E286" s="91" t="s">
        <v>16010</v>
      </c>
      <c r="F286" s="85" t="s">
        <v>16011</v>
      </c>
      <c r="G286" s="85"/>
    </row>
    <row r="287">
      <c r="A287" s="538" t="s">
        <v>388</v>
      </c>
      <c r="B287" s="228" t="s">
        <v>14575</v>
      </c>
      <c r="C287" s="9"/>
      <c r="D287" s="89"/>
      <c r="E287" s="91" t="s">
        <v>16012</v>
      </c>
      <c r="F287" s="85" t="s">
        <v>15983</v>
      </c>
      <c r="G287" s="85"/>
    </row>
    <row r="288">
      <c r="A288" s="538" t="s">
        <v>388</v>
      </c>
      <c r="B288" s="228" t="s">
        <v>14575</v>
      </c>
      <c r="C288" s="9"/>
      <c r="D288" s="89"/>
      <c r="E288" s="91" t="s">
        <v>16013</v>
      </c>
      <c r="F288" s="85" t="s">
        <v>15983</v>
      </c>
      <c r="G288" s="85"/>
    </row>
    <row r="289">
      <c r="A289" s="538" t="s">
        <v>388</v>
      </c>
      <c r="B289" s="228" t="s">
        <v>14575</v>
      </c>
      <c r="C289" s="9"/>
      <c r="D289" s="89"/>
      <c r="E289" s="91" t="s">
        <v>16014</v>
      </c>
      <c r="F289" s="85" t="s">
        <v>16000</v>
      </c>
      <c r="G289" s="85"/>
    </row>
    <row r="290">
      <c r="A290" s="538" t="s">
        <v>388</v>
      </c>
      <c r="B290" s="228" t="s">
        <v>14575</v>
      </c>
      <c r="C290" s="9"/>
      <c r="D290" s="89"/>
      <c r="E290" s="91" t="s">
        <v>16015</v>
      </c>
      <c r="F290" s="85" t="s">
        <v>15983</v>
      </c>
      <c r="G290" s="85"/>
    </row>
    <row r="291">
      <c r="A291" s="538" t="s">
        <v>388</v>
      </c>
      <c r="B291" s="228" t="s">
        <v>14575</v>
      </c>
      <c r="C291" s="9"/>
      <c r="D291" s="89"/>
      <c r="E291" s="91" t="s">
        <v>16016</v>
      </c>
      <c r="F291" s="89" t="s">
        <v>16017</v>
      </c>
      <c r="G291" s="85"/>
    </row>
    <row r="292">
      <c r="A292" s="538" t="s">
        <v>566</v>
      </c>
      <c r="B292" s="228" t="s">
        <v>368</v>
      </c>
      <c r="C292" s="9"/>
      <c r="D292" s="89"/>
      <c r="E292" s="89" t="s">
        <v>6548</v>
      </c>
      <c r="F292" s="89" t="s">
        <v>16018</v>
      </c>
      <c r="G292" s="89"/>
    </row>
    <row r="293">
      <c r="A293" s="538" t="s">
        <v>16019</v>
      </c>
      <c r="B293" s="228" t="s">
        <v>368</v>
      </c>
      <c r="C293" s="9"/>
      <c r="D293" s="89"/>
      <c r="E293" s="89" t="s">
        <v>6548</v>
      </c>
      <c r="F293" s="89" t="s">
        <v>16020</v>
      </c>
      <c r="G293" s="89"/>
    </row>
    <row r="294">
      <c r="A294" s="115" t="s">
        <v>16021</v>
      </c>
    </row>
    <row r="295">
      <c r="A295" s="539" t="s">
        <v>316</v>
      </c>
      <c r="B295" s="228" t="s">
        <v>1446</v>
      </c>
      <c r="C295" s="91" t="s">
        <v>15776</v>
      </c>
      <c r="D295" s="91" t="s">
        <v>8497</v>
      </c>
      <c r="E295" s="91" t="s">
        <v>6227</v>
      </c>
      <c r="F295" s="91"/>
      <c r="G295" s="85"/>
    </row>
    <row r="296">
      <c r="A296" s="539" t="s">
        <v>316</v>
      </c>
      <c r="B296" s="228" t="s">
        <v>1446</v>
      </c>
      <c r="C296" s="91" t="s">
        <v>16022</v>
      </c>
      <c r="D296" s="91" t="s">
        <v>16023</v>
      </c>
      <c r="E296" s="91" t="s">
        <v>6227</v>
      </c>
      <c r="F296" s="91"/>
      <c r="G296" s="85"/>
    </row>
    <row r="297">
      <c r="A297" s="539" t="s">
        <v>316</v>
      </c>
      <c r="B297" s="228" t="s">
        <v>1446</v>
      </c>
      <c r="C297" s="91" t="s">
        <v>16024</v>
      </c>
      <c r="D297" s="91" t="s">
        <v>9641</v>
      </c>
      <c r="E297" s="91" t="s">
        <v>6227</v>
      </c>
      <c r="F297" s="91"/>
      <c r="G297" s="85"/>
    </row>
    <row r="298">
      <c r="A298" s="539" t="s">
        <v>326</v>
      </c>
      <c r="B298" s="228" t="s">
        <v>658</v>
      </c>
      <c r="C298" s="91" t="s">
        <v>1253</v>
      </c>
      <c r="D298" s="91" t="s">
        <v>16025</v>
      </c>
      <c r="E298" s="91" t="s">
        <v>6227</v>
      </c>
      <c r="F298" s="91"/>
      <c r="G298" s="85"/>
    </row>
    <row r="299">
      <c r="A299" s="539" t="s">
        <v>326</v>
      </c>
      <c r="B299" s="228" t="s">
        <v>658</v>
      </c>
      <c r="C299" s="91" t="s">
        <v>1253</v>
      </c>
      <c r="D299" s="91" t="s">
        <v>721</v>
      </c>
      <c r="E299" s="91" t="s">
        <v>6227</v>
      </c>
      <c r="F299" s="91"/>
      <c r="G299" s="85"/>
    </row>
    <row r="300">
      <c r="A300" s="539" t="s">
        <v>326</v>
      </c>
      <c r="B300" s="228" t="s">
        <v>658</v>
      </c>
      <c r="C300" s="91" t="s">
        <v>2026</v>
      </c>
      <c r="D300" s="91" t="s">
        <v>2027</v>
      </c>
      <c r="E300" s="91" t="s">
        <v>6227</v>
      </c>
      <c r="F300" s="91"/>
      <c r="G300" s="85"/>
    </row>
    <row r="301">
      <c r="A301" s="539" t="s">
        <v>326</v>
      </c>
      <c r="B301" s="228" t="s">
        <v>658</v>
      </c>
      <c r="C301" s="91" t="s">
        <v>16026</v>
      </c>
      <c r="D301" s="91" t="s">
        <v>16027</v>
      </c>
      <c r="E301" s="91" t="s">
        <v>6227</v>
      </c>
      <c r="F301" s="91"/>
      <c r="G301" s="85"/>
    </row>
    <row r="302">
      <c r="A302" s="539" t="s">
        <v>326</v>
      </c>
      <c r="B302" s="228" t="s">
        <v>658</v>
      </c>
      <c r="C302" s="91" t="s">
        <v>2029</v>
      </c>
      <c r="D302" s="91" t="s">
        <v>2030</v>
      </c>
      <c r="E302" s="91" t="s">
        <v>6227</v>
      </c>
      <c r="F302" s="91"/>
      <c r="G302" s="85"/>
    </row>
    <row r="303">
      <c r="A303" s="539" t="s">
        <v>326</v>
      </c>
      <c r="B303" s="228" t="s">
        <v>658</v>
      </c>
      <c r="C303" s="91" t="s">
        <v>16028</v>
      </c>
      <c r="D303" s="91" t="s">
        <v>16029</v>
      </c>
      <c r="E303" s="91" t="s">
        <v>6227</v>
      </c>
      <c r="F303" s="91"/>
      <c r="G303" s="85"/>
    </row>
    <row r="304">
      <c r="A304" s="539" t="s">
        <v>326</v>
      </c>
      <c r="B304" s="228" t="s">
        <v>1215</v>
      </c>
      <c r="C304" s="91" t="s">
        <v>16030</v>
      </c>
      <c r="D304" s="91" t="s">
        <v>16031</v>
      </c>
      <c r="E304" s="91" t="s">
        <v>6227</v>
      </c>
      <c r="F304" s="91" t="s">
        <v>15961</v>
      </c>
      <c r="G304" s="85"/>
    </row>
    <row r="305">
      <c r="A305" s="539" t="s">
        <v>326</v>
      </c>
      <c r="B305" s="228" t="s">
        <v>1215</v>
      </c>
      <c r="C305" s="91" t="s">
        <v>2505</v>
      </c>
      <c r="D305" s="91" t="s">
        <v>2506</v>
      </c>
      <c r="E305" s="91" t="s">
        <v>6227</v>
      </c>
      <c r="F305" s="91" t="s">
        <v>15961</v>
      </c>
      <c r="G305" s="85"/>
    </row>
    <row r="306">
      <c r="A306" s="539" t="s">
        <v>671</v>
      </c>
      <c r="B306" s="228" t="s">
        <v>7056</v>
      </c>
      <c r="C306" s="91" t="s">
        <v>16032</v>
      </c>
      <c r="D306" s="91" t="s">
        <v>16033</v>
      </c>
      <c r="E306" s="91"/>
      <c r="F306" s="91" t="s">
        <v>16034</v>
      </c>
      <c r="G306" s="85"/>
    </row>
    <row r="307">
      <c r="A307" s="539" t="s">
        <v>671</v>
      </c>
      <c r="B307" s="228" t="s">
        <v>7056</v>
      </c>
      <c r="C307" s="91" t="s">
        <v>16035</v>
      </c>
      <c r="D307" s="91" t="s">
        <v>6326</v>
      </c>
      <c r="E307" s="91"/>
      <c r="F307" s="91" t="s">
        <v>16034</v>
      </c>
      <c r="G307" s="85"/>
    </row>
    <row r="308">
      <c r="A308" s="539" t="s">
        <v>671</v>
      </c>
      <c r="B308" s="228" t="s">
        <v>7056</v>
      </c>
      <c r="C308" s="91" t="s">
        <v>7057</v>
      </c>
      <c r="D308" s="91" t="s">
        <v>10302</v>
      </c>
      <c r="E308" s="91" t="s">
        <v>16036</v>
      </c>
      <c r="F308" s="91" t="s">
        <v>16037</v>
      </c>
      <c r="G308" s="85"/>
    </row>
    <row r="309">
      <c r="A309" s="539" t="s">
        <v>671</v>
      </c>
      <c r="B309" s="228" t="s">
        <v>7056</v>
      </c>
      <c r="C309" s="91" t="s">
        <v>16038</v>
      </c>
      <c r="D309" s="91" t="s">
        <v>426</v>
      </c>
      <c r="E309" s="91"/>
      <c r="F309" s="91" t="s">
        <v>16034</v>
      </c>
      <c r="G309" s="85"/>
    </row>
    <row r="310">
      <c r="A310" s="539" t="s">
        <v>671</v>
      </c>
      <c r="B310" s="228" t="s">
        <v>7056</v>
      </c>
      <c r="C310" s="91" t="s">
        <v>16039</v>
      </c>
      <c r="D310" s="91" t="s">
        <v>16040</v>
      </c>
      <c r="E310" s="91" t="s">
        <v>16041</v>
      </c>
      <c r="F310" s="91" t="s">
        <v>15800</v>
      </c>
      <c r="G310" s="85"/>
    </row>
    <row r="311">
      <c r="A311" s="539" t="s">
        <v>678</v>
      </c>
      <c r="B311" s="228" t="s">
        <v>16042</v>
      </c>
      <c r="C311" s="91" t="s">
        <v>16043</v>
      </c>
      <c r="D311" s="91" t="s">
        <v>14016</v>
      </c>
      <c r="E311" s="91" t="s">
        <v>6227</v>
      </c>
      <c r="F311" s="91" t="s">
        <v>15834</v>
      </c>
      <c r="G311" s="85"/>
    </row>
    <row r="312">
      <c r="A312" s="539" t="s">
        <v>687</v>
      </c>
      <c r="B312" s="228" t="s">
        <v>693</v>
      </c>
      <c r="C312" s="91" t="s">
        <v>702</v>
      </c>
      <c r="D312" s="91" t="s">
        <v>674</v>
      </c>
      <c r="E312" s="91" t="s">
        <v>6227</v>
      </c>
      <c r="F312" s="91"/>
      <c r="G312" s="85"/>
    </row>
    <row r="313">
      <c r="A313" s="539" t="s">
        <v>687</v>
      </c>
      <c r="B313" s="228" t="s">
        <v>693</v>
      </c>
      <c r="C313" s="91" t="s">
        <v>702</v>
      </c>
      <c r="D313" s="91" t="s">
        <v>4153</v>
      </c>
      <c r="E313" s="91" t="s">
        <v>6227</v>
      </c>
      <c r="F313" s="91"/>
      <c r="G313" s="85"/>
    </row>
    <row r="314">
      <c r="A314" s="539" t="s">
        <v>687</v>
      </c>
      <c r="B314" s="228" t="s">
        <v>693</v>
      </c>
      <c r="C314" s="91" t="s">
        <v>2071</v>
      </c>
      <c r="D314" s="91" t="s">
        <v>5235</v>
      </c>
      <c r="E314" s="91" t="s">
        <v>16044</v>
      </c>
      <c r="F314" s="91" t="s">
        <v>16045</v>
      </c>
      <c r="G314" s="85"/>
    </row>
    <row r="315">
      <c r="A315" s="539" t="s">
        <v>248</v>
      </c>
      <c r="B315" s="228" t="s">
        <v>4908</v>
      </c>
      <c r="C315" s="91" t="s">
        <v>4913</v>
      </c>
      <c r="D315" s="91" t="s">
        <v>5073</v>
      </c>
      <c r="E315" s="91" t="s">
        <v>6227</v>
      </c>
      <c r="F315" s="91"/>
      <c r="G315" s="85"/>
    </row>
    <row r="316">
      <c r="A316" s="539" t="s">
        <v>248</v>
      </c>
      <c r="B316" s="228" t="s">
        <v>4908</v>
      </c>
      <c r="C316" s="91" t="s">
        <v>4913</v>
      </c>
      <c r="D316" s="91" t="s">
        <v>16046</v>
      </c>
      <c r="E316" s="91" t="s">
        <v>6227</v>
      </c>
      <c r="F316" s="91"/>
      <c r="G316" s="85"/>
    </row>
    <row r="317">
      <c r="A317" s="539" t="s">
        <v>1016</v>
      </c>
      <c r="B317" s="228" t="s">
        <v>1017</v>
      </c>
      <c r="C317" s="91" t="s">
        <v>1018</v>
      </c>
      <c r="D317" s="91" t="s">
        <v>1632</v>
      </c>
      <c r="E317" s="91"/>
      <c r="F317" s="91" t="s">
        <v>15914</v>
      </c>
      <c r="G317" s="85"/>
    </row>
    <row r="318">
      <c r="A318" s="60" t="s">
        <v>366</v>
      </c>
    </row>
    <row r="319">
      <c r="A319" s="539" t="s">
        <v>15160</v>
      </c>
      <c r="B319" s="228" t="s">
        <v>368</v>
      </c>
      <c r="C319" s="91"/>
      <c r="D319" s="91"/>
      <c r="E319" s="91" t="s">
        <v>1536</v>
      </c>
      <c r="F319" s="91" t="s">
        <v>15892</v>
      </c>
      <c r="G319" s="85"/>
    </row>
    <row r="320">
      <c r="A320" s="1" t="s">
        <v>16047</v>
      </c>
      <c r="B320" s="1"/>
      <c r="C320" s="1"/>
      <c r="D320" s="1"/>
      <c r="E320" s="1"/>
      <c r="F320" s="1"/>
      <c r="G320" s="1"/>
    </row>
    <row r="321">
      <c r="A321" s="187" t="s">
        <v>230</v>
      </c>
      <c r="B321" s="343" t="s">
        <v>240</v>
      </c>
      <c r="C321" s="9" t="s">
        <v>244</v>
      </c>
      <c r="D321" s="89" t="s">
        <v>559</v>
      </c>
      <c r="E321" s="91" t="s">
        <v>6227</v>
      </c>
      <c r="F321" s="85" t="s">
        <v>16048</v>
      </c>
      <c r="G321" s="85"/>
    </row>
    <row r="322">
      <c r="A322" s="187" t="s">
        <v>230</v>
      </c>
      <c r="B322" s="343" t="s">
        <v>6370</v>
      </c>
      <c r="C322" s="9" t="s">
        <v>244</v>
      </c>
      <c r="D322" s="89" t="s">
        <v>16049</v>
      </c>
      <c r="E322" s="91" t="s">
        <v>6227</v>
      </c>
      <c r="F322" s="85" t="s">
        <v>16050</v>
      </c>
      <c r="G322" s="85"/>
    </row>
    <row r="323">
      <c r="A323" s="187" t="s">
        <v>230</v>
      </c>
      <c r="B323" s="343" t="s">
        <v>6370</v>
      </c>
      <c r="C323" s="9" t="s">
        <v>244</v>
      </c>
      <c r="D323" s="89" t="s">
        <v>16051</v>
      </c>
      <c r="E323" s="91" t="s">
        <v>6227</v>
      </c>
      <c r="F323" s="191" t="s">
        <v>16052</v>
      </c>
      <c r="G323" s="85"/>
    </row>
    <row r="324">
      <c r="A324" s="187" t="s">
        <v>230</v>
      </c>
      <c r="B324" s="343" t="s">
        <v>6370</v>
      </c>
      <c r="C324" s="9" t="s">
        <v>6396</v>
      </c>
      <c r="D324" s="89" t="s">
        <v>16053</v>
      </c>
      <c r="E324" s="91" t="s">
        <v>6227</v>
      </c>
      <c r="F324" s="85" t="s">
        <v>16054</v>
      </c>
      <c r="G324" s="85"/>
    </row>
    <row r="325">
      <c r="A325" s="187" t="s">
        <v>248</v>
      </c>
      <c r="B325" s="343" t="s">
        <v>4496</v>
      </c>
      <c r="C325" s="9" t="s">
        <v>4497</v>
      </c>
      <c r="D325" s="89" t="s">
        <v>16055</v>
      </c>
      <c r="E325" s="91" t="s">
        <v>6227</v>
      </c>
      <c r="F325" s="85" t="s">
        <v>16056</v>
      </c>
      <c r="G325" s="85"/>
    </row>
    <row r="326">
      <c r="A326" s="187" t="s">
        <v>248</v>
      </c>
      <c r="B326" s="343" t="s">
        <v>4496</v>
      </c>
      <c r="C326" s="9" t="s">
        <v>5067</v>
      </c>
      <c r="D326" s="89" t="s">
        <v>16057</v>
      </c>
      <c r="E326" s="91" t="s">
        <v>6227</v>
      </c>
      <c r="F326" s="85" t="s">
        <v>16058</v>
      </c>
      <c r="G326" s="85"/>
    </row>
    <row r="327">
      <c r="A327" s="187" t="s">
        <v>248</v>
      </c>
      <c r="B327" s="343" t="s">
        <v>4496</v>
      </c>
      <c r="C327" s="9" t="s">
        <v>5067</v>
      </c>
      <c r="D327" s="89" t="s">
        <v>281</v>
      </c>
      <c r="E327" s="91" t="s">
        <v>6227</v>
      </c>
      <c r="F327" s="85" t="s">
        <v>16058</v>
      </c>
      <c r="G327" s="85"/>
    </row>
    <row r="328">
      <c r="A328" s="187" t="s">
        <v>248</v>
      </c>
      <c r="B328" s="343" t="s">
        <v>4496</v>
      </c>
      <c r="C328" s="9" t="s">
        <v>5067</v>
      </c>
      <c r="D328" s="89" t="s">
        <v>283</v>
      </c>
      <c r="E328" s="91" t="s">
        <v>6227</v>
      </c>
      <c r="F328" s="85" t="s">
        <v>15753</v>
      </c>
      <c r="G328" s="85"/>
    </row>
    <row r="329">
      <c r="A329" s="187" t="s">
        <v>248</v>
      </c>
      <c r="B329" s="343" t="s">
        <v>4496</v>
      </c>
      <c r="C329" s="9" t="s">
        <v>5067</v>
      </c>
      <c r="D329" s="89" t="s">
        <v>16059</v>
      </c>
      <c r="E329" s="91" t="s">
        <v>6227</v>
      </c>
      <c r="F329" s="85" t="s">
        <v>16060</v>
      </c>
      <c r="G329" s="85"/>
    </row>
    <row r="330">
      <c r="A330" s="187" t="s">
        <v>248</v>
      </c>
      <c r="B330" s="343" t="s">
        <v>4496</v>
      </c>
      <c r="C330" s="9" t="s">
        <v>5067</v>
      </c>
      <c r="D330" s="89" t="s">
        <v>287</v>
      </c>
      <c r="E330" s="91" t="s">
        <v>6227</v>
      </c>
      <c r="F330" s="85" t="s">
        <v>16061</v>
      </c>
      <c r="G330" s="85"/>
    </row>
    <row r="331">
      <c r="A331" s="187" t="s">
        <v>248</v>
      </c>
      <c r="B331" s="343" t="s">
        <v>4496</v>
      </c>
      <c r="C331" s="9" t="s">
        <v>5067</v>
      </c>
      <c r="D331" s="89" t="s">
        <v>16062</v>
      </c>
      <c r="E331" s="91" t="s">
        <v>6227</v>
      </c>
      <c r="F331" s="85" t="s">
        <v>15753</v>
      </c>
      <c r="G331" s="85"/>
    </row>
    <row r="332">
      <c r="A332" s="187" t="s">
        <v>248</v>
      </c>
      <c r="B332" s="343" t="s">
        <v>4496</v>
      </c>
      <c r="C332" s="9" t="s">
        <v>5067</v>
      </c>
      <c r="D332" s="89" t="s">
        <v>16063</v>
      </c>
      <c r="E332" s="91" t="s">
        <v>6227</v>
      </c>
      <c r="F332" s="85" t="s">
        <v>16064</v>
      </c>
      <c r="G332" s="85"/>
    </row>
    <row r="333">
      <c r="A333" s="187" t="s">
        <v>248</v>
      </c>
      <c r="B333" s="343" t="s">
        <v>4496</v>
      </c>
      <c r="C333" s="9" t="s">
        <v>5067</v>
      </c>
      <c r="D333" s="89" t="s">
        <v>9855</v>
      </c>
      <c r="E333" s="91" t="s">
        <v>6227</v>
      </c>
      <c r="F333" s="85" t="s">
        <v>16065</v>
      </c>
      <c r="G333" s="85"/>
    </row>
    <row r="334">
      <c r="A334" s="187" t="s">
        <v>248</v>
      </c>
      <c r="B334" s="343" t="s">
        <v>4496</v>
      </c>
      <c r="C334" s="9" t="s">
        <v>5067</v>
      </c>
      <c r="D334" s="89" t="s">
        <v>345</v>
      </c>
      <c r="E334" s="91" t="s">
        <v>6227</v>
      </c>
      <c r="F334" s="85" t="s">
        <v>16066</v>
      </c>
      <c r="G334" s="85"/>
    </row>
    <row r="335">
      <c r="A335" s="187" t="s">
        <v>248</v>
      </c>
      <c r="B335" s="343" t="s">
        <v>4512</v>
      </c>
      <c r="C335" s="9" t="s">
        <v>4513</v>
      </c>
      <c r="D335" s="89" t="s">
        <v>893</v>
      </c>
      <c r="E335" s="91" t="s">
        <v>6227</v>
      </c>
      <c r="F335" s="85" t="s">
        <v>5968</v>
      </c>
      <c r="G335" s="85"/>
    </row>
    <row r="336">
      <c r="A336" s="187" t="s">
        <v>248</v>
      </c>
      <c r="B336" s="343" t="s">
        <v>9856</v>
      </c>
      <c r="C336" s="9" t="s">
        <v>4581</v>
      </c>
      <c r="D336" s="89" t="s">
        <v>14483</v>
      </c>
      <c r="E336" s="91" t="s">
        <v>6227</v>
      </c>
      <c r="F336" s="85" t="s">
        <v>16058</v>
      </c>
      <c r="G336" s="85"/>
    </row>
    <row r="337">
      <c r="A337" s="187" t="s">
        <v>248</v>
      </c>
      <c r="B337" s="343" t="s">
        <v>9856</v>
      </c>
      <c r="C337" s="9" t="s">
        <v>4581</v>
      </c>
      <c r="D337" s="89" t="s">
        <v>16067</v>
      </c>
      <c r="E337" s="91" t="s">
        <v>6227</v>
      </c>
      <c r="F337" s="85" t="s">
        <v>16068</v>
      </c>
      <c r="G337" s="85"/>
    </row>
    <row r="338">
      <c r="A338" s="187" t="s">
        <v>248</v>
      </c>
      <c r="B338" s="343" t="s">
        <v>9856</v>
      </c>
      <c r="C338" s="9" t="s">
        <v>4581</v>
      </c>
      <c r="D338" s="89" t="s">
        <v>16069</v>
      </c>
      <c r="E338" s="91" t="s">
        <v>6227</v>
      </c>
      <c r="F338" s="85" t="s">
        <v>16070</v>
      </c>
      <c r="G338" s="85"/>
    </row>
    <row r="339">
      <c r="A339" s="187" t="s">
        <v>248</v>
      </c>
      <c r="B339" s="343" t="s">
        <v>9856</v>
      </c>
      <c r="C339" s="9" t="s">
        <v>4581</v>
      </c>
      <c r="D339" s="89" t="s">
        <v>16071</v>
      </c>
      <c r="E339" s="91" t="s">
        <v>6227</v>
      </c>
      <c r="F339" s="85" t="s">
        <v>16058</v>
      </c>
      <c r="G339" s="85"/>
    </row>
    <row r="340">
      <c r="A340" s="187" t="s">
        <v>248</v>
      </c>
      <c r="B340" s="343" t="s">
        <v>4580</v>
      </c>
      <c r="C340" s="9" t="s">
        <v>4581</v>
      </c>
      <c r="D340" s="89" t="s">
        <v>16072</v>
      </c>
      <c r="E340" s="91" t="s">
        <v>6227</v>
      </c>
      <c r="F340" s="85" t="s">
        <v>16066</v>
      </c>
      <c r="G340" s="85"/>
    </row>
    <row r="341">
      <c r="A341" s="187" t="s">
        <v>248</v>
      </c>
      <c r="B341" s="343" t="s">
        <v>4580</v>
      </c>
      <c r="C341" s="9" t="s">
        <v>4581</v>
      </c>
      <c r="D341" s="89" t="s">
        <v>16073</v>
      </c>
      <c r="E341" s="91" t="s">
        <v>6227</v>
      </c>
      <c r="F341" s="85" t="s">
        <v>16066</v>
      </c>
      <c r="G341" s="85"/>
    </row>
    <row r="342">
      <c r="A342" s="187" t="s">
        <v>248</v>
      </c>
      <c r="B342" s="343" t="s">
        <v>4580</v>
      </c>
      <c r="C342" s="9" t="s">
        <v>4581</v>
      </c>
      <c r="D342" s="89" t="s">
        <v>16074</v>
      </c>
      <c r="E342" s="91" t="s">
        <v>6227</v>
      </c>
      <c r="F342" s="85" t="s">
        <v>16066</v>
      </c>
      <c r="G342" s="85"/>
    </row>
    <row r="343">
      <c r="A343" s="1" t="s">
        <v>16075</v>
      </c>
    </row>
    <row r="344">
      <c r="A344" s="434" t="s">
        <v>15718</v>
      </c>
      <c r="B344" s="494" t="s">
        <v>15719</v>
      </c>
      <c r="C344" s="13"/>
      <c r="D344" s="13" t="s">
        <v>15290</v>
      </c>
      <c r="E344" s="138"/>
      <c r="F344" s="43" t="s">
        <v>16076</v>
      </c>
      <c r="G344" s="84"/>
    </row>
    <row r="345">
      <c r="A345" s="433" t="s">
        <v>16077</v>
      </c>
      <c r="B345" s="493" t="s">
        <v>16078</v>
      </c>
      <c r="C345" s="9"/>
      <c r="D345" s="89" t="s">
        <v>16079</v>
      </c>
      <c r="E345" s="91"/>
      <c r="F345" s="85" t="s">
        <v>16080</v>
      </c>
      <c r="G345" s="85"/>
    </row>
    <row r="346">
      <c r="A346" s="433" t="s">
        <v>316</v>
      </c>
      <c r="B346" s="493" t="s">
        <v>1446</v>
      </c>
      <c r="C346" s="9" t="s">
        <v>9619</v>
      </c>
      <c r="D346" s="89" t="s">
        <v>9620</v>
      </c>
      <c r="E346" s="91"/>
      <c r="F346" s="85" t="s">
        <v>15662</v>
      </c>
      <c r="G346" s="85"/>
    </row>
    <row r="347">
      <c r="A347" s="433" t="s">
        <v>316</v>
      </c>
      <c r="B347" s="493" t="s">
        <v>4517</v>
      </c>
      <c r="C347" s="9" t="s">
        <v>15814</v>
      </c>
      <c r="D347" s="89" t="s">
        <v>15815</v>
      </c>
      <c r="E347" s="91"/>
      <c r="F347" s="85"/>
      <c r="G347" s="85"/>
    </row>
    <row r="348">
      <c r="A348" s="433" t="s">
        <v>316</v>
      </c>
      <c r="B348" s="493" t="s">
        <v>4517</v>
      </c>
      <c r="C348" s="9" t="s">
        <v>16081</v>
      </c>
      <c r="D348" s="89" t="s">
        <v>16082</v>
      </c>
      <c r="E348" s="91" t="s">
        <v>16083</v>
      </c>
      <c r="F348" s="85" t="s">
        <v>16084</v>
      </c>
      <c r="G348" s="85"/>
    </row>
    <row r="349">
      <c r="A349" s="433" t="s">
        <v>316</v>
      </c>
      <c r="B349" s="493" t="s">
        <v>4517</v>
      </c>
      <c r="C349" s="89" t="s">
        <v>16085</v>
      </c>
      <c r="D349" s="89" t="s">
        <v>16086</v>
      </c>
      <c r="E349" s="91"/>
      <c r="F349" s="85" t="s">
        <v>16087</v>
      </c>
      <c r="G349" s="85"/>
    </row>
    <row r="350">
      <c r="A350" s="433" t="s">
        <v>316</v>
      </c>
      <c r="B350" s="493" t="s">
        <v>4517</v>
      </c>
      <c r="C350" s="89" t="s">
        <v>16088</v>
      </c>
      <c r="D350" s="89" t="s">
        <v>16089</v>
      </c>
      <c r="E350" s="91"/>
      <c r="F350" s="85" t="s">
        <v>16090</v>
      </c>
      <c r="G350" s="85"/>
    </row>
    <row r="351">
      <c r="A351" s="433" t="s">
        <v>316</v>
      </c>
      <c r="B351" s="493" t="s">
        <v>4517</v>
      </c>
      <c r="C351" s="9" t="s">
        <v>16091</v>
      </c>
      <c r="D351" s="89" t="s">
        <v>16092</v>
      </c>
      <c r="E351" s="91"/>
      <c r="F351" s="85" t="s">
        <v>16093</v>
      </c>
      <c r="G351" s="85"/>
    </row>
    <row r="352">
      <c r="A352" s="433" t="s">
        <v>316</v>
      </c>
      <c r="B352" s="493" t="s">
        <v>6271</v>
      </c>
      <c r="C352" s="9" t="s">
        <v>16094</v>
      </c>
      <c r="D352" s="89" t="s">
        <v>16095</v>
      </c>
      <c r="E352" s="91"/>
      <c r="F352" s="85" t="s">
        <v>16096</v>
      </c>
      <c r="G352" s="85"/>
    </row>
    <row r="353">
      <c r="A353" s="433" t="s">
        <v>316</v>
      </c>
      <c r="B353" s="493" t="s">
        <v>6271</v>
      </c>
      <c r="C353" s="9" t="s">
        <v>16097</v>
      </c>
      <c r="D353" s="89" t="s">
        <v>16098</v>
      </c>
      <c r="E353" s="91" t="s">
        <v>16099</v>
      </c>
      <c r="F353" s="85" t="s">
        <v>16084</v>
      </c>
      <c r="G353" s="85"/>
    </row>
    <row r="354">
      <c r="A354" s="433" t="s">
        <v>316</v>
      </c>
      <c r="B354" s="493" t="s">
        <v>6271</v>
      </c>
      <c r="C354" s="9" t="s">
        <v>16100</v>
      </c>
      <c r="D354" s="89" t="s">
        <v>16101</v>
      </c>
      <c r="E354" s="91"/>
      <c r="F354" s="85" t="s">
        <v>16102</v>
      </c>
      <c r="G354" s="85"/>
    </row>
    <row r="355">
      <c r="A355" s="433" t="s">
        <v>1454</v>
      </c>
      <c r="B355" s="493" t="s">
        <v>6286</v>
      </c>
      <c r="C355" s="9" t="s">
        <v>16103</v>
      </c>
      <c r="D355" s="91" t="s">
        <v>16104</v>
      </c>
      <c r="E355" s="91" t="s">
        <v>16105</v>
      </c>
      <c r="F355" s="85" t="s">
        <v>16106</v>
      </c>
      <c r="G355" s="85"/>
    </row>
    <row r="356">
      <c r="A356" s="433" t="s">
        <v>4521</v>
      </c>
      <c r="B356" s="493" t="s">
        <v>4522</v>
      </c>
      <c r="C356" s="9" t="s">
        <v>4523</v>
      </c>
      <c r="D356" s="91" t="s">
        <v>4524</v>
      </c>
      <c r="E356" s="91"/>
      <c r="F356" s="85" t="s">
        <v>16107</v>
      </c>
      <c r="G356" s="85"/>
    </row>
    <row r="357">
      <c r="A357" s="433" t="s">
        <v>4521</v>
      </c>
      <c r="B357" s="493" t="s">
        <v>4522</v>
      </c>
      <c r="C357" s="9" t="s">
        <v>6624</v>
      </c>
      <c r="D357" s="91" t="s">
        <v>6040</v>
      </c>
      <c r="E357" s="91"/>
      <c r="F357" s="85" t="s">
        <v>16108</v>
      </c>
      <c r="G357" s="85"/>
    </row>
    <row r="358">
      <c r="A358" s="433" t="s">
        <v>4521</v>
      </c>
      <c r="B358" s="493" t="s">
        <v>4522</v>
      </c>
      <c r="C358" s="9" t="s">
        <v>4535</v>
      </c>
      <c r="D358" s="89" t="s">
        <v>16109</v>
      </c>
      <c r="E358" s="91"/>
      <c r="F358" s="85" t="s">
        <v>16110</v>
      </c>
      <c r="G358" s="85"/>
    </row>
    <row r="359">
      <c r="A359" s="433" t="s">
        <v>4521</v>
      </c>
      <c r="B359" s="493" t="s">
        <v>4522</v>
      </c>
      <c r="C359" s="9" t="s">
        <v>4535</v>
      </c>
      <c r="D359" s="89" t="s">
        <v>15854</v>
      </c>
      <c r="E359" s="91"/>
      <c r="F359" s="85" t="s">
        <v>16111</v>
      </c>
      <c r="G359" s="85"/>
    </row>
    <row r="360">
      <c r="A360" s="433" t="s">
        <v>4521</v>
      </c>
      <c r="B360" s="493" t="s">
        <v>4522</v>
      </c>
      <c r="C360" s="9" t="s">
        <v>4535</v>
      </c>
      <c r="D360" s="89" t="s">
        <v>7637</v>
      </c>
      <c r="E360" s="91"/>
      <c r="F360" s="85" t="s">
        <v>16112</v>
      </c>
      <c r="G360" s="85"/>
    </row>
    <row r="361">
      <c r="A361" s="433" t="s">
        <v>326</v>
      </c>
      <c r="B361" s="493" t="s">
        <v>857</v>
      </c>
      <c r="C361" s="9" t="s">
        <v>16113</v>
      </c>
      <c r="D361" s="89" t="s">
        <v>477</v>
      </c>
      <c r="E361" s="91"/>
      <c r="F361" s="85" t="s">
        <v>16114</v>
      </c>
      <c r="G361" s="85"/>
    </row>
    <row r="362">
      <c r="A362" s="433" t="s">
        <v>4540</v>
      </c>
      <c r="B362" s="493" t="s">
        <v>4541</v>
      </c>
      <c r="C362" s="9" t="s">
        <v>4542</v>
      </c>
      <c r="D362" s="89" t="s">
        <v>6083</v>
      </c>
      <c r="E362" s="91"/>
      <c r="F362" s="191"/>
      <c r="G362" s="85"/>
    </row>
    <row r="363">
      <c r="A363" s="433" t="s">
        <v>4540</v>
      </c>
      <c r="B363" s="493" t="s">
        <v>6019</v>
      </c>
      <c r="C363" s="9" t="s">
        <v>5469</v>
      </c>
      <c r="D363" s="89"/>
      <c r="E363" s="91"/>
      <c r="F363" s="191"/>
      <c r="G363" s="85"/>
    </row>
    <row r="364">
      <c r="A364" s="433" t="s">
        <v>4540</v>
      </c>
      <c r="B364" s="493" t="s">
        <v>6343</v>
      </c>
      <c r="C364" s="9" t="s">
        <v>5469</v>
      </c>
      <c r="D364" s="89" t="s">
        <v>7887</v>
      </c>
      <c r="E364" s="91"/>
      <c r="F364" s="191"/>
      <c r="G364" s="85"/>
    </row>
    <row r="365">
      <c r="A365" s="433" t="s">
        <v>4540</v>
      </c>
      <c r="B365" s="493" t="s">
        <v>6343</v>
      </c>
      <c r="C365" s="9" t="s">
        <v>5469</v>
      </c>
      <c r="D365" s="89" t="s">
        <v>16115</v>
      </c>
      <c r="E365" s="91"/>
      <c r="F365" s="191"/>
      <c r="G365" s="85"/>
    </row>
    <row r="366">
      <c r="A366" s="433" t="s">
        <v>4540</v>
      </c>
      <c r="B366" s="493" t="s">
        <v>6343</v>
      </c>
      <c r="C366" s="9" t="s">
        <v>5469</v>
      </c>
      <c r="D366" s="89" t="s">
        <v>6344</v>
      </c>
      <c r="E366" s="91"/>
      <c r="F366" s="191"/>
      <c r="G366" s="85"/>
    </row>
    <row r="367">
      <c r="A367" s="433" t="s">
        <v>4371</v>
      </c>
      <c r="B367" s="493" t="s">
        <v>4372</v>
      </c>
      <c r="C367" s="9"/>
      <c r="D367" s="89"/>
      <c r="E367" s="91" t="s">
        <v>16116</v>
      </c>
      <c r="F367" s="191" t="s">
        <v>16117</v>
      </c>
      <c r="G367" s="85"/>
    </row>
    <row r="368">
      <c r="A368" s="433" t="s">
        <v>230</v>
      </c>
      <c r="B368" s="493" t="s">
        <v>4547</v>
      </c>
      <c r="C368" s="9" t="s">
        <v>4551</v>
      </c>
      <c r="D368" s="89" t="s">
        <v>16118</v>
      </c>
      <c r="E368" s="91"/>
      <c r="F368" s="85" t="s">
        <v>16119</v>
      </c>
      <c r="G368" s="85"/>
    </row>
    <row r="369">
      <c r="A369" s="433" t="s">
        <v>230</v>
      </c>
      <c r="B369" s="493" t="s">
        <v>4547</v>
      </c>
      <c r="C369" s="9" t="s">
        <v>4551</v>
      </c>
      <c r="D369" s="89" t="s">
        <v>12741</v>
      </c>
      <c r="E369" s="91"/>
      <c r="F369" s="85" t="s">
        <v>16120</v>
      </c>
      <c r="G369" s="85"/>
    </row>
    <row r="370">
      <c r="A370" s="433" t="s">
        <v>230</v>
      </c>
      <c r="B370" s="493" t="s">
        <v>6662</v>
      </c>
      <c r="C370" s="9" t="s">
        <v>6384</v>
      </c>
      <c r="D370" s="89" t="s">
        <v>16121</v>
      </c>
      <c r="E370" s="91"/>
      <c r="F370" s="85" t="s">
        <v>15772</v>
      </c>
      <c r="G370" s="85"/>
    </row>
    <row r="371">
      <c r="A371" s="433" t="s">
        <v>230</v>
      </c>
      <c r="B371" s="493" t="s">
        <v>6662</v>
      </c>
      <c r="C371" s="9" t="s">
        <v>6384</v>
      </c>
      <c r="D371" s="89" t="s">
        <v>6674</v>
      </c>
      <c r="E371" s="91"/>
      <c r="F371" s="85" t="s">
        <v>16122</v>
      </c>
      <c r="G371" s="85"/>
    </row>
    <row r="372">
      <c r="A372" s="433" t="s">
        <v>248</v>
      </c>
      <c r="B372" s="493" t="s">
        <v>4553</v>
      </c>
      <c r="C372" s="91" t="s">
        <v>5966</v>
      </c>
      <c r="D372" s="91" t="s">
        <v>6711</v>
      </c>
      <c r="E372" s="91" t="s">
        <v>6630</v>
      </c>
      <c r="F372" s="85" t="s">
        <v>16108</v>
      </c>
      <c r="G372" s="85"/>
    </row>
    <row r="373">
      <c r="A373" s="433" t="s">
        <v>248</v>
      </c>
      <c r="B373" s="493" t="s">
        <v>249</v>
      </c>
      <c r="C373" s="9" t="s">
        <v>4513</v>
      </c>
      <c r="D373" s="89" t="s">
        <v>16123</v>
      </c>
      <c r="E373" s="91" t="s">
        <v>6227</v>
      </c>
      <c r="F373" s="85"/>
      <c r="G373" s="85"/>
    </row>
    <row r="374">
      <c r="A374" s="433" t="s">
        <v>248</v>
      </c>
      <c r="B374" s="493" t="s">
        <v>249</v>
      </c>
      <c r="C374" s="9" t="s">
        <v>4513</v>
      </c>
      <c r="D374" s="89" t="s">
        <v>893</v>
      </c>
      <c r="E374" s="91" t="s">
        <v>6227</v>
      </c>
      <c r="F374" s="85"/>
      <c r="G374" s="85"/>
    </row>
    <row r="375">
      <c r="A375" s="433" t="s">
        <v>248</v>
      </c>
      <c r="B375" s="493" t="s">
        <v>249</v>
      </c>
      <c r="C375" s="9" t="s">
        <v>4513</v>
      </c>
      <c r="D375" s="89" t="s">
        <v>4559</v>
      </c>
      <c r="E375" s="91" t="s">
        <v>6227</v>
      </c>
      <c r="F375" s="85"/>
      <c r="G375" s="85"/>
    </row>
    <row r="376">
      <c r="A376" s="433" t="s">
        <v>248</v>
      </c>
      <c r="B376" s="493" t="s">
        <v>249</v>
      </c>
      <c r="C376" s="9" t="s">
        <v>4513</v>
      </c>
      <c r="D376" s="89" t="s">
        <v>16124</v>
      </c>
      <c r="E376" s="91" t="s">
        <v>6227</v>
      </c>
      <c r="F376" s="85"/>
      <c r="G376" s="85"/>
    </row>
    <row r="377">
      <c r="A377" s="433" t="s">
        <v>248</v>
      </c>
      <c r="B377" s="493" t="s">
        <v>249</v>
      </c>
      <c r="C377" s="9" t="s">
        <v>4513</v>
      </c>
      <c r="D377" s="89" t="s">
        <v>16125</v>
      </c>
      <c r="E377" s="91" t="s">
        <v>6227</v>
      </c>
      <c r="F377" s="85"/>
      <c r="G377" s="85"/>
    </row>
    <row r="378">
      <c r="A378" s="433" t="s">
        <v>248</v>
      </c>
      <c r="B378" s="493" t="s">
        <v>249</v>
      </c>
      <c r="C378" s="9" t="s">
        <v>4513</v>
      </c>
      <c r="D378" s="89" t="s">
        <v>16126</v>
      </c>
      <c r="E378" s="91" t="s">
        <v>6227</v>
      </c>
      <c r="F378" s="85"/>
      <c r="G378" s="85"/>
    </row>
    <row r="379">
      <c r="A379" s="433" t="s">
        <v>248</v>
      </c>
      <c r="B379" s="493" t="s">
        <v>249</v>
      </c>
      <c r="C379" s="9" t="s">
        <v>4513</v>
      </c>
      <c r="D379" s="89" t="s">
        <v>16127</v>
      </c>
      <c r="E379" s="91"/>
      <c r="F379" s="85" t="s">
        <v>16128</v>
      </c>
      <c r="G379" s="85"/>
    </row>
    <row r="380">
      <c r="A380" s="433" t="s">
        <v>248</v>
      </c>
      <c r="B380" s="493" t="s">
        <v>249</v>
      </c>
      <c r="C380" s="9" t="s">
        <v>4513</v>
      </c>
      <c r="D380" s="89" t="s">
        <v>16129</v>
      </c>
      <c r="E380" s="91" t="s">
        <v>6227</v>
      </c>
      <c r="F380" s="85"/>
      <c r="G380" s="85"/>
    </row>
    <row r="381">
      <c r="A381" s="433" t="s">
        <v>248</v>
      </c>
      <c r="B381" s="493" t="s">
        <v>249</v>
      </c>
      <c r="C381" s="9" t="s">
        <v>4513</v>
      </c>
      <c r="D381" s="89" t="s">
        <v>16130</v>
      </c>
      <c r="E381" s="91" t="s">
        <v>6227</v>
      </c>
      <c r="F381" s="85"/>
      <c r="G381" s="85"/>
    </row>
    <row r="382">
      <c r="A382" s="433" t="s">
        <v>248</v>
      </c>
      <c r="B382" s="493" t="s">
        <v>249</v>
      </c>
      <c r="C382" s="9" t="s">
        <v>4513</v>
      </c>
      <c r="D382" s="89" t="s">
        <v>280</v>
      </c>
      <c r="E382" s="91" t="s">
        <v>6227</v>
      </c>
      <c r="F382" s="85"/>
      <c r="G382" s="85"/>
    </row>
    <row r="383">
      <c r="A383" s="433" t="s">
        <v>248</v>
      </c>
      <c r="B383" s="493" t="s">
        <v>249</v>
      </c>
      <c r="C383" s="9" t="s">
        <v>4513</v>
      </c>
      <c r="D383" s="89" t="s">
        <v>290</v>
      </c>
      <c r="E383" s="91" t="s">
        <v>6227</v>
      </c>
      <c r="F383" s="85"/>
      <c r="G383" s="85"/>
    </row>
    <row r="384">
      <c r="A384" s="433" t="s">
        <v>248</v>
      </c>
      <c r="B384" s="493" t="s">
        <v>249</v>
      </c>
      <c r="C384" s="9" t="s">
        <v>4513</v>
      </c>
      <c r="D384" s="89" t="s">
        <v>16131</v>
      </c>
      <c r="E384" s="91" t="s">
        <v>6227</v>
      </c>
      <c r="F384" s="85"/>
      <c r="G384" s="85"/>
    </row>
    <row r="385">
      <c r="A385" s="433" t="s">
        <v>248</v>
      </c>
      <c r="B385" s="493" t="s">
        <v>249</v>
      </c>
      <c r="C385" s="9" t="s">
        <v>4513</v>
      </c>
      <c r="D385" s="89" t="s">
        <v>16132</v>
      </c>
      <c r="E385" s="91" t="s">
        <v>6227</v>
      </c>
      <c r="F385" s="85"/>
      <c r="G385" s="85"/>
    </row>
    <row r="386">
      <c r="A386" s="433" t="s">
        <v>248</v>
      </c>
      <c r="B386" s="493" t="s">
        <v>249</v>
      </c>
      <c r="C386" s="9" t="s">
        <v>4513</v>
      </c>
      <c r="D386" s="89" t="s">
        <v>16133</v>
      </c>
      <c r="E386" s="91" t="s">
        <v>6227</v>
      </c>
      <c r="F386" s="85"/>
      <c r="G386" s="85"/>
    </row>
    <row r="387">
      <c r="A387" s="433" t="s">
        <v>248</v>
      </c>
      <c r="B387" s="493" t="s">
        <v>249</v>
      </c>
      <c r="C387" s="9" t="s">
        <v>4513</v>
      </c>
      <c r="D387" s="89" t="s">
        <v>16134</v>
      </c>
      <c r="E387" s="91" t="s">
        <v>6227</v>
      </c>
      <c r="F387" s="85"/>
      <c r="G387" s="85"/>
    </row>
    <row r="388">
      <c r="A388" s="433" t="s">
        <v>248</v>
      </c>
      <c r="B388" s="493" t="s">
        <v>249</v>
      </c>
      <c r="C388" s="9" t="s">
        <v>4513</v>
      </c>
      <c r="D388" s="89" t="s">
        <v>7685</v>
      </c>
      <c r="E388" s="91" t="s">
        <v>6227</v>
      </c>
      <c r="F388" s="85"/>
      <c r="G388" s="85"/>
    </row>
    <row r="389">
      <c r="A389" s="433" t="s">
        <v>248</v>
      </c>
      <c r="B389" s="493" t="s">
        <v>249</v>
      </c>
      <c r="C389" s="9" t="s">
        <v>4513</v>
      </c>
      <c r="D389" s="89" t="s">
        <v>16135</v>
      </c>
      <c r="E389" s="91" t="s">
        <v>6227</v>
      </c>
      <c r="F389" s="85"/>
      <c r="G389" s="85"/>
    </row>
    <row r="390">
      <c r="A390" s="433" t="s">
        <v>248</v>
      </c>
      <c r="B390" s="493" t="s">
        <v>249</v>
      </c>
      <c r="C390" s="9" t="s">
        <v>4513</v>
      </c>
      <c r="D390" s="89" t="s">
        <v>16136</v>
      </c>
      <c r="E390" s="91" t="s">
        <v>6227</v>
      </c>
      <c r="F390" s="85"/>
      <c r="G390" s="85"/>
    </row>
    <row r="391">
      <c r="A391" s="433" t="s">
        <v>248</v>
      </c>
      <c r="B391" s="493" t="s">
        <v>249</v>
      </c>
      <c r="C391" s="9" t="s">
        <v>254</v>
      </c>
      <c r="D391" s="89" t="s">
        <v>10773</v>
      </c>
      <c r="E391" s="91" t="s">
        <v>6227</v>
      </c>
      <c r="F391" s="85"/>
      <c r="G391" s="85"/>
    </row>
    <row r="392">
      <c r="A392" s="433" t="s">
        <v>248</v>
      </c>
      <c r="B392" s="493" t="s">
        <v>249</v>
      </c>
      <c r="C392" s="9" t="s">
        <v>254</v>
      </c>
      <c r="D392" s="89" t="s">
        <v>16137</v>
      </c>
      <c r="E392" s="91" t="s">
        <v>6227</v>
      </c>
      <c r="F392" s="85"/>
      <c r="G392" s="85"/>
    </row>
    <row r="393">
      <c r="A393" s="433" t="s">
        <v>248</v>
      </c>
      <c r="B393" s="493" t="s">
        <v>249</v>
      </c>
      <c r="C393" s="9" t="s">
        <v>254</v>
      </c>
      <c r="D393" s="89" t="s">
        <v>16138</v>
      </c>
      <c r="E393" s="91"/>
      <c r="F393" s="85" t="s">
        <v>16139</v>
      </c>
      <c r="G393" s="85"/>
    </row>
    <row r="394">
      <c r="A394" s="433" t="s">
        <v>248</v>
      </c>
      <c r="B394" s="493" t="s">
        <v>249</v>
      </c>
      <c r="C394" s="9" t="s">
        <v>254</v>
      </c>
      <c r="D394" s="89" t="s">
        <v>16140</v>
      </c>
      <c r="E394" s="91"/>
      <c r="F394" s="85" t="s">
        <v>16141</v>
      </c>
      <c r="G394" s="85"/>
    </row>
    <row r="395">
      <c r="A395" s="433" t="s">
        <v>248</v>
      </c>
      <c r="B395" s="493" t="s">
        <v>249</v>
      </c>
      <c r="C395" s="9" t="s">
        <v>254</v>
      </c>
      <c r="D395" s="89" t="s">
        <v>16142</v>
      </c>
      <c r="E395" s="91"/>
      <c r="F395" s="85" t="s">
        <v>16141</v>
      </c>
      <c r="G395" s="85"/>
    </row>
    <row r="396">
      <c r="A396" s="433" t="s">
        <v>248</v>
      </c>
      <c r="B396" s="493" t="s">
        <v>249</v>
      </c>
      <c r="C396" s="9" t="s">
        <v>254</v>
      </c>
      <c r="D396" s="89" t="s">
        <v>16143</v>
      </c>
      <c r="E396" s="91" t="s">
        <v>6227</v>
      </c>
      <c r="F396" s="85"/>
      <c r="G396" s="85"/>
    </row>
    <row r="397">
      <c r="A397" s="433" t="s">
        <v>248</v>
      </c>
      <c r="B397" s="493" t="s">
        <v>249</v>
      </c>
      <c r="C397" s="9" t="s">
        <v>254</v>
      </c>
      <c r="D397" s="540" t="s">
        <v>16144</v>
      </c>
      <c r="E397" s="91" t="s">
        <v>6227</v>
      </c>
      <c r="F397" s="85"/>
      <c r="G397" s="85"/>
    </row>
    <row r="398">
      <c r="A398" s="433" t="s">
        <v>248</v>
      </c>
      <c r="B398" s="493" t="s">
        <v>249</v>
      </c>
      <c r="C398" s="9" t="s">
        <v>254</v>
      </c>
      <c r="D398" s="89" t="s">
        <v>8428</v>
      </c>
      <c r="E398" s="91" t="s">
        <v>6227</v>
      </c>
      <c r="F398" s="85"/>
      <c r="G398" s="85"/>
    </row>
    <row r="399">
      <c r="A399" s="433" t="s">
        <v>248</v>
      </c>
      <c r="B399" s="493" t="s">
        <v>249</v>
      </c>
      <c r="C399" s="9" t="s">
        <v>254</v>
      </c>
      <c r="D399" s="89" t="s">
        <v>16145</v>
      </c>
      <c r="E399" s="91" t="s">
        <v>6227</v>
      </c>
      <c r="F399" s="85"/>
      <c r="G399" s="85"/>
    </row>
    <row r="400">
      <c r="A400" s="433" t="s">
        <v>248</v>
      </c>
      <c r="B400" s="493" t="s">
        <v>249</v>
      </c>
      <c r="C400" s="9" t="s">
        <v>254</v>
      </c>
      <c r="D400" s="89" t="s">
        <v>16146</v>
      </c>
      <c r="E400" s="91" t="s">
        <v>6227</v>
      </c>
      <c r="F400" s="85"/>
      <c r="G400" s="85"/>
    </row>
    <row r="401">
      <c r="A401" s="433" t="s">
        <v>248</v>
      </c>
      <c r="B401" s="493" t="s">
        <v>249</v>
      </c>
      <c r="C401" s="9" t="s">
        <v>254</v>
      </c>
      <c r="D401" s="89" t="s">
        <v>286</v>
      </c>
      <c r="E401" s="91" t="s">
        <v>6227</v>
      </c>
      <c r="F401" s="85"/>
      <c r="G401" s="85"/>
    </row>
    <row r="402">
      <c r="A402" s="433" t="s">
        <v>248</v>
      </c>
      <c r="B402" s="493" t="s">
        <v>249</v>
      </c>
      <c r="C402" s="9" t="s">
        <v>254</v>
      </c>
      <c r="D402" s="89" t="s">
        <v>4572</v>
      </c>
      <c r="E402" s="91" t="s">
        <v>6227</v>
      </c>
      <c r="F402" s="85"/>
      <c r="G402" s="85"/>
    </row>
    <row r="403">
      <c r="A403" s="433" t="s">
        <v>248</v>
      </c>
      <c r="B403" s="493" t="s">
        <v>249</v>
      </c>
      <c r="C403" s="9" t="s">
        <v>254</v>
      </c>
      <c r="D403" s="89" t="s">
        <v>16147</v>
      </c>
      <c r="E403" s="91" t="s">
        <v>6227</v>
      </c>
      <c r="F403" s="85"/>
      <c r="G403" s="85"/>
    </row>
    <row r="404">
      <c r="A404" s="433" t="s">
        <v>248</v>
      </c>
      <c r="B404" s="493" t="s">
        <v>249</v>
      </c>
      <c r="C404" s="9" t="s">
        <v>254</v>
      </c>
      <c r="D404" s="89" t="s">
        <v>16148</v>
      </c>
      <c r="E404" s="91" t="s">
        <v>6227</v>
      </c>
      <c r="F404" s="85"/>
      <c r="G404" s="85"/>
    </row>
    <row r="405">
      <c r="A405" s="433" t="s">
        <v>248</v>
      </c>
      <c r="B405" s="493" t="s">
        <v>249</v>
      </c>
      <c r="C405" s="9" t="s">
        <v>254</v>
      </c>
      <c r="D405" s="89" t="s">
        <v>16149</v>
      </c>
      <c r="E405" s="91" t="s">
        <v>6227</v>
      </c>
      <c r="F405" s="85"/>
      <c r="G405" s="85"/>
    </row>
    <row r="406">
      <c r="A406" s="433" t="s">
        <v>248</v>
      </c>
      <c r="B406" s="493" t="s">
        <v>249</v>
      </c>
      <c r="C406" s="9" t="s">
        <v>254</v>
      </c>
      <c r="D406" s="89" t="s">
        <v>16150</v>
      </c>
      <c r="E406" s="91" t="s">
        <v>6227</v>
      </c>
      <c r="F406" s="85"/>
      <c r="G406" s="85"/>
    </row>
    <row r="407">
      <c r="A407" s="433" t="s">
        <v>248</v>
      </c>
      <c r="B407" s="493" t="s">
        <v>249</v>
      </c>
      <c r="C407" s="9" t="s">
        <v>254</v>
      </c>
      <c r="D407" s="89" t="s">
        <v>16151</v>
      </c>
      <c r="E407" s="91" t="s">
        <v>6227</v>
      </c>
      <c r="F407" s="85"/>
      <c r="G407" s="85"/>
    </row>
    <row r="408">
      <c r="A408" s="433" t="s">
        <v>248</v>
      </c>
      <c r="B408" s="493" t="s">
        <v>249</v>
      </c>
      <c r="C408" s="9" t="s">
        <v>254</v>
      </c>
      <c r="D408" s="89" t="s">
        <v>16152</v>
      </c>
      <c r="E408" s="91"/>
      <c r="F408" s="85" t="s">
        <v>16153</v>
      </c>
      <c r="G408" s="85"/>
    </row>
    <row r="409">
      <c r="A409" s="433" t="s">
        <v>248</v>
      </c>
      <c r="B409" s="493" t="s">
        <v>249</v>
      </c>
      <c r="C409" s="9" t="s">
        <v>254</v>
      </c>
      <c r="D409" s="89" t="s">
        <v>16154</v>
      </c>
      <c r="E409" s="91"/>
      <c r="F409" s="85" t="s">
        <v>16153</v>
      </c>
      <c r="G409" s="85"/>
    </row>
    <row r="410">
      <c r="A410" s="433" t="s">
        <v>248</v>
      </c>
      <c r="B410" s="493" t="s">
        <v>249</v>
      </c>
      <c r="C410" s="9" t="s">
        <v>299</v>
      </c>
      <c r="D410" s="89" t="s">
        <v>251</v>
      </c>
      <c r="E410" s="91" t="s">
        <v>6227</v>
      </c>
      <c r="F410" s="85"/>
      <c r="G410" s="85"/>
    </row>
    <row r="411">
      <c r="A411" s="433" t="s">
        <v>248</v>
      </c>
      <c r="B411" s="493" t="s">
        <v>249</v>
      </c>
      <c r="C411" s="9" t="s">
        <v>299</v>
      </c>
      <c r="D411" s="89" t="s">
        <v>11566</v>
      </c>
      <c r="E411" s="91" t="s">
        <v>6227</v>
      </c>
      <c r="F411" s="85"/>
      <c r="G411" s="85"/>
    </row>
    <row r="412">
      <c r="A412" s="433" t="s">
        <v>248</v>
      </c>
      <c r="B412" s="493" t="s">
        <v>249</v>
      </c>
      <c r="C412" s="9" t="s">
        <v>299</v>
      </c>
      <c r="D412" s="89" t="s">
        <v>4579</v>
      </c>
      <c r="E412" s="91" t="s">
        <v>6227</v>
      </c>
      <c r="F412" s="85"/>
      <c r="G412" s="85"/>
    </row>
    <row r="413">
      <c r="A413" s="433" t="s">
        <v>248</v>
      </c>
      <c r="B413" s="493" t="s">
        <v>7691</v>
      </c>
      <c r="C413" s="9" t="s">
        <v>4581</v>
      </c>
      <c r="D413" s="89" t="s">
        <v>7692</v>
      </c>
      <c r="E413" s="91"/>
      <c r="F413" s="85"/>
      <c r="G413" s="85"/>
    </row>
    <row r="414">
      <c r="A414" s="433" t="s">
        <v>248</v>
      </c>
      <c r="B414" s="493" t="s">
        <v>5459</v>
      </c>
      <c r="C414" s="9" t="s">
        <v>4554</v>
      </c>
      <c r="D414" s="89" t="s">
        <v>15934</v>
      </c>
      <c r="E414" s="91" t="s">
        <v>6227</v>
      </c>
      <c r="F414" s="85"/>
      <c r="G414" s="85"/>
    </row>
    <row r="415">
      <c r="A415" s="433" t="s">
        <v>248</v>
      </c>
      <c r="B415" s="493" t="s">
        <v>5459</v>
      </c>
      <c r="C415" s="9" t="s">
        <v>4554</v>
      </c>
      <c r="D415" s="89" t="s">
        <v>15939</v>
      </c>
      <c r="E415" s="91" t="s">
        <v>6227</v>
      </c>
      <c r="F415" s="85"/>
      <c r="G415" s="85"/>
    </row>
    <row r="416">
      <c r="A416" s="433" t="s">
        <v>248</v>
      </c>
      <c r="B416" s="493" t="s">
        <v>5459</v>
      </c>
      <c r="C416" s="9" t="s">
        <v>6842</v>
      </c>
      <c r="D416" s="89" t="s">
        <v>15941</v>
      </c>
      <c r="E416" s="91" t="s">
        <v>6227</v>
      </c>
      <c r="F416" s="85"/>
      <c r="G416" s="85"/>
    </row>
    <row r="417">
      <c r="A417" s="433" t="s">
        <v>5679</v>
      </c>
      <c r="B417" s="493" t="s">
        <v>15951</v>
      </c>
      <c r="C417" s="9" t="s">
        <v>16155</v>
      </c>
      <c r="D417" s="89" t="s">
        <v>16156</v>
      </c>
      <c r="E417" s="91"/>
      <c r="F417" s="85" t="s">
        <v>16157</v>
      </c>
      <c r="G417" s="85"/>
    </row>
    <row r="418">
      <c r="A418" s="433" t="s">
        <v>5679</v>
      </c>
      <c r="B418" s="493" t="s">
        <v>15951</v>
      </c>
      <c r="C418" s="9"/>
      <c r="D418" s="89" t="s">
        <v>16158</v>
      </c>
      <c r="E418" s="91"/>
      <c r="F418" s="85" t="s">
        <v>16090</v>
      </c>
      <c r="G418" s="85"/>
    </row>
    <row r="419">
      <c r="A419" s="433" t="s">
        <v>988</v>
      </c>
      <c r="B419" s="493" t="s">
        <v>6147</v>
      </c>
      <c r="C419" s="89" t="s">
        <v>16159</v>
      </c>
      <c r="D419" s="9" t="s">
        <v>6572</v>
      </c>
      <c r="E419" s="91" t="s">
        <v>6573</v>
      </c>
      <c r="F419" s="85"/>
      <c r="G419" s="85"/>
    </row>
    <row r="420">
      <c r="A420" s="433" t="s">
        <v>988</v>
      </c>
      <c r="B420" s="493" t="s">
        <v>6147</v>
      </c>
      <c r="C420" s="89" t="s">
        <v>16160</v>
      </c>
      <c r="D420" s="9" t="s">
        <v>6572</v>
      </c>
      <c r="E420" s="91" t="s">
        <v>6573</v>
      </c>
      <c r="F420" s="85"/>
      <c r="G420" s="85"/>
    </row>
    <row r="421">
      <c r="A421" s="433" t="s">
        <v>988</v>
      </c>
      <c r="B421" s="493" t="s">
        <v>6147</v>
      </c>
      <c r="C421" s="89" t="s">
        <v>6571</v>
      </c>
      <c r="D421" s="9" t="s">
        <v>6572</v>
      </c>
      <c r="E421" s="91" t="s">
        <v>6573</v>
      </c>
      <c r="F421" s="85"/>
      <c r="G421" s="85"/>
    </row>
    <row r="422">
      <c r="A422" s="433" t="s">
        <v>988</v>
      </c>
      <c r="B422" s="493" t="s">
        <v>6147</v>
      </c>
      <c r="C422" s="89" t="s">
        <v>16161</v>
      </c>
      <c r="D422" s="9" t="s">
        <v>6572</v>
      </c>
      <c r="E422" s="91" t="s">
        <v>6573</v>
      </c>
      <c r="F422" s="85"/>
      <c r="G422" s="85"/>
    </row>
    <row r="423">
      <c r="A423" s="433" t="s">
        <v>988</v>
      </c>
      <c r="B423" s="493" t="s">
        <v>6147</v>
      </c>
      <c r="C423" s="89" t="s">
        <v>16162</v>
      </c>
      <c r="D423" s="9" t="s">
        <v>6572</v>
      </c>
      <c r="E423" s="91" t="s">
        <v>6573</v>
      </c>
      <c r="F423" s="85"/>
      <c r="G423" s="85"/>
    </row>
    <row r="424">
      <c r="A424" s="433" t="s">
        <v>988</v>
      </c>
      <c r="B424" s="493" t="s">
        <v>6147</v>
      </c>
      <c r="C424" s="89" t="s">
        <v>16163</v>
      </c>
      <c r="D424" s="9" t="s">
        <v>6572</v>
      </c>
      <c r="E424" s="91" t="s">
        <v>6573</v>
      </c>
      <c r="F424" s="85"/>
      <c r="G424" s="85"/>
    </row>
    <row r="425">
      <c r="A425" s="433" t="s">
        <v>988</v>
      </c>
      <c r="B425" s="493" t="s">
        <v>6147</v>
      </c>
      <c r="C425" s="89" t="s">
        <v>16164</v>
      </c>
      <c r="D425" s="9" t="s">
        <v>6572</v>
      </c>
      <c r="E425" s="91" t="s">
        <v>6573</v>
      </c>
      <c r="F425" s="85"/>
      <c r="G425" s="85"/>
    </row>
    <row r="426">
      <c r="A426" s="433" t="s">
        <v>388</v>
      </c>
      <c r="B426" s="493" t="s">
        <v>4584</v>
      </c>
      <c r="C426" s="9" t="s">
        <v>6731</v>
      </c>
      <c r="D426" s="89" t="s">
        <v>16165</v>
      </c>
      <c r="E426" s="91"/>
      <c r="F426" s="85" t="s">
        <v>16166</v>
      </c>
      <c r="G426" s="85"/>
    </row>
    <row r="427">
      <c r="A427" s="433" t="s">
        <v>388</v>
      </c>
      <c r="B427" s="493" t="s">
        <v>8130</v>
      </c>
      <c r="C427" s="9" t="s">
        <v>16167</v>
      </c>
      <c r="D427" s="89" t="s">
        <v>16168</v>
      </c>
      <c r="E427" s="91"/>
      <c r="F427" s="85" t="s">
        <v>16090</v>
      </c>
      <c r="G427" s="85"/>
    </row>
    <row r="428">
      <c r="A428" s="433" t="s">
        <v>388</v>
      </c>
      <c r="B428" s="493" t="s">
        <v>8130</v>
      </c>
      <c r="C428" s="9" t="s">
        <v>16169</v>
      </c>
      <c r="D428" s="89" t="s">
        <v>16170</v>
      </c>
      <c r="E428" s="91" t="s">
        <v>6227</v>
      </c>
      <c r="F428" s="85"/>
      <c r="G428" s="85"/>
    </row>
    <row r="429">
      <c r="A429" s="433" t="s">
        <v>388</v>
      </c>
      <c r="B429" s="493" t="s">
        <v>8130</v>
      </c>
      <c r="C429" s="9" t="s">
        <v>16171</v>
      </c>
      <c r="D429" s="89" t="s">
        <v>16172</v>
      </c>
      <c r="E429" s="91"/>
      <c r="F429" s="85" t="s">
        <v>16080</v>
      </c>
      <c r="G429" s="85"/>
    </row>
    <row r="430">
      <c r="A430" s="433" t="s">
        <v>388</v>
      </c>
      <c r="B430" s="493" t="s">
        <v>8130</v>
      </c>
      <c r="C430" s="9" t="s">
        <v>16173</v>
      </c>
      <c r="D430" s="89" t="s">
        <v>16174</v>
      </c>
      <c r="E430" s="91"/>
      <c r="F430" s="85" t="s">
        <v>16153</v>
      </c>
      <c r="G430" s="85"/>
    </row>
    <row r="431">
      <c r="A431" s="433" t="s">
        <v>388</v>
      </c>
      <c r="B431" s="493" t="s">
        <v>8130</v>
      </c>
      <c r="C431" s="9" t="s">
        <v>16175</v>
      </c>
      <c r="D431" s="89" t="s">
        <v>16176</v>
      </c>
      <c r="E431" s="91" t="s">
        <v>6227</v>
      </c>
      <c r="F431" s="85"/>
      <c r="G431" s="85"/>
    </row>
    <row r="432">
      <c r="A432" s="433" t="s">
        <v>388</v>
      </c>
      <c r="B432" s="493" t="s">
        <v>8130</v>
      </c>
      <c r="C432" s="9" t="s">
        <v>16177</v>
      </c>
      <c r="D432" s="89" t="s">
        <v>16178</v>
      </c>
      <c r="E432" s="91" t="s">
        <v>6227</v>
      </c>
      <c r="F432" s="85"/>
      <c r="G432" s="85"/>
    </row>
    <row r="433">
      <c r="A433" s="433" t="s">
        <v>388</v>
      </c>
      <c r="B433" s="493" t="s">
        <v>8130</v>
      </c>
      <c r="C433" s="9" t="s">
        <v>16179</v>
      </c>
      <c r="D433" s="89" t="s">
        <v>16180</v>
      </c>
      <c r="E433" s="91"/>
      <c r="F433" s="85" t="s">
        <v>16181</v>
      </c>
      <c r="G433" s="85"/>
    </row>
    <row r="434">
      <c r="A434" s="433" t="s">
        <v>388</v>
      </c>
      <c r="B434" s="493" t="s">
        <v>8130</v>
      </c>
      <c r="C434" s="9" t="s">
        <v>16182</v>
      </c>
      <c r="D434" s="89" t="s">
        <v>16183</v>
      </c>
      <c r="E434" s="91"/>
      <c r="F434" s="85" t="s">
        <v>16090</v>
      </c>
      <c r="G434" s="85"/>
    </row>
    <row r="435">
      <c r="A435" s="433" t="s">
        <v>388</v>
      </c>
      <c r="B435" s="493" t="s">
        <v>8130</v>
      </c>
      <c r="C435" s="9" t="s">
        <v>16184</v>
      </c>
      <c r="D435" s="89" t="s">
        <v>16185</v>
      </c>
      <c r="E435" s="91" t="s">
        <v>16186</v>
      </c>
      <c r="F435" s="85" t="s">
        <v>16187</v>
      </c>
      <c r="G435" s="85"/>
    </row>
    <row r="436">
      <c r="A436" s="433" t="s">
        <v>388</v>
      </c>
      <c r="B436" s="493" t="s">
        <v>8130</v>
      </c>
      <c r="C436" s="9"/>
      <c r="D436" s="89" t="s">
        <v>16188</v>
      </c>
      <c r="E436" s="91"/>
      <c r="F436" s="85" t="s">
        <v>16189</v>
      </c>
      <c r="G436" s="85"/>
    </row>
    <row r="437">
      <c r="A437" s="433" t="s">
        <v>234</v>
      </c>
      <c r="B437" s="493" t="s">
        <v>10876</v>
      </c>
      <c r="C437" s="9" t="s">
        <v>16190</v>
      </c>
      <c r="D437" s="89" t="s">
        <v>16191</v>
      </c>
      <c r="E437" s="91" t="s">
        <v>16192</v>
      </c>
      <c r="F437" s="85" t="s">
        <v>16093</v>
      </c>
      <c r="G437" s="85"/>
    </row>
    <row r="438">
      <c r="A438" s="60" t="s">
        <v>366</v>
      </c>
    </row>
    <row r="439">
      <c r="A439" s="433" t="s">
        <v>642</v>
      </c>
      <c r="B439" s="493" t="s">
        <v>7592</v>
      </c>
      <c r="C439" s="9"/>
      <c r="D439" s="89"/>
      <c r="E439" s="91" t="s">
        <v>11228</v>
      </c>
      <c r="F439" s="85" t="s">
        <v>16193</v>
      </c>
      <c r="G439" s="85"/>
    </row>
    <row r="440">
      <c r="A440" s="433" t="s">
        <v>316</v>
      </c>
      <c r="B440" s="493" t="s">
        <v>6224</v>
      </c>
      <c r="C440" s="9"/>
      <c r="D440" s="89"/>
      <c r="E440" s="91"/>
      <c r="F440" s="85" t="s">
        <v>16194</v>
      </c>
      <c r="G440" s="85"/>
    </row>
    <row r="441">
      <c r="A441" s="433" t="s">
        <v>1454</v>
      </c>
      <c r="B441" s="493" t="s">
        <v>368</v>
      </c>
      <c r="C441" s="9"/>
      <c r="D441" s="91"/>
      <c r="E441" s="91" t="s">
        <v>2705</v>
      </c>
      <c r="F441" s="85" t="s">
        <v>16195</v>
      </c>
      <c r="G441" s="85"/>
    </row>
    <row r="442">
      <c r="A442" s="433" t="s">
        <v>4540</v>
      </c>
      <c r="B442" s="493" t="s">
        <v>4541</v>
      </c>
      <c r="C442" s="9"/>
      <c r="D442" s="89"/>
      <c r="E442" s="91"/>
      <c r="F442" s="85"/>
      <c r="G442" s="85"/>
    </row>
    <row r="443">
      <c r="A443" s="433" t="s">
        <v>4540</v>
      </c>
      <c r="B443" s="493" t="s">
        <v>6019</v>
      </c>
      <c r="C443" s="9"/>
      <c r="D443" s="89"/>
      <c r="E443" s="91"/>
      <c r="F443" s="85"/>
      <c r="G443" s="85"/>
    </row>
    <row r="444">
      <c r="A444" s="433" t="s">
        <v>4540</v>
      </c>
      <c r="B444" s="493" t="s">
        <v>16196</v>
      </c>
      <c r="C444" s="9"/>
      <c r="D444" s="89"/>
      <c r="E444" s="91"/>
      <c r="F444" s="85"/>
      <c r="G444" s="85"/>
    </row>
    <row r="445">
      <c r="A445" s="433" t="s">
        <v>4659</v>
      </c>
      <c r="B445" s="493" t="s">
        <v>6644</v>
      </c>
      <c r="C445" s="9"/>
      <c r="D445" s="89"/>
      <c r="E445" s="91"/>
      <c r="F445" s="85"/>
      <c r="G445" s="85"/>
    </row>
    <row r="446">
      <c r="A446" s="433" t="s">
        <v>4659</v>
      </c>
      <c r="B446" s="493" t="s">
        <v>6085</v>
      </c>
      <c r="C446" s="9"/>
      <c r="D446" s="89"/>
      <c r="E446" s="91"/>
      <c r="F446" s="85"/>
      <c r="G446" s="85"/>
    </row>
    <row r="447">
      <c r="A447" s="433" t="s">
        <v>230</v>
      </c>
      <c r="B447" s="493" t="s">
        <v>4547</v>
      </c>
      <c r="C447" s="9"/>
      <c r="D447" s="91"/>
      <c r="E447" s="91" t="s">
        <v>922</v>
      </c>
      <c r="F447" s="85" t="s">
        <v>16194</v>
      </c>
      <c r="G447" s="85"/>
    </row>
    <row r="448">
      <c r="A448" s="433" t="s">
        <v>230</v>
      </c>
      <c r="B448" s="493" t="s">
        <v>4547</v>
      </c>
      <c r="C448" s="9"/>
      <c r="D448" s="91"/>
      <c r="E448" s="91" t="s">
        <v>10703</v>
      </c>
      <c r="F448" s="85" t="s">
        <v>16194</v>
      </c>
      <c r="G448" s="85"/>
    </row>
    <row r="449">
      <c r="A449" s="433" t="s">
        <v>6119</v>
      </c>
      <c r="B449" s="493" t="s">
        <v>6407</v>
      </c>
      <c r="C449" s="9"/>
      <c r="D449" s="89"/>
      <c r="E449" s="91"/>
      <c r="F449" s="85"/>
      <c r="G449" s="85"/>
    </row>
    <row r="450">
      <c r="A450" s="433" t="s">
        <v>6119</v>
      </c>
      <c r="B450" s="493" t="s">
        <v>7279</v>
      </c>
      <c r="C450" s="9"/>
      <c r="D450" s="89"/>
      <c r="E450" s="91"/>
      <c r="F450" s="85"/>
      <c r="G450" s="85"/>
    </row>
    <row r="451">
      <c r="A451" s="433" t="s">
        <v>248</v>
      </c>
      <c r="B451" s="493" t="s">
        <v>5459</v>
      </c>
      <c r="C451" s="9"/>
      <c r="D451" s="89"/>
      <c r="E451" s="91"/>
      <c r="F451" s="85"/>
      <c r="G451" s="85"/>
    </row>
    <row r="452">
      <c r="A452" s="433" t="s">
        <v>248</v>
      </c>
      <c r="B452" s="493" t="s">
        <v>368</v>
      </c>
      <c r="C452" s="9"/>
      <c r="D452" s="91"/>
      <c r="E452" s="91" t="s">
        <v>328</v>
      </c>
      <c r="F452" s="91" t="s">
        <v>16197</v>
      </c>
      <c r="G452" s="85"/>
    </row>
    <row r="453">
      <c r="A453" s="433" t="s">
        <v>988</v>
      </c>
      <c r="B453" s="493" t="s">
        <v>994</v>
      </c>
      <c r="C453" s="9"/>
      <c r="D453" s="89"/>
      <c r="E453" s="91"/>
      <c r="F453" s="85"/>
      <c r="G453" s="85"/>
    </row>
    <row r="454">
      <c r="A454" s="433" t="s">
        <v>5679</v>
      </c>
      <c r="B454" s="493" t="s">
        <v>13690</v>
      </c>
      <c r="C454" s="9"/>
      <c r="D454" s="89"/>
      <c r="E454" s="91"/>
      <c r="F454" s="85"/>
      <c r="G454" s="85"/>
    </row>
    <row r="455">
      <c r="A455" s="433" t="s">
        <v>5679</v>
      </c>
      <c r="B455" s="493" t="s">
        <v>13690</v>
      </c>
      <c r="C455" s="9"/>
      <c r="D455" s="89"/>
      <c r="E455" s="91"/>
      <c r="F455" s="85" t="s">
        <v>16198</v>
      </c>
      <c r="G455" s="85"/>
    </row>
    <row r="456">
      <c r="A456" s="433" t="s">
        <v>566</v>
      </c>
      <c r="B456" s="493" t="s">
        <v>368</v>
      </c>
      <c r="C456" s="9"/>
      <c r="D456" s="91"/>
      <c r="E456" s="9" t="s">
        <v>1632</v>
      </c>
      <c r="F456" s="9" t="s">
        <v>15561</v>
      </c>
      <c r="G456" s="9"/>
    </row>
    <row r="457">
      <c r="A457" s="433" t="s">
        <v>566</v>
      </c>
      <c r="B457" s="493" t="s">
        <v>368</v>
      </c>
      <c r="C457" s="9"/>
      <c r="D457" s="91"/>
      <c r="E457" s="9" t="s">
        <v>10030</v>
      </c>
      <c r="F457" s="9" t="s">
        <v>15530</v>
      </c>
      <c r="G457" s="9"/>
    </row>
    <row r="458">
      <c r="A458" s="433" t="s">
        <v>234</v>
      </c>
      <c r="B458" s="493" t="s">
        <v>360</v>
      </c>
      <c r="C458" s="9"/>
      <c r="D458" s="89"/>
      <c r="E458" s="91"/>
      <c r="F458" s="85"/>
      <c r="G458" s="85"/>
    </row>
    <row r="459">
      <c r="A459" s="1" t="s">
        <v>16199</v>
      </c>
    </row>
    <row r="460">
      <c r="A460" s="541" t="s">
        <v>4659</v>
      </c>
      <c r="B460" s="542" t="s">
        <v>6085</v>
      </c>
      <c r="C460" s="9" t="s">
        <v>6649</v>
      </c>
      <c r="D460" s="89" t="s">
        <v>1313</v>
      </c>
      <c r="E460" s="91"/>
      <c r="F460" s="191" t="s">
        <v>152</v>
      </c>
      <c r="G460" s="85"/>
    </row>
    <row r="461">
      <c r="A461" s="541" t="s">
        <v>230</v>
      </c>
      <c r="B461" s="542" t="s">
        <v>4547</v>
      </c>
      <c r="C461" s="9" t="s">
        <v>2598</v>
      </c>
      <c r="D461" s="89" t="s">
        <v>14451</v>
      </c>
      <c r="E461" s="91"/>
      <c r="F461" s="85" t="s">
        <v>16200</v>
      </c>
      <c r="G461" s="85"/>
    </row>
    <row r="462">
      <c r="A462" s="541" t="s">
        <v>230</v>
      </c>
      <c r="B462" s="542" t="s">
        <v>6662</v>
      </c>
      <c r="C462" s="9" t="s">
        <v>6384</v>
      </c>
      <c r="D462" s="89" t="s">
        <v>16121</v>
      </c>
      <c r="E462" s="91" t="s">
        <v>16201</v>
      </c>
      <c r="F462" s="191" t="s">
        <v>152</v>
      </c>
      <c r="G462" s="85"/>
    </row>
    <row r="463">
      <c r="A463" s="541" t="s">
        <v>248</v>
      </c>
      <c r="B463" s="542" t="s">
        <v>249</v>
      </c>
      <c r="C463" s="9" t="s">
        <v>4513</v>
      </c>
      <c r="D463" s="89" t="s">
        <v>6421</v>
      </c>
      <c r="E463" s="91"/>
      <c r="F463" s="85" t="s">
        <v>16202</v>
      </c>
      <c r="G463" s="85"/>
    </row>
    <row r="464">
      <c r="A464" s="541" t="s">
        <v>248</v>
      </c>
      <c r="B464" s="542" t="s">
        <v>249</v>
      </c>
      <c r="C464" s="9" t="s">
        <v>4513</v>
      </c>
      <c r="D464" s="89" t="s">
        <v>16203</v>
      </c>
      <c r="E464" s="91"/>
      <c r="F464" s="85" t="s">
        <v>16200</v>
      </c>
      <c r="G464" s="85"/>
    </row>
    <row r="465">
      <c r="A465" s="541" t="s">
        <v>248</v>
      </c>
      <c r="B465" s="542" t="s">
        <v>249</v>
      </c>
      <c r="C465" s="9" t="s">
        <v>4513</v>
      </c>
      <c r="D465" s="89" t="s">
        <v>7756</v>
      </c>
      <c r="E465" s="91"/>
      <c r="F465" s="85" t="s">
        <v>16204</v>
      </c>
      <c r="G465" s="85"/>
    </row>
    <row r="466">
      <c r="A466" s="541" t="s">
        <v>248</v>
      </c>
      <c r="B466" s="542" t="s">
        <v>249</v>
      </c>
      <c r="C466" s="9" t="s">
        <v>4513</v>
      </c>
      <c r="D466" s="89" t="s">
        <v>4911</v>
      </c>
      <c r="E466" s="91"/>
      <c r="F466" s="191" t="s">
        <v>152</v>
      </c>
      <c r="G466" s="85"/>
    </row>
    <row r="467">
      <c r="A467" s="541" t="s">
        <v>248</v>
      </c>
      <c r="B467" s="542" t="s">
        <v>249</v>
      </c>
      <c r="C467" s="9" t="s">
        <v>4513</v>
      </c>
      <c r="D467" s="89" t="s">
        <v>5073</v>
      </c>
      <c r="E467" s="91"/>
      <c r="F467" s="191" t="s">
        <v>152</v>
      </c>
      <c r="G467" s="85"/>
    </row>
    <row r="468">
      <c r="A468" s="541" t="s">
        <v>248</v>
      </c>
      <c r="B468" s="542" t="s">
        <v>249</v>
      </c>
      <c r="C468" s="9" t="s">
        <v>4513</v>
      </c>
      <c r="D468" s="89" t="s">
        <v>6442</v>
      </c>
      <c r="E468" s="91"/>
      <c r="F468" s="191" t="s">
        <v>152</v>
      </c>
      <c r="G468" s="85"/>
    </row>
    <row r="469">
      <c r="A469" s="541" t="s">
        <v>248</v>
      </c>
      <c r="B469" s="542" t="s">
        <v>249</v>
      </c>
      <c r="C469" s="9" t="s">
        <v>254</v>
      </c>
      <c r="D469" s="89" t="s">
        <v>11794</v>
      </c>
      <c r="E469" s="91"/>
      <c r="F469" s="85" t="s">
        <v>16200</v>
      </c>
      <c r="G469" s="85"/>
    </row>
    <row r="470">
      <c r="A470" s="541" t="s">
        <v>248</v>
      </c>
      <c r="B470" s="542" t="s">
        <v>249</v>
      </c>
      <c r="C470" s="9" t="s">
        <v>254</v>
      </c>
      <c r="D470" s="89" t="s">
        <v>16205</v>
      </c>
      <c r="E470" s="91"/>
      <c r="F470" s="191" t="s">
        <v>152</v>
      </c>
      <c r="G470" s="85"/>
    </row>
    <row r="471">
      <c r="A471" s="541" t="s">
        <v>248</v>
      </c>
      <c r="B471" s="542" t="s">
        <v>5459</v>
      </c>
      <c r="C471" s="9" t="s">
        <v>6842</v>
      </c>
      <c r="D471" s="89" t="s">
        <v>16206</v>
      </c>
      <c r="E471" s="91"/>
      <c r="F471" s="191" t="s">
        <v>152</v>
      </c>
      <c r="G471" s="85"/>
    </row>
    <row r="472">
      <c r="A472" s="541" t="s">
        <v>248</v>
      </c>
      <c r="B472" s="542" t="s">
        <v>5459</v>
      </c>
      <c r="C472" s="9" t="s">
        <v>6842</v>
      </c>
      <c r="D472" s="89" t="s">
        <v>16207</v>
      </c>
      <c r="E472" s="91"/>
      <c r="F472" s="191" t="s">
        <v>152</v>
      </c>
      <c r="G472" s="85"/>
    </row>
    <row r="473">
      <c r="A473" s="541" t="s">
        <v>248</v>
      </c>
      <c r="B473" s="542" t="s">
        <v>5459</v>
      </c>
      <c r="C473" s="9" t="s">
        <v>6874</v>
      </c>
      <c r="D473" s="89" t="s">
        <v>15946</v>
      </c>
      <c r="E473" s="91"/>
      <c r="F473" s="191" t="s">
        <v>152</v>
      </c>
      <c r="G473" s="85"/>
    </row>
    <row r="474">
      <c r="A474" s="541" t="s">
        <v>248</v>
      </c>
      <c r="B474" s="542" t="s">
        <v>5459</v>
      </c>
      <c r="C474" s="9" t="s">
        <v>6874</v>
      </c>
      <c r="D474" s="89" t="s">
        <v>16208</v>
      </c>
      <c r="E474" s="91"/>
      <c r="F474" s="191" t="s">
        <v>152</v>
      </c>
      <c r="G474" s="85"/>
    </row>
    <row r="475">
      <c r="A475" s="541" t="s">
        <v>988</v>
      </c>
      <c r="B475" s="542" t="s">
        <v>6147</v>
      </c>
      <c r="C475" s="251" t="s">
        <v>15632</v>
      </c>
      <c r="D475" s="89" t="s">
        <v>15633</v>
      </c>
      <c r="E475" s="91" t="s">
        <v>6573</v>
      </c>
      <c r="F475" s="85" t="s">
        <v>16209</v>
      </c>
      <c r="G475" s="85"/>
    </row>
    <row r="476">
      <c r="A476" s="1" t="s">
        <v>16210</v>
      </c>
    </row>
    <row r="477">
      <c r="A477" s="543" t="s">
        <v>15718</v>
      </c>
      <c r="B477" s="544" t="s">
        <v>15719</v>
      </c>
      <c r="C477" s="10"/>
      <c r="D477" s="10" t="s">
        <v>15290</v>
      </c>
      <c r="E477" s="10"/>
      <c r="F477" s="10" t="s">
        <v>16211</v>
      </c>
      <c r="G477" s="85"/>
    </row>
    <row r="478">
      <c r="A478" s="545" t="s">
        <v>4788</v>
      </c>
      <c r="B478" s="546" t="s">
        <v>6969</v>
      </c>
      <c r="C478" s="14" t="s">
        <v>16212</v>
      </c>
      <c r="D478" s="14" t="s">
        <v>16213</v>
      </c>
      <c r="E478" s="14"/>
      <c r="F478" s="14" t="s">
        <v>16214</v>
      </c>
      <c r="G478" s="85"/>
    </row>
    <row r="479">
      <c r="A479" s="545" t="s">
        <v>4788</v>
      </c>
      <c r="B479" s="546" t="s">
        <v>6969</v>
      </c>
      <c r="C479" s="14" t="s">
        <v>4962</v>
      </c>
      <c r="D479" s="14" t="s">
        <v>5907</v>
      </c>
      <c r="E479" s="14"/>
      <c r="F479" s="88" t="s">
        <v>152</v>
      </c>
      <c r="G479" s="85"/>
    </row>
    <row r="480">
      <c r="A480" s="543" t="s">
        <v>4788</v>
      </c>
      <c r="B480" s="544" t="s">
        <v>6969</v>
      </c>
      <c r="C480" s="10" t="s">
        <v>16215</v>
      </c>
      <c r="D480" s="10" t="s">
        <v>16216</v>
      </c>
      <c r="E480" s="10"/>
      <c r="F480" s="396" t="s">
        <v>152</v>
      </c>
      <c r="G480" s="85"/>
    </row>
    <row r="481">
      <c r="A481" s="543" t="s">
        <v>4788</v>
      </c>
      <c r="B481" s="544" t="s">
        <v>6969</v>
      </c>
      <c r="C481" s="10" t="s">
        <v>16215</v>
      </c>
      <c r="D481" s="10" t="s">
        <v>16217</v>
      </c>
      <c r="E481" s="10"/>
      <c r="F481" s="396" t="s">
        <v>152</v>
      </c>
      <c r="G481" s="85"/>
    </row>
    <row r="482">
      <c r="A482" s="543" t="s">
        <v>4788</v>
      </c>
      <c r="B482" s="544" t="s">
        <v>6969</v>
      </c>
      <c r="C482" s="10" t="s">
        <v>16218</v>
      </c>
      <c r="D482" s="10" t="s">
        <v>7256</v>
      </c>
      <c r="E482" s="10"/>
      <c r="F482" s="10" t="s">
        <v>16219</v>
      </c>
      <c r="G482" s="85"/>
    </row>
    <row r="483">
      <c r="A483" s="543" t="s">
        <v>4788</v>
      </c>
      <c r="B483" s="544" t="s">
        <v>6969</v>
      </c>
      <c r="C483" s="10" t="s">
        <v>10183</v>
      </c>
      <c r="D483" s="10" t="s">
        <v>10184</v>
      </c>
      <c r="E483" s="10"/>
      <c r="F483" s="396" t="s">
        <v>152</v>
      </c>
      <c r="G483" s="85"/>
    </row>
    <row r="484">
      <c r="A484" s="543" t="s">
        <v>4788</v>
      </c>
      <c r="B484" s="544" t="s">
        <v>6969</v>
      </c>
      <c r="C484" s="10" t="s">
        <v>9935</v>
      </c>
      <c r="D484" s="10" t="s">
        <v>16220</v>
      </c>
      <c r="E484" s="10"/>
      <c r="F484" s="396" t="s">
        <v>152</v>
      </c>
      <c r="G484" s="85"/>
    </row>
    <row r="485">
      <c r="A485" s="543" t="s">
        <v>4788</v>
      </c>
      <c r="B485" s="544" t="s">
        <v>6969</v>
      </c>
      <c r="C485" s="10" t="s">
        <v>9935</v>
      </c>
      <c r="D485" s="10" t="s">
        <v>16221</v>
      </c>
      <c r="E485" s="10"/>
      <c r="F485" s="10" t="s">
        <v>16222</v>
      </c>
      <c r="G485" s="85"/>
    </row>
    <row r="486">
      <c r="A486" s="543" t="s">
        <v>4788</v>
      </c>
      <c r="B486" s="544" t="s">
        <v>6969</v>
      </c>
      <c r="C486" s="10" t="s">
        <v>9935</v>
      </c>
      <c r="D486" s="10" t="s">
        <v>16223</v>
      </c>
      <c r="E486" s="10"/>
      <c r="F486" s="396" t="s">
        <v>152</v>
      </c>
      <c r="G486" s="85"/>
    </row>
    <row r="487">
      <c r="A487" s="543" t="s">
        <v>4788</v>
      </c>
      <c r="B487" s="544" t="s">
        <v>6969</v>
      </c>
      <c r="C487" s="10" t="s">
        <v>9935</v>
      </c>
      <c r="D487" s="10" t="s">
        <v>16224</v>
      </c>
      <c r="E487" s="10"/>
      <c r="F487" s="396" t="s">
        <v>152</v>
      </c>
      <c r="G487" s="85"/>
    </row>
    <row r="488">
      <c r="A488" s="543" t="s">
        <v>4788</v>
      </c>
      <c r="B488" s="544" t="s">
        <v>6969</v>
      </c>
      <c r="C488" s="10" t="s">
        <v>9935</v>
      </c>
      <c r="D488" s="10" t="s">
        <v>5293</v>
      </c>
      <c r="E488" s="10"/>
      <c r="F488" s="10" t="s">
        <v>16225</v>
      </c>
      <c r="G488" s="85"/>
    </row>
    <row r="489">
      <c r="A489" s="543" t="s">
        <v>4788</v>
      </c>
      <c r="B489" s="544" t="s">
        <v>6969</v>
      </c>
      <c r="C489" s="10" t="s">
        <v>9935</v>
      </c>
      <c r="D489" s="10" t="s">
        <v>16226</v>
      </c>
      <c r="E489" s="10"/>
      <c r="F489" s="10" t="s">
        <v>16227</v>
      </c>
      <c r="G489" s="85"/>
    </row>
    <row r="490">
      <c r="A490" s="543" t="s">
        <v>4788</v>
      </c>
      <c r="B490" s="544" t="s">
        <v>6969</v>
      </c>
      <c r="C490" s="10" t="s">
        <v>16228</v>
      </c>
      <c r="D490" s="10" t="s">
        <v>16229</v>
      </c>
      <c r="E490" s="10"/>
      <c r="F490" s="396" t="s">
        <v>152</v>
      </c>
      <c r="G490" s="85"/>
    </row>
    <row r="491">
      <c r="A491" s="543" t="s">
        <v>4788</v>
      </c>
      <c r="B491" s="544" t="s">
        <v>6969</v>
      </c>
      <c r="C491" s="10" t="s">
        <v>16228</v>
      </c>
      <c r="D491" s="10" t="s">
        <v>16230</v>
      </c>
      <c r="E491" s="10"/>
      <c r="F491" s="10" t="s">
        <v>16231</v>
      </c>
      <c r="G491" s="85"/>
    </row>
    <row r="492">
      <c r="A492" s="543" t="s">
        <v>4788</v>
      </c>
      <c r="B492" s="544" t="s">
        <v>6969</v>
      </c>
      <c r="C492" s="10" t="s">
        <v>16228</v>
      </c>
      <c r="D492" s="10" t="s">
        <v>16232</v>
      </c>
      <c r="E492" s="10" t="s">
        <v>16105</v>
      </c>
      <c r="F492" s="10" t="s">
        <v>16233</v>
      </c>
      <c r="G492" s="85"/>
    </row>
    <row r="493">
      <c r="A493" s="543" t="s">
        <v>4788</v>
      </c>
      <c r="B493" s="544" t="s">
        <v>6969</v>
      </c>
      <c r="C493" s="10" t="s">
        <v>16234</v>
      </c>
      <c r="D493" s="10" t="s">
        <v>16235</v>
      </c>
      <c r="E493" s="10" t="s">
        <v>16236</v>
      </c>
      <c r="F493" s="10" t="s">
        <v>16237</v>
      </c>
      <c r="G493" s="85"/>
    </row>
    <row r="494">
      <c r="A494" s="543" t="s">
        <v>4788</v>
      </c>
      <c r="B494" s="544" t="s">
        <v>6969</v>
      </c>
      <c r="C494" s="10" t="s">
        <v>7240</v>
      </c>
      <c r="D494" s="10" t="s">
        <v>16238</v>
      </c>
      <c r="E494" s="10"/>
      <c r="F494" s="396" t="s">
        <v>152</v>
      </c>
      <c r="G494" s="85"/>
    </row>
    <row r="495">
      <c r="A495" s="543" t="s">
        <v>4788</v>
      </c>
      <c r="B495" s="544" t="s">
        <v>6969</v>
      </c>
      <c r="C495" s="10" t="s">
        <v>7240</v>
      </c>
      <c r="D495" s="10" t="s">
        <v>7243</v>
      </c>
      <c r="E495" s="10" t="s">
        <v>16239</v>
      </c>
      <c r="F495" s="10" t="s">
        <v>16240</v>
      </c>
      <c r="G495" s="85"/>
    </row>
    <row r="496">
      <c r="A496" s="543" t="s">
        <v>4788</v>
      </c>
      <c r="B496" s="544" t="s">
        <v>6969</v>
      </c>
      <c r="C496" s="10" t="s">
        <v>6985</v>
      </c>
      <c r="D496" s="10" t="s">
        <v>6986</v>
      </c>
      <c r="E496" s="91"/>
      <c r="F496" s="191" t="s">
        <v>152</v>
      </c>
      <c r="G496" s="85"/>
    </row>
    <row r="497">
      <c r="A497" s="543" t="s">
        <v>4788</v>
      </c>
      <c r="B497" s="544" t="s">
        <v>6969</v>
      </c>
      <c r="C497" s="10" t="s">
        <v>6985</v>
      </c>
      <c r="D497" s="10" t="s">
        <v>5291</v>
      </c>
      <c r="E497" s="91"/>
      <c r="F497" s="85" t="s">
        <v>16241</v>
      </c>
      <c r="G497" s="85"/>
    </row>
    <row r="498">
      <c r="A498" s="329" t="s">
        <v>4788</v>
      </c>
      <c r="B498" s="544" t="s">
        <v>6969</v>
      </c>
      <c r="C498" s="9" t="s">
        <v>1482</v>
      </c>
      <c r="D498" s="89" t="s">
        <v>4168</v>
      </c>
      <c r="E498" s="91"/>
      <c r="F498" s="85" t="s">
        <v>16242</v>
      </c>
      <c r="G498" s="85"/>
    </row>
    <row r="499">
      <c r="A499" s="329" t="s">
        <v>4788</v>
      </c>
      <c r="B499" s="547" t="s">
        <v>7255</v>
      </c>
      <c r="C499" s="9" t="s">
        <v>16243</v>
      </c>
      <c r="D499" s="89"/>
      <c r="E499" s="91"/>
      <c r="F499" s="85" t="s">
        <v>16244</v>
      </c>
      <c r="G499" s="85"/>
    </row>
    <row r="500">
      <c r="A500" s="329" t="s">
        <v>316</v>
      </c>
      <c r="B500" s="547" t="s">
        <v>1446</v>
      </c>
      <c r="C500" s="9" t="s">
        <v>16245</v>
      </c>
      <c r="D500" s="89" t="s">
        <v>8487</v>
      </c>
      <c r="E500" s="91" t="s">
        <v>16105</v>
      </c>
      <c r="F500" s="85" t="s">
        <v>16231</v>
      </c>
      <c r="G500" s="85"/>
    </row>
    <row r="501">
      <c r="A501" s="329" t="s">
        <v>316</v>
      </c>
      <c r="B501" s="547" t="s">
        <v>1446</v>
      </c>
      <c r="C501" s="9" t="s">
        <v>16246</v>
      </c>
      <c r="D501" s="89" t="s">
        <v>15755</v>
      </c>
      <c r="E501" s="91"/>
      <c r="F501" s="191" t="s">
        <v>152</v>
      </c>
      <c r="G501" s="85"/>
    </row>
    <row r="502">
      <c r="A502" s="329" t="s">
        <v>316</v>
      </c>
      <c r="B502" s="547" t="s">
        <v>1446</v>
      </c>
      <c r="C502" s="9" t="s">
        <v>16247</v>
      </c>
      <c r="D502" s="89" t="s">
        <v>16248</v>
      </c>
      <c r="E502" s="91"/>
      <c r="F502" s="85" t="s">
        <v>16225</v>
      </c>
      <c r="G502" s="85"/>
    </row>
    <row r="503">
      <c r="A503" s="329" t="s">
        <v>316</v>
      </c>
      <c r="B503" s="547" t="s">
        <v>1446</v>
      </c>
      <c r="C503" s="9" t="s">
        <v>7122</v>
      </c>
      <c r="D503" s="89" t="s">
        <v>7123</v>
      </c>
      <c r="E503" s="91"/>
      <c r="F503" s="191" t="s">
        <v>152</v>
      </c>
      <c r="G503" s="85"/>
    </row>
    <row r="504">
      <c r="A504" s="329" t="s">
        <v>316</v>
      </c>
      <c r="B504" s="547" t="s">
        <v>1446</v>
      </c>
      <c r="C504" s="9" t="s">
        <v>16249</v>
      </c>
      <c r="D504" s="89" t="s">
        <v>16250</v>
      </c>
      <c r="E504" s="91"/>
      <c r="F504" s="85" t="s">
        <v>16251</v>
      </c>
      <c r="G504" s="85"/>
    </row>
    <row r="505">
      <c r="A505" s="329" t="s">
        <v>316</v>
      </c>
      <c r="B505" s="547" t="s">
        <v>4517</v>
      </c>
      <c r="C505" s="9" t="s">
        <v>15814</v>
      </c>
      <c r="D505" s="89" t="s">
        <v>15815</v>
      </c>
      <c r="E505" s="91"/>
      <c r="F505" s="85" t="s">
        <v>16252</v>
      </c>
      <c r="G505" s="85"/>
    </row>
    <row r="506">
      <c r="A506" s="329" t="s">
        <v>316</v>
      </c>
      <c r="B506" s="547" t="s">
        <v>4517</v>
      </c>
      <c r="C506" s="9" t="s">
        <v>16253</v>
      </c>
      <c r="D506" s="89" t="s">
        <v>16254</v>
      </c>
      <c r="E506" s="91"/>
      <c r="F506" s="85" t="s">
        <v>16255</v>
      </c>
      <c r="G506" s="85"/>
    </row>
    <row r="507">
      <c r="A507" s="329" t="s">
        <v>316</v>
      </c>
      <c r="B507" s="547" t="s">
        <v>4517</v>
      </c>
      <c r="C507" s="9" t="s">
        <v>15570</v>
      </c>
      <c r="D507" s="89" t="s">
        <v>16256</v>
      </c>
      <c r="E507" s="91"/>
      <c r="F507" s="85" t="s">
        <v>16257</v>
      </c>
      <c r="G507" s="85"/>
    </row>
    <row r="508">
      <c r="A508" s="329" t="s">
        <v>316</v>
      </c>
      <c r="B508" s="547" t="s">
        <v>4517</v>
      </c>
      <c r="C508" s="9" t="s">
        <v>16258</v>
      </c>
      <c r="D508" s="89" t="s">
        <v>16259</v>
      </c>
      <c r="E508" s="91"/>
      <c r="F508" s="85"/>
      <c r="G508" s="85"/>
    </row>
    <row r="509">
      <c r="A509" s="329" t="s">
        <v>1454</v>
      </c>
      <c r="B509" s="547" t="s">
        <v>6286</v>
      </c>
      <c r="C509" s="9" t="s">
        <v>16103</v>
      </c>
      <c r="D509" s="89" t="s">
        <v>16104</v>
      </c>
      <c r="E509" s="91" t="s">
        <v>16105</v>
      </c>
      <c r="F509" s="85" t="s">
        <v>16260</v>
      </c>
      <c r="G509" s="85"/>
    </row>
    <row r="510">
      <c r="A510" s="329" t="s">
        <v>4521</v>
      </c>
      <c r="B510" s="547" t="s">
        <v>4522</v>
      </c>
      <c r="C510" s="9" t="s">
        <v>6313</v>
      </c>
      <c r="D510" s="89" t="s">
        <v>6314</v>
      </c>
      <c r="E510" s="91"/>
      <c r="F510" s="85" t="s">
        <v>16261</v>
      </c>
      <c r="G510" s="85"/>
    </row>
    <row r="511">
      <c r="A511" s="543" t="s">
        <v>4659</v>
      </c>
      <c r="B511" s="544" t="s">
        <v>6644</v>
      </c>
      <c r="C511" s="10"/>
      <c r="D511" s="10" t="s">
        <v>16262</v>
      </c>
      <c r="E511" s="10" t="s">
        <v>16263</v>
      </c>
      <c r="F511" s="10" t="s">
        <v>16264</v>
      </c>
      <c r="G511" s="85"/>
    </row>
    <row r="512">
      <c r="A512" s="329" t="s">
        <v>4659</v>
      </c>
      <c r="B512" s="547" t="s">
        <v>6085</v>
      </c>
      <c r="C512" s="9" t="s">
        <v>6649</v>
      </c>
      <c r="D512" s="89" t="s">
        <v>1313</v>
      </c>
      <c r="E512" s="91"/>
      <c r="F512" s="85"/>
      <c r="G512" s="85"/>
    </row>
    <row r="513">
      <c r="A513" s="329" t="s">
        <v>4659</v>
      </c>
      <c r="B513" s="547" t="s">
        <v>6085</v>
      </c>
      <c r="C513" s="9" t="s">
        <v>6649</v>
      </c>
      <c r="D513" s="89" t="s">
        <v>16265</v>
      </c>
      <c r="E513" s="91"/>
      <c r="F513" s="191" t="s">
        <v>152</v>
      </c>
      <c r="G513" s="85"/>
    </row>
    <row r="514">
      <c r="A514" s="329" t="s">
        <v>4659</v>
      </c>
      <c r="B514" s="547" t="s">
        <v>6085</v>
      </c>
      <c r="C514" s="9" t="s">
        <v>16266</v>
      </c>
      <c r="D514" s="89" t="s">
        <v>16267</v>
      </c>
      <c r="E514" s="91"/>
      <c r="F514" s="85" t="s">
        <v>16268</v>
      </c>
      <c r="G514" s="85"/>
    </row>
    <row r="515">
      <c r="A515" s="543" t="s">
        <v>230</v>
      </c>
      <c r="B515" s="544" t="s">
        <v>6662</v>
      </c>
      <c r="C515" s="10" t="s">
        <v>4551</v>
      </c>
      <c r="D515" s="10" t="s">
        <v>16121</v>
      </c>
      <c r="E515" s="10" t="s">
        <v>16269</v>
      </c>
      <c r="F515" s="10" t="s">
        <v>5452</v>
      </c>
      <c r="G515" s="85"/>
    </row>
    <row r="516">
      <c r="A516" s="543" t="s">
        <v>6095</v>
      </c>
      <c r="B516" s="544" t="s">
        <v>1317</v>
      </c>
      <c r="C516" s="10" t="s">
        <v>922</v>
      </c>
      <c r="D516" s="10" t="s">
        <v>7830</v>
      </c>
      <c r="E516" s="10" t="s">
        <v>16270</v>
      </c>
      <c r="F516" s="10" t="s">
        <v>16271</v>
      </c>
      <c r="G516" s="85"/>
    </row>
    <row r="517">
      <c r="A517" s="543" t="s">
        <v>6119</v>
      </c>
      <c r="B517" s="544" t="s">
        <v>6407</v>
      </c>
      <c r="C517" s="10"/>
      <c r="D517" s="10" t="s">
        <v>16272</v>
      </c>
      <c r="E517" s="10"/>
      <c r="F517" s="10" t="s">
        <v>16273</v>
      </c>
      <c r="G517" s="85"/>
    </row>
    <row r="518">
      <c r="A518" s="543" t="s">
        <v>248</v>
      </c>
      <c r="B518" s="544" t="s">
        <v>8201</v>
      </c>
      <c r="C518" s="10" t="s">
        <v>6703</v>
      </c>
      <c r="D518" s="10" t="s">
        <v>9462</v>
      </c>
      <c r="E518" s="10"/>
      <c r="F518" s="10" t="s">
        <v>16274</v>
      </c>
      <c r="G518" s="85"/>
    </row>
    <row r="519">
      <c r="A519" s="543" t="s">
        <v>248</v>
      </c>
      <c r="B519" s="544" t="s">
        <v>8201</v>
      </c>
      <c r="C519" s="10" t="s">
        <v>6703</v>
      </c>
      <c r="D519" s="10" t="s">
        <v>16275</v>
      </c>
      <c r="E519" s="10"/>
      <c r="F519" s="10" t="s">
        <v>16276</v>
      </c>
      <c r="G519" s="85"/>
    </row>
    <row r="520">
      <c r="A520" s="548" t="s">
        <v>248</v>
      </c>
      <c r="B520" s="546" t="s">
        <v>8201</v>
      </c>
      <c r="C520" s="549" t="s">
        <v>6703</v>
      </c>
      <c r="D520" s="549" t="s">
        <v>16277</v>
      </c>
      <c r="E520" s="14" t="s">
        <v>16105</v>
      </c>
      <c r="F520" s="549" t="s">
        <v>16278</v>
      </c>
      <c r="G520" s="85"/>
    </row>
    <row r="521">
      <c r="A521" s="329" t="s">
        <v>248</v>
      </c>
      <c r="B521" s="547" t="s">
        <v>8201</v>
      </c>
      <c r="C521" s="9" t="s">
        <v>4554</v>
      </c>
      <c r="D521" s="89" t="s">
        <v>16279</v>
      </c>
      <c r="E521" s="91"/>
      <c r="F521" s="85" t="s">
        <v>16280</v>
      </c>
      <c r="G521" s="85"/>
    </row>
    <row r="522">
      <c r="A522" s="329" t="s">
        <v>248</v>
      </c>
      <c r="B522" s="547" t="s">
        <v>8201</v>
      </c>
      <c r="C522" s="9" t="s">
        <v>6842</v>
      </c>
      <c r="D522" s="89" t="s">
        <v>16281</v>
      </c>
      <c r="E522" s="91"/>
      <c r="F522" s="85" t="s">
        <v>15753</v>
      </c>
      <c r="G522" s="85"/>
    </row>
    <row r="523">
      <c r="A523" s="329" t="s">
        <v>248</v>
      </c>
      <c r="B523" s="547" t="s">
        <v>8201</v>
      </c>
      <c r="C523" s="9" t="s">
        <v>6860</v>
      </c>
      <c r="D523" s="89" t="s">
        <v>16282</v>
      </c>
      <c r="E523" s="91"/>
      <c r="F523" s="85" t="s">
        <v>16283</v>
      </c>
      <c r="G523" s="85"/>
    </row>
    <row r="524">
      <c r="A524" s="329" t="s">
        <v>248</v>
      </c>
      <c r="B524" s="547" t="s">
        <v>8201</v>
      </c>
      <c r="C524" s="9" t="s">
        <v>6860</v>
      </c>
      <c r="D524" s="89" t="s">
        <v>16284</v>
      </c>
      <c r="E524" s="91"/>
      <c r="F524" s="85" t="s">
        <v>16285</v>
      </c>
      <c r="G524" s="85"/>
    </row>
    <row r="525">
      <c r="A525" s="329" t="s">
        <v>248</v>
      </c>
      <c r="B525" s="547" t="s">
        <v>8201</v>
      </c>
      <c r="C525" s="9" t="s">
        <v>6860</v>
      </c>
      <c r="D525" s="89" t="s">
        <v>16286</v>
      </c>
      <c r="E525" s="91"/>
      <c r="F525" s="85" t="s">
        <v>16287</v>
      </c>
      <c r="G525" s="85"/>
    </row>
    <row r="526">
      <c r="A526" s="329" t="s">
        <v>8174</v>
      </c>
      <c r="B526" s="547" t="s">
        <v>8201</v>
      </c>
      <c r="C526" s="9" t="s">
        <v>6874</v>
      </c>
      <c r="D526" s="89" t="s">
        <v>8104</v>
      </c>
      <c r="E526" s="91"/>
      <c r="F526" s="160" t="s">
        <v>16288</v>
      </c>
      <c r="G526" s="85"/>
    </row>
    <row r="527">
      <c r="A527" s="329" t="s">
        <v>248</v>
      </c>
      <c r="B527" s="547" t="s">
        <v>8201</v>
      </c>
      <c r="C527" s="9" t="s">
        <v>6874</v>
      </c>
      <c r="D527" s="14" t="s">
        <v>16289</v>
      </c>
      <c r="E527" s="550"/>
      <c r="F527" s="43" t="s">
        <v>16290</v>
      </c>
      <c r="G527" s="85"/>
    </row>
    <row r="528">
      <c r="A528" s="329" t="s">
        <v>8174</v>
      </c>
      <c r="B528" s="547" t="s">
        <v>8201</v>
      </c>
      <c r="C528" s="9" t="s">
        <v>6874</v>
      </c>
      <c r="D528" s="89" t="s">
        <v>8106</v>
      </c>
      <c r="E528" s="91"/>
      <c r="F528" s="85" t="s">
        <v>16291</v>
      </c>
      <c r="G528" s="85"/>
    </row>
    <row r="529">
      <c r="A529" s="329" t="s">
        <v>8174</v>
      </c>
      <c r="B529" s="547" t="s">
        <v>8201</v>
      </c>
      <c r="C529" s="9" t="s">
        <v>6462</v>
      </c>
      <c r="D529" s="89" t="s">
        <v>16292</v>
      </c>
      <c r="E529" s="91"/>
      <c r="F529" s="85" t="s">
        <v>16293</v>
      </c>
      <c r="G529" s="85"/>
    </row>
    <row r="530">
      <c r="A530" s="329" t="s">
        <v>248</v>
      </c>
      <c r="B530" s="547" t="s">
        <v>8201</v>
      </c>
      <c r="C530" s="9" t="s">
        <v>6885</v>
      </c>
      <c r="D530" s="89" t="s">
        <v>16294</v>
      </c>
      <c r="E530" s="91"/>
      <c r="F530" s="191"/>
      <c r="G530" s="85"/>
    </row>
    <row r="531">
      <c r="A531" s="329" t="s">
        <v>8174</v>
      </c>
      <c r="B531" s="547" t="s">
        <v>8201</v>
      </c>
      <c r="C531" s="9" t="s">
        <v>5569</v>
      </c>
      <c r="D531" s="89" t="s">
        <v>16295</v>
      </c>
      <c r="E531" s="91"/>
      <c r="F531" s="191" t="s">
        <v>152</v>
      </c>
      <c r="G531" s="85"/>
    </row>
    <row r="532">
      <c r="A532" s="329" t="s">
        <v>248</v>
      </c>
      <c r="B532" s="547" t="s">
        <v>249</v>
      </c>
      <c r="C532" s="9" t="s">
        <v>4513</v>
      </c>
      <c r="D532" s="89" t="s">
        <v>16296</v>
      </c>
      <c r="E532" s="91"/>
      <c r="F532" s="85" t="s">
        <v>16297</v>
      </c>
      <c r="G532" s="85"/>
    </row>
    <row r="533">
      <c r="A533" s="329" t="s">
        <v>248</v>
      </c>
      <c r="B533" s="547" t="s">
        <v>249</v>
      </c>
      <c r="C533" s="9" t="s">
        <v>4513</v>
      </c>
      <c r="D533" s="89" t="s">
        <v>4911</v>
      </c>
      <c r="E533" s="91"/>
      <c r="F533" s="85" t="s">
        <v>16241</v>
      </c>
      <c r="G533" s="85"/>
    </row>
    <row r="534">
      <c r="A534" s="329" t="s">
        <v>248</v>
      </c>
      <c r="B534" s="547" t="s">
        <v>249</v>
      </c>
      <c r="C534" s="9" t="s">
        <v>4513</v>
      </c>
      <c r="D534" s="89" t="s">
        <v>6442</v>
      </c>
      <c r="E534" s="91"/>
      <c r="F534" s="85" t="s">
        <v>16244</v>
      </c>
      <c r="G534" s="85"/>
    </row>
    <row r="535">
      <c r="A535" s="329" t="s">
        <v>248</v>
      </c>
      <c r="B535" s="547" t="s">
        <v>249</v>
      </c>
      <c r="C535" s="9" t="s">
        <v>254</v>
      </c>
      <c r="D535" s="89" t="s">
        <v>16298</v>
      </c>
      <c r="E535" s="91" t="s">
        <v>16299</v>
      </c>
      <c r="F535" s="85" t="s">
        <v>16278</v>
      </c>
      <c r="G535" s="85"/>
    </row>
    <row r="536">
      <c r="A536" s="329" t="s">
        <v>248</v>
      </c>
      <c r="B536" s="547" t="s">
        <v>249</v>
      </c>
      <c r="C536" s="9" t="s">
        <v>254</v>
      </c>
      <c r="D536" s="89" t="s">
        <v>16300</v>
      </c>
      <c r="E536" s="91"/>
      <c r="F536" s="85" t="s">
        <v>16241</v>
      </c>
      <c r="G536" s="85"/>
    </row>
    <row r="537">
      <c r="A537" s="329" t="s">
        <v>248</v>
      </c>
      <c r="B537" s="547" t="s">
        <v>7691</v>
      </c>
      <c r="C537" s="9" t="s">
        <v>4581</v>
      </c>
      <c r="D537" s="89" t="s">
        <v>7692</v>
      </c>
      <c r="E537" s="91"/>
      <c r="F537" s="85" t="s">
        <v>16301</v>
      </c>
      <c r="G537" s="85"/>
    </row>
    <row r="538">
      <c r="A538" s="329" t="s">
        <v>248</v>
      </c>
      <c r="B538" s="547" t="s">
        <v>5459</v>
      </c>
      <c r="C538" s="9" t="s">
        <v>6842</v>
      </c>
      <c r="D538" s="89" t="s">
        <v>16206</v>
      </c>
      <c r="E538" s="91"/>
      <c r="F538" s="85" t="s">
        <v>15753</v>
      </c>
      <c r="G538" s="85"/>
    </row>
    <row r="539">
      <c r="A539" s="329" t="s">
        <v>248</v>
      </c>
      <c r="B539" s="547" t="s">
        <v>5459</v>
      </c>
      <c r="C539" s="9" t="s">
        <v>6842</v>
      </c>
      <c r="D539" s="89" t="s">
        <v>16207</v>
      </c>
      <c r="E539" s="91"/>
      <c r="F539" s="191" t="s">
        <v>152</v>
      </c>
      <c r="G539" s="85"/>
    </row>
    <row r="540">
      <c r="A540" s="329" t="s">
        <v>248</v>
      </c>
      <c r="B540" s="547" t="s">
        <v>5459</v>
      </c>
      <c r="C540" s="9" t="s">
        <v>6842</v>
      </c>
      <c r="D540" s="89" t="s">
        <v>7935</v>
      </c>
      <c r="E540" s="91"/>
      <c r="F540" s="85" t="s">
        <v>16264</v>
      </c>
      <c r="G540" s="85"/>
    </row>
    <row r="541">
      <c r="A541" s="329" t="s">
        <v>248</v>
      </c>
      <c r="B541" s="547" t="s">
        <v>5459</v>
      </c>
      <c r="C541" s="9" t="s">
        <v>6874</v>
      </c>
      <c r="D541" s="89" t="s">
        <v>15946</v>
      </c>
      <c r="E541" s="91"/>
      <c r="F541" s="85" t="s">
        <v>16302</v>
      </c>
      <c r="G541" s="85"/>
    </row>
    <row r="542">
      <c r="A542" s="329" t="s">
        <v>248</v>
      </c>
      <c r="B542" s="547" t="s">
        <v>5459</v>
      </c>
      <c r="C542" s="9" t="s">
        <v>6874</v>
      </c>
      <c r="D542" s="89" t="s">
        <v>16208</v>
      </c>
      <c r="E542" s="91"/>
      <c r="F542" s="85" t="s">
        <v>16303</v>
      </c>
      <c r="G542" s="85"/>
    </row>
    <row r="543">
      <c r="A543" s="548" t="s">
        <v>248</v>
      </c>
      <c r="B543" s="551" t="s">
        <v>5459</v>
      </c>
      <c r="C543" s="549" t="s">
        <v>6885</v>
      </c>
      <c r="D543" s="549" t="s">
        <v>16304</v>
      </c>
      <c r="E543" s="550" t="s">
        <v>16105</v>
      </c>
      <c r="F543" s="43" t="s">
        <v>16305</v>
      </c>
      <c r="G543" s="85"/>
    </row>
    <row r="544">
      <c r="A544" s="329" t="s">
        <v>248</v>
      </c>
      <c r="B544" s="547" t="s">
        <v>5459</v>
      </c>
      <c r="C544" s="9" t="s">
        <v>6885</v>
      </c>
      <c r="D544" s="89" t="s">
        <v>16306</v>
      </c>
      <c r="E544" s="91"/>
      <c r="F544" s="191" t="s">
        <v>152</v>
      </c>
      <c r="G544" s="85"/>
    </row>
    <row r="545">
      <c r="A545" s="329" t="s">
        <v>988</v>
      </c>
      <c r="B545" s="547" t="s">
        <v>6147</v>
      </c>
      <c r="C545" s="9" t="s">
        <v>6729</v>
      </c>
      <c r="D545" s="91" t="s">
        <v>6149</v>
      </c>
      <c r="E545" s="91" t="s">
        <v>6573</v>
      </c>
      <c r="F545" s="85"/>
      <c r="G545" s="85"/>
    </row>
    <row r="546">
      <c r="A546" s="329" t="s">
        <v>988</v>
      </c>
      <c r="B546" s="547" t="s">
        <v>6147</v>
      </c>
      <c r="C546" s="251" t="s">
        <v>15632</v>
      </c>
      <c r="D546" s="89" t="s">
        <v>15633</v>
      </c>
      <c r="E546" s="91" t="s">
        <v>6573</v>
      </c>
      <c r="F546" s="85" t="s">
        <v>16307</v>
      </c>
      <c r="G546" s="85"/>
    </row>
    <row r="547">
      <c r="A547" s="329" t="s">
        <v>388</v>
      </c>
      <c r="B547" s="547" t="s">
        <v>8130</v>
      </c>
      <c r="C547" s="9" t="s">
        <v>8131</v>
      </c>
      <c r="D547" s="89" t="s">
        <v>8132</v>
      </c>
      <c r="E547" s="91"/>
      <c r="F547" s="85" t="s">
        <v>16264</v>
      </c>
      <c r="G547" s="85"/>
    </row>
    <row r="548">
      <c r="A548" s="329" t="s">
        <v>388</v>
      </c>
      <c r="B548" s="547" t="s">
        <v>6178</v>
      </c>
      <c r="C548" s="9" t="s">
        <v>8211</v>
      </c>
      <c r="D548" s="89" t="s">
        <v>6499</v>
      </c>
      <c r="E548" s="91"/>
      <c r="F548" s="85" t="s">
        <v>15753</v>
      </c>
      <c r="G548" s="85"/>
    </row>
    <row r="549">
      <c r="A549" s="329" t="s">
        <v>388</v>
      </c>
      <c r="B549" s="547" t="s">
        <v>6178</v>
      </c>
      <c r="C549" s="549" t="s">
        <v>8211</v>
      </c>
      <c r="D549" s="549" t="s">
        <v>6497</v>
      </c>
      <c r="E549" s="91"/>
      <c r="F549" s="85"/>
      <c r="G549" s="85"/>
    </row>
    <row r="550">
      <c r="A550" s="329" t="s">
        <v>234</v>
      </c>
      <c r="B550" s="547" t="s">
        <v>5082</v>
      </c>
      <c r="C550" s="9" t="s">
        <v>16308</v>
      </c>
      <c r="D550" s="89" t="s">
        <v>16309</v>
      </c>
      <c r="E550" s="91"/>
      <c r="F550" s="191" t="s">
        <v>152</v>
      </c>
      <c r="G550" s="85"/>
    </row>
    <row r="551">
      <c r="A551" s="329" t="s">
        <v>234</v>
      </c>
      <c r="B551" s="547" t="s">
        <v>5082</v>
      </c>
      <c r="C551" s="9" t="s">
        <v>16310</v>
      </c>
      <c r="D551" s="89" t="s">
        <v>16311</v>
      </c>
      <c r="E551" s="91"/>
      <c r="F551" s="191" t="s">
        <v>152</v>
      </c>
      <c r="G551" s="85"/>
    </row>
    <row r="552">
      <c r="A552" s="329" t="s">
        <v>234</v>
      </c>
      <c r="B552" s="547" t="s">
        <v>360</v>
      </c>
      <c r="C552" s="9" t="s">
        <v>16312</v>
      </c>
      <c r="D552" s="89" t="s">
        <v>16313</v>
      </c>
      <c r="E552" s="91"/>
      <c r="F552" s="85" t="s">
        <v>16314</v>
      </c>
      <c r="G552" s="85"/>
    </row>
    <row r="553">
      <c r="A553" s="329" t="s">
        <v>234</v>
      </c>
      <c r="B553" s="547" t="s">
        <v>360</v>
      </c>
      <c r="C553" s="9" t="s">
        <v>16312</v>
      </c>
      <c r="D553" s="89" t="s">
        <v>16315</v>
      </c>
      <c r="E553" s="91"/>
      <c r="F553" s="85" t="s">
        <v>16314</v>
      </c>
      <c r="G553" s="85"/>
    </row>
    <row r="554">
      <c r="A554" s="329" t="s">
        <v>234</v>
      </c>
      <c r="B554" s="547" t="s">
        <v>360</v>
      </c>
      <c r="C554" s="9" t="s">
        <v>7321</v>
      </c>
      <c r="D554" s="89" t="s">
        <v>16316</v>
      </c>
      <c r="E554" s="91" t="s">
        <v>16105</v>
      </c>
      <c r="F554" s="85" t="s">
        <v>16317</v>
      </c>
      <c r="G554" s="85"/>
    </row>
    <row r="555">
      <c r="A555" s="329" t="s">
        <v>234</v>
      </c>
      <c r="B555" s="547" t="s">
        <v>360</v>
      </c>
      <c r="C555" s="9" t="s">
        <v>7321</v>
      </c>
      <c r="D555" s="91" t="s">
        <v>16318</v>
      </c>
      <c r="E555" s="91" t="s">
        <v>16105</v>
      </c>
      <c r="F555" s="85" t="s">
        <v>16317</v>
      </c>
      <c r="G555" s="85"/>
    </row>
    <row r="556">
      <c r="A556" s="220" t="s">
        <v>366</v>
      </c>
    </row>
    <row r="557">
      <c r="A557" s="543" t="s">
        <v>4788</v>
      </c>
      <c r="B557" s="544" t="s">
        <v>7260</v>
      </c>
      <c r="C557" s="10" t="s">
        <v>7255</v>
      </c>
      <c r="D557" s="10" t="s">
        <v>16319</v>
      </c>
      <c r="E557" s="10" t="s">
        <v>1401</v>
      </c>
      <c r="F557" s="10"/>
      <c r="G557" s="10"/>
    </row>
    <row r="558">
      <c r="A558" s="543" t="s">
        <v>248</v>
      </c>
      <c r="B558" s="544" t="s">
        <v>368</v>
      </c>
      <c r="C558" s="10"/>
      <c r="D558" s="10"/>
      <c r="E558" s="10" t="s">
        <v>16320</v>
      </c>
      <c r="F558" s="10" t="s">
        <v>16321</v>
      </c>
      <c r="G558" s="10"/>
    </row>
    <row r="559">
      <c r="A559" s="543" t="s">
        <v>248</v>
      </c>
      <c r="B559" s="544" t="s">
        <v>368</v>
      </c>
      <c r="C559" s="10"/>
      <c r="D559" s="10"/>
      <c r="E559" s="10" t="s">
        <v>16322</v>
      </c>
      <c r="F559" s="10" t="s">
        <v>16321</v>
      </c>
      <c r="G559" s="10"/>
    </row>
    <row r="560">
      <c r="A560" s="543" t="s">
        <v>566</v>
      </c>
      <c r="B560" s="544" t="s">
        <v>4587</v>
      </c>
      <c r="C560" s="10"/>
      <c r="D560" s="10"/>
      <c r="E560" s="10" t="s">
        <v>15664</v>
      </c>
      <c r="F560" s="10"/>
      <c r="G560" s="10"/>
    </row>
    <row r="561">
      <c r="A561" s="543" t="s">
        <v>368</v>
      </c>
      <c r="B561" s="544" t="s">
        <v>16323</v>
      </c>
      <c r="C561" s="10"/>
      <c r="D561" s="10"/>
      <c r="E561" s="10" t="s">
        <v>16324</v>
      </c>
      <c r="F561" s="10" t="s">
        <v>16271</v>
      </c>
      <c r="G561" s="10"/>
    </row>
    <row r="562">
      <c r="A562" s="543" t="s">
        <v>368</v>
      </c>
      <c r="B562" s="544" t="s">
        <v>16323</v>
      </c>
      <c r="C562" s="10"/>
      <c r="D562" s="10"/>
      <c r="E562" s="10" t="s">
        <v>674</v>
      </c>
      <c r="F562" s="10" t="s">
        <v>16325</v>
      </c>
      <c r="G562" s="10"/>
    </row>
    <row r="563">
      <c r="A563" s="543" t="s">
        <v>368</v>
      </c>
      <c r="B563" s="544" t="s">
        <v>16326</v>
      </c>
      <c r="C563" s="10"/>
      <c r="D563" s="10"/>
      <c r="E563" s="10" t="s">
        <v>16327</v>
      </c>
      <c r="F563" s="10" t="s">
        <v>16328</v>
      </c>
      <c r="G563" s="10"/>
    </row>
    <row r="564">
      <c r="A564" s="543" t="s">
        <v>368</v>
      </c>
      <c r="B564" s="544" t="s">
        <v>368</v>
      </c>
      <c r="C564" s="10"/>
      <c r="D564" s="10"/>
      <c r="E564" s="10" t="s">
        <v>16329</v>
      </c>
      <c r="F564" s="10" t="s">
        <v>16330</v>
      </c>
      <c r="G564" s="10"/>
    </row>
    <row r="565">
      <c r="A565" s="543" t="s">
        <v>368</v>
      </c>
      <c r="B565" s="544" t="s">
        <v>368</v>
      </c>
      <c r="C565" s="10"/>
      <c r="D565" s="10"/>
      <c r="E565" s="10" t="s">
        <v>16331</v>
      </c>
      <c r="F565" s="10" t="s">
        <v>16274</v>
      </c>
      <c r="G565" s="10"/>
    </row>
    <row r="566">
      <c r="A566" s="543" t="s">
        <v>368</v>
      </c>
      <c r="B566" s="544" t="s">
        <v>368</v>
      </c>
      <c r="C566" s="10"/>
      <c r="D566" s="10"/>
      <c r="E566" s="10" t="s">
        <v>16332</v>
      </c>
      <c r="F566" s="10" t="s">
        <v>16333</v>
      </c>
      <c r="G566" s="10"/>
    </row>
    <row r="567">
      <c r="A567" s="1" t="s">
        <v>16334</v>
      </c>
    </row>
    <row r="568">
      <c r="A568" s="552" t="s">
        <v>4788</v>
      </c>
      <c r="B568" s="31" t="s">
        <v>7260</v>
      </c>
      <c r="C568" s="10" t="s">
        <v>7255</v>
      </c>
      <c r="D568" s="10" t="s">
        <v>16335</v>
      </c>
      <c r="E568" s="91"/>
      <c r="F568" s="85" t="s">
        <v>15742</v>
      </c>
      <c r="G568" s="85"/>
    </row>
    <row r="569">
      <c r="A569" s="552" t="s">
        <v>4788</v>
      </c>
      <c r="B569" s="31" t="s">
        <v>6969</v>
      </c>
      <c r="C569" s="10" t="s">
        <v>10183</v>
      </c>
      <c r="D569" s="10" t="s">
        <v>16336</v>
      </c>
      <c r="E569" s="91"/>
      <c r="F569" s="85" t="s">
        <v>16337</v>
      </c>
      <c r="G569" s="85"/>
    </row>
    <row r="570">
      <c r="A570" s="552" t="s">
        <v>4788</v>
      </c>
      <c r="B570" s="31" t="s">
        <v>6969</v>
      </c>
      <c r="C570" s="10" t="s">
        <v>10183</v>
      </c>
      <c r="D570" s="10" t="s">
        <v>11879</v>
      </c>
      <c r="E570" s="91"/>
      <c r="F570" s="85" t="s">
        <v>16338</v>
      </c>
      <c r="G570" s="85"/>
    </row>
    <row r="571">
      <c r="A571" s="552" t="s">
        <v>4788</v>
      </c>
      <c r="B571" s="31" t="s">
        <v>6969</v>
      </c>
      <c r="C571" s="10" t="s">
        <v>7240</v>
      </c>
      <c r="D571" s="10" t="s">
        <v>7243</v>
      </c>
      <c r="E571" s="91"/>
      <c r="F571" s="85" t="s">
        <v>16339</v>
      </c>
      <c r="G571" s="85"/>
    </row>
    <row r="572">
      <c r="A572" s="552" t="s">
        <v>4788</v>
      </c>
      <c r="B572" s="31" t="s">
        <v>6969</v>
      </c>
      <c r="C572" s="10" t="s">
        <v>6985</v>
      </c>
      <c r="D572" s="10" t="s">
        <v>6986</v>
      </c>
      <c r="E572" s="91"/>
      <c r="F572" s="85" t="s">
        <v>16339</v>
      </c>
      <c r="G572" s="85"/>
    </row>
    <row r="573">
      <c r="A573" s="552" t="s">
        <v>4788</v>
      </c>
      <c r="B573" s="31" t="s">
        <v>5289</v>
      </c>
      <c r="C573" s="10" t="s">
        <v>16340</v>
      </c>
      <c r="D573" s="10" t="s">
        <v>16341</v>
      </c>
      <c r="E573" s="91"/>
      <c r="F573" s="85" t="s">
        <v>16342</v>
      </c>
      <c r="G573" s="85"/>
    </row>
    <row r="574">
      <c r="A574" s="552" t="s">
        <v>4788</v>
      </c>
      <c r="B574" s="31" t="s">
        <v>5289</v>
      </c>
      <c r="C574" s="10" t="s">
        <v>16340</v>
      </c>
      <c r="D574" s="10" t="s">
        <v>16343</v>
      </c>
      <c r="E574" s="91"/>
      <c r="F574" s="85" t="s">
        <v>16344</v>
      </c>
      <c r="G574" s="85"/>
    </row>
    <row r="575">
      <c r="A575" s="552" t="s">
        <v>671</v>
      </c>
      <c r="B575" s="31" t="s">
        <v>7056</v>
      </c>
      <c r="C575" s="10" t="s">
        <v>16345</v>
      </c>
      <c r="D575" s="10" t="s">
        <v>16346</v>
      </c>
      <c r="E575" s="91"/>
      <c r="F575" s="95" t="s">
        <v>16347</v>
      </c>
      <c r="G575" s="85"/>
    </row>
    <row r="576">
      <c r="A576" s="552" t="s">
        <v>671</v>
      </c>
      <c r="B576" s="31" t="s">
        <v>7056</v>
      </c>
      <c r="C576" s="10" t="s">
        <v>16345</v>
      </c>
      <c r="D576" s="10" t="s">
        <v>16348</v>
      </c>
      <c r="E576" s="91"/>
      <c r="F576" s="95" t="s">
        <v>16349</v>
      </c>
      <c r="G576" s="85"/>
    </row>
    <row r="577">
      <c r="A577" s="552" t="s">
        <v>671</v>
      </c>
      <c r="B577" s="31" t="s">
        <v>7056</v>
      </c>
      <c r="C577" s="10" t="s">
        <v>16350</v>
      </c>
      <c r="D577" s="10" t="s">
        <v>16351</v>
      </c>
      <c r="E577" s="91"/>
      <c r="F577" s="95" t="s">
        <v>16349</v>
      </c>
      <c r="G577" s="85"/>
    </row>
    <row r="578">
      <c r="A578" s="552" t="s">
        <v>671</v>
      </c>
      <c r="B578" s="31" t="s">
        <v>7056</v>
      </c>
      <c r="C578" s="10" t="s">
        <v>16350</v>
      </c>
      <c r="D578" s="10" t="s">
        <v>5557</v>
      </c>
      <c r="E578" s="91"/>
      <c r="F578" s="95" t="s">
        <v>16352</v>
      </c>
      <c r="G578" s="85"/>
    </row>
    <row r="579">
      <c r="A579" s="552" t="s">
        <v>671</v>
      </c>
      <c r="B579" s="31" t="s">
        <v>7056</v>
      </c>
      <c r="C579" s="10" t="s">
        <v>16353</v>
      </c>
      <c r="D579" s="10" t="s">
        <v>16354</v>
      </c>
      <c r="E579" s="91"/>
      <c r="F579" s="95" t="s">
        <v>16349</v>
      </c>
      <c r="G579" s="85"/>
    </row>
    <row r="580">
      <c r="A580" s="552" t="s">
        <v>671</v>
      </c>
      <c r="B580" s="31" t="s">
        <v>7056</v>
      </c>
      <c r="C580" s="10" t="s">
        <v>16355</v>
      </c>
      <c r="D580" s="10" t="s">
        <v>16356</v>
      </c>
      <c r="E580" s="91"/>
      <c r="F580" s="95" t="s">
        <v>16352</v>
      </c>
      <c r="G580" s="85"/>
    </row>
    <row r="581">
      <c r="A581" s="552" t="s">
        <v>988</v>
      </c>
      <c r="B581" s="31" t="s">
        <v>6147</v>
      </c>
      <c r="C581" s="9" t="s">
        <v>7845</v>
      </c>
      <c r="D581" s="91" t="s">
        <v>7846</v>
      </c>
      <c r="E581" s="91" t="s">
        <v>6573</v>
      </c>
      <c r="F581" s="85" t="s">
        <v>16357</v>
      </c>
      <c r="G581" s="85"/>
    </row>
    <row r="582">
      <c r="A582" s="552" t="s">
        <v>988</v>
      </c>
      <c r="B582" s="31" t="s">
        <v>6219</v>
      </c>
      <c r="C582" s="10"/>
      <c r="D582" s="10" t="s">
        <v>16358</v>
      </c>
      <c r="E582" s="91"/>
      <c r="F582" s="85" t="s">
        <v>16359</v>
      </c>
      <c r="G582" s="85"/>
    </row>
    <row r="583">
      <c r="A583" s="552" t="s">
        <v>388</v>
      </c>
      <c r="B583" s="31" t="s">
        <v>1010</v>
      </c>
      <c r="C583" s="10" t="s">
        <v>14802</v>
      </c>
      <c r="D583" s="10" t="s">
        <v>16360</v>
      </c>
      <c r="E583" s="91"/>
      <c r="F583" s="85" t="s">
        <v>16361</v>
      </c>
      <c r="G583" s="85"/>
    </row>
    <row r="584">
      <c r="A584" s="552" t="s">
        <v>388</v>
      </c>
      <c r="B584" s="31" t="s">
        <v>1010</v>
      </c>
      <c r="C584" s="10" t="s">
        <v>2196</v>
      </c>
      <c r="D584" s="10" t="s">
        <v>16362</v>
      </c>
      <c r="E584" s="91"/>
      <c r="F584" s="85" t="s">
        <v>16363</v>
      </c>
      <c r="G584" s="85"/>
    </row>
    <row r="585">
      <c r="A585" s="552" t="s">
        <v>388</v>
      </c>
      <c r="B585" s="31" t="s">
        <v>1006</v>
      </c>
      <c r="C585" s="10" t="s">
        <v>2095</v>
      </c>
      <c r="D585" s="10" t="s">
        <v>7192</v>
      </c>
      <c r="E585" s="91"/>
      <c r="F585" s="85" t="s">
        <v>16364</v>
      </c>
      <c r="G585" s="85"/>
    </row>
    <row r="586">
      <c r="A586" s="552" t="s">
        <v>388</v>
      </c>
      <c r="B586" s="31" t="s">
        <v>1006</v>
      </c>
      <c r="C586" s="10" t="s">
        <v>2095</v>
      </c>
      <c r="D586" s="10" t="s">
        <v>3720</v>
      </c>
      <c r="E586" s="91"/>
      <c r="F586" s="85" t="s">
        <v>16365</v>
      </c>
      <c r="G586" s="85"/>
    </row>
    <row r="587">
      <c r="A587" s="552" t="s">
        <v>388</v>
      </c>
      <c r="B587" s="31" t="s">
        <v>1006</v>
      </c>
      <c r="C587" s="10" t="s">
        <v>2095</v>
      </c>
      <c r="D587" s="10" t="s">
        <v>16366</v>
      </c>
      <c r="E587" s="91"/>
      <c r="F587" s="85" t="s">
        <v>16367</v>
      </c>
      <c r="G587" s="85"/>
    </row>
    <row r="588">
      <c r="A588" s="552" t="s">
        <v>1107</v>
      </c>
      <c r="B588" s="31" t="s">
        <v>5166</v>
      </c>
      <c r="C588" s="10" t="s">
        <v>16368</v>
      </c>
      <c r="D588" s="10" t="s">
        <v>1881</v>
      </c>
      <c r="E588" s="91"/>
      <c r="F588" s="85" t="s">
        <v>16369</v>
      </c>
      <c r="G588" s="85"/>
    </row>
    <row r="589">
      <c r="A589" s="552" t="s">
        <v>1107</v>
      </c>
      <c r="B589" s="31" t="s">
        <v>5166</v>
      </c>
      <c r="C589" s="10" t="s">
        <v>11397</v>
      </c>
      <c r="D589" s="10" t="s">
        <v>1904</v>
      </c>
      <c r="E589" s="91"/>
      <c r="F589" s="85" t="s">
        <v>16370</v>
      </c>
      <c r="G589" s="85"/>
    </row>
    <row r="590">
      <c r="A590" s="1" t="s">
        <v>16371</v>
      </c>
    </row>
    <row r="591">
      <c r="A591" s="231" t="s">
        <v>326</v>
      </c>
      <c r="B591" s="523" t="s">
        <v>1206</v>
      </c>
      <c r="C591" s="9" t="s">
        <v>1479</v>
      </c>
      <c r="D591" s="10" t="s">
        <v>1482</v>
      </c>
      <c r="E591" s="91"/>
      <c r="F591" s="85" t="s">
        <v>16372</v>
      </c>
      <c r="G591" s="85"/>
    </row>
    <row r="592">
      <c r="A592" s="231" t="s">
        <v>326</v>
      </c>
      <c r="B592" s="523" t="s">
        <v>2009</v>
      </c>
      <c r="C592" s="10"/>
      <c r="D592" s="10" t="s">
        <v>16373</v>
      </c>
      <c r="E592" s="91"/>
      <c r="F592" s="85" t="s">
        <v>16374</v>
      </c>
      <c r="G592" s="85"/>
    </row>
    <row r="593">
      <c r="A593" s="231" t="s">
        <v>4248</v>
      </c>
      <c r="B593" s="523" t="s">
        <v>1215</v>
      </c>
      <c r="C593" s="9" t="s">
        <v>3194</v>
      </c>
      <c r="D593" s="91" t="s">
        <v>3195</v>
      </c>
      <c r="E593" s="91"/>
      <c r="F593" s="85" t="s">
        <v>16375</v>
      </c>
      <c r="G593" s="85"/>
    </row>
    <row r="594">
      <c r="A594" s="231" t="s">
        <v>4248</v>
      </c>
      <c r="B594" s="523" t="s">
        <v>1215</v>
      </c>
      <c r="C594" s="9" t="s">
        <v>16376</v>
      </c>
      <c r="D594" s="91" t="s">
        <v>5172</v>
      </c>
      <c r="E594" s="91"/>
      <c r="F594" s="85" t="s">
        <v>16377</v>
      </c>
      <c r="G594" s="85"/>
    </row>
    <row r="595">
      <c r="A595" s="231" t="s">
        <v>4248</v>
      </c>
      <c r="B595" s="523" t="s">
        <v>1215</v>
      </c>
      <c r="C595" s="9" t="s">
        <v>16378</v>
      </c>
      <c r="D595" s="91" t="s">
        <v>16379</v>
      </c>
      <c r="E595" s="91"/>
      <c r="F595" s="85" t="s">
        <v>16377</v>
      </c>
      <c r="G595" s="85"/>
    </row>
    <row r="596">
      <c r="A596" s="231" t="s">
        <v>326</v>
      </c>
      <c r="B596" s="523" t="s">
        <v>16380</v>
      </c>
      <c r="C596" s="9" t="s">
        <v>16381</v>
      </c>
      <c r="D596" s="91" t="s">
        <v>16382</v>
      </c>
      <c r="E596" s="91"/>
      <c r="F596" s="85" t="s">
        <v>16383</v>
      </c>
      <c r="G596" s="85"/>
    </row>
    <row r="597">
      <c r="A597" s="231" t="s">
        <v>326</v>
      </c>
      <c r="B597" s="523" t="s">
        <v>864</v>
      </c>
      <c r="C597" s="9" t="s">
        <v>7706</v>
      </c>
      <c r="D597" s="91" t="s">
        <v>16384</v>
      </c>
      <c r="E597" s="91"/>
      <c r="F597" s="85"/>
      <c r="G597" s="85"/>
    </row>
    <row r="598">
      <c r="A598" s="231" t="s">
        <v>326</v>
      </c>
      <c r="B598" s="523" t="s">
        <v>658</v>
      </c>
      <c r="C598" s="10" t="s">
        <v>1535</v>
      </c>
      <c r="D598" s="10" t="s">
        <v>1536</v>
      </c>
      <c r="E598" s="91"/>
      <c r="F598" s="85" t="s">
        <v>16385</v>
      </c>
      <c r="G598" s="85"/>
    </row>
    <row r="599">
      <c r="A599" s="231" t="s">
        <v>326</v>
      </c>
      <c r="B599" s="523" t="s">
        <v>658</v>
      </c>
      <c r="C599" s="10" t="s">
        <v>1246</v>
      </c>
      <c r="D599" s="10" t="s">
        <v>16386</v>
      </c>
      <c r="E599" s="91"/>
      <c r="F599" s="85" t="s">
        <v>16387</v>
      </c>
      <c r="G599" s="85"/>
    </row>
    <row r="600">
      <c r="A600" s="231" t="s">
        <v>326</v>
      </c>
      <c r="B600" s="523" t="s">
        <v>658</v>
      </c>
      <c r="C600" s="10" t="s">
        <v>1249</v>
      </c>
      <c r="D600" s="10" t="s">
        <v>3468</v>
      </c>
      <c r="E600" s="91"/>
      <c r="F600" s="85" t="s">
        <v>16388</v>
      </c>
      <c r="G600" s="85"/>
    </row>
    <row r="601">
      <c r="A601" s="231" t="s">
        <v>326</v>
      </c>
      <c r="B601" s="523" t="s">
        <v>658</v>
      </c>
      <c r="C601" s="10" t="s">
        <v>872</v>
      </c>
      <c r="D601" s="10" t="s">
        <v>660</v>
      </c>
      <c r="E601" s="91"/>
      <c r="F601" s="85" t="s">
        <v>16389</v>
      </c>
      <c r="G601" s="85"/>
    </row>
    <row r="602">
      <c r="A602" s="231" t="s">
        <v>326</v>
      </c>
      <c r="B602" s="523" t="s">
        <v>658</v>
      </c>
      <c r="C602" s="10" t="s">
        <v>872</v>
      </c>
      <c r="D602" s="10" t="s">
        <v>1251</v>
      </c>
      <c r="E602" s="91"/>
      <c r="F602" s="85" t="s">
        <v>16390</v>
      </c>
      <c r="G602" s="85"/>
    </row>
    <row r="603">
      <c r="A603" s="231" t="s">
        <v>326</v>
      </c>
      <c r="B603" s="523" t="s">
        <v>658</v>
      </c>
      <c r="C603" s="10" t="s">
        <v>1253</v>
      </c>
      <c r="D603" s="10" t="s">
        <v>1254</v>
      </c>
      <c r="E603" s="91"/>
      <c r="F603" s="85" t="s">
        <v>16391</v>
      </c>
      <c r="G603" s="85"/>
    </row>
    <row r="604">
      <c r="A604" s="231" t="s">
        <v>326</v>
      </c>
      <c r="B604" s="523" t="s">
        <v>658</v>
      </c>
      <c r="C604" s="10" t="s">
        <v>1253</v>
      </c>
      <c r="D604" s="10" t="s">
        <v>16392</v>
      </c>
      <c r="E604" s="91"/>
      <c r="F604" s="85" t="s">
        <v>16393</v>
      </c>
      <c r="G604" s="85"/>
    </row>
    <row r="605">
      <c r="A605" s="231" t="s">
        <v>687</v>
      </c>
      <c r="B605" s="523" t="s">
        <v>693</v>
      </c>
      <c r="C605" s="10"/>
      <c r="D605" s="10" t="s">
        <v>956</v>
      </c>
      <c r="E605" s="91"/>
      <c r="F605" s="85" t="s">
        <v>16394</v>
      </c>
      <c r="G605" s="85"/>
    </row>
    <row r="606">
      <c r="A606" s="231" t="s">
        <v>248</v>
      </c>
      <c r="B606" s="523" t="s">
        <v>16395</v>
      </c>
      <c r="C606" s="10" t="s">
        <v>6703</v>
      </c>
      <c r="D606" s="10" t="s">
        <v>6832</v>
      </c>
      <c r="E606" s="91"/>
      <c r="F606" s="85" t="s">
        <v>16396</v>
      </c>
      <c r="G606" s="85"/>
    </row>
    <row r="607">
      <c r="A607" s="231" t="s">
        <v>248</v>
      </c>
      <c r="B607" s="523" t="s">
        <v>16395</v>
      </c>
      <c r="C607" s="10" t="s">
        <v>6874</v>
      </c>
      <c r="D607" s="10" t="s">
        <v>8106</v>
      </c>
      <c r="E607" s="91"/>
      <c r="F607" s="85" t="s">
        <v>16397</v>
      </c>
      <c r="G607" s="85"/>
    </row>
    <row r="608">
      <c r="A608" s="220" t="s">
        <v>366</v>
      </c>
    </row>
    <row r="609">
      <c r="A609" s="231" t="s">
        <v>326</v>
      </c>
      <c r="B609" s="523" t="s">
        <v>1206</v>
      </c>
      <c r="C609" s="10"/>
      <c r="D609" s="10"/>
      <c r="E609" s="91"/>
      <c r="F609" s="85" t="s">
        <v>15530</v>
      </c>
      <c r="G609" s="85"/>
    </row>
    <row r="610">
      <c r="A610" s="231" t="s">
        <v>8275</v>
      </c>
      <c r="B610" s="523" t="s">
        <v>4836</v>
      </c>
      <c r="C610" s="10"/>
      <c r="D610" s="10"/>
      <c r="E610" s="91"/>
      <c r="F610" s="85"/>
      <c r="G610" s="85"/>
    </row>
    <row r="611">
      <c r="A611" s="1" t="s">
        <v>16398</v>
      </c>
    </row>
    <row r="612">
      <c r="A612" s="9" t="s">
        <v>326</v>
      </c>
      <c r="B612" s="18" t="s">
        <v>1215</v>
      </c>
      <c r="C612" s="9" t="s">
        <v>16399</v>
      </c>
      <c r="D612" s="91" t="s">
        <v>16400</v>
      </c>
      <c r="E612" s="91"/>
      <c r="F612" s="91" t="s">
        <v>4620</v>
      </c>
      <c r="G612" s="91"/>
    </row>
    <row r="613">
      <c r="A613" s="9" t="s">
        <v>326</v>
      </c>
      <c r="B613" s="18" t="s">
        <v>1215</v>
      </c>
      <c r="C613" s="9" t="s">
        <v>2558</v>
      </c>
      <c r="D613" s="91" t="s">
        <v>16401</v>
      </c>
      <c r="E613" s="91"/>
      <c r="F613" s="91" t="s">
        <v>16402</v>
      </c>
      <c r="G613" s="91"/>
    </row>
    <row r="614">
      <c r="A614" s="9" t="s">
        <v>326</v>
      </c>
      <c r="B614" s="18" t="s">
        <v>1215</v>
      </c>
      <c r="C614" s="9" t="s">
        <v>16403</v>
      </c>
      <c r="D614" s="91" t="s">
        <v>16404</v>
      </c>
      <c r="E614" s="91"/>
      <c r="F614" s="91" t="s">
        <v>16405</v>
      </c>
      <c r="G614" s="91"/>
    </row>
    <row r="615">
      <c r="A615" s="9" t="s">
        <v>326</v>
      </c>
      <c r="B615" s="18" t="s">
        <v>864</v>
      </c>
      <c r="C615" s="9" t="s">
        <v>7706</v>
      </c>
      <c r="D615" s="91" t="s">
        <v>16384</v>
      </c>
      <c r="E615" s="91"/>
      <c r="F615" s="91" t="s">
        <v>6749</v>
      </c>
      <c r="G615" s="91"/>
    </row>
    <row r="616">
      <c r="A616" s="9" t="s">
        <v>326</v>
      </c>
      <c r="B616" s="18" t="s">
        <v>658</v>
      </c>
      <c r="C616" s="9" t="s">
        <v>1249</v>
      </c>
      <c r="D616" s="91" t="s">
        <v>1522</v>
      </c>
      <c r="E616" s="91"/>
      <c r="F616" s="91"/>
      <c r="G616" s="91"/>
    </row>
    <row r="617">
      <c r="A617" s="9" t="s">
        <v>326</v>
      </c>
      <c r="B617" s="18" t="s">
        <v>658</v>
      </c>
      <c r="C617" s="9" t="s">
        <v>872</v>
      </c>
      <c r="D617" s="10" t="s">
        <v>660</v>
      </c>
      <c r="E617" s="91"/>
      <c r="F617" s="91"/>
      <c r="G617" s="91"/>
    </row>
    <row r="618">
      <c r="A618" s="9" t="s">
        <v>388</v>
      </c>
      <c r="B618" s="18" t="s">
        <v>1006</v>
      </c>
      <c r="C618" s="9" t="s">
        <v>2106</v>
      </c>
      <c r="D618" s="10" t="s">
        <v>10432</v>
      </c>
      <c r="E618" s="91"/>
      <c r="F618" s="91" t="s">
        <v>16402</v>
      </c>
      <c r="G618" s="91"/>
    </row>
    <row r="619">
      <c r="A619" s="60" t="s">
        <v>366</v>
      </c>
    </row>
    <row r="620">
      <c r="A620" s="9" t="s">
        <v>316</v>
      </c>
      <c r="B620" s="18" t="s">
        <v>368</v>
      </c>
      <c r="C620" s="9"/>
      <c r="D620" s="91"/>
      <c r="E620" s="91"/>
      <c r="F620" s="91"/>
      <c r="G620" s="91"/>
    </row>
    <row r="621">
      <c r="A621" s="9" t="s">
        <v>326</v>
      </c>
      <c r="B621" s="18" t="s">
        <v>7375</v>
      </c>
      <c r="C621" s="9"/>
      <c r="D621" s="91"/>
      <c r="E621" s="91" t="s">
        <v>16406</v>
      </c>
      <c r="F621" s="91" t="s">
        <v>16407</v>
      </c>
      <c r="G621" s="91"/>
    </row>
    <row r="622">
      <c r="A622" s="1" t="s">
        <v>16408</v>
      </c>
    </row>
    <row r="623">
      <c r="A623" s="553" t="s">
        <v>4788</v>
      </c>
      <c r="B623" s="539" t="s">
        <v>5289</v>
      </c>
      <c r="C623" s="10" t="s">
        <v>16409</v>
      </c>
      <c r="D623" s="10" t="s">
        <v>16410</v>
      </c>
      <c r="E623" s="91"/>
      <c r="F623" s="85" t="s">
        <v>16411</v>
      </c>
      <c r="G623" s="85"/>
    </row>
    <row r="624">
      <c r="A624" s="553" t="s">
        <v>4788</v>
      </c>
      <c r="B624" s="539" t="s">
        <v>5289</v>
      </c>
      <c r="C624" s="10" t="s">
        <v>6981</v>
      </c>
      <c r="D624" s="10" t="s">
        <v>3692</v>
      </c>
      <c r="E624" s="91"/>
      <c r="F624" s="85" t="s">
        <v>16412</v>
      </c>
      <c r="G624" s="85"/>
    </row>
    <row r="625">
      <c r="A625" s="553" t="s">
        <v>4788</v>
      </c>
      <c r="B625" s="539" t="s">
        <v>5289</v>
      </c>
      <c r="C625" s="10" t="s">
        <v>16413</v>
      </c>
      <c r="D625" s="10" t="s">
        <v>16414</v>
      </c>
      <c r="E625" s="91" t="s">
        <v>5287</v>
      </c>
      <c r="F625" s="85" t="s">
        <v>16415</v>
      </c>
      <c r="G625" s="85"/>
    </row>
    <row r="626">
      <c r="A626" s="553" t="s">
        <v>4788</v>
      </c>
      <c r="B626" s="539" t="s">
        <v>5289</v>
      </c>
      <c r="C626" s="10" t="s">
        <v>10183</v>
      </c>
      <c r="D626" s="10" t="s">
        <v>10184</v>
      </c>
      <c r="E626" s="91"/>
      <c r="F626" s="85" t="s">
        <v>16416</v>
      </c>
      <c r="G626" s="85"/>
    </row>
    <row r="627">
      <c r="A627" s="553" t="s">
        <v>4788</v>
      </c>
      <c r="B627" s="539" t="s">
        <v>5289</v>
      </c>
      <c r="C627" s="10" t="s">
        <v>16417</v>
      </c>
      <c r="D627" s="10" t="s">
        <v>16418</v>
      </c>
      <c r="E627" s="91"/>
      <c r="F627" s="85" t="s">
        <v>16419</v>
      </c>
      <c r="G627" s="85"/>
    </row>
    <row r="628">
      <c r="A628" s="553" t="s">
        <v>4788</v>
      </c>
      <c r="B628" s="539" t="s">
        <v>5289</v>
      </c>
      <c r="C628" s="9" t="s">
        <v>7240</v>
      </c>
      <c r="D628" s="10" t="s">
        <v>7241</v>
      </c>
      <c r="E628" s="91"/>
      <c r="F628" s="85" t="s">
        <v>16420</v>
      </c>
      <c r="G628" s="85"/>
    </row>
    <row r="629">
      <c r="A629" s="553" t="s">
        <v>4788</v>
      </c>
      <c r="B629" s="539" t="s">
        <v>7260</v>
      </c>
      <c r="C629" s="9" t="s">
        <v>15450</v>
      </c>
      <c r="D629" s="10" t="s">
        <v>16421</v>
      </c>
      <c r="E629" s="91" t="s">
        <v>16422</v>
      </c>
      <c r="F629" s="85" t="s">
        <v>16423</v>
      </c>
      <c r="G629" s="85"/>
    </row>
    <row r="630">
      <c r="A630" s="553" t="s">
        <v>4788</v>
      </c>
      <c r="B630" s="539" t="s">
        <v>7260</v>
      </c>
      <c r="C630" s="9" t="s">
        <v>15450</v>
      </c>
      <c r="D630" s="10" t="s">
        <v>16424</v>
      </c>
      <c r="E630" s="91" t="s">
        <v>16422</v>
      </c>
      <c r="F630" s="85" t="s">
        <v>16423</v>
      </c>
      <c r="G630" s="85"/>
    </row>
    <row r="631">
      <c r="A631" s="553" t="s">
        <v>316</v>
      </c>
      <c r="B631" s="539" t="s">
        <v>1446</v>
      </c>
      <c r="C631" s="9" t="s">
        <v>5295</v>
      </c>
      <c r="D631" s="10" t="s">
        <v>16425</v>
      </c>
      <c r="E631" s="91"/>
      <c r="F631" s="85" t="s">
        <v>16426</v>
      </c>
      <c r="G631" s="85"/>
    </row>
    <row r="632">
      <c r="A632" s="553" t="s">
        <v>326</v>
      </c>
      <c r="B632" s="539" t="s">
        <v>7375</v>
      </c>
      <c r="C632" s="9" t="s">
        <v>1465</v>
      </c>
      <c r="D632" s="10" t="s">
        <v>16427</v>
      </c>
      <c r="E632" s="91"/>
      <c r="F632" s="85" t="s">
        <v>16428</v>
      </c>
      <c r="G632" s="85"/>
    </row>
    <row r="633">
      <c r="A633" s="553" t="s">
        <v>326</v>
      </c>
      <c r="B633" s="539" t="s">
        <v>1215</v>
      </c>
      <c r="C633" s="9" t="s">
        <v>1216</v>
      </c>
      <c r="D633" s="10" t="s">
        <v>1217</v>
      </c>
      <c r="E633" s="91"/>
      <c r="F633" s="85" t="s">
        <v>16428</v>
      </c>
      <c r="G633" s="85"/>
    </row>
    <row r="634">
      <c r="A634" s="553" t="s">
        <v>326</v>
      </c>
      <c r="B634" s="539" t="s">
        <v>1215</v>
      </c>
      <c r="C634" s="9" t="s">
        <v>5205</v>
      </c>
      <c r="D634" s="10" t="s">
        <v>16429</v>
      </c>
      <c r="E634" s="91"/>
      <c r="F634" s="85" t="s">
        <v>16430</v>
      </c>
      <c r="G634" s="85"/>
    </row>
    <row r="635">
      <c r="A635" s="553" t="s">
        <v>326</v>
      </c>
      <c r="B635" s="539" t="s">
        <v>1215</v>
      </c>
      <c r="C635" s="9" t="s">
        <v>1501</v>
      </c>
      <c r="D635" s="10" t="s">
        <v>1502</v>
      </c>
      <c r="E635" s="91"/>
      <c r="F635" s="85" t="s">
        <v>16431</v>
      </c>
      <c r="G635" s="85"/>
    </row>
    <row r="636">
      <c r="A636" s="553" t="s">
        <v>326</v>
      </c>
      <c r="B636" s="539" t="s">
        <v>1215</v>
      </c>
      <c r="C636" s="9" t="s">
        <v>1493</v>
      </c>
      <c r="D636" s="10" t="s">
        <v>1494</v>
      </c>
      <c r="E636" s="91"/>
      <c r="F636" s="85" t="s">
        <v>16432</v>
      </c>
      <c r="G636" s="85"/>
    </row>
    <row r="637">
      <c r="A637" s="553" t="s">
        <v>326</v>
      </c>
      <c r="B637" s="539" t="s">
        <v>16433</v>
      </c>
      <c r="C637" s="9" t="s">
        <v>16434</v>
      </c>
      <c r="D637" s="10" t="s">
        <v>16435</v>
      </c>
      <c r="E637" s="91"/>
      <c r="F637" s="85" t="s">
        <v>16436</v>
      </c>
      <c r="G637" s="85"/>
    </row>
    <row r="638">
      <c r="A638" s="553" t="s">
        <v>326</v>
      </c>
      <c r="B638" s="539" t="s">
        <v>16380</v>
      </c>
      <c r="C638" s="9" t="s">
        <v>16381</v>
      </c>
      <c r="D638" s="91" t="s">
        <v>15205</v>
      </c>
      <c r="E638" s="91"/>
      <c r="F638" s="85" t="s">
        <v>16437</v>
      </c>
      <c r="G638" s="85"/>
    </row>
    <row r="639">
      <c r="A639" s="553" t="s">
        <v>326</v>
      </c>
      <c r="B639" s="539" t="s">
        <v>16380</v>
      </c>
      <c r="C639" s="9" t="s">
        <v>16381</v>
      </c>
      <c r="D639" s="91" t="s">
        <v>16438</v>
      </c>
      <c r="E639" s="91"/>
      <c r="F639" s="85" t="s">
        <v>16439</v>
      </c>
      <c r="G639" s="85"/>
    </row>
    <row r="640">
      <c r="A640" s="553" t="s">
        <v>326</v>
      </c>
      <c r="B640" s="539" t="s">
        <v>16380</v>
      </c>
      <c r="C640" s="9" t="s">
        <v>16440</v>
      </c>
      <c r="D640" s="91" t="s">
        <v>16441</v>
      </c>
      <c r="E640" s="91"/>
      <c r="F640" s="85" t="s">
        <v>16437</v>
      </c>
      <c r="G640" s="85"/>
    </row>
    <row r="641">
      <c r="A641" s="553" t="s">
        <v>326</v>
      </c>
      <c r="B641" s="539" t="s">
        <v>658</v>
      </c>
      <c r="C641" s="9" t="s">
        <v>16442</v>
      </c>
      <c r="D641" s="10" t="s">
        <v>16443</v>
      </c>
      <c r="E641" s="91"/>
      <c r="F641" s="85" t="s">
        <v>16444</v>
      </c>
      <c r="G641" s="85"/>
    </row>
    <row r="642">
      <c r="A642" s="553" t="s">
        <v>326</v>
      </c>
      <c r="B642" s="539" t="s">
        <v>658</v>
      </c>
      <c r="C642" s="9" t="s">
        <v>2041</v>
      </c>
      <c r="D642" s="10" t="s">
        <v>2042</v>
      </c>
      <c r="E642" s="91"/>
      <c r="F642" s="85" t="s">
        <v>16445</v>
      </c>
      <c r="G642" s="85"/>
    </row>
    <row r="643">
      <c r="A643" s="553" t="s">
        <v>326</v>
      </c>
      <c r="B643" s="539" t="s">
        <v>658</v>
      </c>
      <c r="C643" s="9" t="s">
        <v>1246</v>
      </c>
      <c r="D643" s="10" t="s">
        <v>1247</v>
      </c>
      <c r="E643" s="91"/>
      <c r="F643" s="85" t="s">
        <v>16446</v>
      </c>
      <c r="G643" s="85"/>
    </row>
    <row r="644">
      <c r="A644" s="553" t="s">
        <v>326</v>
      </c>
      <c r="B644" s="539" t="s">
        <v>658</v>
      </c>
      <c r="C644" s="9" t="s">
        <v>1249</v>
      </c>
      <c r="D644" s="10" t="s">
        <v>1250</v>
      </c>
      <c r="E644" s="91"/>
      <c r="F644" s="85" t="s">
        <v>16447</v>
      </c>
      <c r="G644" s="85"/>
    </row>
    <row r="645">
      <c r="A645" s="553" t="s">
        <v>326</v>
      </c>
      <c r="B645" s="539" t="s">
        <v>658</v>
      </c>
      <c r="C645" s="9" t="s">
        <v>872</v>
      </c>
      <c r="D645" s="10" t="s">
        <v>660</v>
      </c>
      <c r="E645" s="91"/>
      <c r="F645" s="85" t="s">
        <v>16448</v>
      </c>
      <c r="G645" s="85"/>
    </row>
    <row r="646">
      <c r="A646" s="553" t="s">
        <v>326</v>
      </c>
      <c r="B646" s="539" t="s">
        <v>658</v>
      </c>
      <c r="C646" s="9" t="s">
        <v>872</v>
      </c>
      <c r="D646" s="10" t="s">
        <v>16449</v>
      </c>
      <c r="E646" s="91"/>
      <c r="F646" s="85" t="s">
        <v>16445</v>
      </c>
      <c r="G646" s="85"/>
    </row>
    <row r="647">
      <c r="A647" s="553" t="s">
        <v>326</v>
      </c>
      <c r="B647" s="539" t="s">
        <v>658</v>
      </c>
      <c r="C647" s="9" t="s">
        <v>7402</v>
      </c>
      <c r="D647" s="10" t="s">
        <v>720</v>
      </c>
      <c r="E647" s="91"/>
      <c r="F647" s="85" t="s">
        <v>16450</v>
      </c>
      <c r="G647" s="85"/>
    </row>
    <row r="648">
      <c r="A648" s="553" t="s">
        <v>326</v>
      </c>
      <c r="B648" s="539" t="s">
        <v>658</v>
      </c>
      <c r="C648" s="9" t="s">
        <v>2026</v>
      </c>
      <c r="D648" s="10" t="s">
        <v>16451</v>
      </c>
      <c r="E648" s="91"/>
      <c r="F648" s="85" t="s">
        <v>16452</v>
      </c>
      <c r="G648" s="85"/>
    </row>
    <row r="649">
      <c r="A649" s="553" t="s">
        <v>326</v>
      </c>
      <c r="B649" s="539" t="s">
        <v>658</v>
      </c>
      <c r="C649" s="9" t="s">
        <v>10296</v>
      </c>
      <c r="D649" s="10" t="s">
        <v>4654</v>
      </c>
      <c r="E649" s="91"/>
      <c r="F649" s="85" t="s">
        <v>16453</v>
      </c>
      <c r="G649" s="85"/>
    </row>
    <row r="650">
      <c r="A650" s="553" t="s">
        <v>326</v>
      </c>
      <c r="B650" s="539" t="s">
        <v>658</v>
      </c>
      <c r="C650" s="9"/>
      <c r="D650" s="10" t="s">
        <v>16454</v>
      </c>
      <c r="E650" s="91" t="s">
        <v>2529</v>
      </c>
      <c r="F650" s="85" t="s">
        <v>16455</v>
      </c>
      <c r="G650" s="85"/>
    </row>
    <row r="651">
      <c r="A651" s="553" t="s">
        <v>687</v>
      </c>
      <c r="B651" s="539" t="s">
        <v>693</v>
      </c>
      <c r="C651" s="9" t="s">
        <v>706</v>
      </c>
      <c r="D651" s="10" t="s">
        <v>16456</v>
      </c>
      <c r="E651" s="91"/>
      <c r="F651" s="85" t="s">
        <v>16457</v>
      </c>
      <c r="G651" s="85"/>
    </row>
    <row r="652">
      <c r="A652" s="553" t="s">
        <v>687</v>
      </c>
      <c r="B652" s="539" t="s">
        <v>693</v>
      </c>
      <c r="C652" s="9" t="s">
        <v>715</v>
      </c>
      <c r="D652" s="10" t="s">
        <v>1313</v>
      </c>
      <c r="E652" s="91"/>
      <c r="F652" s="85" t="s">
        <v>16458</v>
      </c>
      <c r="G652" s="85"/>
    </row>
    <row r="653">
      <c r="A653" s="553" t="s">
        <v>687</v>
      </c>
      <c r="B653" s="539" t="s">
        <v>693</v>
      </c>
      <c r="C653" s="9" t="s">
        <v>715</v>
      </c>
      <c r="D653" s="10" t="s">
        <v>720</v>
      </c>
      <c r="E653" s="91"/>
      <c r="F653" s="85" t="s">
        <v>16457</v>
      </c>
      <c r="G653" s="85"/>
    </row>
    <row r="654">
      <c r="A654" s="553" t="s">
        <v>687</v>
      </c>
      <c r="B654" s="539" t="s">
        <v>693</v>
      </c>
      <c r="C654" s="9" t="s">
        <v>977</v>
      </c>
      <c r="D654" s="10" t="s">
        <v>981</v>
      </c>
      <c r="E654" s="91"/>
      <c r="F654" s="85" t="s">
        <v>16459</v>
      </c>
      <c r="G654" s="85"/>
    </row>
    <row r="655">
      <c r="A655" s="553" t="s">
        <v>687</v>
      </c>
      <c r="B655" s="539" t="s">
        <v>693</v>
      </c>
      <c r="C655" s="9" t="s">
        <v>1631</v>
      </c>
      <c r="D655" s="10" t="s">
        <v>1632</v>
      </c>
      <c r="E655" s="91"/>
      <c r="F655" s="85" t="s">
        <v>16460</v>
      </c>
      <c r="G655" s="85"/>
    </row>
    <row r="656">
      <c r="A656" s="553" t="s">
        <v>388</v>
      </c>
      <c r="B656" s="539" t="s">
        <v>1006</v>
      </c>
      <c r="C656" s="9" t="s">
        <v>2084</v>
      </c>
      <c r="D656" s="10" t="s">
        <v>3712</v>
      </c>
      <c r="E656" s="91"/>
      <c r="F656" s="85" t="s">
        <v>16461</v>
      </c>
      <c r="G656" s="85"/>
    </row>
    <row r="657">
      <c r="A657" s="553" t="s">
        <v>388</v>
      </c>
      <c r="B657" s="539" t="s">
        <v>1006</v>
      </c>
      <c r="C657" s="9" t="s">
        <v>2818</v>
      </c>
      <c r="D657" s="10" t="s">
        <v>2819</v>
      </c>
      <c r="E657" s="91"/>
      <c r="F657" s="85" t="s">
        <v>16457</v>
      </c>
      <c r="G657" s="85"/>
    </row>
    <row r="658">
      <c r="A658" s="553" t="s">
        <v>388</v>
      </c>
      <c r="B658" s="539" t="s">
        <v>1006</v>
      </c>
      <c r="C658" s="9" t="s">
        <v>2095</v>
      </c>
      <c r="D658" s="10" t="s">
        <v>7194</v>
      </c>
      <c r="E658" s="91"/>
      <c r="F658" s="85" t="s">
        <v>16462</v>
      </c>
      <c r="G658" s="85"/>
    </row>
    <row r="659">
      <c r="A659" s="553" t="s">
        <v>388</v>
      </c>
      <c r="B659" s="539" t="s">
        <v>1006</v>
      </c>
      <c r="C659" s="9" t="s">
        <v>2095</v>
      </c>
      <c r="D659" s="10" t="s">
        <v>16463</v>
      </c>
      <c r="E659" s="91"/>
      <c r="F659" s="85" t="s">
        <v>16464</v>
      </c>
      <c r="G659" s="85"/>
    </row>
    <row r="660">
      <c r="A660" s="553" t="s">
        <v>388</v>
      </c>
      <c r="B660" s="539" t="s">
        <v>3110</v>
      </c>
      <c r="C660" s="9" t="s">
        <v>2091</v>
      </c>
      <c r="D660" s="10" t="s">
        <v>16465</v>
      </c>
      <c r="E660" s="91"/>
      <c r="F660" s="85" t="s">
        <v>16466</v>
      </c>
      <c r="G660" s="85"/>
    </row>
    <row r="661">
      <c r="A661" s="553" t="s">
        <v>388</v>
      </c>
      <c r="B661" s="539" t="s">
        <v>3110</v>
      </c>
      <c r="C661" s="9" t="s">
        <v>2091</v>
      </c>
      <c r="D661" s="10" t="s">
        <v>16467</v>
      </c>
      <c r="E661" s="91"/>
      <c r="F661" s="85" t="s">
        <v>16423</v>
      </c>
      <c r="G661" s="85"/>
    </row>
    <row r="662">
      <c r="A662" s="553" t="s">
        <v>636</v>
      </c>
      <c r="B662" s="539" t="s">
        <v>8289</v>
      </c>
      <c r="C662" s="9" t="s">
        <v>13236</v>
      </c>
      <c r="D662" s="10" t="s">
        <v>16468</v>
      </c>
      <c r="E662" s="91"/>
      <c r="F662" s="85" t="s">
        <v>16469</v>
      </c>
      <c r="G662" s="85"/>
    </row>
    <row r="663">
      <c r="A663" s="60" t="s">
        <v>366</v>
      </c>
    </row>
    <row r="664">
      <c r="A664" s="553" t="s">
        <v>678</v>
      </c>
      <c r="B664" s="539" t="s">
        <v>7415</v>
      </c>
      <c r="C664" s="9"/>
      <c r="D664" s="10"/>
      <c r="E664" s="91"/>
      <c r="F664" s="85"/>
      <c r="G664" s="85"/>
    </row>
    <row r="665">
      <c r="A665" s="553" t="s">
        <v>248</v>
      </c>
      <c r="B665" s="539" t="s">
        <v>368</v>
      </c>
      <c r="C665" s="9"/>
      <c r="D665" s="91"/>
      <c r="E665" s="10" t="s">
        <v>639</v>
      </c>
      <c r="F665" s="85" t="s">
        <v>16470</v>
      </c>
      <c r="G665" s="85"/>
    </row>
    <row r="666">
      <c r="A666" s="553" t="s">
        <v>388</v>
      </c>
      <c r="B666" s="539" t="s">
        <v>1006</v>
      </c>
      <c r="C666" s="9" t="s">
        <v>3726</v>
      </c>
      <c r="D666" s="10" t="s">
        <v>16471</v>
      </c>
      <c r="E666" s="91"/>
      <c r="F666" s="85" t="s">
        <v>16472</v>
      </c>
      <c r="G666" s="85"/>
    </row>
    <row r="667">
      <c r="A667" s="553" t="s">
        <v>368</v>
      </c>
      <c r="B667" s="539" t="s">
        <v>368</v>
      </c>
      <c r="C667" s="9"/>
      <c r="D667" s="10" t="s">
        <v>16473</v>
      </c>
      <c r="E667" s="91"/>
      <c r="F667" s="85" t="s">
        <v>1401</v>
      </c>
      <c r="G667" s="85"/>
    </row>
    <row r="668">
      <c r="A668" s="115" t="s">
        <v>16474</v>
      </c>
    </row>
    <row r="669">
      <c r="A669" s="553" t="s">
        <v>636</v>
      </c>
      <c r="B669" s="539" t="s">
        <v>8289</v>
      </c>
      <c r="C669" s="9" t="s">
        <v>13236</v>
      </c>
      <c r="D669" s="10" t="s">
        <v>16468</v>
      </c>
      <c r="E669" s="91"/>
      <c r="F669" s="85" t="s">
        <v>16475</v>
      </c>
      <c r="G669" s="85"/>
    </row>
    <row r="670">
      <c r="A670" s="1" t="s">
        <v>16476</v>
      </c>
    </row>
    <row r="671">
      <c r="A671" s="395" t="s">
        <v>316</v>
      </c>
      <c r="B671" s="554" t="s">
        <v>1193</v>
      </c>
      <c r="C671" s="9" t="s">
        <v>16477</v>
      </c>
      <c r="D671" s="10" t="s">
        <v>16478</v>
      </c>
      <c r="E671" s="10"/>
      <c r="F671" s="85" t="s">
        <v>16479</v>
      </c>
      <c r="G671" s="85"/>
    </row>
    <row r="672">
      <c r="A672" s="395" t="s">
        <v>316</v>
      </c>
      <c r="B672" s="554" t="s">
        <v>1193</v>
      </c>
      <c r="C672" s="9" t="s">
        <v>16477</v>
      </c>
      <c r="D672" s="10" t="s">
        <v>16480</v>
      </c>
      <c r="E672" s="10"/>
      <c r="F672" s="85" t="s">
        <v>16481</v>
      </c>
      <c r="G672" s="85"/>
    </row>
    <row r="673">
      <c r="A673" s="395" t="s">
        <v>316</v>
      </c>
      <c r="B673" s="554" t="s">
        <v>1193</v>
      </c>
      <c r="C673" s="9" t="s">
        <v>4874</v>
      </c>
      <c r="D673" s="10" t="s">
        <v>16482</v>
      </c>
      <c r="E673" s="91"/>
      <c r="F673" s="85" t="s">
        <v>16479</v>
      </c>
      <c r="G673" s="85"/>
    </row>
    <row r="674">
      <c r="A674" s="395" t="s">
        <v>326</v>
      </c>
      <c r="B674" s="554" t="s">
        <v>1215</v>
      </c>
      <c r="C674" s="9" t="s">
        <v>16483</v>
      </c>
      <c r="D674" s="10" t="s">
        <v>16484</v>
      </c>
      <c r="E674" s="91"/>
      <c r="F674" s="85" t="s">
        <v>16485</v>
      </c>
      <c r="G674" s="85"/>
    </row>
    <row r="675">
      <c r="A675" s="395" t="s">
        <v>326</v>
      </c>
      <c r="B675" s="554" t="s">
        <v>658</v>
      </c>
      <c r="C675" s="9" t="s">
        <v>16486</v>
      </c>
      <c r="D675" s="10" t="s">
        <v>16487</v>
      </c>
      <c r="E675" s="91" t="s">
        <v>16488</v>
      </c>
      <c r="F675" s="85" t="s">
        <v>16489</v>
      </c>
      <c r="G675" s="85"/>
    </row>
    <row r="676">
      <c r="A676" s="395" t="s">
        <v>326</v>
      </c>
      <c r="B676" s="554" t="s">
        <v>658</v>
      </c>
      <c r="C676" s="9" t="s">
        <v>16490</v>
      </c>
      <c r="D676" s="10" t="s">
        <v>16491</v>
      </c>
      <c r="E676" s="91" t="s">
        <v>16488</v>
      </c>
      <c r="F676" s="85" t="s">
        <v>16492</v>
      </c>
      <c r="G676" s="85"/>
    </row>
    <row r="677">
      <c r="A677" s="395" t="s">
        <v>326</v>
      </c>
      <c r="B677" s="554" t="s">
        <v>658</v>
      </c>
      <c r="C677" s="9" t="s">
        <v>16493</v>
      </c>
      <c r="D677" s="10" t="s">
        <v>16494</v>
      </c>
      <c r="E677" s="91" t="s">
        <v>16488</v>
      </c>
      <c r="F677" s="85" t="s">
        <v>16495</v>
      </c>
      <c r="G677" s="85"/>
    </row>
    <row r="678">
      <c r="A678" s="395" t="s">
        <v>326</v>
      </c>
      <c r="B678" s="554" t="s">
        <v>658</v>
      </c>
      <c r="C678" s="9" t="s">
        <v>16496</v>
      </c>
      <c r="D678" s="10" t="s">
        <v>16497</v>
      </c>
      <c r="E678" s="91"/>
      <c r="F678" s="85" t="s">
        <v>16498</v>
      </c>
      <c r="G678" s="85"/>
    </row>
    <row r="679">
      <c r="A679" s="395" t="s">
        <v>326</v>
      </c>
      <c r="B679" s="554" t="s">
        <v>658</v>
      </c>
      <c r="C679" s="9" t="s">
        <v>16028</v>
      </c>
      <c r="D679" s="10" t="s">
        <v>16029</v>
      </c>
      <c r="E679" s="91" t="s">
        <v>16488</v>
      </c>
      <c r="F679" s="85" t="s">
        <v>16492</v>
      </c>
      <c r="G679" s="85"/>
    </row>
    <row r="680">
      <c r="A680" s="395" t="s">
        <v>326</v>
      </c>
      <c r="B680" s="554" t="s">
        <v>658</v>
      </c>
      <c r="C680" s="9" t="s">
        <v>1246</v>
      </c>
      <c r="D680" s="10" t="s">
        <v>16499</v>
      </c>
      <c r="E680" s="91"/>
      <c r="F680" s="85" t="s">
        <v>16500</v>
      </c>
      <c r="G680" s="85"/>
    </row>
    <row r="681">
      <c r="A681" s="395" t="s">
        <v>326</v>
      </c>
      <c r="B681" s="554" t="s">
        <v>658</v>
      </c>
      <c r="C681" s="9" t="s">
        <v>1253</v>
      </c>
      <c r="D681" s="10" t="s">
        <v>720</v>
      </c>
      <c r="E681" s="91"/>
      <c r="F681" s="85" t="s">
        <v>16058</v>
      </c>
      <c r="G681" s="85"/>
    </row>
    <row r="682">
      <c r="A682" s="395" t="s">
        <v>326</v>
      </c>
      <c r="B682" s="554" t="s">
        <v>658</v>
      </c>
      <c r="C682" s="9" t="s">
        <v>2026</v>
      </c>
      <c r="D682" s="10" t="s">
        <v>2027</v>
      </c>
      <c r="E682" s="91"/>
      <c r="F682" s="85" t="s">
        <v>16501</v>
      </c>
      <c r="G682" s="85"/>
    </row>
    <row r="683">
      <c r="A683" s="395" t="s">
        <v>687</v>
      </c>
      <c r="B683" s="554" t="s">
        <v>2648</v>
      </c>
      <c r="C683" s="9"/>
      <c r="D683" s="10" t="s">
        <v>16502</v>
      </c>
      <c r="E683" s="91"/>
      <c r="F683" s="85" t="s">
        <v>16503</v>
      </c>
      <c r="G683" s="85"/>
    </row>
    <row r="684">
      <c r="A684" s="395" t="s">
        <v>687</v>
      </c>
      <c r="B684" s="554" t="s">
        <v>2648</v>
      </c>
      <c r="C684" s="9"/>
      <c r="D684" s="10" t="s">
        <v>16504</v>
      </c>
      <c r="E684" s="91"/>
      <c r="F684" s="85" t="s">
        <v>16505</v>
      </c>
      <c r="G684" s="85"/>
    </row>
    <row r="685">
      <c r="A685" s="395" t="s">
        <v>687</v>
      </c>
      <c r="B685" s="554" t="s">
        <v>2648</v>
      </c>
      <c r="C685" s="9"/>
      <c r="D685" s="10" t="s">
        <v>16506</v>
      </c>
      <c r="E685" s="91"/>
      <c r="F685" s="85" t="s">
        <v>4620</v>
      </c>
      <c r="G685" s="85"/>
    </row>
    <row r="686">
      <c r="A686" s="395" t="s">
        <v>687</v>
      </c>
      <c r="B686" s="554" t="s">
        <v>2648</v>
      </c>
      <c r="C686" s="9"/>
      <c r="D686" s="10" t="s">
        <v>11932</v>
      </c>
      <c r="E686" s="91"/>
      <c r="F686" s="85" t="s">
        <v>16507</v>
      </c>
      <c r="G686" s="85"/>
    </row>
    <row r="687">
      <c r="A687" s="395" t="s">
        <v>687</v>
      </c>
      <c r="B687" s="554" t="s">
        <v>2648</v>
      </c>
      <c r="C687" s="9"/>
      <c r="D687" s="10" t="s">
        <v>16508</v>
      </c>
      <c r="E687" s="91"/>
      <c r="F687" s="85" t="s">
        <v>16509</v>
      </c>
      <c r="G687" s="85"/>
    </row>
    <row r="688">
      <c r="A688" s="395" t="s">
        <v>687</v>
      </c>
      <c r="B688" s="554" t="s">
        <v>693</v>
      </c>
      <c r="C688" s="9" t="s">
        <v>715</v>
      </c>
      <c r="D688" s="10" t="s">
        <v>1313</v>
      </c>
      <c r="E688" s="91"/>
      <c r="F688" s="85" t="s">
        <v>16510</v>
      </c>
      <c r="G688" s="85"/>
    </row>
    <row r="689">
      <c r="A689" s="395" t="s">
        <v>248</v>
      </c>
      <c r="B689" s="554" t="s">
        <v>16395</v>
      </c>
      <c r="C689" s="9" t="s">
        <v>6703</v>
      </c>
      <c r="D689" s="10" t="s">
        <v>16511</v>
      </c>
      <c r="E689" s="91"/>
      <c r="F689" s="85" t="s">
        <v>16512</v>
      </c>
      <c r="G689" s="85"/>
    </row>
    <row r="690">
      <c r="A690" s="395" t="s">
        <v>248</v>
      </c>
      <c r="B690" s="554" t="s">
        <v>16395</v>
      </c>
      <c r="C690" s="9" t="s">
        <v>6703</v>
      </c>
      <c r="D690" s="10" t="s">
        <v>7062</v>
      </c>
      <c r="E690" s="91"/>
      <c r="F690" s="85" t="s">
        <v>16513</v>
      </c>
      <c r="G690" s="85"/>
    </row>
    <row r="691">
      <c r="A691" s="395" t="s">
        <v>8275</v>
      </c>
      <c r="B691" s="554" t="s">
        <v>4836</v>
      </c>
      <c r="C691" s="9"/>
      <c r="D691" s="10"/>
      <c r="E691" s="91"/>
      <c r="F691" s="85" t="s">
        <v>16514</v>
      </c>
      <c r="G691" s="85"/>
    </row>
    <row r="692">
      <c r="A692" s="395" t="s">
        <v>388</v>
      </c>
      <c r="B692" s="554" t="s">
        <v>16515</v>
      </c>
      <c r="C692" s="9" t="s">
        <v>2084</v>
      </c>
      <c r="D692" s="10" t="s">
        <v>2093</v>
      </c>
      <c r="E692" s="91"/>
      <c r="F692" s="85" t="s">
        <v>16516</v>
      </c>
      <c r="G692" s="85"/>
    </row>
    <row r="693">
      <c r="A693" s="395" t="s">
        <v>388</v>
      </c>
      <c r="B693" s="554" t="s">
        <v>16515</v>
      </c>
      <c r="C693" s="9" t="s">
        <v>2084</v>
      </c>
      <c r="D693" s="10" t="s">
        <v>16517</v>
      </c>
      <c r="E693" s="91"/>
      <c r="F693" s="85" t="s">
        <v>16513</v>
      </c>
      <c r="G693" s="85"/>
    </row>
    <row r="694">
      <c r="A694" s="395" t="s">
        <v>388</v>
      </c>
      <c r="B694" s="554" t="s">
        <v>16515</v>
      </c>
      <c r="C694" s="9" t="s">
        <v>2084</v>
      </c>
      <c r="D694" s="10" t="s">
        <v>16518</v>
      </c>
      <c r="E694" s="91"/>
      <c r="F694" s="85" t="s">
        <v>16519</v>
      </c>
      <c r="G694" s="85"/>
    </row>
    <row r="695">
      <c r="A695" s="395" t="s">
        <v>388</v>
      </c>
      <c r="B695" s="554" t="s">
        <v>16515</v>
      </c>
      <c r="C695" s="9" t="s">
        <v>2095</v>
      </c>
      <c r="D695" s="10" t="s">
        <v>16520</v>
      </c>
      <c r="E695" s="91"/>
      <c r="F695" s="85" t="s">
        <v>16521</v>
      </c>
      <c r="G695" s="85"/>
    </row>
    <row r="696">
      <c r="A696" s="395" t="s">
        <v>388</v>
      </c>
      <c r="B696" s="554" t="s">
        <v>16515</v>
      </c>
      <c r="C696" s="9" t="s">
        <v>2095</v>
      </c>
      <c r="D696" s="10" t="s">
        <v>10086</v>
      </c>
      <c r="E696" s="91"/>
      <c r="F696" s="85" t="s">
        <v>4799</v>
      </c>
      <c r="G696" s="85"/>
    </row>
    <row r="697">
      <c r="A697" s="395" t="s">
        <v>388</v>
      </c>
      <c r="B697" s="554" t="s">
        <v>16515</v>
      </c>
      <c r="C697" s="9" t="s">
        <v>3726</v>
      </c>
      <c r="D697" s="10" t="s">
        <v>16522</v>
      </c>
      <c r="E697" s="91"/>
      <c r="F697" s="85" t="s">
        <v>16523</v>
      </c>
      <c r="G697" s="85"/>
    </row>
    <row r="698">
      <c r="A698" s="395" t="s">
        <v>388</v>
      </c>
      <c r="B698" s="554" t="s">
        <v>16515</v>
      </c>
      <c r="C698" s="9" t="s">
        <v>2101</v>
      </c>
      <c r="D698" s="10" t="s">
        <v>7494</v>
      </c>
      <c r="E698" s="91"/>
      <c r="F698" s="85" t="s">
        <v>16524</v>
      </c>
      <c r="G698" s="85"/>
    </row>
    <row r="699">
      <c r="A699" s="395" t="s">
        <v>388</v>
      </c>
      <c r="B699" s="554" t="s">
        <v>16515</v>
      </c>
      <c r="C699" s="9" t="s">
        <v>2101</v>
      </c>
      <c r="D699" s="10" t="s">
        <v>4997</v>
      </c>
      <c r="E699" s="91" t="s">
        <v>10391</v>
      </c>
      <c r="F699" s="85" t="s">
        <v>16525</v>
      </c>
      <c r="G699" s="85"/>
    </row>
    <row r="700">
      <c r="A700" s="395" t="s">
        <v>388</v>
      </c>
      <c r="B700" s="554" t="s">
        <v>16515</v>
      </c>
      <c r="C700" s="9" t="s">
        <v>2101</v>
      </c>
      <c r="D700" s="10" t="s">
        <v>16526</v>
      </c>
      <c r="E700" s="91"/>
      <c r="F700" s="85" t="s">
        <v>16500</v>
      </c>
      <c r="G700" s="85"/>
    </row>
    <row r="701">
      <c r="A701" s="395" t="s">
        <v>388</v>
      </c>
      <c r="B701" s="554" t="s">
        <v>16515</v>
      </c>
      <c r="C701" s="9" t="s">
        <v>2101</v>
      </c>
      <c r="D701" s="10" t="s">
        <v>16527</v>
      </c>
      <c r="E701" s="91"/>
      <c r="F701" s="85" t="s">
        <v>16528</v>
      </c>
      <c r="G701" s="85"/>
    </row>
    <row r="702">
      <c r="A702" s="395" t="s">
        <v>388</v>
      </c>
      <c r="B702" s="554" t="s">
        <v>16515</v>
      </c>
      <c r="C702" s="9" t="s">
        <v>2101</v>
      </c>
      <c r="D702" s="10" t="s">
        <v>16529</v>
      </c>
      <c r="E702" s="91"/>
      <c r="F702" s="85" t="s">
        <v>16530</v>
      </c>
      <c r="G702" s="85"/>
    </row>
    <row r="703">
      <c r="A703" s="395" t="s">
        <v>388</v>
      </c>
      <c r="B703" s="554" t="s">
        <v>16515</v>
      </c>
      <c r="C703" s="9" t="s">
        <v>7497</v>
      </c>
      <c r="D703" s="10" t="s">
        <v>16531</v>
      </c>
      <c r="E703" s="91"/>
      <c r="F703" s="85" t="s">
        <v>16532</v>
      </c>
      <c r="G703" s="85"/>
    </row>
    <row r="704">
      <c r="A704" s="395" t="s">
        <v>388</v>
      </c>
      <c r="B704" s="554" t="s">
        <v>16515</v>
      </c>
      <c r="C704" s="9" t="s">
        <v>7497</v>
      </c>
      <c r="D704" s="10" t="s">
        <v>16533</v>
      </c>
      <c r="E704" s="91"/>
      <c r="F704" s="85" t="s">
        <v>16342</v>
      </c>
      <c r="G704" s="85"/>
    </row>
    <row r="705">
      <c r="A705" s="395" t="s">
        <v>388</v>
      </c>
      <c r="B705" s="554" t="s">
        <v>16515</v>
      </c>
      <c r="C705" s="9" t="s">
        <v>2130</v>
      </c>
      <c r="D705" s="10" t="s">
        <v>2131</v>
      </c>
      <c r="E705" s="91"/>
      <c r="F705" s="85" t="s">
        <v>16500</v>
      </c>
      <c r="G705" s="85"/>
    </row>
    <row r="706">
      <c r="A706" s="395" t="s">
        <v>388</v>
      </c>
      <c r="B706" s="554" t="s">
        <v>16515</v>
      </c>
      <c r="C706" s="9"/>
      <c r="D706" s="10"/>
      <c r="E706" s="91"/>
      <c r="F706" s="85" t="s">
        <v>16534</v>
      </c>
      <c r="G706" s="85"/>
    </row>
    <row r="707">
      <c r="A707" s="395" t="s">
        <v>388</v>
      </c>
      <c r="B707" s="554" t="s">
        <v>3110</v>
      </c>
      <c r="C707" s="9" t="s">
        <v>2084</v>
      </c>
      <c r="D707" s="10" t="s">
        <v>3111</v>
      </c>
      <c r="E707" s="91"/>
      <c r="F707" s="85" t="s">
        <v>16498</v>
      </c>
      <c r="G707" s="85"/>
    </row>
    <row r="708">
      <c r="A708" s="395" t="s">
        <v>388</v>
      </c>
      <c r="B708" s="554" t="s">
        <v>3110</v>
      </c>
      <c r="C708" s="9" t="s">
        <v>2818</v>
      </c>
      <c r="D708" s="10" t="s">
        <v>16535</v>
      </c>
      <c r="E708" s="91"/>
      <c r="F708" s="85" t="s">
        <v>16536</v>
      </c>
      <c r="G708" s="85"/>
    </row>
    <row r="709">
      <c r="A709" s="395" t="s">
        <v>388</v>
      </c>
      <c r="B709" s="554" t="s">
        <v>3110</v>
      </c>
      <c r="C709" s="9" t="s">
        <v>2818</v>
      </c>
      <c r="D709" s="10" t="s">
        <v>16537</v>
      </c>
      <c r="E709" s="91"/>
      <c r="F709" s="85" t="s">
        <v>16538</v>
      </c>
      <c r="G709" s="85"/>
    </row>
    <row r="710">
      <c r="A710" s="395" t="s">
        <v>388</v>
      </c>
      <c r="B710" s="554" t="s">
        <v>3110</v>
      </c>
      <c r="C710" s="9" t="s">
        <v>2123</v>
      </c>
      <c r="D710" s="10" t="s">
        <v>16539</v>
      </c>
      <c r="E710" s="91"/>
      <c r="F710" s="85" t="s">
        <v>16538</v>
      </c>
      <c r="G710" s="85"/>
    </row>
    <row r="711">
      <c r="A711" s="395" t="s">
        <v>388</v>
      </c>
      <c r="B711" s="554" t="s">
        <v>3110</v>
      </c>
      <c r="C711" s="9" t="s">
        <v>2106</v>
      </c>
      <c r="D711" s="10" t="s">
        <v>16540</v>
      </c>
      <c r="E711" s="91"/>
      <c r="F711" s="85" t="s">
        <v>16521</v>
      </c>
      <c r="G711" s="85"/>
    </row>
    <row r="712">
      <c r="A712" s="1" t="s">
        <v>16541</v>
      </c>
    </row>
    <row r="713">
      <c r="A713" s="553" t="s">
        <v>368</v>
      </c>
      <c r="B713" s="539" t="s">
        <v>368</v>
      </c>
      <c r="C713" s="10"/>
      <c r="D713" s="10"/>
      <c r="E713" s="91"/>
      <c r="F713" s="85"/>
      <c r="G713" s="85"/>
    </row>
    <row r="714">
      <c r="A714" s="17"/>
    </row>
    <row r="715">
      <c r="A715" s="15"/>
    </row>
    <row r="718">
      <c r="A718" s="17"/>
    </row>
    <row r="719">
      <c r="A719" s="38" t="s">
        <v>16542</v>
      </c>
    </row>
    <row r="720">
      <c r="A720" s="17"/>
    </row>
    <row r="721">
      <c r="A721" s="1" t="s">
        <v>16543</v>
      </c>
    </row>
    <row r="722">
      <c r="A722" s="9" t="s">
        <v>230</v>
      </c>
      <c r="B722" s="18" t="s">
        <v>12701</v>
      </c>
      <c r="C722" s="9"/>
      <c r="D722" s="89"/>
      <c r="E722" s="91"/>
      <c r="F722" s="85"/>
      <c r="G722" s="85"/>
    </row>
    <row r="723">
      <c r="A723" s="9" t="s">
        <v>230</v>
      </c>
      <c r="B723" s="18" t="s">
        <v>368</v>
      </c>
      <c r="C723" s="9"/>
      <c r="D723" s="89"/>
      <c r="E723" s="91" t="s">
        <v>2010</v>
      </c>
      <c r="F723" s="85" t="s">
        <v>16544</v>
      </c>
      <c r="G723" s="85"/>
    </row>
    <row r="724">
      <c r="A724" s="9" t="s">
        <v>6095</v>
      </c>
      <c r="B724" s="18" t="s">
        <v>16545</v>
      </c>
      <c r="C724" s="9" t="s">
        <v>16546</v>
      </c>
      <c r="D724" s="89" t="s">
        <v>16547</v>
      </c>
      <c r="E724" s="91"/>
      <c r="F724" s="85" t="s">
        <v>16548</v>
      </c>
      <c r="G724" s="85"/>
    </row>
    <row r="725">
      <c r="A725" s="9" t="s">
        <v>248</v>
      </c>
      <c r="B725" s="18" t="s">
        <v>12844</v>
      </c>
      <c r="C725" s="9"/>
      <c r="D725" s="89" t="s">
        <v>16549</v>
      </c>
      <c r="E725" s="91"/>
      <c r="F725" s="85" t="s">
        <v>16550</v>
      </c>
      <c r="G725" s="85"/>
    </row>
    <row r="726">
      <c r="A726" s="9" t="s">
        <v>248</v>
      </c>
      <c r="B726" s="18" t="s">
        <v>5986</v>
      </c>
      <c r="C726" s="9" t="s">
        <v>1461</v>
      </c>
      <c r="D726" s="89" t="s">
        <v>16551</v>
      </c>
      <c r="E726" s="91"/>
      <c r="F726" s="85" t="s">
        <v>16552</v>
      </c>
      <c r="G726" s="85"/>
    </row>
    <row r="727">
      <c r="A727" s="9" t="s">
        <v>248</v>
      </c>
      <c r="B727" s="18" t="s">
        <v>5986</v>
      </c>
      <c r="C727" s="9" t="s">
        <v>16553</v>
      </c>
      <c r="D727" s="89" t="s">
        <v>16554</v>
      </c>
      <c r="E727" s="91"/>
      <c r="F727" s="85" t="s">
        <v>16555</v>
      </c>
      <c r="G727" s="85"/>
    </row>
    <row r="728">
      <c r="A728" s="9" t="s">
        <v>248</v>
      </c>
      <c r="B728" s="18" t="s">
        <v>368</v>
      </c>
      <c r="C728" s="9"/>
      <c r="D728" s="89"/>
      <c r="E728" s="91" t="s">
        <v>16556</v>
      </c>
      <c r="F728" s="85" t="s">
        <v>16557</v>
      </c>
      <c r="G728" s="85"/>
    </row>
    <row r="729">
      <c r="A729" s="1" t="s">
        <v>16558</v>
      </c>
    </row>
    <row r="730">
      <c r="A730" s="9" t="s">
        <v>248</v>
      </c>
      <c r="B730" s="18" t="s">
        <v>12852</v>
      </c>
      <c r="C730" s="9" t="s">
        <v>12853</v>
      </c>
      <c r="D730" s="89" t="s">
        <v>12860</v>
      </c>
      <c r="E730" s="91" t="s">
        <v>16559</v>
      </c>
      <c r="F730" s="85" t="s">
        <v>16544</v>
      </c>
      <c r="G730" s="85"/>
    </row>
    <row r="731">
      <c r="A731" s="9" t="s">
        <v>248</v>
      </c>
      <c r="B731" s="18" t="s">
        <v>12852</v>
      </c>
      <c r="C731" s="9" t="s">
        <v>12853</v>
      </c>
      <c r="D731" s="89" t="s">
        <v>16560</v>
      </c>
      <c r="E731" s="91"/>
      <c r="F731" s="85" t="s">
        <v>16561</v>
      </c>
      <c r="G731" s="85"/>
    </row>
    <row r="732">
      <c r="A732" s="9" t="s">
        <v>248</v>
      </c>
      <c r="B732" s="18" t="s">
        <v>5986</v>
      </c>
      <c r="C732" s="9" t="s">
        <v>1461</v>
      </c>
      <c r="D732" s="89" t="s">
        <v>16551</v>
      </c>
      <c r="E732" s="91"/>
      <c r="F732" s="85" t="s">
        <v>16552</v>
      </c>
      <c r="G732" s="85"/>
    </row>
    <row r="733">
      <c r="A733" s="9" t="s">
        <v>248</v>
      </c>
      <c r="B733" s="18" t="s">
        <v>5986</v>
      </c>
      <c r="C733" s="9" t="s">
        <v>16553</v>
      </c>
      <c r="D733" s="89" t="s">
        <v>16562</v>
      </c>
      <c r="E733" s="91"/>
      <c r="F733" s="85" t="s">
        <v>16563</v>
      </c>
      <c r="G733" s="85"/>
    </row>
    <row r="734">
      <c r="A734" s="1" t="s">
        <v>16564</v>
      </c>
    </row>
    <row r="735">
      <c r="A735" s="9" t="s">
        <v>248</v>
      </c>
      <c r="B735" s="18" t="s">
        <v>5973</v>
      </c>
      <c r="C735" s="9" t="s">
        <v>5974</v>
      </c>
      <c r="D735" s="9" t="s">
        <v>5981</v>
      </c>
      <c r="E735" s="89"/>
      <c r="F735" s="89" t="s">
        <v>16565</v>
      </c>
      <c r="G735" s="85"/>
    </row>
    <row r="736">
      <c r="A736" s="352" t="s">
        <v>16566</v>
      </c>
    </row>
    <row r="737">
      <c r="A737" s="22" t="s">
        <v>16567</v>
      </c>
      <c r="B737" s="4"/>
      <c r="C737" s="4"/>
      <c r="D737" s="4"/>
      <c r="E737" s="4"/>
      <c r="F737" s="4"/>
      <c r="G737" s="23"/>
    </row>
    <row r="738">
      <c r="A738" s="555" t="s">
        <v>4540</v>
      </c>
      <c r="B738" s="556" t="s">
        <v>4545</v>
      </c>
      <c r="C738" s="19" t="s">
        <v>4542</v>
      </c>
      <c r="D738" s="9" t="s">
        <v>6638</v>
      </c>
      <c r="E738" s="89"/>
      <c r="F738" s="89" t="s">
        <v>16568</v>
      </c>
      <c r="G738" s="85"/>
    </row>
    <row r="739">
      <c r="A739" s="555" t="s">
        <v>4540</v>
      </c>
      <c r="B739" s="556" t="s">
        <v>4545</v>
      </c>
      <c r="C739" s="9" t="s">
        <v>4542</v>
      </c>
      <c r="D739" s="9" t="s">
        <v>16569</v>
      </c>
      <c r="E739" s="89"/>
      <c r="F739" s="89" t="s">
        <v>16570</v>
      </c>
      <c r="G739" s="85"/>
    </row>
    <row r="740">
      <c r="A740" s="555" t="s">
        <v>4540</v>
      </c>
      <c r="B740" s="556" t="s">
        <v>4545</v>
      </c>
      <c r="C740" s="9" t="s">
        <v>4542</v>
      </c>
      <c r="D740" s="9" t="s">
        <v>16571</v>
      </c>
      <c r="E740" s="89"/>
      <c r="F740" s="89" t="s">
        <v>15530</v>
      </c>
      <c r="G740" s="85"/>
    </row>
    <row r="741">
      <c r="A741" s="555" t="s">
        <v>4540</v>
      </c>
      <c r="B741" s="556" t="s">
        <v>4545</v>
      </c>
      <c r="C741" s="9" t="s">
        <v>4542</v>
      </c>
      <c r="D741" s="9" t="s">
        <v>16572</v>
      </c>
      <c r="E741" s="89"/>
      <c r="F741" s="89" t="s">
        <v>16573</v>
      </c>
      <c r="G741" s="85"/>
    </row>
    <row r="742">
      <c r="A742" s="555" t="s">
        <v>4540</v>
      </c>
      <c r="B742" s="556" t="s">
        <v>4545</v>
      </c>
      <c r="C742" s="9" t="s">
        <v>4542</v>
      </c>
      <c r="D742" s="9" t="s">
        <v>13321</v>
      </c>
      <c r="E742" s="89"/>
      <c r="F742" s="89" t="s">
        <v>16574</v>
      </c>
      <c r="G742" s="85"/>
    </row>
    <row r="743">
      <c r="A743" s="555" t="s">
        <v>4540</v>
      </c>
      <c r="B743" s="556" t="s">
        <v>4545</v>
      </c>
      <c r="C743" s="9" t="s">
        <v>4542</v>
      </c>
      <c r="D743" s="9" t="s">
        <v>16575</v>
      </c>
      <c r="E743" s="89" t="s">
        <v>16576</v>
      </c>
      <c r="F743" s="89" t="s">
        <v>16577</v>
      </c>
      <c r="G743" s="85"/>
    </row>
    <row r="744">
      <c r="A744" s="555" t="s">
        <v>4540</v>
      </c>
      <c r="B744" s="556" t="s">
        <v>6343</v>
      </c>
      <c r="C744" s="9" t="s">
        <v>4542</v>
      </c>
      <c r="D744" s="9" t="s">
        <v>10942</v>
      </c>
      <c r="E744" s="89" t="s">
        <v>3472</v>
      </c>
      <c r="F744" s="89" t="s">
        <v>16578</v>
      </c>
      <c r="G744" s="85"/>
    </row>
    <row r="745">
      <c r="A745" s="555" t="s">
        <v>4540</v>
      </c>
      <c r="B745" s="556" t="s">
        <v>6343</v>
      </c>
      <c r="C745" s="9" t="s">
        <v>4542</v>
      </c>
      <c r="D745" s="9" t="s">
        <v>16579</v>
      </c>
      <c r="E745" s="89"/>
      <c r="F745" s="89" t="s">
        <v>16580</v>
      </c>
      <c r="G745" s="85"/>
    </row>
    <row r="746">
      <c r="A746" s="555" t="s">
        <v>230</v>
      </c>
      <c r="B746" s="556" t="s">
        <v>10943</v>
      </c>
      <c r="C746" s="9" t="s">
        <v>2598</v>
      </c>
      <c r="D746" s="9" t="s">
        <v>16581</v>
      </c>
      <c r="E746" s="89"/>
      <c r="F746" s="89" t="s">
        <v>16582</v>
      </c>
      <c r="G746" s="85"/>
    </row>
    <row r="747">
      <c r="A747" s="555" t="s">
        <v>230</v>
      </c>
      <c r="B747" s="556" t="s">
        <v>10943</v>
      </c>
      <c r="C747" s="9" t="s">
        <v>2598</v>
      </c>
      <c r="D747" s="9" t="s">
        <v>16583</v>
      </c>
      <c r="E747" s="89"/>
      <c r="F747" s="89" t="s">
        <v>16573</v>
      </c>
      <c r="G747" s="85"/>
    </row>
    <row r="748">
      <c r="A748" s="220" t="s">
        <v>366</v>
      </c>
    </row>
    <row r="749">
      <c r="A749" s="555" t="s">
        <v>4540</v>
      </c>
      <c r="B749" s="556" t="s">
        <v>4541</v>
      </c>
      <c r="C749" s="19"/>
      <c r="D749" s="9"/>
      <c r="E749" s="89" t="s">
        <v>16584</v>
      </c>
      <c r="F749" s="89"/>
      <c r="G749" s="85"/>
    </row>
    <row r="750">
      <c r="A750" s="555" t="s">
        <v>248</v>
      </c>
      <c r="B750" s="556" t="s">
        <v>16585</v>
      </c>
      <c r="C750" s="9"/>
      <c r="D750" s="9"/>
      <c r="E750" s="89" t="s">
        <v>1313</v>
      </c>
      <c r="F750" s="89" t="s">
        <v>15530</v>
      </c>
      <c r="G750" s="85"/>
    </row>
    <row r="751">
      <c r="A751" s="555" t="s">
        <v>248</v>
      </c>
      <c r="B751" s="556" t="s">
        <v>16585</v>
      </c>
      <c r="C751" s="9"/>
      <c r="D751" s="9"/>
      <c r="E751" s="89" t="s">
        <v>698</v>
      </c>
      <c r="F751" s="89" t="s">
        <v>15530</v>
      </c>
      <c r="G751" s="85"/>
    </row>
    <row r="752">
      <c r="A752" s="555" t="s">
        <v>248</v>
      </c>
      <c r="B752" s="556" t="s">
        <v>16585</v>
      </c>
      <c r="C752" s="9"/>
      <c r="D752" s="9"/>
      <c r="E752" s="89" t="s">
        <v>6548</v>
      </c>
      <c r="F752" s="25" t="s">
        <v>16586</v>
      </c>
      <c r="G752" s="85"/>
    </row>
    <row r="753">
      <c r="A753" s="555" t="s">
        <v>248</v>
      </c>
      <c r="B753" s="556" t="s">
        <v>16585</v>
      </c>
      <c r="C753" s="9"/>
      <c r="D753" s="9"/>
      <c r="E753" s="89" t="s">
        <v>16587</v>
      </c>
      <c r="F753" s="89" t="s">
        <v>16588</v>
      </c>
      <c r="G753" s="85"/>
    </row>
    <row r="754">
      <c r="A754" s="555" t="s">
        <v>368</v>
      </c>
      <c r="B754" s="556" t="s">
        <v>368</v>
      </c>
      <c r="C754" s="9"/>
      <c r="D754" s="9"/>
      <c r="E754" s="89" t="s">
        <v>8513</v>
      </c>
      <c r="F754" s="89" t="s">
        <v>16580</v>
      </c>
      <c r="G754" s="85"/>
    </row>
    <row r="755">
      <c r="A755" s="555" t="s">
        <v>368</v>
      </c>
      <c r="B755" s="556" t="s">
        <v>368</v>
      </c>
      <c r="C755" s="9"/>
      <c r="D755" s="9"/>
      <c r="E755" s="89" t="s">
        <v>16589</v>
      </c>
      <c r="F755" s="89" t="s">
        <v>16590</v>
      </c>
      <c r="G755" s="85"/>
    </row>
    <row r="756">
      <c r="A756" s="555" t="s">
        <v>368</v>
      </c>
      <c r="B756" s="556" t="s">
        <v>368</v>
      </c>
      <c r="C756" s="9"/>
      <c r="D756" s="9"/>
      <c r="E756" s="89" t="s">
        <v>16591</v>
      </c>
      <c r="F756" s="89" t="s">
        <v>16582</v>
      </c>
      <c r="G756" s="85"/>
    </row>
    <row r="757">
      <c r="A757" s="1" t="s">
        <v>16592</v>
      </c>
    </row>
    <row r="758">
      <c r="A758" s="9" t="s">
        <v>316</v>
      </c>
      <c r="B758" s="31" t="s">
        <v>9657</v>
      </c>
      <c r="C758" s="9"/>
      <c r="D758" s="89" t="s">
        <v>16593</v>
      </c>
      <c r="E758" s="91"/>
      <c r="F758" s="85" t="s">
        <v>16594</v>
      </c>
      <c r="G758" s="85"/>
    </row>
    <row r="759">
      <c r="A759" s="9" t="s">
        <v>316</v>
      </c>
      <c r="B759" s="18" t="s">
        <v>6023</v>
      </c>
      <c r="C759" s="9"/>
      <c r="D759" s="89"/>
      <c r="E759" s="91"/>
      <c r="F759" s="85" t="s">
        <v>16595</v>
      </c>
      <c r="G759" s="85"/>
    </row>
    <row r="760">
      <c r="A760" s="1" t="s">
        <v>16596</v>
      </c>
    </row>
    <row r="761">
      <c r="A761" s="9" t="s">
        <v>326</v>
      </c>
      <c r="B761" s="18" t="s">
        <v>864</v>
      </c>
      <c r="C761" s="9" t="s">
        <v>16597</v>
      </c>
      <c r="D761" s="89" t="s">
        <v>16598</v>
      </c>
      <c r="E761" s="91"/>
      <c r="F761" s="85" t="s">
        <v>16599</v>
      </c>
      <c r="G761" s="85"/>
    </row>
    <row r="762">
      <c r="A762" s="9" t="s">
        <v>326</v>
      </c>
      <c r="B762" s="18" t="s">
        <v>658</v>
      </c>
      <c r="C762" s="9"/>
      <c r="D762" s="89"/>
      <c r="E762" s="91"/>
      <c r="F762" s="85"/>
      <c r="G762" s="85"/>
    </row>
    <row r="763">
      <c r="A763" s="9" t="s">
        <v>2562</v>
      </c>
      <c r="B763" s="18" t="s">
        <v>2563</v>
      </c>
      <c r="C763" s="9"/>
      <c r="D763" s="89"/>
      <c r="E763" s="91"/>
      <c r="F763" s="85"/>
      <c r="G763" s="85"/>
    </row>
    <row r="764">
      <c r="A764" s="9" t="s">
        <v>687</v>
      </c>
      <c r="B764" s="18" t="s">
        <v>693</v>
      </c>
      <c r="C764" s="9"/>
      <c r="D764" s="89" t="s">
        <v>3692</v>
      </c>
      <c r="E764" s="91"/>
      <c r="F764" s="85" t="s">
        <v>16600</v>
      </c>
      <c r="G764" s="85"/>
    </row>
    <row r="765">
      <c r="A765" s="9" t="s">
        <v>1402</v>
      </c>
      <c r="B765" s="18" t="s">
        <v>1403</v>
      </c>
      <c r="C765" s="9" t="s">
        <v>1404</v>
      </c>
      <c r="D765" s="89" t="s">
        <v>1407</v>
      </c>
      <c r="E765" s="91"/>
      <c r="F765" s="85" t="s">
        <v>1401</v>
      </c>
      <c r="G765" s="85"/>
    </row>
    <row r="766">
      <c r="A766" s="1" t="s">
        <v>16601</v>
      </c>
    </row>
    <row r="767">
      <c r="A767" s="9" t="s">
        <v>16602</v>
      </c>
      <c r="B767" s="18" t="s">
        <v>16603</v>
      </c>
      <c r="C767" s="9"/>
      <c r="D767" s="89"/>
      <c r="E767" s="91"/>
      <c r="F767" s="85" t="s">
        <v>16058</v>
      </c>
      <c r="G767" s="85"/>
    </row>
    <row r="768">
      <c r="A768" s="9" t="s">
        <v>388</v>
      </c>
      <c r="B768" s="18" t="s">
        <v>1392</v>
      </c>
      <c r="C768" s="9"/>
      <c r="D768" s="89"/>
      <c r="E768" s="91"/>
      <c r="F768" s="85"/>
      <c r="G768" s="85"/>
    </row>
    <row r="769">
      <c r="A769" s="1" t="s">
        <v>16604</v>
      </c>
    </row>
    <row r="770">
      <c r="A770" s="9" t="s">
        <v>326</v>
      </c>
      <c r="B770" s="18" t="s">
        <v>658</v>
      </c>
      <c r="C770" s="10" t="s">
        <v>872</v>
      </c>
      <c r="D770" s="89" t="s">
        <v>718</v>
      </c>
      <c r="E770" s="91"/>
      <c r="F770" s="85" t="s">
        <v>16605</v>
      </c>
      <c r="G770" s="85"/>
    </row>
    <row r="771">
      <c r="A771" s="9" t="s">
        <v>326</v>
      </c>
      <c r="B771" s="18" t="s">
        <v>658</v>
      </c>
      <c r="C771" s="10" t="s">
        <v>872</v>
      </c>
      <c r="D771" s="89" t="s">
        <v>660</v>
      </c>
      <c r="E771" s="91"/>
      <c r="F771" s="85" t="s">
        <v>16605</v>
      </c>
      <c r="G771" s="85"/>
    </row>
    <row r="772">
      <c r="A772" s="9" t="s">
        <v>326</v>
      </c>
      <c r="B772" s="18" t="s">
        <v>658</v>
      </c>
      <c r="C772" s="9"/>
      <c r="D772" s="89" t="s">
        <v>721</v>
      </c>
      <c r="E772" s="91"/>
      <c r="F772" s="85" t="s">
        <v>16606</v>
      </c>
      <c r="G772" s="85"/>
    </row>
    <row r="773">
      <c r="A773" s="9" t="s">
        <v>2562</v>
      </c>
      <c r="B773" s="18" t="s">
        <v>368</v>
      </c>
      <c r="C773" s="9"/>
      <c r="D773" s="89"/>
      <c r="E773" s="91"/>
      <c r="F773" s="85" t="s">
        <v>16607</v>
      </c>
      <c r="G773" s="85"/>
    </row>
    <row r="774">
      <c r="A774" s="9" t="s">
        <v>1181</v>
      </c>
      <c r="B774" s="18" t="s">
        <v>3440</v>
      </c>
      <c r="C774" s="9" t="s">
        <v>3441</v>
      </c>
      <c r="D774" s="89"/>
      <c r="E774" s="91"/>
      <c r="F774" s="85" t="s">
        <v>16608</v>
      </c>
      <c r="G774" s="85"/>
    </row>
    <row r="775">
      <c r="A775" s="17"/>
    </row>
    <row r="776">
      <c r="A776" s="15"/>
      <c r="G776" s="15"/>
    </row>
    <row r="777">
      <c r="G777" s="15"/>
    </row>
    <row r="778">
      <c r="G778" s="15"/>
    </row>
    <row r="779">
      <c r="A779" s="17" t="s">
        <v>195</v>
      </c>
    </row>
    <row r="780">
      <c r="A780" s="531" t="s">
        <v>12601</v>
      </c>
    </row>
    <row r="781">
      <c r="A781" s="221" t="s">
        <v>16609</v>
      </c>
    </row>
  </sheetData>
  <mergeCells count="53">
    <mergeCell ref="A2:E2"/>
    <mergeCell ref="F2:G2"/>
    <mergeCell ref="A3:G4"/>
    <mergeCell ref="A5:G5"/>
    <mergeCell ref="A6:G6"/>
    <mergeCell ref="A10:G10"/>
    <mergeCell ref="A11:G11"/>
    <mergeCell ref="A12:G12"/>
    <mergeCell ref="A13:G13"/>
    <mergeCell ref="A26:G26"/>
    <mergeCell ref="A28:G28"/>
    <mergeCell ref="A89:G89"/>
    <mergeCell ref="A92:G92"/>
    <mergeCell ref="A93:F93"/>
    <mergeCell ref="A120:G120"/>
    <mergeCell ref="A282:G282"/>
    <mergeCell ref="A294:G294"/>
    <mergeCell ref="A318:G318"/>
    <mergeCell ref="A343:G343"/>
    <mergeCell ref="A438:G438"/>
    <mergeCell ref="A459:G459"/>
    <mergeCell ref="A476:G476"/>
    <mergeCell ref="A556:G556"/>
    <mergeCell ref="A567:G567"/>
    <mergeCell ref="A590:G590"/>
    <mergeCell ref="A608:G608"/>
    <mergeCell ref="A611:G611"/>
    <mergeCell ref="A619:G619"/>
    <mergeCell ref="A622:G622"/>
    <mergeCell ref="A663:G663"/>
    <mergeCell ref="A668:G668"/>
    <mergeCell ref="A670:G670"/>
    <mergeCell ref="A712:G712"/>
    <mergeCell ref="A714:G714"/>
    <mergeCell ref="A715:G717"/>
    <mergeCell ref="A718:G718"/>
    <mergeCell ref="A719:G719"/>
    <mergeCell ref="A720:G720"/>
    <mergeCell ref="A721:G721"/>
    <mergeCell ref="A729:G729"/>
    <mergeCell ref="A734:G734"/>
    <mergeCell ref="A736:G736"/>
    <mergeCell ref="A776:F778"/>
    <mergeCell ref="A779:G779"/>
    <mergeCell ref="A780:G780"/>
    <mergeCell ref="A781:G781"/>
    <mergeCell ref="A737:G737"/>
    <mergeCell ref="A748:G748"/>
    <mergeCell ref="A757:G757"/>
    <mergeCell ref="A760:G760"/>
    <mergeCell ref="A766:G766"/>
    <mergeCell ref="A769:G769"/>
    <mergeCell ref="A775:G775"/>
  </mergeCells>
  <hyperlinks>
    <hyperlink display="Main Series" location="Zelda!A11:G11" ref="B7"/>
    <hyperlink display="Spinoffs" location="Zelda!A719:G719" ref="B8"/>
    <hyperlink r:id="rId2" ref="G14"/>
    <hyperlink r:id="rId3" ref="G15"/>
    <hyperlink r:id="rId4" ref="G16"/>
    <hyperlink r:id="rId5" ref="G17"/>
    <hyperlink r:id="rId6" ref="G18"/>
    <hyperlink r:id="rId7" ref="G19"/>
    <hyperlink r:id="rId8" ref="G20"/>
    <hyperlink r:id="rId9" ref="G21"/>
    <hyperlink r:id="rId10" ref="G22"/>
    <hyperlink r:id="rId11" ref="G23"/>
    <hyperlink r:id="rId12" ref="G24"/>
    <hyperlink r:id="rId13" ref="G25"/>
  </hyperlinks>
  <drawing r:id="rId14"/>
  <legacyDrawing r:id="rId15"/>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890AD"/>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4.43"/>
    <col customWidth="1" min="2" max="2" width="37.29"/>
    <col customWidth="1" min="3" max="3" width="41.86"/>
    <col customWidth="1" min="4" max="5" width="36.57"/>
    <col customWidth="1" min="6" max="6" width="153.0"/>
    <col customWidth="1" min="7" max="7" width="18.43"/>
  </cols>
  <sheetData>
    <row r="1">
      <c r="A1" s="1" t="s">
        <v>0</v>
      </c>
      <c r="B1" s="2" t="s">
        <v>1</v>
      </c>
      <c r="C1" s="2" t="s">
        <v>2</v>
      </c>
      <c r="D1" s="2" t="s">
        <v>3</v>
      </c>
      <c r="E1" s="2" t="s">
        <v>4</v>
      </c>
      <c r="F1" s="1" t="s">
        <v>5</v>
      </c>
      <c r="G1" s="1" t="s">
        <v>6</v>
      </c>
    </row>
    <row r="2" ht="39.0" customHeight="1">
      <c r="A2" s="557" t="s">
        <v>16610</v>
      </c>
      <c r="B2" s="4"/>
      <c r="C2" s="4"/>
      <c r="D2" s="4"/>
      <c r="E2" s="23"/>
      <c r="F2" s="29"/>
      <c r="G2" s="23"/>
    </row>
    <row r="3">
      <c r="A3" s="30" t="s">
        <v>15520</v>
      </c>
    </row>
    <row r="5">
      <c r="A5" s="31" t="s">
        <v>200</v>
      </c>
    </row>
    <row r="6">
      <c r="A6" s="32"/>
    </row>
    <row r="7">
      <c r="A7" s="33" t="s">
        <v>201</v>
      </c>
      <c r="B7" s="226" t="s">
        <v>16611</v>
      </c>
      <c r="C7" s="38"/>
      <c r="D7" s="38"/>
      <c r="E7" s="38"/>
      <c r="F7" s="38"/>
      <c r="G7" s="38"/>
    </row>
    <row r="8">
      <c r="A8" s="33" t="s">
        <v>204</v>
      </c>
      <c r="B8" s="226" t="s">
        <v>16612</v>
      </c>
      <c r="C8" s="38"/>
      <c r="D8" s="38"/>
      <c r="E8" s="38"/>
      <c r="F8" s="38"/>
      <c r="G8" s="38"/>
    </row>
    <row r="9">
      <c r="A9" s="33" t="s">
        <v>207</v>
      </c>
      <c r="B9" s="226" t="s">
        <v>16613</v>
      </c>
      <c r="C9" s="38"/>
      <c r="D9" s="38"/>
      <c r="E9" s="38"/>
      <c r="F9" s="38"/>
      <c r="G9" s="38"/>
    </row>
    <row r="10">
      <c r="A10" s="33"/>
      <c r="B10" s="226" t="s">
        <v>16614</v>
      </c>
      <c r="C10" s="38"/>
      <c r="D10" s="38"/>
      <c r="E10" s="38"/>
      <c r="F10" s="38"/>
      <c r="G10" s="38"/>
    </row>
    <row r="11">
      <c r="A11" s="32"/>
    </row>
    <row r="12">
      <c r="A12" s="38" t="s">
        <v>16615</v>
      </c>
    </row>
    <row r="13">
      <c r="A13" s="1"/>
    </row>
    <row r="14">
      <c r="A14" s="1" t="s">
        <v>16616</v>
      </c>
      <c r="F14" s="24" t="s">
        <v>186</v>
      </c>
    </row>
    <row r="15">
      <c r="A15" s="370" t="s">
        <v>248</v>
      </c>
      <c r="B15" s="558" t="s">
        <v>12844</v>
      </c>
      <c r="C15" s="9" t="s">
        <v>5966</v>
      </c>
      <c r="D15" s="91"/>
      <c r="E15" s="91" t="s">
        <v>16617</v>
      </c>
      <c r="F15" s="155" t="s">
        <v>152</v>
      </c>
      <c r="G15" s="15"/>
    </row>
    <row r="16">
      <c r="A16" s="508" t="s">
        <v>248</v>
      </c>
      <c r="B16" s="558" t="s">
        <v>12844</v>
      </c>
      <c r="C16" s="9" t="s">
        <v>5966</v>
      </c>
      <c r="D16" s="91"/>
      <c r="E16" s="91" t="s">
        <v>16618</v>
      </c>
      <c r="F16" s="155" t="s">
        <v>152</v>
      </c>
      <c r="G16" s="15"/>
    </row>
    <row r="17">
      <c r="A17" s="508" t="s">
        <v>248</v>
      </c>
      <c r="B17" s="558" t="s">
        <v>16619</v>
      </c>
      <c r="C17" s="9"/>
      <c r="D17" s="91" t="s">
        <v>16620</v>
      </c>
      <c r="E17" s="91"/>
      <c r="F17" s="155" t="s">
        <v>152</v>
      </c>
      <c r="G17" s="15"/>
    </row>
    <row r="18">
      <c r="A18" s="508" t="s">
        <v>248</v>
      </c>
      <c r="B18" s="558" t="s">
        <v>16621</v>
      </c>
      <c r="C18" s="9"/>
      <c r="D18" s="91" t="s">
        <v>16622</v>
      </c>
      <c r="E18" s="91"/>
      <c r="F18" s="91" t="s">
        <v>16623</v>
      </c>
      <c r="G18" s="15"/>
    </row>
    <row r="19">
      <c r="A19" s="559" t="s">
        <v>248</v>
      </c>
      <c r="B19" s="560" t="s">
        <v>16624</v>
      </c>
      <c r="C19" s="19"/>
      <c r="D19" s="91" t="s">
        <v>16625</v>
      </c>
      <c r="E19" s="91" t="s">
        <v>16626</v>
      </c>
      <c r="F19" s="155" t="s">
        <v>152</v>
      </c>
      <c r="G19" s="15"/>
    </row>
    <row r="20">
      <c r="A20" s="508" t="s">
        <v>248</v>
      </c>
      <c r="B20" s="558" t="s">
        <v>10930</v>
      </c>
      <c r="C20" s="9"/>
      <c r="D20" s="91" t="s">
        <v>16627</v>
      </c>
      <c r="E20" s="91"/>
      <c r="F20" s="155" t="s">
        <v>152</v>
      </c>
      <c r="G20" s="15"/>
    </row>
    <row r="21">
      <c r="A21" s="508" t="s">
        <v>248</v>
      </c>
      <c r="B21" s="558" t="s">
        <v>10930</v>
      </c>
      <c r="C21" s="9"/>
      <c r="D21" s="91" t="s">
        <v>16628</v>
      </c>
      <c r="E21" s="91"/>
      <c r="F21" s="91" t="s">
        <v>16629</v>
      </c>
      <c r="G21" s="15"/>
    </row>
    <row r="22">
      <c r="A22" s="559" t="s">
        <v>248</v>
      </c>
      <c r="B22" s="560" t="s">
        <v>10930</v>
      </c>
      <c r="C22" s="19"/>
      <c r="D22" s="293" t="s">
        <v>16630</v>
      </c>
      <c r="E22" s="91" t="s">
        <v>981</v>
      </c>
      <c r="F22" s="155" t="s">
        <v>152</v>
      </c>
      <c r="G22" s="15"/>
    </row>
    <row r="23">
      <c r="A23" s="1" t="s">
        <v>16631</v>
      </c>
    </row>
    <row r="24">
      <c r="A24" s="366" t="s">
        <v>248</v>
      </c>
      <c r="B24" s="561" t="s">
        <v>16632</v>
      </c>
      <c r="C24" s="19"/>
      <c r="D24" s="19"/>
      <c r="E24" s="19"/>
      <c r="F24" s="19"/>
      <c r="G24" s="15"/>
    </row>
    <row r="25">
      <c r="A25" s="366" t="s">
        <v>248</v>
      </c>
      <c r="B25" s="561" t="s">
        <v>16633</v>
      </c>
      <c r="C25" s="19"/>
      <c r="D25" s="19"/>
      <c r="E25" s="19"/>
      <c r="F25" s="19"/>
      <c r="G25" s="15"/>
    </row>
    <row r="26">
      <c r="A26" s="363" t="s">
        <v>248</v>
      </c>
      <c r="B26" s="561" t="s">
        <v>16634</v>
      </c>
      <c r="C26" s="19"/>
      <c r="D26" s="19"/>
      <c r="E26" s="19"/>
      <c r="F26" s="19"/>
      <c r="G26" s="15"/>
    </row>
    <row r="27">
      <c r="A27" s="1" t="s">
        <v>16635</v>
      </c>
    </row>
    <row r="28">
      <c r="A28" s="562" t="s">
        <v>16636</v>
      </c>
      <c r="B28" s="563" t="s">
        <v>16637</v>
      </c>
      <c r="C28" s="9"/>
      <c r="D28" s="9"/>
      <c r="E28" s="91"/>
      <c r="F28" s="91" t="s">
        <v>16638</v>
      </c>
      <c r="G28" s="15"/>
    </row>
    <row r="29">
      <c r="A29" s="564" t="s">
        <v>16639</v>
      </c>
      <c r="B29" s="563" t="s">
        <v>16640</v>
      </c>
      <c r="C29" s="9"/>
      <c r="D29" s="91" t="s">
        <v>16641</v>
      </c>
      <c r="E29" s="91"/>
      <c r="F29" s="91" t="s">
        <v>16642</v>
      </c>
      <c r="G29" s="15"/>
    </row>
    <row r="30">
      <c r="A30" s="562" t="s">
        <v>4540</v>
      </c>
      <c r="B30" s="563" t="s">
        <v>4541</v>
      </c>
      <c r="C30" s="9" t="s">
        <v>4542</v>
      </c>
      <c r="D30" s="9" t="s">
        <v>11237</v>
      </c>
      <c r="E30" s="91" t="s">
        <v>16643</v>
      </c>
      <c r="F30" s="91" t="s">
        <v>16644</v>
      </c>
      <c r="G30" s="15"/>
    </row>
    <row r="31">
      <c r="A31" s="562" t="s">
        <v>4540</v>
      </c>
      <c r="B31" s="563" t="s">
        <v>4541</v>
      </c>
      <c r="C31" s="9"/>
      <c r="D31" s="9" t="s">
        <v>16645</v>
      </c>
      <c r="E31" s="91" t="s">
        <v>16643</v>
      </c>
      <c r="F31" s="91" t="s">
        <v>16646</v>
      </c>
      <c r="G31" s="15"/>
    </row>
    <row r="32">
      <c r="A32" s="562" t="s">
        <v>4371</v>
      </c>
      <c r="B32" s="563" t="s">
        <v>4472</v>
      </c>
      <c r="C32" s="9" t="s">
        <v>16647</v>
      </c>
      <c r="D32" s="9" t="s">
        <v>16648</v>
      </c>
      <c r="E32" s="91"/>
      <c r="F32" s="91" t="s">
        <v>16649</v>
      </c>
      <c r="G32" s="565"/>
    </row>
    <row r="33">
      <c r="A33" s="564" t="s">
        <v>230</v>
      </c>
      <c r="B33" s="563" t="s">
        <v>12701</v>
      </c>
      <c r="C33" s="9" t="s">
        <v>4548</v>
      </c>
      <c r="D33" s="9" t="s">
        <v>12713</v>
      </c>
      <c r="E33" s="91"/>
      <c r="F33" s="91" t="s">
        <v>16650</v>
      </c>
      <c r="G33" s="565"/>
    </row>
    <row r="34">
      <c r="A34" s="562" t="s">
        <v>230</v>
      </c>
      <c r="B34" s="563" t="s">
        <v>12701</v>
      </c>
      <c r="C34" s="9" t="s">
        <v>4551</v>
      </c>
      <c r="D34" s="91" t="s">
        <v>16651</v>
      </c>
      <c r="E34" s="9"/>
      <c r="F34" s="155" t="s">
        <v>152</v>
      </c>
      <c r="G34" s="565"/>
    </row>
    <row r="35">
      <c r="A35" s="562" t="s">
        <v>248</v>
      </c>
      <c r="B35" s="563" t="s">
        <v>12844</v>
      </c>
      <c r="C35" s="9" t="s">
        <v>572</v>
      </c>
      <c r="D35" s="91" t="s">
        <v>16652</v>
      </c>
      <c r="E35" s="91"/>
      <c r="F35" s="91" t="s">
        <v>16653</v>
      </c>
      <c r="G35" s="565"/>
    </row>
    <row r="36">
      <c r="A36" s="564" t="s">
        <v>248</v>
      </c>
      <c r="B36" s="563" t="s">
        <v>12844</v>
      </c>
      <c r="C36" s="9" t="s">
        <v>5966</v>
      </c>
      <c r="D36" s="91" t="s">
        <v>16654</v>
      </c>
      <c r="E36" s="91"/>
      <c r="F36" s="155" t="s">
        <v>152</v>
      </c>
      <c r="G36" s="565"/>
    </row>
    <row r="37">
      <c r="A37" s="562" t="s">
        <v>248</v>
      </c>
      <c r="B37" s="563" t="s">
        <v>12844</v>
      </c>
      <c r="C37" s="9" t="s">
        <v>5966</v>
      </c>
      <c r="D37" s="91" t="s">
        <v>16655</v>
      </c>
      <c r="E37" s="91" t="s">
        <v>16656</v>
      </c>
      <c r="F37" s="91" t="s">
        <v>16657</v>
      </c>
      <c r="G37" s="565"/>
    </row>
    <row r="38">
      <c r="A38" s="562" t="s">
        <v>248</v>
      </c>
      <c r="B38" s="563" t="s">
        <v>12844</v>
      </c>
      <c r="C38" s="9" t="s">
        <v>5966</v>
      </c>
      <c r="D38" s="91" t="s">
        <v>16658</v>
      </c>
      <c r="E38" s="91"/>
      <c r="F38" s="91" t="s">
        <v>16659</v>
      </c>
      <c r="G38" s="565"/>
    </row>
    <row r="39">
      <c r="A39" s="564" t="s">
        <v>248</v>
      </c>
      <c r="B39" s="563" t="s">
        <v>12844</v>
      </c>
      <c r="C39" s="9" t="s">
        <v>5966</v>
      </c>
      <c r="D39" s="91" t="s">
        <v>16660</v>
      </c>
      <c r="E39" s="91"/>
      <c r="F39" s="91" t="s">
        <v>16661</v>
      </c>
      <c r="G39" s="565"/>
    </row>
    <row r="40">
      <c r="A40" s="564" t="s">
        <v>248</v>
      </c>
      <c r="B40" s="563" t="s">
        <v>4496</v>
      </c>
      <c r="C40" s="9" t="s">
        <v>4504</v>
      </c>
      <c r="D40" s="91" t="s">
        <v>16662</v>
      </c>
      <c r="E40" s="91" t="s">
        <v>16656</v>
      </c>
      <c r="F40" s="91" t="s">
        <v>3345</v>
      </c>
      <c r="G40" s="565"/>
    </row>
    <row r="41">
      <c r="A41" s="566" t="s">
        <v>248</v>
      </c>
      <c r="B41" s="567" t="s">
        <v>16663</v>
      </c>
      <c r="C41" s="14" t="s">
        <v>8916</v>
      </c>
      <c r="D41" s="43" t="s">
        <v>16664</v>
      </c>
      <c r="E41" s="84" t="s">
        <v>16656</v>
      </c>
      <c r="F41" s="43" t="s">
        <v>16665</v>
      </c>
      <c r="G41" s="565"/>
    </row>
    <row r="42">
      <c r="A42" s="564" t="s">
        <v>248</v>
      </c>
      <c r="B42" s="563" t="s">
        <v>5996</v>
      </c>
      <c r="C42" s="9" t="s">
        <v>572</v>
      </c>
      <c r="D42" s="9" t="s">
        <v>5999</v>
      </c>
      <c r="E42" s="91"/>
      <c r="F42" s="91" t="s">
        <v>16666</v>
      </c>
      <c r="G42" s="565"/>
    </row>
    <row r="43">
      <c r="A43" s="564" t="s">
        <v>248</v>
      </c>
      <c r="B43" s="563" t="s">
        <v>16667</v>
      </c>
      <c r="C43" s="91"/>
      <c r="D43" s="91" t="s">
        <v>16668</v>
      </c>
      <c r="E43" s="91"/>
      <c r="F43" s="91" t="s">
        <v>16669</v>
      </c>
      <c r="G43" s="565"/>
    </row>
    <row r="44">
      <c r="A44" s="564" t="s">
        <v>248</v>
      </c>
      <c r="B44" s="563" t="s">
        <v>16667</v>
      </c>
      <c r="C44" s="9"/>
      <c r="D44" s="91" t="s">
        <v>16670</v>
      </c>
      <c r="E44" s="91"/>
      <c r="F44" s="91" t="s">
        <v>16671</v>
      </c>
      <c r="G44" s="565"/>
    </row>
    <row r="45">
      <c r="A45" s="564" t="s">
        <v>248</v>
      </c>
      <c r="B45" s="563" t="s">
        <v>16621</v>
      </c>
      <c r="C45" s="91"/>
      <c r="D45" s="91" t="s">
        <v>16672</v>
      </c>
      <c r="E45" s="91"/>
      <c r="F45" s="91" t="s">
        <v>16665</v>
      </c>
      <c r="G45" s="565"/>
    </row>
    <row r="46">
      <c r="A46" s="564" t="s">
        <v>248</v>
      </c>
      <c r="B46" s="563" t="s">
        <v>16624</v>
      </c>
      <c r="C46" s="91"/>
      <c r="D46" s="91" t="s">
        <v>16673</v>
      </c>
      <c r="E46" s="91"/>
      <c r="F46" s="155" t="s">
        <v>152</v>
      </c>
      <c r="G46" s="565"/>
    </row>
    <row r="47">
      <c r="A47" s="564" t="s">
        <v>248</v>
      </c>
      <c r="B47" s="563" t="s">
        <v>10930</v>
      </c>
      <c r="C47" s="91"/>
      <c r="D47" s="91" t="s">
        <v>16674</v>
      </c>
      <c r="E47" s="91"/>
      <c r="F47" s="91" t="s">
        <v>16675</v>
      </c>
      <c r="G47" s="565"/>
    </row>
    <row r="48">
      <c r="A48" s="564" t="s">
        <v>248</v>
      </c>
      <c r="B48" s="563" t="s">
        <v>10930</v>
      </c>
      <c r="C48" s="91"/>
      <c r="D48" s="9" t="s">
        <v>16676</v>
      </c>
      <c r="E48" s="91"/>
      <c r="F48" s="155" t="s">
        <v>152</v>
      </c>
      <c r="G48" s="565"/>
    </row>
    <row r="49">
      <c r="A49" s="564" t="s">
        <v>248</v>
      </c>
      <c r="B49" s="563" t="s">
        <v>10930</v>
      </c>
      <c r="C49" s="91"/>
      <c r="D49" s="91" t="s">
        <v>16677</v>
      </c>
      <c r="E49" s="91"/>
      <c r="F49" s="155" t="s">
        <v>152</v>
      </c>
      <c r="G49" s="565"/>
    </row>
    <row r="50">
      <c r="A50" s="564" t="s">
        <v>248</v>
      </c>
      <c r="B50" s="563" t="s">
        <v>10930</v>
      </c>
      <c r="C50" s="91"/>
      <c r="D50" s="91" t="s">
        <v>16628</v>
      </c>
      <c r="E50" s="91"/>
      <c r="F50" s="155" t="s">
        <v>152</v>
      </c>
      <c r="G50" s="565"/>
    </row>
    <row r="51">
      <c r="A51" s="564" t="s">
        <v>248</v>
      </c>
      <c r="B51" s="563" t="s">
        <v>10930</v>
      </c>
      <c r="C51" s="91"/>
      <c r="D51" s="91" t="s">
        <v>16630</v>
      </c>
      <c r="E51" s="91" t="s">
        <v>16678</v>
      </c>
      <c r="F51" s="91" t="s">
        <v>16679</v>
      </c>
      <c r="G51" s="565"/>
    </row>
    <row r="52">
      <c r="A52" s="60" t="s">
        <v>366</v>
      </c>
    </row>
    <row r="53">
      <c r="A53" s="564" t="s">
        <v>248</v>
      </c>
      <c r="B53" s="568" t="s">
        <v>12844</v>
      </c>
      <c r="C53" s="9" t="s">
        <v>5974</v>
      </c>
      <c r="D53" s="9" t="s">
        <v>5977</v>
      </c>
      <c r="E53" s="147" t="s">
        <v>8023</v>
      </c>
      <c r="F53" s="147" t="s">
        <v>16680</v>
      </c>
      <c r="G53" s="109"/>
    </row>
    <row r="54">
      <c r="A54" s="564" t="s">
        <v>248</v>
      </c>
      <c r="B54" s="568" t="s">
        <v>4553</v>
      </c>
      <c r="C54" s="147"/>
      <c r="D54" s="147" t="s">
        <v>16681</v>
      </c>
      <c r="E54" s="147" t="s">
        <v>16682</v>
      </c>
      <c r="F54" s="147" t="s">
        <v>16683</v>
      </c>
      <c r="G54" s="109"/>
    </row>
    <row r="55">
      <c r="A55" s="564" t="s">
        <v>566</v>
      </c>
      <c r="B55" s="568" t="s">
        <v>12217</v>
      </c>
      <c r="C55" s="109"/>
      <c r="D55" s="147"/>
      <c r="E55" s="147"/>
      <c r="F55" s="147"/>
      <c r="G55" s="109"/>
    </row>
    <row r="56">
      <c r="A56" s="564" t="s">
        <v>368</v>
      </c>
      <c r="B56" s="568" t="s">
        <v>16684</v>
      </c>
      <c r="C56" s="109"/>
      <c r="D56" s="147"/>
      <c r="E56" s="147" t="s">
        <v>12987</v>
      </c>
      <c r="F56" s="155" t="s">
        <v>152</v>
      </c>
      <c r="G56" s="109"/>
    </row>
    <row r="57">
      <c r="A57" s="564" t="s">
        <v>368</v>
      </c>
      <c r="B57" s="568" t="s">
        <v>368</v>
      </c>
      <c r="C57" s="109"/>
      <c r="D57" s="109"/>
      <c r="E57" s="147" t="s">
        <v>1396</v>
      </c>
      <c r="F57" s="155" t="s">
        <v>152</v>
      </c>
      <c r="G57" s="109"/>
    </row>
    <row r="58">
      <c r="A58" s="569" t="s">
        <v>16685</v>
      </c>
      <c r="B58" s="60"/>
      <c r="C58" s="60"/>
      <c r="D58" s="60"/>
      <c r="E58" s="60"/>
      <c r="F58" s="60"/>
      <c r="G58" s="60"/>
    </row>
    <row r="59">
      <c r="A59" s="564" t="s">
        <v>248</v>
      </c>
      <c r="B59" s="570" t="s">
        <v>4553</v>
      </c>
      <c r="C59" s="105" t="s">
        <v>5966</v>
      </c>
      <c r="D59" s="109" t="s">
        <v>16686</v>
      </c>
      <c r="E59" s="147" t="s">
        <v>16687</v>
      </c>
      <c r="F59" s="109"/>
      <c r="G59" s="565"/>
    </row>
    <row r="60">
      <c r="A60" s="571" t="s">
        <v>248</v>
      </c>
      <c r="B60" s="572" t="s">
        <v>4908</v>
      </c>
      <c r="C60" s="105" t="s">
        <v>4513</v>
      </c>
      <c r="D60" s="109" t="s">
        <v>7739</v>
      </c>
      <c r="E60" s="109"/>
      <c r="F60" s="147" t="s">
        <v>16688</v>
      </c>
      <c r="G60" s="565"/>
    </row>
    <row r="61">
      <c r="A61" s="571" t="s">
        <v>248</v>
      </c>
      <c r="B61" s="572" t="s">
        <v>4908</v>
      </c>
      <c r="C61" s="105" t="s">
        <v>4513</v>
      </c>
      <c r="D61" s="105" t="s">
        <v>7305</v>
      </c>
      <c r="E61" s="147" t="s">
        <v>16689</v>
      </c>
      <c r="F61" s="147" t="s">
        <v>16690</v>
      </c>
      <c r="G61" s="565"/>
    </row>
    <row r="62">
      <c r="A62" s="571" t="s">
        <v>248</v>
      </c>
      <c r="B62" s="572" t="s">
        <v>4908</v>
      </c>
      <c r="C62" s="106" t="s">
        <v>4913</v>
      </c>
      <c r="D62" s="147" t="s">
        <v>16691</v>
      </c>
      <c r="E62" s="109"/>
      <c r="F62" s="147" t="s">
        <v>16692</v>
      </c>
      <c r="G62" s="565"/>
    </row>
    <row r="63">
      <c r="A63" s="571" t="s">
        <v>248</v>
      </c>
      <c r="B63" s="572" t="s">
        <v>4908</v>
      </c>
      <c r="C63" s="106" t="s">
        <v>4916</v>
      </c>
      <c r="D63" s="147" t="s">
        <v>16693</v>
      </c>
      <c r="E63" s="109"/>
      <c r="F63" s="147" t="s">
        <v>16692</v>
      </c>
      <c r="G63" s="565"/>
    </row>
    <row r="64">
      <c r="A64" s="564" t="s">
        <v>671</v>
      </c>
      <c r="B64" s="568" t="s">
        <v>13841</v>
      </c>
      <c r="C64" s="106" t="s">
        <v>15030</v>
      </c>
      <c r="D64" s="147" t="s">
        <v>15033</v>
      </c>
      <c r="E64" s="109"/>
      <c r="F64" s="109"/>
      <c r="G64" s="565"/>
    </row>
    <row r="65">
      <c r="A65" s="564" t="s">
        <v>671</v>
      </c>
      <c r="B65" s="568" t="s">
        <v>13841</v>
      </c>
      <c r="C65" s="106" t="s">
        <v>16694</v>
      </c>
      <c r="D65" s="147" t="s">
        <v>16695</v>
      </c>
      <c r="E65" s="109"/>
      <c r="F65" s="109"/>
      <c r="G65" s="565"/>
    </row>
    <row r="66">
      <c r="A66" s="60" t="s">
        <v>366</v>
      </c>
    </row>
    <row r="67">
      <c r="A67" s="564" t="s">
        <v>368</v>
      </c>
      <c r="B67" s="568" t="s">
        <v>368</v>
      </c>
      <c r="C67" s="109"/>
      <c r="D67" s="109"/>
      <c r="E67" s="147" t="s">
        <v>698</v>
      </c>
      <c r="F67" s="147" t="s">
        <v>16696</v>
      </c>
      <c r="G67" s="109"/>
    </row>
    <row r="68">
      <c r="A68" s="564" t="s">
        <v>368</v>
      </c>
      <c r="B68" s="568" t="s">
        <v>368</v>
      </c>
      <c r="C68" s="109"/>
      <c r="D68" s="109"/>
      <c r="E68" s="147" t="s">
        <v>16697</v>
      </c>
      <c r="F68" s="147" t="s">
        <v>16698</v>
      </c>
      <c r="G68" s="109"/>
    </row>
    <row r="69">
      <c r="A69" s="1" t="s">
        <v>16699</v>
      </c>
    </row>
    <row r="70">
      <c r="A70" s="573" t="s">
        <v>16639</v>
      </c>
      <c r="B70" s="574" t="s">
        <v>16640</v>
      </c>
      <c r="C70" s="9"/>
      <c r="D70" s="91" t="s">
        <v>16641</v>
      </c>
      <c r="E70" s="91"/>
      <c r="F70" s="91" t="s">
        <v>16700</v>
      </c>
      <c r="G70" s="91"/>
    </row>
    <row r="71">
      <c r="A71" s="575" t="s">
        <v>230</v>
      </c>
      <c r="B71" s="574" t="s">
        <v>12701</v>
      </c>
      <c r="C71" s="9" t="s">
        <v>2598</v>
      </c>
      <c r="D71" s="91" t="s">
        <v>12712</v>
      </c>
      <c r="E71" s="91"/>
      <c r="F71" s="91" t="s">
        <v>16701</v>
      </c>
      <c r="G71" s="91"/>
    </row>
    <row r="72">
      <c r="A72" s="575" t="s">
        <v>230</v>
      </c>
      <c r="B72" s="574" t="s">
        <v>12701</v>
      </c>
      <c r="C72" s="9" t="s">
        <v>2598</v>
      </c>
      <c r="D72" s="91" t="s">
        <v>16651</v>
      </c>
      <c r="E72" s="91"/>
      <c r="F72" s="155" t="s">
        <v>152</v>
      </c>
      <c r="G72" s="91"/>
    </row>
    <row r="73">
      <c r="A73" s="575" t="s">
        <v>230</v>
      </c>
      <c r="B73" s="574" t="s">
        <v>12701</v>
      </c>
      <c r="C73" s="9" t="s">
        <v>2598</v>
      </c>
      <c r="D73" s="91" t="s">
        <v>12743</v>
      </c>
      <c r="E73" s="91"/>
      <c r="F73" s="91" t="s">
        <v>3345</v>
      </c>
      <c r="G73" s="91"/>
    </row>
    <row r="74">
      <c r="A74" s="575" t="s">
        <v>230</v>
      </c>
      <c r="B74" s="574" t="s">
        <v>12701</v>
      </c>
      <c r="C74" s="9"/>
      <c r="D74" s="91" t="s">
        <v>7630</v>
      </c>
      <c r="E74" s="91"/>
      <c r="F74" s="155" t="s">
        <v>152</v>
      </c>
      <c r="G74" s="91"/>
    </row>
    <row r="75">
      <c r="A75" s="575" t="s">
        <v>248</v>
      </c>
      <c r="B75" s="574" t="s">
        <v>12844</v>
      </c>
      <c r="C75" s="9"/>
      <c r="D75" s="91" t="s">
        <v>5975</v>
      </c>
      <c r="E75" s="91"/>
      <c r="F75" s="155" t="s">
        <v>152</v>
      </c>
      <c r="G75" s="91"/>
    </row>
    <row r="76">
      <c r="A76" s="575" t="s">
        <v>248</v>
      </c>
      <c r="B76" s="574" t="s">
        <v>12844</v>
      </c>
      <c r="C76" s="9" t="s">
        <v>5966</v>
      </c>
      <c r="D76" s="91"/>
      <c r="E76" s="91" t="s">
        <v>16702</v>
      </c>
      <c r="F76" s="91" t="s">
        <v>16703</v>
      </c>
      <c r="G76" s="91"/>
    </row>
    <row r="77">
      <c r="A77" s="575" t="s">
        <v>248</v>
      </c>
      <c r="B77" s="574" t="s">
        <v>12844</v>
      </c>
      <c r="C77" s="9" t="s">
        <v>5966</v>
      </c>
      <c r="D77" s="91"/>
      <c r="E77" s="91" t="s">
        <v>16704</v>
      </c>
      <c r="F77" s="91" t="s">
        <v>16705</v>
      </c>
      <c r="G77" s="91"/>
    </row>
    <row r="78">
      <c r="A78" s="575" t="s">
        <v>248</v>
      </c>
      <c r="B78" s="574" t="s">
        <v>12844</v>
      </c>
      <c r="C78" s="9" t="s">
        <v>5966</v>
      </c>
      <c r="D78" s="91"/>
      <c r="E78" s="91" t="s">
        <v>16706</v>
      </c>
      <c r="F78" s="155" t="s">
        <v>152</v>
      </c>
      <c r="G78" s="91"/>
    </row>
    <row r="79">
      <c r="A79" s="575" t="s">
        <v>248</v>
      </c>
      <c r="B79" s="574" t="s">
        <v>4553</v>
      </c>
      <c r="C79" s="9" t="s">
        <v>5966</v>
      </c>
      <c r="D79" s="91" t="s">
        <v>16707</v>
      </c>
      <c r="E79" s="91"/>
      <c r="F79" s="91"/>
      <c r="G79" s="91"/>
    </row>
    <row r="80">
      <c r="A80" s="573" t="s">
        <v>248</v>
      </c>
      <c r="B80" s="574" t="s">
        <v>4496</v>
      </c>
      <c r="C80" s="9" t="s">
        <v>4504</v>
      </c>
      <c r="D80" s="91" t="s">
        <v>16662</v>
      </c>
      <c r="E80" s="91" t="s">
        <v>16656</v>
      </c>
      <c r="F80" s="155" t="s">
        <v>152</v>
      </c>
      <c r="G80" s="91"/>
    </row>
    <row r="81">
      <c r="A81" s="573" t="s">
        <v>248</v>
      </c>
      <c r="B81" s="574" t="s">
        <v>4496</v>
      </c>
      <c r="C81" s="9" t="s">
        <v>4509</v>
      </c>
      <c r="D81" s="91" t="s">
        <v>16708</v>
      </c>
      <c r="E81" s="91" t="s">
        <v>16709</v>
      </c>
      <c r="F81" s="91" t="s">
        <v>16710</v>
      </c>
      <c r="G81" s="91"/>
    </row>
    <row r="82">
      <c r="A82" s="573" t="s">
        <v>248</v>
      </c>
      <c r="B82" s="574" t="s">
        <v>4496</v>
      </c>
      <c r="C82" s="9" t="s">
        <v>5067</v>
      </c>
      <c r="D82" s="91" t="s">
        <v>10730</v>
      </c>
      <c r="E82" s="91"/>
      <c r="F82" s="91" t="s">
        <v>16711</v>
      </c>
      <c r="G82" s="91"/>
    </row>
    <row r="83">
      <c r="A83" s="573" t="s">
        <v>248</v>
      </c>
      <c r="B83" s="574" t="s">
        <v>4496</v>
      </c>
      <c r="C83" s="9" t="s">
        <v>5067</v>
      </c>
      <c r="D83" s="91" t="s">
        <v>13104</v>
      </c>
      <c r="E83" s="91"/>
      <c r="F83" s="91" t="s">
        <v>16712</v>
      </c>
      <c r="G83" s="91"/>
    </row>
    <row r="84">
      <c r="A84" s="573" t="s">
        <v>248</v>
      </c>
      <c r="B84" s="574" t="s">
        <v>16621</v>
      </c>
      <c r="C84" s="9"/>
      <c r="D84" s="91" t="s">
        <v>16713</v>
      </c>
      <c r="E84" s="91"/>
      <c r="F84" s="91" t="s">
        <v>16703</v>
      </c>
      <c r="G84" s="91"/>
    </row>
    <row r="85">
      <c r="A85" s="573" t="s">
        <v>248</v>
      </c>
      <c r="B85" s="574" t="s">
        <v>16621</v>
      </c>
      <c r="C85" s="9"/>
      <c r="D85" s="91" t="s">
        <v>16622</v>
      </c>
      <c r="E85" s="91"/>
      <c r="F85" s="91" t="s">
        <v>16714</v>
      </c>
    </row>
    <row r="86">
      <c r="A86" s="573" t="s">
        <v>248</v>
      </c>
      <c r="B86" s="574" t="s">
        <v>16715</v>
      </c>
      <c r="C86" s="9"/>
      <c r="D86" s="91" t="s">
        <v>16716</v>
      </c>
      <c r="E86" s="91" t="s">
        <v>16717</v>
      </c>
      <c r="F86" s="91" t="s">
        <v>16718</v>
      </c>
      <c r="G86" s="91"/>
    </row>
    <row r="87">
      <c r="A87" s="573" t="s">
        <v>248</v>
      </c>
      <c r="B87" s="574" t="s">
        <v>16624</v>
      </c>
      <c r="C87" s="9"/>
      <c r="D87" s="91" t="s">
        <v>16673</v>
      </c>
      <c r="E87" s="91"/>
      <c r="F87" s="155" t="s">
        <v>152</v>
      </c>
      <c r="G87" s="91"/>
    </row>
    <row r="88">
      <c r="A88" s="573" t="s">
        <v>248</v>
      </c>
      <c r="B88" s="574" t="s">
        <v>10930</v>
      </c>
      <c r="C88" s="9"/>
      <c r="D88" s="91" t="s">
        <v>16677</v>
      </c>
      <c r="E88" s="91" t="s">
        <v>16719</v>
      </c>
      <c r="F88" s="91" t="s">
        <v>16720</v>
      </c>
      <c r="G88" s="91"/>
    </row>
    <row r="89">
      <c r="A89" s="573" t="s">
        <v>248</v>
      </c>
      <c r="B89" s="574" t="s">
        <v>10930</v>
      </c>
      <c r="C89" s="9"/>
      <c r="D89" s="9" t="s">
        <v>16676</v>
      </c>
      <c r="E89" s="91"/>
      <c r="F89" s="155" t="s">
        <v>152</v>
      </c>
      <c r="G89" s="91"/>
    </row>
    <row r="90">
      <c r="A90" s="60" t="s">
        <v>366</v>
      </c>
    </row>
    <row r="91">
      <c r="A91" s="573" t="s">
        <v>368</v>
      </c>
      <c r="B91" s="574" t="s">
        <v>368</v>
      </c>
      <c r="C91" s="9"/>
      <c r="D91" s="9"/>
      <c r="E91" s="91" t="s">
        <v>5966</v>
      </c>
      <c r="F91" s="91" t="s">
        <v>16703</v>
      </c>
      <c r="G91" s="91"/>
    </row>
    <row r="92">
      <c r="A92" s="1" t="s">
        <v>16721</v>
      </c>
    </row>
    <row r="93">
      <c r="A93" s="576" t="s">
        <v>230</v>
      </c>
      <c r="B93" s="577" t="s">
        <v>12701</v>
      </c>
      <c r="C93" s="105" t="s">
        <v>2598</v>
      </c>
      <c r="D93" s="109" t="s">
        <v>16651</v>
      </c>
      <c r="E93" s="112"/>
      <c r="F93" s="578" t="s">
        <v>152</v>
      </c>
      <c r="G93" s="91"/>
    </row>
    <row r="94">
      <c r="A94" s="576" t="s">
        <v>248</v>
      </c>
      <c r="B94" s="577" t="s">
        <v>12844</v>
      </c>
      <c r="C94" s="105" t="s">
        <v>5966</v>
      </c>
      <c r="D94" s="109"/>
      <c r="E94" s="109" t="s">
        <v>16618</v>
      </c>
      <c r="F94" s="578" t="s">
        <v>152</v>
      </c>
      <c r="G94" s="91"/>
    </row>
    <row r="95">
      <c r="A95" s="576" t="s">
        <v>248</v>
      </c>
      <c r="B95" s="577" t="s">
        <v>12844</v>
      </c>
      <c r="C95" s="105" t="s">
        <v>5966</v>
      </c>
      <c r="D95" s="109"/>
      <c r="E95" s="109" t="s">
        <v>16704</v>
      </c>
      <c r="F95" s="578" t="s">
        <v>152</v>
      </c>
      <c r="G95" s="91"/>
    </row>
    <row r="96">
      <c r="A96" s="576" t="s">
        <v>248</v>
      </c>
      <c r="B96" s="577" t="s">
        <v>16624</v>
      </c>
      <c r="C96" s="105"/>
      <c r="D96" s="109" t="s">
        <v>16673</v>
      </c>
      <c r="E96" s="109"/>
      <c r="F96" s="578" t="s">
        <v>152</v>
      </c>
      <c r="G96" s="91"/>
    </row>
    <row r="97">
      <c r="A97" s="576" t="s">
        <v>248</v>
      </c>
      <c r="B97" s="577" t="s">
        <v>10930</v>
      </c>
      <c r="C97" s="105"/>
      <c r="D97" s="109" t="s">
        <v>16677</v>
      </c>
      <c r="E97" s="147" t="s">
        <v>16719</v>
      </c>
      <c r="F97" s="578" t="s">
        <v>152</v>
      </c>
      <c r="G97" s="91"/>
    </row>
    <row r="98">
      <c r="A98" s="1" t="s">
        <v>16722</v>
      </c>
    </row>
    <row r="99">
      <c r="A99" s="256" t="s">
        <v>1454</v>
      </c>
      <c r="B99" s="570" t="s">
        <v>16723</v>
      </c>
      <c r="C99" s="91" t="s">
        <v>16724</v>
      </c>
      <c r="D99" s="147" t="s">
        <v>16725</v>
      </c>
      <c r="E99" s="91" t="s">
        <v>16726</v>
      </c>
      <c r="F99" s="91" t="s">
        <v>16727</v>
      </c>
      <c r="G99" s="114"/>
    </row>
    <row r="100">
      <c r="A100" s="256" t="s">
        <v>4371</v>
      </c>
      <c r="B100" s="570" t="s">
        <v>4472</v>
      </c>
      <c r="C100" s="105" t="s">
        <v>16647</v>
      </c>
      <c r="D100" s="105" t="s">
        <v>16648</v>
      </c>
      <c r="E100" s="109" t="s">
        <v>16728</v>
      </c>
      <c r="F100" s="109" t="s">
        <v>16729</v>
      </c>
      <c r="G100" s="91"/>
    </row>
    <row r="101">
      <c r="A101" s="256" t="s">
        <v>4371</v>
      </c>
      <c r="B101" s="570" t="s">
        <v>4472</v>
      </c>
      <c r="C101" s="105" t="s">
        <v>16730</v>
      </c>
      <c r="D101" s="109" t="s">
        <v>16731</v>
      </c>
      <c r="E101" s="109"/>
      <c r="F101" s="147" t="s">
        <v>16732</v>
      </c>
      <c r="G101" s="91"/>
    </row>
    <row r="102">
      <c r="A102" s="256" t="s">
        <v>230</v>
      </c>
      <c r="B102" s="570" t="s">
        <v>12701</v>
      </c>
      <c r="C102" s="105" t="s">
        <v>4548</v>
      </c>
      <c r="D102" s="109" t="s">
        <v>16733</v>
      </c>
      <c r="E102" s="109"/>
      <c r="F102" s="109" t="s">
        <v>16734</v>
      </c>
      <c r="G102" s="91"/>
    </row>
    <row r="103">
      <c r="A103" s="256" t="s">
        <v>230</v>
      </c>
      <c r="B103" s="570" t="s">
        <v>12701</v>
      </c>
      <c r="C103" s="105" t="s">
        <v>4548</v>
      </c>
      <c r="D103" s="147" t="s">
        <v>16735</v>
      </c>
      <c r="E103" s="109"/>
      <c r="F103" s="91" t="s">
        <v>16736</v>
      </c>
      <c r="G103" s="91"/>
    </row>
    <row r="104">
      <c r="A104" s="256" t="s">
        <v>230</v>
      </c>
      <c r="B104" s="570" t="s">
        <v>12701</v>
      </c>
      <c r="C104" s="105" t="s">
        <v>4551</v>
      </c>
      <c r="D104" s="109" t="s">
        <v>4552</v>
      </c>
      <c r="E104" s="109" t="s">
        <v>16737</v>
      </c>
      <c r="F104" s="109" t="s">
        <v>16738</v>
      </c>
      <c r="G104" s="91"/>
    </row>
    <row r="105">
      <c r="A105" s="256" t="s">
        <v>230</v>
      </c>
      <c r="B105" s="570" t="s">
        <v>12701</v>
      </c>
      <c r="C105" s="105" t="s">
        <v>4551</v>
      </c>
      <c r="D105" s="109" t="s">
        <v>12730</v>
      </c>
      <c r="E105" s="109"/>
      <c r="F105" s="109" t="s">
        <v>16739</v>
      </c>
      <c r="G105" s="91"/>
    </row>
    <row r="106">
      <c r="A106" s="256" t="s">
        <v>230</v>
      </c>
      <c r="B106" s="570" t="s">
        <v>12701</v>
      </c>
      <c r="C106" s="105" t="s">
        <v>4551</v>
      </c>
      <c r="D106" s="109" t="s">
        <v>12733</v>
      </c>
      <c r="E106" s="109"/>
      <c r="F106" s="109" t="s">
        <v>16740</v>
      </c>
      <c r="G106" s="91"/>
    </row>
    <row r="107">
      <c r="A107" s="256" t="s">
        <v>230</v>
      </c>
      <c r="B107" s="570" t="s">
        <v>12701</v>
      </c>
      <c r="C107" s="105" t="s">
        <v>4551</v>
      </c>
      <c r="D107" s="109" t="s">
        <v>12537</v>
      </c>
      <c r="E107" s="109"/>
      <c r="F107" s="109" t="s">
        <v>16741</v>
      </c>
      <c r="G107" s="91"/>
    </row>
    <row r="108">
      <c r="A108" s="256" t="s">
        <v>248</v>
      </c>
      <c r="B108" s="570" t="s">
        <v>4553</v>
      </c>
      <c r="C108" s="105" t="s">
        <v>572</v>
      </c>
      <c r="D108" s="147" t="s">
        <v>16742</v>
      </c>
      <c r="E108" s="109"/>
      <c r="F108" s="109" t="s">
        <v>16743</v>
      </c>
      <c r="G108" s="91"/>
    </row>
    <row r="109">
      <c r="A109" s="256" t="s">
        <v>248</v>
      </c>
      <c r="B109" s="570" t="s">
        <v>4553</v>
      </c>
      <c r="C109" s="105" t="s">
        <v>4554</v>
      </c>
      <c r="D109" s="147" t="s">
        <v>16744</v>
      </c>
      <c r="E109" s="112"/>
      <c r="F109" s="109" t="s">
        <v>16745</v>
      </c>
      <c r="G109" s="91"/>
    </row>
    <row r="110">
      <c r="A110" s="256" t="s">
        <v>248</v>
      </c>
      <c r="B110" s="570" t="s">
        <v>4553</v>
      </c>
      <c r="C110" s="105" t="s">
        <v>5966</v>
      </c>
      <c r="D110" s="109" t="s">
        <v>16746</v>
      </c>
      <c r="E110" s="109" t="s">
        <v>16747</v>
      </c>
      <c r="F110" s="109" t="s">
        <v>16748</v>
      </c>
      <c r="G110" s="91"/>
    </row>
    <row r="111">
      <c r="A111" s="256" t="s">
        <v>248</v>
      </c>
      <c r="B111" s="570" t="s">
        <v>4553</v>
      </c>
      <c r="C111" s="105" t="s">
        <v>5966</v>
      </c>
      <c r="D111" s="109" t="s">
        <v>16749</v>
      </c>
      <c r="E111" s="109"/>
      <c r="F111" s="109" t="s">
        <v>16750</v>
      </c>
      <c r="G111" s="91"/>
    </row>
    <row r="112">
      <c r="A112" s="256" t="s">
        <v>248</v>
      </c>
      <c r="B112" s="570" t="s">
        <v>4553</v>
      </c>
      <c r="C112" s="105" t="s">
        <v>5966</v>
      </c>
      <c r="D112" s="109" t="s">
        <v>16751</v>
      </c>
      <c r="E112" s="109"/>
      <c r="F112" s="109" t="s">
        <v>16752</v>
      </c>
      <c r="G112" s="91"/>
    </row>
    <row r="113">
      <c r="A113" s="256" t="s">
        <v>248</v>
      </c>
      <c r="B113" s="570" t="s">
        <v>4553</v>
      </c>
      <c r="C113" s="105" t="s">
        <v>5966</v>
      </c>
      <c r="D113" s="147" t="s">
        <v>16753</v>
      </c>
      <c r="E113" s="147"/>
      <c r="F113" s="578" t="s">
        <v>152</v>
      </c>
      <c r="G113" s="91"/>
    </row>
    <row r="114">
      <c r="A114" s="256" t="s">
        <v>248</v>
      </c>
      <c r="B114" s="570" t="s">
        <v>4553</v>
      </c>
      <c r="C114" s="105" t="s">
        <v>5966</v>
      </c>
      <c r="D114" s="109" t="s">
        <v>16754</v>
      </c>
      <c r="E114" s="109"/>
      <c r="F114" s="578" t="s">
        <v>152</v>
      </c>
      <c r="G114" s="91"/>
    </row>
    <row r="115">
      <c r="A115" s="256" t="s">
        <v>248</v>
      </c>
      <c r="B115" s="570" t="s">
        <v>4553</v>
      </c>
      <c r="C115" s="105" t="s">
        <v>5966</v>
      </c>
      <c r="D115" s="109" t="s">
        <v>16755</v>
      </c>
      <c r="E115" s="109"/>
      <c r="F115" s="578" t="s">
        <v>152</v>
      </c>
      <c r="G115" s="91"/>
    </row>
    <row r="116">
      <c r="A116" s="256" t="s">
        <v>248</v>
      </c>
      <c r="B116" s="570" t="s">
        <v>4553</v>
      </c>
      <c r="C116" s="105" t="s">
        <v>5966</v>
      </c>
      <c r="D116" s="109" t="s">
        <v>16686</v>
      </c>
      <c r="E116" s="109"/>
      <c r="F116" s="109" t="s">
        <v>16756</v>
      </c>
      <c r="G116" s="91"/>
    </row>
    <row r="117">
      <c r="A117" s="256" t="s">
        <v>248</v>
      </c>
      <c r="B117" s="570" t="s">
        <v>4553</v>
      </c>
      <c r="C117" s="105" t="s">
        <v>5966</v>
      </c>
      <c r="D117" s="109" t="s">
        <v>16757</v>
      </c>
      <c r="E117" s="109"/>
      <c r="F117" s="109" t="s">
        <v>16758</v>
      </c>
      <c r="G117" s="91"/>
    </row>
    <row r="118">
      <c r="A118" s="256" t="s">
        <v>248</v>
      </c>
      <c r="B118" s="570" t="s">
        <v>4553</v>
      </c>
      <c r="C118" s="105" t="s">
        <v>5966</v>
      </c>
      <c r="D118" s="109" t="s">
        <v>16759</v>
      </c>
      <c r="E118" s="109"/>
      <c r="F118" s="109" t="s">
        <v>16760</v>
      </c>
      <c r="G118" s="91"/>
    </row>
    <row r="119">
      <c r="A119" s="256" t="s">
        <v>248</v>
      </c>
      <c r="B119" s="570" t="s">
        <v>4553</v>
      </c>
      <c r="C119" s="105" t="s">
        <v>5966</v>
      </c>
      <c r="D119" s="109" t="s">
        <v>6411</v>
      </c>
      <c r="E119" s="109"/>
      <c r="F119" s="109" t="s">
        <v>16761</v>
      </c>
      <c r="G119" s="91"/>
    </row>
    <row r="120">
      <c r="A120" s="256" t="s">
        <v>248</v>
      </c>
      <c r="B120" s="570" t="s">
        <v>4553</v>
      </c>
      <c r="C120" s="105" t="s">
        <v>5966</v>
      </c>
      <c r="D120" s="109" t="s">
        <v>16762</v>
      </c>
      <c r="E120" s="109"/>
      <c r="F120" s="109" t="s">
        <v>16763</v>
      </c>
      <c r="G120" s="91"/>
    </row>
    <row r="121">
      <c r="A121" s="256" t="s">
        <v>248</v>
      </c>
      <c r="B121" s="570" t="s">
        <v>4553</v>
      </c>
      <c r="C121" s="105" t="s">
        <v>5966</v>
      </c>
      <c r="D121" s="109" t="s">
        <v>16764</v>
      </c>
      <c r="E121" s="109"/>
      <c r="F121" s="109" t="s">
        <v>16765</v>
      </c>
      <c r="G121" s="91"/>
    </row>
    <row r="122">
      <c r="A122" s="256" t="s">
        <v>248</v>
      </c>
      <c r="B122" s="570" t="s">
        <v>4553</v>
      </c>
      <c r="C122" s="105" t="s">
        <v>5966</v>
      </c>
      <c r="D122" s="109" t="s">
        <v>16766</v>
      </c>
      <c r="E122" s="109"/>
      <c r="F122" s="109" t="s">
        <v>16767</v>
      </c>
      <c r="G122" s="91"/>
    </row>
    <row r="123">
      <c r="A123" s="256" t="s">
        <v>248</v>
      </c>
      <c r="B123" s="570" t="s">
        <v>4496</v>
      </c>
      <c r="C123" s="105" t="s">
        <v>16768</v>
      </c>
      <c r="D123" s="109" t="s">
        <v>16769</v>
      </c>
      <c r="E123" s="109"/>
      <c r="F123" s="109" t="s">
        <v>16763</v>
      </c>
      <c r="G123" s="91"/>
    </row>
    <row r="124">
      <c r="A124" s="256" t="s">
        <v>248</v>
      </c>
      <c r="B124" s="570" t="s">
        <v>4496</v>
      </c>
      <c r="C124" s="105" t="s">
        <v>16770</v>
      </c>
      <c r="D124" s="109" t="s">
        <v>16771</v>
      </c>
      <c r="E124" s="109"/>
      <c r="F124" s="109" t="s">
        <v>16765</v>
      </c>
      <c r="G124" s="91"/>
    </row>
    <row r="125">
      <c r="A125" s="256" t="s">
        <v>248</v>
      </c>
      <c r="B125" s="570" t="s">
        <v>4496</v>
      </c>
      <c r="C125" s="105" t="s">
        <v>16770</v>
      </c>
      <c r="D125" s="109" t="s">
        <v>16772</v>
      </c>
      <c r="E125" s="109"/>
      <c r="F125" s="109" t="s">
        <v>7454</v>
      </c>
      <c r="G125" s="91"/>
    </row>
    <row r="126">
      <c r="A126" s="256" t="s">
        <v>248</v>
      </c>
      <c r="B126" s="570" t="s">
        <v>16773</v>
      </c>
      <c r="C126" s="105"/>
      <c r="D126" s="109"/>
      <c r="E126" s="109" t="s">
        <v>16774</v>
      </c>
      <c r="F126" s="109" t="s">
        <v>16775</v>
      </c>
      <c r="G126" s="91"/>
    </row>
    <row r="127">
      <c r="A127" s="256" t="s">
        <v>248</v>
      </c>
      <c r="B127" s="570" t="s">
        <v>16776</v>
      </c>
      <c r="C127" s="105"/>
      <c r="D127" s="109"/>
      <c r="E127" s="109" t="s">
        <v>1130</v>
      </c>
      <c r="F127" s="578" t="s">
        <v>152</v>
      </c>
      <c r="G127" s="91"/>
    </row>
    <row r="128">
      <c r="A128" s="256" t="s">
        <v>248</v>
      </c>
      <c r="B128" s="570" t="s">
        <v>16667</v>
      </c>
      <c r="C128" s="105"/>
      <c r="D128" s="109" t="s">
        <v>16668</v>
      </c>
      <c r="E128" s="109"/>
      <c r="F128" s="147" t="s">
        <v>16777</v>
      </c>
      <c r="G128" s="91"/>
    </row>
    <row r="129">
      <c r="A129" s="256" t="s">
        <v>248</v>
      </c>
      <c r="B129" s="570" t="s">
        <v>16621</v>
      </c>
      <c r="C129" s="105"/>
      <c r="D129" s="109" t="s">
        <v>16713</v>
      </c>
      <c r="E129" s="109"/>
      <c r="F129" s="109" t="s">
        <v>16740</v>
      </c>
      <c r="G129" s="91"/>
    </row>
    <row r="130">
      <c r="A130" s="256" t="s">
        <v>248</v>
      </c>
      <c r="B130" s="570" t="s">
        <v>16621</v>
      </c>
      <c r="C130" s="105"/>
      <c r="D130" s="109" t="s">
        <v>16672</v>
      </c>
      <c r="E130" s="109"/>
      <c r="F130" s="109" t="s">
        <v>16778</v>
      </c>
      <c r="G130" s="91"/>
    </row>
    <row r="131">
      <c r="A131" s="256" t="s">
        <v>248</v>
      </c>
      <c r="B131" s="570" t="s">
        <v>16624</v>
      </c>
      <c r="C131" s="105"/>
      <c r="D131" s="147" t="s">
        <v>16625</v>
      </c>
      <c r="E131" s="109"/>
      <c r="F131" s="109" t="s">
        <v>16779</v>
      </c>
      <c r="G131" s="91"/>
    </row>
    <row r="132">
      <c r="A132" s="256" t="s">
        <v>248</v>
      </c>
      <c r="B132" s="570" t="s">
        <v>16624</v>
      </c>
      <c r="C132" s="105"/>
      <c r="D132" s="109" t="s">
        <v>16673</v>
      </c>
      <c r="E132" s="109"/>
      <c r="F132" s="578" t="s">
        <v>152</v>
      </c>
      <c r="G132" s="91"/>
    </row>
    <row r="133">
      <c r="A133" s="256" t="s">
        <v>248</v>
      </c>
      <c r="B133" s="570" t="s">
        <v>16780</v>
      </c>
      <c r="C133" s="105"/>
      <c r="D133" s="109" t="s">
        <v>16781</v>
      </c>
      <c r="E133" s="109"/>
      <c r="F133" s="109" t="s">
        <v>16763</v>
      </c>
      <c r="G133" s="91"/>
    </row>
    <row r="134">
      <c r="A134" s="256" t="s">
        <v>248</v>
      </c>
      <c r="B134" s="570" t="s">
        <v>16780</v>
      </c>
      <c r="C134" s="105"/>
      <c r="D134" s="109" t="s">
        <v>16782</v>
      </c>
      <c r="E134" s="109"/>
      <c r="F134" s="109" t="s">
        <v>16710</v>
      </c>
      <c r="G134" s="91"/>
    </row>
    <row r="135">
      <c r="A135" s="256" t="s">
        <v>248</v>
      </c>
      <c r="B135" s="570" t="s">
        <v>4580</v>
      </c>
      <c r="C135" s="105" t="s">
        <v>11074</v>
      </c>
      <c r="D135" s="109" t="s">
        <v>16783</v>
      </c>
      <c r="E135" s="109"/>
      <c r="F135" s="109" t="s">
        <v>16784</v>
      </c>
      <c r="G135" s="91"/>
    </row>
    <row r="136">
      <c r="A136" s="256" t="s">
        <v>248</v>
      </c>
      <c r="B136" s="570" t="s">
        <v>4580</v>
      </c>
      <c r="C136" s="105" t="s">
        <v>11074</v>
      </c>
      <c r="D136" s="109" t="s">
        <v>16785</v>
      </c>
      <c r="E136" s="109"/>
      <c r="F136" s="109" t="s">
        <v>16786</v>
      </c>
      <c r="G136" s="91"/>
    </row>
    <row r="137">
      <c r="A137" s="256" t="s">
        <v>248</v>
      </c>
      <c r="B137" s="570" t="s">
        <v>10930</v>
      </c>
      <c r="C137" s="105"/>
      <c r="D137" s="109" t="s">
        <v>16787</v>
      </c>
      <c r="E137" s="109"/>
      <c r="F137" s="109" t="s">
        <v>16788</v>
      </c>
      <c r="G137" s="91"/>
    </row>
    <row r="138">
      <c r="A138" s="256" t="s">
        <v>248</v>
      </c>
      <c r="B138" s="570" t="s">
        <v>10930</v>
      </c>
      <c r="C138" s="105"/>
      <c r="D138" s="109" t="s">
        <v>16676</v>
      </c>
      <c r="E138" s="109"/>
      <c r="F138" s="109" t="s">
        <v>16789</v>
      </c>
      <c r="G138" s="91"/>
    </row>
    <row r="139">
      <c r="A139" s="256" t="s">
        <v>248</v>
      </c>
      <c r="B139" s="570" t="s">
        <v>10930</v>
      </c>
      <c r="C139" s="105"/>
      <c r="D139" s="109" t="s">
        <v>16677</v>
      </c>
      <c r="E139" s="147" t="s">
        <v>16719</v>
      </c>
      <c r="F139" s="109" t="s">
        <v>16790</v>
      </c>
      <c r="G139" s="91"/>
    </row>
    <row r="140">
      <c r="A140" s="256" t="s">
        <v>248</v>
      </c>
      <c r="B140" s="570" t="s">
        <v>10930</v>
      </c>
      <c r="C140" s="105"/>
      <c r="D140" s="109" t="s">
        <v>16627</v>
      </c>
      <c r="E140" s="109"/>
      <c r="F140" s="578" t="s">
        <v>152</v>
      </c>
      <c r="G140" s="91"/>
    </row>
    <row r="141">
      <c r="A141" s="256" t="s">
        <v>248</v>
      </c>
      <c r="B141" s="570" t="s">
        <v>10930</v>
      </c>
      <c r="C141" s="105"/>
      <c r="D141" s="109" t="s">
        <v>16791</v>
      </c>
      <c r="E141" s="109"/>
      <c r="F141" s="109" t="s">
        <v>16763</v>
      </c>
      <c r="G141" s="91"/>
    </row>
    <row r="142">
      <c r="A142" s="256" t="s">
        <v>248</v>
      </c>
      <c r="B142" s="570" t="s">
        <v>10930</v>
      </c>
      <c r="C142" s="105"/>
      <c r="D142" s="109" t="s">
        <v>16630</v>
      </c>
      <c r="E142" s="109" t="s">
        <v>358</v>
      </c>
      <c r="F142" s="578" t="s">
        <v>152</v>
      </c>
      <c r="G142" s="91"/>
    </row>
    <row r="143">
      <c r="A143" s="256" t="s">
        <v>248</v>
      </c>
      <c r="B143" s="570" t="s">
        <v>10930</v>
      </c>
      <c r="C143" s="105"/>
      <c r="D143" s="109" t="s">
        <v>16792</v>
      </c>
      <c r="E143" s="109"/>
      <c r="F143" s="109" t="s">
        <v>16734</v>
      </c>
      <c r="G143" s="91"/>
    </row>
    <row r="144">
      <c r="A144" s="256" t="s">
        <v>988</v>
      </c>
      <c r="B144" s="570" t="s">
        <v>994</v>
      </c>
      <c r="C144" s="106" t="s">
        <v>16793</v>
      </c>
      <c r="D144" s="109" t="s">
        <v>16794</v>
      </c>
      <c r="E144" s="147" t="s">
        <v>16795</v>
      </c>
      <c r="F144" s="147" t="s">
        <v>16777</v>
      </c>
      <c r="G144" s="91"/>
    </row>
    <row r="145">
      <c r="A145" s="256" t="s">
        <v>988</v>
      </c>
      <c r="B145" s="570" t="s">
        <v>994</v>
      </c>
      <c r="C145" s="106" t="s">
        <v>16796</v>
      </c>
      <c r="D145" s="147" t="s">
        <v>16797</v>
      </c>
      <c r="E145" s="147" t="s">
        <v>16798</v>
      </c>
      <c r="F145" s="91" t="s">
        <v>16799</v>
      </c>
      <c r="G145" s="91"/>
    </row>
    <row r="146">
      <c r="A146" s="256" t="s">
        <v>1035</v>
      </c>
      <c r="B146" s="570" t="s">
        <v>16800</v>
      </c>
      <c r="C146" s="106" t="s">
        <v>16801</v>
      </c>
      <c r="D146" s="243" t="s">
        <v>16802</v>
      </c>
      <c r="E146" s="147" t="s">
        <v>556</v>
      </c>
      <c r="F146" s="109" t="s">
        <v>16803</v>
      </c>
      <c r="G146" s="91"/>
    </row>
    <row r="147">
      <c r="A147" s="256" t="s">
        <v>1035</v>
      </c>
      <c r="B147" s="570" t="s">
        <v>16800</v>
      </c>
      <c r="C147" s="106" t="s">
        <v>16804</v>
      </c>
      <c r="D147" s="243" t="s">
        <v>16805</v>
      </c>
      <c r="E147" s="147" t="s">
        <v>358</v>
      </c>
      <c r="F147" s="109" t="s">
        <v>16806</v>
      </c>
      <c r="G147" s="91"/>
    </row>
    <row r="148">
      <c r="A148" s="256" t="s">
        <v>1035</v>
      </c>
      <c r="B148" s="570" t="s">
        <v>16800</v>
      </c>
      <c r="C148" s="106" t="s">
        <v>16807</v>
      </c>
      <c r="D148" s="243" t="s">
        <v>16808</v>
      </c>
      <c r="E148" s="147" t="s">
        <v>15037</v>
      </c>
      <c r="F148" s="109" t="s">
        <v>16809</v>
      </c>
      <c r="G148" s="91"/>
    </row>
    <row r="149">
      <c r="A149" s="256" t="s">
        <v>1035</v>
      </c>
      <c r="B149" s="570" t="s">
        <v>16800</v>
      </c>
      <c r="C149" s="106" t="s">
        <v>16810</v>
      </c>
      <c r="D149" s="243" t="s">
        <v>16811</v>
      </c>
      <c r="E149" s="147" t="s">
        <v>15037</v>
      </c>
      <c r="F149" s="109" t="s">
        <v>16812</v>
      </c>
      <c r="G149" s="91"/>
    </row>
    <row r="150">
      <c r="A150" s="256" t="s">
        <v>566</v>
      </c>
      <c r="B150" s="570" t="s">
        <v>12217</v>
      </c>
      <c r="C150" s="106" t="s">
        <v>16813</v>
      </c>
      <c r="D150" s="109" t="s">
        <v>16814</v>
      </c>
      <c r="E150" s="109"/>
      <c r="F150" s="109" t="s">
        <v>16815</v>
      </c>
      <c r="G150" s="91"/>
    </row>
    <row r="151">
      <c r="A151" s="256" t="s">
        <v>566</v>
      </c>
      <c r="B151" s="570" t="s">
        <v>12217</v>
      </c>
      <c r="C151" s="106" t="s">
        <v>16816</v>
      </c>
      <c r="D151" s="109" t="s">
        <v>16817</v>
      </c>
      <c r="E151" s="109"/>
      <c r="F151" s="109" t="s">
        <v>16818</v>
      </c>
      <c r="G151" s="91"/>
    </row>
    <row r="152">
      <c r="A152" s="60" t="s">
        <v>366</v>
      </c>
    </row>
    <row r="153">
      <c r="A153" s="256" t="s">
        <v>368</v>
      </c>
      <c r="B153" s="570" t="s">
        <v>368</v>
      </c>
      <c r="C153" s="91"/>
      <c r="D153" s="109" t="s">
        <v>16819</v>
      </c>
      <c r="E153" s="91"/>
      <c r="F153" s="91" t="s">
        <v>16820</v>
      </c>
      <c r="G153" s="579" t="s">
        <v>16821</v>
      </c>
    </row>
    <row r="154">
      <c r="A154" s="256" t="s">
        <v>368</v>
      </c>
      <c r="B154" s="570" t="s">
        <v>368</v>
      </c>
      <c r="C154" s="91"/>
      <c r="D154" s="109" t="s">
        <v>16822</v>
      </c>
      <c r="E154" s="91"/>
      <c r="F154" s="91" t="s">
        <v>16823</v>
      </c>
      <c r="G154" s="114" t="s">
        <v>1333</v>
      </c>
    </row>
    <row r="155">
      <c r="A155" s="256" t="s">
        <v>368</v>
      </c>
      <c r="B155" s="570" t="s">
        <v>368</v>
      </c>
      <c r="C155" s="91"/>
      <c r="D155" s="109" t="s">
        <v>16824</v>
      </c>
      <c r="E155" s="91"/>
      <c r="F155" s="91" t="s">
        <v>16825</v>
      </c>
      <c r="G155" s="579" t="s">
        <v>16826</v>
      </c>
    </row>
    <row r="156">
      <c r="A156" s="256" t="s">
        <v>368</v>
      </c>
      <c r="B156" s="570" t="s">
        <v>368</v>
      </c>
      <c r="C156" s="91"/>
      <c r="D156" s="109" t="s">
        <v>16827</v>
      </c>
      <c r="E156" s="91"/>
      <c r="F156" s="91" t="s">
        <v>16732</v>
      </c>
      <c r="G156" s="114" t="s">
        <v>1333</v>
      </c>
    </row>
    <row r="157">
      <c r="A157" s="256" t="s">
        <v>368</v>
      </c>
      <c r="B157" s="570" t="s">
        <v>368</v>
      </c>
      <c r="C157" s="91"/>
      <c r="D157" s="109" t="s">
        <v>16828</v>
      </c>
      <c r="E157" s="91"/>
      <c r="F157" s="91" t="s">
        <v>16829</v>
      </c>
      <c r="G157" s="579" t="s">
        <v>16830</v>
      </c>
    </row>
    <row r="158">
      <c r="A158" s="256" t="s">
        <v>368</v>
      </c>
      <c r="B158" s="570" t="s">
        <v>368</v>
      </c>
      <c r="C158" s="91"/>
      <c r="D158" s="109" t="s">
        <v>16831</v>
      </c>
      <c r="E158" s="91"/>
      <c r="F158" s="91" t="s">
        <v>16832</v>
      </c>
      <c r="G158" s="579" t="s">
        <v>16833</v>
      </c>
    </row>
    <row r="159">
      <c r="A159" s="256" t="s">
        <v>368</v>
      </c>
      <c r="B159" s="570" t="s">
        <v>368</v>
      </c>
      <c r="C159" s="91"/>
      <c r="D159" s="109" t="s">
        <v>1396</v>
      </c>
      <c r="E159" s="91"/>
      <c r="F159" s="91" t="s">
        <v>16834</v>
      </c>
      <c r="G159" s="579" t="s">
        <v>16835</v>
      </c>
    </row>
    <row r="160">
      <c r="A160" s="256" t="s">
        <v>368</v>
      </c>
      <c r="B160" s="570" t="s">
        <v>368</v>
      </c>
      <c r="C160" s="91"/>
      <c r="D160" s="109" t="s">
        <v>16836</v>
      </c>
      <c r="E160" s="91"/>
      <c r="F160" s="91" t="s">
        <v>16837</v>
      </c>
      <c r="G160" s="579" t="s">
        <v>16838</v>
      </c>
    </row>
    <row r="161">
      <c r="A161" s="256" t="s">
        <v>368</v>
      </c>
      <c r="B161" s="570" t="s">
        <v>368</v>
      </c>
      <c r="C161" s="91"/>
      <c r="D161" s="109" t="s">
        <v>16839</v>
      </c>
      <c r="E161" s="91"/>
      <c r="F161" s="91" t="s">
        <v>16840</v>
      </c>
      <c r="G161" s="114" t="s">
        <v>1333</v>
      </c>
    </row>
    <row r="162">
      <c r="A162" s="256" t="s">
        <v>368</v>
      </c>
      <c r="B162" s="570" t="s">
        <v>368</v>
      </c>
      <c r="C162" s="91"/>
      <c r="D162" s="109" t="s">
        <v>16841</v>
      </c>
      <c r="E162" s="91"/>
      <c r="F162" s="91" t="s">
        <v>16842</v>
      </c>
      <c r="G162" s="114" t="s">
        <v>1333</v>
      </c>
    </row>
    <row r="163">
      <c r="A163" s="1" t="s">
        <v>16843</v>
      </c>
    </row>
    <row r="164">
      <c r="A164" s="9" t="s">
        <v>248</v>
      </c>
      <c r="B164" s="580" t="s">
        <v>10930</v>
      </c>
      <c r="D164" s="9" t="s">
        <v>16677</v>
      </c>
      <c r="E164" s="91"/>
      <c r="F164" s="91"/>
      <c r="G164" s="91"/>
    </row>
    <row r="165">
      <c r="A165" s="60" t="s">
        <v>366</v>
      </c>
    </row>
    <row r="166">
      <c r="A166" s="9" t="s">
        <v>368</v>
      </c>
      <c r="B166" s="580" t="s">
        <v>368</v>
      </c>
      <c r="D166" s="9" t="s">
        <v>16844</v>
      </c>
      <c r="E166" s="91"/>
      <c r="F166" s="91" t="s">
        <v>16845</v>
      </c>
      <c r="G166" s="91"/>
    </row>
    <row r="167">
      <c r="A167" s="1" t="s">
        <v>16846</v>
      </c>
    </row>
    <row r="168">
      <c r="A168" s="581" t="s">
        <v>16847</v>
      </c>
      <c r="B168" s="582" t="s">
        <v>1461</v>
      </c>
      <c r="C168" s="91"/>
      <c r="D168" s="84"/>
      <c r="E168" s="91"/>
      <c r="F168" s="91" t="s">
        <v>16848</v>
      </c>
      <c r="G168" s="91"/>
    </row>
    <row r="169">
      <c r="A169" s="581" t="s">
        <v>16847</v>
      </c>
      <c r="B169" s="582" t="s">
        <v>9450</v>
      </c>
      <c r="C169" s="91"/>
      <c r="D169" s="84"/>
      <c r="E169" s="91"/>
      <c r="F169" s="91" t="s">
        <v>16849</v>
      </c>
      <c r="G169" s="91"/>
    </row>
    <row r="170">
      <c r="A170" s="581" t="s">
        <v>16850</v>
      </c>
      <c r="B170" s="583" t="s">
        <v>10755</v>
      </c>
      <c r="C170" s="91"/>
      <c r="D170" s="84"/>
      <c r="E170" s="91"/>
      <c r="F170" s="91" t="s">
        <v>16851</v>
      </c>
      <c r="G170" s="91"/>
    </row>
    <row r="171">
      <c r="A171" s="581" t="s">
        <v>316</v>
      </c>
      <c r="B171" s="583" t="s">
        <v>1446</v>
      </c>
      <c r="C171" s="91" t="s">
        <v>9619</v>
      </c>
      <c r="D171" s="84" t="s">
        <v>9620</v>
      </c>
      <c r="E171" s="91"/>
      <c r="F171" s="91" t="s">
        <v>16852</v>
      </c>
      <c r="G171" s="91"/>
    </row>
    <row r="172">
      <c r="A172" s="581" t="s">
        <v>316</v>
      </c>
      <c r="B172" s="583" t="s">
        <v>1446</v>
      </c>
      <c r="C172" s="91" t="s">
        <v>16853</v>
      </c>
      <c r="D172" s="584" t="s">
        <v>15802</v>
      </c>
      <c r="E172" s="293" t="s">
        <v>6227</v>
      </c>
      <c r="F172" s="91" t="s">
        <v>16854</v>
      </c>
      <c r="G172" s="91"/>
    </row>
    <row r="173">
      <c r="A173" s="581" t="s">
        <v>316</v>
      </c>
      <c r="B173" s="583" t="s">
        <v>1446</v>
      </c>
      <c r="C173" s="91" t="s">
        <v>16855</v>
      </c>
      <c r="D173" s="584" t="s">
        <v>13993</v>
      </c>
      <c r="E173" s="293" t="s">
        <v>6227</v>
      </c>
      <c r="F173" s="91" t="s">
        <v>16854</v>
      </c>
      <c r="G173" s="91"/>
    </row>
    <row r="174">
      <c r="A174" s="581" t="s">
        <v>316</v>
      </c>
      <c r="B174" s="583" t="s">
        <v>1446</v>
      </c>
      <c r="C174" s="91" t="s">
        <v>16856</v>
      </c>
      <c r="D174" s="84" t="s">
        <v>16857</v>
      </c>
      <c r="E174" s="91"/>
      <c r="F174" s="91" t="s">
        <v>16858</v>
      </c>
      <c r="G174" s="91"/>
    </row>
    <row r="175">
      <c r="A175" s="581" t="s">
        <v>316</v>
      </c>
      <c r="B175" s="583" t="s">
        <v>1446</v>
      </c>
      <c r="C175" s="91" t="s">
        <v>16859</v>
      </c>
      <c r="D175" s="84" t="s">
        <v>16860</v>
      </c>
      <c r="E175" s="91"/>
      <c r="F175" s="91" t="s">
        <v>16861</v>
      </c>
      <c r="G175" s="91"/>
    </row>
    <row r="176">
      <c r="A176" s="581" t="s">
        <v>316</v>
      </c>
      <c r="B176" s="583" t="s">
        <v>1446</v>
      </c>
      <c r="C176" s="91" t="s">
        <v>16862</v>
      </c>
      <c r="D176" s="84" t="s">
        <v>16863</v>
      </c>
      <c r="E176" s="91"/>
      <c r="F176" s="91" t="s">
        <v>16864</v>
      </c>
      <c r="G176" s="91"/>
    </row>
    <row r="177">
      <c r="A177" s="581" t="s">
        <v>1454</v>
      </c>
      <c r="B177" s="583" t="s">
        <v>16723</v>
      </c>
      <c r="C177" s="91" t="s">
        <v>16865</v>
      </c>
      <c r="D177" s="43" t="s">
        <v>16866</v>
      </c>
      <c r="E177" s="91"/>
      <c r="F177" s="91" t="s">
        <v>16867</v>
      </c>
      <c r="G177" s="91"/>
    </row>
    <row r="178">
      <c r="A178" s="581" t="s">
        <v>1454</v>
      </c>
      <c r="B178" s="583" t="s">
        <v>16723</v>
      </c>
      <c r="C178" s="91" t="s">
        <v>16865</v>
      </c>
      <c r="D178" s="43" t="s">
        <v>16868</v>
      </c>
      <c r="E178" s="91"/>
      <c r="F178" s="91" t="s">
        <v>16869</v>
      </c>
      <c r="G178" s="91"/>
    </row>
    <row r="179">
      <c r="A179" s="581" t="s">
        <v>326</v>
      </c>
      <c r="B179" s="583" t="s">
        <v>857</v>
      </c>
      <c r="C179" s="91" t="s">
        <v>16870</v>
      </c>
      <c r="D179" s="84" t="s">
        <v>16871</v>
      </c>
      <c r="E179" s="91"/>
      <c r="F179" s="91" t="s">
        <v>16869</v>
      </c>
      <c r="G179" s="91"/>
    </row>
    <row r="180">
      <c r="A180" s="581" t="s">
        <v>326</v>
      </c>
      <c r="B180" s="583" t="s">
        <v>857</v>
      </c>
      <c r="C180" s="91" t="s">
        <v>16872</v>
      </c>
      <c r="D180" s="84" t="s">
        <v>16873</v>
      </c>
      <c r="E180" s="91"/>
      <c r="F180" s="91" t="s">
        <v>16874</v>
      </c>
      <c r="G180" s="91"/>
    </row>
    <row r="181">
      <c r="A181" s="581" t="s">
        <v>6078</v>
      </c>
      <c r="B181" s="583" t="s">
        <v>6079</v>
      </c>
      <c r="C181" s="91" t="s">
        <v>16875</v>
      </c>
      <c r="D181" s="84" t="s">
        <v>16876</v>
      </c>
      <c r="E181" s="91"/>
      <c r="F181" s="91" t="s">
        <v>16877</v>
      </c>
      <c r="G181" s="91"/>
    </row>
    <row r="182">
      <c r="A182" s="581" t="s">
        <v>5954</v>
      </c>
      <c r="B182" s="582" t="s">
        <v>368</v>
      </c>
      <c r="C182" s="91"/>
      <c r="D182" s="43"/>
      <c r="E182" s="91" t="s">
        <v>16878</v>
      </c>
      <c r="F182" s="91" t="s">
        <v>16879</v>
      </c>
      <c r="G182" s="91"/>
    </row>
    <row r="183">
      <c r="A183" s="581" t="s">
        <v>671</v>
      </c>
      <c r="B183" s="582" t="s">
        <v>16880</v>
      </c>
      <c r="C183" s="91" t="s">
        <v>911</v>
      </c>
      <c r="D183" s="84" t="s">
        <v>16881</v>
      </c>
      <c r="E183" s="91"/>
      <c r="F183" s="91" t="s">
        <v>16882</v>
      </c>
      <c r="G183" s="91"/>
    </row>
    <row r="184">
      <c r="A184" s="581" t="s">
        <v>248</v>
      </c>
      <c r="B184" s="583" t="s">
        <v>4496</v>
      </c>
      <c r="C184" s="91" t="s">
        <v>4497</v>
      </c>
      <c r="D184" s="43" t="s">
        <v>16883</v>
      </c>
      <c r="E184" s="91"/>
      <c r="F184" s="91" t="s">
        <v>16884</v>
      </c>
      <c r="G184" s="91"/>
    </row>
    <row r="185">
      <c r="A185" s="581" t="s">
        <v>248</v>
      </c>
      <c r="B185" s="583" t="s">
        <v>4496</v>
      </c>
      <c r="C185" s="91" t="s">
        <v>4497</v>
      </c>
      <c r="D185" s="43" t="s">
        <v>16885</v>
      </c>
      <c r="E185" s="91"/>
      <c r="F185" s="91" t="s">
        <v>16886</v>
      </c>
      <c r="G185" s="91"/>
    </row>
    <row r="186">
      <c r="A186" s="581" t="s">
        <v>248</v>
      </c>
      <c r="B186" s="583" t="s">
        <v>4496</v>
      </c>
      <c r="C186" s="91" t="s">
        <v>4504</v>
      </c>
      <c r="D186" s="84" t="s">
        <v>15259</v>
      </c>
      <c r="E186" s="91"/>
      <c r="F186" s="91" t="s">
        <v>16887</v>
      </c>
      <c r="G186" s="91"/>
    </row>
    <row r="187">
      <c r="A187" s="581" t="s">
        <v>248</v>
      </c>
      <c r="B187" s="583" t="s">
        <v>4496</v>
      </c>
      <c r="C187" s="91" t="s">
        <v>5067</v>
      </c>
      <c r="D187" s="84" t="s">
        <v>16063</v>
      </c>
      <c r="E187" s="91"/>
      <c r="F187" s="91" t="s">
        <v>16888</v>
      </c>
      <c r="G187" s="91"/>
    </row>
    <row r="188">
      <c r="A188" s="581" t="s">
        <v>248</v>
      </c>
      <c r="B188" s="583" t="s">
        <v>4496</v>
      </c>
      <c r="C188" s="91" t="s">
        <v>5067</v>
      </c>
      <c r="D188" s="84" t="s">
        <v>345</v>
      </c>
      <c r="E188" s="91"/>
      <c r="F188" s="91" t="s">
        <v>16889</v>
      </c>
      <c r="G188" s="91"/>
    </row>
    <row r="189">
      <c r="A189" s="581" t="s">
        <v>248</v>
      </c>
      <c r="B189" s="583" t="s">
        <v>16667</v>
      </c>
      <c r="C189" s="91"/>
      <c r="D189" s="84" t="s">
        <v>16670</v>
      </c>
      <c r="E189" s="91"/>
      <c r="F189" s="91" t="s">
        <v>16890</v>
      </c>
      <c r="G189" s="91"/>
    </row>
    <row r="190">
      <c r="A190" s="581" t="s">
        <v>248</v>
      </c>
      <c r="B190" s="583" t="s">
        <v>16780</v>
      </c>
      <c r="C190" s="91"/>
      <c r="D190" s="84" t="s">
        <v>16891</v>
      </c>
      <c r="E190" s="91"/>
      <c r="F190" s="91" t="s">
        <v>16851</v>
      </c>
      <c r="G190" s="91"/>
    </row>
    <row r="191">
      <c r="A191" s="581" t="s">
        <v>248</v>
      </c>
      <c r="B191" s="583" t="s">
        <v>4908</v>
      </c>
      <c r="C191" s="91" t="s">
        <v>4233</v>
      </c>
      <c r="D191" s="84" t="s">
        <v>11557</v>
      </c>
      <c r="E191" s="91"/>
      <c r="F191" s="91" t="s">
        <v>16884</v>
      </c>
      <c r="G191" s="91"/>
    </row>
    <row r="192">
      <c r="A192" s="581" t="s">
        <v>248</v>
      </c>
      <c r="B192" s="583" t="s">
        <v>4908</v>
      </c>
      <c r="C192" s="91" t="s">
        <v>4233</v>
      </c>
      <c r="D192" s="84" t="s">
        <v>16892</v>
      </c>
      <c r="E192" s="91"/>
      <c r="F192" s="91" t="s">
        <v>16889</v>
      </c>
      <c r="G192" s="91"/>
    </row>
    <row r="193">
      <c r="A193" s="581" t="s">
        <v>248</v>
      </c>
      <c r="B193" s="583" t="s">
        <v>4908</v>
      </c>
      <c r="C193" s="91" t="s">
        <v>4513</v>
      </c>
      <c r="D193" s="84" t="s">
        <v>16893</v>
      </c>
      <c r="E193" s="91"/>
      <c r="F193" s="91" t="s">
        <v>16790</v>
      </c>
      <c r="G193" s="91"/>
    </row>
    <row r="194">
      <c r="A194" s="581" t="s">
        <v>248</v>
      </c>
      <c r="B194" s="583" t="s">
        <v>4908</v>
      </c>
      <c r="C194" s="91" t="s">
        <v>4513</v>
      </c>
      <c r="D194" s="84" t="s">
        <v>11762</v>
      </c>
      <c r="E194" s="91"/>
      <c r="F194" s="91" t="s">
        <v>16894</v>
      </c>
      <c r="G194" s="91"/>
    </row>
    <row r="195">
      <c r="A195" s="581" t="s">
        <v>248</v>
      </c>
      <c r="B195" s="583" t="s">
        <v>4908</v>
      </c>
      <c r="C195" s="91" t="s">
        <v>4513</v>
      </c>
      <c r="D195" s="43" t="s">
        <v>16895</v>
      </c>
      <c r="E195" s="91"/>
      <c r="F195" s="91" t="s">
        <v>16889</v>
      </c>
      <c r="G195" s="91"/>
    </row>
    <row r="196">
      <c r="A196" s="581" t="s">
        <v>248</v>
      </c>
      <c r="B196" s="583" t="s">
        <v>4908</v>
      </c>
      <c r="C196" s="91" t="s">
        <v>4513</v>
      </c>
      <c r="D196" s="43" t="s">
        <v>5140</v>
      </c>
      <c r="E196" s="91"/>
      <c r="F196" s="91" t="s">
        <v>16896</v>
      </c>
      <c r="G196" s="91"/>
    </row>
    <row r="197">
      <c r="A197" s="581" t="s">
        <v>248</v>
      </c>
      <c r="B197" s="583" t="s">
        <v>4908</v>
      </c>
      <c r="C197" s="91" t="s">
        <v>4513</v>
      </c>
      <c r="D197" s="84" t="s">
        <v>16897</v>
      </c>
      <c r="E197" s="91"/>
      <c r="F197" s="91" t="s">
        <v>16887</v>
      </c>
      <c r="G197" s="91"/>
    </row>
    <row r="198">
      <c r="A198" s="581" t="s">
        <v>248</v>
      </c>
      <c r="B198" s="583" t="s">
        <v>4908</v>
      </c>
      <c r="C198" s="91" t="s">
        <v>4513</v>
      </c>
      <c r="D198" s="84" t="s">
        <v>15915</v>
      </c>
      <c r="E198" s="91"/>
      <c r="F198" s="91" t="s">
        <v>16898</v>
      </c>
      <c r="G198" s="91"/>
    </row>
    <row r="199">
      <c r="A199" s="581" t="s">
        <v>248</v>
      </c>
      <c r="B199" s="583" t="s">
        <v>4908</v>
      </c>
      <c r="C199" s="91" t="s">
        <v>4513</v>
      </c>
      <c r="D199" s="84" t="s">
        <v>6436</v>
      </c>
      <c r="E199" s="91"/>
      <c r="F199" s="91" t="s">
        <v>16899</v>
      </c>
      <c r="G199" s="91"/>
    </row>
    <row r="200">
      <c r="A200" s="581" t="s">
        <v>248</v>
      </c>
      <c r="B200" s="583" t="s">
        <v>4908</v>
      </c>
      <c r="C200" s="91" t="s">
        <v>4513</v>
      </c>
      <c r="D200" s="84" t="s">
        <v>5144</v>
      </c>
      <c r="E200" s="91"/>
      <c r="F200" s="91" t="s">
        <v>16900</v>
      </c>
      <c r="G200" s="91"/>
    </row>
    <row r="201">
      <c r="A201" s="581" t="s">
        <v>248</v>
      </c>
      <c r="B201" s="583" t="s">
        <v>4908</v>
      </c>
      <c r="C201" s="91" t="s">
        <v>4513</v>
      </c>
      <c r="D201" s="84" t="s">
        <v>7736</v>
      </c>
      <c r="E201" s="91"/>
      <c r="F201" s="91" t="s">
        <v>16901</v>
      </c>
      <c r="G201" s="91"/>
    </row>
    <row r="202">
      <c r="A202" s="581" t="s">
        <v>248</v>
      </c>
      <c r="B202" s="583" t="s">
        <v>4908</v>
      </c>
      <c r="C202" s="91" t="s">
        <v>4513</v>
      </c>
      <c r="D202" s="84" t="s">
        <v>13214</v>
      </c>
      <c r="E202" s="91"/>
      <c r="F202" s="91" t="s">
        <v>16902</v>
      </c>
      <c r="G202" s="91"/>
    </row>
    <row r="203">
      <c r="A203" s="581" t="s">
        <v>248</v>
      </c>
      <c r="B203" s="583" t="s">
        <v>4908</v>
      </c>
      <c r="C203" s="91" t="s">
        <v>4513</v>
      </c>
      <c r="D203" s="84" t="s">
        <v>11792</v>
      </c>
      <c r="E203" s="91"/>
      <c r="F203" s="91" t="s">
        <v>16903</v>
      </c>
      <c r="G203" s="91"/>
    </row>
    <row r="204">
      <c r="A204" s="581" t="s">
        <v>248</v>
      </c>
      <c r="B204" s="583" t="s">
        <v>4908</v>
      </c>
      <c r="C204" s="91" t="s">
        <v>4513</v>
      </c>
      <c r="D204" s="84" t="s">
        <v>7756</v>
      </c>
      <c r="E204" s="91"/>
      <c r="F204" s="91" t="s">
        <v>16790</v>
      </c>
      <c r="G204" s="91"/>
    </row>
    <row r="205">
      <c r="A205" s="581" t="s">
        <v>248</v>
      </c>
      <c r="B205" s="583" t="s">
        <v>4908</v>
      </c>
      <c r="C205" s="91" t="s">
        <v>4513</v>
      </c>
      <c r="D205" s="84" t="s">
        <v>7305</v>
      </c>
      <c r="E205" s="91"/>
      <c r="F205" s="91" t="s">
        <v>16904</v>
      </c>
      <c r="G205" s="91"/>
    </row>
    <row r="206">
      <c r="A206" s="581" t="s">
        <v>248</v>
      </c>
      <c r="B206" s="583" t="s">
        <v>4908</v>
      </c>
      <c r="C206" s="91" t="s">
        <v>4513</v>
      </c>
      <c r="D206" s="84" t="s">
        <v>16905</v>
      </c>
      <c r="E206" s="91"/>
      <c r="F206" s="91" t="s">
        <v>16886</v>
      </c>
      <c r="G206" s="91"/>
    </row>
    <row r="207">
      <c r="A207" s="581" t="s">
        <v>248</v>
      </c>
      <c r="B207" s="583" t="s">
        <v>4908</v>
      </c>
      <c r="C207" s="91" t="s">
        <v>4513</v>
      </c>
      <c r="D207" s="84" t="s">
        <v>16906</v>
      </c>
      <c r="E207" s="91"/>
      <c r="F207" s="91" t="s">
        <v>16790</v>
      </c>
      <c r="G207" s="91"/>
    </row>
    <row r="208">
      <c r="A208" s="581" t="s">
        <v>248</v>
      </c>
      <c r="B208" s="583" t="s">
        <v>4908</v>
      </c>
      <c r="C208" s="91" t="s">
        <v>4513</v>
      </c>
      <c r="D208" s="84" t="s">
        <v>9865</v>
      </c>
      <c r="E208" s="91"/>
      <c r="F208" s="91" t="s">
        <v>16907</v>
      </c>
      <c r="G208" s="91"/>
    </row>
    <row r="209">
      <c r="A209" s="581" t="s">
        <v>248</v>
      </c>
      <c r="B209" s="583" t="s">
        <v>4908</v>
      </c>
      <c r="C209" s="91" t="s">
        <v>4513</v>
      </c>
      <c r="D209" s="84" t="s">
        <v>11513</v>
      </c>
      <c r="E209" s="91"/>
      <c r="F209" s="91" t="s">
        <v>16908</v>
      </c>
      <c r="G209" s="91"/>
    </row>
    <row r="210">
      <c r="A210" s="581" t="s">
        <v>248</v>
      </c>
      <c r="B210" s="583" t="s">
        <v>4908</v>
      </c>
      <c r="C210" s="91" t="s">
        <v>4913</v>
      </c>
      <c r="D210" s="84" t="s">
        <v>11767</v>
      </c>
      <c r="E210" s="91"/>
      <c r="F210" s="91" t="s">
        <v>16909</v>
      </c>
      <c r="G210" s="91"/>
    </row>
    <row r="211">
      <c r="A211" s="581" t="s">
        <v>248</v>
      </c>
      <c r="B211" s="583" t="s">
        <v>4908</v>
      </c>
      <c r="C211" s="91" t="s">
        <v>4913</v>
      </c>
      <c r="D211" s="43" t="s">
        <v>8123</v>
      </c>
      <c r="E211" s="91"/>
      <c r="F211" s="91" t="s">
        <v>16851</v>
      </c>
      <c r="G211" s="91"/>
    </row>
    <row r="212">
      <c r="A212" s="581" t="s">
        <v>248</v>
      </c>
      <c r="B212" s="583" t="s">
        <v>4908</v>
      </c>
      <c r="C212" s="91" t="s">
        <v>4913</v>
      </c>
      <c r="D212" s="84" t="s">
        <v>7751</v>
      </c>
      <c r="E212" s="91"/>
      <c r="F212" s="91" t="s">
        <v>16903</v>
      </c>
      <c r="G212" s="91"/>
    </row>
    <row r="213">
      <c r="A213" s="581" t="s">
        <v>248</v>
      </c>
      <c r="B213" s="583" t="s">
        <v>4908</v>
      </c>
      <c r="C213" s="91" t="s">
        <v>4916</v>
      </c>
      <c r="D213" s="43" t="s">
        <v>16910</v>
      </c>
      <c r="E213" s="91"/>
      <c r="F213" s="91" t="s">
        <v>16851</v>
      </c>
      <c r="G213" s="91"/>
    </row>
    <row r="214">
      <c r="A214" s="581" t="s">
        <v>248</v>
      </c>
      <c r="B214" s="583" t="s">
        <v>4908</v>
      </c>
      <c r="C214" s="91" t="s">
        <v>8250</v>
      </c>
      <c r="D214" s="84" t="s">
        <v>302</v>
      </c>
      <c r="E214" s="91"/>
      <c r="F214" s="91" t="s">
        <v>16903</v>
      </c>
      <c r="G214" s="91"/>
    </row>
    <row r="215">
      <c r="A215" s="581" t="s">
        <v>248</v>
      </c>
      <c r="B215" s="583" t="s">
        <v>4908</v>
      </c>
      <c r="C215" s="91" t="s">
        <v>8250</v>
      </c>
      <c r="D215" s="43" t="s">
        <v>4579</v>
      </c>
      <c r="E215" s="91"/>
      <c r="F215" s="91" t="s">
        <v>16889</v>
      </c>
      <c r="G215" s="91"/>
    </row>
    <row r="216">
      <c r="A216" s="581" t="s">
        <v>248</v>
      </c>
      <c r="B216" s="583" t="s">
        <v>10930</v>
      </c>
      <c r="C216" s="91"/>
      <c r="D216" s="84" t="s">
        <v>16676</v>
      </c>
      <c r="E216" s="91"/>
      <c r="F216" s="91" t="s">
        <v>16869</v>
      </c>
      <c r="G216" s="91"/>
    </row>
    <row r="217">
      <c r="A217" s="581" t="s">
        <v>248</v>
      </c>
      <c r="B217" s="583" t="s">
        <v>10930</v>
      </c>
      <c r="C217" s="91"/>
      <c r="D217" s="84" t="s">
        <v>16677</v>
      </c>
      <c r="E217" s="91"/>
      <c r="F217" s="91" t="s">
        <v>16911</v>
      </c>
      <c r="G217" s="91"/>
    </row>
    <row r="218">
      <c r="A218" s="581" t="s">
        <v>248</v>
      </c>
      <c r="B218" s="583" t="s">
        <v>10930</v>
      </c>
      <c r="C218" s="91"/>
      <c r="D218" s="84" t="s">
        <v>16912</v>
      </c>
      <c r="E218" s="91" t="s">
        <v>252</v>
      </c>
      <c r="F218" s="91" t="s">
        <v>16890</v>
      </c>
      <c r="G218" s="91"/>
    </row>
    <row r="219">
      <c r="A219" s="581" t="s">
        <v>248</v>
      </c>
      <c r="B219" s="583" t="s">
        <v>10930</v>
      </c>
      <c r="C219" s="91"/>
      <c r="D219" s="84" t="s">
        <v>16913</v>
      </c>
      <c r="E219" s="91"/>
      <c r="F219" s="91" t="s">
        <v>16890</v>
      </c>
      <c r="G219" s="91"/>
    </row>
    <row r="220">
      <c r="A220" s="581" t="s">
        <v>16914</v>
      </c>
      <c r="B220" s="582" t="s">
        <v>16915</v>
      </c>
      <c r="C220" s="91" t="s">
        <v>16916</v>
      </c>
      <c r="D220" s="43" t="s">
        <v>16917</v>
      </c>
      <c r="E220" s="91"/>
      <c r="F220" s="91" t="s">
        <v>16854</v>
      </c>
      <c r="G220" s="91"/>
    </row>
    <row r="221">
      <c r="A221" s="60" t="s">
        <v>366</v>
      </c>
    </row>
    <row r="222">
      <c r="A222" s="581" t="s">
        <v>4540</v>
      </c>
      <c r="B222" s="585" t="s">
        <v>16918</v>
      </c>
      <c r="C222" s="84"/>
      <c r="D222" s="84"/>
      <c r="E222" s="84" t="s">
        <v>3697</v>
      </c>
      <c r="F222" s="84" t="s">
        <v>16869</v>
      </c>
      <c r="G222" s="91"/>
    </row>
    <row r="223">
      <c r="A223" s="581" t="s">
        <v>671</v>
      </c>
      <c r="B223" s="585" t="s">
        <v>16919</v>
      </c>
      <c r="C223" s="84"/>
      <c r="D223" s="84"/>
      <c r="E223" s="84" t="s">
        <v>16920</v>
      </c>
      <c r="F223" s="84" t="s">
        <v>16921</v>
      </c>
      <c r="G223" s="91"/>
    </row>
    <row r="224">
      <c r="A224" s="581" t="s">
        <v>13682</v>
      </c>
      <c r="B224" s="585" t="s">
        <v>16922</v>
      </c>
      <c r="C224" s="84"/>
      <c r="D224" s="84"/>
      <c r="E224" s="84"/>
      <c r="F224" s="84"/>
      <c r="G224" s="91"/>
    </row>
    <row r="225">
      <c r="A225" s="581" t="s">
        <v>566</v>
      </c>
      <c r="B225" s="585" t="s">
        <v>16923</v>
      </c>
      <c r="C225" s="84"/>
      <c r="D225" s="84"/>
      <c r="E225" s="84"/>
      <c r="F225" s="84"/>
      <c r="G225" s="91"/>
    </row>
    <row r="226">
      <c r="A226" s="1" t="s">
        <v>16924</v>
      </c>
    </row>
    <row r="227">
      <c r="A227" s="586" t="s">
        <v>248</v>
      </c>
      <c r="B227" s="587" t="s">
        <v>4496</v>
      </c>
      <c r="C227" s="105" t="s">
        <v>4504</v>
      </c>
      <c r="D227" s="109" t="s">
        <v>16662</v>
      </c>
      <c r="E227" s="109" t="s">
        <v>16656</v>
      </c>
      <c r="F227" s="147" t="s">
        <v>16925</v>
      </c>
      <c r="G227" s="91"/>
    </row>
    <row r="228">
      <c r="A228" s="586" t="s">
        <v>248</v>
      </c>
      <c r="B228" s="587" t="s">
        <v>4496</v>
      </c>
      <c r="C228" s="105" t="s">
        <v>5966</v>
      </c>
      <c r="D228" s="109" t="s">
        <v>16926</v>
      </c>
      <c r="E228" s="109"/>
      <c r="F228" s="109"/>
      <c r="G228" s="91"/>
    </row>
    <row r="229">
      <c r="A229" s="586" t="s">
        <v>248</v>
      </c>
      <c r="B229" s="587" t="s">
        <v>4496</v>
      </c>
      <c r="C229" s="105" t="s">
        <v>5966</v>
      </c>
      <c r="D229" s="109" t="s">
        <v>16927</v>
      </c>
      <c r="E229" s="109"/>
      <c r="G229" s="91"/>
    </row>
    <row r="230">
      <c r="A230" s="586" t="s">
        <v>248</v>
      </c>
      <c r="B230" s="587" t="s">
        <v>4496</v>
      </c>
      <c r="C230" s="105" t="s">
        <v>5966</v>
      </c>
      <c r="D230" s="109" t="s">
        <v>16928</v>
      </c>
      <c r="E230" s="109"/>
      <c r="F230" s="109"/>
      <c r="G230" s="91"/>
    </row>
    <row r="231">
      <c r="A231" s="586" t="s">
        <v>248</v>
      </c>
      <c r="B231" s="587" t="s">
        <v>4908</v>
      </c>
      <c r="C231" s="105" t="s">
        <v>4233</v>
      </c>
      <c r="D231" s="105" t="s">
        <v>6420</v>
      </c>
      <c r="E231" s="109"/>
      <c r="F231" s="109"/>
      <c r="G231" s="91"/>
    </row>
    <row r="232">
      <c r="A232" s="586" t="s">
        <v>248</v>
      </c>
      <c r="B232" s="587" t="s">
        <v>4908</v>
      </c>
      <c r="C232" s="105" t="s">
        <v>4233</v>
      </c>
      <c r="D232" s="105" t="s">
        <v>16929</v>
      </c>
      <c r="E232" s="109"/>
      <c r="F232" s="109"/>
      <c r="G232" s="91"/>
    </row>
    <row r="233">
      <c r="A233" s="586" t="s">
        <v>248</v>
      </c>
      <c r="B233" s="587" t="s">
        <v>4908</v>
      </c>
      <c r="C233" s="105" t="s">
        <v>4233</v>
      </c>
      <c r="D233" s="105" t="s">
        <v>11763</v>
      </c>
      <c r="E233" s="109"/>
      <c r="F233" s="109"/>
      <c r="G233" s="91"/>
    </row>
    <row r="234">
      <c r="A234" s="586" t="s">
        <v>248</v>
      </c>
      <c r="B234" s="587" t="s">
        <v>4908</v>
      </c>
      <c r="C234" s="105" t="s">
        <v>4233</v>
      </c>
      <c r="D234" s="105" t="s">
        <v>16930</v>
      </c>
      <c r="E234" s="109"/>
      <c r="F234" s="109"/>
      <c r="G234" s="91"/>
    </row>
    <row r="235">
      <c r="A235" s="586" t="s">
        <v>248</v>
      </c>
      <c r="B235" s="587" t="s">
        <v>4908</v>
      </c>
      <c r="C235" s="105" t="s">
        <v>4233</v>
      </c>
      <c r="D235" s="105" t="s">
        <v>4909</v>
      </c>
      <c r="E235" s="109"/>
      <c r="F235" s="147" t="s">
        <v>16931</v>
      </c>
      <c r="G235" s="91"/>
    </row>
    <row r="236">
      <c r="A236" s="586" t="s">
        <v>248</v>
      </c>
      <c r="B236" s="587" t="s">
        <v>4908</v>
      </c>
      <c r="C236" s="105" t="s">
        <v>4513</v>
      </c>
      <c r="D236" s="105" t="s">
        <v>13214</v>
      </c>
      <c r="E236" s="109"/>
      <c r="F236" s="109"/>
      <c r="G236" s="91"/>
    </row>
    <row r="237">
      <c r="A237" s="586" t="s">
        <v>248</v>
      </c>
      <c r="B237" s="587" t="s">
        <v>4908</v>
      </c>
      <c r="C237" s="105" t="s">
        <v>4513</v>
      </c>
      <c r="D237" s="105" t="s">
        <v>7305</v>
      </c>
      <c r="E237" s="109"/>
      <c r="F237" s="109"/>
      <c r="G237" s="91"/>
    </row>
    <row r="238">
      <c r="A238" s="586" t="s">
        <v>248</v>
      </c>
      <c r="B238" s="587" t="s">
        <v>4908</v>
      </c>
      <c r="C238" s="105" t="s">
        <v>4913</v>
      </c>
      <c r="D238" s="105" t="s">
        <v>11767</v>
      </c>
      <c r="E238" s="109"/>
      <c r="F238" s="109"/>
      <c r="G238" s="91"/>
    </row>
    <row r="239">
      <c r="A239" s="586" t="s">
        <v>248</v>
      </c>
      <c r="B239" s="587" t="s">
        <v>4908</v>
      </c>
      <c r="C239" s="105" t="s">
        <v>4913</v>
      </c>
      <c r="D239" s="105" t="s">
        <v>6430</v>
      </c>
      <c r="E239" s="109"/>
      <c r="F239" s="147" t="s">
        <v>16931</v>
      </c>
      <c r="G239" s="91"/>
    </row>
    <row r="240">
      <c r="A240" s="586" t="s">
        <v>248</v>
      </c>
      <c r="B240" s="587" t="s">
        <v>4908</v>
      </c>
      <c r="C240" s="105"/>
      <c r="D240" s="105"/>
      <c r="E240" s="109" t="s">
        <v>2010</v>
      </c>
      <c r="F240" s="109"/>
      <c r="G240" s="91"/>
    </row>
    <row r="241">
      <c r="A241" s="586" t="s">
        <v>248</v>
      </c>
      <c r="B241" s="587" t="s">
        <v>16621</v>
      </c>
      <c r="C241" s="105"/>
      <c r="D241" s="109" t="s">
        <v>16672</v>
      </c>
      <c r="E241" s="109"/>
      <c r="F241" s="109"/>
      <c r="G241" s="91"/>
    </row>
    <row r="242">
      <c r="A242" s="586" t="s">
        <v>248</v>
      </c>
      <c r="B242" s="587" t="s">
        <v>16624</v>
      </c>
      <c r="C242" s="105"/>
      <c r="D242" s="109" t="s">
        <v>16673</v>
      </c>
      <c r="E242" s="109"/>
      <c r="F242" s="588" t="s">
        <v>152</v>
      </c>
      <c r="G242" s="91"/>
    </row>
    <row r="243">
      <c r="A243" s="586" t="s">
        <v>248</v>
      </c>
      <c r="B243" s="587" t="s">
        <v>6921</v>
      </c>
      <c r="C243" s="105"/>
      <c r="D243" s="105" t="s">
        <v>16932</v>
      </c>
      <c r="E243" s="109"/>
      <c r="F243" s="109"/>
      <c r="G243" s="91"/>
    </row>
    <row r="244">
      <c r="A244" s="586" t="s">
        <v>248</v>
      </c>
      <c r="B244" s="587" t="s">
        <v>6921</v>
      </c>
      <c r="C244" s="105"/>
      <c r="D244" s="109" t="s">
        <v>16933</v>
      </c>
      <c r="E244" s="109"/>
      <c r="F244" s="109"/>
      <c r="G244" s="91"/>
    </row>
    <row r="245">
      <c r="A245" s="586" t="s">
        <v>248</v>
      </c>
      <c r="B245" s="587" t="s">
        <v>6921</v>
      </c>
      <c r="C245" s="105"/>
      <c r="D245" s="109" t="s">
        <v>16934</v>
      </c>
      <c r="E245" s="109"/>
      <c r="F245" s="109"/>
      <c r="G245" s="91"/>
    </row>
    <row r="246">
      <c r="A246" s="586" t="s">
        <v>248</v>
      </c>
      <c r="B246" s="587" t="s">
        <v>6921</v>
      </c>
      <c r="C246" s="105"/>
      <c r="D246" s="105" t="s">
        <v>16935</v>
      </c>
      <c r="E246" s="109"/>
      <c r="F246" s="109"/>
      <c r="G246" s="91"/>
    </row>
    <row r="247">
      <c r="A247" s="586" t="s">
        <v>248</v>
      </c>
      <c r="B247" s="587" t="s">
        <v>6921</v>
      </c>
      <c r="C247" s="105"/>
      <c r="D247" s="109" t="s">
        <v>16936</v>
      </c>
      <c r="E247" s="109"/>
      <c r="F247" s="109"/>
      <c r="G247" s="91"/>
    </row>
    <row r="248">
      <c r="A248" s="586" t="s">
        <v>248</v>
      </c>
      <c r="B248" s="587" t="s">
        <v>10930</v>
      </c>
      <c r="C248" s="105"/>
      <c r="D248" s="105" t="s">
        <v>16676</v>
      </c>
      <c r="E248" s="109"/>
      <c r="F248" s="109"/>
      <c r="G248" s="91"/>
    </row>
    <row r="249">
      <c r="A249" s="586" t="s">
        <v>248</v>
      </c>
      <c r="B249" s="587" t="s">
        <v>10930</v>
      </c>
      <c r="C249" s="105"/>
      <c r="D249" s="109" t="s">
        <v>16677</v>
      </c>
      <c r="E249" s="109"/>
      <c r="F249" s="109"/>
      <c r="G249" s="91"/>
    </row>
    <row r="250">
      <c r="A250" s="586" t="s">
        <v>248</v>
      </c>
      <c r="B250" s="587" t="s">
        <v>10930</v>
      </c>
      <c r="C250" s="105"/>
      <c r="D250" s="109" t="s">
        <v>16627</v>
      </c>
      <c r="E250" s="109"/>
      <c r="F250" s="109"/>
      <c r="G250" s="91"/>
    </row>
    <row r="251">
      <c r="A251" s="586" t="s">
        <v>248</v>
      </c>
      <c r="B251" s="587" t="s">
        <v>10930</v>
      </c>
      <c r="C251" s="105"/>
      <c r="D251" s="109" t="s">
        <v>16628</v>
      </c>
      <c r="E251" s="109"/>
      <c r="F251" s="109"/>
      <c r="G251" s="91"/>
    </row>
    <row r="252">
      <c r="A252" s="1" t="s">
        <v>16937</v>
      </c>
    </row>
    <row r="253">
      <c r="A253" s="105" t="s">
        <v>248</v>
      </c>
      <c r="B253" s="589" t="s">
        <v>4908</v>
      </c>
      <c r="C253" s="105" t="s">
        <v>4513</v>
      </c>
      <c r="D253" s="109" t="s">
        <v>9860</v>
      </c>
      <c r="E253" s="109"/>
      <c r="F253" s="109" t="s">
        <v>16938</v>
      </c>
      <c r="G253" s="91"/>
    </row>
    <row r="254">
      <c r="A254" s="105" t="s">
        <v>248</v>
      </c>
      <c r="B254" s="589" t="s">
        <v>10930</v>
      </c>
      <c r="C254" s="105"/>
      <c r="D254" s="109" t="s">
        <v>16677</v>
      </c>
      <c r="E254" s="109"/>
      <c r="F254" s="109"/>
      <c r="G254" s="91"/>
    </row>
    <row r="255">
      <c r="A255" s="9" t="s">
        <v>14528</v>
      </c>
      <c r="B255" s="369" t="s">
        <v>368</v>
      </c>
      <c r="C255" s="105"/>
      <c r="D255" s="109"/>
      <c r="E255" s="147" t="s">
        <v>8180</v>
      </c>
      <c r="F255" s="109"/>
      <c r="G255" s="91"/>
    </row>
    <row r="256">
      <c r="A256" s="1" t="s">
        <v>16939</v>
      </c>
    </row>
    <row r="257">
      <c r="A257" s="105" t="s">
        <v>248</v>
      </c>
      <c r="B257" s="589" t="s">
        <v>10930</v>
      </c>
      <c r="C257" s="105"/>
      <c r="D257" s="109" t="s">
        <v>16677</v>
      </c>
      <c r="E257" s="109"/>
      <c r="F257" s="109"/>
      <c r="G257" s="91"/>
    </row>
    <row r="258">
      <c r="A258" s="1" t="s">
        <v>16940</v>
      </c>
    </row>
    <row r="259">
      <c r="A259" s="356" t="s">
        <v>16941</v>
      </c>
      <c r="B259" s="590" t="s">
        <v>14244</v>
      </c>
      <c r="C259" s="9"/>
      <c r="D259" s="9"/>
      <c r="E259" s="91"/>
      <c r="F259" s="91" t="s">
        <v>16942</v>
      </c>
      <c r="G259" s="91"/>
    </row>
    <row r="260">
      <c r="A260" s="356" t="s">
        <v>16941</v>
      </c>
      <c r="B260" s="590" t="s">
        <v>16943</v>
      </c>
      <c r="C260" s="9"/>
      <c r="D260" s="9"/>
      <c r="E260" s="91"/>
      <c r="F260" s="91" t="s">
        <v>16944</v>
      </c>
      <c r="G260" s="91"/>
    </row>
    <row r="261">
      <c r="A261" s="356" t="s">
        <v>16941</v>
      </c>
      <c r="B261" s="590" t="s">
        <v>16945</v>
      </c>
      <c r="C261" s="9"/>
      <c r="D261" s="9"/>
      <c r="E261" s="91"/>
      <c r="F261" s="91" t="s">
        <v>16944</v>
      </c>
      <c r="G261" s="91"/>
    </row>
    <row r="262">
      <c r="A262" s="356" t="s">
        <v>16941</v>
      </c>
      <c r="B262" s="590" t="s">
        <v>16946</v>
      </c>
      <c r="C262" s="9"/>
      <c r="D262" s="9"/>
      <c r="E262" s="91"/>
      <c r="F262" s="91" t="s">
        <v>16845</v>
      </c>
      <c r="G262" s="91"/>
    </row>
    <row r="263">
      <c r="A263" s="356" t="s">
        <v>687</v>
      </c>
      <c r="B263" s="590" t="s">
        <v>5061</v>
      </c>
      <c r="C263" s="9" t="s">
        <v>10245</v>
      </c>
      <c r="D263" s="9" t="s">
        <v>10246</v>
      </c>
      <c r="E263" s="91" t="s">
        <v>11758</v>
      </c>
      <c r="F263" s="91" t="s">
        <v>16947</v>
      </c>
      <c r="G263" s="91"/>
    </row>
    <row r="264">
      <c r="A264" s="356" t="s">
        <v>687</v>
      </c>
      <c r="B264" s="590" t="s">
        <v>5061</v>
      </c>
      <c r="C264" s="9" t="s">
        <v>16948</v>
      </c>
      <c r="D264" s="9" t="s">
        <v>16949</v>
      </c>
      <c r="E264" s="91" t="s">
        <v>16950</v>
      </c>
      <c r="F264" s="91" t="s">
        <v>16951</v>
      </c>
      <c r="G264" s="91"/>
    </row>
    <row r="265">
      <c r="A265" s="356" t="s">
        <v>687</v>
      </c>
      <c r="B265" s="590" t="s">
        <v>693</v>
      </c>
      <c r="C265" s="9" t="s">
        <v>977</v>
      </c>
      <c r="D265" s="9" t="s">
        <v>1313</v>
      </c>
      <c r="E265" s="91"/>
      <c r="F265" s="91" t="s">
        <v>16952</v>
      </c>
      <c r="G265" s="91"/>
    </row>
    <row r="266">
      <c r="A266" s="356" t="s">
        <v>687</v>
      </c>
      <c r="B266" s="590" t="s">
        <v>693</v>
      </c>
      <c r="C266" s="9" t="s">
        <v>977</v>
      </c>
      <c r="D266" s="9" t="s">
        <v>2713</v>
      </c>
      <c r="E266" s="91"/>
      <c r="F266" s="91" t="s">
        <v>16953</v>
      </c>
      <c r="G266" s="91"/>
    </row>
    <row r="267">
      <c r="A267" s="356" t="s">
        <v>687</v>
      </c>
      <c r="B267" s="590" t="s">
        <v>693</v>
      </c>
      <c r="C267" s="9" t="s">
        <v>1617</v>
      </c>
      <c r="D267" s="9" t="s">
        <v>1536</v>
      </c>
      <c r="E267" s="91"/>
      <c r="F267" s="91" t="s">
        <v>16952</v>
      </c>
      <c r="G267" s="91"/>
    </row>
    <row r="268">
      <c r="A268" s="356" t="s">
        <v>687</v>
      </c>
      <c r="B268" s="590" t="s">
        <v>693</v>
      </c>
      <c r="C268" s="9" t="s">
        <v>1634</v>
      </c>
      <c r="D268" s="9" t="s">
        <v>639</v>
      </c>
      <c r="E268" s="91"/>
      <c r="F268" s="91" t="s">
        <v>16954</v>
      </c>
      <c r="G268" s="91"/>
    </row>
    <row r="269">
      <c r="A269" s="356" t="s">
        <v>687</v>
      </c>
      <c r="B269" s="590" t="s">
        <v>693</v>
      </c>
      <c r="C269" s="9" t="s">
        <v>1634</v>
      </c>
      <c r="D269" s="9" t="s">
        <v>985</v>
      </c>
      <c r="E269" s="91"/>
      <c r="F269" s="91" t="s">
        <v>16955</v>
      </c>
      <c r="G269" s="91"/>
    </row>
    <row r="270">
      <c r="A270" s="356" t="s">
        <v>687</v>
      </c>
      <c r="B270" s="590" t="s">
        <v>2732</v>
      </c>
      <c r="C270" s="9" t="s">
        <v>16956</v>
      </c>
      <c r="D270" s="9" t="s">
        <v>16957</v>
      </c>
      <c r="E270" s="91" t="s">
        <v>3835</v>
      </c>
      <c r="F270" s="91" t="s">
        <v>16958</v>
      </c>
      <c r="G270" s="91"/>
    </row>
    <row r="271">
      <c r="A271" s="356" t="s">
        <v>2078</v>
      </c>
      <c r="B271" s="590" t="s">
        <v>2760</v>
      </c>
      <c r="C271" s="9" t="s">
        <v>16959</v>
      </c>
      <c r="D271" s="9" t="s">
        <v>16960</v>
      </c>
      <c r="E271" s="91"/>
      <c r="F271" s="91" t="s">
        <v>16961</v>
      </c>
      <c r="G271" s="91"/>
    </row>
    <row r="272">
      <c r="A272" s="356" t="s">
        <v>248</v>
      </c>
      <c r="B272" s="590" t="s">
        <v>4908</v>
      </c>
      <c r="C272" s="9" t="s">
        <v>4513</v>
      </c>
      <c r="D272" s="9" t="s">
        <v>7739</v>
      </c>
      <c r="E272" s="91" t="s">
        <v>16962</v>
      </c>
      <c r="F272" s="91" t="s">
        <v>16963</v>
      </c>
      <c r="G272" s="91"/>
    </row>
    <row r="273">
      <c r="A273" s="356" t="s">
        <v>248</v>
      </c>
      <c r="B273" s="590" t="s">
        <v>10930</v>
      </c>
      <c r="C273" s="9"/>
      <c r="D273" s="9" t="s">
        <v>16677</v>
      </c>
      <c r="E273" s="91" t="s">
        <v>16687</v>
      </c>
      <c r="F273" s="91" t="s">
        <v>16963</v>
      </c>
      <c r="G273" s="91"/>
    </row>
    <row r="274">
      <c r="A274" s="356" t="s">
        <v>388</v>
      </c>
      <c r="B274" s="590" t="s">
        <v>1006</v>
      </c>
      <c r="C274" s="9"/>
      <c r="D274" s="9" t="s">
        <v>16964</v>
      </c>
      <c r="E274" s="91"/>
      <c r="F274" s="91" t="s">
        <v>16958</v>
      </c>
      <c r="G274" s="91"/>
    </row>
    <row r="275">
      <c r="A275" s="356" t="s">
        <v>388</v>
      </c>
      <c r="B275" s="590" t="s">
        <v>1006</v>
      </c>
      <c r="C275" s="9"/>
      <c r="D275" s="9" t="s">
        <v>16965</v>
      </c>
      <c r="E275" s="91"/>
      <c r="F275" s="91" t="s">
        <v>16958</v>
      </c>
      <c r="G275" s="91"/>
    </row>
    <row r="276">
      <c r="A276" s="356" t="s">
        <v>388</v>
      </c>
      <c r="B276" s="590" t="s">
        <v>1006</v>
      </c>
      <c r="C276" s="9"/>
      <c r="D276" s="9" t="s">
        <v>7194</v>
      </c>
      <c r="E276" s="91"/>
      <c r="F276" s="91" t="s">
        <v>16966</v>
      </c>
      <c r="G276" s="91"/>
    </row>
    <row r="277">
      <c r="A277" s="356" t="s">
        <v>388</v>
      </c>
      <c r="B277" s="590" t="s">
        <v>1006</v>
      </c>
      <c r="C277" s="9"/>
      <c r="D277" s="9" t="s">
        <v>16967</v>
      </c>
      <c r="E277" s="91"/>
      <c r="F277" s="91" t="s">
        <v>10583</v>
      </c>
      <c r="G277" s="91"/>
    </row>
    <row r="278">
      <c r="A278" s="356" t="s">
        <v>388</v>
      </c>
      <c r="B278" s="590" t="s">
        <v>1010</v>
      </c>
      <c r="C278" s="9" t="s">
        <v>1655</v>
      </c>
      <c r="D278" s="9" t="s">
        <v>11379</v>
      </c>
      <c r="E278" s="91"/>
      <c r="F278" s="91" t="s">
        <v>16968</v>
      </c>
      <c r="G278" s="91"/>
    </row>
    <row r="279">
      <c r="A279" s="356" t="s">
        <v>388</v>
      </c>
      <c r="B279" s="590" t="s">
        <v>1010</v>
      </c>
      <c r="C279" s="9" t="s">
        <v>1655</v>
      </c>
      <c r="D279" s="9" t="s">
        <v>11200</v>
      </c>
      <c r="E279" s="91" t="s">
        <v>16969</v>
      </c>
      <c r="F279" s="91" t="s">
        <v>16955</v>
      </c>
      <c r="G279" s="91"/>
    </row>
    <row r="280">
      <c r="A280" s="356" t="s">
        <v>388</v>
      </c>
      <c r="B280" s="590" t="s">
        <v>1010</v>
      </c>
      <c r="C280" s="9" t="s">
        <v>11832</v>
      </c>
      <c r="D280" s="9" t="s">
        <v>12479</v>
      </c>
      <c r="E280" s="91"/>
      <c r="F280" s="91" t="s">
        <v>16966</v>
      </c>
      <c r="G280" s="91"/>
    </row>
    <row r="281">
      <c r="A281" s="356" t="s">
        <v>388</v>
      </c>
      <c r="B281" s="590" t="s">
        <v>1010</v>
      </c>
      <c r="C281" s="9" t="s">
        <v>11832</v>
      </c>
      <c r="D281" s="9" t="s">
        <v>368</v>
      </c>
      <c r="E281" s="91"/>
      <c r="F281" s="91" t="s">
        <v>16968</v>
      </c>
      <c r="G281" s="91"/>
    </row>
    <row r="282">
      <c r="A282" s="356" t="s">
        <v>388</v>
      </c>
      <c r="B282" s="590" t="s">
        <v>1010</v>
      </c>
      <c r="C282" s="9" t="s">
        <v>2172</v>
      </c>
      <c r="D282" s="9" t="s">
        <v>16970</v>
      </c>
      <c r="E282" s="91"/>
      <c r="F282" s="91" t="s">
        <v>16958</v>
      </c>
      <c r="G282" s="91"/>
    </row>
    <row r="283">
      <c r="A283" s="356" t="s">
        <v>388</v>
      </c>
      <c r="B283" s="590" t="s">
        <v>1010</v>
      </c>
      <c r="C283" s="89" t="s">
        <v>2174</v>
      </c>
      <c r="D283" s="89" t="s">
        <v>2176</v>
      </c>
      <c r="E283" s="91"/>
      <c r="F283" s="91" t="s">
        <v>16951</v>
      </c>
      <c r="G283" s="91"/>
    </row>
    <row r="284">
      <c r="A284" s="356" t="s">
        <v>388</v>
      </c>
      <c r="B284" s="590" t="s">
        <v>1010</v>
      </c>
      <c r="C284" s="9" t="s">
        <v>10649</v>
      </c>
      <c r="D284" s="9" t="s">
        <v>10650</v>
      </c>
      <c r="E284" s="91"/>
      <c r="F284" s="91" t="s">
        <v>16971</v>
      </c>
      <c r="G284" s="91"/>
    </row>
    <row r="285">
      <c r="A285" s="356" t="s">
        <v>1016</v>
      </c>
      <c r="B285" s="137" t="s">
        <v>1017</v>
      </c>
      <c r="C285" s="14" t="s">
        <v>1018</v>
      </c>
      <c r="D285" s="14" t="s">
        <v>16972</v>
      </c>
      <c r="E285" s="84"/>
      <c r="F285" s="91" t="s">
        <v>16845</v>
      </c>
      <c r="G285" s="91"/>
    </row>
    <row r="286">
      <c r="A286" s="356" t="s">
        <v>1016</v>
      </c>
      <c r="B286" s="137" t="s">
        <v>1017</v>
      </c>
      <c r="C286" s="13" t="s">
        <v>1024</v>
      </c>
      <c r="D286" s="13" t="s">
        <v>1850</v>
      </c>
      <c r="E286" s="84"/>
      <c r="F286" s="91" t="s">
        <v>16968</v>
      </c>
      <c r="G286" s="91"/>
    </row>
    <row r="287">
      <c r="A287" s="356" t="s">
        <v>3121</v>
      </c>
      <c r="B287" s="590" t="s">
        <v>3122</v>
      </c>
      <c r="C287" s="13" t="s">
        <v>16973</v>
      </c>
      <c r="D287" s="112"/>
      <c r="E287" s="91" t="s">
        <v>16974</v>
      </c>
      <c r="F287" s="578" t="s">
        <v>152</v>
      </c>
      <c r="G287" s="91"/>
    </row>
    <row r="288">
      <c r="A288" s="591" t="s">
        <v>1107</v>
      </c>
      <c r="B288" s="137" t="s">
        <v>5166</v>
      </c>
      <c r="C288" s="43" t="s">
        <v>16975</v>
      </c>
      <c r="D288" s="43" t="s">
        <v>16976</v>
      </c>
      <c r="E288" s="91"/>
      <c r="F288" s="91" t="s">
        <v>16977</v>
      </c>
      <c r="G288" s="91"/>
    </row>
    <row r="289">
      <c r="A289" s="591" t="s">
        <v>1107</v>
      </c>
      <c r="B289" s="137" t="s">
        <v>5166</v>
      </c>
      <c r="C289" s="43" t="s">
        <v>16975</v>
      </c>
      <c r="D289" s="43" t="s">
        <v>2987</v>
      </c>
      <c r="E289" s="91" t="s">
        <v>16978</v>
      </c>
      <c r="F289" s="91" t="s">
        <v>16977</v>
      </c>
      <c r="G289" s="91"/>
    </row>
    <row r="290">
      <c r="A290" s="591" t="s">
        <v>1107</v>
      </c>
      <c r="B290" s="137" t="s">
        <v>5166</v>
      </c>
      <c r="C290" s="43" t="s">
        <v>7215</v>
      </c>
      <c r="D290" s="43" t="s">
        <v>16979</v>
      </c>
      <c r="E290" s="91"/>
      <c r="F290" s="91" t="s">
        <v>16977</v>
      </c>
      <c r="G290" s="91"/>
    </row>
    <row r="291">
      <c r="A291" s="591" t="s">
        <v>1107</v>
      </c>
      <c r="B291" s="137" t="s">
        <v>5166</v>
      </c>
      <c r="C291" s="43" t="s">
        <v>16980</v>
      </c>
      <c r="D291" s="43" t="s">
        <v>1873</v>
      </c>
      <c r="E291" s="91"/>
      <c r="F291" s="91" t="s">
        <v>16977</v>
      </c>
      <c r="G291" s="91"/>
    </row>
    <row r="292">
      <c r="A292" s="591" t="s">
        <v>1107</v>
      </c>
      <c r="B292" s="137" t="s">
        <v>5166</v>
      </c>
      <c r="C292" s="43" t="s">
        <v>16981</v>
      </c>
      <c r="D292" s="43" t="s">
        <v>16982</v>
      </c>
      <c r="E292" s="91"/>
      <c r="F292" s="91" t="s">
        <v>16977</v>
      </c>
      <c r="G292" s="91"/>
    </row>
    <row r="293">
      <c r="A293" s="591" t="s">
        <v>1107</v>
      </c>
      <c r="B293" s="137" t="s">
        <v>5166</v>
      </c>
      <c r="C293" s="43" t="s">
        <v>16983</v>
      </c>
      <c r="D293" s="43" t="s">
        <v>2316</v>
      </c>
      <c r="E293" s="91"/>
      <c r="F293" s="91" t="s">
        <v>16977</v>
      </c>
      <c r="G293" s="91"/>
    </row>
    <row r="294">
      <c r="A294" s="591" t="s">
        <v>1107</v>
      </c>
      <c r="B294" s="137" t="s">
        <v>5166</v>
      </c>
      <c r="C294" s="43" t="s">
        <v>16984</v>
      </c>
      <c r="D294" s="43" t="s">
        <v>1887</v>
      </c>
      <c r="E294" s="91"/>
      <c r="F294" s="91" t="s">
        <v>16977</v>
      </c>
      <c r="G294" s="91"/>
    </row>
    <row r="295">
      <c r="A295" s="356" t="s">
        <v>1107</v>
      </c>
      <c r="B295" s="137" t="s">
        <v>5166</v>
      </c>
      <c r="C295" s="43" t="s">
        <v>16985</v>
      </c>
      <c r="D295" s="43" t="s">
        <v>5259</v>
      </c>
      <c r="E295" s="91"/>
      <c r="F295" s="91" t="s">
        <v>16944</v>
      </c>
      <c r="G295" s="91"/>
    </row>
    <row r="296">
      <c r="A296" s="591" t="s">
        <v>1107</v>
      </c>
      <c r="B296" s="137" t="s">
        <v>5166</v>
      </c>
      <c r="C296" s="84" t="s">
        <v>11397</v>
      </c>
      <c r="D296" s="84" t="s">
        <v>2321</v>
      </c>
      <c r="E296" s="91"/>
      <c r="F296" s="91" t="s">
        <v>16986</v>
      </c>
      <c r="G296" s="91"/>
    </row>
    <row r="297">
      <c r="A297" s="356" t="s">
        <v>1107</v>
      </c>
      <c r="B297" s="137" t="s">
        <v>5166</v>
      </c>
      <c r="C297" s="43" t="s">
        <v>11397</v>
      </c>
      <c r="D297" s="43" t="s">
        <v>1900</v>
      </c>
      <c r="E297" s="91"/>
      <c r="F297" s="91" t="s">
        <v>16987</v>
      </c>
      <c r="G297" s="91"/>
    </row>
    <row r="298">
      <c r="A298" s="356" t="s">
        <v>1107</v>
      </c>
      <c r="B298" s="137" t="s">
        <v>5166</v>
      </c>
      <c r="C298" s="43" t="s">
        <v>11397</v>
      </c>
      <c r="D298" s="43" t="s">
        <v>1902</v>
      </c>
      <c r="E298" s="91"/>
      <c r="F298" s="91" t="s">
        <v>16952</v>
      </c>
      <c r="G298" s="91"/>
    </row>
    <row r="299">
      <c r="A299" s="356" t="s">
        <v>1107</v>
      </c>
      <c r="B299" s="137" t="s">
        <v>5166</v>
      </c>
      <c r="C299" s="43" t="s">
        <v>11397</v>
      </c>
      <c r="D299" s="144" t="s">
        <v>1904</v>
      </c>
      <c r="E299" s="91"/>
      <c r="F299" s="91" t="s">
        <v>16988</v>
      </c>
      <c r="G299" s="91"/>
    </row>
    <row r="300">
      <c r="A300" s="592" t="s">
        <v>366</v>
      </c>
    </row>
    <row r="301">
      <c r="A301" s="356" t="s">
        <v>1107</v>
      </c>
      <c r="B301" s="137" t="s">
        <v>5166</v>
      </c>
      <c r="C301" s="84"/>
      <c r="D301" s="43" t="s">
        <v>16989</v>
      </c>
      <c r="E301" s="91"/>
      <c r="F301" s="91" t="s">
        <v>16977</v>
      </c>
      <c r="G301" s="91"/>
    </row>
    <row r="302">
      <c r="A302" s="356" t="s">
        <v>1107</v>
      </c>
      <c r="B302" s="137" t="s">
        <v>5166</v>
      </c>
      <c r="C302" s="84"/>
      <c r="D302" s="43" t="s">
        <v>6020</v>
      </c>
      <c r="E302" s="91"/>
      <c r="F302" s="91" t="s">
        <v>16977</v>
      </c>
      <c r="G302" s="91"/>
    </row>
    <row r="303">
      <c r="A303" s="1" t="s">
        <v>16990</v>
      </c>
    </row>
    <row r="304">
      <c r="A304" s="300" t="s">
        <v>16991</v>
      </c>
      <c r="B304" s="593" t="s">
        <v>16889</v>
      </c>
      <c r="C304" s="91"/>
      <c r="D304" s="91" t="s">
        <v>13517</v>
      </c>
      <c r="E304" s="91" t="s">
        <v>4739</v>
      </c>
      <c r="F304" s="91" t="s">
        <v>16992</v>
      </c>
      <c r="G304" s="91"/>
    </row>
    <row r="305">
      <c r="A305" s="594" t="s">
        <v>4788</v>
      </c>
      <c r="B305" s="595" t="s">
        <v>5289</v>
      </c>
      <c r="C305" s="293" t="s">
        <v>7344</v>
      </c>
      <c r="D305" s="293" t="s">
        <v>718</v>
      </c>
      <c r="E305" s="293" t="s">
        <v>6227</v>
      </c>
      <c r="F305" s="293" t="s">
        <v>16993</v>
      </c>
      <c r="G305" s="91"/>
    </row>
    <row r="306">
      <c r="A306" s="594" t="s">
        <v>4788</v>
      </c>
      <c r="B306" s="595" t="s">
        <v>5289</v>
      </c>
      <c r="C306" s="293" t="s">
        <v>7344</v>
      </c>
      <c r="D306" s="293" t="s">
        <v>721</v>
      </c>
      <c r="E306" s="293" t="s">
        <v>6227</v>
      </c>
      <c r="F306" s="293" t="s">
        <v>16994</v>
      </c>
      <c r="G306" s="91"/>
    </row>
    <row r="307">
      <c r="A307" s="594" t="s">
        <v>4788</v>
      </c>
      <c r="B307" s="595" t="s">
        <v>5289</v>
      </c>
      <c r="C307" s="293" t="s">
        <v>7348</v>
      </c>
      <c r="D307" s="293" t="s">
        <v>7258</v>
      </c>
      <c r="E307" s="293" t="s">
        <v>6227</v>
      </c>
      <c r="F307" s="293" t="s">
        <v>16995</v>
      </c>
      <c r="G307" s="91"/>
    </row>
    <row r="308">
      <c r="A308" s="300" t="s">
        <v>5954</v>
      </c>
      <c r="B308" s="593" t="s">
        <v>368</v>
      </c>
      <c r="C308" s="91"/>
      <c r="D308" s="91"/>
      <c r="E308" s="91" t="s">
        <v>16878</v>
      </c>
      <c r="F308" s="293"/>
      <c r="G308" s="91"/>
    </row>
    <row r="309">
      <c r="A309" s="594" t="s">
        <v>248</v>
      </c>
      <c r="B309" s="593" t="s">
        <v>16996</v>
      </c>
      <c r="C309" s="91" t="s">
        <v>6842</v>
      </c>
      <c r="D309" s="91" t="s">
        <v>16997</v>
      </c>
      <c r="E309" s="293" t="s">
        <v>6227</v>
      </c>
      <c r="F309" s="91" t="s">
        <v>16998</v>
      </c>
      <c r="G309" s="91"/>
    </row>
    <row r="310">
      <c r="A310" s="594" t="s">
        <v>248</v>
      </c>
      <c r="B310" s="593" t="s">
        <v>16996</v>
      </c>
      <c r="C310" s="91" t="s">
        <v>6842</v>
      </c>
      <c r="D310" s="91" t="s">
        <v>16999</v>
      </c>
      <c r="E310" s="293" t="s">
        <v>6227</v>
      </c>
      <c r="F310" s="91" t="s">
        <v>17000</v>
      </c>
      <c r="G310" s="91"/>
    </row>
    <row r="311">
      <c r="A311" s="594" t="s">
        <v>248</v>
      </c>
      <c r="B311" s="593" t="s">
        <v>16996</v>
      </c>
      <c r="C311" s="91" t="s">
        <v>6842</v>
      </c>
      <c r="D311" s="91" t="s">
        <v>17001</v>
      </c>
      <c r="E311" s="293" t="s">
        <v>6227</v>
      </c>
      <c r="F311" s="91" t="s">
        <v>17002</v>
      </c>
      <c r="G311" s="91"/>
    </row>
    <row r="312">
      <c r="A312" s="594" t="s">
        <v>248</v>
      </c>
      <c r="B312" s="593" t="s">
        <v>16996</v>
      </c>
      <c r="C312" s="91" t="s">
        <v>6462</v>
      </c>
      <c r="D312" s="91" t="s">
        <v>17003</v>
      </c>
      <c r="E312" s="293" t="s">
        <v>6227</v>
      </c>
      <c r="F312" s="91" t="s">
        <v>17004</v>
      </c>
      <c r="G312" s="91"/>
    </row>
    <row r="313">
      <c r="A313" s="594" t="s">
        <v>248</v>
      </c>
      <c r="B313" s="593" t="s">
        <v>16996</v>
      </c>
      <c r="C313" s="91" t="s">
        <v>6462</v>
      </c>
      <c r="D313" s="91" t="s">
        <v>17005</v>
      </c>
      <c r="E313" s="293" t="s">
        <v>6227</v>
      </c>
      <c r="F313" s="91" t="s">
        <v>17006</v>
      </c>
      <c r="G313" s="91"/>
    </row>
    <row r="314">
      <c r="A314" s="594" t="s">
        <v>566</v>
      </c>
      <c r="B314" s="595" t="s">
        <v>17007</v>
      </c>
      <c r="C314" s="293"/>
      <c r="D314" s="293"/>
      <c r="E314" s="293" t="s">
        <v>6007</v>
      </c>
      <c r="F314" s="293" t="s">
        <v>17008</v>
      </c>
      <c r="G314" s="91"/>
    </row>
    <row r="315">
      <c r="A315" s="594" t="s">
        <v>566</v>
      </c>
      <c r="B315" s="595" t="s">
        <v>17007</v>
      </c>
      <c r="C315" s="293"/>
      <c r="D315" s="293"/>
      <c r="E315" s="293" t="s">
        <v>1632</v>
      </c>
      <c r="F315" s="293" t="s">
        <v>17009</v>
      </c>
      <c r="G315" s="91"/>
    </row>
    <row r="316">
      <c r="A316" s="1" t="s">
        <v>17010</v>
      </c>
    </row>
    <row r="317">
      <c r="A317" s="254" t="s">
        <v>16941</v>
      </c>
      <c r="B317" s="596" t="s">
        <v>14244</v>
      </c>
      <c r="C317" s="43"/>
      <c r="D317" s="43"/>
      <c r="E317" s="84"/>
      <c r="F317" s="43" t="s">
        <v>17011</v>
      </c>
      <c r="G317" s="91"/>
    </row>
    <row r="318">
      <c r="A318" s="254" t="s">
        <v>316</v>
      </c>
      <c r="B318" s="597" t="s">
        <v>5427</v>
      </c>
      <c r="C318" s="43" t="s">
        <v>17012</v>
      </c>
      <c r="D318" s="43" t="s">
        <v>319</v>
      </c>
      <c r="E318" s="84"/>
      <c r="F318" s="84" t="s">
        <v>17013</v>
      </c>
      <c r="G318" s="91"/>
    </row>
    <row r="319">
      <c r="A319" s="254" t="s">
        <v>316</v>
      </c>
      <c r="B319" s="597" t="s">
        <v>5427</v>
      </c>
      <c r="C319" s="43" t="s">
        <v>17014</v>
      </c>
      <c r="D319" s="43" t="s">
        <v>17015</v>
      </c>
      <c r="E319" s="84"/>
      <c r="F319" s="84" t="s">
        <v>17013</v>
      </c>
      <c r="G319" s="91"/>
    </row>
    <row r="320">
      <c r="A320" s="254" t="s">
        <v>316</v>
      </c>
      <c r="B320" s="596" t="s">
        <v>1446</v>
      </c>
      <c r="C320" s="43" t="s">
        <v>17016</v>
      </c>
      <c r="D320" s="43" t="s">
        <v>17017</v>
      </c>
      <c r="E320" s="84"/>
      <c r="F320" s="84" t="s">
        <v>17018</v>
      </c>
      <c r="G320" s="91"/>
    </row>
    <row r="321">
      <c r="A321" s="254" t="s">
        <v>316</v>
      </c>
      <c r="B321" s="597" t="s">
        <v>1446</v>
      </c>
      <c r="C321" s="84" t="s">
        <v>16859</v>
      </c>
      <c r="D321" s="84" t="s">
        <v>16860</v>
      </c>
      <c r="E321" s="84" t="s">
        <v>556</v>
      </c>
      <c r="F321" s="84" t="s">
        <v>17019</v>
      </c>
      <c r="G321" s="91"/>
    </row>
    <row r="322">
      <c r="A322" s="254" t="s">
        <v>316</v>
      </c>
      <c r="B322" s="597" t="s">
        <v>1446</v>
      </c>
      <c r="C322" s="84" t="s">
        <v>16862</v>
      </c>
      <c r="D322" s="84" t="s">
        <v>16863</v>
      </c>
      <c r="E322" s="84"/>
      <c r="F322" s="84" t="s">
        <v>17020</v>
      </c>
      <c r="G322" s="91"/>
    </row>
    <row r="323">
      <c r="A323" s="254" t="s">
        <v>316</v>
      </c>
      <c r="B323" s="596" t="s">
        <v>1446</v>
      </c>
      <c r="C323" s="43" t="s">
        <v>17021</v>
      </c>
      <c r="D323" s="43" t="s">
        <v>17022</v>
      </c>
      <c r="E323" s="84"/>
      <c r="F323" s="43" t="s">
        <v>9156</v>
      </c>
      <c r="G323" s="91"/>
    </row>
    <row r="324">
      <c r="A324" s="254" t="s">
        <v>326</v>
      </c>
      <c r="B324" s="597" t="s">
        <v>857</v>
      </c>
      <c r="C324" s="43" t="s">
        <v>17023</v>
      </c>
      <c r="D324" s="84" t="s">
        <v>17024</v>
      </c>
      <c r="E324" s="84"/>
      <c r="F324" s="84" t="s">
        <v>17025</v>
      </c>
      <c r="G324" s="91"/>
    </row>
    <row r="325">
      <c r="A325" s="254" t="s">
        <v>326</v>
      </c>
      <c r="B325" s="597" t="s">
        <v>857</v>
      </c>
      <c r="C325" s="84" t="s">
        <v>16870</v>
      </c>
      <c r="D325" s="84" t="s">
        <v>16871</v>
      </c>
      <c r="E325" s="84"/>
      <c r="F325" s="84" t="s">
        <v>17018</v>
      </c>
      <c r="G325" s="91"/>
    </row>
    <row r="326">
      <c r="A326" s="254" t="s">
        <v>326</v>
      </c>
      <c r="B326" s="597" t="s">
        <v>857</v>
      </c>
      <c r="C326" s="84" t="s">
        <v>16872</v>
      </c>
      <c r="D326" s="84" t="s">
        <v>16873</v>
      </c>
      <c r="E326" s="84"/>
      <c r="F326" s="84" t="s">
        <v>4620</v>
      </c>
      <c r="G326" s="91"/>
    </row>
    <row r="327">
      <c r="A327" s="254" t="s">
        <v>671</v>
      </c>
      <c r="B327" s="596" t="s">
        <v>672</v>
      </c>
      <c r="C327" s="84" t="s">
        <v>8173</v>
      </c>
      <c r="D327" s="84" t="s">
        <v>17026</v>
      </c>
      <c r="E327" s="84"/>
      <c r="F327" s="84" t="s">
        <v>17027</v>
      </c>
      <c r="G327" s="91"/>
    </row>
    <row r="328">
      <c r="A328" s="254" t="s">
        <v>671</v>
      </c>
      <c r="B328" s="596" t="s">
        <v>672</v>
      </c>
      <c r="C328" s="84" t="s">
        <v>911</v>
      </c>
      <c r="D328" s="84" t="s">
        <v>16881</v>
      </c>
      <c r="E328" s="84"/>
      <c r="F328" s="84" t="s">
        <v>17028</v>
      </c>
      <c r="G328" s="91"/>
    </row>
    <row r="329">
      <c r="A329" s="254" t="s">
        <v>671</v>
      </c>
      <c r="B329" s="596" t="s">
        <v>672</v>
      </c>
      <c r="C329" s="84" t="s">
        <v>17029</v>
      </c>
      <c r="D329" s="84" t="s">
        <v>17030</v>
      </c>
      <c r="E329" s="43" t="s">
        <v>17031</v>
      </c>
      <c r="F329" s="84" t="s">
        <v>17032</v>
      </c>
      <c r="G329" s="91"/>
    </row>
    <row r="330">
      <c r="A330" s="254" t="s">
        <v>671</v>
      </c>
      <c r="B330" s="596" t="s">
        <v>672</v>
      </c>
      <c r="C330" s="84" t="s">
        <v>15026</v>
      </c>
      <c r="D330" s="84" t="s">
        <v>11308</v>
      </c>
      <c r="E330" s="84"/>
      <c r="F330" s="84" t="s">
        <v>17033</v>
      </c>
      <c r="G330" s="91"/>
    </row>
    <row r="331">
      <c r="A331" s="254" t="s">
        <v>671</v>
      </c>
      <c r="B331" s="596" t="s">
        <v>672</v>
      </c>
      <c r="C331" s="84" t="s">
        <v>9448</v>
      </c>
      <c r="D331" s="84" t="s">
        <v>4654</v>
      </c>
      <c r="E331" s="84"/>
      <c r="F331" s="84" t="s">
        <v>17034</v>
      </c>
      <c r="G331" s="91"/>
    </row>
    <row r="332">
      <c r="A332" s="254" t="s">
        <v>671</v>
      </c>
      <c r="B332" s="596" t="s">
        <v>672</v>
      </c>
      <c r="C332" s="84" t="s">
        <v>17035</v>
      </c>
      <c r="D332" s="84" t="s">
        <v>17036</v>
      </c>
      <c r="E332" s="84"/>
      <c r="F332" s="84" t="s">
        <v>17037</v>
      </c>
      <c r="G332" s="91"/>
    </row>
    <row r="333">
      <c r="A333" s="254" t="s">
        <v>671</v>
      </c>
      <c r="B333" s="596" t="s">
        <v>672</v>
      </c>
      <c r="C333" s="84" t="s">
        <v>7227</v>
      </c>
      <c r="D333" s="84" t="s">
        <v>17038</v>
      </c>
      <c r="E333" s="84"/>
      <c r="F333" s="84" t="s">
        <v>17039</v>
      </c>
      <c r="G333" s="91"/>
    </row>
    <row r="334">
      <c r="A334" s="254" t="s">
        <v>671</v>
      </c>
      <c r="B334" s="596" t="s">
        <v>672</v>
      </c>
      <c r="C334" s="84" t="s">
        <v>673</v>
      </c>
      <c r="D334" s="84" t="s">
        <v>10703</v>
      </c>
      <c r="E334" s="84"/>
      <c r="F334" s="84" t="s">
        <v>17040</v>
      </c>
      <c r="G334" s="91"/>
    </row>
    <row r="335">
      <c r="A335" s="254" t="s">
        <v>671</v>
      </c>
      <c r="B335" s="597" t="s">
        <v>17041</v>
      </c>
      <c r="C335" s="84" t="s">
        <v>17042</v>
      </c>
      <c r="D335" s="84" t="s">
        <v>17043</v>
      </c>
      <c r="E335" s="84"/>
      <c r="F335" s="84" t="s">
        <v>17044</v>
      </c>
      <c r="G335" s="91"/>
    </row>
    <row r="336">
      <c r="A336" s="254" t="s">
        <v>671</v>
      </c>
      <c r="B336" s="597" t="s">
        <v>17041</v>
      </c>
      <c r="C336" s="84" t="s">
        <v>17045</v>
      </c>
      <c r="D336" s="84" t="s">
        <v>17046</v>
      </c>
      <c r="E336" s="84"/>
      <c r="F336" s="84" t="s">
        <v>17044</v>
      </c>
      <c r="G336" s="91"/>
    </row>
    <row r="337">
      <c r="A337" s="254" t="s">
        <v>671</v>
      </c>
      <c r="B337" s="597" t="s">
        <v>17041</v>
      </c>
      <c r="C337" s="84" t="s">
        <v>17045</v>
      </c>
      <c r="D337" s="43" t="s">
        <v>17047</v>
      </c>
      <c r="E337" s="84"/>
      <c r="F337" s="84" t="s">
        <v>17044</v>
      </c>
      <c r="G337" s="91"/>
    </row>
    <row r="338">
      <c r="A338" s="254" t="s">
        <v>671</v>
      </c>
      <c r="B338" s="597" t="s">
        <v>17041</v>
      </c>
      <c r="C338" s="43" t="s">
        <v>17048</v>
      </c>
      <c r="D338" s="43" t="s">
        <v>17049</v>
      </c>
      <c r="E338" s="84"/>
      <c r="F338" s="84" t="s">
        <v>17050</v>
      </c>
      <c r="G338" s="91"/>
    </row>
    <row r="339">
      <c r="A339" s="254" t="s">
        <v>671</v>
      </c>
      <c r="B339" s="597" t="s">
        <v>17041</v>
      </c>
      <c r="C339" s="43" t="s">
        <v>17048</v>
      </c>
      <c r="D339" s="43" t="s">
        <v>17051</v>
      </c>
      <c r="E339" s="84"/>
      <c r="F339" s="43" t="s">
        <v>17032</v>
      </c>
      <c r="G339" s="91"/>
    </row>
    <row r="340">
      <c r="A340" s="254" t="s">
        <v>671</v>
      </c>
      <c r="B340" s="597" t="s">
        <v>17041</v>
      </c>
      <c r="C340" s="84" t="s">
        <v>17052</v>
      </c>
      <c r="D340" s="84" t="s">
        <v>17053</v>
      </c>
      <c r="E340" s="84"/>
      <c r="F340" s="84" t="s">
        <v>17054</v>
      </c>
      <c r="G340" s="91"/>
    </row>
    <row r="341">
      <c r="A341" s="254" t="s">
        <v>687</v>
      </c>
      <c r="B341" s="596" t="s">
        <v>1293</v>
      </c>
      <c r="C341" s="43" t="s">
        <v>1294</v>
      </c>
      <c r="D341" s="43" t="s">
        <v>17055</v>
      </c>
      <c r="E341" s="84"/>
      <c r="F341" s="84" t="s">
        <v>17050</v>
      </c>
      <c r="G341" s="91"/>
    </row>
    <row r="342">
      <c r="A342" s="254" t="s">
        <v>16914</v>
      </c>
      <c r="B342" s="597" t="s">
        <v>16915</v>
      </c>
      <c r="C342" s="43" t="s">
        <v>16916</v>
      </c>
      <c r="D342" s="43" t="s">
        <v>17056</v>
      </c>
      <c r="E342" s="84"/>
      <c r="F342" s="84" t="s">
        <v>17057</v>
      </c>
      <c r="G342" s="91"/>
    </row>
    <row r="343">
      <c r="A343" s="254" t="s">
        <v>16914</v>
      </c>
      <c r="B343" s="597" t="s">
        <v>16915</v>
      </c>
      <c r="C343" s="43" t="s">
        <v>16916</v>
      </c>
      <c r="D343" s="43" t="s">
        <v>16917</v>
      </c>
      <c r="E343" s="43" t="s">
        <v>17058</v>
      </c>
      <c r="F343" s="84" t="s">
        <v>17057</v>
      </c>
      <c r="G343" s="91"/>
    </row>
    <row r="344">
      <c r="A344" s="254" t="s">
        <v>1016</v>
      </c>
      <c r="B344" s="596" t="s">
        <v>1017</v>
      </c>
      <c r="C344" s="43" t="s">
        <v>1018</v>
      </c>
      <c r="D344" s="43" t="s">
        <v>1632</v>
      </c>
      <c r="E344" s="84"/>
      <c r="F344" s="84" t="s">
        <v>17059</v>
      </c>
      <c r="G344" s="91"/>
    </row>
    <row r="345">
      <c r="A345" s="254" t="s">
        <v>1016</v>
      </c>
      <c r="B345" s="596" t="s">
        <v>1017</v>
      </c>
      <c r="C345" s="84" t="s">
        <v>1024</v>
      </c>
      <c r="D345" s="84" t="s">
        <v>17060</v>
      </c>
      <c r="E345" s="43"/>
      <c r="F345" s="84" t="s">
        <v>17061</v>
      </c>
      <c r="G345" s="91"/>
    </row>
    <row r="346">
      <c r="A346" s="254" t="s">
        <v>1016</v>
      </c>
      <c r="B346" s="596" t="s">
        <v>1017</v>
      </c>
      <c r="C346" s="43" t="s">
        <v>1027</v>
      </c>
      <c r="D346" s="84" t="s">
        <v>17062</v>
      </c>
      <c r="E346" s="84"/>
      <c r="F346" s="84" t="s">
        <v>17063</v>
      </c>
      <c r="G346" s="91"/>
    </row>
    <row r="347">
      <c r="A347" s="254" t="s">
        <v>1016</v>
      </c>
      <c r="B347" s="597" t="s">
        <v>10353</v>
      </c>
      <c r="C347" s="84"/>
      <c r="D347" s="43" t="s">
        <v>2708</v>
      </c>
      <c r="E347" s="84"/>
      <c r="F347" s="43" t="s">
        <v>17064</v>
      </c>
      <c r="G347" s="91"/>
    </row>
    <row r="348">
      <c r="A348" s="254" t="s">
        <v>1016</v>
      </c>
      <c r="B348" s="597" t="s">
        <v>10353</v>
      </c>
      <c r="C348" s="84"/>
      <c r="D348" s="43" t="s">
        <v>10048</v>
      </c>
      <c r="E348" s="84"/>
      <c r="F348" s="43" t="s">
        <v>17065</v>
      </c>
      <c r="G348" s="91"/>
    </row>
    <row r="349">
      <c r="A349" s="254" t="s">
        <v>1016</v>
      </c>
      <c r="B349" s="597" t="s">
        <v>10353</v>
      </c>
      <c r="C349" s="84"/>
      <c r="D349" s="43" t="s">
        <v>17066</v>
      </c>
      <c r="E349" s="84"/>
      <c r="F349" s="84" t="s">
        <v>17067</v>
      </c>
      <c r="G349" s="91"/>
    </row>
    <row r="350">
      <c r="A350" s="254" t="s">
        <v>1016</v>
      </c>
      <c r="B350" s="597" t="s">
        <v>10353</v>
      </c>
      <c r="C350" s="84"/>
      <c r="D350" s="84" t="s">
        <v>17068</v>
      </c>
      <c r="E350" s="43" t="s">
        <v>17069</v>
      </c>
      <c r="F350" s="84" t="s">
        <v>17067</v>
      </c>
      <c r="G350" s="91"/>
    </row>
    <row r="351">
      <c r="A351" s="254" t="s">
        <v>1016</v>
      </c>
      <c r="B351" s="597" t="s">
        <v>10353</v>
      </c>
      <c r="C351" s="84"/>
      <c r="D351" s="43" t="s">
        <v>17070</v>
      </c>
      <c r="E351" s="84"/>
      <c r="F351" s="43" t="s">
        <v>17071</v>
      </c>
      <c r="G351" s="91"/>
    </row>
    <row r="352">
      <c r="A352" s="254" t="s">
        <v>1016</v>
      </c>
      <c r="B352" s="597" t="s">
        <v>10353</v>
      </c>
      <c r="C352" s="84"/>
      <c r="D352" s="43" t="s">
        <v>17072</v>
      </c>
      <c r="E352" s="84"/>
      <c r="F352" s="43" t="s">
        <v>17073</v>
      </c>
      <c r="G352" s="91"/>
    </row>
    <row r="353">
      <c r="A353" s="254" t="s">
        <v>1016</v>
      </c>
      <c r="B353" s="597" t="s">
        <v>10353</v>
      </c>
      <c r="C353" s="84"/>
      <c r="D353" s="43" t="s">
        <v>17074</v>
      </c>
      <c r="E353" s="84"/>
      <c r="F353" s="84" t="s">
        <v>17067</v>
      </c>
      <c r="G353" s="91"/>
    </row>
    <row r="354">
      <c r="A354" s="254" t="s">
        <v>1016</v>
      </c>
      <c r="B354" s="597" t="s">
        <v>10353</v>
      </c>
      <c r="C354" s="84"/>
      <c r="D354" s="43" t="s">
        <v>17075</v>
      </c>
      <c r="E354" s="84"/>
      <c r="F354" s="84" t="s">
        <v>17061</v>
      </c>
      <c r="G354" s="91"/>
    </row>
    <row r="355">
      <c r="A355" s="254" t="s">
        <v>1016</v>
      </c>
      <c r="B355" s="597" t="s">
        <v>10353</v>
      </c>
      <c r="C355" s="84"/>
      <c r="D355" s="43" t="s">
        <v>17076</v>
      </c>
      <c r="E355" s="84"/>
      <c r="F355" s="84" t="s">
        <v>17067</v>
      </c>
      <c r="G355" s="91"/>
    </row>
    <row r="356">
      <c r="A356" s="254" t="s">
        <v>1016</v>
      </c>
      <c r="B356" s="597" t="s">
        <v>10353</v>
      </c>
      <c r="C356" s="84"/>
      <c r="D356" s="43" t="s">
        <v>17077</v>
      </c>
      <c r="E356" s="84"/>
      <c r="F356" s="84" t="s">
        <v>17067</v>
      </c>
      <c r="G356" s="91"/>
    </row>
    <row r="357">
      <c r="A357" s="254" t="s">
        <v>1016</v>
      </c>
      <c r="B357" s="597" t="s">
        <v>10353</v>
      </c>
      <c r="C357" s="84"/>
      <c r="D357" s="43" t="s">
        <v>17078</v>
      </c>
      <c r="E357" s="84"/>
      <c r="F357" s="84" t="s">
        <v>17067</v>
      </c>
      <c r="G357" s="91"/>
    </row>
    <row r="358">
      <c r="A358" s="254" t="s">
        <v>1016</v>
      </c>
      <c r="B358" s="597" t="s">
        <v>10353</v>
      </c>
      <c r="C358" s="84"/>
      <c r="D358" s="43" t="s">
        <v>17079</v>
      </c>
      <c r="E358" s="43" t="s">
        <v>17069</v>
      </c>
      <c r="F358" s="84" t="s">
        <v>17067</v>
      </c>
      <c r="G358" s="91"/>
    </row>
    <row r="359">
      <c r="A359" s="254" t="s">
        <v>1016</v>
      </c>
      <c r="B359" s="597" t="s">
        <v>10353</v>
      </c>
      <c r="C359" s="84"/>
      <c r="D359" s="84" t="s">
        <v>17080</v>
      </c>
      <c r="E359" s="43" t="s">
        <v>17069</v>
      </c>
      <c r="F359" s="84" t="s">
        <v>17067</v>
      </c>
      <c r="G359" s="91"/>
    </row>
    <row r="360">
      <c r="A360" s="254" t="s">
        <v>3121</v>
      </c>
      <c r="B360" s="598" t="s">
        <v>3122</v>
      </c>
      <c r="C360" s="13" t="s">
        <v>16973</v>
      </c>
      <c r="D360" s="9"/>
      <c r="E360" s="147"/>
      <c r="F360" s="578" t="s">
        <v>152</v>
      </c>
      <c r="G360" s="91"/>
    </row>
    <row r="361">
      <c r="A361" s="254" t="s">
        <v>1107</v>
      </c>
      <c r="B361" s="598" t="s">
        <v>5166</v>
      </c>
      <c r="C361" s="9" t="s">
        <v>17081</v>
      </c>
      <c r="D361" s="9" t="s">
        <v>1875</v>
      </c>
      <c r="E361" s="9"/>
      <c r="F361" s="147" t="s">
        <v>17082</v>
      </c>
      <c r="G361" s="91"/>
    </row>
    <row r="362">
      <c r="A362" s="254" t="s">
        <v>1107</v>
      </c>
      <c r="B362" s="598" t="s">
        <v>5166</v>
      </c>
      <c r="C362" s="9" t="s">
        <v>16984</v>
      </c>
      <c r="D362" s="9" t="s">
        <v>1188</v>
      </c>
      <c r="E362" s="9"/>
      <c r="F362" s="147" t="s">
        <v>17083</v>
      </c>
      <c r="G362" s="91"/>
    </row>
    <row r="363">
      <c r="A363" s="254" t="s">
        <v>1107</v>
      </c>
      <c r="B363" s="598" t="s">
        <v>5166</v>
      </c>
      <c r="C363" s="9" t="s">
        <v>16985</v>
      </c>
      <c r="D363" s="9" t="s">
        <v>5259</v>
      </c>
      <c r="E363" s="109"/>
      <c r="F363" s="599" t="s">
        <v>16657</v>
      </c>
      <c r="G363" s="91"/>
    </row>
    <row r="364">
      <c r="A364" s="254" t="s">
        <v>1107</v>
      </c>
      <c r="B364" s="598" t="s">
        <v>5166</v>
      </c>
      <c r="C364" s="9" t="s">
        <v>11397</v>
      </c>
      <c r="D364" s="9" t="s">
        <v>2321</v>
      </c>
      <c r="E364" s="109"/>
      <c r="F364" s="578" t="s">
        <v>152</v>
      </c>
      <c r="G364" s="91"/>
    </row>
    <row r="365">
      <c r="A365" s="254" t="s">
        <v>1107</v>
      </c>
      <c r="B365" s="598" t="s">
        <v>5166</v>
      </c>
      <c r="C365" s="9" t="s">
        <v>11397</v>
      </c>
      <c r="D365" s="9" t="s">
        <v>1900</v>
      </c>
      <c r="E365" s="109"/>
      <c r="F365" s="147" t="s">
        <v>17082</v>
      </c>
      <c r="G365" s="91"/>
    </row>
    <row r="366">
      <c r="A366" s="254" t="s">
        <v>1107</v>
      </c>
      <c r="B366" s="598" t="s">
        <v>5166</v>
      </c>
      <c r="C366" s="9" t="s">
        <v>11397</v>
      </c>
      <c r="D366" s="9" t="s">
        <v>1902</v>
      </c>
      <c r="E366" s="109"/>
      <c r="F366" s="578" t="s">
        <v>152</v>
      </c>
      <c r="G366" s="91"/>
    </row>
    <row r="367">
      <c r="A367" s="252" t="s">
        <v>17084</v>
      </c>
      <c r="B367" s="4"/>
      <c r="C367" s="4"/>
      <c r="D367" s="4"/>
      <c r="E367" s="4"/>
      <c r="F367" s="4"/>
      <c r="G367" s="4"/>
    </row>
    <row r="368">
      <c r="A368" s="254" t="s">
        <v>17085</v>
      </c>
      <c r="B368" s="597" t="s">
        <v>16640</v>
      </c>
      <c r="C368" s="84"/>
      <c r="D368" s="84" t="s">
        <v>16641</v>
      </c>
      <c r="E368" s="84" t="s">
        <v>17086</v>
      </c>
      <c r="F368" s="84" t="s">
        <v>17087</v>
      </c>
      <c r="G368" s="91"/>
    </row>
    <row r="369">
      <c r="A369" s="254" t="s">
        <v>248</v>
      </c>
      <c r="B369" s="597" t="s">
        <v>12844</v>
      </c>
      <c r="C369" s="84" t="s">
        <v>5974</v>
      </c>
      <c r="D369" s="84" t="s">
        <v>5975</v>
      </c>
      <c r="E369" s="84" t="s">
        <v>17086</v>
      </c>
      <c r="F369" s="84" t="s">
        <v>17088</v>
      </c>
      <c r="G369" s="91"/>
    </row>
    <row r="370">
      <c r="A370" s="254" t="s">
        <v>248</v>
      </c>
      <c r="B370" s="597" t="s">
        <v>4553</v>
      </c>
      <c r="C370" s="84" t="s">
        <v>5966</v>
      </c>
      <c r="D370" s="84" t="s">
        <v>16755</v>
      </c>
      <c r="E370" s="84" t="s">
        <v>16687</v>
      </c>
      <c r="F370" s="43" t="s">
        <v>17089</v>
      </c>
      <c r="G370" s="91"/>
    </row>
    <row r="371">
      <c r="A371" s="254" t="s">
        <v>248</v>
      </c>
      <c r="B371" s="597" t="s">
        <v>16624</v>
      </c>
      <c r="C371" s="13"/>
      <c r="D371" s="43" t="s">
        <v>16625</v>
      </c>
      <c r="E371" s="84" t="s">
        <v>16687</v>
      </c>
      <c r="F371" s="84" t="s">
        <v>17090</v>
      </c>
      <c r="G371" s="91"/>
    </row>
    <row r="372">
      <c r="A372" s="254" t="s">
        <v>248</v>
      </c>
      <c r="B372" s="597" t="s">
        <v>16624</v>
      </c>
      <c r="C372" s="84"/>
      <c r="D372" s="84" t="s">
        <v>16673</v>
      </c>
      <c r="E372" s="84" t="s">
        <v>16687</v>
      </c>
      <c r="F372" s="84" t="s">
        <v>16789</v>
      </c>
      <c r="G372" s="91"/>
    </row>
    <row r="373">
      <c r="A373" s="254" t="s">
        <v>248</v>
      </c>
      <c r="B373" s="597" t="s">
        <v>16780</v>
      </c>
      <c r="C373" s="84"/>
      <c r="D373" s="84" t="s">
        <v>16782</v>
      </c>
      <c r="E373" s="84" t="s">
        <v>16687</v>
      </c>
      <c r="F373" s="84" t="s">
        <v>17091</v>
      </c>
      <c r="G373" s="91"/>
    </row>
    <row r="374">
      <c r="A374" s="254" t="s">
        <v>248</v>
      </c>
      <c r="B374" s="597" t="s">
        <v>4908</v>
      </c>
      <c r="C374" s="13" t="s">
        <v>4233</v>
      </c>
      <c r="D374" s="13" t="s">
        <v>16929</v>
      </c>
      <c r="E374" s="84" t="s">
        <v>17092</v>
      </c>
      <c r="F374" s="84" t="s">
        <v>16710</v>
      </c>
      <c r="G374" s="91"/>
    </row>
    <row r="375">
      <c r="A375" s="254" t="s">
        <v>248</v>
      </c>
      <c r="B375" s="597" t="s">
        <v>4908</v>
      </c>
      <c r="C375" s="84" t="s">
        <v>4513</v>
      </c>
      <c r="D375" s="84" t="s">
        <v>7739</v>
      </c>
      <c r="E375" s="84" t="s">
        <v>17092</v>
      </c>
      <c r="F375" s="84" t="s">
        <v>17093</v>
      </c>
      <c r="G375" s="91"/>
    </row>
    <row r="376">
      <c r="A376" s="254" t="s">
        <v>248</v>
      </c>
      <c r="B376" s="597" t="s">
        <v>4908</v>
      </c>
      <c r="C376" s="84" t="s">
        <v>4913</v>
      </c>
      <c r="D376" s="84" t="s">
        <v>6430</v>
      </c>
      <c r="E376" s="84" t="s">
        <v>17092</v>
      </c>
      <c r="F376" s="43" t="s">
        <v>17094</v>
      </c>
      <c r="G376" s="91"/>
    </row>
    <row r="377">
      <c r="A377" s="254" t="s">
        <v>248</v>
      </c>
      <c r="B377" s="597" t="s">
        <v>4908</v>
      </c>
      <c r="C377" s="43" t="s">
        <v>4916</v>
      </c>
      <c r="D377" s="43" t="s">
        <v>17095</v>
      </c>
      <c r="E377" s="84" t="s">
        <v>17092</v>
      </c>
      <c r="F377" s="84" t="s">
        <v>17096</v>
      </c>
      <c r="G377" s="91"/>
    </row>
    <row r="378">
      <c r="A378" s="254" t="s">
        <v>248</v>
      </c>
      <c r="B378" s="597" t="s">
        <v>10930</v>
      </c>
      <c r="C378" s="84"/>
      <c r="D378" s="84" t="s">
        <v>16787</v>
      </c>
      <c r="E378" s="84" t="s">
        <v>16687</v>
      </c>
      <c r="F378" s="84" t="s">
        <v>17097</v>
      </c>
      <c r="G378" s="91"/>
    </row>
    <row r="379">
      <c r="A379" s="254" t="s">
        <v>248</v>
      </c>
      <c r="B379" s="597" t="s">
        <v>10930</v>
      </c>
      <c r="C379" s="84"/>
      <c r="D379" s="84" t="s">
        <v>16676</v>
      </c>
      <c r="E379" s="84" t="s">
        <v>16687</v>
      </c>
      <c r="F379" s="43" t="s">
        <v>17093</v>
      </c>
      <c r="G379" s="91"/>
    </row>
    <row r="380">
      <c r="A380" s="254" t="s">
        <v>248</v>
      </c>
      <c r="B380" s="597" t="s">
        <v>10930</v>
      </c>
      <c r="C380" s="84"/>
      <c r="D380" s="84" t="s">
        <v>16677</v>
      </c>
      <c r="E380" s="84" t="s">
        <v>16687</v>
      </c>
      <c r="F380" s="84" t="s">
        <v>17098</v>
      </c>
      <c r="G380" s="91"/>
    </row>
    <row r="381">
      <c r="A381" s="254" t="s">
        <v>248</v>
      </c>
      <c r="B381" s="597" t="s">
        <v>10930</v>
      </c>
      <c r="C381" s="84"/>
      <c r="D381" s="84" t="s">
        <v>16627</v>
      </c>
      <c r="E381" s="84" t="s">
        <v>16687</v>
      </c>
      <c r="F381" s="43" t="s">
        <v>17099</v>
      </c>
      <c r="G381" s="91"/>
    </row>
    <row r="382">
      <c r="A382" s="254" t="s">
        <v>1035</v>
      </c>
      <c r="B382" s="597" t="s">
        <v>16800</v>
      </c>
      <c r="C382" s="106" t="s">
        <v>16801</v>
      </c>
      <c r="D382" s="243" t="s">
        <v>16802</v>
      </c>
      <c r="E382" s="147" t="s">
        <v>17100</v>
      </c>
      <c r="F382" s="84" t="s">
        <v>17101</v>
      </c>
      <c r="G382" s="91"/>
    </row>
    <row r="383">
      <c r="A383" s="592" t="s">
        <v>366</v>
      </c>
    </row>
    <row r="384">
      <c r="A384" s="254" t="s">
        <v>671</v>
      </c>
      <c r="B384" s="596" t="s">
        <v>672</v>
      </c>
      <c r="C384" s="9"/>
      <c r="D384" s="9"/>
      <c r="E384" s="147" t="s">
        <v>17102</v>
      </c>
      <c r="F384" s="147" t="s">
        <v>17011</v>
      </c>
      <c r="G384" s="91"/>
    </row>
    <row r="385">
      <c r="A385" s="254" t="s">
        <v>671</v>
      </c>
      <c r="B385" s="596" t="s">
        <v>672</v>
      </c>
      <c r="C385" s="9"/>
      <c r="D385" s="9"/>
      <c r="E385" s="147" t="s">
        <v>17103</v>
      </c>
      <c r="F385" s="147" t="s">
        <v>17104</v>
      </c>
      <c r="G385" s="91"/>
    </row>
    <row r="386">
      <c r="A386" s="254" t="s">
        <v>687</v>
      </c>
      <c r="B386" s="598" t="s">
        <v>693</v>
      </c>
      <c r="C386" s="9"/>
      <c r="D386" s="9"/>
      <c r="E386" s="109"/>
      <c r="F386" s="109"/>
      <c r="G386" s="91"/>
    </row>
    <row r="387">
      <c r="A387" s="254" t="s">
        <v>1016</v>
      </c>
      <c r="B387" s="598" t="s">
        <v>1733</v>
      </c>
      <c r="C387" s="9"/>
      <c r="D387" s="9"/>
      <c r="E387" s="109" t="s">
        <v>17105</v>
      </c>
      <c r="F387" s="109" t="s">
        <v>17106</v>
      </c>
      <c r="G387" s="91"/>
    </row>
    <row r="388">
      <c r="A388" s="254" t="s">
        <v>1016</v>
      </c>
      <c r="B388" s="598" t="s">
        <v>1733</v>
      </c>
      <c r="C388" s="9"/>
      <c r="D388" s="9"/>
      <c r="E388" s="147" t="s">
        <v>17107</v>
      </c>
      <c r="F388" s="147" t="s">
        <v>17071</v>
      </c>
      <c r="G388" s="91"/>
    </row>
    <row r="389">
      <c r="A389" s="254" t="s">
        <v>1107</v>
      </c>
      <c r="B389" s="598" t="s">
        <v>368</v>
      </c>
      <c r="C389" s="9"/>
      <c r="D389" s="9"/>
      <c r="E389" s="109" t="s">
        <v>4109</v>
      </c>
      <c r="F389" s="109" t="s">
        <v>9156</v>
      </c>
      <c r="G389" s="91"/>
    </row>
    <row r="390">
      <c r="A390" s="254" t="s">
        <v>1107</v>
      </c>
      <c r="B390" s="598" t="s">
        <v>368</v>
      </c>
      <c r="C390" s="9"/>
      <c r="D390" s="9"/>
      <c r="E390" s="109" t="s">
        <v>3468</v>
      </c>
      <c r="F390" s="109" t="s">
        <v>17108</v>
      </c>
      <c r="G390" s="91"/>
    </row>
    <row r="391">
      <c r="A391" s="254" t="s">
        <v>1107</v>
      </c>
      <c r="B391" s="598" t="s">
        <v>368</v>
      </c>
      <c r="C391" s="9"/>
      <c r="D391" s="9"/>
      <c r="E391" s="109" t="s">
        <v>7118</v>
      </c>
      <c r="F391" s="109" t="s">
        <v>17109</v>
      </c>
      <c r="G391" s="91"/>
    </row>
    <row r="392">
      <c r="A392" s="254" t="s">
        <v>368</v>
      </c>
      <c r="B392" s="598" t="s">
        <v>368</v>
      </c>
      <c r="C392" s="9"/>
      <c r="D392" s="9"/>
      <c r="E392" s="109" t="s">
        <v>17110</v>
      </c>
      <c r="F392" s="109" t="s">
        <v>17106</v>
      </c>
      <c r="G392" s="91"/>
    </row>
    <row r="393">
      <c r="A393" s="254" t="s">
        <v>368</v>
      </c>
      <c r="B393" s="598" t="s">
        <v>368</v>
      </c>
      <c r="C393" s="9"/>
      <c r="D393" s="9"/>
      <c r="E393" s="109" t="s">
        <v>2373</v>
      </c>
      <c r="F393" s="109"/>
      <c r="G393" s="91"/>
    </row>
    <row r="394">
      <c r="A394" s="254" t="s">
        <v>368</v>
      </c>
      <c r="B394" s="598" t="s">
        <v>368</v>
      </c>
      <c r="C394" s="9"/>
      <c r="D394" s="9"/>
      <c r="E394" s="147" t="s">
        <v>17111</v>
      </c>
      <c r="F394" s="109" t="s">
        <v>17112</v>
      </c>
      <c r="G394" s="91"/>
    </row>
    <row r="395">
      <c r="A395" s="254" t="s">
        <v>368</v>
      </c>
      <c r="B395" s="598" t="s">
        <v>368</v>
      </c>
      <c r="C395" s="9"/>
      <c r="D395" s="9"/>
      <c r="E395" s="147" t="s">
        <v>17113</v>
      </c>
      <c r="F395" s="109" t="s">
        <v>17114</v>
      </c>
      <c r="G395" s="91"/>
    </row>
    <row r="396">
      <c r="A396" s="254" t="s">
        <v>368</v>
      </c>
      <c r="B396" s="598" t="s">
        <v>368</v>
      </c>
      <c r="C396" s="9"/>
      <c r="D396" s="9"/>
      <c r="E396" s="109" t="s">
        <v>14419</v>
      </c>
      <c r="F396" s="109" t="s">
        <v>17115</v>
      </c>
      <c r="G396" s="91"/>
    </row>
    <row r="397">
      <c r="A397" s="254" t="s">
        <v>368</v>
      </c>
      <c r="B397" s="598" t="s">
        <v>368</v>
      </c>
      <c r="C397" s="9"/>
      <c r="D397" s="9"/>
      <c r="E397" s="109" t="s">
        <v>17116</v>
      </c>
      <c r="F397" s="109" t="s">
        <v>17117</v>
      </c>
      <c r="G397" s="91"/>
    </row>
    <row r="398">
      <c r="A398" s="254" t="s">
        <v>368</v>
      </c>
      <c r="B398" s="598" t="s">
        <v>368</v>
      </c>
      <c r="C398" s="9"/>
      <c r="D398" s="9"/>
      <c r="E398" s="109" t="s">
        <v>2373</v>
      </c>
      <c r="F398" s="600" t="s">
        <v>17118</v>
      </c>
      <c r="G398" s="91"/>
    </row>
    <row r="399">
      <c r="A399" s="254" t="s">
        <v>368</v>
      </c>
      <c r="B399" s="598" t="s">
        <v>368</v>
      </c>
      <c r="C399" s="9"/>
      <c r="D399" s="9"/>
      <c r="E399" s="109" t="s">
        <v>5172</v>
      </c>
      <c r="F399" s="109" t="s">
        <v>17119</v>
      </c>
      <c r="G399" s="91"/>
    </row>
    <row r="400">
      <c r="A400" s="254" t="s">
        <v>368</v>
      </c>
      <c r="B400" s="598" t="s">
        <v>368</v>
      </c>
      <c r="C400" s="9"/>
      <c r="D400" s="9"/>
      <c r="E400" s="109" t="s">
        <v>17120</v>
      </c>
      <c r="F400" s="109" t="s">
        <v>17117</v>
      </c>
      <c r="G400" s="91"/>
    </row>
    <row r="401">
      <c r="A401" s="254" t="s">
        <v>368</v>
      </c>
      <c r="B401" s="598" t="s">
        <v>368</v>
      </c>
      <c r="C401" s="9"/>
      <c r="D401" s="9"/>
      <c r="E401" s="109" t="s">
        <v>17121</v>
      </c>
      <c r="F401" s="109" t="s">
        <v>17122</v>
      </c>
      <c r="G401" s="91"/>
    </row>
    <row r="402">
      <c r="A402" s="254" t="s">
        <v>368</v>
      </c>
      <c r="B402" s="598" t="s">
        <v>368</v>
      </c>
      <c r="C402" s="9"/>
      <c r="D402" s="9"/>
      <c r="E402" s="109" t="s">
        <v>17123</v>
      </c>
      <c r="F402" s="109" t="s">
        <v>17124</v>
      </c>
      <c r="G402" s="91"/>
    </row>
    <row r="403">
      <c r="A403" s="254" t="s">
        <v>368</v>
      </c>
      <c r="B403" s="598" t="s">
        <v>368</v>
      </c>
      <c r="C403" s="9"/>
      <c r="D403" s="9"/>
      <c r="E403" s="109" t="s">
        <v>17125</v>
      </c>
      <c r="F403" s="109" t="s">
        <v>17126</v>
      </c>
      <c r="G403" s="91"/>
    </row>
    <row r="404">
      <c r="A404" s="50" t="s">
        <v>1983</v>
      </c>
    </row>
    <row r="405">
      <c r="A405" s="254" t="s">
        <v>316</v>
      </c>
      <c r="B405" s="596" t="s">
        <v>1446</v>
      </c>
      <c r="C405" s="43" t="s">
        <v>17127</v>
      </c>
      <c r="D405" s="43" t="s">
        <v>17128</v>
      </c>
      <c r="E405" s="43"/>
      <c r="F405" s="43" t="s">
        <v>17129</v>
      </c>
      <c r="G405" s="91"/>
    </row>
    <row r="406">
      <c r="A406" s="254" t="s">
        <v>316</v>
      </c>
      <c r="B406" s="596" t="s">
        <v>1446</v>
      </c>
      <c r="C406" s="43" t="s">
        <v>16859</v>
      </c>
      <c r="D406" s="84" t="s">
        <v>16860</v>
      </c>
      <c r="E406" s="43" t="s">
        <v>17130</v>
      </c>
      <c r="F406" s="43" t="s">
        <v>17129</v>
      </c>
      <c r="G406" s="91"/>
    </row>
    <row r="407">
      <c r="A407" s="254" t="s">
        <v>316</v>
      </c>
      <c r="B407" s="596" t="s">
        <v>1446</v>
      </c>
      <c r="C407" s="43" t="s">
        <v>16862</v>
      </c>
      <c r="D407" s="84" t="s">
        <v>16863</v>
      </c>
      <c r="E407" s="43" t="s">
        <v>3468</v>
      </c>
      <c r="F407" s="43" t="s">
        <v>17129</v>
      </c>
      <c r="G407" s="91"/>
    </row>
    <row r="408">
      <c r="A408" s="254" t="s">
        <v>326</v>
      </c>
      <c r="B408" s="597" t="s">
        <v>857</v>
      </c>
      <c r="C408" s="84" t="s">
        <v>16872</v>
      </c>
      <c r="D408" s="84" t="s">
        <v>16873</v>
      </c>
      <c r="E408" s="84"/>
      <c r="F408" s="43" t="s">
        <v>17129</v>
      </c>
      <c r="G408" s="91"/>
    </row>
    <row r="409">
      <c r="A409" s="254" t="s">
        <v>326</v>
      </c>
      <c r="B409" s="596" t="s">
        <v>857</v>
      </c>
      <c r="C409" s="43" t="s">
        <v>4373</v>
      </c>
      <c r="D409" s="43" t="s">
        <v>17131</v>
      </c>
      <c r="E409" s="43" t="s">
        <v>17132</v>
      </c>
      <c r="F409" s="43" t="s">
        <v>17129</v>
      </c>
      <c r="G409" s="91"/>
    </row>
    <row r="410">
      <c r="A410" s="254" t="s">
        <v>248</v>
      </c>
      <c r="B410" s="597" t="s">
        <v>4553</v>
      </c>
      <c r="C410" s="84" t="s">
        <v>5966</v>
      </c>
      <c r="D410" s="84" t="s">
        <v>16755</v>
      </c>
      <c r="E410" s="84" t="s">
        <v>16687</v>
      </c>
      <c r="F410" s="43" t="s">
        <v>17133</v>
      </c>
      <c r="G410" s="91"/>
    </row>
    <row r="411">
      <c r="A411" s="254" t="s">
        <v>248</v>
      </c>
      <c r="B411" s="597" t="s">
        <v>4908</v>
      </c>
      <c r="C411" s="84" t="s">
        <v>4513</v>
      </c>
      <c r="D411" s="84" t="s">
        <v>7305</v>
      </c>
      <c r="E411" s="84" t="s">
        <v>17092</v>
      </c>
      <c r="F411" s="287" t="s">
        <v>17134</v>
      </c>
      <c r="G411" s="91"/>
    </row>
    <row r="412">
      <c r="A412" s="254" t="s">
        <v>248</v>
      </c>
      <c r="B412" s="597" t="s">
        <v>4908</v>
      </c>
      <c r="C412" s="84" t="s">
        <v>4913</v>
      </c>
      <c r="D412" s="84" t="s">
        <v>11767</v>
      </c>
      <c r="E412" s="84" t="s">
        <v>17092</v>
      </c>
      <c r="F412" s="84" t="s">
        <v>17133</v>
      </c>
      <c r="G412" s="91"/>
    </row>
    <row r="413">
      <c r="A413" s="254" t="s">
        <v>248</v>
      </c>
      <c r="B413" s="597" t="s">
        <v>4908</v>
      </c>
      <c r="C413" s="84" t="s">
        <v>4913</v>
      </c>
      <c r="D413" s="84" t="s">
        <v>6430</v>
      </c>
      <c r="E413" s="84" t="s">
        <v>17092</v>
      </c>
      <c r="F413" s="43" t="s">
        <v>17133</v>
      </c>
      <c r="G413" s="91"/>
    </row>
    <row r="414">
      <c r="A414" s="254" t="s">
        <v>248</v>
      </c>
      <c r="B414" s="597" t="s">
        <v>10930</v>
      </c>
      <c r="C414" s="84"/>
      <c r="D414" s="84" t="s">
        <v>16676</v>
      </c>
      <c r="E414" s="84" t="s">
        <v>16687</v>
      </c>
      <c r="F414" s="43" t="s">
        <v>17133</v>
      </c>
      <c r="G414" s="91"/>
    </row>
    <row r="415">
      <c r="A415" s="254" t="s">
        <v>248</v>
      </c>
      <c r="B415" s="597" t="s">
        <v>10930</v>
      </c>
      <c r="C415" s="84"/>
      <c r="D415" s="84" t="s">
        <v>16627</v>
      </c>
      <c r="E415" s="84" t="s">
        <v>16687</v>
      </c>
      <c r="F415" s="43" t="s">
        <v>17135</v>
      </c>
      <c r="G415" s="91"/>
    </row>
    <row r="416">
      <c r="A416" s="254" t="s">
        <v>671</v>
      </c>
      <c r="B416" s="596" t="s">
        <v>672</v>
      </c>
      <c r="C416" s="84" t="s">
        <v>673</v>
      </c>
      <c r="D416" s="84" t="s">
        <v>10703</v>
      </c>
      <c r="E416" s="84"/>
      <c r="F416" s="43" t="s">
        <v>17129</v>
      </c>
      <c r="G416" s="91"/>
    </row>
    <row r="417">
      <c r="A417" s="1" t="s">
        <v>17136</v>
      </c>
    </row>
    <row r="418">
      <c r="A418" s="269" t="s">
        <v>6564</v>
      </c>
      <c r="B418" s="601" t="s">
        <v>6565</v>
      </c>
      <c r="C418" s="9"/>
      <c r="D418" s="13"/>
      <c r="E418" s="9" t="s">
        <v>1401</v>
      </c>
      <c r="F418" s="9" t="s">
        <v>17137</v>
      </c>
      <c r="G418" s="91"/>
    </row>
    <row r="419">
      <c r="A419" s="269" t="s">
        <v>316</v>
      </c>
      <c r="B419" s="601" t="s">
        <v>1446</v>
      </c>
      <c r="C419" s="9" t="s">
        <v>16859</v>
      </c>
      <c r="D419" s="13" t="s">
        <v>16860</v>
      </c>
      <c r="E419" s="9" t="s">
        <v>17130</v>
      </c>
      <c r="F419" s="9" t="s">
        <v>17138</v>
      </c>
      <c r="G419" s="91"/>
    </row>
    <row r="420">
      <c r="A420" s="269" t="s">
        <v>326</v>
      </c>
      <c r="B420" s="601" t="s">
        <v>857</v>
      </c>
      <c r="C420" s="9" t="s">
        <v>17139</v>
      </c>
      <c r="D420" s="14" t="s">
        <v>17140</v>
      </c>
      <c r="E420" s="9"/>
      <c r="F420" s="9" t="s">
        <v>17141</v>
      </c>
      <c r="G420" s="91"/>
    </row>
    <row r="421">
      <c r="A421" s="269" t="s">
        <v>671</v>
      </c>
      <c r="B421" s="601" t="s">
        <v>672</v>
      </c>
      <c r="C421" s="9" t="s">
        <v>17029</v>
      </c>
      <c r="D421" s="13" t="s">
        <v>9438</v>
      </c>
      <c r="E421" s="9" t="s">
        <v>2680</v>
      </c>
      <c r="F421" s="9" t="s">
        <v>17142</v>
      </c>
      <c r="G421" s="91"/>
    </row>
    <row r="422">
      <c r="A422" s="269" t="s">
        <v>671</v>
      </c>
      <c r="B422" s="601" t="s">
        <v>672</v>
      </c>
      <c r="C422" s="9" t="s">
        <v>922</v>
      </c>
      <c r="D422" s="13" t="s">
        <v>17143</v>
      </c>
      <c r="E422" s="9"/>
      <c r="F422" s="9" t="s">
        <v>17144</v>
      </c>
      <c r="G422" s="91"/>
    </row>
    <row r="423">
      <c r="A423" s="269" t="s">
        <v>671</v>
      </c>
      <c r="B423" s="601" t="s">
        <v>672</v>
      </c>
      <c r="C423" s="9" t="s">
        <v>7227</v>
      </c>
      <c r="D423" s="13" t="s">
        <v>17038</v>
      </c>
      <c r="E423" s="9"/>
      <c r="F423" s="9" t="s">
        <v>17142</v>
      </c>
      <c r="G423" s="91"/>
    </row>
    <row r="424">
      <c r="A424" s="269" t="s">
        <v>671</v>
      </c>
      <c r="B424" s="601" t="s">
        <v>672</v>
      </c>
      <c r="C424" s="9" t="s">
        <v>915</v>
      </c>
      <c r="D424" s="13" t="s">
        <v>916</v>
      </c>
      <c r="E424" s="9"/>
      <c r="F424" s="9" t="s">
        <v>17145</v>
      </c>
      <c r="G424" s="91"/>
    </row>
    <row r="425">
      <c r="A425" s="269" t="s">
        <v>671</v>
      </c>
      <c r="B425" s="601" t="s">
        <v>672</v>
      </c>
      <c r="C425" s="9" t="s">
        <v>915</v>
      </c>
      <c r="D425" s="13" t="s">
        <v>4020</v>
      </c>
      <c r="E425" s="9"/>
      <c r="F425" s="9" t="s">
        <v>17144</v>
      </c>
      <c r="G425" s="91"/>
    </row>
    <row r="426">
      <c r="A426" s="269" t="s">
        <v>671</v>
      </c>
      <c r="B426" s="601" t="s">
        <v>672</v>
      </c>
      <c r="C426" s="9" t="s">
        <v>922</v>
      </c>
      <c r="D426" s="13" t="s">
        <v>2662</v>
      </c>
      <c r="E426" s="9"/>
      <c r="F426" s="9" t="s">
        <v>17146</v>
      </c>
      <c r="G426" s="91"/>
    </row>
    <row r="427">
      <c r="A427" s="269" t="s">
        <v>671</v>
      </c>
      <c r="B427" s="601" t="s">
        <v>17041</v>
      </c>
      <c r="C427" s="9" t="s">
        <v>17147</v>
      </c>
      <c r="D427" s="13" t="s">
        <v>17148</v>
      </c>
      <c r="E427" s="9"/>
      <c r="F427" s="9" t="s">
        <v>17149</v>
      </c>
      <c r="G427" s="91"/>
    </row>
    <row r="428">
      <c r="A428" s="269" t="s">
        <v>671</v>
      </c>
      <c r="B428" s="602" t="s">
        <v>17041</v>
      </c>
      <c r="C428" s="19" t="s">
        <v>17045</v>
      </c>
      <c r="D428" s="14" t="s">
        <v>17047</v>
      </c>
      <c r="E428" s="9"/>
      <c r="F428" s="9" t="s">
        <v>17144</v>
      </c>
      <c r="G428" s="91"/>
    </row>
    <row r="429">
      <c r="A429" s="269" t="s">
        <v>248</v>
      </c>
      <c r="B429" s="601" t="s">
        <v>4496</v>
      </c>
      <c r="C429" s="9" t="s">
        <v>5067</v>
      </c>
      <c r="D429" s="13" t="s">
        <v>17150</v>
      </c>
      <c r="E429" s="9"/>
      <c r="F429" s="9" t="s">
        <v>17151</v>
      </c>
      <c r="G429" s="91"/>
    </row>
    <row r="430">
      <c r="A430" s="269" t="s">
        <v>16914</v>
      </c>
      <c r="B430" s="601" t="s">
        <v>16915</v>
      </c>
      <c r="C430" s="9" t="s">
        <v>16916</v>
      </c>
      <c r="D430" s="14" t="s">
        <v>16917</v>
      </c>
      <c r="E430" s="9"/>
      <c r="F430" s="9" t="s">
        <v>4255</v>
      </c>
      <c r="G430" s="91"/>
    </row>
    <row r="431">
      <c r="A431" s="269" t="s">
        <v>1016</v>
      </c>
      <c r="B431" s="601" t="s">
        <v>1733</v>
      </c>
      <c r="C431" s="9" t="s">
        <v>17152</v>
      </c>
      <c r="D431" s="13" t="s">
        <v>17153</v>
      </c>
      <c r="E431" s="9"/>
      <c r="F431" s="9" t="s">
        <v>17154</v>
      </c>
      <c r="G431" s="91"/>
    </row>
    <row r="432">
      <c r="A432" s="269" t="s">
        <v>1016</v>
      </c>
      <c r="B432" s="601" t="s">
        <v>1782</v>
      </c>
      <c r="C432" s="9" t="s">
        <v>1018</v>
      </c>
      <c r="D432" s="14" t="s">
        <v>17155</v>
      </c>
      <c r="E432" s="9"/>
      <c r="F432" s="9" t="s">
        <v>17156</v>
      </c>
      <c r="G432" s="91"/>
    </row>
    <row r="433">
      <c r="A433" s="269" t="s">
        <v>1016</v>
      </c>
      <c r="B433" s="601" t="s">
        <v>10353</v>
      </c>
      <c r="C433" s="9"/>
      <c r="D433" s="14" t="s">
        <v>2708</v>
      </c>
      <c r="E433" s="9"/>
      <c r="F433" s="9" t="s">
        <v>17157</v>
      </c>
      <c r="G433" s="91"/>
    </row>
    <row r="434">
      <c r="A434" s="269" t="s">
        <v>1016</v>
      </c>
      <c r="B434" s="601" t="s">
        <v>10353</v>
      </c>
      <c r="C434" s="9"/>
      <c r="D434" s="14" t="s">
        <v>10048</v>
      </c>
      <c r="E434" s="9"/>
      <c r="F434" s="9" t="s">
        <v>17157</v>
      </c>
      <c r="G434" s="91"/>
    </row>
    <row r="435">
      <c r="A435" s="269" t="s">
        <v>1016</v>
      </c>
      <c r="B435" s="601" t="s">
        <v>10353</v>
      </c>
      <c r="C435" s="9"/>
      <c r="D435" s="14" t="s">
        <v>17070</v>
      </c>
      <c r="E435" s="9"/>
      <c r="F435" s="9" t="s">
        <v>17158</v>
      </c>
      <c r="G435" s="91"/>
    </row>
    <row r="436">
      <c r="A436" s="269" t="s">
        <v>1016</v>
      </c>
      <c r="B436" s="601" t="s">
        <v>10353</v>
      </c>
      <c r="C436" s="9"/>
      <c r="D436" s="14" t="s">
        <v>17072</v>
      </c>
      <c r="E436" s="9" t="s">
        <v>17159</v>
      </c>
      <c r="F436" s="9" t="s">
        <v>17160</v>
      </c>
      <c r="G436" s="91"/>
    </row>
    <row r="437">
      <c r="A437" s="269" t="s">
        <v>1016</v>
      </c>
      <c r="B437" s="601" t="s">
        <v>10353</v>
      </c>
      <c r="C437" s="9"/>
      <c r="D437" s="14" t="s">
        <v>17074</v>
      </c>
      <c r="E437" s="9" t="s">
        <v>17161</v>
      </c>
      <c r="F437" s="9" t="s">
        <v>17157</v>
      </c>
      <c r="G437" s="91"/>
    </row>
    <row r="438">
      <c r="A438" s="269" t="s">
        <v>1016</v>
      </c>
      <c r="B438" s="601" t="s">
        <v>10353</v>
      </c>
      <c r="C438" s="9"/>
      <c r="D438" s="14" t="s">
        <v>17076</v>
      </c>
      <c r="E438" s="9"/>
      <c r="F438" s="9" t="s">
        <v>17162</v>
      </c>
      <c r="G438" s="91"/>
    </row>
    <row r="439">
      <c r="A439" s="269" t="s">
        <v>1016</v>
      </c>
      <c r="B439" s="601" t="s">
        <v>10353</v>
      </c>
      <c r="C439" s="9"/>
      <c r="D439" s="14" t="s">
        <v>17163</v>
      </c>
      <c r="E439" s="9"/>
      <c r="F439" s="9" t="s">
        <v>17164</v>
      </c>
      <c r="G439" s="91"/>
    </row>
    <row r="440">
      <c r="A440" s="269" t="s">
        <v>1016</v>
      </c>
      <c r="B440" s="601" t="s">
        <v>10353</v>
      </c>
      <c r="C440" s="9"/>
      <c r="D440" s="14" t="s">
        <v>17165</v>
      </c>
      <c r="E440" s="9"/>
      <c r="F440" s="9" t="s">
        <v>17166</v>
      </c>
      <c r="G440" s="91"/>
    </row>
    <row r="441">
      <c r="A441" s="269" t="s">
        <v>1016</v>
      </c>
      <c r="B441" s="601" t="s">
        <v>10353</v>
      </c>
      <c r="C441" s="9"/>
      <c r="D441" s="13" t="s">
        <v>17079</v>
      </c>
      <c r="E441" s="14" t="s">
        <v>17069</v>
      </c>
      <c r="F441" s="9" t="s">
        <v>17166</v>
      </c>
      <c r="G441" s="91"/>
    </row>
    <row r="442">
      <c r="A442" s="269" t="s">
        <v>1016</v>
      </c>
      <c r="B442" s="601" t="s">
        <v>10353</v>
      </c>
      <c r="C442" s="9"/>
      <c r="D442" s="14" t="s">
        <v>17080</v>
      </c>
      <c r="E442" s="9"/>
      <c r="F442" s="9" t="s">
        <v>17167</v>
      </c>
      <c r="G442" s="91"/>
    </row>
    <row r="443">
      <c r="A443" s="269" t="s">
        <v>1016</v>
      </c>
      <c r="B443" s="601" t="s">
        <v>10353</v>
      </c>
      <c r="C443" s="9"/>
      <c r="D443" s="14" t="s">
        <v>721</v>
      </c>
      <c r="E443" s="9"/>
      <c r="F443" s="9" t="s">
        <v>17168</v>
      </c>
      <c r="G443" s="91"/>
    </row>
    <row r="444">
      <c r="A444" s="603" t="s">
        <v>1107</v>
      </c>
      <c r="B444" s="604" t="s">
        <v>5166</v>
      </c>
      <c r="C444" s="14" t="s">
        <v>7214</v>
      </c>
      <c r="D444" s="14" t="s">
        <v>1867</v>
      </c>
      <c r="E444" s="14"/>
      <c r="F444" s="14" t="s">
        <v>17169</v>
      </c>
      <c r="G444" s="91"/>
    </row>
    <row r="445">
      <c r="A445" s="605" t="s">
        <v>1107</v>
      </c>
      <c r="B445" s="604" t="s">
        <v>5166</v>
      </c>
      <c r="C445" s="14" t="s">
        <v>16981</v>
      </c>
      <c r="D445" s="14" t="s">
        <v>1878</v>
      </c>
      <c r="E445" s="13"/>
      <c r="F445" s="14" t="s">
        <v>17170</v>
      </c>
      <c r="G445" s="91"/>
    </row>
    <row r="446">
      <c r="A446" s="603" t="s">
        <v>1107</v>
      </c>
      <c r="B446" s="604" t="s">
        <v>5166</v>
      </c>
      <c r="C446" s="14" t="s">
        <v>11397</v>
      </c>
      <c r="D446" s="14" t="s">
        <v>1900</v>
      </c>
      <c r="E446" s="13"/>
      <c r="F446" s="14" t="s">
        <v>17170</v>
      </c>
      <c r="G446" s="91"/>
    </row>
    <row r="447">
      <c r="A447" s="603" t="s">
        <v>1107</v>
      </c>
      <c r="B447" s="604" t="s">
        <v>5166</v>
      </c>
      <c r="C447" s="14" t="s">
        <v>11397</v>
      </c>
      <c r="D447" s="14" t="s">
        <v>1902</v>
      </c>
      <c r="E447" s="14"/>
      <c r="F447" s="88" t="s">
        <v>152</v>
      </c>
      <c r="G447" s="91"/>
    </row>
    <row r="448">
      <c r="A448" s="605" t="s">
        <v>1107</v>
      </c>
      <c r="B448" s="604" t="s">
        <v>5166</v>
      </c>
      <c r="C448" s="14" t="s">
        <v>11397</v>
      </c>
      <c r="D448" s="14" t="s">
        <v>1904</v>
      </c>
      <c r="E448" s="13"/>
      <c r="F448" s="13" t="s">
        <v>17171</v>
      </c>
      <c r="G448" s="91"/>
    </row>
    <row r="449">
      <c r="A449" s="252" t="s">
        <v>17084</v>
      </c>
      <c r="B449" s="4"/>
      <c r="C449" s="4"/>
      <c r="D449" s="4"/>
      <c r="E449" s="4"/>
      <c r="F449" s="4"/>
      <c r="G449" s="4"/>
    </row>
    <row r="450">
      <c r="A450" s="269" t="s">
        <v>248</v>
      </c>
      <c r="B450" s="602" t="s">
        <v>12844</v>
      </c>
      <c r="C450" s="19" t="s">
        <v>5974</v>
      </c>
      <c r="D450" s="13" t="s">
        <v>5975</v>
      </c>
      <c r="E450" s="19" t="s">
        <v>17086</v>
      </c>
      <c r="F450" s="9" t="s">
        <v>17145</v>
      </c>
      <c r="G450" s="91"/>
    </row>
    <row r="451">
      <c r="A451" s="269" t="s">
        <v>248</v>
      </c>
      <c r="B451" s="601" t="s">
        <v>10930</v>
      </c>
      <c r="C451" s="9"/>
      <c r="D451" s="13" t="s">
        <v>16677</v>
      </c>
      <c r="E451" s="9" t="s">
        <v>16687</v>
      </c>
      <c r="F451" s="9" t="s">
        <v>17172</v>
      </c>
      <c r="G451" s="91"/>
    </row>
    <row r="452">
      <c r="A452" s="592" t="s">
        <v>366</v>
      </c>
    </row>
    <row r="453">
      <c r="A453" s="269" t="s">
        <v>316</v>
      </c>
      <c r="B453" s="601" t="s">
        <v>1446</v>
      </c>
      <c r="C453" s="13"/>
      <c r="D453" s="13"/>
      <c r="E453" s="13" t="s">
        <v>5487</v>
      </c>
      <c r="F453" s="13" t="s">
        <v>17170</v>
      </c>
      <c r="G453" s="91"/>
    </row>
    <row r="454">
      <c r="A454" s="605" t="s">
        <v>1107</v>
      </c>
      <c r="B454" s="606" t="s">
        <v>368</v>
      </c>
      <c r="C454" s="13"/>
      <c r="D454" s="13"/>
      <c r="E454" s="13" t="s">
        <v>17173</v>
      </c>
      <c r="F454" s="13" t="s">
        <v>17174</v>
      </c>
      <c r="G454" s="91"/>
    </row>
    <row r="455">
      <c r="A455" s="605" t="s">
        <v>1107</v>
      </c>
      <c r="B455" s="606" t="s">
        <v>368</v>
      </c>
      <c r="C455" s="13"/>
      <c r="D455" s="13"/>
      <c r="E455" s="13" t="s">
        <v>7118</v>
      </c>
      <c r="F455" s="13" t="s">
        <v>17175</v>
      </c>
      <c r="G455" s="91"/>
    </row>
    <row r="456">
      <c r="A456" s="269" t="s">
        <v>368</v>
      </c>
      <c r="B456" s="606" t="s">
        <v>368</v>
      </c>
      <c r="C456" s="13"/>
      <c r="D456" s="13"/>
      <c r="E456" s="13" t="s">
        <v>17176</v>
      </c>
      <c r="F456" s="13" t="s">
        <v>17170</v>
      </c>
      <c r="G456" s="91"/>
    </row>
    <row r="457">
      <c r="A457" s="269" t="s">
        <v>368</v>
      </c>
      <c r="B457" s="601" t="s">
        <v>368</v>
      </c>
      <c r="C457" s="13"/>
      <c r="D457" s="13"/>
      <c r="E457" s="13" t="s">
        <v>9445</v>
      </c>
      <c r="F457" s="13" t="s">
        <v>17177</v>
      </c>
      <c r="G457" s="91"/>
    </row>
    <row r="458">
      <c r="A458" s="269" t="s">
        <v>368</v>
      </c>
      <c r="B458" s="601" t="s">
        <v>368</v>
      </c>
      <c r="C458" s="13"/>
      <c r="D458" s="13"/>
      <c r="E458" s="13" t="s">
        <v>6548</v>
      </c>
      <c r="F458" s="13" t="s">
        <v>17114</v>
      </c>
      <c r="G458" s="91"/>
    </row>
    <row r="459">
      <c r="A459" s="269" t="s">
        <v>368</v>
      </c>
      <c r="B459" s="601" t="s">
        <v>368</v>
      </c>
      <c r="C459" s="13"/>
      <c r="D459" s="13"/>
      <c r="E459" s="13" t="s">
        <v>17178</v>
      </c>
      <c r="F459" s="13" t="s">
        <v>17179</v>
      </c>
      <c r="G459" s="91"/>
    </row>
    <row r="460">
      <c r="A460" s="605" t="s">
        <v>368</v>
      </c>
      <c r="B460" s="606" t="s">
        <v>368</v>
      </c>
      <c r="C460" s="13"/>
      <c r="D460" s="13"/>
      <c r="E460" s="13" t="s">
        <v>2373</v>
      </c>
      <c r="F460" s="13" t="s">
        <v>17180</v>
      </c>
      <c r="G460" s="91"/>
    </row>
    <row r="461">
      <c r="A461" s="605" t="s">
        <v>368</v>
      </c>
      <c r="B461" s="606" t="s">
        <v>368</v>
      </c>
      <c r="C461" s="13"/>
      <c r="D461" s="13"/>
      <c r="E461" s="13" t="s">
        <v>3468</v>
      </c>
      <c r="F461" s="13" t="s">
        <v>17180</v>
      </c>
      <c r="G461" s="91"/>
    </row>
    <row r="462">
      <c r="A462" s="1" t="s">
        <v>17181</v>
      </c>
    </row>
    <row r="463">
      <c r="A463" s="607" t="s">
        <v>4788</v>
      </c>
      <c r="B463" s="362" t="s">
        <v>5289</v>
      </c>
      <c r="C463" s="105" t="s">
        <v>17107</v>
      </c>
      <c r="D463" s="109" t="s">
        <v>17182</v>
      </c>
      <c r="E463" s="109"/>
      <c r="F463" s="109" t="s">
        <v>17183</v>
      </c>
      <c r="G463" s="91"/>
    </row>
    <row r="464">
      <c r="A464" s="607" t="s">
        <v>4788</v>
      </c>
      <c r="B464" s="362" t="s">
        <v>5289</v>
      </c>
      <c r="C464" s="105" t="s">
        <v>1550</v>
      </c>
      <c r="D464" s="109" t="s">
        <v>17184</v>
      </c>
      <c r="E464" s="109"/>
      <c r="F464" s="109" t="s">
        <v>17185</v>
      </c>
      <c r="G464" s="91"/>
    </row>
    <row r="465">
      <c r="A465" s="607" t="s">
        <v>4788</v>
      </c>
      <c r="B465" s="362" t="s">
        <v>5289</v>
      </c>
      <c r="C465" s="105" t="s">
        <v>1554</v>
      </c>
      <c r="D465" s="109" t="s">
        <v>6971</v>
      </c>
      <c r="E465" s="109"/>
      <c r="F465" s="109" t="s">
        <v>17186</v>
      </c>
      <c r="G465" s="91"/>
    </row>
    <row r="466">
      <c r="A466" s="607" t="s">
        <v>4788</v>
      </c>
      <c r="B466" s="362" t="s">
        <v>5289</v>
      </c>
      <c r="C466" s="105" t="s">
        <v>17187</v>
      </c>
      <c r="D466" s="109" t="s">
        <v>17188</v>
      </c>
      <c r="E466" s="109"/>
      <c r="F466" s="109" t="s">
        <v>17189</v>
      </c>
      <c r="G466" s="91"/>
    </row>
    <row r="467">
      <c r="A467" s="607" t="s">
        <v>4788</v>
      </c>
      <c r="B467" s="362" t="s">
        <v>5289</v>
      </c>
      <c r="C467" s="105" t="s">
        <v>17190</v>
      </c>
      <c r="D467" s="109" t="s">
        <v>17191</v>
      </c>
      <c r="E467" s="109"/>
      <c r="F467" s="109" t="s">
        <v>17186</v>
      </c>
      <c r="G467" s="91"/>
    </row>
    <row r="468">
      <c r="A468" s="607" t="s">
        <v>4788</v>
      </c>
      <c r="B468" s="362" t="s">
        <v>5289</v>
      </c>
      <c r="C468" s="105" t="s">
        <v>17190</v>
      </c>
      <c r="D468" s="109" t="s">
        <v>17192</v>
      </c>
      <c r="E468" s="109"/>
      <c r="F468" s="109" t="s">
        <v>17193</v>
      </c>
      <c r="G468" s="91"/>
    </row>
    <row r="469">
      <c r="A469" s="607" t="s">
        <v>4788</v>
      </c>
      <c r="B469" s="362" t="s">
        <v>5289</v>
      </c>
      <c r="C469" s="105" t="s">
        <v>17194</v>
      </c>
      <c r="D469" s="109" t="s">
        <v>17195</v>
      </c>
      <c r="E469" s="109"/>
      <c r="F469" s="109" t="s">
        <v>17186</v>
      </c>
      <c r="G469" s="91"/>
    </row>
    <row r="470">
      <c r="A470" s="607" t="s">
        <v>4788</v>
      </c>
      <c r="B470" s="362" t="s">
        <v>5289</v>
      </c>
      <c r="C470" s="105" t="s">
        <v>17196</v>
      </c>
      <c r="D470" s="109" t="s">
        <v>17197</v>
      </c>
      <c r="E470" s="109"/>
      <c r="F470" s="109" t="s">
        <v>17193</v>
      </c>
      <c r="G470" s="91"/>
    </row>
    <row r="471">
      <c r="A471" s="607" t="s">
        <v>4788</v>
      </c>
      <c r="B471" s="362" t="s">
        <v>5289</v>
      </c>
      <c r="C471" s="105" t="s">
        <v>17198</v>
      </c>
      <c r="D471" s="109" t="s">
        <v>17199</v>
      </c>
      <c r="E471" s="109"/>
      <c r="F471" s="109" t="s">
        <v>4610</v>
      </c>
      <c r="G471" s="91"/>
    </row>
    <row r="472">
      <c r="A472" s="607" t="s">
        <v>4788</v>
      </c>
      <c r="B472" s="362" t="s">
        <v>5289</v>
      </c>
      <c r="C472" s="105" t="s">
        <v>17200</v>
      </c>
      <c r="D472" s="109" t="s">
        <v>17201</v>
      </c>
      <c r="E472" s="109"/>
      <c r="F472" s="109" t="s">
        <v>4610</v>
      </c>
      <c r="G472" s="91"/>
    </row>
    <row r="473">
      <c r="A473" s="607" t="s">
        <v>4788</v>
      </c>
      <c r="B473" s="362" t="s">
        <v>5289</v>
      </c>
      <c r="C473" s="105" t="s">
        <v>17200</v>
      </c>
      <c r="D473" s="109" t="s">
        <v>17202</v>
      </c>
      <c r="E473" s="109"/>
      <c r="F473" s="109" t="s">
        <v>4610</v>
      </c>
      <c r="G473" s="91"/>
    </row>
    <row r="474">
      <c r="A474" s="607" t="s">
        <v>4788</v>
      </c>
      <c r="B474" s="362" t="s">
        <v>5289</v>
      </c>
      <c r="C474" s="105" t="s">
        <v>17203</v>
      </c>
      <c r="D474" s="109" t="s">
        <v>6977</v>
      </c>
      <c r="E474" s="109"/>
      <c r="F474" s="109" t="s">
        <v>17204</v>
      </c>
      <c r="G474" s="91"/>
    </row>
    <row r="475">
      <c r="A475" s="607" t="s">
        <v>4788</v>
      </c>
      <c r="B475" s="362" t="s">
        <v>5289</v>
      </c>
      <c r="C475" s="105" t="s">
        <v>17205</v>
      </c>
      <c r="D475" s="109" t="s">
        <v>718</v>
      </c>
      <c r="E475" s="109"/>
      <c r="F475" s="109" t="s">
        <v>4610</v>
      </c>
      <c r="G475" s="91"/>
    </row>
    <row r="476">
      <c r="A476" s="607" t="s">
        <v>4788</v>
      </c>
      <c r="B476" s="362" t="s">
        <v>5289</v>
      </c>
      <c r="C476" s="105" t="s">
        <v>17205</v>
      </c>
      <c r="D476" s="109" t="s">
        <v>17206</v>
      </c>
      <c r="E476" s="109"/>
      <c r="F476" s="109" t="s">
        <v>4610</v>
      </c>
      <c r="G476" s="91"/>
    </row>
    <row r="477">
      <c r="A477" s="607" t="s">
        <v>4788</v>
      </c>
      <c r="B477" s="362" t="s">
        <v>5289</v>
      </c>
      <c r="C477" s="105" t="s">
        <v>17205</v>
      </c>
      <c r="D477" s="109" t="s">
        <v>3468</v>
      </c>
      <c r="E477" s="109"/>
      <c r="F477" s="109" t="s">
        <v>4610</v>
      </c>
      <c r="G477" s="91"/>
    </row>
    <row r="478">
      <c r="A478" s="607" t="s">
        <v>4788</v>
      </c>
      <c r="B478" s="362" t="s">
        <v>5289</v>
      </c>
      <c r="C478" s="105" t="s">
        <v>17207</v>
      </c>
      <c r="D478" s="109" t="s">
        <v>1313</v>
      </c>
      <c r="E478" s="109"/>
      <c r="F478" s="109" t="s">
        <v>4610</v>
      </c>
      <c r="G478" s="91"/>
    </row>
    <row r="479">
      <c r="A479" s="607" t="s">
        <v>4788</v>
      </c>
      <c r="B479" s="362" t="s">
        <v>5289</v>
      </c>
      <c r="C479" s="105" t="s">
        <v>17208</v>
      </c>
      <c r="D479" s="109" t="s">
        <v>17209</v>
      </c>
      <c r="E479" s="109"/>
      <c r="F479" s="109" t="s">
        <v>17210</v>
      </c>
      <c r="G479" s="91"/>
    </row>
    <row r="480">
      <c r="A480" s="607" t="s">
        <v>4788</v>
      </c>
      <c r="B480" s="362" t="s">
        <v>5289</v>
      </c>
      <c r="C480" s="105" t="s">
        <v>17211</v>
      </c>
      <c r="D480" s="109" t="s">
        <v>16414</v>
      </c>
      <c r="E480" s="109"/>
      <c r="F480" s="109" t="s">
        <v>17210</v>
      </c>
      <c r="G480" s="91"/>
    </row>
    <row r="481">
      <c r="A481" s="607" t="s">
        <v>4788</v>
      </c>
      <c r="B481" s="362" t="s">
        <v>5289</v>
      </c>
      <c r="C481" s="105" t="s">
        <v>17211</v>
      </c>
      <c r="D481" s="109" t="s">
        <v>17212</v>
      </c>
      <c r="E481" s="109"/>
      <c r="F481" s="109" t="s">
        <v>4610</v>
      </c>
      <c r="G481" s="91"/>
    </row>
    <row r="482">
      <c r="A482" s="607" t="s">
        <v>4788</v>
      </c>
      <c r="B482" s="362" t="s">
        <v>5289</v>
      </c>
      <c r="C482" s="105" t="s">
        <v>17211</v>
      </c>
      <c r="D482" s="109" t="s">
        <v>17213</v>
      </c>
      <c r="E482" s="109"/>
      <c r="F482" s="109" t="s">
        <v>4610</v>
      </c>
      <c r="G482" s="91"/>
    </row>
    <row r="483">
      <c r="A483" s="607" t="s">
        <v>4788</v>
      </c>
      <c r="B483" s="362" t="s">
        <v>5289</v>
      </c>
      <c r="C483" s="105" t="s">
        <v>17214</v>
      </c>
      <c r="D483" s="109" t="s">
        <v>16418</v>
      </c>
      <c r="E483" s="109"/>
      <c r="F483" s="109" t="s">
        <v>17215</v>
      </c>
      <c r="G483" s="91"/>
    </row>
    <row r="484">
      <c r="A484" s="607" t="s">
        <v>248</v>
      </c>
      <c r="B484" s="362" t="s">
        <v>4908</v>
      </c>
      <c r="C484" s="105" t="s">
        <v>10771</v>
      </c>
      <c r="D484" s="105" t="s">
        <v>11788</v>
      </c>
      <c r="E484" s="109"/>
      <c r="F484" s="109" t="s">
        <v>17216</v>
      </c>
      <c r="G484" s="91"/>
    </row>
    <row r="485">
      <c r="A485" s="607" t="s">
        <v>248</v>
      </c>
      <c r="B485" s="362" t="s">
        <v>4908</v>
      </c>
      <c r="C485" s="105" t="s">
        <v>4913</v>
      </c>
      <c r="D485" s="105" t="s">
        <v>7751</v>
      </c>
      <c r="E485" s="109"/>
      <c r="F485" s="109" t="s">
        <v>17216</v>
      </c>
      <c r="G485" s="91"/>
    </row>
    <row r="486">
      <c r="A486" s="607" t="s">
        <v>248</v>
      </c>
      <c r="B486" s="362" t="s">
        <v>4908</v>
      </c>
      <c r="C486" s="105" t="s">
        <v>8250</v>
      </c>
      <c r="D486" s="109" t="s">
        <v>4579</v>
      </c>
      <c r="E486" s="147" t="s">
        <v>17217</v>
      </c>
      <c r="F486" s="109" t="s">
        <v>17218</v>
      </c>
      <c r="G486" s="91"/>
    </row>
    <row r="487">
      <c r="A487" s="592" t="s">
        <v>366</v>
      </c>
    </row>
    <row r="488">
      <c r="A488" s="607" t="s">
        <v>248</v>
      </c>
      <c r="B488" s="608" t="s">
        <v>16996</v>
      </c>
      <c r="C488" s="112"/>
      <c r="D488" s="112"/>
      <c r="E488" s="105" t="s">
        <v>4218</v>
      </c>
      <c r="F488" s="91"/>
      <c r="G488" s="91"/>
    </row>
    <row r="489">
      <c r="A489" s="607" t="s">
        <v>248</v>
      </c>
      <c r="B489" s="362" t="s">
        <v>4496</v>
      </c>
      <c r="C489" s="112"/>
      <c r="D489" s="112"/>
      <c r="E489" s="105" t="s">
        <v>4218</v>
      </c>
      <c r="F489" s="91"/>
      <c r="G489" s="91"/>
    </row>
    <row r="490">
      <c r="A490" s="607" t="s">
        <v>566</v>
      </c>
      <c r="B490" s="362" t="s">
        <v>17007</v>
      </c>
      <c r="C490" s="112"/>
      <c r="D490" s="112"/>
      <c r="E490" s="105" t="s">
        <v>4218</v>
      </c>
      <c r="F490" s="91"/>
      <c r="G490" s="91"/>
    </row>
    <row r="491">
      <c r="A491" s="1" t="s">
        <v>17219</v>
      </c>
    </row>
    <row r="492">
      <c r="A492" s="609" t="s">
        <v>6564</v>
      </c>
      <c r="B492" s="610" t="s">
        <v>6565</v>
      </c>
      <c r="C492" s="84"/>
      <c r="D492" s="84"/>
      <c r="E492" s="84" t="s">
        <v>1401</v>
      </c>
      <c r="F492" s="43" t="s">
        <v>17220</v>
      </c>
      <c r="G492" s="91"/>
    </row>
    <row r="493">
      <c r="A493" s="609" t="s">
        <v>5283</v>
      </c>
      <c r="B493" s="610" t="s">
        <v>17221</v>
      </c>
      <c r="C493" s="84" t="s">
        <v>17222</v>
      </c>
      <c r="D493" s="84" t="s">
        <v>17223</v>
      </c>
      <c r="E493" s="43" t="s">
        <v>17224</v>
      </c>
      <c r="F493" s="84" t="s">
        <v>17225</v>
      </c>
      <c r="G493" s="91"/>
    </row>
    <row r="494">
      <c r="A494" s="609" t="s">
        <v>316</v>
      </c>
      <c r="B494" s="611" t="s">
        <v>1446</v>
      </c>
      <c r="C494" s="84"/>
      <c r="D494" s="84" t="s">
        <v>7123</v>
      </c>
      <c r="E494" s="84"/>
      <c r="F494" s="84" t="s">
        <v>17226</v>
      </c>
      <c r="G494" s="91"/>
    </row>
    <row r="495">
      <c r="A495" s="609" t="s">
        <v>326</v>
      </c>
      <c r="B495" s="610" t="s">
        <v>857</v>
      </c>
      <c r="C495" s="84" t="s">
        <v>16872</v>
      </c>
      <c r="D495" s="84" t="s">
        <v>16873</v>
      </c>
      <c r="E495" s="84"/>
      <c r="F495" s="84" t="s">
        <v>17227</v>
      </c>
      <c r="G495" s="91"/>
    </row>
    <row r="496">
      <c r="A496" s="609" t="s">
        <v>671</v>
      </c>
      <c r="B496" s="610" t="s">
        <v>672</v>
      </c>
      <c r="C496" s="84" t="s">
        <v>911</v>
      </c>
      <c r="D496" s="84" t="s">
        <v>16881</v>
      </c>
      <c r="E496" s="84"/>
      <c r="F496" s="84" t="s">
        <v>17228</v>
      </c>
      <c r="G496" s="91"/>
    </row>
    <row r="497">
      <c r="A497" s="609" t="s">
        <v>671</v>
      </c>
      <c r="B497" s="610" t="s">
        <v>672</v>
      </c>
      <c r="C497" s="84" t="s">
        <v>911</v>
      </c>
      <c r="D497" s="84" t="s">
        <v>17229</v>
      </c>
      <c r="E497" s="84"/>
      <c r="F497" s="84" t="s">
        <v>17230</v>
      </c>
      <c r="G497" s="91"/>
    </row>
    <row r="498">
      <c r="A498" s="609" t="s">
        <v>671</v>
      </c>
      <c r="B498" s="610" t="s">
        <v>672</v>
      </c>
      <c r="C498" s="84" t="s">
        <v>915</v>
      </c>
      <c r="D498" s="84" t="s">
        <v>15025</v>
      </c>
      <c r="E498" s="84"/>
      <c r="F498" s="84" t="s">
        <v>17231</v>
      </c>
      <c r="G498" s="91"/>
    </row>
    <row r="499">
      <c r="A499" s="609" t="s">
        <v>671</v>
      </c>
      <c r="B499" s="610" t="s">
        <v>672</v>
      </c>
      <c r="C499" s="84" t="s">
        <v>915</v>
      </c>
      <c r="D499" s="84" t="s">
        <v>5172</v>
      </c>
      <c r="E499" s="84"/>
      <c r="F499" s="84" t="s">
        <v>17232</v>
      </c>
      <c r="G499" s="91"/>
    </row>
    <row r="500">
      <c r="A500" s="609" t="s">
        <v>671</v>
      </c>
      <c r="B500" s="610" t="s">
        <v>672</v>
      </c>
      <c r="C500" s="84" t="s">
        <v>17233</v>
      </c>
      <c r="D500" s="84" t="s">
        <v>17234</v>
      </c>
      <c r="E500" s="43"/>
      <c r="F500" s="84" t="s">
        <v>17235</v>
      </c>
      <c r="G500" s="91"/>
    </row>
    <row r="501">
      <c r="A501" s="609" t="s">
        <v>671</v>
      </c>
      <c r="B501" s="610" t="s">
        <v>672</v>
      </c>
      <c r="C501" s="84" t="s">
        <v>17236</v>
      </c>
      <c r="D501" s="84" t="s">
        <v>17237</v>
      </c>
      <c r="E501" s="84"/>
      <c r="F501" s="84" t="s">
        <v>17235</v>
      </c>
      <c r="G501" s="91"/>
    </row>
    <row r="502">
      <c r="A502" s="609" t="s">
        <v>671</v>
      </c>
      <c r="B502" s="610" t="s">
        <v>672</v>
      </c>
      <c r="C502" s="84" t="s">
        <v>7227</v>
      </c>
      <c r="D502" s="84" t="s">
        <v>17238</v>
      </c>
      <c r="E502" s="84"/>
      <c r="F502" s="84" t="s">
        <v>17239</v>
      </c>
      <c r="G502" s="91"/>
    </row>
    <row r="503">
      <c r="A503" s="609" t="s">
        <v>671</v>
      </c>
      <c r="B503" s="610" t="s">
        <v>17041</v>
      </c>
      <c r="C503" s="84" t="s">
        <v>17240</v>
      </c>
      <c r="D503" s="84" t="s">
        <v>17241</v>
      </c>
      <c r="E503" s="43" t="s">
        <v>17242</v>
      </c>
      <c r="F503" s="84" t="s">
        <v>17232</v>
      </c>
      <c r="G503" s="91"/>
    </row>
    <row r="504">
      <c r="A504" s="609" t="s">
        <v>230</v>
      </c>
      <c r="B504" s="611" t="s">
        <v>2597</v>
      </c>
      <c r="C504" s="43" t="s">
        <v>10605</v>
      </c>
      <c r="D504" s="43" t="s">
        <v>17243</v>
      </c>
      <c r="E504" s="84"/>
      <c r="F504" s="43" t="s">
        <v>17244</v>
      </c>
      <c r="G504" s="91"/>
    </row>
    <row r="505">
      <c r="A505" s="609" t="s">
        <v>230</v>
      </c>
      <c r="B505" s="610" t="s">
        <v>2597</v>
      </c>
      <c r="C505" s="43" t="s">
        <v>2598</v>
      </c>
      <c r="D505" s="43" t="s">
        <v>17245</v>
      </c>
      <c r="E505" s="84"/>
      <c r="F505" s="84" t="s">
        <v>17246</v>
      </c>
      <c r="G505" s="91"/>
    </row>
    <row r="506">
      <c r="A506" s="609" t="s">
        <v>687</v>
      </c>
      <c r="B506" s="610" t="s">
        <v>1306</v>
      </c>
      <c r="C506" s="84" t="s">
        <v>1307</v>
      </c>
      <c r="D506" s="84" t="s">
        <v>17247</v>
      </c>
      <c r="E506" s="43" t="s">
        <v>17248</v>
      </c>
      <c r="F506" s="84" t="s">
        <v>17249</v>
      </c>
      <c r="G506" s="91"/>
    </row>
    <row r="507">
      <c r="A507" s="609" t="s">
        <v>687</v>
      </c>
      <c r="B507" s="610" t="s">
        <v>693</v>
      </c>
      <c r="C507" s="84" t="s">
        <v>715</v>
      </c>
      <c r="D507" s="84" t="s">
        <v>720</v>
      </c>
      <c r="E507" s="84"/>
      <c r="F507" s="84" t="s">
        <v>17250</v>
      </c>
      <c r="G507" s="91"/>
    </row>
    <row r="508">
      <c r="A508" s="609" t="s">
        <v>687</v>
      </c>
      <c r="B508" s="610" t="s">
        <v>693</v>
      </c>
      <c r="C508" s="84" t="s">
        <v>715</v>
      </c>
      <c r="D508" s="84" t="s">
        <v>721</v>
      </c>
      <c r="E508" s="84"/>
      <c r="F508" s="84" t="s">
        <v>17250</v>
      </c>
      <c r="G508" s="91"/>
    </row>
    <row r="509">
      <c r="A509" s="609" t="s">
        <v>1016</v>
      </c>
      <c r="B509" s="610" t="s">
        <v>1733</v>
      </c>
      <c r="C509" s="84"/>
      <c r="D509" s="84" t="s">
        <v>1735</v>
      </c>
      <c r="E509" s="84"/>
      <c r="F509" s="84" t="s">
        <v>17251</v>
      </c>
      <c r="G509" s="91"/>
    </row>
    <row r="510">
      <c r="A510" s="609" t="s">
        <v>1016</v>
      </c>
      <c r="B510" s="610" t="s">
        <v>1733</v>
      </c>
      <c r="C510" s="84"/>
      <c r="D510" s="84" t="s">
        <v>17252</v>
      </c>
      <c r="E510" s="84"/>
      <c r="F510" s="84" t="s">
        <v>17253</v>
      </c>
      <c r="G510" s="91"/>
    </row>
    <row r="511">
      <c r="A511" s="609" t="s">
        <v>1016</v>
      </c>
      <c r="B511" s="610" t="s">
        <v>1782</v>
      </c>
      <c r="C511" s="9" t="s">
        <v>1803</v>
      </c>
      <c r="D511" s="84" t="s">
        <v>17254</v>
      </c>
      <c r="E511" s="84"/>
      <c r="F511" s="43" t="s">
        <v>17255</v>
      </c>
      <c r="G511" s="91"/>
    </row>
    <row r="512">
      <c r="A512" s="609" t="s">
        <v>1016</v>
      </c>
      <c r="B512" s="610" t="s">
        <v>1782</v>
      </c>
      <c r="C512" s="9" t="s">
        <v>1803</v>
      </c>
      <c r="D512" s="84" t="s">
        <v>2392</v>
      </c>
      <c r="E512" s="84"/>
      <c r="F512" s="84" t="s">
        <v>17256</v>
      </c>
      <c r="G512" s="91"/>
    </row>
    <row r="513">
      <c r="A513" s="609" t="s">
        <v>1016</v>
      </c>
      <c r="B513" s="610" t="s">
        <v>1782</v>
      </c>
      <c r="C513" s="9" t="s">
        <v>1803</v>
      </c>
      <c r="D513" s="84" t="s">
        <v>2912</v>
      </c>
      <c r="E513" s="84"/>
      <c r="F513" s="84" t="s">
        <v>17257</v>
      </c>
      <c r="G513" s="91"/>
    </row>
    <row r="514">
      <c r="A514" s="609" t="s">
        <v>1016</v>
      </c>
      <c r="B514" s="610" t="s">
        <v>1782</v>
      </c>
      <c r="C514" s="84" t="s">
        <v>12575</v>
      </c>
      <c r="D514" s="84" t="s">
        <v>17258</v>
      </c>
      <c r="E514" s="84"/>
      <c r="F514" s="84" t="s">
        <v>17251</v>
      </c>
      <c r="G514" s="91"/>
    </row>
    <row r="515">
      <c r="A515" s="609" t="s">
        <v>1016</v>
      </c>
      <c r="B515" s="610" t="s">
        <v>1782</v>
      </c>
      <c r="C515" s="84" t="s">
        <v>12575</v>
      </c>
      <c r="D515" s="84" t="s">
        <v>17259</v>
      </c>
      <c r="E515" s="84"/>
      <c r="F515" s="84" t="s">
        <v>17260</v>
      </c>
      <c r="G515" s="91"/>
    </row>
    <row r="516">
      <c r="A516" s="609" t="s">
        <v>1016</v>
      </c>
      <c r="B516" s="610" t="s">
        <v>1782</v>
      </c>
      <c r="C516" s="84" t="s">
        <v>1024</v>
      </c>
      <c r="D516" s="84" t="s">
        <v>4266</v>
      </c>
      <c r="E516" s="84"/>
      <c r="F516" s="84" t="s">
        <v>17251</v>
      </c>
      <c r="G516" s="91"/>
    </row>
    <row r="517">
      <c r="A517" s="609" t="s">
        <v>1016</v>
      </c>
      <c r="B517" s="610" t="s">
        <v>1782</v>
      </c>
      <c r="C517" s="84" t="s">
        <v>1024</v>
      </c>
      <c r="D517" s="84" t="s">
        <v>2921</v>
      </c>
      <c r="E517" s="84"/>
      <c r="F517" s="84" t="s">
        <v>17253</v>
      </c>
      <c r="G517" s="91"/>
    </row>
    <row r="518">
      <c r="A518" s="609" t="s">
        <v>1016</v>
      </c>
      <c r="B518" s="610" t="s">
        <v>10353</v>
      </c>
      <c r="C518" s="84"/>
      <c r="D518" s="84" t="s">
        <v>10048</v>
      </c>
      <c r="E518" s="84"/>
      <c r="F518" s="43" t="s">
        <v>17261</v>
      </c>
      <c r="G518" s="91"/>
    </row>
    <row r="519">
      <c r="A519" s="612" t="s">
        <v>1016</v>
      </c>
      <c r="B519" s="611" t="s">
        <v>10353</v>
      </c>
      <c r="C519" s="43"/>
      <c r="D519" s="43" t="s">
        <v>17070</v>
      </c>
      <c r="E519" s="84"/>
      <c r="F519" s="43" t="s">
        <v>17262</v>
      </c>
      <c r="G519" s="91"/>
    </row>
    <row r="520">
      <c r="A520" s="612" t="s">
        <v>1016</v>
      </c>
      <c r="B520" s="611" t="s">
        <v>10353</v>
      </c>
      <c r="C520" s="43"/>
      <c r="D520" s="43" t="s">
        <v>17074</v>
      </c>
      <c r="E520" s="84"/>
      <c r="F520" s="43" t="s">
        <v>17263</v>
      </c>
      <c r="G520" s="91"/>
    </row>
    <row r="521">
      <c r="A521" s="612" t="s">
        <v>1016</v>
      </c>
      <c r="B521" s="611" t="s">
        <v>10353</v>
      </c>
      <c r="C521" s="43"/>
      <c r="D521" s="43" t="s">
        <v>17163</v>
      </c>
      <c r="E521" s="84"/>
      <c r="F521" s="84" t="s">
        <v>17264</v>
      </c>
      <c r="G521" s="91"/>
    </row>
    <row r="522">
      <c r="A522" s="612" t="s">
        <v>1016</v>
      </c>
      <c r="B522" s="611" t="s">
        <v>10353</v>
      </c>
      <c r="C522" s="84"/>
      <c r="D522" s="43" t="s">
        <v>17079</v>
      </c>
      <c r="E522" s="43" t="s">
        <v>17069</v>
      </c>
      <c r="F522" s="43" t="s">
        <v>17265</v>
      </c>
      <c r="G522" s="91"/>
    </row>
    <row r="523">
      <c r="A523" s="609" t="s">
        <v>1016</v>
      </c>
      <c r="B523" s="610" t="s">
        <v>10353</v>
      </c>
      <c r="C523" s="84"/>
      <c r="D523" s="84" t="s">
        <v>17080</v>
      </c>
      <c r="E523" s="43" t="s">
        <v>17069</v>
      </c>
      <c r="F523" s="43" t="s">
        <v>17266</v>
      </c>
      <c r="G523" s="91"/>
    </row>
    <row r="524">
      <c r="A524" s="609" t="s">
        <v>1107</v>
      </c>
      <c r="B524" s="611" t="s">
        <v>5166</v>
      </c>
      <c r="C524" s="84" t="s">
        <v>16985</v>
      </c>
      <c r="D524" s="84" t="s">
        <v>5259</v>
      </c>
      <c r="E524" s="84"/>
      <c r="F524" s="43" t="s">
        <v>17267</v>
      </c>
      <c r="G524" s="91"/>
    </row>
    <row r="525">
      <c r="A525" s="252" t="s">
        <v>17084</v>
      </c>
      <c r="B525" s="4"/>
      <c r="C525" s="4"/>
      <c r="D525" s="4"/>
      <c r="E525" s="4"/>
      <c r="F525" s="4"/>
      <c r="G525" s="4"/>
    </row>
    <row r="526">
      <c r="A526" s="609" t="s">
        <v>4371</v>
      </c>
      <c r="B526" s="610" t="s">
        <v>4472</v>
      </c>
      <c r="C526" s="84" t="s">
        <v>16730</v>
      </c>
      <c r="D526" s="84" t="s">
        <v>17268</v>
      </c>
      <c r="E526" s="84" t="s">
        <v>16687</v>
      </c>
      <c r="F526" s="43" t="s">
        <v>16732</v>
      </c>
      <c r="G526" s="91"/>
    </row>
    <row r="527">
      <c r="A527" s="612" t="s">
        <v>248</v>
      </c>
      <c r="B527" s="611" t="s">
        <v>10930</v>
      </c>
      <c r="C527" s="43"/>
      <c r="D527" s="84" t="s">
        <v>16677</v>
      </c>
      <c r="E527" s="43" t="s">
        <v>16687</v>
      </c>
      <c r="F527" s="84" t="s">
        <v>17269</v>
      </c>
      <c r="G527" s="91"/>
    </row>
    <row r="528">
      <c r="A528" s="592" t="s">
        <v>366</v>
      </c>
    </row>
    <row r="529">
      <c r="A529" s="609" t="s">
        <v>671</v>
      </c>
      <c r="B529" s="610" t="s">
        <v>672</v>
      </c>
      <c r="C529" s="84"/>
      <c r="D529" s="43" t="s">
        <v>8502</v>
      </c>
      <c r="E529" s="84"/>
      <c r="F529" s="43" t="s">
        <v>17265</v>
      </c>
      <c r="G529" s="91"/>
    </row>
    <row r="530">
      <c r="A530" s="609" t="s">
        <v>671</v>
      </c>
      <c r="B530" s="610" t="s">
        <v>17041</v>
      </c>
      <c r="C530" s="84"/>
      <c r="D530" s="84" t="s">
        <v>6959</v>
      </c>
      <c r="E530" s="84"/>
      <c r="F530" s="84" t="s">
        <v>17270</v>
      </c>
      <c r="G530" s="91"/>
    </row>
    <row r="531">
      <c r="A531" s="609" t="s">
        <v>1016</v>
      </c>
      <c r="B531" s="610" t="s">
        <v>1782</v>
      </c>
      <c r="C531" s="9" t="s">
        <v>1803</v>
      </c>
      <c r="D531" s="43" t="s">
        <v>368</v>
      </c>
      <c r="E531" s="84"/>
      <c r="F531" s="84" t="s">
        <v>17271</v>
      </c>
      <c r="G531" s="91"/>
    </row>
    <row r="532">
      <c r="A532" s="609" t="s">
        <v>1035</v>
      </c>
      <c r="B532" s="610" t="s">
        <v>17272</v>
      </c>
      <c r="C532" s="84"/>
      <c r="D532" s="84"/>
      <c r="E532" s="84" t="s">
        <v>4218</v>
      </c>
      <c r="F532" s="84" t="s">
        <v>17273</v>
      </c>
      <c r="G532" s="91"/>
    </row>
    <row r="533">
      <c r="A533" s="609" t="s">
        <v>566</v>
      </c>
      <c r="B533" s="610" t="s">
        <v>17274</v>
      </c>
      <c r="C533" s="84"/>
      <c r="D533" s="84"/>
      <c r="E533" s="84" t="s">
        <v>5088</v>
      </c>
      <c r="F533" s="84" t="s">
        <v>17257</v>
      </c>
      <c r="G533" s="91"/>
    </row>
    <row r="534">
      <c r="A534" s="609" t="s">
        <v>368</v>
      </c>
      <c r="B534" s="610" t="s">
        <v>368</v>
      </c>
      <c r="C534" s="84"/>
      <c r="D534" s="84" t="s">
        <v>17275</v>
      </c>
      <c r="E534" s="84" t="s">
        <v>17276</v>
      </c>
      <c r="F534" s="84" t="s">
        <v>17256</v>
      </c>
      <c r="G534" s="91"/>
    </row>
    <row r="535">
      <c r="A535" s="1" t="s">
        <v>17277</v>
      </c>
    </row>
    <row r="536">
      <c r="A536" s="613" t="s">
        <v>326</v>
      </c>
      <c r="B536" s="614" t="s">
        <v>857</v>
      </c>
      <c r="C536" s="9"/>
      <c r="D536" s="9" t="s">
        <v>17278</v>
      </c>
      <c r="E536" s="91"/>
      <c r="F536" s="91" t="s">
        <v>17279</v>
      </c>
      <c r="G536" s="91"/>
    </row>
    <row r="537">
      <c r="A537" s="312" t="s">
        <v>687</v>
      </c>
      <c r="B537" s="615" t="s">
        <v>693</v>
      </c>
      <c r="C537" s="9"/>
      <c r="D537" s="9" t="s">
        <v>4123</v>
      </c>
      <c r="E537" s="91"/>
      <c r="F537" s="91" t="s">
        <v>17280</v>
      </c>
      <c r="G537" s="91"/>
    </row>
    <row r="538">
      <c r="A538" s="312" t="s">
        <v>1107</v>
      </c>
      <c r="B538" s="615" t="s">
        <v>5166</v>
      </c>
      <c r="C538" s="9" t="s">
        <v>11397</v>
      </c>
      <c r="D538" s="9" t="s">
        <v>1900</v>
      </c>
      <c r="E538" s="91"/>
      <c r="F538" s="91" t="s">
        <v>17281</v>
      </c>
      <c r="G538" s="91"/>
    </row>
    <row r="539">
      <c r="A539" s="613" t="s">
        <v>1107</v>
      </c>
      <c r="B539" s="615" t="s">
        <v>5166</v>
      </c>
      <c r="C539" s="19" t="s">
        <v>11397</v>
      </c>
      <c r="D539" s="19" t="s">
        <v>1902</v>
      </c>
      <c r="E539" s="91"/>
      <c r="F539" s="91" t="s">
        <v>17280</v>
      </c>
      <c r="G539" s="91"/>
    </row>
    <row r="540">
      <c r="A540" s="312" t="s">
        <v>1107</v>
      </c>
      <c r="B540" s="615" t="s">
        <v>5166</v>
      </c>
      <c r="C540" s="9" t="s">
        <v>11397</v>
      </c>
      <c r="D540" s="9" t="s">
        <v>1904</v>
      </c>
      <c r="E540" s="91"/>
      <c r="F540" s="91" t="s">
        <v>17281</v>
      </c>
      <c r="G540" s="91"/>
    </row>
    <row r="541">
      <c r="A541" s="1" t="s">
        <v>17282</v>
      </c>
    </row>
    <row r="542">
      <c r="A542" s="616" t="s">
        <v>248</v>
      </c>
      <c r="B542" s="617" t="s">
        <v>10930</v>
      </c>
      <c r="C542" s="9"/>
      <c r="D542" s="9" t="s">
        <v>16677</v>
      </c>
      <c r="E542" s="91"/>
      <c r="F542" s="91" t="s">
        <v>5968</v>
      </c>
      <c r="G542" s="91"/>
    </row>
    <row r="543">
      <c r="A543" s="1" t="s">
        <v>17283</v>
      </c>
    </row>
    <row r="544">
      <c r="A544" s="299" t="s">
        <v>4788</v>
      </c>
      <c r="B544" s="618" t="s">
        <v>17284</v>
      </c>
      <c r="C544" s="9" t="s">
        <v>17107</v>
      </c>
      <c r="D544" s="9" t="s">
        <v>17182</v>
      </c>
      <c r="E544" s="91"/>
      <c r="F544" s="91" t="s">
        <v>17285</v>
      </c>
      <c r="G544" s="91"/>
    </row>
    <row r="545">
      <c r="A545" s="299" t="s">
        <v>4788</v>
      </c>
      <c r="B545" s="618" t="s">
        <v>17284</v>
      </c>
      <c r="C545" s="9" t="s">
        <v>17107</v>
      </c>
      <c r="D545" s="9"/>
      <c r="E545" s="91" t="s">
        <v>17286</v>
      </c>
      <c r="F545" s="91" t="s">
        <v>4968</v>
      </c>
      <c r="G545" s="91"/>
    </row>
    <row r="546">
      <c r="A546" s="299" t="s">
        <v>4788</v>
      </c>
      <c r="B546" s="618" t="s">
        <v>17284</v>
      </c>
      <c r="C546" s="9" t="s">
        <v>6983</v>
      </c>
      <c r="D546" s="9" t="s">
        <v>6984</v>
      </c>
      <c r="E546" s="91"/>
      <c r="F546" s="91" t="s">
        <v>17287</v>
      </c>
      <c r="G546" s="91"/>
    </row>
    <row r="547">
      <c r="A547" s="299" t="s">
        <v>4788</v>
      </c>
      <c r="B547" s="618" t="s">
        <v>17284</v>
      </c>
      <c r="C547" s="9" t="s">
        <v>17288</v>
      </c>
      <c r="D547" s="9" t="s">
        <v>17289</v>
      </c>
      <c r="E547" s="91"/>
      <c r="F547" s="91" t="s">
        <v>17290</v>
      </c>
      <c r="G547" s="91"/>
    </row>
    <row r="548">
      <c r="A548" s="619" t="s">
        <v>4788</v>
      </c>
      <c r="B548" s="618" t="s">
        <v>17284</v>
      </c>
      <c r="C548" s="106" t="s">
        <v>17291</v>
      </c>
      <c r="D548" s="147" t="s">
        <v>428</v>
      </c>
      <c r="E548" s="91"/>
      <c r="F548" s="91" t="s">
        <v>17292</v>
      </c>
      <c r="G548" s="91"/>
    </row>
    <row r="549">
      <c r="A549" s="299" t="s">
        <v>4788</v>
      </c>
      <c r="B549" s="618" t="s">
        <v>17284</v>
      </c>
      <c r="C549" s="106" t="s">
        <v>17291</v>
      </c>
      <c r="D549" s="109" t="s">
        <v>17202</v>
      </c>
      <c r="E549" s="91"/>
      <c r="F549" s="91" t="s">
        <v>17293</v>
      </c>
      <c r="G549" s="91"/>
    </row>
    <row r="550">
      <c r="A550" s="299" t="s">
        <v>4788</v>
      </c>
      <c r="B550" s="618" t="s">
        <v>17284</v>
      </c>
      <c r="C550" s="19" t="s">
        <v>17205</v>
      </c>
      <c r="D550" s="19" t="s">
        <v>718</v>
      </c>
      <c r="E550" s="91"/>
      <c r="F550" s="91" t="s">
        <v>17294</v>
      </c>
      <c r="G550" s="91"/>
    </row>
    <row r="551">
      <c r="A551" s="299" t="s">
        <v>687</v>
      </c>
      <c r="B551" s="618" t="s">
        <v>693</v>
      </c>
      <c r="C551" s="19" t="s">
        <v>715</v>
      </c>
      <c r="D551" s="9" t="s">
        <v>721</v>
      </c>
      <c r="E551" s="91"/>
      <c r="F551" s="91" t="s">
        <v>11912</v>
      </c>
      <c r="G551" s="91"/>
    </row>
    <row r="552">
      <c r="A552" s="299" t="s">
        <v>687</v>
      </c>
      <c r="B552" s="618" t="s">
        <v>693</v>
      </c>
      <c r="C552" s="9" t="s">
        <v>977</v>
      </c>
      <c r="D552" s="9" t="s">
        <v>10705</v>
      </c>
      <c r="E552" s="91"/>
      <c r="F552" s="91" t="s">
        <v>17295</v>
      </c>
      <c r="G552" s="91"/>
    </row>
    <row r="553">
      <c r="A553" s="299" t="s">
        <v>687</v>
      </c>
      <c r="B553" s="618" t="s">
        <v>693</v>
      </c>
      <c r="C553" s="9" t="s">
        <v>1636</v>
      </c>
      <c r="D553" s="9" t="s">
        <v>2662</v>
      </c>
      <c r="E553" s="91"/>
      <c r="F553" s="91" t="s">
        <v>17287</v>
      </c>
      <c r="G553" s="91"/>
    </row>
    <row r="554">
      <c r="A554" s="592" t="s">
        <v>366</v>
      </c>
    </row>
    <row r="555">
      <c r="A555" s="299" t="s">
        <v>4788</v>
      </c>
      <c r="B555" s="618" t="s">
        <v>7260</v>
      </c>
      <c r="C555" s="9"/>
      <c r="D555" s="9"/>
      <c r="E555" s="91"/>
      <c r="F555" s="91"/>
      <c r="G555" s="91"/>
    </row>
    <row r="556">
      <c r="A556" s="299" t="s">
        <v>248</v>
      </c>
      <c r="B556" s="618" t="s">
        <v>16996</v>
      </c>
      <c r="C556" s="9"/>
      <c r="D556" s="9"/>
      <c r="E556" s="91" t="s">
        <v>428</v>
      </c>
      <c r="F556" s="91" t="s">
        <v>14116</v>
      </c>
      <c r="G556" s="91"/>
    </row>
    <row r="557">
      <c r="A557" s="1" t="s">
        <v>17296</v>
      </c>
    </row>
    <row r="558">
      <c r="A558" s="620" t="s">
        <v>16941</v>
      </c>
      <c r="B558" s="621" t="s">
        <v>14244</v>
      </c>
      <c r="C558" s="106"/>
      <c r="D558" s="105"/>
      <c r="E558" s="106"/>
      <c r="F558" s="106" t="s">
        <v>17297</v>
      </c>
      <c r="G558" s="9"/>
    </row>
    <row r="559">
      <c r="A559" s="620" t="s">
        <v>316</v>
      </c>
      <c r="B559" s="621" t="s">
        <v>1446</v>
      </c>
      <c r="C559" s="106" t="s">
        <v>16859</v>
      </c>
      <c r="D559" s="105" t="s">
        <v>16860</v>
      </c>
      <c r="E559" s="106" t="s">
        <v>4109</v>
      </c>
      <c r="F559" s="105" t="s">
        <v>17298</v>
      </c>
      <c r="G559" s="9"/>
    </row>
    <row r="560">
      <c r="A560" s="622" t="s">
        <v>316</v>
      </c>
      <c r="B560" s="621" t="s">
        <v>5427</v>
      </c>
      <c r="C560" s="9"/>
      <c r="D560" s="9"/>
      <c r="E560" s="9" t="s">
        <v>319</v>
      </c>
      <c r="F560" s="9" t="s">
        <v>17299</v>
      </c>
      <c r="G560" s="91"/>
    </row>
    <row r="561">
      <c r="A561" s="622" t="s">
        <v>316</v>
      </c>
      <c r="B561" s="621" t="s">
        <v>5427</v>
      </c>
      <c r="C561" s="9"/>
      <c r="D561" s="9"/>
      <c r="E561" s="9" t="s">
        <v>17300</v>
      </c>
      <c r="F561" s="9" t="s">
        <v>17299</v>
      </c>
      <c r="G561" s="91"/>
    </row>
    <row r="562">
      <c r="A562" s="620" t="s">
        <v>326</v>
      </c>
      <c r="B562" s="621" t="s">
        <v>857</v>
      </c>
      <c r="C562" s="106"/>
      <c r="D562" s="91" t="s">
        <v>17278</v>
      </c>
      <c r="E562" s="105"/>
      <c r="F562" s="106" t="s">
        <v>17301</v>
      </c>
      <c r="G562" s="9"/>
    </row>
    <row r="563">
      <c r="A563" s="622" t="s">
        <v>671</v>
      </c>
      <c r="B563" s="621" t="s">
        <v>672</v>
      </c>
      <c r="C563" s="106" t="s">
        <v>915</v>
      </c>
      <c r="D563" s="105" t="s">
        <v>17302</v>
      </c>
      <c r="E563" s="105"/>
      <c r="F563" s="105" t="s">
        <v>17303</v>
      </c>
      <c r="G563" s="9"/>
    </row>
    <row r="564">
      <c r="A564" s="622" t="s">
        <v>671</v>
      </c>
      <c r="B564" s="621" t="s">
        <v>672</v>
      </c>
      <c r="C564" s="106" t="s">
        <v>4735</v>
      </c>
      <c r="D564" s="105" t="s">
        <v>10703</v>
      </c>
      <c r="E564" s="105"/>
      <c r="F564" s="105" t="s">
        <v>17304</v>
      </c>
      <c r="G564" s="9"/>
    </row>
    <row r="565">
      <c r="A565" s="622" t="s">
        <v>671</v>
      </c>
      <c r="B565" s="623" t="s">
        <v>10149</v>
      </c>
      <c r="C565" s="105" t="s">
        <v>17305</v>
      </c>
      <c r="D565" s="106" t="s">
        <v>17306</v>
      </c>
      <c r="E565" s="106" t="s">
        <v>17307</v>
      </c>
      <c r="F565" s="106" t="s">
        <v>17308</v>
      </c>
      <c r="G565" s="9"/>
    </row>
    <row r="566">
      <c r="A566" s="622" t="s">
        <v>671</v>
      </c>
      <c r="B566" s="623" t="s">
        <v>10149</v>
      </c>
      <c r="C566" s="105" t="s">
        <v>17305</v>
      </c>
      <c r="D566" s="105" t="s">
        <v>17309</v>
      </c>
      <c r="E566" s="106"/>
      <c r="F566" s="105" t="s">
        <v>17310</v>
      </c>
      <c r="G566" s="9"/>
    </row>
    <row r="567">
      <c r="A567" s="622" t="s">
        <v>671</v>
      </c>
      <c r="B567" s="623" t="s">
        <v>10149</v>
      </c>
      <c r="C567" s="105" t="s">
        <v>915</v>
      </c>
      <c r="D567" s="105" t="s">
        <v>17311</v>
      </c>
      <c r="E567" s="105"/>
      <c r="F567" s="105" t="s">
        <v>17312</v>
      </c>
      <c r="G567" s="9"/>
    </row>
    <row r="568">
      <c r="A568" s="622" t="s">
        <v>671</v>
      </c>
      <c r="B568" s="623" t="s">
        <v>10149</v>
      </c>
      <c r="C568" s="105" t="s">
        <v>915</v>
      </c>
      <c r="D568" s="106" t="s">
        <v>17313</v>
      </c>
      <c r="E568" s="105"/>
      <c r="F568" s="106" t="s">
        <v>17314</v>
      </c>
      <c r="G568" s="9"/>
    </row>
    <row r="569">
      <c r="A569" s="622" t="s">
        <v>671</v>
      </c>
      <c r="B569" s="623" t="s">
        <v>10149</v>
      </c>
      <c r="C569" s="105" t="s">
        <v>915</v>
      </c>
      <c r="D569" s="105" t="s">
        <v>17315</v>
      </c>
      <c r="E569" s="105"/>
      <c r="F569" s="105" t="s">
        <v>17316</v>
      </c>
      <c r="G569" s="9"/>
    </row>
    <row r="570">
      <c r="A570" s="622" t="s">
        <v>671</v>
      </c>
      <c r="B570" s="623" t="s">
        <v>10149</v>
      </c>
      <c r="C570" s="105" t="s">
        <v>915</v>
      </c>
      <c r="D570" s="105" t="s">
        <v>17317</v>
      </c>
      <c r="E570" s="105"/>
      <c r="F570" s="105" t="s">
        <v>17312</v>
      </c>
      <c r="G570" s="9"/>
    </row>
    <row r="571">
      <c r="A571" s="622" t="s">
        <v>687</v>
      </c>
      <c r="B571" s="623" t="s">
        <v>17318</v>
      </c>
      <c r="C571" s="105" t="s">
        <v>17319</v>
      </c>
      <c r="D571" s="105" t="s">
        <v>17320</v>
      </c>
      <c r="E571" s="105"/>
      <c r="F571" s="105" t="s">
        <v>17321</v>
      </c>
      <c r="G571" s="9"/>
    </row>
    <row r="572">
      <c r="A572" s="622" t="s">
        <v>687</v>
      </c>
      <c r="B572" s="623" t="s">
        <v>17318</v>
      </c>
      <c r="C572" s="105" t="s">
        <v>17319</v>
      </c>
      <c r="D572" s="105" t="s">
        <v>17322</v>
      </c>
      <c r="E572" s="105"/>
      <c r="F572" s="105" t="s">
        <v>17316</v>
      </c>
      <c r="G572" s="9"/>
    </row>
    <row r="573">
      <c r="A573" s="622" t="s">
        <v>687</v>
      </c>
      <c r="B573" s="623" t="s">
        <v>17318</v>
      </c>
      <c r="C573" s="105" t="s">
        <v>17323</v>
      </c>
      <c r="D573" s="105" t="s">
        <v>17324</v>
      </c>
      <c r="E573" s="105"/>
      <c r="F573" s="105" t="s">
        <v>17325</v>
      </c>
      <c r="G573" s="9"/>
    </row>
    <row r="574">
      <c r="A574" s="622" t="s">
        <v>687</v>
      </c>
      <c r="B574" s="623" t="s">
        <v>17318</v>
      </c>
      <c r="C574" s="105" t="s">
        <v>17323</v>
      </c>
      <c r="D574" s="105" t="s">
        <v>17326</v>
      </c>
      <c r="E574" s="105"/>
      <c r="F574" s="105" t="s">
        <v>17312</v>
      </c>
      <c r="G574" s="9"/>
    </row>
    <row r="575">
      <c r="A575" s="622" t="s">
        <v>687</v>
      </c>
      <c r="B575" s="623" t="s">
        <v>17318</v>
      </c>
      <c r="C575" s="105" t="s">
        <v>17323</v>
      </c>
      <c r="D575" s="105" t="s">
        <v>17327</v>
      </c>
      <c r="E575" s="105"/>
      <c r="F575" s="105" t="s">
        <v>17312</v>
      </c>
      <c r="G575" s="9"/>
    </row>
    <row r="576">
      <c r="A576" s="622" t="s">
        <v>687</v>
      </c>
      <c r="B576" s="623" t="s">
        <v>1306</v>
      </c>
      <c r="C576" s="105" t="s">
        <v>1307</v>
      </c>
      <c r="D576" s="105" t="s">
        <v>17247</v>
      </c>
      <c r="E576" s="105"/>
      <c r="F576" s="105" t="s">
        <v>17328</v>
      </c>
      <c r="G576" s="9"/>
    </row>
    <row r="577">
      <c r="A577" s="622" t="s">
        <v>687</v>
      </c>
      <c r="B577" s="623" t="s">
        <v>693</v>
      </c>
      <c r="C577" s="105" t="s">
        <v>955</v>
      </c>
      <c r="D577" s="105" t="s">
        <v>956</v>
      </c>
      <c r="E577" s="105"/>
      <c r="F577" s="105" t="s">
        <v>17329</v>
      </c>
      <c r="G577" s="9"/>
    </row>
    <row r="578">
      <c r="A578" s="622" t="s">
        <v>687</v>
      </c>
      <c r="B578" s="623" t="s">
        <v>693</v>
      </c>
      <c r="C578" s="106" t="s">
        <v>17330</v>
      </c>
      <c r="D578" s="106" t="s">
        <v>11218</v>
      </c>
      <c r="E578" s="105"/>
      <c r="F578" s="106" t="s">
        <v>17331</v>
      </c>
      <c r="G578" s="9"/>
    </row>
    <row r="579">
      <c r="A579" s="622" t="s">
        <v>687</v>
      </c>
      <c r="B579" s="623" t="s">
        <v>693</v>
      </c>
      <c r="C579" s="106" t="s">
        <v>694</v>
      </c>
      <c r="D579" s="106" t="s">
        <v>701</v>
      </c>
      <c r="E579" s="105"/>
      <c r="F579" s="105" t="s">
        <v>17332</v>
      </c>
      <c r="G579" s="9"/>
    </row>
    <row r="580">
      <c r="A580" s="622" t="s">
        <v>687</v>
      </c>
      <c r="B580" s="623" t="s">
        <v>693</v>
      </c>
      <c r="C580" s="105" t="s">
        <v>702</v>
      </c>
      <c r="D580" s="106" t="s">
        <v>703</v>
      </c>
      <c r="E580" s="105"/>
      <c r="F580" s="105" t="s">
        <v>17332</v>
      </c>
      <c r="G580" s="9"/>
    </row>
    <row r="581">
      <c r="A581" s="622" t="s">
        <v>687</v>
      </c>
      <c r="B581" s="623" t="s">
        <v>693</v>
      </c>
      <c r="C581" s="105" t="s">
        <v>702</v>
      </c>
      <c r="D581" s="106" t="s">
        <v>674</v>
      </c>
      <c r="E581" s="105"/>
      <c r="F581" s="105" t="s">
        <v>17332</v>
      </c>
      <c r="G581" s="9"/>
    </row>
    <row r="582">
      <c r="A582" s="622" t="s">
        <v>687</v>
      </c>
      <c r="B582" s="623" t="s">
        <v>693</v>
      </c>
      <c r="C582" s="105" t="s">
        <v>702</v>
      </c>
      <c r="D582" s="106" t="s">
        <v>837</v>
      </c>
      <c r="E582" s="105"/>
      <c r="F582" s="105" t="s">
        <v>17332</v>
      </c>
      <c r="G582" s="9"/>
    </row>
    <row r="583">
      <c r="A583" s="622" t="s">
        <v>687</v>
      </c>
      <c r="B583" s="623" t="s">
        <v>693</v>
      </c>
      <c r="C583" s="105" t="s">
        <v>702</v>
      </c>
      <c r="D583" s="105" t="s">
        <v>4153</v>
      </c>
      <c r="E583" s="105"/>
      <c r="F583" s="105" t="s">
        <v>17332</v>
      </c>
      <c r="G583" s="9"/>
    </row>
    <row r="584">
      <c r="A584" s="622" t="s">
        <v>687</v>
      </c>
      <c r="B584" s="623" t="s">
        <v>693</v>
      </c>
      <c r="C584" s="105" t="s">
        <v>715</v>
      </c>
      <c r="D584" s="106" t="s">
        <v>1313</v>
      </c>
      <c r="E584" s="105"/>
      <c r="F584" s="105" t="s">
        <v>17333</v>
      </c>
      <c r="G584" s="9"/>
    </row>
    <row r="585">
      <c r="A585" s="622" t="s">
        <v>687</v>
      </c>
      <c r="B585" s="623" t="s">
        <v>693</v>
      </c>
      <c r="C585" s="105" t="s">
        <v>715</v>
      </c>
      <c r="D585" s="105" t="s">
        <v>10251</v>
      </c>
      <c r="E585" s="105"/>
      <c r="F585" s="105" t="s">
        <v>17333</v>
      </c>
      <c r="G585" s="9"/>
    </row>
    <row r="586">
      <c r="A586" s="622" t="s">
        <v>687</v>
      </c>
      <c r="B586" s="623" t="s">
        <v>693</v>
      </c>
      <c r="C586" s="105" t="s">
        <v>715</v>
      </c>
      <c r="D586" s="106" t="s">
        <v>718</v>
      </c>
      <c r="E586" s="105"/>
      <c r="F586" s="106" t="s">
        <v>17334</v>
      </c>
      <c r="G586" s="9"/>
    </row>
    <row r="587">
      <c r="A587" s="622" t="s">
        <v>687</v>
      </c>
      <c r="B587" s="623" t="s">
        <v>693</v>
      </c>
      <c r="C587" s="105" t="s">
        <v>715</v>
      </c>
      <c r="D587" s="105" t="s">
        <v>720</v>
      </c>
      <c r="E587" s="105"/>
      <c r="F587" s="106" t="s">
        <v>17335</v>
      </c>
      <c r="G587" s="9"/>
    </row>
    <row r="588">
      <c r="A588" s="622" t="s">
        <v>687</v>
      </c>
      <c r="B588" s="623" t="s">
        <v>693</v>
      </c>
      <c r="C588" s="105" t="s">
        <v>715</v>
      </c>
      <c r="D588" s="106" t="s">
        <v>721</v>
      </c>
      <c r="E588" s="105"/>
      <c r="F588" s="105" t="s">
        <v>17333</v>
      </c>
      <c r="G588" s="9"/>
    </row>
    <row r="589">
      <c r="A589" s="622" t="s">
        <v>687</v>
      </c>
      <c r="B589" s="623" t="s">
        <v>693</v>
      </c>
      <c r="C589" s="105" t="s">
        <v>977</v>
      </c>
      <c r="D589" s="106" t="s">
        <v>978</v>
      </c>
      <c r="E589" s="106" t="s">
        <v>17336</v>
      </c>
      <c r="F589" s="105" t="s">
        <v>17332</v>
      </c>
      <c r="G589" s="9"/>
    </row>
    <row r="590">
      <c r="A590" s="622" t="s">
        <v>687</v>
      </c>
      <c r="B590" s="623" t="s">
        <v>693</v>
      </c>
      <c r="C590" s="105" t="s">
        <v>977</v>
      </c>
      <c r="D590" s="105" t="s">
        <v>10685</v>
      </c>
      <c r="E590" s="105"/>
      <c r="F590" s="105" t="s">
        <v>17298</v>
      </c>
      <c r="G590" s="9"/>
    </row>
    <row r="591">
      <c r="A591" s="622" t="s">
        <v>687</v>
      </c>
      <c r="B591" s="623" t="s">
        <v>693</v>
      </c>
      <c r="C591" s="105" t="s">
        <v>2071</v>
      </c>
      <c r="D591" s="105" t="s">
        <v>17337</v>
      </c>
      <c r="E591" s="105"/>
      <c r="F591" s="106" t="s">
        <v>17338</v>
      </c>
      <c r="G591" s="9"/>
    </row>
    <row r="592">
      <c r="A592" s="622" t="s">
        <v>687</v>
      </c>
      <c r="B592" s="623" t="s">
        <v>693</v>
      </c>
      <c r="C592" s="106" t="s">
        <v>1631</v>
      </c>
      <c r="D592" s="106" t="s">
        <v>1632</v>
      </c>
      <c r="E592" s="106" t="s">
        <v>17339</v>
      </c>
      <c r="F592" s="105" t="s">
        <v>17332</v>
      </c>
      <c r="G592" s="9"/>
    </row>
    <row r="593">
      <c r="A593" s="622" t="s">
        <v>687</v>
      </c>
      <c r="B593" s="623" t="s">
        <v>693</v>
      </c>
      <c r="C593" s="106" t="s">
        <v>5344</v>
      </c>
      <c r="D593" s="106" t="s">
        <v>5172</v>
      </c>
      <c r="E593" s="105"/>
      <c r="F593" s="106" t="s">
        <v>17340</v>
      </c>
      <c r="G593" s="9"/>
    </row>
    <row r="594">
      <c r="A594" s="622" t="s">
        <v>687</v>
      </c>
      <c r="B594" s="623" t="s">
        <v>693</v>
      </c>
      <c r="C594" s="105" t="s">
        <v>1636</v>
      </c>
      <c r="D594" s="105" t="s">
        <v>4672</v>
      </c>
      <c r="E594" s="105"/>
      <c r="F594" s="105" t="s">
        <v>17332</v>
      </c>
      <c r="G594" s="9"/>
    </row>
    <row r="595">
      <c r="A595" s="622" t="s">
        <v>687</v>
      </c>
      <c r="B595" s="623" t="s">
        <v>1638</v>
      </c>
      <c r="C595" s="106" t="s">
        <v>7447</v>
      </c>
      <c r="D595" s="105" t="s">
        <v>17341</v>
      </c>
      <c r="E595" s="105"/>
      <c r="F595" s="105" t="s">
        <v>17342</v>
      </c>
      <c r="G595" s="9"/>
    </row>
    <row r="596">
      <c r="A596" s="622" t="s">
        <v>248</v>
      </c>
      <c r="B596" s="623" t="s">
        <v>4496</v>
      </c>
      <c r="C596" s="105" t="s">
        <v>5067</v>
      </c>
      <c r="D596" s="105" t="s">
        <v>17150</v>
      </c>
      <c r="E596" s="105"/>
      <c r="F596" s="105" t="s">
        <v>17343</v>
      </c>
      <c r="G596" s="9"/>
    </row>
    <row r="597">
      <c r="A597" s="622" t="s">
        <v>1016</v>
      </c>
      <c r="B597" s="623" t="s">
        <v>3114</v>
      </c>
      <c r="C597" s="105"/>
      <c r="D597" s="105" t="s">
        <v>17344</v>
      </c>
      <c r="E597" s="106" t="s">
        <v>17345</v>
      </c>
      <c r="F597" s="105" t="s">
        <v>17321</v>
      </c>
      <c r="G597" s="9"/>
    </row>
    <row r="598">
      <c r="A598" s="622" t="s">
        <v>1016</v>
      </c>
      <c r="B598" s="623" t="s">
        <v>3114</v>
      </c>
      <c r="C598" s="105"/>
      <c r="D598" s="105" t="s">
        <v>17346</v>
      </c>
      <c r="E598" s="105"/>
      <c r="F598" s="106" t="s">
        <v>17308</v>
      </c>
      <c r="G598" s="9"/>
    </row>
    <row r="599">
      <c r="A599" s="622" t="s">
        <v>1016</v>
      </c>
      <c r="B599" s="623" t="s">
        <v>1782</v>
      </c>
      <c r="C599" s="105" t="s">
        <v>8266</v>
      </c>
      <c r="D599" s="105" t="s">
        <v>17347</v>
      </c>
      <c r="E599" s="106" t="s">
        <v>17348</v>
      </c>
      <c r="F599" s="106" t="s">
        <v>17349</v>
      </c>
      <c r="G599" s="9"/>
    </row>
    <row r="600">
      <c r="A600" s="622" t="s">
        <v>1016</v>
      </c>
      <c r="B600" s="623" t="s">
        <v>1782</v>
      </c>
      <c r="C600" s="105" t="s">
        <v>1024</v>
      </c>
      <c r="D600" s="105" t="s">
        <v>17060</v>
      </c>
      <c r="E600" s="106"/>
      <c r="F600" s="106" t="s">
        <v>17350</v>
      </c>
      <c r="G600" s="9"/>
    </row>
    <row r="601">
      <c r="A601" s="622" t="s">
        <v>1016</v>
      </c>
      <c r="B601" s="623" t="s">
        <v>1782</v>
      </c>
      <c r="C601" s="105" t="s">
        <v>1024</v>
      </c>
      <c r="D601" s="106" t="s">
        <v>17351</v>
      </c>
      <c r="E601" s="105"/>
      <c r="F601" s="106" t="s">
        <v>17308</v>
      </c>
      <c r="G601" s="9"/>
    </row>
    <row r="602">
      <c r="A602" s="622" t="s">
        <v>1016</v>
      </c>
      <c r="B602" s="623" t="s">
        <v>1782</v>
      </c>
      <c r="C602" s="105" t="s">
        <v>1024</v>
      </c>
      <c r="D602" s="105" t="s">
        <v>1864</v>
      </c>
      <c r="E602" s="105"/>
      <c r="F602" s="105" t="s">
        <v>17352</v>
      </c>
      <c r="G602" s="9"/>
    </row>
    <row r="603">
      <c r="A603" s="620" t="s">
        <v>1016</v>
      </c>
      <c r="B603" s="623" t="s">
        <v>10353</v>
      </c>
      <c r="C603" s="105"/>
      <c r="D603" s="106" t="s">
        <v>17353</v>
      </c>
      <c r="E603" s="105" t="s">
        <v>17069</v>
      </c>
      <c r="F603" s="106" t="s">
        <v>17354</v>
      </c>
      <c r="G603" s="9"/>
    </row>
    <row r="604">
      <c r="A604" s="620" t="s">
        <v>1016</v>
      </c>
      <c r="B604" s="623" t="s">
        <v>10353</v>
      </c>
      <c r="C604" s="105"/>
      <c r="D604" s="105" t="s">
        <v>17068</v>
      </c>
      <c r="E604" s="105" t="s">
        <v>17069</v>
      </c>
      <c r="F604" s="106" t="s">
        <v>17355</v>
      </c>
      <c r="G604" s="9"/>
    </row>
    <row r="605">
      <c r="A605" s="620" t="s">
        <v>1016</v>
      </c>
      <c r="B605" s="623" t="s">
        <v>10353</v>
      </c>
      <c r="C605" s="105"/>
      <c r="D605" s="106" t="s">
        <v>17070</v>
      </c>
      <c r="E605" s="105" t="s">
        <v>17069</v>
      </c>
      <c r="F605" s="106" t="s">
        <v>17356</v>
      </c>
      <c r="G605" s="9"/>
    </row>
    <row r="606">
      <c r="A606" s="622" t="s">
        <v>1016</v>
      </c>
      <c r="B606" s="623" t="s">
        <v>10353</v>
      </c>
      <c r="C606" s="105"/>
      <c r="D606" s="106" t="s">
        <v>17072</v>
      </c>
      <c r="E606" s="105" t="s">
        <v>17069</v>
      </c>
      <c r="F606" s="106" t="s">
        <v>17357</v>
      </c>
      <c r="G606" s="9"/>
    </row>
    <row r="607">
      <c r="A607" s="622" t="s">
        <v>1016</v>
      </c>
      <c r="B607" s="623" t="s">
        <v>10353</v>
      </c>
      <c r="C607" s="105"/>
      <c r="D607" s="106" t="s">
        <v>17076</v>
      </c>
      <c r="E607" s="105" t="s">
        <v>17069</v>
      </c>
      <c r="F607" s="106" t="s">
        <v>17355</v>
      </c>
      <c r="G607" s="9"/>
    </row>
    <row r="608">
      <c r="A608" s="622" t="s">
        <v>1016</v>
      </c>
      <c r="B608" s="623" t="s">
        <v>10353</v>
      </c>
      <c r="C608" s="105"/>
      <c r="D608" s="105" t="s">
        <v>17358</v>
      </c>
      <c r="E608" s="106"/>
      <c r="F608" s="105" t="s">
        <v>17359</v>
      </c>
      <c r="G608" s="9"/>
    </row>
    <row r="609">
      <c r="A609" s="622" t="s">
        <v>1016</v>
      </c>
      <c r="B609" s="623" t="s">
        <v>10353</v>
      </c>
      <c r="C609" s="105"/>
      <c r="D609" s="105" t="s">
        <v>17360</v>
      </c>
      <c r="E609" s="105"/>
      <c r="F609" s="105" t="s">
        <v>17316</v>
      </c>
      <c r="G609" s="9"/>
    </row>
    <row r="610">
      <c r="A610" s="622" t="s">
        <v>1016</v>
      </c>
      <c r="B610" s="623" t="s">
        <v>10353</v>
      </c>
      <c r="C610" s="624"/>
      <c r="D610" s="105" t="s">
        <v>17080</v>
      </c>
      <c r="E610" s="106" t="s">
        <v>17069</v>
      </c>
      <c r="F610" s="106" t="s">
        <v>17361</v>
      </c>
      <c r="G610" s="9"/>
    </row>
    <row r="611">
      <c r="A611" s="622" t="s">
        <v>1016</v>
      </c>
      <c r="B611" s="623" t="s">
        <v>10353</v>
      </c>
      <c r="C611" s="624"/>
      <c r="D611" s="106" t="s">
        <v>17362</v>
      </c>
      <c r="E611" s="105" t="s">
        <v>17069</v>
      </c>
      <c r="F611" s="106" t="s">
        <v>17363</v>
      </c>
      <c r="G611" s="9"/>
    </row>
    <row r="612">
      <c r="A612" s="622" t="s">
        <v>1016</v>
      </c>
      <c r="B612" s="623" t="s">
        <v>10353</v>
      </c>
      <c r="C612" s="624"/>
      <c r="D612" s="106" t="s">
        <v>721</v>
      </c>
      <c r="E612" s="106"/>
      <c r="F612" s="106" t="s">
        <v>17364</v>
      </c>
      <c r="G612" s="9"/>
    </row>
    <row r="613">
      <c r="A613" s="620" t="s">
        <v>1107</v>
      </c>
      <c r="B613" s="621" t="s">
        <v>5166</v>
      </c>
      <c r="C613" s="9" t="s">
        <v>17365</v>
      </c>
      <c r="D613" s="9" t="s">
        <v>2995</v>
      </c>
      <c r="E613" s="106"/>
      <c r="F613" s="625" t="s">
        <v>17366</v>
      </c>
      <c r="G613" s="9"/>
    </row>
    <row r="614">
      <c r="A614" s="620" t="s">
        <v>1107</v>
      </c>
      <c r="B614" s="621" t="s">
        <v>5166</v>
      </c>
      <c r="C614" s="106" t="s">
        <v>11397</v>
      </c>
      <c r="D614" s="106" t="s">
        <v>1902</v>
      </c>
      <c r="E614" s="106"/>
      <c r="F614" s="625" t="s">
        <v>152</v>
      </c>
      <c r="G614" s="9"/>
    </row>
    <row r="615">
      <c r="A615" s="252" t="s">
        <v>17084</v>
      </c>
      <c r="B615" s="4"/>
      <c r="C615" s="4"/>
      <c r="D615" s="4"/>
      <c r="E615" s="4"/>
      <c r="F615" s="4"/>
      <c r="G615" s="4"/>
    </row>
    <row r="616">
      <c r="A616" s="620" t="s">
        <v>248</v>
      </c>
      <c r="B616" s="621" t="s">
        <v>10930</v>
      </c>
      <c r="C616" s="106"/>
      <c r="D616" s="105" t="s">
        <v>16677</v>
      </c>
      <c r="E616" s="106" t="s">
        <v>16687</v>
      </c>
      <c r="F616" s="106" t="s">
        <v>17367</v>
      </c>
      <c r="G616" s="91"/>
    </row>
    <row r="617">
      <c r="A617" s="622" t="s">
        <v>1035</v>
      </c>
      <c r="B617" s="623" t="s">
        <v>16800</v>
      </c>
      <c r="C617" s="106" t="s">
        <v>16807</v>
      </c>
      <c r="D617" s="106" t="s">
        <v>16808</v>
      </c>
      <c r="E617" s="106" t="s">
        <v>17368</v>
      </c>
      <c r="F617" s="105" t="s">
        <v>17298</v>
      </c>
      <c r="G617" s="91"/>
    </row>
    <row r="618">
      <c r="A618" s="592" t="s">
        <v>366</v>
      </c>
    </row>
    <row r="619">
      <c r="A619" s="620" t="s">
        <v>368</v>
      </c>
      <c r="B619" s="621" t="s">
        <v>368</v>
      </c>
      <c r="C619" s="9"/>
      <c r="D619" s="9"/>
      <c r="E619" s="9" t="s">
        <v>17369</v>
      </c>
      <c r="F619" s="9" t="s">
        <v>17370</v>
      </c>
      <c r="G619" s="91"/>
    </row>
    <row r="620">
      <c r="A620" s="622" t="s">
        <v>326</v>
      </c>
      <c r="B620" s="623" t="s">
        <v>857</v>
      </c>
      <c r="C620" s="9"/>
      <c r="D620" s="9"/>
      <c r="E620" s="9"/>
      <c r="F620" s="9"/>
      <c r="G620" s="91"/>
    </row>
    <row r="621">
      <c r="A621" s="622" t="s">
        <v>671</v>
      </c>
      <c r="B621" s="623" t="s">
        <v>17041</v>
      </c>
      <c r="C621" s="9"/>
      <c r="D621" s="9"/>
      <c r="E621" s="9"/>
      <c r="F621" s="9"/>
      <c r="G621" s="91"/>
    </row>
    <row r="622">
      <c r="A622" s="620" t="s">
        <v>2347</v>
      </c>
      <c r="B622" s="621" t="s">
        <v>17371</v>
      </c>
      <c r="C622" s="105"/>
      <c r="D622" s="105"/>
      <c r="E622" s="106" t="s">
        <v>17372</v>
      </c>
      <c r="F622" s="106" t="s">
        <v>17373</v>
      </c>
      <c r="G622" s="91"/>
    </row>
    <row r="623">
      <c r="A623" s="622" t="s">
        <v>230</v>
      </c>
      <c r="B623" s="621" t="s">
        <v>2597</v>
      </c>
      <c r="C623" s="9"/>
      <c r="D623" s="9"/>
      <c r="E623" s="9"/>
      <c r="F623" s="9"/>
      <c r="G623" s="91"/>
    </row>
    <row r="624">
      <c r="A624" s="1" t="s">
        <v>17374</v>
      </c>
    </row>
    <row r="625">
      <c r="A625" s="626" t="s">
        <v>5283</v>
      </c>
      <c r="B625" s="627" t="s">
        <v>5284</v>
      </c>
      <c r="C625" s="91" t="s">
        <v>17375</v>
      </c>
      <c r="D625" s="628" t="s">
        <v>17376</v>
      </c>
      <c r="E625" s="91"/>
      <c r="F625" s="91" t="s">
        <v>17377</v>
      </c>
      <c r="G625" s="91"/>
    </row>
    <row r="626">
      <c r="A626" s="626" t="s">
        <v>5283</v>
      </c>
      <c r="B626" s="627" t="s">
        <v>5284</v>
      </c>
      <c r="C626" s="91" t="s">
        <v>17375</v>
      </c>
      <c r="D626" s="628" t="s">
        <v>17378</v>
      </c>
      <c r="E626" s="91"/>
      <c r="F626" s="91" t="s">
        <v>17379</v>
      </c>
      <c r="G626" s="91"/>
    </row>
    <row r="627">
      <c r="A627" s="626" t="s">
        <v>5283</v>
      </c>
      <c r="B627" s="627" t="s">
        <v>5284</v>
      </c>
      <c r="C627" s="91" t="s">
        <v>17375</v>
      </c>
      <c r="D627" s="628" t="s">
        <v>17380</v>
      </c>
      <c r="E627" s="91"/>
      <c r="F627" s="91" t="s">
        <v>17381</v>
      </c>
      <c r="G627" s="91"/>
    </row>
    <row r="628">
      <c r="A628" s="626" t="s">
        <v>17382</v>
      </c>
      <c r="B628" s="627" t="s">
        <v>14446</v>
      </c>
      <c r="C628" s="91" t="s">
        <v>5974</v>
      </c>
      <c r="D628" s="91" t="s">
        <v>17383</v>
      </c>
      <c r="E628" s="91"/>
      <c r="F628" s="91" t="s">
        <v>17384</v>
      </c>
      <c r="G628" s="91"/>
    </row>
    <row r="629">
      <c r="A629" s="626" t="s">
        <v>17382</v>
      </c>
      <c r="B629" s="627" t="s">
        <v>14446</v>
      </c>
      <c r="C629" s="91"/>
      <c r="D629" s="91" t="s">
        <v>17385</v>
      </c>
      <c r="E629" s="91"/>
      <c r="F629" s="91" t="s">
        <v>17386</v>
      </c>
      <c r="G629" s="91"/>
    </row>
    <row r="630">
      <c r="A630" s="626" t="s">
        <v>17382</v>
      </c>
      <c r="B630" s="627" t="s">
        <v>14446</v>
      </c>
      <c r="C630" s="91"/>
      <c r="D630" s="91" t="s">
        <v>17387</v>
      </c>
      <c r="E630" s="91"/>
      <c r="F630" s="91" t="s">
        <v>17388</v>
      </c>
      <c r="G630" s="91"/>
    </row>
    <row r="631">
      <c r="A631" s="1" t="s">
        <v>17389</v>
      </c>
    </row>
    <row r="632">
      <c r="A632" s="629" t="s">
        <v>316</v>
      </c>
      <c r="B632" s="630" t="s">
        <v>1446</v>
      </c>
      <c r="C632" s="91" t="s">
        <v>16859</v>
      </c>
      <c r="D632" s="293" t="s">
        <v>16860</v>
      </c>
      <c r="E632" s="91" t="s">
        <v>556</v>
      </c>
      <c r="F632" s="91" t="s">
        <v>17390</v>
      </c>
      <c r="G632" s="91"/>
    </row>
    <row r="633">
      <c r="A633" s="631" t="s">
        <v>326</v>
      </c>
      <c r="B633" s="632" t="s">
        <v>857</v>
      </c>
      <c r="C633" s="91"/>
      <c r="D633" s="91" t="s">
        <v>17278</v>
      </c>
      <c r="E633" s="91"/>
      <c r="F633" s="91" t="s">
        <v>17390</v>
      </c>
      <c r="G633" s="91"/>
    </row>
    <row r="634">
      <c r="A634" s="629" t="s">
        <v>17382</v>
      </c>
      <c r="B634" s="630" t="s">
        <v>14446</v>
      </c>
      <c r="C634" s="91"/>
      <c r="D634" s="91" t="s">
        <v>17387</v>
      </c>
      <c r="E634" s="91"/>
      <c r="F634" s="91" t="s">
        <v>17391</v>
      </c>
      <c r="G634" s="91"/>
    </row>
    <row r="635">
      <c r="A635" s="631" t="s">
        <v>687</v>
      </c>
      <c r="B635" s="632" t="s">
        <v>693</v>
      </c>
      <c r="C635" s="91" t="s">
        <v>715</v>
      </c>
      <c r="D635" s="91" t="s">
        <v>720</v>
      </c>
      <c r="E635" s="91"/>
      <c r="F635" s="91" t="s">
        <v>17392</v>
      </c>
      <c r="G635" s="91"/>
    </row>
    <row r="636">
      <c r="A636" s="631" t="s">
        <v>687</v>
      </c>
      <c r="B636" s="632" t="s">
        <v>693</v>
      </c>
      <c r="C636" s="91" t="s">
        <v>715</v>
      </c>
      <c r="D636" s="91" t="s">
        <v>721</v>
      </c>
      <c r="E636" s="91"/>
      <c r="F636" s="91" t="s">
        <v>17392</v>
      </c>
      <c r="G636" s="91"/>
    </row>
    <row r="637">
      <c r="A637" s="631" t="s">
        <v>687</v>
      </c>
      <c r="B637" s="632" t="s">
        <v>693</v>
      </c>
      <c r="C637" s="91" t="s">
        <v>2071</v>
      </c>
      <c r="D637" s="91" t="s">
        <v>1021</v>
      </c>
      <c r="E637" s="91"/>
      <c r="F637" s="91" t="s">
        <v>17393</v>
      </c>
      <c r="G637" s="91"/>
    </row>
    <row r="638">
      <c r="A638" s="631" t="s">
        <v>687</v>
      </c>
      <c r="B638" s="632" t="s">
        <v>693</v>
      </c>
      <c r="C638" s="91" t="s">
        <v>1629</v>
      </c>
      <c r="D638" s="91" t="s">
        <v>1630</v>
      </c>
      <c r="E638" s="91"/>
      <c r="F638" s="91" t="s">
        <v>17394</v>
      </c>
      <c r="G638" s="91"/>
    </row>
    <row r="639">
      <c r="A639" s="631" t="s">
        <v>687</v>
      </c>
      <c r="B639" s="632" t="s">
        <v>693</v>
      </c>
      <c r="C639" s="91" t="s">
        <v>5344</v>
      </c>
      <c r="D639" s="91" t="s">
        <v>5172</v>
      </c>
      <c r="E639" s="91"/>
      <c r="F639" s="91" t="s">
        <v>17395</v>
      </c>
      <c r="G639" s="91"/>
    </row>
    <row r="640">
      <c r="A640" s="631" t="s">
        <v>687</v>
      </c>
      <c r="B640" s="632" t="s">
        <v>693</v>
      </c>
      <c r="C640" s="91" t="s">
        <v>1634</v>
      </c>
      <c r="D640" s="91" t="s">
        <v>985</v>
      </c>
      <c r="E640" s="91"/>
      <c r="F640" s="91" t="s">
        <v>17396</v>
      </c>
      <c r="G640" s="91"/>
    </row>
    <row r="641">
      <c r="A641" s="631" t="s">
        <v>687</v>
      </c>
      <c r="B641" s="632" t="s">
        <v>1638</v>
      </c>
      <c r="C641" s="91" t="s">
        <v>17397</v>
      </c>
      <c r="D641" s="91" t="s">
        <v>17398</v>
      </c>
      <c r="E641" s="91" t="s">
        <v>17399</v>
      </c>
      <c r="F641" s="91" t="s">
        <v>17400</v>
      </c>
      <c r="G641" s="91"/>
    </row>
    <row r="642">
      <c r="A642" s="592" t="s">
        <v>366</v>
      </c>
    </row>
    <row r="643">
      <c r="A643" s="631" t="s">
        <v>671</v>
      </c>
      <c r="B643" s="632" t="s">
        <v>10149</v>
      </c>
      <c r="C643" s="91"/>
      <c r="D643" s="91"/>
      <c r="E643" s="91" t="s">
        <v>4218</v>
      </c>
      <c r="F643" s="91"/>
      <c r="G643" s="91"/>
    </row>
    <row r="644">
      <c r="A644" s="631" t="s">
        <v>1107</v>
      </c>
      <c r="B644" s="630" t="s">
        <v>5166</v>
      </c>
      <c r="C644" s="91"/>
      <c r="D644" s="91"/>
      <c r="E644" s="91" t="s">
        <v>17401</v>
      </c>
      <c r="F644" s="91" t="s">
        <v>17392</v>
      </c>
      <c r="G644" s="91"/>
    </row>
    <row r="645">
      <c r="A645" s="629" t="s">
        <v>1107</v>
      </c>
      <c r="B645" s="630" t="s">
        <v>5166</v>
      </c>
      <c r="C645" s="91"/>
      <c r="E645" s="91" t="s">
        <v>718</v>
      </c>
      <c r="F645" s="91" t="s">
        <v>17390</v>
      </c>
      <c r="G645" s="91"/>
    </row>
    <row r="646">
      <c r="A646" s="631" t="s">
        <v>566</v>
      </c>
      <c r="B646" s="632" t="s">
        <v>17274</v>
      </c>
      <c r="C646" s="91"/>
      <c r="D646" s="91"/>
      <c r="E646" s="91" t="s">
        <v>4218</v>
      </c>
      <c r="F646" s="91"/>
      <c r="G646" s="91"/>
    </row>
    <row r="647">
      <c r="A647" s="1" t="s">
        <v>17402</v>
      </c>
    </row>
    <row r="648">
      <c r="A648" s="633" t="s">
        <v>1107</v>
      </c>
      <c r="B648" s="634" t="s">
        <v>5166</v>
      </c>
      <c r="C648" s="84" t="s">
        <v>16975</v>
      </c>
      <c r="D648" s="84" t="s">
        <v>2988</v>
      </c>
      <c r="E648" s="84"/>
      <c r="F648" s="43" t="s">
        <v>17403</v>
      </c>
      <c r="G648" s="91"/>
    </row>
    <row r="649">
      <c r="A649" s="633" t="s">
        <v>1107</v>
      </c>
      <c r="B649" s="634" t="s">
        <v>5166</v>
      </c>
      <c r="C649" s="43" t="s">
        <v>16980</v>
      </c>
      <c r="D649" s="43" t="s">
        <v>17404</v>
      </c>
      <c r="E649" s="43"/>
      <c r="F649" s="43" t="s">
        <v>17403</v>
      </c>
      <c r="G649" s="91"/>
    </row>
    <row r="650">
      <c r="A650" s="633" t="s">
        <v>1107</v>
      </c>
      <c r="B650" s="634" t="s">
        <v>5166</v>
      </c>
      <c r="C650" s="43" t="s">
        <v>17365</v>
      </c>
      <c r="D650" s="43" t="s">
        <v>2995</v>
      </c>
      <c r="E650" s="43"/>
      <c r="F650" s="43" t="s">
        <v>17403</v>
      </c>
      <c r="G650" s="91"/>
    </row>
    <row r="651">
      <c r="A651" s="633" t="s">
        <v>1107</v>
      </c>
      <c r="B651" s="634" t="s">
        <v>5166</v>
      </c>
      <c r="C651" s="84" t="s">
        <v>16984</v>
      </c>
      <c r="D651" s="84" t="s">
        <v>1188</v>
      </c>
      <c r="E651" s="84"/>
      <c r="F651" s="43" t="s">
        <v>17403</v>
      </c>
      <c r="G651" s="91"/>
    </row>
    <row r="652">
      <c r="A652" s="633" t="s">
        <v>1107</v>
      </c>
      <c r="B652" s="634" t="s">
        <v>5166</v>
      </c>
      <c r="C652" s="84" t="s">
        <v>17405</v>
      </c>
      <c r="D652" s="84" t="s">
        <v>1890</v>
      </c>
      <c r="E652" s="84"/>
      <c r="F652" s="43" t="s">
        <v>17403</v>
      </c>
      <c r="G652" s="91"/>
    </row>
    <row r="653">
      <c r="A653" s="635" t="s">
        <v>1107</v>
      </c>
      <c r="B653" s="634" t="s">
        <v>5166</v>
      </c>
      <c r="C653" s="43" t="s">
        <v>11397</v>
      </c>
      <c r="D653" s="43" t="s">
        <v>2321</v>
      </c>
      <c r="E653" s="43"/>
      <c r="F653" s="43" t="s">
        <v>17403</v>
      </c>
      <c r="G653" s="91"/>
    </row>
    <row r="654">
      <c r="A654" s="635" t="s">
        <v>1107</v>
      </c>
      <c r="B654" s="634" t="s">
        <v>5166</v>
      </c>
      <c r="C654" s="43" t="s">
        <v>11397</v>
      </c>
      <c r="D654" s="43" t="s">
        <v>1900</v>
      </c>
      <c r="E654" s="43"/>
      <c r="F654" s="43" t="s">
        <v>17403</v>
      </c>
      <c r="G654" s="91"/>
    </row>
    <row r="655">
      <c r="A655" s="633" t="s">
        <v>1107</v>
      </c>
      <c r="B655" s="634" t="s">
        <v>5166</v>
      </c>
      <c r="C655" s="84" t="s">
        <v>11397</v>
      </c>
      <c r="D655" s="84" t="s">
        <v>1902</v>
      </c>
      <c r="E655" s="84"/>
      <c r="F655" s="43" t="s">
        <v>17403</v>
      </c>
      <c r="G655" s="91"/>
    </row>
    <row r="656">
      <c r="A656" s="635" t="s">
        <v>1107</v>
      </c>
      <c r="B656" s="634" t="s">
        <v>5166</v>
      </c>
      <c r="C656" s="43" t="s">
        <v>11397</v>
      </c>
      <c r="D656" s="43" t="s">
        <v>1904</v>
      </c>
      <c r="E656" s="84"/>
      <c r="F656" s="43" t="s">
        <v>17403</v>
      </c>
      <c r="G656" s="91"/>
    </row>
    <row r="657">
      <c r="A657" s="635" t="s">
        <v>1107</v>
      </c>
      <c r="B657" s="634" t="s">
        <v>5166</v>
      </c>
      <c r="C657" s="43" t="s">
        <v>7217</v>
      </c>
      <c r="D657" s="43" t="s">
        <v>7218</v>
      </c>
      <c r="E657" s="43"/>
      <c r="F657" s="43" t="s">
        <v>17403</v>
      </c>
      <c r="G657" s="91"/>
    </row>
    <row r="658">
      <c r="A658" s="592" t="s">
        <v>366</v>
      </c>
    </row>
    <row r="659">
      <c r="A659" s="635" t="s">
        <v>368</v>
      </c>
      <c r="B659" s="634" t="s">
        <v>368</v>
      </c>
      <c r="C659" s="84"/>
      <c r="D659" s="84"/>
      <c r="E659" s="43" t="s">
        <v>428</v>
      </c>
      <c r="F659" s="43" t="s">
        <v>17403</v>
      </c>
      <c r="G659" s="91"/>
    </row>
    <row r="660">
      <c r="A660" s="635" t="s">
        <v>368</v>
      </c>
      <c r="B660" s="634" t="s">
        <v>368</v>
      </c>
      <c r="C660" s="84"/>
      <c r="D660" s="84"/>
      <c r="E660" s="43" t="s">
        <v>426</v>
      </c>
      <c r="F660" s="43" t="s">
        <v>17403</v>
      </c>
      <c r="G660" s="91"/>
    </row>
    <row r="661">
      <c r="A661" s="477"/>
      <c r="B661" s="477"/>
      <c r="C661" s="477"/>
      <c r="D661" s="477"/>
      <c r="E661" s="477"/>
      <c r="F661" s="477"/>
      <c r="G661" s="477"/>
    </row>
    <row r="662">
      <c r="A662" s="432"/>
    </row>
    <row r="665">
      <c r="A665" s="477"/>
    </row>
    <row r="666">
      <c r="A666" s="38" t="s">
        <v>17406</v>
      </c>
    </row>
    <row r="667">
      <c r="A667" s="393"/>
    </row>
    <row r="668">
      <c r="A668" s="1" t="s">
        <v>16612</v>
      </c>
      <c r="F668" s="24" t="s">
        <v>186</v>
      </c>
    </row>
    <row r="669">
      <c r="A669" s="636" t="s">
        <v>4521</v>
      </c>
      <c r="B669" s="637" t="s">
        <v>4522</v>
      </c>
      <c r="C669" s="9" t="s">
        <v>4525</v>
      </c>
      <c r="D669" s="9" t="s">
        <v>6629</v>
      </c>
      <c r="E669" s="9" t="s">
        <v>17407</v>
      </c>
      <c r="F669" s="9" t="s">
        <v>17408</v>
      </c>
      <c r="G669" s="9"/>
    </row>
    <row r="670">
      <c r="A670" s="636" t="s">
        <v>4540</v>
      </c>
      <c r="B670" s="637" t="s">
        <v>4541</v>
      </c>
      <c r="C670" s="9" t="s">
        <v>5469</v>
      </c>
      <c r="D670" s="9" t="s">
        <v>17409</v>
      </c>
      <c r="E670" s="9" t="s">
        <v>17410</v>
      </c>
      <c r="F670" s="9" t="s">
        <v>17411</v>
      </c>
      <c r="G670" s="9"/>
    </row>
    <row r="671">
      <c r="A671" s="636" t="s">
        <v>4540</v>
      </c>
      <c r="B671" s="637" t="s">
        <v>6019</v>
      </c>
      <c r="C671" s="9" t="s">
        <v>5469</v>
      </c>
      <c r="D671" s="9" t="s">
        <v>17412</v>
      </c>
      <c r="E671" s="9" t="s">
        <v>17413</v>
      </c>
      <c r="F671" s="9" t="s">
        <v>17414</v>
      </c>
      <c r="G671" s="9"/>
    </row>
    <row r="672">
      <c r="A672" s="636" t="s">
        <v>230</v>
      </c>
      <c r="B672" s="637" t="s">
        <v>12701</v>
      </c>
      <c r="C672" s="9" t="s">
        <v>4551</v>
      </c>
      <c r="D672" s="9" t="s">
        <v>12724</v>
      </c>
      <c r="E672" s="9" t="s">
        <v>17415</v>
      </c>
      <c r="F672" s="9" t="s">
        <v>4610</v>
      </c>
      <c r="G672" s="9"/>
    </row>
    <row r="673">
      <c r="A673" s="636" t="s">
        <v>230</v>
      </c>
      <c r="B673" s="637" t="s">
        <v>12701</v>
      </c>
      <c r="C673" s="9" t="s">
        <v>4551</v>
      </c>
      <c r="D673" s="9" t="s">
        <v>16118</v>
      </c>
      <c r="E673" s="372" t="s">
        <v>17416</v>
      </c>
      <c r="F673" s="9" t="s">
        <v>17417</v>
      </c>
      <c r="G673" s="9"/>
    </row>
    <row r="674">
      <c r="A674" s="636" t="s">
        <v>230</v>
      </c>
      <c r="B674" s="637" t="s">
        <v>12701</v>
      </c>
      <c r="C674" s="9" t="s">
        <v>4551</v>
      </c>
      <c r="D674" s="9" t="s">
        <v>4552</v>
      </c>
      <c r="E674" s="9" t="s">
        <v>17418</v>
      </c>
      <c r="F674" s="9"/>
      <c r="G674" s="9"/>
    </row>
    <row r="675">
      <c r="A675" s="636" t="s">
        <v>230</v>
      </c>
      <c r="B675" s="637" t="s">
        <v>12701</v>
      </c>
      <c r="C675" s="9" t="s">
        <v>4551</v>
      </c>
      <c r="D675" s="9" t="s">
        <v>17419</v>
      </c>
      <c r="E675" s="372" t="s">
        <v>17420</v>
      </c>
      <c r="F675" s="9" t="s">
        <v>17417</v>
      </c>
      <c r="G675" s="9"/>
    </row>
    <row r="676">
      <c r="A676" s="636" t="s">
        <v>230</v>
      </c>
      <c r="B676" s="637" t="s">
        <v>4547</v>
      </c>
      <c r="C676" s="9" t="s">
        <v>4551</v>
      </c>
      <c r="D676" s="9" t="s">
        <v>4552</v>
      </c>
      <c r="E676" s="9" t="s">
        <v>17421</v>
      </c>
      <c r="F676" s="9" t="s">
        <v>17422</v>
      </c>
      <c r="G676" s="9"/>
    </row>
    <row r="677">
      <c r="A677" s="636" t="s">
        <v>248</v>
      </c>
      <c r="B677" s="637" t="s">
        <v>4553</v>
      </c>
      <c r="C677" s="9" t="s">
        <v>4554</v>
      </c>
      <c r="D677" s="9" t="s">
        <v>4555</v>
      </c>
      <c r="E677" s="9" t="s">
        <v>17423</v>
      </c>
      <c r="F677" s="9" t="s">
        <v>17424</v>
      </c>
      <c r="G677" s="9"/>
    </row>
    <row r="678">
      <c r="A678" s="636" t="s">
        <v>248</v>
      </c>
      <c r="B678" s="637" t="s">
        <v>4496</v>
      </c>
      <c r="C678" s="9" t="s">
        <v>4497</v>
      </c>
      <c r="D678" s="9" t="s">
        <v>17425</v>
      </c>
      <c r="E678" s="9" t="s">
        <v>17426</v>
      </c>
      <c r="F678" s="9" t="s">
        <v>17427</v>
      </c>
      <c r="G678" s="9"/>
    </row>
    <row r="679">
      <c r="A679" s="636" t="s">
        <v>248</v>
      </c>
      <c r="B679" s="637" t="s">
        <v>4496</v>
      </c>
      <c r="C679" s="9" t="s">
        <v>4497</v>
      </c>
      <c r="D679" s="9" t="s">
        <v>17428</v>
      </c>
      <c r="E679" s="9" t="s">
        <v>17429</v>
      </c>
      <c r="F679" s="9" t="s">
        <v>17430</v>
      </c>
      <c r="G679" s="9"/>
    </row>
    <row r="680">
      <c r="A680" s="636" t="s">
        <v>248</v>
      </c>
      <c r="B680" s="637" t="s">
        <v>4496</v>
      </c>
      <c r="C680" s="9" t="s">
        <v>4497</v>
      </c>
      <c r="D680" s="9" t="s">
        <v>17431</v>
      </c>
      <c r="E680" s="9" t="s">
        <v>17432</v>
      </c>
      <c r="F680" s="9" t="s">
        <v>4667</v>
      </c>
      <c r="G680" s="9"/>
    </row>
    <row r="681">
      <c r="A681" s="636" t="s">
        <v>248</v>
      </c>
      <c r="B681" s="637" t="s">
        <v>4496</v>
      </c>
      <c r="C681" s="9" t="s">
        <v>4497</v>
      </c>
      <c r="D681" s="9" t="s">
        <v>17433</v>
      </c>
      <c r="E681" s="9" t="s">
        <v>17434</v>
      </c>
      <c r="F681" s="9" t="s">
        <v>17435</v>
      </c>
      <c r="G681" s="9"/>
    </row>
    <row r="682">
      <c r="A682" s="636" t="s">
        <v>248</v>
      </c>
      <c r="B682" s="637" t="s">
        <v>4496</v>
      </c>
      <c r="C682" s="9" t="s">
        <v>4504</v>
      </c>
      <c r="D682" s="9" t="s">
        <v>17436</v>
      </c>
      <c r="E682" s="9" t="s">
        <v>17437</v>
      </c>
      <c r="F682" s="9" t="s">
        <v>4610</v>
      </c>
      <c r="G682" s="9"/>
    </row>
    <row r="683">
      <c r="A683" s="636" t="s">
        <v>248</v>
      </c>
      <c r="B683" s="637" t="s">
        <v>4496</v>
      </c>
      <c r="C683" s="9" t="s">
        <v>4504</v>
      </c>
      <c r="D683" s="9" t="s">
        <v>13604</v>
      </c>
      <c r="E683" s="9" t="s">
        <v>17438</v>
      </c>
      <c r="F683" s="9" t="s">
        <v>17439</v>
      </c>
      <c r="G683" s="9"/>
    </row>
    <row r="684">
      <c r="A684" s="636" t="s">
        <v>248</v>
      </c>
      <c r="B684" s="637" t="s">
        <v>4496</v>
      </c>
      <c r="C684" s="9" t="s">
        <v>4504</v>
      </c>
      <c r="D684" s="9" t="s">
        <v>9709</v>
      </c>
      <c r="E684" s="9" t="s">
        <v>17440</v>
      </c>
      <c r="F684" s="9" t="s">
        <v>17441</v>
      </c>
      <c r="G684" s="9"/>
    </row>
    <row r="685">
      <c r="A685" s="636" t="s">
        <v>248</v>
      </c>
      <c r="B685" s="637" t="s">
        <v>4496</v>
      </c>
      <c r="C685" s="9" t="s">
        <v>4504</v>
      </c>
      <c r="D685" s="9" t="s">
        <v>17442</v>
      </c>
      <c r="E685" s="9" t="s">
        <v>17443</v>
      </c>
      <c r="F685" s="9" t="s">
        <v>17444</v>
      </c>
      <c r="G685" s="9"/>
    </row>
    <row r="686">
      <c r="A686" s="636" t="s">
        <v>248</v>
      </c>
      <c r="B686" s="637" t="s">
        <v>4496</v>
      </c>
      <c r="C686" s="89" t="s">
        <v>5067</v>
      </c>
      <c r="D686" s="89" t="s">
        <v>283</v>
      </c>
      <c r="E686" s="9">
        <v>11.0</v>
      </c>
      <c r="F686" s="9" t="s">
        <v>17445</v>
      </c>
      <c r="G686" s="9"/>
    </row>
    <row r="687">
      <c r="A687" s="636" t="s">
        <v>248</v>
      </c>
      <c r="B687" s="637" t="s">
        <v>4512</v>
      </c>
      <c r="C687" s="9" t="s">
        <v>4233</v>
      </c>
      <c r="D687" s="9" t="s">
        <v>4566</v>
      </c>
      <c r="E687" s="9" t="s">
        <v>17446</v>
      </c>
      <c r="F687" s="9" t="s">
        <v>17411</v>
      </c>
      <c r="G687" s="9"/>
    </row>
    <row r="688">
      <c r="A688" s="60" t="s">
        <v>366</v>
      </c>
    </row>
    <row r="689">
      <c r="A689" s="636" t="s">
        <v>230</v>
      </c>
      <c r="B689" s="637" t="s">
        <v>17447</v>
      </c>
      <c r="C689" s="9"/>
      <c r="D689" s="9"/>
      <c r="E689" s="9" t="s">
        <v>17448</v>
      </c>
      <c r="F689" s="9" t="s">
        <v>4610</v>
      </c>
      <c r="G689" s="9"/>
    </row>
    <row r="690">
      <c r="A690" s="636" t="s">
        <v>230</v>
      </c>
      <c r="B690" s="637" t="s">
        <v>17447</v>
      </c>
      <c r="C690" s="9"/>
      <c r="D690" s="9"/>
      <c r="E690" s="9" t="s">
        <v>17449</v>
      </c>
      <c r="F690" s="9"/>
      <c r="G690" s="9"/>
    </row>
    <row r="691">
      <c r="A691" s="636" t="s">
        <v>248</v>
      </c>
      <c r="B691" s="637" t="s">
        <v>368</v>
      </c>
      <c r="C691" s="9"/>
      <c r="D691" s="9"/>
      <c r="E691" s="9" t="s">
        <v>17450</v>
      </c>
      <c r="F691" s="9" t="s">
        <v>17444</v>
      </c>
      <c r="G691" s="9"/>
    </row>
    <row r="692">
      <c r="A692" s="636" t="s">
        <v>248</v>
      </c>
      <c r="B692" s="637" t="s">
        <v>368</v>
      </c>
      <c r="C692" s="9"/>
      <c r="D692" s="9"/>
      <c r="E692" s="9" t="s">
        <v>17451</v>
      </c>
      <c r="F692" s="9" t="s">
        <v>17452</v>
      </c>
      <c r="G692" s="9"/>
    </row>
    <row r="693">
      <c r="A693" s="636" t="s">
        <v>248</v>
      </c>
      <c r="B693" s="637" t="s">
        <v>7699</v>
      </c>
      <c r="C693" s="9"/>
      <c r="D693" s="9"/>
      <c r="E693" s="9" t="s">
        <v>17453</v>
      </c>
      <c r="F693" s="9"/>
      <c r="G693" s="9"/>
    </row>
    <row r="694">
      <c r="A694" s="636" t="s">
        <v>368</v>
      </c>
      <c r="B694" s="637" t="s">
        <v>368</v>
      </c>
      <c r="C694" s="9"/>
      <c r="D694" s="9"/>
      <c r="E694" s="9" t="s">
        <v>17454</v>
      </c>
      <c r="F694" s="9" t="s">
        <v>17455</v>
      </c>
      <c r="G694" s="9"/>
    </row>
    <row r="695">
      <c r="A695" s="636" t="s">
        <v>368</v>
      </c>
      <c r="B695" s="637" t="s">
        <v>368</v>
      </c>
      <c r="C695" s="9"/>
      <c r="D695" s="9"/>
      <c r="E695" s="9" t="s">
        <v>17456</v>
      </c>
      <c r="F695" s="9" t="s">
        <v>17452</v>
      </c>
      <c r="G695" s="9"/>
    </row>
    <row r="696">
      <c r="A696" s="636" t="s">
        <v>368</v>
      </c>
      <c r="B696" s="637" t="s">
        <v>368</v>
      </c>
      <c r="C696" s="9"/>
      <c r="D696" s="9"/>
      <c r="E696" s="9" t="s">
        <v>17457</v>
      </c>
      <c r="F696" s="9" t="s">
        <v>17411</v>
      </c>
      <c r="G696" s="9"/>
    </row>
    <row r="697">
      <c r="A697" s="636" t="s">
        <v>368</v>
      </c>
      <c r="B697" s="637" t="s">
        <v>368</v>
      </c>
      <c r="C697" s="9"/>
      <c r="D697" s="9"/>
      <c r="E697" s="9" t="s">
        <v>17458</v>
      </c>
      <c r="F697" s="9" t="s">
        <v>17411</v>
      </c>
      <c r="G697" s="9"/>
    </row>
    <row r="698">
      <c r="A698" s="1" t="s">
        <v>17459</v>
      </c>
    </row>
    <row r="699">
      <c r="A699" s="235" t="s">
        <v>316</v>
      </c>
      <c r="B699" s="638" t="s">
        <v>1446</v>
      </c>
      <c r="C699" s="91" t="s">
        <v>17460</v>
      </c>
      <c r="D699" s="91" t="s">
        <v>17461</v>
      </c>
      <c r="E699" s="91" t="s">
        <v>5444</v>
      </c>
      <c r="F699" s="91" t="s">
        <v>17462</v>
      </c>
      <c r="G699" s="91"/>
    </row>
    <row r="700">
      <c r="A700" s="235" t="s">
        <v>316</v>
      </c>
      <c r="B700" s="638" t="s">
        <v>1446</v>
      </c>
      <c r="C700" s="91" t="s">
        <v>17127</v>
      </c>
      <c r="D700" s="91" t="s">
        <v>17128</v>
      </c>
      <c r="E700" s="91"/>
      <c r="F700" s="91" t="s">
        <v>17463</v>
      </c>
      <c r="G700" s="91"/>
    </row>
    <row r="701">
      <c r="A701" s="235" t="s">
        <v>316</v>
      </c>
      <c r="B701" s="638" t="s">
        <v>1446</v>
      </c>
      <c r="C701" s="91" t="s">
        <v>16862</v>
      </c>
      <c r="D701" s="91" t="s">
        <v>16863</v>
      </c>
      <c r="E701" s="91"/>
      <c r="F701" s="91" t="s">
        <v>17464</v>
      </c>
      <c r="G701" s="91"/>
    </row>
    <row r="702">
      <c r="A702" s="235" t="s">
        <v>316</v>
      </c>
      <c r="B702" s="638" t="s">
        <v>1446</v>
      </c>
      <c r="C702" s="91" t="s">
        <v>16856</v>
      </c>
      <c r="D702" s="91" t="s">
        <v>16857</v>
      </c>
      <c r="E702" s="91" t="s">
        <v>5444</v>
      </c>
      <c r="F702" s="91" t="s">
        <v>17465</v>
      </c>
      <c r="G702" s="91"/>
    </row>
    <row r="703">
      <c r="A703" s="235" t="s">
        <v>316</v>
      </c>
      <c r="B703" s="638" t="s">
        <v>1446</v>
      </c>
      <c r="C703" s="91" t="s">
        <v>17466</v>
      </c>
      <c r="D703" s="91" t="s">
        <v>17467</v>
      </c>
      <c r="E703" s="91"/>
      <c r="F703" s="91" t="s">
        <v>17468</v>
      </c>
      <c r="G703" s="91"/>
    </row>
    <row r="704">
      <c r="A704" s="235" t="s">
        <v>316</v>
      </c>
      <c r="B704" s="638" t="s">
        <v>1446</v>
      </c>
      <c r="C704" s="91" t="s">
        <v>17469</v>
      </c>
      <c r="D704" s="91" t="s">
        <v>17470</v>
      </c>
      <c r="E704" s="91"/>
      <c r="F704" s="91" t="s">
        <v>16944</v>
      </c>
      <c r="G704" s="91"/>
    </row>
    <row r="705">
      <c r="A705" s="235" t="s">
        <v>316</v>
      </c>
      <c r="B705" s="638" t="s">
        <v>1446</v>
      </c>
      <c r="C705" s="91" t="s">
        <v>16859</v>
      </c>
      <c r="D705" s="91" t="s">
        <v>16860</v>
      </c>
      <c r="E705" s="91" t="s">
        <v>6566</v>
      </c>
      <c r="F705" s="91" t="s">
        <v>17471</v>
      </c>
      <c r="G705" s="91"/>
    </row>
    <row r="706">
      <c r="A706" s="235" t="s">
        <v>316</v>
      </c>
      <c r="B706" s="638" t="s">
        <v>1446</v>
      </c>
      <c r="C706" s="91" t="s">
        <v>17021</v>
      </c>
      <c r="D706" s="91" t="s">
        <v>17022</v>
      </c>
      <c r="E706" s="91" t="s">
        <v>5444</v>
      </c>
      <c r="F706" s="91" t="s">
        <v>17471</v>
      </c>
      <c r="G706" s="91"/>
    </row>
    <row r="707">
      <c r="A707" s="235" t="s">
        <v>316</v>
      </c>
      <c r="B707" s="638" t="s">
        <v>1446</v>
      </c>
      <c r="C707" s="91" t="s">
        <v>17472</v>
      </c>
      <c r="D707" s="91" t="s">
        <v>17473</v>
      </c>
      <c r="E707" s="91"/>
      <c r="F707" s="91" t="s">
        <v>17474</v>
      </c>
      <c r="G707" s="91"/>
    </row>
    <row r="708">
      <c r="A708" s="235" t="s">
        <v>316</v>
      </c>
      <c r="B708" s="638" t="s">
        <v>1446</v>
      </c>
      <c r="C708" s="91" t="s">
        <v>17475</v>
      </c>
      <c r="D708" s="91" t="s">
        <v>17476</v>
      </c>
      <c r="E708" s="91"/>
      <c r="F708" s="91" t="s">
        <v>17463</v>
      </c>
      <c r="G708" s="91"/>
    </row>
    <row r="709">
      <c r="A709" s="235" t="s">
        <v>316</v>
      </c>
      <c r="B709" s="638" t="s">
        <v>1446</v>
      </c>
      <c r="C709" s="91" t="s">
        <v>17477</v>
      </c>
      <c r="D709" s="91" t="s">
        <v>17478</v>
      </c>
      <c r="E709" s="91" t="s">
        <v>5444</v>
      </c>
      <c r="F709" s="91" t="s">
        <v>17479</v>
      </c>
      <c r="G709" s="91"/>
    </row>
    <row r="710">
      <c r="A710" s="235" t="s">
        <v>316</v>
      </c>
      <c r="B710" s="638" t="s">
        <v>1446</v>
      </c>
      <c r="C710" s="91" t="s">
        <v>17480</v>
      </c>
      <c r="D710" s="91" t="s">
        <v>17481</v>
      </c>
      <c r="E710" s="91"/>
      <c r="F710" s="91" t="s">
        <v>17482</v>
      </c>
      <c r="G710" s="91"/>
    </row>
    <row r="711">
      <c r="A711" s="235" t="s">
        <v>316</v>
      </c>
      <c r="B711" s="638" t="s">
        <v>1446</v>
      </c>
      <c r="C711" s="91" t="s">
        <v>5107</v>
      </c>
      <c r="D711" s="91" t="s">
        <v>5108</v>
      </c>
      <c r="E711" s="91"/>
      <c r="F711" s="91" t="s">
        <v>17483</v>
      </c>
      <c r="G711" s="91"/>
    </row>
    <row r="712">
      <c r="A712" s="235" t="s">
        <v>316</v>
      </c>
      <c r="B712" s="638" t="s">
        <v>1446</v>
      </c>
      <c r="C712" s="91" t="s">
        <v>17484</v>
      </c>
      <c r="D712" s="91" t="s">
        <v>17485</v>
      </c>
      <c r="E712" s="91" t="s">
        <v>5444</v>
      </c>
      <c r="F712" s="91" t="s">
        <v>17486</v>
      </c>
      <c r="G712" s="91"/>
    </row>
    <row r="713">
      <c r="A713" s="235" t="s">
        <v>1454</v>
      </c>
      <c r="B713" s="581" t="s">
        <v>16723</v>
      </c>
      <c r="C713" s="91" t="s">
        <v>16865</v>
      </c>
      <c r="D713" s="91" t="s">
        <v>17487</v>
      </c>
      <c r="E713" s="91"/>
      <c r="F713" s="91" t="s">
        <v>17488</v>
      </c>
      <c r="G713" s="91"/>
    </row>
    <row r="714">
      <c r="A714" s="235" t="s">
        <v>326</v>
      </c>
      <c r="B714" s="581" t="s">
        <v>857</v>
      </c>
      <c r="C714" s="91" t="s">
        <v>17489</v>
      </c>
      <c r="D714" s="91" t="s">
        <v>17490</v>
      </c>
      <c r="E714" s="91"/>
      <c r="F714" s="91" t="s">
        <v>17463</v>
      </c>
      <c r="G714" s="91"/>
    </row>
    <row r="715">
      <c r="A715" s="235" t="s">
        <v>326</v>
      </c>
      <c r="B715" s="581" t="s">
        <v>857</v>
      </c>
      <c r="C715" s="91" t="s">
        <v>17491</v>
      </c>
      <c r="D715" s="91" t="s">
        <v>17492</v>
      </c>
      <c r="E715" s="91" t="s">
        <v>5444</v>
      </c>
      <c r="F715" s="91" t="s">
        <v>17493</v>
      </c>
      <c r="G715" s="91"/>
    </row>
    <row r="716">
      <c r="A716" s="235" t="s">
        <v>326</v>
      </c>
      <c r="B716" s="581" t="s">
        <v>857</v>
      </c>
      <c r="C716" s="91" t="s">
        <v>17494</v>
      </c>
      <c r="D716" s="91" t="s">
        <v>17495</v>
      </c>
      <c r="E716" s="91" t="s">
        <v>5444</v>
      </c>
      <c r="F716" s="91" t="s">
        <v>17496</v>
      </c>
      <c r="G716" s="91"/>
    </row>
    <row r="717">
      <c r="A717" s="235" t="s">
        <v>326</v>
      </c>
      <c r="B717" s="581" t="s">
        <v>857</v>
      </c>
      <c r="C717" s="91" t="s">
        <v>17497</v>
      </c>
      <c r="D717" s="91" t="s">
        <v>17498</v>
      </c>
      <c r="E717" s="91" t="s">
        <v>5444</v>
      </c>
      <c r="F717" s="91" t="s">
        <v>17463</v>
      </c>
      <c r="G717" s="91"/>
    </row>
    <row r="718">
      <c r="A718" s="235" t="s">
        <v>326</v>
      </c>
      <c r="B718" s="581" t="s">
        <v>857</v>
      </c>
      <c r="C718" s="91" t="s">
        <v>17499</v>
      </c>
      <c r="D718" s="91" t="s">
        <v>17500</v>
      </c>
      <c r="E718" s="91" t="s">
        <v>5444</v>
      </c>
      <c r="F718" s="91" t="s">
        <v>17463</v>
      </c>
      <c r="G718" s="91"/>
    </row>
    <row r="719">
      <c r="A719" s="235" t="s">
        <v>326</v>
      </c>
      <c r="B719" s="581" t="s">
        <v>857</v>
      </c>
      <c r="C719" s="91" t="s">
        <v>17501</v>
      </c>
      <c r="D719" s="91" t="s">
        <v>4123</v>
      </c>
      <c r="E719" s="91"/>
      <c r="F719" s="91" t="s">
        <v>11028</v>
      </c>
      <c r="G719" s="91"/>
    </row>
    <row r="720">
      <c r="A720" s="235" t="s">
        <v>326</v>
      </c>
      <c r="B720" s="581" t="s">
        <v>857</v>
      </c>
      <c r="C720" s="91" t="s">
        <v>4373</v>
      </c>
      <c r="D720" s="91" t="s">
        <v>17131</v>
      </c>
      <c r="E720" s="91"/>
      <c r="F720" s="91" t="s">
        <v>17502</v>
      </c>
      <c r="G720" s="91"/>
    </row>
    <row r="721">
      <c r="A721" s="235" t="s">
        <v>671</v>
      </c>
      <c r="B721" s="581" t="s">
        <v>16880</v>
      </c>
      <c r="C721" s="91" t="s">
        <v>911</v>
      </c>
      <c r="D721" s="91" t="s">
        <v>16881</v>
      </c>
      <c r="E721" s="91"/>
      <c r="F721" s="91" t="s">
        <v>17503</v>
      </c>
      <c r="G721" s="91"/>
    </row>
    <row r="722">
      <c r="A722" s="235" t="s">
        <v>671</v>
      </c>
      <c r="B722" s="581" t="s">
        <v>16880</v>
      </c>
      <c r="C722" s="91" t="s">
        <v>15030</v>
      </c>
      <c r="D722" s="91" t="s">
        <v>17504</v>
      </c>
      <c r="E722" s="91"/>
      <c r="F722" s="91" t="s">
        <v>17505</v>
      </c>
      <c r="G722" s="91"/>
    </row>
    <row r="723">
      <c r="A723" s="235" t="s">
        <v>13682</v>
      </c>
      <c r="B723" s="581" t="s">
        <v>16922</v>
      </c>
      <c r="C723" s="639" t="s">
        <v>17506</v>
      </c>
      <c r="D723" s="639" t="s">
        <v>17507</v>
      </c>
      <c r="E723" s="91"/>
      <c r="F723" s="91" t="s">
        <v>17493</v>
      </c>
      <c r="G723" s="91"/>
    </row>
    <row r="724">
      <c r="A724" s="235" t="s">
        <v>248</v>
      </c>
      <c r="B724" s="581" t="s">
        <v>4496</v>
      </c>
      <c r="C724" s="91" t="s">
        <v>4497</v>
      </c>
      <c r="D724" s="91" t="s">
        <v>17431</v>
      </c>
      <c r="E724" s="91"/>
      <c r="F724" s="91" t="s">
        <v>17508</v>
      </c>
      <c r="G724" s="91"/>
    </row>
    <row r="725">
      <c r="A725" s="235" t="s">
        <v>248</v>
      </c>
      <c r="B725" s="581" t="s">
        <v>4496</v>
      </c>
      <c r="C725" s="91" t="s">
        <v>4504</v>
      </c>
      <c r="D725" s="91" t="s">
        <v>9709</v>
      </c>
      <c r="E725" s="91"/>
      <c r="F725" s="91" t="s">
        <v>17509</v>
      </c>
      <c r="G725" s="91"/>
    </row>
    <row r="726">
      <c r="A726" s="235" t="s">
        <v>248</v>
      </c>
      <c r="B726" s="581" t="s">
        <v>4496</v>
      </c>
      <c r="C726" s="91" t="s">
        <v>5067</v>
      </c>
      <c r="D726" s="91" t="s">
        <v>258</v>
      </c>
      <c r="E726" s="91"/>
      <c r="F726" s="91" t="s">
        <v>4610</v>
      </c>
      <c r="G726" s="91"/>
    </row>
    <row r="727">
      <c r="A727" s="235" t="s">
        <v>248</v>
      </c>
      <c r="B727" s="581" t="s">
        <v>4496</v>
      </c>
      <c r="C727" s="91" t="s">
        <v>17510</v>
      </c>
      <c r="D727" s="91" t="s">
        <v>368</v>
      </c>
      <c r="E727" s="91"/>
      <c r="F727" s="91" t="s">
        <v>17486</v>
      </c>
      <c r="G727" s="91"/>
    </row>
    <row r="728">
      <c r="A728" s="235" t="s">
        <v>248</v>
      </c>
      <c r="B728" s="581" t="s">
        <v>4908</v>
      </c>
      <c r="C728" s="91" t="s">
        <v>4233</v>
      </c>
      <c r="D728" s="91" t="s">
        <v>17511</v>
      </c>
      <c r="E728" s="91"/>
      <c r="F728" s="91" t="s">
        <v>17512</v>
      </c>
      <c r="G728" s="91"/>
    </row>
    <row r="729">
      <c r="A729" s="235" t="s">
        <v>248</v>
      </c>
      <c r="B729" s="581" t="s">
        <v>4908</v>
      </c>
      <c r="C729" s="91" t="s">
        <v>17513</v>
      </c>
      <c r="D729" s="91" t="s">
        <v>1256</v>
      </c>
      <c r="E729" s="91"/>
      <c r="F729" s="91" t="s">
        <v>17514</v>
      </c>
      <c r="G729" s="91"/>
    </row>
    <row r="730">
      <c r="A730" s="235" t="s">
        <v>248</v>
      </c>
      <c r="B730" s="581" t="s">
        <v>4908</v>
      </c>
      <c r="C730" s="91" t="s">
        <v>4513</v>
      </c>
      <c r="D730" s="91" t="s">
        <v>6416</v>
      </c>
      <c r="E730" s="91" t="s">
        <v>17515</v>
      </c>
      <c r="F730" s="91" t="s">
        <v>17516</v>
      </c>
      <c r="G730" s="91"/>
    </row>
    <row r="731">
      <c r="A731" s="235" t="s">
        <v>248</v>
      </c>
      <c r="B731" s="581" t="s">
        <v>4908</v>
      </c>
      <c r="C731" s="91" t="s">
        <v>4513</v>
      </c>
      <c r="D731" s="91" t="s">
        <v>17517</v>
      </c>
      <c r="E731" s="91"/>
      <c r="F731" s="91" t="s">
        <v>17518</v>
      </c>
      <c r="G731" s="91"/>
    </row>
    <row r="732">
      <c r="A732" s="235" t="s">
        <v>248</v>
      </c>
      <c r="B732" s="581" t="s">
        <v>4908</v>
      </c>
      <c r="C732" s="91" t="s">
        <v>4513</v>
      </c>
      <c r="D732" s="91" t="s">
        <v>7303</v>
      </c>
      <c r="E732" s="91"/>
      <c r="F732" s="91" t="s">
        <v>17519</v>
      </c>
      <c r="G732" s="91"/>
    </row>
    <row r="733">
      <c r="A733" s="235" t="s">
        <v>248</v>
      </c>
      <c r="B733" s="581" t="s">
        <v>4908</v>
      </c>
      <c r="C733" s="91" t="s">
        <v>4513</v>
      </c>
      <c r="D733" s="91" t="s">
        <v>17520</v>
      </c>
      <c r="E733" s="91"/>
      <c r="F733" s="91" t="s">
        <v>17516</v>
      </c>
      <c r="G733" s="91"/>
    </row>
    <row r="734">
      <c r="A734" s="235" t="s">
        <v>248</v>
      </c>
      <c r="B734" s="581" t="s">
        <v>4908</v>
      </c>
      <c r="C734" s="91" t="s">
        <v>4513</v>
      </c>
      <c r="D734" s="91" t="s">
        <v>17521</v>
      </c>
      <c r="E734" s="91"/>
      <c r="F734" s="91" t="s">
        <v>17522</v>
      </c>
      <c r="G734" s="91"/>
    </row>
    <row r="735">
      <c r="A735" s="235" t="s">
        <v>248</v>
      </c>
      <c r="B735" s="581" t="s">
        <v>4908</v>
      </c>
      <c r="C735" s="91" t="s">
        <v>4513</v>
      </c>
      <c r="D735" s="91" t="s">
        <v>6420</v>
      </c>
      <c r="E735" s="91"/>
      <c r="F735" s="91" t="s">
        <v>17523</v>
      </c>
      <c r="G735" s="91"/>
    </row>
    <row r="736">
      <c r="A736" s="235" t="s">
        <v>248</v>
      </c>
      <c r="B736" s="581" t="s">
        <v>4908</v>
      </c>
      <c r="C736" s="91" t="s">
        <v>4513</v>
      </c>
      <c r="D736" s="91" t="s">
        <v>11762</v>
      </c>
      <c r="E736" s="91"/>
      <c r="F736" s="91" t="s">
        <v>17524</v>
      </c>
      <c r="G736" s="91"/>
    </row>
    <row r="737">
      <c r="A737" s="235" t="s">
        <v>248</v>
      </c>
      <c r="B737" s="581" t="s">
        <v>4908</v>
      </c>
      <c r="C737" s="91" t="s">
        <v>4513</v>
      </c>
      <c r="D737" s="91" t="s">
        <v>17525</v>
      </c>
      <c r="E737" s="91"/>
      <c r="F737" s="91" t="s">
        <v>17516</v>
      </c>
      <c r="G737" s="91"/>
    </row>
    <row r="738">
      <c r="A738" s="235" t="s">
        <v>248</v>
      </c>
      <c r="B738" s="581" t="s">
        <v>4908</v>
      </c>
      <c r="C738" s="91" t="s">
        <v>4513</v>
      </c>
      <c r="D738" s="91" t="s">
        <v>7927</v>
      </c>
      <c r="E738" s="91"/>
      <c r="F738" s="91" t="s">
        <v>17526</v>
      </c>
      <c r="G738" s="91"/>
    </row>
    <row r="739">
      <c r="A739" s="235" t="s">
        <v>248</v>
      </c>
      <c r="B739" s="581" t="s">
        <v>4908</v>
      </c>
      <c r="C739" s="91" t="s">
        <v>4513</v>
      </c>
      <c r="D739" s="91" t="s">
        <v>5142</v>
      </c>
      <c r="E739" s="91"/>
      <c r="F739" s="91" t="s">
        <v>17527</v>
      </c>
      <c r="G739" s="91"/>
    </row>
    <row r="740">
      <c r="A740" s="235" t="s">
        <v>248</v>
      </c>
      <c r="B740" s="581" t="s">
        <v>4908</v>
      </c>
      <c r="C740" s="91" t="s">
        <v>4513</v>
      </c>
      <c r="D740" s="91" t="s">
        <v>17528</v>
      </c>
      <c r="E740" s="91"/>
      <c r="F740" s="91" t="s">
        <v>17516</v>
      </c>
      <c r="G740" s="91"/>
    </row>
    <row r="741">
      <c r="A741" s="235" t="s">
        <v>248</v>
      </c>
      <c r="B741" s="581" t="s">
        <v>4908</v>
      </c>
      <c r="C741" s="91" t="s">
        <v>4513</v>
      </c>
      <c r="D741" s="91" t="s">
        <v>11557</v>
      </c>
      <c r="E741" s="91"/>
      <c r="F741" s="91" t="s">
        <v>5953</v>
      </c>
      <c r="G741" s="91"/>
    </row>
    <row r="742">
      <c r="A742" s="235" t="s">
        <v>248</v>
      </c>
      <c r="B742" s="581" t="s">
        <v>4908</v>
      </c>
      <c r="C742" s="91" t="s">
        <v>4513</v>
      </c>
      <c r="D742" s="91" t="s">
        <v>5140</v>
      </c>
      <c r="E742" s="91"/>
      <c r="F742" s="91" t="s">
        <v>17529</v>
      </c>
      <c r="G742" s="91"/>
    </row>
    <row r="743">
      <c r="A743" s="235" t="s">
        <v>248</v>
      </c>
      <c r="B743" s="581" t="s">
        <v>4908</v>
      </c>
      <c r="C743" s="91" t="s">
        <v>4513</v>
      </c>
      <c r="D743" s="91" t="s">
        <v>15915</v>
      </c>
      <c r="E743" s="91"/>
      <c r="F743" s="91" t="s">
        <v>17468</v>
      </c>
      <c r="G743" s="91"/>
    </row>
    <row r="744">
      <c r="A744" s="235" t="s">
        <v>248</v>
      </c>
      <c r="B744" s="581" t="s">
        <v>4908</v>
      </c>
      <c r="C744" s="91" t="s">
        <v>4513</v>
      </c>
      <c r="D744" s="91" t="s">
        <v>5144</v>
      </c>
      <c r="E744" s="91"/>
      <c r="F744" s="91" t="s">
        <v>17530</v>
      </c>
      <c r="G744" s="91"/>
    </row>
    <row r="745">
      <c r="A745" s="235" t="s">
        <v>248</v>
      </c>
      <c r="B745" s="581" t="s">
        <v>4908</v>
      </c>
      <c r="C745" s="91" t="s">
        <v>4513</v>
      </c>
      <c r="D745" s="91" t="s">
        <v>17531</v>
      </c>
      <c r="E745" s="91"/>
      <c r="F745" s="91" t="s">
        <v>17529</v>
      </c>
      <c r="G745" s="91"/>
    </row>
    <row r="746">
      <c r="A746" s="235" t="s">
        <v>248</v>
      </c>
      <c r="B746" s="581" t="s">
        <v>4908</v>
      </c>
      <c r="C746" s="91" t="s">
        <v>4513</v>
      </c>
      <c r="D746" s="91" t="s">
        <v>7736</v>
      </c>
      <c r="E746" s="640"/>
      <c r="F746" s="91" t="s">
        <v>17532</v>
      </c>
      <c r="G746" s="91"/>
    </row>
    <row r="747">
      <c r="A747" s="235" t="s">
        <v>248</v>
      </c>
      <c r="B747" s="581" t="s">
        <v>4908</v>
      </c>
      <c r="C747" s="91" t="s">
        <v>4513</v>
      </c>
      <c r="D747" s="91" t="s">
        <v>17533</v>
      </c>
      <c r="E747" s="640"/>
      <c r="F747" s="91" t="s">
        <v>17516</v>
      </c>
      <c r="G747" s="91"/>
    </row>
    <row r="748">
      <c r="A748" s="235" t="s">
        <v>248</v>
      </c>
      <c r="B748" s="581" t="s">
        <v>4908</v>
      </c>
      <c r="C748" s="91" t="s">
        <v>4513</v>
      </c>
      <c r="D748" s="91" t="s">
        <v>7751</v>
      </c>
      <c r="E748" s="91"/>
      <c r="F748" s="91" t="s">
        <v>17534</v>
      </c>
      <c r="G748" s="91"/>
    </row>
    <row r="749">
      <c r="A749" s="235" t="s">
        <v>248</v>
      </c>
      <c r="B749" s="581" t="s">
        <v>4908</v>
      </c>
      <c r="C749" s="91" t="s">
        <v>4513</v>
      </c>
      <c r="D749" s="91" t="s">
        <v>11792</v>
      </c>
      <c r="E749" s="91"/>
      <c r="F749" s="91" t="s">
        <v>17535</v>
      </c>
      <c r="G749" s="91"/>
    </row>
    <row r="750">
      <c r="A750" s="235" t="s">
        <v>248</v>
      </c>
      <c r="B750" s="581" t="s">
        <v>4908</v>
      </c>
      <c r="C750" s="91" t="s">
        <v>4513</v>
      </c>
      <c r="D750" s="91" t="s">
        <v>17536</v>
      </c>
      <c r="E750" s="91"/>
      <c r="F750" s="91" t="s">
        <v>17537</v>
      </c>
      <c r="G750" s="91"/>
    </row>
    <row r="751">
      <c r="A751" s="235" t="s">
        <v>248</v>
      </c>
      <c r="B751" s="581" t="s">
        <v>4908</v>
      </c>
      <c r="C751" s="91" t="s">
        <v>4513</v>
      </c>
      <c r="D751" s="91" t="s">
        <v>7741</v>
      </c>
      <c r="E751" s="91"/>
      <c r="F751" s="91" t="s">
        <v>17538</v>
      </c>
      <c r="G751" s="91"/>
    </row>
    <row r="752">
      <c r="A752" s="235" t="s">
        <v>248</v>
      </c>
      <c r="B752" s="581" t="s">
        <v>4908</v>
      </c>
      <c r="C752" s="91" t="s">
        <v>4513</v>
      </c>
      <c r="D752" s="91" t="s">
        <v>7712</v>
      </c>
      <c r="E752" s="91"/>
      <c r="F752" s="91" t="s">
        <v>17539</v>
      </c>
      <c r="G752" s="91"/>
    </row>
    <row r="753">
      <c r="A753" s="235" t="s">
        <v>248</v>
      </c>
      <c r="B753" s="581" t="s">
        <v>4908</v>
      </c>
      <c r="C753" s="91" t="s">
        <v>4513</v>
      </c>
      <c r="D753" s="91" t="s">
        <v>17540</v>
      </c>
      <c r="E753" s="91"/>
      <c r="F753" s="91" t="s">
        <v>17541</v>
      </c>
      <c r="G753" s="91"/>
    </row>
    <row r="754">
      <c r="A754" s="235" t="s">
        <v>248</v>
      </c>
      <c r="B754" s="581" t="s">
        <v>4908</v>
      </c>
      <c r="C754" s="91" t="s">
        <v>4513</v>
      </c>
      <c r="D754" s="91" t="s">
        <v>11489</v>
      </c>
      <c r="E754" s="91" t="s">
        <v>5444</v>
      </c>
      <c r="F754" s="91" t="s">
        <v>17516</v>
      </c>
      <c r="G754" s="91"/>
    </row>
    <row r="755">
      <c r="A755" s="235" t="s">
        <v>248</v>
      </c>
      <c r="B755" s="581" t="s">
        <v>4908</v>
      </c>
      <c r="C755" s="91" t="s">
        <v>4513</v>
      </c>
      <c r="D755" s="91" t="s">
        <v>11491</v>
      </c>
      <c r="E755" s="91"/>
      <c r="F755" s="91" t="s">
        <v>17529</v>
      </c>
      <c r="G755" s="91"/>
    </row>
    <row r="756">
      <c r="A756" s="235" t="s">
        <v>248</v>
      </c>
      <c r="B756" s="581" t="s">
        <v>4908</v>
      </c>
      <c r="C756" s="91" t="s">
        <v>4513</v>
      </c>
      <c r="D756" s="91" t="s">
        <v>11493</v>
      </c>
      <c r="E756" s="91"/>
      <c r="F756" s="91" t="s">
        <v>17486</v>
      </c>
      <c r="G756" s="91"/>
    </row>
    <row r="757">
      <c r="A757" s="235" t="s">
        <v>248</v>
      </c>
      <c r="B757" s="581" t="s">
        <v>4908</v>
      </c>
      <c r="C757" s="91" t="s">
        <v>4513</v>
      </c>
      <c r="D757" s="91" t="s">
        <v>17542</v>
      </c>
      <c r="E757" s="91"/>
      <c r="F757" s="91" t="s">
        <v>17523</v>
      </c>
      <c r="G757" s="91"/>
    </row>
    <row r="758">
      <c r="A758" s="235" t="s">
        <v>248</v>
      </c>
      <c r="B758" s="581" t="s">
        <v>4908</v>
      </c>
      <c r="C758" s="91" t="s">
        <v>4513</v>
      </c>
      <c r="D758" s="91" t="s">
        <v>17543</v>
      </c>
      <c r="E758" s="91"/>
      <c r="F758" s="91" t="s">
        <v>17544</v>
      </c>
      <c r="G758" s="91"/>
    </row>
    <row r="759">
      <c r="A759" s="235" t="s">
        <v>248</v>
      </c>
      <c r="B759" s="581" t="s">
        <v>4908</v>
      </c>
      <c r="C759" s="91" t="s">
        <v>4513</v>
      </c>
      <c r="D759" s="91" t="s">
        <v>7305</v>
      </c>
      <c r="E759" s="91"/>
      <c r="F759" s="91" t="s">
        <v>17545</v>
      </c>
      <c r="G759" s="91"/>
    </row>
    <row r="760">
      <c r="A760" s="235" t="s">
        <v>248</v>
      </c>
      <c r="B760" s="581" t="s">
        <v>4908</v>
      </c>
      <c r="C760" s="91" t="s">
        <v>4513</v>
      </c>
      <c r="D760" s="91" t="s">
        <v>4909</v>
      </c>
      <c r="E760" s="91"/>
      <c r="F760" s="91" t="s">
        <v>17546</v>
      </c>
      <c r="G760" s="91"/>
    </row>
    <row r="761">
      <c r="A761" s="235" t="s">
        <v>248</v>
      </c>
      <c r="B761" s="581" t="s">
        <v>4908</v>
      </c>
      <c r="C761" s="91" t="s">
        <v>4513</v>
      </c>
      <c r="D761" s="91" t="s">
        <v>17547</v>
      </c>
      <c r="E761" s="91"/>
      <c r="F761" s="91" t="s">
        <v>17516</v>
      </c>
      <c r="G761" s="91"/>
    </row>
    <row r="762">
      <c r="A762" s="235" t="s">
        <v>248</v>
      </c>
      <c r="B762" s="581" t="s">
        <v>4908</v>
      </c>
      <c r="C762" s="91" t="s">
        <v>4513</v>
      </c>
      <c r="D762" s="91" t="s">
        <v>11747</v>
      </c>
      <c r="E762" s="91"/>
      <c r="F762" s="91" t="s">
        <v>17548</v>
      </c>
      <c r="G762" s="91"/>
    </row>
    <row r="763">
      <c r="A763" s="235" t="s">
        <v>248</v>
      </c>
      <c r="B763" s="581" t="s">
        <v>4908</v>
      </c>
      <c r="C763" s="91" t="s">
        <v>4513</v>
      </c>
      <c r="D763" s="91" t="s">
        <v>17549</v>
      </c>
      <c r="E763" s="91"/>
      <c r="F763" s="91" t="s">
        <v>5953</v>
      </c>
      <c r="G763" s="91"/>
    </row>
    <row r="764">
      <c r="A764" s="235" t="s">
        <v>248</v>
      </c>
      <c r="B764" s="581" t="s">
        <v>4908</v>
      </c>
      <c r="C764" s="91" t="s">
        <v>4513</v>
      </c>
      <c r="D764" s="91" t="s">
        <v>17550</v>
      </c>
      <c r="E764" s="91"/>
      <c r="F764" s="91" t="s">
        <v>17529</v>
      </c>
      <c r="G764" s="91"/>
    </row>
    <row r="765">
      <c r="A765" s="235" t="s">
        <v>248</v>
      </c>
      <c r="B765" s="581" t="s">
        <v>4908</v>
      </c>
      <c r="C765" s="91" t="s">
        <v>4913</v>
      </c>
      <c r="D765" s="91" t="s">
        <v>17551</v>
      </c>
      <c r="E765" s="91"/>
      <c r="F765" s="91" t="s">
        <v>5953</v>
      </c>
      <c r="G765" s="91"/>
    </row>
    <row r="766">
      <c r="A766" s="235" t="s">
        <v>248</v>
      </c>
      <c r="B766" s="581" t="s">
        <v>4908</v>
      </c>
      <c r="C766" s="91" t="s">
        <v>4913</v>
      </c>
      <c r="D766" s="91" t="s">
        <v>17552</v>
      </c>
      <c r="E766" s="91"/>
      <c r="F766" s="91" t="s">
        <v>17523</v>
      </c>
      <c r="G766" s="91"/>
    </row>
    <row r="767">
      <c r="A767" s="235" t="s">
        <v>248</v>
      </c>
      <c r="B767" s="581" t="s">
        <v>4908</v>
      </c>
      <c r="C767" s="91" t="s">
        <v>4913</v>
      </c>
      <c r="D767" s="91" t="s">
        <v>17553</v>
      </c>
      <c r="E767" s="91"/>
      <c r="F767" s="91" t="s">
        <v>17516</v>
      </c>
      <c r="G767" s="91"/>
    </row>
    <row r="768">
      <c r="A768" s="235" t="s">
        <v>248</v>
      </c>
      <c r="B768" s="581" t="s">
        <v>4908</v>
      </c>
      <c r="C768" s="91" t="s">
        <v>4913</v>
      </c>
      <c r="D768" s="91" t="s">
        <v>17554</v>
      </c>
      <c r="E768" s="91"/>
      <c r="F768" s="91" t="s">
        <v>17523</v>
      </c>
      <c r="G768" s="91"/>
    </row>
    <row r="769">
      <c r="A769" s="235" t="s">
        <v>248</v>
      </c>
      <c r="B769" s="581" t="s">
        <v>4908</v>
      </c>
      <c r="C769" s="91" t="s">
        <v>4913</v>
      </c>
      <c r="D769" s="91" t="s">
        <v>17555</v>
      </c>
      <c r="E769" s="91"/>
      <c r="F769" s="91" t="s">
        <v>17523</v>
      </c>
      <c r="G769" s="91"/>
    </row>
    <row r="770">
      <c r="A770" s="235" t="s">
        <v>248</v>
      </c>
      <c r="B770" s="581" t="s">
        <v>4908</v>
      </c>
      <c r="C770" s="91" t="s">
        <v>4913</v>
      </c>
      <c r="D770" s="91" t="s">
        <v>17556</v>
      </c>
      <c r="E770" s="91"/>
      <c r="F770" s="91" t="s">
        <v>17523</v>
      </c>
      <c r="G770" s="91"/>
    </row>
    <row r="771">
      <c r="A771" s="235" t="s">
        <v>248</v>
      </c>
      <c r="B771" s="581" t="s">
        <v>4908</v>
      </c>
      <c r="C771" s="91" t="s">
        <v>4913</v>
      </c>
      <c r="D771" s="91" t="s">
        <v>17557</v>
      </c>
      <c r="E771" s="91"/>
      <c r="F771" s="91" t="s">
        <v>17529</v>
      </c>
      <c r="G771" s="91"/>
    </row>
    <row r="772">
      <c r="A772" s="235" t="s">
        <v>248</v>
      </c>
      <c r="B772" s="581" t="s">
        <v>4908</v>
      </c>
      <c r="C772" s="91" t="s">
        <v>7020</v>
      </c>
      <c r="D772" s="91" t="s">
        <v>4515</v>
      </c>
      <c r="E772" s="91"/>
      <c r="F772" s="91" t="s">
        <v>17558</v>
      </c>
      <c r="G772" s="91"/>
    </row>
    <row r="773">
      <c r="A773" s="235" t="s">
        <v>248</v>
      </c>
      <c r="B773" s="581" t="s">
        <v>4908</v>
      </c>
      <c r="C773" s="91" t="s">
        <v>7020</v>
      </c>
      <c r="D773" s="91" t="s">
        <v>11534</v>
      </c>
      <c r="E773" s="91"/>
      <c r="F773" s="91" t="s">
        <v>17529</v>
      </c>
      <c r="G773" s="91"/>
    </row>
    <row r="774">
      <c r="A774" s="235" t="s">
        <v>248</v>
      </c>
      <c r="B774" s="581" t="s">
        <v>4908</v>
      </c>
      <c r="C774" s="91" t="s">
        <v>7020</v>
      </c>
      <c r="D774" s="91" t="s">
        <v>300</v>
      </c>
      <c r="E774" s="91"/>
      <c r="F774" s="91" t="s">
        <v>17519</v>
      </c>
      <c r="G774" s="91"/>
    </row>
    <row r="775">
      <c r="A775" s="235" t="s">
        <v>248</v>
      </c>
      <c r="B775" s="581" t="s">
        <v>4908</v>
      </c>
      <c r="C775" s="91" t="s">
        <v>7020</v>
      </c>
      <c r="D775" s="91" t="s">
        <v>7689</v>
      </c>
      <c r="E775" s="91"/>
      <c r="F775" s="91" t="s">
        <v>17537</v>
      </c>
      <c r="G775" s="91"/>
    </row>
    <row r="776">
      <c r="A776" s="235" t="s">
        <v>248</v>
      </c>
      <c r="B776" s="581" t="s">
        <v>4908</v>
      </c>
      <c r="C776" s="91" t="s">
        <v>7020</v>
      </c>
      <c r="D776" s="91" t="s">
        <v>1256</v>
      </c>
      <c r="E776" s="91"/>
      <c r="F776" s="91" t="s">
        <v>17559</v>
      </c>
      <c r="G776" s="91"/>
    </row>
    <row r="777">
      <c r="A777" s="235" t="s">
        <v>248</v>
      </c>
      <c r="B777" s="581" t="s">
        <v>4908</v>
      </c>
      <c r="C777" s="91" t="s">
        <v>7020</v>
      </c>
      <c r="D777" s="91" t="s">
        <v>883</v>
      </c>
      <c r="E777" s="91"/>
      <c r="F777" s="91" t="s">
        <v>17519</v>
      </c>
      <c r="G777" s="91"/>
    </row>
    <row r="778">
      <c r="A778" s="235" t="s">
        <v>248</v>
      </c>
      <c r="B778" s="581" t="s">
        <v>4908</v>
      </c>
      <c r="C778" s="91" t="s">
        <v>4916</v>
      </c>
      <c r="D778" s="91" t="s">
        <v>17560</v>
      </c>
      <c r="E778" s="91"/>
      <c r="F778" s="91" t="s">
        <v>17516</v>
      </c>
      <c r="G778" s="91"/>
    </row>
    <row r="779">
      <c r="A779" s="235" t="s">
        <v>248</v>
      </c>
      <c r="B779" s="581" t="s">
        <v>4908</v>
      </c>
      <c r="C779" s="91" t="s">
        <v>4916</v>
      </c>
      <c r="D779" s="91" t="s">
        <v>17561</v>
      </c>
      <c r="E779" s="91"/>
      <c r="F779" s="91" t="s">
        <v>17518</v>
      </c>
      <c r="G779" s="91"/>
    </row>
    <row r="780">
      <c r="A780" s="235" t="s">
        <v>248</v>
      </c>
      <c r="B780" s="581" t="s">
        <v>4908</v>
      </c>
      <c r="C780" s="91" t="s">
        <v>4916</v>
      </c>
      <c r="D780" s="91" t="s">
        <v>17562</v>
      </c>
      <c r="E780" s="91"/>
      <c r="F780" s="91" t="s">
        <v>17523</v>
      </c>
      <c r="G780" s="91"/>
    </row>
    <row r="781">
      <c r="A781" s="641" t="s">
        <v>248</v>
      </c>
      <c r="B781" s="642" t="s">
        <v>4580</v>
      </c>
      <c r="C781" s="293" t="s">
        <v>11074</v>
      </c>
      <c r="D781" s="91" t="s">
        <v>17563</v>
      </c>
      <c r="E781" s="91"/>
      <c r="F781" s="91" t="s">
        <v>17508</v>
      </c>
      <c r="G781" s="91"/>
    </row>
    <row r="782">
      <c r="A782" s="235" t="s">
        <v>16914</v>
      </c>
      <c r="B782" s="581" t="s">
        <v>16915</v>
      </c>
      <c r="C782" s="91" t="s">
        <v>17564</v>
      </c>
      <c r="D782" s="91" t="s">
        <v>17565</v>
      </c>
      <c r="E782" s="91"/>
      <c r="F782" s="91" t="s">
        <v>11258</v>
      </c>
      <c r="G782" s="91"/>
    </row>
    <row r="783">
      <c r="A783" s="235" t="s">
        <v>566</v>
      </c>
      <c r="B783" s="581" t="s">
        <v>16923</v>
      </c>
      <c r="C783" s="91" t="s">
        <v>17566</v>
      </c>
      <c r="D783" s="91" t="s">
        <v>12275</v>
      </c>
      <c r="E783" s="91" t="s">
        <v>16392</v>
      </c>
      <c r="F783" s="91" t="s">
        <v>17468</v>
      </c>
      <c r="G783" s="91"/>
    </row>
    <row r="784">
      <c r="A784" s="60" t="s">
        <v>366</v>
      </c>
    </row>
    <row r="785">
      <c r="A785" s="235" t="s">
        <v>316</v>
      </c>
      <c r="B785" s="581" t="s">
        <v>5026</v>
      </c>
      <c r="C785" s="91"/>
      <c r="D785" s="91"/>
      <c r="E785" s="91"/>
      <c r="F785" s="91" t="s">
        <v>17493</v>
      </c>
      <c r="G785" s="643"/>
    </row>
    <row r="786">
      <c r="A786" s="235" t="s">
        <v>6685</v>
      </c>
      <c r="B786" s="581" t="s">
        <v>17567</v>
      </c>
      <c r="C786" s="91"/>
      <c r="D786" s="91"/>
      <c r="E786" s="91" t="s">
        <v>17568</v>
      </c>
      <c r="F786" s="91"/>
      <c r="G786" s="643"/>
    </row>
    <row r="787">
      <c r="A787" s="235" t="s">
        <v>248</v>
      </c>
      <c r="B787" s="581" t="s">
        <v>10930</v>
      </c>
      <c r="C787" s="91"/>
      <c r="D787" s="91"/>
      <c r="E787" s="91"/>
      <c r="F787" s="91"/>
      <c r="G787" s="643"/>
    </row>
    <row r="788">
      <c r="A788" s="235" t="s">
        <v>566</v>
      </c>
      <c r="B788" s="581" t="s">
        <v>16923</v>
      </c>
      <c r="C788" s="91"/>
      <c r="D788" s="91"/>
      <c r="E788" s="91" t="s">
        <v>17569</v>
      </c>
      <c r="F788" s="91" t="s">
        <v>17570</v>
      </c>
      <c r="G788" s="643"/>
    </row>
    <row r="789">
      <c r="A789" s="50" t="s">
        <v>1983</v>
      </c>
    </row>
    <row r="790">
      <c r="A790" s="235" t="s">
        <v>566</v>
      </c>
      <c r="B790" s="581" t="s">
        <v>16923</v>
      </c>
      <c r="C790" s="91"/>
      <c r="D790" s="91"/>
      <c r="E790" s="91" t="s">
        <v>3422</v>
      </c>
      <c r="F790" s="91" t="s">
        <v>17571</v>
      </c>
      <c r="G790" s="9"/>
    </row>
    <row r="791">
      <c r="A791" s="235" t="s">
        <v>368</v>
      </c>
      <c r="B791" s="581" t="s">
        <v>17572</v>
      </c>
      <c r="C791" s="91"/>
      <c r="D791" s="91"/>
      <c r="E791" s="91" t="s">
        <v>1632</v>
      </c>
      <c r="F791" s="91" t="s">
        <v>17573</v>
      </c>
      <c r="G791" s="9"/>
    </row>
    <row r="792">
      <c r="A792" s="1" t="s">
        <v>17574</v>
      </c>
    </row>
    <row r="793">
      <c r="A793" s="312" t="s">
        <v>17575</v>
      </c>
      <c r="B793" s="644" t="s">
        <v>17576</v>
      </c>
      <c r="C793" s="91"/>
      <c r="D793" s="42"/>
      <c r="E793" s="91"/>
      <c r="F793" s="91" t="s">
        <v>17577</v>
      </c>
      <c r="G793" s="91"/>
    </row>
    <row r="794">
      <c r="A794" s="312" t="s">
        <v>17578</v>
      </c>
      <c r="B794" s="644" t="s">
        <v>17579</v>
      </c>
      <c r="C794" s="91"/>
      <c r="D794" s="42"/>
      <c r="E794" s="91"/>
      <c r="F794" s="91" t="s">
        <v>17577</v>
      </c>
      <c r="G794" s="91"/>
    </row>
    <row r="795">
      <c r="A795" s="312" t="s">
        <v>17578</v>
      </c>
      <c r="B795" s="644" t="s">
        <v>17580</v>
      </c>
      <c r="C795" s="91"/>
      <c r="D795" s="42"/>
      <c r="E795" s="91"/>
      <c r="F795" s="91" t="s">
        <v>17577</v>
      </c>
      <c r="G795" s="91"/>
    </row>
    <row r="796">
      <c r="A796" s="312" t="s">
        <v>17578</v>
      </c>
      <c r="B796" s="644" t="s">
        <v>17581</v>
      </c>
      <c r="C796" s="91"/>
      <c r="D796" s="42"/>
      <c r="E796" s="91"/>
      <c r="F796" s="91" t="s">
        <v>17577</v>
      </c>
      <c r="G796" s="91"/>
    </row>
    <row r="797">
      <c r="A797" s="312" t="s">
        <v>17578</v>
      </c>
      <c r="B797" s="644" t="s">
        <v>17582</v>
      </c>
      <c r="C797" s="91"/>
      <c r="D797" s="42"/>
      <c r="E797" s="91"/>
      <c r="F797" s="91" t="s">
        <v>17577</v>
      </c>
      <c r="G797" s="91"/>
    </row>
    <row r="798">
      <c r="A798" s="312" t="s">
        <v>17583</v>
      </c>
      <c r="B798" s="644" t="s">
        <v>17584</v>
      </c>
      <c r="C798" s="91"/>
      <c r="D798" s="42"/>
      <c r="E798" s="91"/>
      <c r="F798" s="91" t="s">
        <v>17577</v>
      </c>
      <c r="G798" s="91"/>
    </row>
    <row r="799">
      <c r="A799" s="312" t="s">
        <v>4788</v>
      </c>
      <c r="B799" s="644" t="s">
        <v>9500</v>
      </c>
      <c r="C799" s="91" t="s">
        <v>4792</v>
      </c>
      <c r="D799" s="42" t="s">
        <v>9501</v>
      </c>
      <c r="E799" s="91"/>
      <c r="F799" s="91" t="s">
        <v>8024</v>
      </c>
      <c r="G799" s="91"/>
    </row>
    <row r="800">
      <c r="A800" s="312" t="s">
        <v>4788</v>
      </c>
      <c r="B800" s="644" t="s">
        <v>4791</v>
      </c>
      <c r="C800" s="91" t="s">
        <v>9506</v>
      </c>
      <c r="D800" s="42" t="s">
        <v>9507</v>
      </c>
      <c r="E800" s="91"/>
      <c r="F800" s="91" t="s">
        <v>17585</v>
      </c>
      <c r="G800" s="91"/>
    </row>
    <row r="801">
      <c r="A801" s="312" t="s">
        <v>4788</v>
      </c>
      <c r="B801" s="644" t="s">
        <v>4791</v>
      </c>
      <c r="C801" s="91" t="s">
        <v>9540</v>
      </c>
      <c r="D801" s="91" t="s">
        <v>9541</v>
      </c>
      <c r="E801" s="91"/>
      <c r="F801" s="91" t="s">
        <v>17586</v>
      </c>
      <c r="G801" s="91"/>
    </row>
    <row r="802">
      <c r="A802" s="312" t="s">
        <v>4788</v>
      </c>
      <c r="B802" s="644" t="s">
        <v>6969</v>
      </c>
      <c r="C802" s="91" t="s">
        <v>6970</v>
      </c>
      <c r="D802" s="91" t="s">
        <v>7253</v>
      </c>
      <c r="E802" s="91"/>
      <c r="F802" s="91" t="s">
        <v>17587</v>
      </c>
      <c r="G802" s="91"/>
    </row>
    <row r="803">
      <c r="A803" s="312" t="s">
        <v>4788</v>
      </c>
      <c r="B803" s="644" t="s">
        <v>5289</v>
      </c>
      <c r="C803" s="91" t="s">
        <v>17588</v>
      </c>
      <c r="D803" s="91" t="s">
        <v>6977</v>
      </c>
      <c r="E803" s="91"/>
      <c r="F803" s="91" t="s">
        <v>17589</v>
      </c>
      <c r="G803" s="91"/>
    </row>
    <row r="804">
      <c r="A804" s="312" t="s">
        <v>4788</v>
      </c>
      <c r="B804" s="644" t="s">
        <v>5289</v>
      </c>
      <c r="C804" s="91" t="s">
        <v>16413</v>
      </c>
      <c r="D804" s="42" t="s">
        <v>368</v>
      </c>
      <c r="E804" s="91" t="s">
        <v>17590</v>
      </c>
      <c r="F804" s="91" t="s">
        <v>17474</v>
      </c>
      <c r="G804" s="91"/>
    </row>
    <row r="805">
      <c r="A805" s="312" t="s">
        <v>4788</v>
      </c>
      <c r="B805" s="644" t="s">
        <v>5289</v>
      </c>
      <c r="C805" s="91" t="s">
        <v>16413</v>
      </c>
      <c r="D805" s="42" t="s">
        <v>17591</v>
      </c>
      <c r="E805" s="91"/>
      <c r="F805" s="91" t="s">
        <v>17592</v>
      </c>
      <c r="G805" s="91"/>
    </row>
    <row r="806">
      <c r="A806" s="312" t="s">
        <v>4788</v>
      </c>
      <c r="B806" s="644" t="s">
        <v>5289</v>
      </c>
      <c r="C806" s="91" t="s">
        <v>6981</v>
      </c>
      <c r="D806" s="42" t="s">
        <v>3692</v>
      </c>
      <c r="E806" s="91"/>
      <c r="F806" s="91" t="s">
        <v>17474</v>
      </c>
      <c r="G806" s="91"/>
    </row>
    <row r="807">
      <c r="A807" s="312" t="s">
        <v>4788</v>
      </c>
      <c r="B807" s="644" t="s">
        <v>5289</v>
      </c>
      <c r="C807" s="91" t="s">
        <v>7121</v>
      </c>
      <c r="D807" s="42" t="s">
        <v>17593</v>
      </c>
      <c r="E807" s="91"/>
      <c r="F807" s="91" t="s">
        <v>17486</v>
      </c>
      <c r="G807" s="91"/>
    </row>
    <row r="808">
      <c r="A808" s="312" t="s">
        <v>4788</v>
      </c>
      <c r="B808" s="644" t="s">
        <v>7260</v>
      </c>
      <c r="C808" s="91" t="s">
        <v>10193</v>
      </c>
      <c r="D808" s="42" t="s">
        <v>17594</v>
      </c>
      <c r="E808" s="91"/>
      <c r="F808" s="91" t="s">
        <v>17595</v>
      </c>
      <c r="G808" s="91"/>
    </row>
    <row r="809">
      <c r="A809" s="312" t="s">
        <v>4788</v>
      </c>
      <c r="B809" s="644" t="s">
        <v>7260</v>
      </c>
      <c r="C809" s="91" t="s">
        <v>10193</v>
      </c>
      <c r="D809" s="91" t="s">
        <v>17596</v>
      </c>
      <c r="E809" s="91"/>
      <c r="F809" s="42" t="s">
        <v>5949</v>
      </c>
      <c r="G809" s="91"/>
    </row>
    <row r="810">
      <c r="A810" s="312" t="s">
        <v>4788</v>
      </c>
      <c r="B810" s="644" t="s">
        <v>7260</v>
      </c>
      <c r="C810" s="91" t="s">
        <v>17597</v>
      </c>
      <c r="D810" s="91" t="s">
        <v>17598</v>
      </c>
      <c r="E810" s="91"/>
      <c r="F810" s="91" t="s">
        <v>10945</v>
      </c>
      <c r="G810" s="91"/>
    </row>
    <row r="811">
      <c r="A811" s="312" t="s">
        <v>4788</v>
      </c>
      <c r="B811" s="644" t="s">
        <v>7260</v>
      </c>
      <c r="C811" s="91" t="s">
        <v>11927</v>
      </c>
      <c r="D811" s="91" t="s">
        <v>11929</v>
      </c>
      <c r="E811" s="91"/>
      <c r="F811" s="91" t="s">
        <v>8024</v>
      </c>
      <c r="G811" s="91"/>
    </row>
    <row r="812">
      <c r="A812" s="312" t="s">
        <v>4788</v>
      </c>
      <c r="B812" s="644" t="s">
        <v>7260</v>
      </c>
      <c r="C812" s="91" t="s">
        <v>11927</v>
      </c>
      <c r="D812" s="91" t="s">
        <v>17599</v>
      </c>
      <c r="E812" s="91"/>
      <c r="F812" s="91" t="s">
        <v>17600</v>
      </c>
      <c r="G812" s="91"/>
    </row>
    <row r="813">
      <c r="A813" s="312" t="s">
        <v>4788</v>
      </c>
      <c r="B813" s="644" t="s">
        <v>7260</v>
      </c>
      <c r="C813" s="91" t="s">
        <v>7251</v>
      </c>
      <c r="D813" s="42" t="s">
        <v>17601</v>
      </c>
      <c r="E813" s="91"/>
      <c r="F813" s="91" t="s">
        <v>17602</v>
      </c>
      <c r="G813" s="91"/>
    </row>
    <row r="814">
      <c r="A814" s="312" t="s">
        <v>4788</v>
      </c>
      <c r="B814" s="644" t="s">
        <v>7260</v>
      </c>
      <c r="C814" s="91" t="s">
        <v>7251</v>
      </c>
      <c r="D814" s="42" t="s">
        <v>17603</v>
      </c>
      <c r="E814" s="91"/>
      <c r="F814" s="91" t="s">
        <v>17604</v>
      </c>
      <c r="G814" s="91"/>
    </row>
    <row r="815">
      <c r="A815" s="312" t="s">
        <v>316</v>
      </c>
      <c r="B815" s="644" t="s">
        <v>1446</v>
      </c>
      <c r="C815" s="91" t="s">
        <v>17605</v>
      </c>
      <c r="D815" s="42" t="s">
        <v>1448</v>
      </c>
      <c r="E815" s="91"/>
      <c r="F815" s="91" t="s">
        <v>17606</v>
      </c>
      <c r="G815" s="91"/>
    </row>
    <row r="816">
      <c r="A816" s="312" t="s">
        <v>316</v>
      </c>
      <c r="B816" s="644" t="s">
        <v>1450</v>
      </c>
      <c r="C816" s="91" t="s">
        <v>15005</v>
      </c>
      <c r="D816" s="91" t="s">
        <v>7371</v>
      </c>
      <c r="E816" s="91"/>
      <c r="F816" s="91" t="s">
        <v>17607</v>
      </c>
      <c r="G816" s="91"/>
    </row>
    <row r="817">
      <c r="A817" s="312" t="s">
        <v>316</v>
      </c>
      <c r="B817" s="644" t="s">
        <v>1450</v>
      </c>
      <c r="C817" s="91" t="s">
        <v>1451</v>
      </c>
      <c r="D817" s="91" t="s">
        <v>17608</v>
      </c>
      <c r="E817" s="91"/>
      <c r="F817" s="91" t="s">
        <v>17609</v>
      </c>
      <c r="G817" s="91"/>
    </row>
    <row r="818">
      <c r="A818" s="312" t="s">
        <v>316</v>
      </c>
      <c r="B818" s="644" t="s">
        <v>6023</v>
      </c>
      <c r="C818" s="91" t="s">
        <v>17610</v>
      </c>
      <c r="D818" s="91" t="s">
        <v>6029</v>
      </c>
      <c r="E818" s="91"/>
      <c r="F818" s="91" t="s">
        <v>17611</v>
      </c>
      <c r="G818" s="91"/>
    </row>
    <row r="819">
      <c r="A819" s="312" t="s">
        <v>316</v>
      </c>
      <c r="B819" s="644" t="s">
        <v>17612</v>
      </c>
      <c r="C819" s="91" t="s">
        <v>17613</v>
      </c>
      <c r="D819" s="91" t="s">
        <v>17614</v>
      </c>
      <c r="E819" s="91" t="s">
        <v>17615</v>
      </c>
      <c r="F819" s="91" t="s">
        <v>17616</v>
      </c>
      <c r="G819" s="91"/>
    </row>
    <row r="820">
      <c r="A820" s="312" t="s">
        <v>326</v>
      </c>
      <c r="B820" s="644" t="s">
        <v>17617</v>
      </c>
      <c r="C820" s="85" t="s">
        <v>1479</v>
      </c>
      <c r="D820" s="85" t="s">
        <v>639</v>
      </c>
      <c r="E820" s="95"/>
      <c r="F820" s="85" t="s">
        <v>17618</v>
      </c>
      <c r="G820" s="95"/>
    </row>
    <row r="821">
      <c r="A821" s="312" t="s">
        <v>326</v>
      </c>
      <c r="B821" s="644" t="s">
        <v>17617</v>
      </c>
      <c r="C821" s="85" t="s">
        <v>1479</v>
      </c>
      <c r="D821" s="85" t="s">
        <v>16226</v>
      </c>
      <c r="E821" s="95"/>
      <c r="F821" s="85" t="s">
        <v>11296</v>
      </c>
      <c r="G821" s="95"/>
    </row>
    <row r="822">
      <c r="A822" s="312" t="s">
        <v>326</v>
      </c>
      <c r="B822" s="644" t="s">
        <v>17617</v>
      </c>
      <c r="C822" s="85" t="s">
        <v>17619</v>
      </c>
      <c r="D822" s="85" t="s">
        <v>17620</v>
      </c>
      <c r="E822" s="95"/>
      <c r="F822" s="85" t="s">
        <v>17474</v>
      </c>
      <c r="G822" s="95"/>
    </row>
    <row r="823">
      <c r="A823" s="312" t="s">
        <v>326</v>
      </c>
      <c r="B823" s="644" t="s">
        <v>10673</v>
      </c>
      <c r="C823" s="91"/>
      <c r="D823" s="42" t="s">
        <v>17621</v>
      </c>
      <c r="E823" s="91"/>
      <c r="F823" s="91" t="s">
        <v>17607</v>
      </c>
      <c r="G823" s="91"/>
    </row>
    <row r="824">
      <c r="A824" s="312" t="s">
        <v>326</v>
      </c>
      <c r="B824" s="644" t="s">
        <v>17622</v>
      </c>
      <c r="C824" s="91" t="s">
        <v>13532</v>
      </c>
      <c r="D824" s="42" t="s">
        <v>17623</v>
      </c>
      <c r="E824" s="91"/>
      <c r="F824" s="42" t="s">
        <v>5949</v>
      </c>
      <c r="G824" s="42"/>
    </row>
    <row r="825">
      <c r="A825" s="312" t="s">
        <v>326</v>
      </c>
      <c r="B825" s="644" t="s">
        <v>17622</v>
      </c>
      <c r="C825" s="91" t="s">
        <v>13532</v>
      </c>
      <c r="D825" s="42" t="s">
        <v>17624</v>
      </c>
      <c r="E825" s="91"/>
      <c r="F825" s="42" t="s">
        <v>5949</v>
      </c>
      <c r="G825" s="42"/>
    </row>
    <row r="826">
      <c r="A826" s="312" t="s">
        <v>326</v>
      </c>
      <c r="B826" s="644" t="s">
        <v>17625</v>
      </c>
      <c r="C826" s="91"/>
      <c r="D826" s="42" t="s">
        <v>17626</v>
      </c>
      <c r="E826" s="91"/>
      <c r="F826" s="42" t="s">
        <v>17627</v>
      </c>
      <c r="G826" s="42"/>
    </row>
    <row r="827">
      <c r="A827" s="312" t="s">
        <v>326</v>
      </c>
      <c r="B827" s="644" t="s">
        <v>1215</v>
      </c>
      <c r="C827" s="91" t="s">
        <v>1219</v>
      </c>
      <c r="D827" s="42" t="s">
        <v>17628</v>
      </c>
      <c r="E827" s="91" t="s">
        <v>17629</v>
      </c>
      <c r="F827" s="42" t="s">
        <v>17630</v>
      </c>
      <c r="G827" s="645" t="str">
        <f>HYPERLINK("https://www.youtube.com/watch?v=eGksFM-JcwY","Link")</f>
        <v>Link</v>
      </c>
    </row>
    <row r="828">
      <c r="A828" s="312" t="s">
        <v>326</v>
      </c>
      <c r="B828" s="644" t="s">
        <v>658</v>
      </c>
      <c r="C828" s="91"/>
      <c r="D828" s="91"/>
      <c r="E828" s="91"/>
      <c r="F828" s="42" t="s">
        <v>17631</v>
      </c>
      <c r="G828" s="42"/>
    </row>
    <row r="829">
      <c r="A829" s="312" t="s">
        <v>326</v>
      </c>
      <c r="B829" s="644" t="s">
        <v>658</v>
      </c>
      <c r="C829" s="42" t="s">
        <v>2544</v>
      </c>
      <c r="D829" s="42" t="s">
        <v>5190</v>
      </c>
      <c r="E829" s="91"/>
      <c r="F829" s="42" t="s">
        <v>16680</v>
      </c>
      <c r="G829" s="42"/>
    </row>
    <row r="830">
      <c r="A830" s="312" t="s">
        <v>326</v>
      </c>
      <c r="B830" s="644" t="s">
        <v>658</v>
      </c>
      <c r="C830" s="42"/>
      <c r="D830" s="42"/>
      <c r="E830" s="91"/>
      <c r="F830" s="42" t="s">
        <v>17632</v>
      </c>
      <c r="G830" s="42"/>
    </row>
    <row r="831">
      <c r="A831" s="312" t="s">
        <v>326</v>
      </c>
      <c r="B831" s="644" t="s">
        <v>658</v>
      </c>
      <c r="C831" s="42"/>
      <c r="D831" s="42"/>
      <c r="E831" s="91"/>
      <c r="F831" s="42" t="s">
        <v>17631</v>
      </c>
      <c r="G831" s="42"/>
    </row>
    <row r="832">
      <c r="A832" s="312" t="s">
        <v>306</v>
      </c>
      <c r="B832" s="644" t="s">
        <v>307</v>
      </c>
      <c r="C832" s="85" t="s">
        <v>11754</v>
      </c>
      <c r="D832" s="85" t="s">
        <v>6145</v>
      </c>
      <c r="E832" s="95"/>
      <c r="F832" s="85" t="s">
        <v>17633</v>
      </c>
      <c r="G832" s="95"/>
    </row>
    <row r="833">
      <c r="A833" s="312" t="s">
        <v>306</v>
      </c>
      <c r="B833" s="644" t="s">
        <v>307</v>
      </c>
      <c r="C833" s="85" t="s">
        <v>11785</v>
      </c>
      <c r="D833" s="95" t="s">
        <v>309</v>
      </c>
      <c r="E833" s="95"/>
      <c r="F833" s="95" t="s">
        <v>17627</v>
      </c>
      <c r="G833" s="95"/>
    </row>
    <row r="834">
      <c r="A834" s="312" t="s">
        <v>306</v>
      </c>
      <c r="B834" s="644" t="s">
        <v>307</v>
      </c>
      <c r="C834" s="85" t="s">
        <v>17634</v>
      </c>
      <c r="D834" s="85" t="s">
        <v>665</v>
      </c>
      <c r="E834" s="95"/>
      <c r="F834" s="95" t="s">
        <v>17627</v>
      </c>
      <c r="G834" s="95"/>
    </row>
    <row r="835">
      <c r="A835" s="312" t="s">
        <v>306</v>
      </c>
      <c r="B835" s="644" t="s">
        <v>307</v>
      </c>
      <c r="C835" s="85" t="s">
        <v>17635</v>
      </c>
      <c r="D835" s="85" t="s">
        <v>17636</v>
      </c>
      <c r="E835" s="95"/>
      <c r="F835" s="85" t="s">
        <v>17637</v>
      </c>
      <c r="G835" s="95"/>
    </row>
    <row r="836">
      <c r="A836" s="312" t="s">
        <v>306</v>
      </c>
      <c r="B836" s="644" t="s">
        <v>307</v>
      </c>
      <c r="C836" s="85"/>
      <c r="D836" s="85" t="s">
        <v>17638</v>
      </c>
      <c r="E836" s="85" t="s">
        <v>5444</v>
      </c>
      <c r="F836" s="85" t="s">
        <v>17637</v>
      </c>
      <c r="G836" s="95"/>
    </row>
    <row r="837">
      <c r="A837" s="312" t="s">
        <v>306</v>
      </c>
      <c r="B837" s="644" t="s">
        <v>307</v>
      </c>
      <c r="C837" s="85"/>
      <c r="D837" s="85"/>
      <c r="E837" s="85" t="s">
        <v>3422</v>
      </c>
      <c r="F837" s="85" t="s">
        <v>17639</v>
      </c>
      <c r="G837" s="95"/>
    </row>
    <row r="838">
      <c r="A838" s="312" t="s">
        <v>4540</v>
      </c>
      <c r="B838" s="644" t="s">
        <v>4614</v>
      </c>
      <c r="C838" s="91" t="s">
        <v>4621</v>
      </c>
      <c r="D838" s="91" t="s">
        <v>17640</v>
      </c>
      <c r="E838" s="91"/>
      <c r="F838" s="91" t="s">
        <v>17641</v>
      </c>
      <c r="G838" s="91"/>
    </row>
    <row r="839">
      <c r="A839" s="312" t="s">
        <v>4540</v>
      </c>
      <c r="B839" s="644" t="s">
        <v>11674</v>
      </c>
      <c r="C839" s="91" t="s">
        <v>4615</v>
      </c>
      <c r="D839" s="91" t="s">
        <v>17642</v>
      </c>
      <c r="E839" s="91"/>
      <c r="F839" s="91" t="s">
        <v>17643</v>
      </c>
      <c r="G839" s="91"/>
    </row>
    <row r="840">
      <c r="A840" s="312" t="s">
        <v>4540</v>
      </c>
      <c r="B840" s="644" t="s">
        <v>11674</v>
      </c>
      <c r="C840" s="91" t="s">
        <v>4615</v>
      </c>
      <c r="D840" s="91" t="s">
        <v>11675</v>
      </c>
      <c r="E840" s="91"/>
      <c r="F840" s="91" t="s">
        <v>17643</v>
      </c>
      <c r="G840" s="91"/>
    </row>
    <row r="841">
      <c r="A841" s="312" t="s">
        <v>4540</v>
      </c>
      <c r="B841" s="644" t="s">
        <v>11674</v>
      </c>
      <c r="C841" s="91" t="s">
        <v>4618</v>
      </c>
      <c r="D841" s="91" t="s">
        <v>17644</v>
      </c>
      <c r="E841" s="91"/>
      <c r="F841" s="91" t="s">
        <v>17643</v>
      </c>
      <c r="G841" s="91"/>
    </row>
    <row r="842">
      <c r="A842" s="312" t="s">
        <v>9432</v>
      </c>
      <c r="B842" s="644" t="s">
        <v>9433</v>
      </c>
      <c r="C842" s="85" t="s">
        <v>17645</v>
      </c>
      <c r="D842" s="85" t="s">
        <v>17646</v>
      </c>
      <c r="E842" s="95"/>
      <c r="F842" s="91" t="s">
        <v>17641</v>
      </c>
      <c r="G842" s="91"/>
    </row>
    <row r="843">
      <c r="A843" s="312" t="s">
        <v>4371</v>
      </c>
      <c r="B843" s="644" t="s">
        <v>4472</v>
      </c>
      <c r="C843" s="85" t="s">
        <v>17647</v>
      </c>
      <c r="D843" s="85" t="s">
        <v>17648</v>
      </c>
      <c r="E843" s="95"/>
      <c r="F843" s="91" t="s">
        <v>17649</v>
      </c>
      <c r="G843" s="91"/>
    </row>
    <row r="844">
      <c r="A844" s="312" t="s">
        <v>4659</v>
      </c>
      <c r="B844" s="644" t="s">
        <v>17650</v>
      </c>
      <c r="C844" s="85"/>
      <c r="D844" s="85" t="s">
        <v>17651</v>
      </c>
      <c r="E844" s="95"/>
      <c r="F844" s="91" t="s">
        <v>9472</v>
      </c>
      <c r="G844" s="91"/>
    </row>
    <row r="845">
      <c r="A845" s="312" t="s">
        <v>671</v>
      </c>
      <c r="B845" s="644" t="s">
        <v>672</v>
      </c>
      <c r="C845" s="85" t="s">
        <v>915</v>
      </c>
      <c r="D845" s="85" t="s">
        <v>916</v>
      </c>
      <c r="E845" s="85" t="s">
        <v>7223</v>
      </c>
      <c r="F845" s="85" t="s">
        <v>17652</v>
      </c>
      <c r="G845" s="85"/>
    </row>
    <row r="846">
      <c r="A846" s="312" t="s">
        <v>671</v>
      </c>
      <c r="B846" s="644" t="s">
        <v>672</v>
      </c>
      <c r="C846" s="85" t="s">
        <v>15026</v>
      </c>
      <c r="D846" s="85" t="s">
        <v>17653</v>
      </c>
      <c r="E846" s="95"/>
      <c r="F846" s="85" t="s">
        <v>17654</v>
      </c>
      <c r="G846" s="85"/>
    </row>
    <row r="847">
      <c r="A847" s="312" t="s">
        <v>671</v>
      </c>
      <c r="B847" s="644" t="s">
        <v>672</v>
      </c>
      <c r="C847" s="85" t="s">
        <v>922</v>
      </c>
      <c r="D847" s="85" t="s">
        <v>720</v>
      </c>
      <c r="E847" s="85" t="s">
        <v>7223</v>
      </c>
      <c r="F847" s="85" t="s">
        <v>17652</v>
      </c>
      <c r="G847" s="85"/>
    </row>
    <row r="848">
      <c r="A848" s="312" t="s">
        <v>17655</v>
      </c>
      <c r="B848" s="644" t="s">
        <v>17656</v>
      </c>
      <c r="C848" s="85" t="s">
        <v>17657</v>
      </c>
      <c r="D848" s="85" t="s">
        <v>17658</v>
      </c>
      <c r="E848" s="85" t="s">
        <v>17659</v>
      </c>
      <c r="F848" s="85" t="s">
        <v>17660</v>
      </c>
      <c r="G848" s="85"/>
    </row>
    <row r="849">
      <c r="A849" s="312" t="s">
        <v>17655</v>
      </c>
      <c r="B849" s="644" t="s">
        <v>17656</v>
      </c>
      <c r="C849" s="85" t="s">
        <v>17661</v>
      </c>
      <c r="D849" s="85" t="s">
        <v>17662</v>
      </c>
      <c r="E849" s="85"/>
      <c r="F849" s="85" t="s">
        <v>17463</v>
      </c>
      <c r="G849" s="85"/>
    </row>
    <row r="850">
      <c r="A850" s="312" t="s">
        <v>230</v>
      </c>
      <c r="B850" s="644" t="s">
        <v>2597</v>
      </c>
      <c r="C850" s="95"/>
      <c r="D850" s="95"/>
      <c r="E850" s="95"/>
      <c r="F850" s="85" t="s">
        <v>17663</v>
      </c>
      <c r="G850" s="85"/>
    </row>
    <row r="851">
      <c r="A851" s="312" t="s">
        <v>230</v>
      </c>
      <c r="B851" s="644" t="s">
        <v>240</v>
      </c>
      <c r="C851" s="85" t="s">
        <v>244</v>
      </c>
      <c r="D851" s="85" t="s">
        <v>13572</v>
      </c>
      <c r="E851" s="95"/>
      <c r="F851" s="85" t="s">
        <v>17463</v>
      </c>
      <c r="G851" s="85"/>
    </row>
    <row r="852">
      <c r="A852" s="312" t="s">
        <v>230</v>
      </c>
      <c r="B852" s="644" t="s">
        <v>240</v>
      </c>
      <c r="C852" s="85" t="s">
        <v>6384</v>
      </c>
      <c r="D852" s="85" t="s">
        <v>10597</v>
      </c>
      <c r="E852" s="95"/>
      <c r="F852" s="95" t="s">
        <v>11258</v>
      </c>
      <c r="G852" s="95"/>
    </row>
    <row r="853">
      <c r="A853" s="312" t="s">
        <v>1181</v>
      </c>
      <c r="B853" s="644" t="s">
        <v>4691</v>
      </c>
      <c r="C853" s="91"/>
      <c r="D853" s="95" t="s">
        <v>17664</v>
      </c>
      <c r="E853" s="95"/>
      <c r="F853" s="95" t="s">
        <v>16680</v>
      </c>
      <c r="G853" s="95"/>
    </row>
    <row r="854">
      <c r="A854" s="312" t="s">
        <v>3979</v>
      </c>
      <c r="B854" s="644" t="s">
        <v>17665</v>
      </c>
      <c r="C854" s="91"/>
      <c r="D854" s="91"/>
      <c r="E854" s="85"/>
      <c r="F854" s="85" t="s">
        <v>17641</v>
      </c>
      <c r="G854" s="85"/>
    </row>
    <row r="855">
      <c r="A855" s="312" t="s">
        <v>687</v>
      </c>
      <c r="B855" s="644" t="s">
        <v>17666</v>
      </c>
      <c r="C855" s="95"/>
      <c r="D855" s="95"/>
      <c r="E855" s="95"/>
      <c r="F855" s="85" t="s">
        <v>17667</v>
      </c>
      <c r="G855" s="85"/>
    </row>
    <row r="856">
      <c r="A856" s="312" t="s">
        <v>687</v>
      </c>
      <c r="B856" s="644" t="s">
        <v>693</v>
      </c>
      <c r="C856" s="85" t="s">
        <v>706</v>
      </c>
      <c r="D856" s="85" t="s">
        <v>714</v>
      </c>
      <c r="E856" s="85" t="s">
        <v>17668</v>
      </c>
      <c r="F856" s="85" t="s">
        <v>17669</v>
      </c>
      <c r="G856" s="95"/>
    </row>
    <row r="857">
      <c r="A857" s="312" t="s">
        <v>687</v>
      </c>
      <c r="B857" s="644" t="s">
        <v>693</v>
      </c>
      <c r="C857" s="95" t="s">
        <v>715</v>
      </c>
      <c r="D857" s="95" t="s">
        <v>716</v>
      </c>
      <c r="E857" s="95"/>
      <c r="F857" s="95" t="s">
        <v>17670</v>
      </c>
      <c r="G857" s="95"/>
    </row>
    <row r="858">
      <c r="A858" s="312" t="s">
        <v>687</v>
      </c>
      <c r="B858" s="644" t="s">
        <v>693</v>
      </c>
      <c r="C858" s="95" t="s">
        <v>715</v>
      </c>
      <c r="D858" s="95" t="s">
        <v>718</v>
      </c>
      <c r="E858" s="95"/>
      <c r="F858" s="95" t="s">
        <v>17670</v>
      </c>
      <c r="G858" s="95"/>
    </row>
    <row r="859">
      <c r="A859" s="312" t="s">
        <v>687</v>
      </c>
      <c r="B859" s="644" t="s">
        <v>693</v>
      </c>
      <c r="C859" s="95" t="s">
        <v>1617</v>
      </c>
      <c r="D859" s="95" t="s">
        <v>1536</v>
      </c>
      <c r="E859" s="95"/>
      <c r="F859" s="95" t="s">
        <v>17671</v>
      </c>
      <c r="G859" s="95"/>
    </row>
    <row r="860">
      <c r="A860" s="312" t="s">
        <v>17672</v>
      </c>
      <c r="B860" s="644" t="s">
        <v>17673</v>
      </c>
      <c r="C860" s="85"/>
      <c r="D860" s="85"/>
      <c r="E860" s="95"/>
      <c r="F860" s="85" t="s">
        <v>11296</v>
      </c>
      <c r="G860" s="85"/>
    </row>
    <row r="861">
      <c r="A861" s="312" t="s">
        <v>248</v>
      </c>
      <c r="B861" s="644" t="s">
        <v>8201</v>
      </c>
      <c r="C861" s="85" t="s">
        <v>17674</v>
      </c>
      <c r="D861" s="85" t="s">
        <v>17675</v>
      </c>
      <c r="E861" s="85"/>
      <c r="F861" s="646" t="s">
        <v>152</v>
      </c>
      <c r="G861" s="85"/>
    </row>
    <row r="862">
      <c r="A862" s="312" t="s">
        <v>248</v>
      </c>
      <c r="B862" s="644" t="s">
        <v>8201</v>
      </c>
      <c r="C862" s="85" t="s">
        <v>6874</v>
      </c>
      <c r="D862" s="85" t="s">
        <v>17676</v>
      </c>
      <c r="E862" s="95"/>
      <c r="F862" s="85" t="s">
        <v>17677</v>
      </c>
      <c r="G862" s="85"/>
    </row>
    <row r="863">
      <c r="A863" s="312" t="s">
        <v>248</v>
      </c>
      <c r="B863" s="644" t="s">
        <v>8201</v>
      </c>
      <c r="C863" s="85" t="s">
        <v>6874</v>
      </c>
      <c r="D863" s="85" t="s">
        <v>17678</v>
      </c>
      <c r="E863" s="95"/>
      <c r="F863" s="85" t="s">
        <v>17677</v>
      </c>
      <c r="G863" s="85"/>
    </row>
    <row r="864">
      <c r="A864" s="312" t="s">
        <v>248</v>
      </c>
      <c r="B864" s="644" t="s">
        <v>8201</v>
      </c>
      <c r="C864" s="85" t="s">
        <v>6894</v>
      </c>
      <c r="D864" s="85" t="s">
        <v>17679</v>
      </c>
      <c r="E864" s="95"/>
      <c r="F864" s="85" t="s">
        <v>17677</v>
      </c>
      <c r="G864" s="85"/>
    </row>
    <row r="865">
      <c r="A865" s="312" t="s">
        <v>248</v>
      </c>
      <c r="B865" s="644" t="s">
        <v>8201</v>
      </c>
      <c r="C865" s="85" t="s">
        <v>6894</v>
      </c>
      <c r="D865" s="85" t="s">
        <v>6901</v>
      </c>
      <c r="E865" s="95"/>
      <c r="F865" s="85" t="s">
        <v>17677</v>
      </c>
      <c r="G865" s="85"/>
    </row>
    <row r="866">
      <c r="A866" s="312" t="s">
        <v>248</v>
      </c>
      <c r="B866" s="644" t="s">
        <v>4496</v>
      </c>
      <c r="C866" s="85" t="s">
        <v>4504</v>
      </c>
      <c r="D866" s="85" t="s">
        <v>17680</v>
      </c>
      <c r="E866" s="95"/>
      <c r="F866" s="85" t="s">
        <v>17681</v>
      </c>
      <c r="G866" s="85"/>
    </row>
    <row r="867">
      <c r="A867" s="312" t="s">
        <v>248</v>
      </c>
      <c r="B867" s="644" t="s">
        <v>4496</v>
      </c>
      <c r="C867" s="85" t="s">
        <v>5067</v>
      </c>
      <c r="D867" s="85" t="s">
        <v>283</v>
      </c>
      <c r="E867" s="95"/>
      <c r="F867" s="85" t="s">
        <v>17681</v>
      </c>
      <c r="G867" s="85"/>
    </row>
    <row r="868">
      <c r="A868" s="312" t="s">
        <v>248</v>
      </c>
      <c r="B868" s="647" t="s">
        <v>4496</v>
      </c>
      <c r="C868" s="85" t="s">
        <v>5067</v>
      </c>
      <c r="D868" s="95" t="s">
        <v>345</v>
      </c>
      <c r="E868" s="95"/>
      <c r="F868" s="85" t="s">
        <v>17682</v>
      </c>
      <c r="G868" s="85"/>
    </row>
    <row r="869">
      <c r="A869" s="312" t="s">
        <v>248</v>
      </c>
      <c r="B869" s="644" t="s">
        <v>4496</v>
      </c>
      <c r="C869" s="85" t="s">
        <v>5067</v>
      </c>
      <c r="D869" s="85" t="s">
        <v>17683</v>
      </c>
      <c r="E869" s="95"/>
      <c r="F869" s="85" t="s">
        <v>10945</v>
      </c>
      <c r="G869" s="85"/>
    </row>
    <row r="870">
      <c r="A870" s="312" t="s">
        <v>248</v>
      </c>
      <c r="B870" s="644" t="s">
        <v>9851</v>
      </c>
      <c r="C870" s="85" t="s">
        <v>5067</v>
      </c>
      <c r="D870" s="85" t="s">
        <v>13105</v>
      </c>
      <c r="E870" s="95"/>
      <c r="F870" s="95" t="s">
        <v>16680</v>
      </c>
      <c r="G870" s="95"/>
    </row>
    <row r="871">
      <c r="A871" s="312" t="s">
        <v>248</v>
      </c>
      <c r="B871" s="644" t="s">
        <v>4908</v>
      </c>
      <c r="C871" s="85" t="s">
        <v>4233</v>
      </c>
      <c r="D871" s="85" t="s">
        <v>17684</v>
      </c>
      <c r="E871" s="95"/>
      <c r="F871" s="85" t="s">
        <v>17685</v>
      </c>
      <c r="G871" s="85"/>
    </row>
    <row r="872">
      <c r="A872" s="312" t="s">
        <v>248</v>
      </c>
      <c r="B872" s="644" t="s">
        <v>4908</v>
      </c>
      <c r="C872" s="95" t="s">
        <v>4233</v>
      </c>
      <c r="D872" s="85" t="s">
        <v>17686</v>
      </c>
      <c r="E872" s="95"/>
      <c r="F872" s="85" t="s">
        <v>11297</v>
      </c>
      <c r="G872" s="85"/>
    </row>
    <row r="873">
      <c r="A873" s="312" t="s">
        <v>248</v>
      </c>
      <c r="B873" s="644" t="s">
        <v>4908</v>
      </c>
      <c r="C873" s="95" t="s">
        <v>4233</v>
      </c>
      <c r="D873" s="85" t="s">
        <v>11759</v>
      </c>
      <c r="E873" s="85" t="s">
        <v>17687</v>
      </c>
      <c r="F873" s="85" t="s">
        <v>17688</v>
      </c>
      <c r="G873" s="85"/>
    </row>
    <row r="874">
      <c r="A874" s="312" t="s">
        <v>248</v>
      </c>
      <c r="B874" s="644" t="s">
        <v>4908</v>
      </c>
      <c r="C874" s="85" t="s">
        <v>4233</v>
      </c>
      <c r="D874" s="95" t="s">
        <v>7759</v>
      </c>
      <c r="E874" s="95"/>
      <c r="F874" s="95" t="s">
        <v>16680</v>
      </c>
      <c r="G874" s="95"/>
    </row>
    <row r="875">
      <c r="A875" s="312" t="s">
        <v>248</v>
      </c>
      <c r="B875" s="644" t="s">
        <v>4908</v>
      </c>
      <c r="C875" s="95" t="s">
        <v>4233</v>
      </c>
      <c r="D875" s="95" t="s">
        <v>17542</v>
      </c>
      <c r="E875" s="95"/>
      <c r="F875" s="95" t="s">
        <v>17689</v>
      </c>
      <c r="G875" s="95"/>
    </row>
    <row r="876">
      <c r="A876" s="312" t="s">
        <v>248</v>
      </c>
      <c r="B876" s="644" t="s">
        <v>4908</v>
      </c>
      <c r="C876" s="95" t="s">
        <v>4233</v>
      </c>
      <c r="D876" s="95" t="s">
        <v>17690</v>
      </c>
      <c r="E876" s="95"/>
      <c r="F876" s="95" t="s">
        <v>17689</v>
      </c>
      <c r="G876" s="95"/>
    </row>
    <row r="877">
      <c r="A877" s="312" t="s">
        <v>248</v>
      </c>
      <c r="B877" s="644" t="s">
        <v>4908</v>
      </c>
      <c r="C877" s="95" t="s">
        <v>4233</v>
      </c>
      <c r="D877" s="85" t="s">
        <v>4909</v>
      </c>
      <c r="E877" s="85"/>
      <c r="F877" s="85" t="s">
        <v>11296</v>
      </c>
      <c r="G877" s="95"/>
    </row>
    <row r="878">
      <c r="A878" s="312" t="s">
        <v>248</v>
      </c>
      <c r="B878" s="644" t="s">
        <v>4908</v>
      </c>
      <c r="C878" s="85" t="s">
        <v>250</v>
      </c>
      <c r="D878" s="85" t="s">
        <v>251</v>
      </c>
      <c r="E878" s="95"/>
      <c r="F878" s="95" t="s">
        <v>17689</v>
      </c>
      <c r="G878" s="95"/>
    </row>
    <row r="879">
      <c r="A879" s="312" t="s">
        <v>248</v>
      </c>
      <c r="B879" s="644" t="s">
        <v>4908</v>
      </c>
      <c r="C879" s="91" t="s">
        <v>4513</v>
      </c>
      <c r="D879" s="91" t="s">
        <v>5140</v>
      </c>
      <c r="E879" s="91"/>
      <c r="F879" s="91" t="s">
        <v>17691</v>
      </c>
      <c r="G879" s="91"/>
    </row>
    <row r="880">
      <c r="A880" s="312" t="s">
        <v>248</v>
      </c>
      <c r="B880" s="644" t="s">
        <v>4908</v>
      </c>
      <c r="C880" s="91" t="s">
        <v>4513</v>
      </c>
      <c r="D880" s="95" t="s">
        <v>5144</v>
      </c>
      <c r="E880" s="95"/>
      <c r="F880" s="85" t="s">
        <v>17692</v>
      </c>
      <c r="G880" s="85"/>
    </row>
    <row r="881">
      <c r="A881" s="312" t="s">
        <v>248</v>
      </c>
      <c r="B881" s="644" t="s">
        <v>4908</v>
      </c>
      <c r="C881" s="91" t="s">
        <v>4513</v>
      </c>
      <c r="D881" s="91" t="s">
        <v>11792</v>
      </c>
      <c r="E881" s="95"/>
      <c r="F881" s="85" t="s">
        <v>17486</v>
      </c>
      <c r="G881" s="95"/>
    </row>
    <row r="882">
      <c r="A882" s="312" t="s">
        <v>248</v>
      </c>
      <c r="B882" s="644" t="s">
        <v>4908</v>
      </c>
      <c r="C882" s="85" t="s">
        <v>4913</v>
      </c>
      <c r="D882" s="95" t="s">
        <v>7759</v>
      </c>
      <c r="E882" s="95"/>
      <c r="F882" s="95" t="s">
        <v>16680</v>
      </c>
      <c r="G882" s="95"/>
    </row>
    <row r="883">
      <c r="A883" s="312" t="s">
        <v>248</v>
      </c>
      <c r="B883" s="644" t="s">
        <v>4908</v>
      </c>
      <c r="C883" s="85" t="s">
        <v>4913</v>
      </c>
      <c r="D883" s="85" t="s">
        <v>368</v>
      </c>
      <c r="E883" s="95"/>
      <c r="F883" s="85" t="s">
        <v>17693</v>
      </c>
      <c r="G883" s="95"/>
    </row>
    <row r="884">
      <c r="A884" s="312" t="s">
        <v>248</v>
      </c>
      <c r="B884" s="644" t="s">
        <v>17694</v>
      </c>
      <c r="C884" s="85" t="s">
        <v>4913</v>
      </c>
      <c r="D884" s="91" t="s">
        <v>9050</v>
      </c>
      <c r="E884" s="95"/>
      <c r="F884" s="85" t="s">
        <v>17695</v>
      </c>
      <c r="G884" s="85"/>
    </row>
    <row r="885">
      <c r="A885" s="312" t="s">
        <v>248</v>
      </c>
      <c r="B885" s="644" t="s">
        <v>17694</v>
      </c>
      <c r="C885" s="85" t="s">
        <v>4913</v>
      </c>
      <c r="D885" s="91" t="s">
        <v>7685</v>
      </c>
      <c r="E885" s="95"/>
      <c r="F885" s="95" t="s">
        <v>17595</v>
      </c>
      <c r="G885" s="95"/>
    </row>
    <row r="886">
      <c r="A886" s="312" t="s">
        <v>248</v>
      </c>
      <c r="B886" s="644" t="s">
        <v>9856</v>
      </c>
      <c r="C886" s="91" t="s">
        <v>4581</v>
      </c>
      <c r="D886" s="91" t="s">
        <v>6330</v>
      </c>
      <c r="E886" s="95"/>
      <c r="F886" s="85" t="s">
        <v>9472</v>
      </c>
      <c r="G886" s="85"/>
    </row>
    <row r="887">
      <c r="A887" s="312" t="s">
        <v>248</v>
      </c>
      <c r="B887" s="644" t="s">
        <v>4580</v>
      </c>
      <c r="C887" s="91" t="s">
        <v>4581</v>
      </c>
      <c r="D887" s="91" t="s">
        <v>11066</v>
      </c>
      <c r="E887" s="95"/>
      <c r="F887" s="85" t="s">
        <v>17696</v>
      </c>
      <c r="G887" s="85"/>
    </row>
    <row r="888">
      <c r="A888" s="312" t="s">
        <v>248</v>
      </c>
      <c r="B888" s="644" t="s">
        <v>4580</v>
      </c>
      <c r="C888" s="91" t="s">
        <v>4581</v>
      </c>
      <c r="D888" s="91" t="s">
        <v>9483</v>
      </c>
      <c r="E888" s="95"/>
      <c r="F888" s="85" t="s">
        <v>9472</v>
      </c>
      <c r="G888" s="85"/>
    </row>
    <row r="889">
      <c r="A889" s="312" t="s">
        <v>248</v>
      </c>
      <c r="B889" s="644" t="s">
        <v>11069</v>
      </c>
      <c r="C889" s="91" t="s">
        <v>4581</v>
      </c>
      <c r="D889" s="91" t="s">
        <v>11072</v>
      </c>
      <c r="E889" s="95"/>
      <c r="F889" s="85" t="s">
        <v>17697</v>
      </c>
      <c r="G889" s="85"/>
    </row>
    <row r="890">
      <c r="A890" s="312" t="s">
        <v>988</v>
      </c>
      <c r="B890" s="644" t="s">
        <v>6938</v>
      </c>
      <c r="C890" s="85" t="s">
        <v>17698</v>
      </c>
      <c r="D890" s="85" t="s">
        <v>17699</v>
      </c>
      <c r="E890" s="85" t="s">
        <v>9741</v>
      </c>
      <c r="F890" s="85" t="s">
        <v>17616</v>
      </c>
      <c r="G890" s="85"/>
    </row>
    <row r="891">
      <c r="A891" s="312" t="s">
        <v>988</v>
      </c>
      <c r="B891" s="644" t="s">
        <v>994</v>
      </c>
      <c r="C891" s="85" t="s">
        <v>17700</v>
      </c>
      <c r="D891" s="85" t="s">
        <v>17701</v>
      </c>
      <c r="E891" s="85" t="s">
        <v>17702</v>
      </c>
      <c r="F891" s="85" t="s">
        <v>17616</v>
      </c>
      <c r="G891" s="85"/>
    </row>
    <row r="892">
      <c r="A892" s="312" t="s">
        <v>388</v>
      </c>
      <c r="B892" s="644" t="s">
        <v>1347</v>
      </c>
      <c r="C892" s="85" t="s">
        <v>7472</v>
      </c>
      <c r="D892" s="85" t="s">
        <v>17703</v>
      </c>
      <c r="E892" s="85" t="s">
        <v>17704</v>
      </c>
      <c r="F892" s="85" t="s">
        <v>17705</v>
      </c>
      <c r="G892" s="85"/>
    </row>
    <row r="893">
      <c r="A893" s="312" t="s">
        <v>388</v>
      </c>
      <c r="B893" s="644" t="s">
        <v>1010</v>
      </c>
      <c r="C893" s="85" t="s">
        <v>2174</v>
      </c>
      <c r="D893" s="85" t="s">
        <v>2176</v>
      </c>
      <c r="E893" s="95"/>
      <c r="F893" s="85" t="s">
        <v>17706</v>
      </c>
      <c r="G893" s="85"/>
    </row>
    <row r="894">
      <c r="A894" s="312" t="s">
        <v>388</v>
      </c>
      <c r="B894" s="644" t="s">
        <v>1010</v>
      </c>
      <c r="C894" s="85" t="s">
        <v>2177</v>
      </c>
      <c r="D894" s="85" t="s">
        <v>17707</v>
      </c>
      <c r="E894" s="95"/>
      <c r="F894" s="95" t="s">
        <v>16680</v>
      </c>
      <c r="G894" s="95"/>
    </row>
    <row r="895">
      <c r="A895" s="312" t="s">
        <v>388</v>
      </c>
      <c r="B895" s="644" t="s">
        <v>1010</v>
      </c>
      <c r="C895" s="85" t="s">
        <v>9887</v>
      </c>
      <c r="D895" s="85" t="s">
        <v>2850</v>
      </c>
      <c r="E895" s="95"/>
      <c r="F895" s="85" t="s">
        <v>17708</v>
      </c>
      <c r="G895" s="85"/>
    </row>
    <row r="896">
      <c r="A896" s="312" t="s">
        <v>388</v>
      </c>
      <c r="B896" s="644" t="s">
        <v>1010</v>
      </c>
      <c r="C896" s="85" t="s">
        <v>9887</v>
      </c>
      <c r="D896" s="85" t="s">
        <v>17709</v>
      </c>
      <c r="E896" s="95"/>
      <c r="F896" s="85" t="s">
        <v>17681</v>
      </c>
      <c r="G896" s="85"/>
    </row>
    <row r="897">
      <c r="A897" s="312" t="s">
        <v>388</v>
      </c>
      <c r="B897" s="644" t="s">
        <v>1010</v>
      </c>
      <c r="C897" s="85" t="s">
        <v>2185</v>
      </c>
      <c r="D897" s="85" t="s">
        <v>2186</v>
      </c>
      <c r="E897" s="95"/>
      <c r="F897" s="85" t="s">
        <v>17641</v>
      </c>
      <c r="G897" s="85"/>
    </row>
    <row r="898">
      <c r="A898" s="312" t="s">
        <v>388</v>
      </c>
      <c r="B898" s="644" t="s">
        <v>1010</v>
      </c>
      <c r="C898" s="85" t="s">
        <v>11853</v>
      </c>
      <c r="D898" s="85" t="s">
        <v>368</v>
      </c>
      <c r="E898" s="95"/>
      <c r="F898" s="85" t="s">
        <v>17705</v>
      </c>
      <c r="G898" s="85"/>
    </row>
    <row r="899">
      <c r="A899" s="312" t="s">
        <v>388</v>
      </c>
      <c r="B899" s="644" t="s">
        <v>3993</v>
      </c>
      <c r="C899" s="85"/>
      <c r="D899" s="85"/>
      <c r="E899" s="95"/>
      <c r="F899" s="85"/>
      <c r="G899" s="85"/>
    </row>
    <row r="900">
      <c r="A900" s="312" t="s">
        <v>1016</v>
      </c>
      <c r="B900" s="644" t="s">
        <v>1017</v>
      </c>
      <c r="C900" s="85" t="s">
        <v>1027</v>
      </c>
      <c r="D900" s="85" t="s">
        <v>5957</v>
      </c>
      <c r="E900" s="95"/>
      <c r="F900" s="85" t="s">
        <v>17710</v>
      </c>
      <c r="G900" s="85"/>
    </row>
    <row r="901">
      <c r="A901" s="312" t="s">
        <v>1016</v>
      </c>
      <c r="B901" s="644" t="s">
        <v>5628</v>
      </c>
      <c r="C901" s="85" t="s">
        <v>3632</v>
      </c>
      <c r="D901" s="85" t="s">
        <v>2075</v>
      </c>
      <c r="E901" s="95"/>
      <c r="F901" s="85" t="s">
        <v>16680</v>
      </c>
      <c r="G901" s="85"/>
    </row>
    <row r="902">
      <c r="A902" s="312" t="s">
        <v>2927</v>
      </c>
      <c r="B902" s="644" t="s">
        <v>17711</v>
      </c>
      <c r="C902" s="85"/>
      <c r="D902" s="85"/>
      <c r="E902" s="85"/>
      <c r="F902" s="85" t="s">
        <v>17712</v>
      </c>
      <c r="G902" s="85"/>
    </row>
    <row r="903">
      <c r="A903" s="312" t="s">
        <v>1035</v>
      </c>
      <c r="B903" s="648" t="s">
        <v>17713</v>
      </c>
      <c r="C903" s="42" t="s">
        <v>17714</v>
      </c>
      <c r="D903" s="42" t="s">
        <v>17715</v>
      </c>
      <c r="E903" s="95"/>
      <c r="F903" s="85" t="s">
        <v>17716</v>
      </c>
      <c r="G903" s="85"/>
    </row>
    <row r="904">
      <c r="A904" s="312" t="s">
        <v>1035</v>
      </c>
      <c r="B904" s="648" t="s">
        <v>17713</v>
      </c>
      <c r="C904" s="42" t="s">
        <v>17717</v>
      </c>
      <c r="D904" s="42" t="s">
        <v>17718</v>
      </c>
      <c r="E904" s="95"/>
      <c r="F904" s="85" t="s">
        <v>17716</v>
      </c>
      <c r="G904" s="85"/>
    </row>
    <row r="905">
      <c r="A905" s="312" t="s">
        <v>1035</v>
      </c>
      <c r="B905" s="648" t="s">
        <v>17713</v>
      </c>
      <c r="C905" s="42" t="s">
        <v>17717</v>
      </c>
      <c r="D905" s="42" t="s">
        <v>17719</v>
      </c>
      <c r="E905" s="95"/>
      <c r="F905" s="85" t="s">
        <v>17716</v>
      </c>
      <c r="G905" s="85"/>
    </row>
    <row r="906">
      <c r="A906" s="312" t="s">
        <v>636</v>
      </c>
      <c r="B906" s="648" t="s">
        <v>637</v>
      </c>
      <c r="C906" s="42" t="s">
        <v>725</v>
      </c>
      <c r="D906" s="42" t="s">
        <v>726</v>
      </c>
      <c r="E906" s="95"/>
      <c r="F906" s="85" t="s">
        <v>11296</v>
      </c>
      <c r="G906" s="85"/>
    </row>
    <row r="907">
      <c r="A907" s="312" t="s">
        <v>636</v>
      </c>
      <c r="B907" s="648" t="s">
        <v>760</v>
      </c>
      <c r="C907" s="91" t="s">
        <v>17720</v>
      </c>
      <c r="D907" s="91" t="s">
        <v>17721</v>
      </c>
      <c r="E907" s="95"/>
      <c r="F907" s="85" t="s">
        <v>11296</v>
      </c>
      <c r="G907" s="85"/>
    </row>
    <row r="908">
      <c r="A908" s="312" t="s">
        <v>636</v>
      </c>
      <c r="B908" s="648" t="s">
        <v>763</v>
      </c>
      <c r="C908" s="91" t="s">
        <v>1087</v>
      </c>
      <c r="D908" s="91" t="s">
        <v>1090</v>
      </c>
      <c r="E908" s="85" t="s">
        <v>7223</v>
      </c>
      <c r="F908" s="85" t="s">
        <v>17652</v>
      </c>
      <c r="G908" s="85"/>
    </row>
    <row r="909">
      <c r="A909" s="312" t="s">
        <v>1107</v>
      </c>
      <c r="B909" s="644" t="s">
        <v>5166</v>
      </c>
      <c r="C909" s="91" t="s">
        <v>17722</v>
      </c>
      <c r="D909" s="91" t="s">
        <v>17723</v>
      </c>
      <c r="E909" s="85" t="s">
        <v>7223</v>
      </c>
      <c r="F909" s="85" t="s">
        <v>11296</v>
      </c>
      <c r="G909" s="85"/>
    </row>
    <row r="910">
      <c r="A910" s="312" t="s">
        <v>566</v>
      </c>
      <c r="B910" s="644" t="s">
        <v>11324</v>
      </c>
      <c r="C910" s="91" t="s">
        <v>5549</v>
      </c>
      <c r="D910" s="91" t="s">
        <v>17724</v>
      </c>
      <c r="E910" s="95"/>
      <c r="F910" s="85" t="s">
        <v>17725</v>
      </c>
      <c r="G910" s="85"/>
    </row>
    <row r="911">
      <c r="A911" s="312" t="s">
        <v>566</v>
      </c>
      <c r="B911" s="644" t="s">
        <v>11324</v>
      </c>
      <c r="C911" s="91" t="s">
        <v>5523</v>
      </c>
      <c r="D911" s="91" t="s">
        <v>266</v>
      </c>
      <c r="E911" s="95"/>
      <c r="F911" s="85" t="s">
        <v>17725</v>
      </c>
      <c r="G911" s="85"/>
    </row>
    <row r="912">
      <c r="A912" s="312" t="s">
        <v>566</v>
      </c>
      <c r="B912" s="644" t="s">
        <v>17007</v>
      </c>
      <c r="C912" s="91" t="s">
        <v>5534</v>
      </c>
      <c r="D912" s="91" t="s">
        <v>17726</v>
      </c>
      <c r="E912" s="85" t="s">
        <v>5444</v>
      </c>
      <c r="F912" s="85" t="s">
        <v>17727</v>
      </c>
      <c r="G912" s="85"/>
    </row>
    <row r="913">
      <c r="A913" s="312" t="s">
        <v>566</v>
      </c>
      <c r="B913" s="644" t="s">
        <v>17007</v>
      </c>
      <c r="C913" s="91" t="s">
        <v>5549</v>
      </c>
      <c r="D913" s="91" t="s">
        <v>17728</v>
      </c>
      <c r="E913" s="85" t="s">
        <v>5444</v>
      </c>
      <c r="F913" s="85" t="s">
        <v>17729</v>
      </c>
      <c r="G913" s="85"/>
    </row>
    <row r="914">
      <c r="A914" s="312" t="s">
        <v>566</v>
      </c>
      <c r="B914" s="644" t="s">
        <v>17007</v>
      </c>
      <c r="C914" s="91" t="s">
        <v>5549</v>
      </c>
      <c r="D914" s="91" t="s">
        <v>17730</v>
      </c>
      <c r="E914" s="85" t="s">
        <v>5444</v>
      </c>
      <c r="F914" s="85" t="s">
        <v>17731</v>
      </c>
      <c r="G914" s="85"/>
    </row>
    <row r="915">
      <c r="A915" s="312" t="s">
        <v>566</v>
      </c>
      <c r="B915" s="644" t="s">
        <v>17007</v>
      </c>
      <c r="C915" s="91" t="s">
        <v>5549</v>
      </c>
      <c r="D915" s="91" t="s">
        <v>17732</v>
      </c>
      <c r="E915" s="85" t="s">
        <v>5444</v>
      </c>
      <c r="F915" s="85" t="s">
        <v>17595</v>
      </c>
      <c r="G915" s="85"/>
    </row>
    <row r="916">
      <c r="A916" s="312" t="s">
        <v>566</v>
      </c>
      <c r="B916" s="644" t="s">
        <v>17007</v>
      </c>
      <c r="C916" s="91" t="s">
        <v>5552</v>
      </c>
      <c r="D916" s="91" t="s">
        <v>17733</v>
      </c>
      <c r="E916" s="85"/>
      <c r="F916" s="85" t="s">
        <v>17734</v>
      </c>
      <c r="G916" s="85"/>
    </row>
    <row r="917">
      <c r="A917" s="312" t="s">
        <v>566</v>
      </c>
      <c r="B917" s="644" t="s">
        <v>17007</v>
      </c>
      <c r="C917" s="91" t="s">
        <v>5552</v>
      </c>
      <c r="D917" s="91" t="s">
        <v>17735</v>
      </c>
      <c r="E917" s="95"/>
      <c r="F917" s="85" t="s">
        <v>17736</v>
      </c>
      <c r="G917" s="85"/>
    </row>
    <row r="918">
      <c r="A918" s="312" t="s">
        <v>566</v>
      </c>
      <c r="B918" s="644" t="s">
        <v>17007</v>
      </c>
      <c r="C918" s="91" t="s">
        <v>5554</v>
      </c>
      <c r="D918" s="91" t="s">
        <v>17737</v>
      </c>
      <c r="E918" s="85"/>
      <c r="F918" s="85" t="s">
        <v>17738</v>
      </c>
      <c r="G918" s="85"/>
    </row>
    <row r="919">
      <c r="A919" s="312" t="s">
        <v>566</v>
      </c>
      <c r="B919" s="644" t="s">
        <v>17274</v>
      </c>
      <c r="C919" s="91"/>
      <c r="D919" s="91"/>
      <c r="E919" s="85" t="s">
        <v>1632</v>
      </c>
      <c r="F919" s="95" t="s">
        <v>17595</v>
      </c>
      <c r="G919" s="95"/>
    </row>
    <row r="920">
      <c r="A920" s="312" t="s">
        <v>234</v>
      </c>
      <c r="B920" s="644" t="s">
        <v>17739</v>
      </c>
      <c r="C920" s="91" t="s">
        <v>17740</v>
      </c>
      <c r="D920" s="91" t="s">
        <v>17741</v>
      </c>
      <c r="E920" s="91"/>
      <c r="F920" s="85" t="s">
        <v>17607</v>
      </c>
      <c r="G920" s="95"/>
    </row>
    <row r="921">
      <c r="A921" s="312" t="s">
        <v>234</v>
      </c>
      <c r="B921" s="644" t="s">
        <v>17739</v>
      </c>
      <c r="C921" s="91" t="s">
        <v>17742</v>
      </c>
      <c r="D921" s="91" t="s">
        <v>17743</v>
      </c>
      <c r="E921" s="91"/>
      <c r="F921" s="85" t="s">
        <v>17607</v>
      </c>
      <c r="G921" s="95"/>
    </row>
    <row r="922">
      <c r="A922" s="312" t="s">
        <v>234</v>
      </c>
      <c r="B922" s="644" t="s">
        <v>17739</v>
      </c>
      <c r="C922" s="91" t="s">
        <v>17742</v>
      </c>
      <c r="D922" s="91" t="s">
        <v>17744</v>
      </c>
      <c r="E922" s="91"/>
      <c r="F922" s="85" t="s">
        <v>17607</v>
      </c>
      <c r="G922" s="95"/>
    </row>
    <row r="923">
      <c r="A923" s="312" t="s">
        <v>234</v>
      </c>
      <c r="B923" s="644" t="s">
        <v>17739</v>
      </c>
      <c r="C923" s="91" t="s">
        <v>17742</v>
      </c>
      <c r="D923" s="91" t="s">
        <v>17745</v>
      </c>
      <c r="E923" s="91"/>
      <c r="F923" s="85" t="s">
        <v>17607</v>
      </c>
      <c r="G923" s="95"/>
    </row>
    <row r="924">
      <c r="A924" s="60" t="s">
        <v>366</v>
      </c>
    </row>
    <row r="925">
      <c r="A925" s="312" t="s">
        <v>4788</v>
      </c>
      <c r="B925" s="644" t="s">
        <v>10753</v>
      </c>
      <c r="C925" s="91"/>
      <c r="D925" s="91"/>
      <c r="E925" s="91" t="s">
        <v>9445</v>
      </c>
      <c r="F925" s="91" t="s">
        <v>17117</v>
      </c>
      <c r="G925" s="9"/>
    </row>
    <row r="926">
      <c r="A926" s="312" t="s">
        <v>326</v>
      </c>
      <c r="B926" s="644" t="s">
        <v>10137</v>
      </c>
      <c r="C926" s="91"/>
      <c r="D926" s="91"/>
      <c r="E926" s="91"/>
      <c r="F926" s="42" t="s">
        <v>17746</v>
      </c>
      <c r="G926" s="10"/>
    </row>
    <row r="927">
      <c r="A927" s="312" t="s">
        <v>326</v>
      </c>
      <c r="B927" s="644" t="s">
        <v>17617</v>
      </c>
      <c r="C927" s="91"/>
      <c r="D927" s="91"/>
      <c r="E927" s="91" t="s">
        <v>2350</v>
      </c>
      <c r="F927" s="85" t="s">
        <v>17474</v>
      </c>
      <c r="G927" s="100"/>
    </row>
    <row r="928">
      <c r="A928" s="312" t="s">
        <v>326</v>
      </c>
      <c r="B928" s="644" t="s">
        <v>17617</v>
      </c>
      <c r="C928" s="91"/>
      <c r="D928" s="91"/>
      <c r="E928" s="91" t="s">
        <v>1007</v>
      </c>
      <c r="F928" s="85" t="s">
        <v>17474</v>
      </c>
      <c r="G928" s="100"/>
    </row>
    <row r="929">
      <c r="A929" s="312" t="s">
        <v>326</v>
      </c>
      <c r="B929" s="644" t="s">
        <v>17617</v>
      </c>
      <c r="C929" s="91"/>
      <c r="D929" s="91" t="s">
        <v>329</v>
      </c>
      <c r="E929" s="91" t="s">
        <v>17747</v>
      </c>
      <c r="F929" s="85" t="s">
        <v>17474</v>
      </c>
      <c r="G929" s="100"/>
    </row>
    <row r="930">
      <c r="A930" s="312" t="s">
        <v>326</v>
      </c>
      <c r="B930" s="644" t="s">
        <v>864</v>
      </c>
      <c r="C930" s="91"/>
      <c r="D930" s="91" t="s">
        <v>17748</v>
      </c>
      <c r="E930" s="91"/>
      <c r="F930" s="85" t="s">
        <v>17474</v>
      </c>
      <c r="G930" s="100"/>
    </row>
    <row r="931">
      <c r="A931" s="312" t="s">
        <v>326</v>
      </c>
      <c r="B931" s="644" t="s">
        <v>864</v>
      </c>
      <c r="C931" s="91"/>
      <c r="D931" s="91" t="s">
        <v>7706</v>
      </c>
      <c r="E931" s="91" t="s">
        <v>17749</v>
      </c>
      <c r="F931" s="85" t="s">
        <v>17474</v>
      </c>
      <c r="G931" s="100"/>
    </row>
    <row r="932">
      <c r="A932" s="312" t="s">
        <v>248</v>
      </c>
      <c r="B932" s="644" t="s">
        <v>4496</v>
      </c>
      <c r="C932" s="85"/>
      <c r="D932" s="85"/>
      <c r="E932" s="85" t="s">
        <v>4764</v>
      </c>
      <c r="F932" s="85" t="s">
        <v>17681</v>
      </c>
      <c r="G932" s="89"/>
    </row>
    <row r="933">
      <c r="A933" s="312" t="s">
        <v>248</v>
      </c>
      <c r="B933" s="644" t="s">
        <v>4496</v>
      </c>
      <c r="C933" s="85"/>
      <c r="D933" s="85"/>
      <c r="E933" s="85" t="s">
        <v>8023</v>
      </c>
      <c r="F933" s="85" t="s">
        <v>17681</v>
      </c>
      <c r="G933" s="89"/>
    </row>
    <row r="934">
      <c r="A934" s="312" t="s">
        <v>248</v>
      </c>
      <c r="B934" s="644" t="s">
        <v>4496</v>
      </c>
      <c r="C934" s="85"/>
      <c r="D934" s="85" t="s">
        <v>368</v>
      </c>
      <c r="E934" s="85" t="s">
        <v>17750</v>
      </c>
      <c r="F934" s="85" t="s">
        <v>17681</v>
      </c>
      <c r="G934" s="89"/>
    </row>
    <row r="935">
      <c r="A935" s="312" t="s">
        <v>388</v>
      </c>
      <c r="B935" s="644" t="s">
        <v>1010</v>
      </c>
      <c r="C935" s="85" t="s">
        <v>2144</v>
      </c>
      <c r="D935" s="85" t="s">
        <v>368</v>
      </c>
      <c r="E935" s="95"/>
      <c r="F935" s="85" t="s">
        <v>17729</v>
      </c>
      <c r="G935" s="89"/>
    </row>
    <row r="936">
      <c r="A936" s="312" t="s">
        <v>388</v>
      </c>
      <c r="B936" s="644" t="s">
        <v>1010</v>
      </c>
      <c r="C936" s="85" t="s">
        <v>1655</v>
      </c>
      <c r="D936" s="85" t="s">
        <v>368</v>
      </c>
      <c r="E936" s="95"/>
      <c r="F936" s="85" t="s">
        <v>11296</v>
      </c>
      <c r="G936" s="89"/>
    </row>
    <row r="937">
      <c r="A937" s="312" t="s">
        <v>2927</v>
      </c>
      <c r="B937" s="644" t="s">
        <v>368</v>
      </c>
      <c r="C937" s="91"/>
      <c r="D937" s="91"/>
      <c r="E937" s="91" t="s">
        <v>17751</v>
      </c>
      <c r="F937" s="85" t="s">
        <v>17752</v>
      </c>
      <c r="G937" s="100"/>
    </row>
    <row r="938">
      <c r="A938" s="312" t="s">
        <v>2927</v>
      </c>
      <c r="B938" s="644" t="s">
        <v>17753</v>
      </c>
      <c r="C938" s="91"/>
      <c r="D938" s="91"/>
      <c r="E938" s="85" t="s">
        <v>17754</v>
      </c>
      <c r="F938" s="85" t="s">
        <v>17641</v>
      </c>
      <c r="G938" s="89"/>
    </row>
    <row r="939">
      <c r="A939" s="312" t="s">
        <v>2927</v>
      </c>
      <c r="B939" s="644" t="s">
        <v>14205</v>
      </c>
      <c r="C939" s="85"/>
      <c r="D939" s="85"/>
      <c r="E939" s="85" t="s">
        <v>17755</v>
      </c>
      <c r="F939" s="85" t="s">
        <v>17474</v>
      </c>
      <c r="G939" s="89"/>
    </row>
    <row r="940">
      <c r="A940" s="312" t="s">
        <v>566</v>
      </c>
      <c r="B940" s="644" t="s">
        <v>17007</v>
      </c>
      <c r="C940" s="91"/>
      <c r="D940" s="91"/>
      <c r="E940" s="91" t="s">
        <v>4215</v>
      </c>
      <c r="F940" s="85" t="s">
        <v>17529</v>
      </c>
      <c r="G940" s="89"/>
    </row>
    <row r="941">
      <c r="A941" s="312" t="s">
        <v>566</v>
      </c>
      <c r="B941" s="644" t="s">
        <v>17007</v>
      </c>
      <c r="C941" s="91"/>
      <c r="D941" s="91"/>
      <c r="E941" s="91" t="s">
        <v>17756</v>
      </c>
      <c r="F941" s="85" t="s">
        <v>17757</v>
      </c>
      <c r="G941" s="89"/>
    </row>
    <row r="942">
      <c r="A942" s="312" t="s">
        <v>566</v>
      </c>
      <c r="B942" s="644" t="s">
        <v>17007</v>
      </c>
      <c r="C942" s="91"/>
      <c r="D942" s="91"/>
      <c r="E942" s="91" t="s">
        <v>17758</v>
      </c>
      <c r="F942" s="85" t="s">
        <v>17759</v>
      </c>
      <c r="G942" s="89"/>
    </row>
    <row r="943">
      <c r="A943" s="312" t="s">
        <v>368</v>
      </c>
      <c r="B943" s="644" t="s">
        <v>368</v>
      </c>
      <c r="C943" s="91"/>
      <c r="D943" s="91" t="s">
        <v>8173</v>
      </c>
      <c r="E943" s="91" t="s">
        <v>17760</v>
      </c>
      <c r="F943" s="85" t="s">
        <v>17474</v>
      </c>
      <c r="G943" s="100"/>
    </row>
    <row r="944">
      <c r="A944" s="312" t="s">
        <v>368</v>
      </c>
      <c r="B944" s="644" t="s">
        <v>368</v>
      </c>
      <c r="C944" s="91"/>
      <c r="D944" s="91"/>
      <c r="E944" s="91" t="s">
        <v>16697</v>
      </c>
      <c r="F944" s="85" t="s">
        <v>17761</v>
      </c>
      <c r="G944" s="100"/>
    </row>
    <row r="945">
      <c r="A945" s="312" t="s">
        <v>368</v>
      </c>
      <c r="B945" s="644" t="s">
        <v>368</v>
      </c>
      <c r="C945" s="91"/>
      <c r="D945" s="91"/>
      <c r="E945" s="91" t="s">
        <v>4596</v>
      </c>
      <c r="F945" s="85" t="s">
        <v>17762</v>
      </c>
      <c r="G945" s="100"/>
    </row>
    <row r="946">
      <c r="A946" s="50" t="s">
        <v>1983</v>
      </c>
    </row>
    <row r="947">
      <c r="A947" s="312" t="s">
        <v>248</v>
      </c>
      <c r="B947" s="644" t="s">
        <v>368</v>
      </c>
      <c r="C947" s="91" t="s">
        <v>368</v>
      </c>
      <c r="D947" s="91" t="s">
        <v>368</v>
      </c>
      <c r="E947" s="91"/>
      <c r="F947" s="85" t="s">
        <v>17763</v>
      </c>
      <c r="G947" s="100"/>
    </row>
    <row r="948">
      <c r="A948" s="1" t="s">
        <v>17764</v>
      </c>
    </row>
    <row r="949">
      <c r="A949" s="228" t="s">
        <v>4788</v>
      </c>
      <c r="B949" s="158" t="s">
        <v>5289</v>
      </c>
      <c r="C949" s="91" t="s">
        <v>17765</v>
      </c>
      <c r="D949" s="85" t="s">
        <v>9942</v>
      </c>
      <c r="E949" s="95"/>
      <c r="F949" s="85" t="s">
        <v>17766</v>
      </c>
      <c r="G949" s="85"/>
    </row>
    <row r="950">
      <c r="A950" s="228" t="s">
        <v>4788</v>
      </c>
      <c r="B950" s="158" t="s">
        <v>7260</v>
      </c>
      <c r="C950" s="91" t="s">
        <v>8190</v>
      </c>
      <c r="D950" s="85" t="s">
        <v>17767</v>
      </c>
      <c r="E950" s="95"/>
      <c r="F950" s="85" t="s">
        <v>17768</v>
      </c>
      <c r="G950" s="85"/>
    </row>
    <row r="951">
      <c r="A951" s="228" t="s">
        <v>4788</v>
      </c>
      <c r="B951" s="158" t="s">
        <v>7260</v>
      </c>
      <c r="C951" s="91" t="s">
        <v>7251</v>
      </c>
      <c r="D951" s="85" t="s">
        <v>17769</v>
      </c>
      <c r="E951" s="95"/>
      <c r="F951" s="85" t="s">
        <v>17768</v>
      </c>
      <c r="G951" s="85"/>
    </row>
    <row r="952">
      <c r="A952" s="228" t="s">
        <v>316</v>
      </c>
      <c r="B952" s="158" t="s">
        <v>4651</v>
      </c>
      <c r="C952" s="91"/>
      <c r="D952" s="85" t="s">
        <v>17770</v>
      </c>
      <c r="E952" s="95"/>
      <c r="F952" s="95" t="s">
        <v>17771</v>
      </c>
      <c r="G952" s="95"/>
    </row>
    <row r="953">
      <c r="A953" s="228" t="s">
        <v>316</v>
      </c>
      <c r="B953" s="158" t="s">
        <v>4651</v>
      </c>
      <c r="C953" s="91" t="s">
        <v>1451</v>
      </c>
      <c r="D953" s="85" t="s">
        <v>17608</v>
      </c>
      <c r="E953" s="95"/>
      <c r="F953" s="85" t="s">
        <v>17772</v>
      </c>
      <c r="G953" s="85"/>
    </row>
    <row r="954">
      <c r="A954" s="228" t="s">
        <v>316</v>
      </c>
      <c r="B954" s="158" t="s">
        <v>2450</v>
      </c>
      <c r="C954" s="91" t="s">
        <v>17773</v>
      </c>
      <c r="D954" s="85" t="s">
        <v>17774</v>
      </c>
      <c r="E954" s="95"/>
      <c r="F954" s="85" t="s">
        <v>17775</v>
      </c>
      <c r="G954" s="85"/>
    </row>
    <row r="955">
      <c r="A955" s="228" t="s">
        <v>316</v>
      </c>
      <c r="B955" s="158" t="s">
        <v>6615</v>
      </c>
      <c r="C955" s="91"/>
      <c r="D955" s="85"/>
      <c r="E955" s="85" t="s">
        <v>17776</v>
      </c>
      <c r="F955" s="85" t="s">
        <v>17777</v>
      </c>
      <c r="G955" s="85"/>
    </row>
    <row r="956">
      <c r="A956" s="228" t="s">
        <v>451</v>
      </c>
      <c r="B956" s="158" t="s">
        <v>17778</v>
      </c>
      <c r="C956" s="85" t="s">
        <v>17779</v>
      </c>
      <c r="D956" s="85" t="s">
        <v>17780</v>
      </c>
      <c r="E956" s="95"/>
      <c r="F956" s="85" t="s">
        <v>17781</v>
      </c>
      <c r="G956" s="85"/>
    </row>
    <row r="957">
      <c r="A957" s="228" t="s">
        <v>451</v>
      </c>
      <c r="B957" s="158" t="s">
        <v>17778</v>
      </c>
      <c r="C957" s="85" t="s">
        <v>17779</v>
      </c>
      <c r="D957" s="85" t="s">
        <v>17782</v>
      </c>
      <c r="E957" s="95"/>
      <c r="F957" s="85" t="s">
        <v>17781</v>
      </c>
      <c r="G957" s="85"/>
    </row>
    <row r="958">
      <c r="A958" s="228" t="s">
        <v>451</v>
      </c>
      <c r="B958" s="158" t="s">
        <v>17778</v>
      </c>
      <c r="C958" s="85" t="s">
        <v>17779</v>
      </c>
      <c r="D958" s="85" t="s">
        <v>17783</v>
      </c>
      <c r="E958" s="85" t="s">
        <v>17784</v>
      </c>
      <c r="F958" s="85" t="s">
        <v>17781</v>
      </c>
      <c r="G958" s="85"/>
    </row>
    <row r="959">
      <c r="A959" s="228" t="s">
        <v>451</v>
      </c>
      <c r="B959" s="158" t="s">
        <v>17778</v>
      </c>
      <c r="C959" s="85" t="s">
        <v>17785</v>
      </c>
      <c r="D959" s="85" t="s">
        <v>17786</v>
      </c>
      <c r="E959" s="85"/>
      <c r="F959" s="85" t="s">
        <v>17781</v>
      </c>
      <c r="G959" s="85"/>
    </row>
    <row r="960">
      <c r="A960" s="228" t="s">
        <v>451</v>
      </c>
      <c r="B960" s="158" t="s">
        <v>17778</v>
      </c>
      <c r="C960" s="85" t="s">
        <v>17787</v>
      </c>
      <c r="D960" s="85"/>
      <c r="E960" s="85"/>
      <c r="F960" s="85" t="s">
        <v>17781</v>
      </c>
      <c r="G960" s="85"/>
    </row>
    <row r="961">
      <c r="A961" s="228" t="s">
        <v>326</v>
      </c>
      <c r="B961" s="158" t="s">
        <v>1206</v>
      </c>
      <c r="C961" s="85" t="s">
        <v>2001</v>
      </c>
      <c r="D961" s="85" t="s">
        <v>10285</v>
      </c>
      <c r="E961" s="95"/>
      <c r="F961" s="85" t="s">
        <v>17788</v>
      </c>
      <c r="G961" s="85"/>
    </row>
    <row r="962">
      <c r="A962" s="228" t="s">
        <v>326</v>
      </c>
      <c r="B962" s="158" t="s">
        <v>1206</v>
      </c>
      <c r="C962" s="85" t="s">
        <v>1479</v>
      </c>
      <c r="D962" s="85" t="s">
        <v>10289</v>
      </c>
      <c r="E962" s="95"/>
      <c r="F962" s="85" t="s">
        <v>17789</v>
      </c>
      <c r="G962" s="85"/>
    </row>
    <row r="963">
      <c r="A963" s="228" t="s">
        <v>326</v>
      </c>
      <c r="B963" s="158" t="s">
        <v>2474</v>
      </c>
      <c r="C963" s="91" t="s">
        <v>17790</v>
      </c>
      <c r="D963" s="91" t="s">
        <v>17791</v>
      </c>
      <c r="E963" s="91"/>
      <c r="F963" s="42" t="s">
        <v>17792</v>
      </c>
      <c r="G963" s="42"/>
    </row>
    <row r="964">
      <c r="A964" s="228" t="s">
        <v>326</v>
      </c>
      <c r="B964" s="158" t="s">
        <v>2474</v>
      </c>
      <c r="C964" s="91" t="s">
        <v>2475</v>
      </c>
      <c r="D964" s="91" t="s">
        <v>7384</v>
      </c>
      <c r="E964" s="91"/>
      <c r="F964" s="42" t="s">
        <v>17792</v>
      </c>
      <c r="G964" s="42"/>
    </row>
    <row r="965">
      <c r="A965" s="228" t="s">
        <v>326</v>
      </c>
      <c r="B965" s="158" t="s">
        <v>2474</v>
      </c>
      <c r="C965" s="91" t="s">
        <v>17793</v>
      </c>
      <c r="D965" s="91" t="s">
        <v>2479</v>
      </c>
      <c r="E965" s="91"/>
      <c r="F965" s="42" t="s">
        <v>17792</v>
      </c>
      <c r="G965" s="42"/>
    </row>
    <row r="966">
      <c r="A966" s="228" t="s">
        <v>326</v>
      </c>
      <c r="B966" s="158" t="s">
        <v>4686</v>
      </c>
      <c r="C966" s="91"/>
      <c r="D966" s="91"/>
      <c r="E966" s="91"/>
      <c r="F966" s="42" t="s">
        <v>17792</v>
      </c>
      <c r="G966" s="42"/>
    </row>
    <row r="967">
      <c r="A967" s="228" t="s">
        <v>326</v>
      </c>
      <c r="B967" s="158" t="s">
        <v>1215</v>
      </c>
      <c r="C967" s="91" t="s">
        <v>3197</v>
      </c>
      <c r="D967" s="91" t="s">
        <v>3198</v>
      </c>
      <c r="E967" s="91"/>
      <c r="F967" s="42" t="s">
        <v>17794</v>
      </c>
      <c r="G967" s="42"/>
    </row>
    <row r="968">
      <c r="A968" s="228" t="s">
        <v>326</v>
      </c>
      <c r="B968" s="158" t="s">
        <v>2015</v>
      </c>
      <c r="C968" s="91" t="s">
        <v>17795</v>
      </c>
      <c r="D968" s="91" t="s">
        <v>17796</v>
      </c>
      <c r="E968" s="91"/>
      <c r="F968" s="42" t="s">
        <v>17797</v>
      </c>
      <c r="G968" s="42"/>
    </row>
    <row r="969">
      <c r="A969" s="228" t="s">
        <v>326</v>
      </c>
      <c r="B969" s="158" t="s">
        <v>658</v>
      </c>
      <c r="C969" s="91"/>
      <c r="D969" s="91"/>
      <c r="E969" s="91"/>
      <c r="F969" s="42" t="s">
        <v>17798</v>
      </c>
      <c r="G969" s="42"/>
    </row>
    <row r="970">
      <c r="A970" s="228" t="s">
        <v>326</v>
      </c>
      <c r="B970" s="158" t="s">
        <v>658</v>
      </c>
      <c r="C970" s="95" t="s">
        <v>1249</v>
      </c>
      <c r="D970" s="95" t="s">
        <v>17799</v>
      </c>
      <c r="E970" s="95"/>
      <c r="F970" s="95" t="s">
        <v>17800</v>
      </c>
      <c r="G970" s="95"/>
    </row>
    <row r="971">
      <c r="A971" s="228" t="s">
        <v>326</v>
      </c>
      <c r="B971" s="158" t="s">
        <v>658</v>
      </c>
      <c r="C971" s="95" t="s">
        <v>872</v>
      </c>
      <c r="D971" s="95" t="s">
        <v>660</v>
      </c>
      <c r="E971" s="95"/>
      <c r="F971" s="85" t="s">
        <v>17801</v>
      </c>
      <c r="G971" s="95"/>
    </row>
    <row r="972">
      <c r="A972" s="228" t="s">
        <v>326</v>
      </c>
      <c r="B972" s="158" t="s">
        <v>658</v>
      </c>
      <c r="C972" s="95" t="s">
        <v>872</v>
      </c>
      <c r="D972" s="95" t="s">
        <v>4201</v>
      </c>
      <c r="E972" s="95"/>
      <c r="F972" s="95" t="s">
        <v>17802</v>
      </c>
      <c r="G972" s="95"/>
    </row>
    <row r="973">
      <c r="A973" s="228" t="s">
        <v>326</v>
      </c>
      <c r="B973" s="158" t="s">
        <v>658</v>
      </c>
      <c r="C973" s="95" t="s">
        <v>1253</v>
      </c>
      <c r="D973" s="95" t="s">
        <v>721</v>
      </c>
      <c r="E973" s="95"/>
      <c r="F973" s="95" t="s">
        <v>17800</v>
      </c>
      <c r="G973" s="95"/>
    </row>
    <row r="974">
      <c r="A974" s="228" t="s">
        <v>326</v>
      </c>
      <c r="B974" s="158" t="s">
        <v>658</v>
      </c>
      <c r="C974" s="85" t="s">
        <v>1244</v>
      </c>
      <c r="D974" s="85" t="s">
        <v>1245</v>
      </c>
      <c r="E974" s="95"/>
      <c r="F974" s="85" t="s">
        <v>17803</v>
      </c>
      <c r="G974" s="85"/>
    </row>
    <row r="975">
      <c r="A975" s="228" t="s">
        <v>326</v>
      </c>
      <c r="B975" s="158" t="s">
        <v>658</v>
      </c>
      <c r="C975" s="95" t="s">
        <v>2544</v>
      </c>
      <c r="D975" s="95" t="s">
        <v>17804</v>
      </c>
      <c r="E975" s="95"/>
      <c r="F975" s="85" t="s">
        <v>17805</v>
      </c>
      <c r="G975" s="85"/>
    </row>
    <row r="976">
      <c r="A976" s="649" t="s">
        <v>2562</v>
      </c>
      <c r="B976" s="650" t="s">
        <v>2563</v>
      </c>
      <c r="C976" s="95" t="s">
        <v>17806</v>
      </c>
      <c r="D976" s="95" t="s">
        <v>2565</v>
      </c>
      <c r="E976" s="95" t="s">
        <v>17807</v>
      </c>
      <c r="F976" s="85" t="s">
        <v>14116</v>
      </c>
      <c r="G976" s="85"/>
    </row>
    <row r="977">
      <c r="A977" s="649" t="s">
        <v>2562</v>
      </c>
      <c r="B977" s="650" t="s">
        <v>2563</v>
      </c>
      <c r="C977" s="95" t="s">
        <v>17806</v>
      </c>
      <c r="D977" s="95" t="s">
        <v>2565</v>
      </c>
      <c r="E977" s="95" t="s">
        <v>17808</v>
      </c>
      <c r="F977" s="95" t="s">
        <v>17809</v>
      </c>
      <c r="G977" s="95"/>
    </row>
    <row r="978">
      <c r="A978" s="649" t="s">
        <v>2562</v>
      </c>
      <c r="B978" s="650" t="s">
        <v>2563</v>
      </c>
      <c r="C978" s="95" t="s">
        <v>17806</v>
      </c>
      <c r="D978" s="95"/>
      <c r="E978" s="95"/>
      <c r="F978" s="95" t="s">
        <v>17474</v>
      </c>
      <c r="G978" s="95"/>
    </row>
    <row r="979">
      <c r="A979" s="649" t="s">
        <v>2562</v>
      </c>
      <c r="B979" s="650" t="s">
        <v>2563</v>
      </c>
      <c r="C979" s="95" t="s">
        <v>17806</v>
      </c>
      <c r="D979" s="95"/>
      <c r="E979" s="95"/>
      <c r="F979" s="85" t="s">
        <v>17810</v>
      </c>
      <c r="G979" s="85"/>
    </row>
    <row r="980">
      <c r="A980" s="649" t="s">
        <v>2562</v>
      </c>
      <c r="B980" s="650" t="s">
        <v>2563</v>
      </c>
      <c r="C980" s="95" t="s">
        <v>17806</v>
      </c>
      <c r="D980" s="85" t="s">
        <v>17811</v>
      </c>
      <c r="E980" s="95"/>
      <c r="F980" s="85" t="s">
        <v>17812</v>
      </c>
      <c r="G980" s="85"/>
    </row>
    <row r="981">
      <c r="A981" s="651" t="s">
        <v>230</v>
      </c>
      <c r="B981" s="652" t="s">
        <v>2597</v>
      </c>
      <c r="C981" s="95"/>
      <c r="D981" s="95"/>
      <c r="E981" s="85" t="s">
        <v>6548</v>
      </c>
      <c r="F981" s="85" t="s">
        <v>17813</v>
      </c>
      <c r="G981" s="85"/>
    </row>
    <row r="982">
      <c r="A982" s="651" t="s">
        <v>230</v>
      </c>
      <c r="B982" s="652" t="s">
        <v>6370</v>
      </c>
      <c r="C982" s="85"/>
      <c r="D982" s="85" t="s">
        <v>7825</v>
      </c>
      <c r="E982" s="85"/>
      <c r="F982" s="85" t="s">
        <v>17814</v>
      </c>
      <c r="G982" s="85"/>
    </row>
    <row r="983">
      <c r="A983" s="651" t="s">
        <v>230</v>
      </c>
      <c r="B983" s="652" t="s">
        <v>6370</v>
      </c>
      <c r="C983" s="85"/>
      <c r="D983" s="85" t="s">
        <v>17815</v>
      </c>
      <c r="E983" s="85"/>
      <c r="F983" s="85" t="s">
        <v>17814</v>
      </c>
      <c r="G983" s="85"/>
    </row>
    <row r="984">
      <c r="A984" s="228" t="s">
        <v>1181</v>
      </c>
      <c r="B984" s="158" t="s">
        <v>1182</v>
      </c>
      <c r="C984" s="91"/>
      <c r="D984" s="91"/>
      <c r="E984" s="91"/>
      <c r="F984" s="42" t="s">
        <v>17816</v>
      </c>
      <c r="G984" s="42"/>
    </row>
    <row r="985">
      <c r="A985" s="228" t="s">
        <v>687</v>
      </c>
      <c r="B985" s="158" t="s">
        <v>693</v>
      </c>
      <c r="C985" s="95" t="s">
        <v>955</v>
      </c>
      <c r="D985" s="95" t="s">
        <v>956</v>
      </c>
      <c r="E985" s="95"/>
      <c r="F985" s="85" t="s">
        <v>17817</v>
      </c>
      <c r="G985" s="85"/>
    </row>
    <row r="986">
      <c r="A986" s="228" t="s">
        <v>687</v>
      </c>
      <c r="B986" s="158" t="s">
        <v>693</v>
      </c>
      <c r="C986" s="95" t="s">
        <v>694</v>
      </c>
      <c r="D986" s="95" t="s">
        <v>2705</v>
      </c>
      <c r="E986" s="85" t="s">
        <v>17818</v>
      </c>
      <c r="F986" s="85" t="s">
        <v>17819</v>
      </c>
      <c r="G986" s="85"/>
    </row>
    <row r="987">
      <c r="A987" s="228" t="s">
        <v>687</v>
      </c>
      <c r="B987" s="158" t="s">
        <v>693</v>
      </c>
      <c r="C987" s="95" t="s">
        <v>702</v>
      </c>
      <c r="D987" s="95" t="s">
        <v>4153</v>
      </c>
      <c r="E987" s="95"/>
      <c r="F987" s="95" t="s">
        <v>17820</v>
      </c>
      <c r="G987" s="95"/>
    </row>
    <row r="988">
      <c r="A988" s="228" t="s">
        <v>687</v>
      </c>
      <c r="B988" s="158" t="s">
        <v>693</v>
      </c>
      <c r="C988" s="95" t="s">
        <v>706</v>
      </c>
      <c r="D988" s="95" t="s">
        <v>714</v>
      </c>
      <c r="E988" s="95"/>
      <c r="F988" s="85" t="s">
        <v>17821</v>
      </c>
      <c r="G988" s="85"/>
    </row>
    <row r="989">
      <c r="A989" s="228" t="s">
        <v>687</v>
      </c>
      <c r="B989" s="158" t="s">
        <v>693</v>
      </c>
      <c r="C989" s="95" t="s">
        <v>715</v>
      </c>
      <c r="D989" s="95" t="s">
        <v>720</v>
      </c>
      <c r="E989" s="95"/>
      <c r="F989" s="95" t="s">
        <v>17822</v>
      </c>
      <c r="G989" s="95"/>
    </row>
    <row r="990">
      <c r="A990" s="228" t="s">
        <v>687</v>
      </c>
      <c r="B990" s="158" t="s">
        <v>693</v>
      </c>
      <c r="C990" s="95" t="s">
        <v>715</v>
      </c>
      <c r="D990" s="95" t="s">
        <v>721</v>
      </c>
      <c r="E990" s="95"/>
      <c r="F990" s="85" t="s">
        <v>17823</v>
      </c>
      <c r="G990" s="85"/>
    </row>
    <row r="991">
      <c r="A991" s="228" t="s">
        <v>687</v>
      </c>
      <c r="B991" s="158" t="s">
        <v>693</v>
      </c>
      <c r="C991" s="95" t="s">
        <v>1634</v>
      </c>
      <c r="D991" s="95" t="s">
        <v>639</v>
      </c>
      <c r="E991" s="95"/>
      <c r="F991" s="95" t="s">
        <v>17802</v>
      </c>
      <c r="G991" s="95"/>
    </row>
    <row r="992">
      <c r="A992" s="228" t="s">
        <v>687</v>
      </c>
      <c r="B992" s="158" t="s">
        <v>693</v>
      </c>
      <c r="C992" s="95" t="s">
        <v>1634</v>
      </c>
      <c r="D992" s="95" t="s">
        <v>985</v>
      </c>
      <c r="E992" s="95"/>
      <c r="F992" s="85" t="s">
        <v>17824</v>
      </c>
      <c r="G992" s="95"/>
    </row>
    <row r="993">
      <c r="A993" s="228" t="s">
        <v>687</v>
      </c>
      <c r="B993" s="158" t="s">
        <v>1638</v>
      </c>
      <c r="C993" s="91"/>
      <c r="D993" s="95" t="s">
        <v>17825</v>
      </c>
      <c r="E993" s="95"/>
      <c r="F993" s="95" t="s">
        <v>17826</v>
      </c>
      <c r="G993" s="95"/>
    </row>
    <row r="994">
      <c r="A994" s="228" t="s">
        <v>687</v>
      </c>
      <c r="B994" s="158" t="s">
        <v>11191</v>
      </c>
      <c r="C994" s="91"/>
      <c r="D994" s="85" t="s">
        <v>17827</v>
      </c>
      <c r="E994" s="95"/>
      <c r="F994" s="85" t="s">
        <v>17828</v>
      </c>
      <c r="G994" s="85"/>
    </row>
    <row r="995">
      <c r="A995" s="228" t="s">
        <v>248</v>
      </c>
      <c r="B995" s="158" t="s">
        <v>8201</v>
      </c>
      <c r="C995" s="95"/>
      <c r="D995" s="91"/>
      <c r="E995" s="95"/>
      <c r="F995" s="85" t="s">
        <v>17829</v>
      </c>
      <c r="G995" s="85"/>
    </row>
    <row r="996">
      <c r="A996" s="228" t="s">
        <v>248</v>
      </c>
      <c r="B996" s="158" t="s">
        <v>249</v>
      </c>
      <c r="C996" s="85" t="s">
        <v>17830</v>
      </c>
      <c r="D996" s="91" t="s">
        <v>9706</v>
      </c>
      <c r="E996" s="95"/>
      <c r="F996" s="85" t="s">
        <v>17794</v>
      </c>
      <c r="G996" s="85"/>
    </row>
    <row r="997">
      <c r="A997" s="228" t="s">
        <v>988</v>
      </c>
      <c r="B997" s="158" t="s">
        <v>6147</v>
      </c>
      <c r="C997" s="85" t="s">
        <v>6729</v>
      </c>
      <c r="D997" s="85" t="s">
        <v>6149</v>
      </c>
      <c r="E997" s="85" t="s">
        <v>6573</v>
      </c>
      <c r="F997" s="85" t="s">
        <v>17831</v>
      </c>
      <c r="G997" s="85"/>
    </row>
    <row r="998">
      <c r="A998" s="228" t="s">
        <v>988</v>
      </c>
      <c r="B998" s="158" t="s">
        <v>6147</v>
      </c>
      <c r="C998" s="85"/>
      <c r="D998" s="85"/>
      <c r="E998" s="85"/>
      <c r="F998" s="85" t="s">
        <v>17832</v>
      </c>
      <c r="G998" s="85"/>
    </row>
    <row r="999">
      <c r="A999" s="228" t="s">
        <v>388</v>
      </c>
      <c r="B999" s="158" t="s">
        <v>5355</v>
      </c>
      <c r="C999" s="85" t="s">
        <v>17833</v>
      </c>
      <c r="D999" s="85" t="s">
        <v>17834</v>
      </c>
      <c r="E999" s="95"/>
      <c r="F999" s="85" t="s">
        <v>17835</v>
      </c>
      <c r="G999" s="85"/>
    </row>
    <row r="1000">
      <c r="A1000" s="228" t="s">
        <v>388</v>
      </c>
      <c r="B1000" s="158" t="s">
        <v>5405</v>
      </c>
      <c r="C1000" s="85" t="s">
        <v>10065</v>
      </c>
      <c r="D1000" s="85" t="s">
        <v>17836</v>
      </c>
      <c r="E1000" s="95"/>
      <c r="F1000" s="85" t="s">
        <v>17835</v>
      </c>
      <c r="G1000" s="85"/>
    </row>
    <row r="1001">
      <c r="A1001" s="228" t="s">
        <v>388</v>
      </c>
      <c r="B1001" s="158" t="s">
        <v>10079</v>
      </c>
      <c r="C1001" s="85" t="s">
        <v>10080</v>
      </c>
      <c r="D1001" s="85" t="s">
        <v>10081</v>
      </c>
      <c r="E1001" s="95"/>
      <c r="F1001" s="85" t="s">
        <v>10105</v>
      </c>
      <c r="G1001" s="85"/>
    </row>
    <row r="1002">
      <c r="A1002" s="228" t="s">
        <v>388</v>
      </c>
      <c r="B1002" s="158" t="s">
        <v>10079</v>
      </c>
      <c r="C1002" s="85" t="s">
        <v>10080</v>
      </c>
      <c r="D1002" s="85" t="s">
        <v>10083</v>
      </c>
      <c r="E1002" s="95"/>
      <c r="F1002" s="85" t="s">
        <v>10105</v>
      </c>
      <c r="G1002" s="85"/>
    </row>
    <row r="1003">
      <c r="A1003" s="228" t="s">
        <v>388</v>
      </c>
      <c r="B1003" s="158" t="s">
        <v>10079</v>
      </c>
      <c r="C1003" s="85" t="s">
        <v>10080</v>
      </c>
      <c r="D1003" s="85" t="s">
        <v>10084</v>
      </c>
      <c r="E1003" s="95"/>
      <c r="F1003" s="85" t="s">
        <v>10105</v>
      </c>
      <c r="G1003" s="85"/>
    </row>
    <row r="1004">
      <c r="A1004" s="228" t="s">
        <v>388</v>
      </c>
      <c r="B1004" s="158" t="s">
        <v>10079</v>
      </c>
      <c r="C1004" s="85" t="s">
        <v>10080</v>
      </c>
      <c r="D1004" s="85" t="s">
        <v>10085</v>
      </c>
      <c r="E1004" s="95"/>
      <c r="F1004" s="85" t="s">
        <v>10105</v>
      </c>
      <c r="G1004" s="85"/>
    </row>
    <row r="1005">
      <c r="A1005" s="228" t="s">
        <v>388</v>
      </c>
      <c r="B1005" s="158" t="s">
        <v>1006</v>
      </c>
      <c r="C1005" s="91" t="s">
        <v>2091</v>
      </c>
      <c r="D1005" s="85" t="s">
        <v>17837</v>
      </c>
      <c r="E1005" s="95"/>
      <c r="F1005" s="85" t="s">
        <v>17838</v>
      </c>
      <c r="G1005" s="85"/>
    </row>
    <row r="1006">
      <c r="A1006" s="228" t="s">
        <v>388</v>
      </c>
      <c r="B1006" s="158" t="s">
        <v>1006</v>
      </c>
      <c r="C1006" s="95" t="s">
        <v>2084</v>
      </c>
      <c r="D1006" s="95" t="s">
        <v>2792</v>
      </c>
      <c r="E1006" s="95"/>
      <c r="F1006" s="95" t="s">
        <v>17788</v>
      </c>
      <c r="G1006" s="95"/>
    </row>
    <row r="1007">
      <c r="A1007" s="228" t="s">
        <v>388</v>
      </c>
      <c r="B1007" s="158" t="s">
        <v>1006</v>
      </c>
      <c r="C1007" s="85" t="s">
        <v>3726</v>
      </c>
      <c r="D1007" s="85" t="s">
        <v>10431</v>
      </c>
      <c r="E1007" s="85" t="s">
        <v>17839</v>
      </c>
      <c r="F1007" s="85" t="s">
        <v>17840</v>
      </c>
      <c r="G1007" s="85"/>
    </row>
    <row r="1008">
      <c r="A1008" s="228" t="s">
        <v>388</v>
      </c>
      <c r="B1008" s="158" t="s">
        <v>1006</v>
      </c>
      <c r="C1008" s="85" t="s">
        <v>2106</v>
      </c>
      <c r="D1008" s="85" t="s">
        <v>17841</v>
      </c>
      <c r="E1008" s="95"/>
      <c r="F1008" s="85" t="s">
        <v>17842</v>
      </c>
      <c r="G1008" s="85"/>
    </row>
    <row r="1009">
      <c r="A1009" s="228" t="s">
        <v>388</v>
      </c>
      <c r="B1009" s="158" t="s">
        <v>1006</v>
      </c>
      <c r="C1009" s="95"/>
      <c r="D1009" s="85" t="s">
        <v>3750</v>
      </c>
      <c r="E1009" s="95"/>
      <c r="F1009" s="85" t="s">
        <v>17843</v>
      </c>
      <c r="G1009" s="85"/>
    </row>
    <row r="1010">
      <c r="A1010" s="228" t="s">
        <v>388</v>
      </c>
      <c r="B1010" s="158" t="s">
        <v>1010</v>
      </c>
      <c r="C1010" s="85" t="s">
        <v>7518</v>
      </c>
      <c r="D1010" s="95" t="s">
        <v>1651</v>
      </c>
      <c r="E1010" s="95"/>
      <c r="F1010" s="95" t="s">
        <v>17844</v>
      </c>
      <c r="G1010" s="95"/>
    </row>
    <row r="1011">
      <c r="A1011" s="228" t="s">
        <v>388</v>
      </c>
      <c r="B1011" s="158" t="s">
        <v>1010</v>
      </c>
      <c r="C1011" s="85" t="s">
        <v>1655</v>
      </c>
      <c r="D1011" s="95" t="s">
        <v>10092</v>
      </c>
      <c r="E1011" s="95"/>
      <c r="F1011" s="95" t="s">
        <v>10105</v>
      </c>
      <c r="G1011" s="95"/>
    </row>
    <row r="1012">
      <c r="A1012" s="228" t="s">
        <v>388</v>
      </c>
      <c r="B1012" s="158" t="s">
        <v>1010</v>
      </c>
      <c r="C1012" s="85" t="s">
        <v>11406</v>
      </c>
      <c r="D1012" s="85" t="s">
        <v>17845</v>
      </c>
      <c r="E1012" s="95"/>
      <c r="F1012" s="85" t="s">
        <v>17835</v>
      </c>
      <c r="G1012" s="85"/>
    </row>
    <row r="1013">
      <c r="A1013" s="228" t="s">
        <v>388</v>
      </c>
      <c r="B1013" s="158" t="s">
        <v>1010</v>
      </c>
      <c r="C1013" s="85" t="s">
        <v>12398</v>
      </c>
      <c r="D1013" s="85" t="s">
        <v>1691</v>
      </c>
      <c r="E1013" s="95"/>
      <c r="F1013" s="85" t="s">
        <v>3972</v>
      </c>
      <c r="G1013" s="85"/>
    </row>
    <row r="1014">
      <c r="A1014" s="228" t="s">
        <v>388</v>
      </c>
      <c r="B1014" s="158" t="s">
        <v>1010</v>
      </c>
      <c r="C1014" s="85" t="s">
        <v>2189</v>
      </c>
      <c r="D1014" s="95" t="s">
        <v>2191</v>
      </c>
      <c r="E1014" s="95"/>
      <c r="F1014" s="95" t="s">
        <v>3972</v>
      </c>
      <c r="G1014" s="95"/>
    </row>
    <row r="1015">
      <c r="A1015" s="228" t="s">
        <v>388</v>
      </c>
      <c r="B1015" s="158" t="s">
        <v>1010</v>
      </c>
      <c r="C1015" s="85" t="s">
        <v>17846</v>
      </c>
      <c r="D1015" s="95" t="s">
        <v>1705</v>
      </c>
      <c r="E1015" s="95"/>
      <c r="F1015" s="85" t="s">
        <v>17835</v>
      </c>
      <c r="G1015" s="85"/>
    </row>
    <row r="1016">
      <c r="A1016" s="228" t="s">
        <v>388</v>
      </c>
      <c r="B1016" s="158" t="s">
        <v>1010</v>
      </c>
      <c r="C1016" s="85" t="s">
        <v>2204</v>
      </c>
      <c r="D1016" s="85" t="s">
        <v>15487</v>
      </c>
      <c r="E1016" s="95"/>
      <c r="F1016" s="85" t="s">
        <v>17847</v>
      </c>
      <c r="G1016" s="85"/>
    </row>
    <row r="1017">
      <c r="A1017" s="228" t="s">
        <v>388</v>
      </c>
      <c r="B1017" s="158" t="s">
        <v>1010</v>
      </c>
      <c r="C1017" s="85" t="s">
        <v>2204</v>
      </c>
      <c r="D1017" s="85" t="s">
        <v>17848</v>
      </c>
      <c r="E1017" s="85" t="s">
        <v>17849</v>
      </c>
      <c r="F1017" s="85" t="s">
        <v>17803</v>
      </c>
      <c r="G1017" s="85"/>
    </row>
    <row r="1018">
      <c r="A1018" s="228" t="s">
        <v>388</v>
      </c>
      <c r="B1018" s="158" t="s">
        <v>1010</v>
      </c>
      <c r="C1018" s="85" t="s">
        <v>2204</v>
      </c>
      <c r="D1018" s="85" t="s">
        <v>17850</v>
      </c>
      <c r="E1018" s="95"/>
      <c r="F1018" s="85" t="s">
        <v>17803</v>
      </c>
      <c r="G1018" s="85"/>
    </row>
    <row r="1019">
      <c r="A1019" s="228" t="s">
        <v>388</v>
      </c>
      <c r="B1019" s="158" t="s">
        <v>1010</v>
      </c>
      <c r="C1019" s="85" t="s">
        <v>10633</v>
      </c>
      <c r="D1019" s="85" t="s">
        <v>10634</v>
      </c>
      <c r="E1019" s="95"/>
      <c r="F1019" s="95" t="s">
        <v>17851</v>
      </c>
      <c r="G1019" s="95"/>
    </row>
    <row r="1020">
      <c r="A1020" s="228" t="s">
        <v>388</v>
      </c>
      <c r="B1020" s="158" t="s">
        <v>1010</v>
      </c>
      <c r="C1020" s="85" t="s">
        <v>2225</v>
      </c>
      <c r="D1020" s="95" t="s">
        <v>1718</v>
      </c>
      <c r="E1020" s="95"/>
      <c r="F1020" s="85" t="s">
        <v>17820</v>
      </c>
      <c r="G1020" s="95"/>
    </row>
    <row r="1021">
      <c r="A1021" s="228" t="s">
        <v>388</v>
      </c>
      <c r="B1021" s="158" t="s">
        <v>1010</v>
      </c>
      <c r="C1021" s="85" t="s">
        <v>2227</v>
      </c>
      <c r="D1021" s="85" t="s">
        <v>4783</v>
      </c>
      <c r="E1021" s="95"/>
      <c r="F1021" s="85" t="s">
        <v>17852</v>
      </c>
      <c r="G1021" s="85"/>
    </row>
    <row r="1022">
      <c r="A1022" s="228" t="s">
        <v>388</v>
      </c>
      <c r="B1022" s="158" t="s">
        <v>1010</v>
      </c>
      <c r="C1022" s="85" t="s">
        <v>17853</v>
      </c>
      <c r="D1022" s="85" t="s">
        <v>17854</v>
      </c>
      <c r="E1022" s="95"/>
      <c r="F1022" s="85" t="s">
        <v>17803</v>
      </c>
      <c r="G1022" s="95"/>
    </row>
    <row r="1023">
      <c r="A1023" s="228" t="s">
        <v>388</v>
      </c>
      <c r="B1023" s="158" t="s">
        <v>1392</v>
      </c>
      <c r="C1023" s="95" t="s">
        <v>4709</v>
      </c>
      <c r="D1023" s="95" t="s">
        <v>1727</v>
      </c>
      <c r="E1023" s="95"/>
      <c r="F1023" s="85" t="s">
        <v>17855</v>
      </c>
      <c r="G1023" s="95"/>
    </row>
    <row r="1024">
      <c r="A1024" s="228" t="s">
        <v>388</v>
      </c>
      <c r="B1024" s="158" t="s">
        <v>1392</v>
      </c>
      <c r="C1024" s="91" t="s">
        <v>10277</v>
      </c>
      <c r="D1024" s="85" t="s">
        <v>2243</v>
      </c>
      <c r="E1024" s="85"/>
      <c r="F1024" s="85" t="s">
        <v>17820</v>
      </c>
      <c r="G1024" s="95"/>
    </row>
    <row r="1025">
      <c r="A1025" s="228" t="s">
        <v>1016</v>
      </c>
      <c r="B1025" s="158" t="s">
        <v>1733</v>
      </c>
      <c r="C1025" s="91" t="s">
        <v>3143</v>
      </c>
      <c r="D1025" s="95" t="s">
        <v>1735</v>
      </c>
      <c r="E1025" s="95"/>
      <c r="F1025" s="95" t="s">
        <v>10105</v>
      </c>
      <c r="G1025" s="95"/>
    </row>
    <row r="1026">
      <c r="A1026" s="228" t="s">
        <v>1016</v>
      </c>
      <c r="B1026" s="158" t="s">
        <v>1733</v>
      </c>
      <c r="C1026" s="91" t="s">
        <v>3143</v>
      </c>
      <c r="D1026" s="91" t="s">
        <v>17856</v>
      </c>
      <c r="E1026" s="91"/>
      <c r="F1026" s="91" t="s">
        <v>17803</v>
      </c>
      <c r="G1026" s="91"/>
    </row>
    <row r="1027">
      <c r="A1027" s="228" t="s">
        <v>1016</v>
      </c>
      <c r="B1027" s="158" t="s">
        <v>1733</v>
      </c>
      <c r="C1027" s="91" t="s">
        <v>3143</v>
      </c>
      <c r="D1027" s="91" t="s">
        <v>1766</v>
      </c>
      <c r="E1027" s="91"/>
      <c r="F1027" s="91" t="s">
        <v>17803</v>
      </c>
      <c r="G1027" s="91"/>
    </row>
    <row r="1028">
      <c r="A1028" s="228" t="s">
        <v>1016</v>
      </c>
      <c r="B1028" s="158" t="s">
        <v>1782</v>
      </c>
      <c r="C1028" s="91" t="s">
        <v>1803</v>
      </c>
      <c r="D1028" s="42" t="s">
        <v>1815</v>
      </c>
      <c r="E1028" s="91" t="s">
        <v>17857</v>
      </c>
      <c r="F1028" s="91" t="s">
        <v>17393</v>
      </c>
      <c r="G1028" s="91"/>
    </row>
    <row r="1029">
      <c r="A1029" s="228" t="s">
        <v>1016</v>
      </c>
      <c r="B1029" s="158" t="s">
        <v>1782</v>
      </c>
      <c r="C1029" s="91" t="s">
        <v>1803</v>
      </c>
      <c r="D1029" s="42" t="s">
        <v>8264</v>
      </c>
      <c r="E1029" s="91"/>
      <c r="F1029" s="85" t="s">
        <v>17842</v>
      </c>
      <c r="G1029" s="91"/>
    </row>
    <row r="1030">
      <c r="A1030" s="228" t="s">
        <v>1016</v>
      </c>
      <c r="B1030" s="158" t="s">
        <v>1782</v>
      </c>
      <c r="C1030" s="91" t="s">
        <v>1024</v>
      </c>
      <c r="D1030" s="91" t="s">
        <v>1025</v>
      </c>
      <c r="E1030" s="91"/>
      <c r="F1030" s="91" t="s">
        <v>17803</v>
      </c>
      <c r="G1030" s="91"/>
    </row>
    <row r="1031">
      <c r="A1031" s="228" t="s">
        <v>1016</v>
      </c>
      <c r="B1031" s="158" t="s">
        <v>5628</v>
      </c>
      <c r="C1031" s="85" t="s">
        <v>3632</v>
      </c>
      <c r="D1031" s="42" t="s">
        <v>2075</v>
      </c>
      <c r="E1031" s="91"/>
      <c r="F1031" s="95" t="s">
        <v>10105</v>
      </c>
      <c r="G1031" s="91"/>
    </row>
    <row r="1032">
      <c r="A1032" s="228" t="s">
        <v>636</v>
      </c>
      <c r="B1032" s="158" t="s">
        <v>744</v>
      </c>
      <c r="C1032" s="85" t="s">
        <v>745</v>
      </c>
      <c r="D1032" s="95" t="s">
        <v>17858</v>
      </c>
      <c r="E1032" s="95"/>
      <c r="F1032" s="95" t="s">
        <v>17831</v>
      </c>
      <c r="G1032" s="95"/>
    </row>
    <row r="1033">
      <c r="A1033" s="228" t="s">
        <v>1107</v>
      </c>
      <c r="B1033" s="158" t="s">
        <v>5166</v>
      </c>
      <c r="C1033" s="91" t="s">
        <v>1187</v>
      </c>
      <c r="D1033" s="42" t="s">
        <v>1188</v>
      </c>
      <c r="E1033" s="91"/>
      <c r="F1033" s="85" t="s">
        <v>17859</v>
      </c>
      <c r="G1033" s="91"/>
    </row>
    <row r="1034">
      <c r="A1034" s="228" t="s">
        <v>1107</v>
      </c>
      <c r="B1034" s="158" t="s">
        <v>5166</v>
      </c>
      <c r="C1034" s="91" t="s">
        <v>1892</v>
      </c>
      <c r="D1034" s="42" t="s">
        <v>17860</v>
      </c>
      <c r="E1034" s="91"/>
      <c r="F1034" s="85" t="s">
        <v>17820</v>
      </c>
      <c r="G1034" s="91"/>
    </row>
    <row r="1035">
      <c r="A1035" s="228" t="s">
        <v>1402</v>
      </c>
      <c r="B1035" s="158" t="s">
        <v>1403</v>
      </c>
      <c r="C1035" s="91"/>
      <c r="D1035" s="91"/>
      <c r="E1035" s="91"/>
      <c r="F1035" s="42" t="s">
        <v>17800</v>
      </c>
      <c r="G1035" s="42"/>
    </row>
    <row r="1036">
      <c r="A1036" s="228" t="s">
        <v>1402</v>
      </c>
      <c r="B1036" s="158" t="s">
        <v>1403</v>
      </c>
      <c r="C1036" s="91"/>
      <c r="D1036" s="42"/>
      <c r="E1036" s="91"/>
      <c r="F1036" s="91" t="s">
        <v>17861</v>
      </c>
      <c r="G1036" s="91"/>
    </row>
    <row r="1037">
      <c r="A1037" s="228" t="s">
        <v>1402</v>
      </c>
      <c r="B1037" s="158" t="s">
        <v>1403</v>
      </c>
      <c r="C1037" s="91"/>
      <c r="D1037" s="42"/>
      <c r="E1037" s="91"/>
      <c r="F1037" s="91" t="s">
        <v>17862</v>
      </c>
      <c r="G1037" s="91"/>
    </row>
    <row r="1038">
      <c r="A1038" s="228" t="s">
        <v>1402</v>
      </c>
      <c r="B1038" s="158" t="s">
        <v>1403</v>
      </c>
      <c r="C1038" s="91" t="s">
        <v>1404</v>
      </c>
      <c r="D1038" s="42" t="s">
        <v>1407</v>
      </c>
      <c r="E1038" s="91"/>
      <c r="F1038" s="91" t="s">
        <v>17863</v>
      </c>
      <c r="G1038" s="91"/>
    </row>
    <row r="1039">
      <c r="A1039" s="1" t="s">
        <v>17864</v>
      </c>
    </row>
    <row r="1040">
      <c r="A1040" s="653" t="s">
        <v>10828</v>
      </c>
      <c r="B1040" s="654" t="s">
        <v>17865</v>
      </c>
      <c r="C1040" s="91" t="s">
        <v>8173</v>
      </c>
      <c r="D1040" s="85" t="s">
        <v>17866</v>
      </c>
      <c r="E1040" s="85"/>
      <c r="F1040" s="85" t="s">
        <v>17867</v>
      </c>
      <c r="G1040" s="85"/>
    </row>
    <row r="1041">
      <c r="A1041" s="653" t="s">
        <v>4788</v>
      </c>
      <c r="B1041" s="654" t="s">
        <v>5289</v>
      </c>
      <c r="C1041" s="91" t="s">
        <v>17107</v>
      </c>
      <c r="D1041" s="91" t="s">
        <v>17182</v>
      </c>
      <c r="E1041" s="91"/>
      <c r="F1041" s="91" t="s">
        <v>17868</v>
      </c>
      <c r="G1041" s="91"/>
    </row>
    <row r="1042">
      <c r="A1042" s="653" t="s">
        <v>4788</v>
      </c>
      <c r="B1042" s="654" t="s">
        <v>5289</v>
      </c>
      <c r="C1042" s="91" t="s">
        <v>11883</v>
      </c>
      <c r="D1042" s="85" t="s">
        <v>17869</v>
      </c>
      <c r="E1042" s="85"/>
      <c r="F1042" s="85" t="s">
        <v>17867</v>
      </c>
      <c r="G1042" s="85"/>
    </row>
    <row r="1043">
      <c r="A1043" s="653" t="s">
        <v>4788</v>
      </c>
      <c r="B1043" s="654" t="s">
        <v>7260</v>
      </c>
      <c r="C1043" s="91" t="s">
        <v>8196</v>
      </c>
      <c r="D1043" s="42" t="s">
        <v>17870</v>
      </c>
      <c r="E1043" s="91"/>
      <c r="F1043" s="91" t="s">
        <v>17871</v>
      </c>
      <c r="G1043" s="91"/>
    </row>
    <row r="1044">
      <c r="A1044" s="653" t="s">
        <v>4788</v>
      </c>
      <c r="B1044" s="654" t="s">
        <v>7260</v>
      </c>
      <c r="C1044" s="91" t="s">
        <v>10738</v>
      </c>
      <c r="D1044" s="42" t="s">
        <v>17872</v>
      </c>
      <c r="E1044" s="91" t="s">
        <v>17873</v>
      </c>
      <c r="F1044" s="91" t="s">
        <v>17874</v>
      </c>
      <c r="G1044" s="91"/>
    </row>
    <row r="1045">
      <c r="A1045" s="653" t="s">
        <v>4788</v>
      </c>
      <c r="B1045" s="654" t="s">
        <v>7260</v>
      </c>
      <c r="C1045" s="91" t="s">
        <v>10738</v>
      </c>
      <c r="D1045" s="42" t="s">
        <v>17875</v>
      </c>
      <c r="E1045" s="91"/>
      <c r="F1045" s="91" t="s">
        <v>17874</v>
      </c>
      <c r="G1045" s="91"/>
    </row>
    <row r="1046">
      <c r="A1046" s="653" t="s">
        <v>4788</v>
      </c>
      <c r="B1046" s="654" t="s">
        <v>7260</v>
      </c>
      <c r="C1046" s="91" t="s">
        <v>7255</v>
      </c>
      <c r="D1046" s="91" t="s">
        <v>10198</v>
      </c>
      <c r="E1046" s="91"/>
      <c r="F1046" s="91" t="s">
        <v>17876</v>
      </c>
      <c r="G1046" s="91"/>
    </row>
    <row r="1047">
      <c r="A1047" s="653" t="s">
        <v>4788</v>
      </c>
      <c r="B1047" s="654" t="s">
        <v>7260</v>
      </c>
      <c r="C1047" s="91" t="s">
        <v>7255</v>
      </c>
      <c r="D1047" s="91" t="s">
        <v>17877</v>
      </c>
      <c r="E1047" s="91"/>
      <c r="F1047" s="91" t="s">
        <v>17876</v>
      </c>
      <c r="G1047" s="91"/>
    </row>
    <row r="1048">
      <c r="A1048" s="653" t="s">
        <v>316</v>
      </c>
      <c r="B1048" s="654" t="s">
        <v>10836</v>
      </c>
      <c r="C1048" s="91" t="s">
        <v>10837</v>
      </c>
      <c r="D1048" s="91" t="s">
        <v>17878</v>
      </c>
      <c r="E1048" s="91" t="s">
        <v>17879</v>
      </c>
      <c r="F1048" s="91" t="s">
        <v>17880</v>
      </c>
      <c r="G1048" s="91"/>
    </row>
    <row r="1049">
      <c r="A1049" s="653" t="s">
        <v>316</v>
      </c>
      <c r="B1049" s="654" t="s">
        <v>10836</v>
      </c>
      <c r="C1049" s="91" t="s">
        <v>10837</v>
      </c>
      <c r="D1049" s="91" t="s">
        <v>17881</v>
      </c>
      <c r="E1049" s="91"/>
      <c r="F1049" s="91" t="s">
        <v>17880</v>
      </c>
      <c r="G1049" s="91"/>
    </row>
    <row r="1050">
      <c r="A1050" s="653" t="s">
        <v>17882</v>
      </c>
      <c r="B1050" s="654" t="s">
        <v>17883</v>
      </c>
      <c r="C1050" s="91"/>
      <c r="D1050" s="42" t="s">
        <v>17884</v>
      </c>
      <c r="E1050" s="91"/>
      <c r="F1050" s="91" t="s">
        <v>17885</v>
      </c>
      <c r="G1050" s="91"/>
    </row>
    <row r="1051">
      <c r="A1051" s="653" t="s">
        <v>326</v>
      </c>
      <c r="B1051" s="654" t="s">
        <v>12659</v>
      </c>
      <c r="C1051" s="91" t="s">
        <v>13547</v>
      </c>
      <c r="D1051" s="91" t="s">
        <v>17886</v>
      </c>
      <c r="E1051" s="91" t="s">
        <v>13539</v>
      </c>
      <c r="F1051" s="91" t="s">
        <v>17887</v>
      </c>
      <c r="G1051" s="91"/>
    </row>
    <row r="1052">
      <c r="A1052" s="653" t="s">
        <v>326</v>
      </c>
      <c r="B1052" s="654" t="s">
        <v>17888</v>
      </c>
      <c r="C1052" s="91" t="s">
        <v>8235</v>
      </c>
      <c r="D1052" s="91" t="s">
        <v>8236</v>
      </c>
      <c r="E1052" s="91"/>
      <c r="F1052" s="91" t="s">
        <v>17880</v>
      </c>
      <c r="G1052" s="91"/>
    </row>
    <row r="1053">
      <c r="A1053" s="653" t="s">
        <v>326</v>
      </c>
      <c r="B1053" s="654" t="s">
        <v>658</v>
      </c>
      <c r="C1053" s="91" t="s">
        <v>1237</v>
      </c>
      <c r="D1053" s="42" t="s">
        <v>1238</v>
      </c>
      <c r="E1053" s="91"/>
      <c r="F1053" s="91" t="s">
        <v>2518</v>
      </c>
      <c r="G1053" s="91"/>
    </row>
    <row r="1054">
      <c r="A1054" s="653" t="s">
        <v>326</v>
      </c>
      <c r="B1054" s="654" t="s">
        <v>658</v>
      </c>
      <c r="C1054" s="91" t="s">
        <v>1235</v>
      </c>
      <c r="D1054" s="42" t="s">
        <v>1236</v>
      </c>
      <c r="E1054" s="91"/>
      <c r="F1054" s="91" t="s">
        <v>2518</v>
      </c>
      <c r="G1054" s="91"/>
    </row>
    <row r="1055">
      <c r="A1055" s="653" t="s">
        <v>326</v>
      </c>
      <c r="B1055" s="654" t="s">
        <v>658</v>
      </c>
      <c r="C1055" s="91" t="s">
        <v>1246</v>
      </c>
      <c r="D1055" s="42" t="s">
        <v>17889</v>
      </c>
      <c r="E1055" s="91" t="s">
        <v>17890</v>
      </c>
      <c r="F1055" s="91" t="s">
        <v>17829</v>
      </c>
      <c r="G1055" s="91"/>
    </row>
    <row r="1056">
      <c r="A1056" s="653" t="s">
        <v>326</v>
      </c>
      <c r="B1056" s="654" t="s">
        <v>658</v>
      </c>
      <c r="C1056" s="91" t="s">
        <v>1249</v>
      </c>
      <c r="D1056" s="91" t="s">
        <v>1250</v>
      </c>
      <c r="E1056" s="91"/>
      <c r="F1056" s="91" t="s">
        <v>17891</v>
      </c>
      <c r="G1056" s="91"/>
    </row>
    <row r="1057">
      <c r="A1057" s="653" t="s">
        <v>326</v>
      </c>
      <c r="B1057" s="654" t="s">
        <v>658</v>
      </c>
      <c r="C1057" s="91" t="s">
        <v>1249</v>
      </c>
      <c r="D1057" s="91" t="s">
        <v>10328</v>
      </c>
      <c r="E1057" s="91"/>
      <c r="F1057" s="91"/>
      <c r="G1057" s="91"/>
    </row>
    <row r="1058">
      <c r="A1058" s="653" t="s">
        <v>326</v>
      </c>
      <c r="B1058" s="654" t="s">
        <v>658</v>
      </c>
      <c r="C1058" s="91" t="s">
        <v>1249</v>
      </c>
      <c r="D1058" s="91" t="s">
        <v>2035</v>
      </c>
      <c r="E1058" s="91"/>
      <c r="F1058" s="91" t="s">
        <v>17892</v>
      </c>
      <c r="G1058" s="91"/>
    </row>
    <row r="1059">
      <c r="A1059" s="653" t="s">
        <v>326</v>
      </c>
      <c r="B1059" s="654" t="s">
        <v>658</v>
      </c>
      <c r="C1059" s="91" t="s">
        <v>1249</v>
      </c>
      <c r="D1059" s="91" t="s">
        <v>1522</v>
      </c>
      <c r="E1059" s="91"/>
      <c r="F1059" s="91" t="s">
        <v>17893</v>
      </c>
      <c r="G1059" s="91"/>
    </row>
    <row r="1060">
      <c r="A1060" s="653" t="s">
        <v>326</v>
      </c>
      <c r="B1060" s="654" t="s">
        <v>658</v>
      </c>
      <c r="C1060" s="42" t="s">
        <v>872</v>
      </c>
      <c r="D1060" s="42" t="s">
        <v>660</v>
      </c>
      <c r="E1060" s="91"/>
      <c r="F1060" s="91" t="s">
        <v>17894</v>
      </c>
      <c r="G1060" s="121" t="str">
        <f>HYPERLINK("https://www.youtube.com/watch?v=o04sEYxmT-E","Link")</f>
        <v>Link</v>
      </c>
    </row>
    <row r="1061">
      <c r="A1061" s="653" t="s">
        <v>326</v>
      </c>
      <c r="B1061" s="654" t="s">
        <v>658</v>
      </c>
      <c r="C1061" s="91" t="s">
        <v>1244</v>
      </c>
      <c r="D1061" s="42" t="s">
        <v>1245</v>
      </c>
      <c r="E1061" s="91"/>
      <c r="F1061" s="91" t="s">
        <v>17895</v>
      </c>
      <c r="G1061" s="91"/>
    </row>
    <row r="1062">
      <c r="A1062" s="653" t="s">
        <v>326</v>
      </c>
      <c r="B1062" s="654" t="s">
        <v>658</v>
      </c>
      <c r="C1062" s="91" t="s">
        <v>2029</v>
      </c>
      <c r="D1062" s="42" t="s">
        <v>2030</v>
      </c>
      <c r="E1062" s="91"/>
      <c r="F1062" s="91" t="s">
        <v>17896</v>
      </c>
      <c r="G1062" s="121" t="str">
        <f>HYPERLINK("https://www.youtube.com/watch?v=-5RQdMsTDJ0","Link")</f>
        <v>Link</v>
      </c>
    </row>
    <row r="1063">
      <c r="A1063" s="653" t="s">
        <v>326</v>
      </c>
      <c r="B1063" s="654" t="s">
        <v>658</v>
      </c>
      <c r="C1063" s="91" t="s">
        <v>1242</v>
      </c>
      <c r="D1063" s="91" t="s">
        <v>1243</v>
      </c>
      <c r="E1063" s="91"/>
      <c r="F1063" s="91" t="s">
        <v>2518</v>
      </c>
      <c r="G1063" s="91"/>
    </row>
    <row r="1064">
      <c r="A1064" s="653" t="s">
        <v>4635</v>
      </c>
      <c r="B1064" s="654" t="s">
        <v>17897</v>
      </c>
      <c r="C1064" s="91"/>
      <c r="D1064" s="91" t="s">
        <v>17897</v>
      </c>
      <c r="E1064" s="91"/>
      <c r="F1064" s="91" t="s">
        <v>17898</v>
      </c>
      <c r="G1064" s="91"/>
    </row>
    <row r="1065">
      <c r="A1065" s="653" t="s">
        <v>17899</v>
      </c>
      <c r="B1065" s="654" t="s">
        <v>718</v>
      </c>
      <c r="C1065" s="91"/>
      <c r="D1065" s="42" t="s">
        <v>17900</v>
      </c>
      <c r="E1065" s="91"/>
      <c r="F1065" s="91" t="s">
        <v>17885</v>
      </c>
      <c r="G1065" s="91"/>
    </row>
    <row r="1066">
      <c r="A1066" s="653" t="s">
        <v>3514</v>
      </c>
      <c r="B1066" s="654" t="s">
        <v>3515</v>
      </c>
      <c r="C1066" s="91"/>
      <c r="D1066" s="91"/>
      <c r="E1066" s="42" t="s">
        <v>17901</v>
      </c>
      <c r="F1066" s="91" t="s">
        <v>17902</v>
      </c>
      <c r="G1066" s="91"/>
    </row>
    <row r="1067">
      <c r="A1067" s="653" t="s">
        <v>17903</v>
      </c>
      <c r="B1067" s="654" t="s">
        <v>3676</v>
      </c>
      <c r="C1067" s="91"/>
      <c r="D1067" s="85"/>
      <c r="E1067" s="91" t="s">
        <v>17904</v>
      </c>
      <c r="F1067" s="85" t="s">
        <v>17885</v>
      </c>
      <c r="G1067" s="85"/>
    </row>
    <row r="1068">
      <c r="A1068" s="653" t="s">
        <v>2562</v>
      </c>
      <c r="B1068" s="654" t="s">
        <v>2563</v>
      </c>
      <c r="C1068" s="91" t="s">
        <v>2564</v>
      </c>
      <c r="D1068" s="85" t="s">
        <v>2569</v>
      </c>
      <c r="E1068" s="91"/>
      <c r="F1068" s="91" t="s">
        <v>17905</v>
      </c>
      <c r="G1068" s="91"/>
    </row>
    <row r="1069">
      <c r="A1069" s="653" t="s">
        <v>671</v>
      </c>
      <c r="B1069" s="654" t="s">
        <v>672</v>
      </c>
      <c r="C1069" s="91" t="s">
        <v>676</v>
      </c>
      <c r="D1069" s="42" t="s">
        <v>17906</v>
      </c>
      <c r="E1069" s="91"/>
      <c r="F1069" s="91" t="s">
        <v>17907</v>
      </c>
      <c r="G1069" s="91"/>
    </row>
    <row r="1070">
      <c r="A1070" s="653" t="s">
        <v>671</v>
      </c>
      <c r="B1070" s="654" t="s">
        <v>10149</v>
      </c>
      <c r="C1070" s="91" t="s">
        <v>915</v>
      </c>
      <c r="D1070" s="42" t="s">
        <v>17908</v>
      </c>
      <c r="E1070" s="91"/>
      <c r="F1070" s="91" t="s">
        <v>17907</v>
      </c>
      <c r="G1070" s="91"/>
    </row>
    <row r="1071">
      <c r="A1071" s="653" t="s">
        <v>3600</v>
      </c>
      <c r="B1071" s="654" t="s">
        <v>3601</v>
      </c>
      <c r="C1071" s="91"/>
      <c r="D1071" s="42" t="s">
        <v>4764</v>
      </c>
      <c r="E1071" s="91"/>
      <c r="F1071" s="91" t="s">
        <v>17885</v>
      </c>
      <c r="G1071" s="91"/>
    </row>
    <row r="1072">
      <c r="A1072" s="653" t="s">
        <v>3600</v>
      </c>
      <c r="B1072" s="654" t="s">
        <v>3601</v>
      </c>
      <c r="C1072" s="91"/>
      <c r="D1072" s="42" t="s">
        <v>17909</v>
      </c>
      <c r="E1072" s="91"/>
      <c r="F1072" s="91" t="s">
        <v>17885</v>
      </c>
      <c r="G1072" s="91"/>
    </row>
    <row r="1073">
      <c r="A1073" s="653" t="s">
        <v>3600</v>
      </c>
      <c r="B1073" s="654" t="s">
        <v>3601</v>
      </c>
      <c r="C1073" s="91"/>
      <c r="D1073" s="42" t="s">
        <v>17910</v>
      </c>
      <c r="E1073" s="91"/>
      <c r="F1073" s="91" t="s">
        <v>17885</v>
      </c>
      <c r="G1073" s="91"/>
    </row>
    <row r="1074">
      <c r="A1074" s="653" t="s">
        <v>2347</v>
      </c>
      <c r="B1074" s="654" t="s">
        <v>17911</v>
      </c>
      <c r="C1074" s="91"/>
      <c r="D1074" s="42" t="s">
        <v>17912</v>
      </c>
      <c r="E1074" s="91"/>
      <c r="F1074" s="91" t="s">
        <v>17885</v>
      </c>
      <c r="G1074" s="91"/>
    </row>
    <row r="1075">
      <c r="A1075" s="653" t="s">
        <v>2347</v>
      </c>
      <c r="B1075" s="654" t="s">
        <v>17913</v>
      </c>
      <c r="C1075" s="91"/>
      <c r="D1075" s="42" t="s">
        <v>17914</v>
      </c>
      <c r="E1075" s="91" t="s">
        <v>17904</v>
      </c>
      <c r="F1075" s="91" t="s">
        <v>17885</v>
      </c>
      <c r="G1075" s="91"/>
    </row>
    <row r="1076">
      <c r="A1076" s="653" t="s">
        <v>2347</v>
      </c>
      <c r="B1076" s="654" t="s">
        <v>17915</v>
      </c>
      <c r="C1076" s="91"/>
      <c r="D1076" s="42"/>
      <c r="E1076" s="91"/>
      <c r="F1076" s="91" t="s">
        <v>17916</v>
      </c>
      <c r="G1076" s="91"/>
    </row>
    <row r="1077">
      <c r="A1077" s="653" t="s">
        <v>230</v>
      </c>
      <c r="B1077" s="654" t="s">
        <v>240</v>
      </c>
      <c r="C1077" s="91" t="s">
        <v>6384</v>
      </c>
      <c r="D1077" s="42" t="s">
        <v>17917</v>
      </c>
      <c r="E1077" s="91"/>
      <c r="F1077" s="91" t="s">
        <v>17918</v>
      </c>
      <c r="G1077" s="91"/>
    </row>
    <row r="1078">
      <c r="A1078" s="653" t="s">
        <v>14445</v>
      </c>
      <c r="B1078" s="654" t="s">
        <v>14446</v>
      </c>
      <c r="C1078" s="91" t="s">
        <v>5974</v>
      </c>
      <c r="D1078" s="42" t="s">
        <v>17919</v>
      </c>
      <c r="E1078" s="91"/>
      <c r="F1078" s="91" t="s">
        <v>17918</v>
      </c>
      <c r="G1078" s="91"/>
    </row>
    <row r="1079">
      <c r="A1079" s="653" t="s">
        <v>17920</v>
      </c>
      <c r="B1079" s="654" t="s">
        <v>17921</v>
      </c>
      <c r="C1079" s="91"/>
      <c r="D1079" s="42" t="s">
        <v>17922</v>
      </c>
      <c r="E1079" s="91"/>
      <c r="F1079" s="91" t="s">
        <v>17923</v>
      </c>
      <c r="G1079" s="91"/>
    </row>
    <row r="1080">
      <c r="A1080" s="653" t="s">
        <v>687</v>
      </c>
      <c r="B1080" s="654" t="s">
        <v>693</v>
      </c>
      <c r="C1080" s="91"/>
      <c r="D1080" s="42" t="s">
        <v>956</v>
      </c>
      <c r="E1080" s="91"/>
      <c r="F1080" s="91" t="s">
        <v>17924</v>
      </c>
      <c r="G1080" s="91"/>
    </row>
    <row r="1081">
      <c r="A1081" s="653" t="s">
        <v>687</v>
      </c>
      <c r="B1081" s="654" t="s">
        <v>693</v>
      </c>
      <c r="C1081" s="91"/>
      <c r="D1081" s="42" t="s">
        <v>17925</v>
      </c>
      <c r="E1081" s="91"/>
      <c r="F1081" s="91" t="s">
        <v>17926</v>
      </c>
      <c r="G1081" s="91"/>
    </row>
    <row r="1082">
      <c r="A1082" s="653" t="s">
        <v>687</v>
      </c>
      <c r="B1082" s="654" t="s">
        <v>693</v>
      </c>
      <c r="C1082" s="91"/>
      <c r="D1082" s="42" t="s">
        <v>837</v>
      </c>
      <c r="E1082" s="91"/>
      <c r="F1082" s="91" t="s">
        <v>17926</v>
      </c>
      <c r="G1082" s="91"/>
    </row>
    <row r="1083">
      <c r="A1083" s="653" t="s">
        <v>687</v>
      </c>
      <c r="B1083" s="654" t="s">
        <v>693</v>
      </c>
      <c r="C1083" s="91" t="s">
        <v>694</v>
      </c>
      <c r="D1083" s="42" t="s">
        <v>17927</v>
      </c>
      <c r="E1083" s="91" t="s">
        <v>17928</v>
      </c>
      <c r="F1083" s="91" t="s">
        <v>17929</v>
      </c>
      <c r="G1083" s="91"/>
    </row>
    <row r="1084">
      <c r="A1084" s="653" t="s">
        <v>687</v>
      </c>
      <c r="B1084" s="654" t="s">
        <v>693</v>
      </c>
      <c r="C1084" s="91" t="s">
        <v>977</v>
      </c>
      <c r="D1084" s="42" t="s">
        <v>10705</v>
      </c>
      <c r="E1084" s="91" t="s">
        <v>5460</v>
      </c>
      <c r="F1084" s="91" t="s">
        <v>17929</v>
      </c>
      <c r="G1084" s="91"/>
    </row>
    <row r="1085">
      <c r="A1085" s="653" t="s">
        <v>687</v>
      </c>
      <c r="B1085" s="654" t="s">
        <v>693</v>
      </c>
      <c r="C1085" s="91" t="s">
        <v>17930</v>
      </c>
      <c r="D1085" s="42" t="s">
        <v>639</v>
      </c>
      <c r="E1085" s="91"/>
      <c r="F1085" s="91" t="s">
        <v>17697</v>
      </c>
      <c r="G1085" s="91"/>
    </row>
    <row r="1086">
      <c r="A1086" s="653" t="s">
        <v>687</v>
      </c>
      <c r="B1086" s="654" t="s">
        <v>2736</v>
      </c>
      <c r="C1086" s="91" t="s">
        <v>2737</v>
      </c>
      <c r="D1086" s="42" t="s">
        <v>2738</v>
      </c>
      <c r="E1086" s="91"/>
      <c r="F1086" s="91" t="s">
        <v>17931</v>
      </c>
      <c r="G1086" s="91"/>
    </row>
    <row r="1087">
      <c r="A1087" s="653" t="s">
        <v>1181</v>
      </c>
      <c r="B1087" s="654" t="s">
        <v>3440</v>
      </c>
      <c r="C1087" s="91" t="s">
        <v>3441</v>
      </c>
      <c r="D1087" s="42" t="s">
        <v>2013</v>
      </c>
      <c r="E1087" s="91"/>
      <c r="F1087" s="91" t="s">
        <v>17932</v>
      </c>
      <c r="G1087" s="91"/>
    </row>
    <row r="1088">
      <c r="A1088" s="653" t="s">
        <v>2078</v>
      </c>
      <c r="B1088" s="654" t="s">
        <v>17933</v>
      </c>
      <c r="C1088" s="91" t="s">
        <v>17934</v>
      </c>
      <c r="D1088" s="85" t="s">
        <v>4123</v>
      </c>
      <c r="E1088" s="91"/>
      <c r="F1088" s="85" t="s">
        <v>17935</v>
      </c>
      <c r="G1088" s="85"/>
    </row>
    <row r="1089">
      <c r="A1089" s="653" t="s">
        <v>4835</v>
      </c>
      <c r="B1089" s="654" t="s">
        <v>17936</v>
      </c>
      <c r="C1089" s="91"/>
      <c r="D1089" s="42"/>
      <c r="E1089" s="91"/>
      <c r="F1089" s="91" t="s">
        <v>17874</v>
      </c>
      <c r="G1089" s="91"/>
    </row>
    <row r="1090">
      <c r="A1090" s="653" t="s">
        <v>4835</v>
      </c>
      <c r="B1090" s="654" t="s">
        <v>17937</v>
      </c>
      <c r="C1090" s="91"/>
      <c r="D1090" s="42"/>
      <c r="E1090" s="91"/>
      <c r="F1090" s="91" t="s">
        <v>17874</v>
      </c>
      <c r="G1090" s="91"/>
    </row>
    <row r="1091">
      <c r="A1091" s="653" t="s">
        <v>4835</v>
      </c>
      <c r="B1091" s="654" t="s">
        <v>4836</v>
      </c>
      <c r="C1091" s="91"/>
      <c r="D1091" s="42"/>
      <c r="E1091" s="91" t="s">
        <v>17938</v>
      </c>
      <c r="F1091" s="91" t="s">
        <v>17939</v>
      </c>
      <c r="G1091" s="91"/>
    </row>
    <row r="1092">
      <c r="A1092" s="653" t="s">
        <v>3687</v>
      </c>
      <c r="B1092" s="654" t="s">
        <v>3688</v>
      </c>
      <c r="C1092" s="91"/>
      <c r="D1092" s="85" t="s">
        <v>3695</v>
      </c>
      <c r="E1092" s="85"/>
      <c r="F1092" s="85" t="s">
        <v>17885</v>
      </c>
      <c r="G1092" s="85"/>
    </row>
    <row r="1093">
      <c r="A1093" s="653" t="s">
        <v>3687</v>
      </c>
      <c r="B1093" s="654" t="s">
        <v>3688</v>
      </c>
      <c r="C1093" s="91"/>
      <c r="D1093" s="85" t="s">
        <v>17940</v>
      </c>
      <c r="E1093" s="85"/>
      <c r="F1093" s="85" t="s">
        <v>17885</v>
      </c>
      <c r="G1093" s="85"/>
    </row>
    <row r="1094">
      <c r="A1094" s="653" t="s">
        <v>3687</v>
      </c>
      <c r="B1094" s="654" t="s">
        <v>3688</v>
      </c>
      <c r="C1094" s="91"/>
      <c r="D1094" s="85" t="s">
        <v>16320</v>
      </c>
      <c r="E1094" s="85"/>
      <c r="F1094" s="85" t="s">
        <v>17885</v>
      </c>
      <c r="G1094" s="85"/>
    </row>
    <row r="1095">
      <c r="A1095" s="653" t="s">
        <v>3687</v>
      </c>
      <c r="B1095" s="654" t="s">
        <v>3688</v>
      </c>
      <c r="C1095" s="91"/>
      <c r="D1095" s="85" t="s">
        <v>3697</v>
      </c>
      <c r="E1095" s="85"/>
      <c r="F1095" s="85" t="s">
        <v>17885</v>
      </c>
      <c r="G1095" s="85"/>
    </row>
    <row r="1096">
      <c r="A1096" s="653" t="s">
        <v>17941</v>
      </c>
      <c r="B1096" s="654" t="s">
        <v>17942</v>
      </c>
      <c r="C1096" s="91"/>
      <c r="D1096" s="85" t="s">
        <v>3694</v>
      </c>
      <c r="E1096" s="85"/>
      <c r="F1096" s="85" t="s">
        <v>17885</v>
      </c>
      <c r="G1096" s="85"/>
    </row>
    <row r="1097">
      <c r="A1097" s="653" t="s">
        <v>388</v>
      </c>
      <c r="B1097" s="654" t="s">
        <v>1006</v>
      </c>
      <c r="C1097" s="91" t="s">
        <v>2091</v>
      </c>
      <c r="D1097" s="42" t="s">
        <v>17943</v>
      </c>
      <c r="E1097" s="91"/>
      <c r="F1097" s="91" t="s">
        <v>17944</v>
      </c>
      <c r="G1097" s="91"/>
    </row>
    <row r="1098">
      <c r="A1098" s="653" t="s">
        <v>388</v>
      </c>
      <c r="B1098" s="654" t="s">
        <v>1006</v>
      </c>
      <c r="C1098" s="91" t="s">
        <v>2095</v>
      </c>
      <c r="D1098" s="42" t="s">
        <v>2096</v>
      </c>
      <c r="E1098" s="91"/>
      <c r="F1098" s="91" t="s">
        <v>17945</v>
      </c>
      <c r="G1098" s="91"/>
    </row>
    <row r="1099">
      <c r="A1099" s="653" t="s">
        <v>388</v>
      </c>
      <c r="B1099" s="654" t="s">
        <v>1006</v>
      </c>
      <c r="C1099" s="91" t="s">
        <v>2106</v>
      </c>
      <c r="D1099" s="42" t="s">
        <v>8263</v>
      </c>
      <c r="E1099" s="91"/>
      <c r="F1099" s="91" t="s">
        <v>17944</v>
      </c>
      <c r="G1099" s="121" t="str">
        <f>HYPERLINK("https://www.youtube.com/watch?v=Py8CdryvJ2c","Link")</f>
        <v>Link</v>
      </c>
    </row>
    <row r="1100">
      <c r="A1100" s="653" t="s">
        <v>388</v>
      </c>
      <c r="B1100" s="654" t="s">
        <v>1006</v>
      </c>
      <c r="C1100" s="91" t="s">
        <v>2101</v>
      </c>
      <c r="D1100" s="42" t="s">
        <v>2805</v>
      </c>
      <c r="E1100" s="91"/>
      <c r="F1100" s="91" t="s">
        <v>17931</v>
      </c>
      <c r="G1100" s="91"/>
    </row>
    <row r="1101">
      <c r="A1101" s="653" t="s">
        <v>388</v>
      </c>
      <c r="B1101" s="654" t="s">
        <v>3110</v>
      </c>
      <c r="C1101" s="91" t="s">
        <v>2091</v>
      </c>
      <c r="D1101" s="42" t="s">
        <v>17946</v>
      </c>
      <c r="E1101" s="91" t="s">
        <v>17947</v>
      </c>
      <c r="F1101" s="91" t="s">
        <v>17867</v>
      </c>
      <c r="G1101" s="91"/>
    </row>
    <row r="1102">
      <c r="A1102" s="653" t="s">
        <v>388</v>
      </c>
      <c r="B1102" s="654" t="s">
        <v>1010</v>
      </c>
      <c r="C1102" s="91" t="s">
        <v>17948</v>
      </c>
      <c r="D1102" s="42" t="s">
        <v>1361</v>
      </c>
      <c r="E1102" s="91"/>
      <c r="F1102" s="91" t="s">
        <v>17949</v>
      </c>
      <c r="G1102" s="91"/>
    </row>
    <row r="1103">
      <c r="A1103" s="653" t="s">
        <v>388</v>
      </c>
      <c r="B1103" s="654" t="s">
        <v>1010</v>
      </c>
      <c r="C1103" s="91" t="s">
        <v>3447</v>
      </c>
      <c r="D1103" s="42" t="s">
        <v>17950</v>
      </c>
      <c r="E1103" s="91"/>
      <c r="F1103" s="91" t="s">
        <v>17951</v>
      </c>
      <c r="G1103" s="91"/>
    </row>
    <row r="1104">
      <c r="A1104" s="653" t="s">
        <v>388</v>
      </c>
      <c r="B1104" s="654" t="s">
        <v>1010</v>
      </c>
      <c r="C1104" s="91" t="s">
        <v>1655</v>
      </c>
      <c r="D1104" s="42" t="s">
        <v>1656</v>
      </c>
      <c r="E1104" s="91"/>
      <c r="F1104" s="91" t="s">
        <v>17951</v>
      </c>
      <c r="G1104" s="91"/>
    </row>
    <row r="1105">
      <c r="A1105" s="653" t="s">
        <v>388</v>
      </c>
      <c r="B1105" s="654" t="s">
        <v>1010</v>
      </c>
      <c r="C1105" s="91" t="s">
        <v>11384</v>
      </c>
      <c r="D1105" s="42" t="s">
        <v>17952</v>
      </c>
      <c r="E1105" s="91"/>
      <c r="F1105" s="91" t="s">
        <v>17887</v>
      </c>
      <c r="G1105" s="91"/>
    </row>
    <row r="1106">
      <c r="A1106" s="653" t="s">
        <v>388</v>
      </c>
      <c r="B1106" s="654" t="s">
        <v>1010</v>
      </c>
      <c r="C1106" s="91" t="s">
        <v>2164</v>
      </c>
      <c r="D1106" s="42" t="s">
        <v>2165</v>
      </c>
      <c r="E1106" s="91"/>
      <c r="F1106" s="91" t="s">
        <v>17944</v>
      </c>
      <c r="G1106" s="121" t="str">
        <f>HYPERLINK("https://www.youtube.com/watch?v=HLFtgUjpYbA","Link")</f>
        <v>Link</v>
      </c>
    </row>
    <row r="1107">
      <c r="A1107" s="653" t="s">
        <v>388</v>
      </c>
      <c r="B1107" s="654" t="s">
        <v>1010</v>
      </c>
      <c r="C1107" s="91" t="s">
        <v>2164</v>
      </c>
      <c r="D1107" s="42" t="s">
        <v>17953</v>
      </c>
      <c r="E1107" s="91"/>
      <c r="F1107" s="91" t="s">
        <v>17887</v>
      </c>
      <c r="G1107" s="91"/>
    </row>
    <row r="1108">
      <c r="A1108" s="653" t="s">
        <v>388</v>
      </c>
      <c r="B1108" s="654" t="s">
        <v>1010</v>
      </c>
      <c r="C1108" s="91" t="s">
        <v>2167</v>
      </c>
      <c r="D1108" s="42" t="s">
        <v>5378</v>
      </c>
      <c r="E1108" s="91"/>
      <c r="F1108" s="91" t="s">
        <v>17954</v>
      </c>
      <c r="G1108" s="91"/>
    </row>
    <row r="1109">
      <c r="A1109" s="653" t="s">
        <v>388</v>
      </c>
      <c r="B1109" s="654" t="s">
        <v>1010</v>
      </c>
      <c r="C1109" s="91" t="s">
        <v>2167</v>
      </c>
      <c r="D1109" s="42" t="s">
        <v>10817</v>
      </c>
      <c r="E1109" s="91"/>
      <c r="F1109" s="91" t="s">
        <v>17954</v>
      </c>
      <c r="G1109" s="91"/>
    </row>
    <row r="1110">
      <c r="A1110" s="653" t="s">
        <v>388</v>
      </c>
      <c r="B1110" s="654" t="s">
        <v>1010</v>
      </c>
      <c r="C1110" s="91" t="s">
        <v>2167</v>
      </c>
      <c r="D1110" s="42" t="s">
        <v>1671</v>
      </c>
      <c r="E1110" s="91"/>
      <c r="F1110" s="91" t="s">
        <v>2074</v>
      </c>
      <c r="G1110" s="91"/>
    </row>
    <row r="1111">
      <c r="A1111" s="653" t="s">
        <v>388</v>
      </c>
      <c r="B1111" s="654" t="s">
        <v>1010</v>
      </c>
      <c r="C1111" s="91" t="s">
        <v>2174</v>
      </c>
      <c r="D1111" s="42" t="s">
        <v>2176</v>
      </c>
      <c r="E1111" s="91"/>
      <c r="F1111" s="91" t="s">
        <v>17955</v>
      </c>
      <c r="G1111" s="91"/>
    </row>
    <row r="1112">
      <c r="A1112" s="653" t="s">
        <v>388</v>
      </c>
      <c r="B1112" s="654" t="s">
        <v>1010</v>
      </c>
      <c r="C1112" s="91" t="s">
        <v>9887</v>
      </c>
      <c r="D1112" s="42" t="s">
        <v>17956</v>
      </c>
      <c r="E1112" s="91"/>
      <c r="F1112" s="91" t="s">
        <v>17957</v>
      </c>
      <c r="G1112" s="91"/>
    </row>
    <row r="1113">
      <c r="A1113" s="653" t="s">
        <v>388</v>
      </c>
      <c r="B1113" s="654" t="s">
        <v>1010</v>
      </c>
      <c r="C1113" s="91" t="s">
        <v>2189</v>
      </c>
      <c r="D1113" s="42" t="s">
        <v>2191</v>
      </c>
      <c r="E1113" s="91"/>
      <c r="F1113" s="91" t="s">
        <v>17958</v>
      </c>
      <c r="G1113" s="91"/>
    </row>
    <row r="1114">
      <c r="A1114" s="653" t="s">
        <v>388</v>
      </c>
      <c r="B1114" s="654" t="s">
        <v>1010</v>
      </c>
      <c r="C1114" s="91" t="s">
        <v>17959</v>
      </c>
      <c r="D1114" s="42" t="s">
        <v>17960</v>
      </c>
      <c r="E1114" s="91"/>
      <c r="F1114" s="91" t="s">
        <v>17887</v>
      </c>
      <c r="G1114" s="91"/>
    </row>
    <row r="1115">
      <c r="A1115" s="653" t="s">
        <v>388</v>
      </c>
      <c r="B1115" s="654" t="s">
        <v>1010</v>
      </c>
      <c r="C1115" s="91" t="s">
        <v>12485</v>
      </c>
      <c r="D1115" s="42" t="s">
        <v>12486</v>
      </c>
      <c r="E1115" s="91"/>
      <c r="F1115" s="91" t="s">
        <v>17961</v>
      </c>
      <c r="G1115" s="91"/>
    </row>
    <row r="1116">
      <c r="A1116" s="655" t="s">
        <v>388</v>
      </c>
      <c r="B1116" s="656" t="s">
        <v>1392</v>
      </c>
      <c r="C1116" s="657" t="s">
        <v>10443</v>
      </c>
      <c r="D1116" s="657" t="s">
        <v>1727</v>
      </c>
      <c r="E1116" s="657" t="s">
        <v>17962</v>
      </c>
      <c r="F1116" s="657" t="s">
        <v>17963</v>
      </c>
      <c r="G1116" s="657"/>
    </row>
    <row r="1117">
      <c r="A1117" s="653" t="s">
        <v>3453</v>
      </c>
      <c r="B1117" s="654" t="s">
        <v>3789</v>
      </c>
      <c r="C1117" s="91"/>
      <c r="D1117" s="42" t="s">
        <v>3790</v>
      </c>
      <c r="E1117" s="91" t="s">
        <v>17964</v>
      </c>
      <c r="F1117" s="91" t="s">
        <v>17885</v>
      </c>
      <c r="G1117" s="91"/>
    </row>
    <row r="1118">
      <c r="A1118" s="653" t="s">
        <v>3453</v>
      </c>
      <c r="B1118" s="654" t="s">
        <v>3479</v>
      </c>
      <c r="C1118" s="91"/>
      <c r="D1118" s="42" t="s">
        <v>3483</v>
      </c>
      <c r="E1118" s="91"/>
      <c r="F1118" s="91" t="s">
        <v>17965</v>
      </c>
      <c r="G1118" s="91"/>
    </row>
    <row r="1119">
      <c r="A1119" s="653" t="s">
        <v>3453</v>
      </c>
      <c r="B1119" s="654" t="s">
        <v>3479</v>
      </c>
      <c r="C1119" s="91"/>
      <c r="D1119" s="42" t="s">
        <v>3487</v>
      </c>
      <c r="E1119" s="91"/>
      <c r="F1119" s="91" t="s">
        <v>17965</v>
      </c>
      <c r="G1119" s="91"/>
    </row>
    <row r="1120">
      <c r="A1120" s="653" t="s">
        <v>3453</v>
      </c>
      <c r="B1120" s="654" t="s">
        <v>3491</v>
      </c>
      <c r="C1120" s="91"/>
      <c r="D1120" s="42" t="s">
        <v>3492</v>
      </c>
      <c r="E1120" s="91"/>
      <c r="F1120" s="91" t="s">
        <v>17966</v>
      </c>
      <c r="G1120" s="91"/>
    </row>
    <row r="1121">
      <c r="A1121" s="653" t="s">
        <v>3453</v>
      </c>
      <c r="B1121" s="654" t="s">
        <v>3491</v>
      </c>
      <c r="C1121" s="91"/>
      <c r="D1121" s="42" t="s">
        <v>17967</v>
      </c>
      <c r="E1121" s="91"/>
      <c r="F1121" s="91" t="s">
        <v>17966</v>
      </c>
      <c r="G1121" s="91"/>
    </row>
    <row r="1122">
      <c r="A1122" s="653" t="s">
        <v>3453</v>
      </c>
      <c r="B1122" s="654" t="s">
        <v>3491</v>
      </c>
      <c r="C1122" s="91"/>
      <c r="D1122" s="42" t="s">
        <v>3497</v>
      </c>
      <c r="E1122" s="91"/>
      <c r="F1122" s="91" t="s">
        <v>17966</v>
      </c>
      <c r="G1122" s="91"/>
    </row>
    <row r="1123">
      <c r="A1123" s="653" t="s">
        <v>3453</v>
      </c>
      <c r="B1123" s="654" t="s">
        <v>3491</v>
      </c>
      <c r="C1123" s="91"/>
      <c r="D1123" s="42" t="s">
        <v>3499</v>
      </c>
      <c r="E1123" s="91"/>
      <c r="F1123" s="91" t="s">
        <v>17966</v>
      </c>
      <c r="G1123" s="91"/>
    </row>
    <row r="1124">
      <c r="A1124" s="653" t="s">
        <v>3453</v>
      </c>
      <c r="B1124" s="654" t="s">
        <v>3501</v>
      </c>
      <c r="C1124" s="91"/>
      <c r="D1124" s="42" t="s">
        <v>3502</v>
      </c>
      <c r="E1124" s="91"/>
      <c r="F1124" s="91" t="s">
        <v>17966</v>
      </c>
      <c r="G1124" s="91"/>
    </row>
    <row r="1125">
      <c r="A1125" s="653" t="s">
        <v>3453</v>
      </c>
      <c r="B1125" s="654" t="s">
        <v>3501</v>
      </c>
      <c r="C1125" s="91"/>
      <c r="D1125" s="42" t="s">
        <v>3504</v>
      </c>
      <c r="E1125" s="91"/>
      <c r="F1125" s="91" t="s">
        <v>17966</v>
      </c>
      <c r="G1125" s="91"/>
    </row>
    <row r="1126">
      <c r="A1126" s="653" t="s">
        <v>3453</v>
      </c>
      <c r="B1126" s="654" t="s">
        <v>3501</v>
      </c>
      <c r="C1126" s="91"/>
      <c r="D1126" s="42" t="s">
        <v>4844</v>
      </c>
      <c r="E1126" s="91"/>
      <c r="F1126" s="91" t="s">
        <v>17966</v>
      </c>
      <c r="G1126" s="91"/>
    </row>
    <row r="1127">
      <c r="A1127" s="653" t="s">
        <v>1016</v>
      </c>
      <c r="B1127" s="654" t="s">
        <v>1782</v>
      </c>
      <c r="C1127" s="91" t="s">
        <v>4770</v>
      </c>
      <c r="D1127" s="42" t="s">
        <v>2288</v>
      </c>
      <c r="E1127" s="91"/>
      <c r="F1127" s="91" t="s">
        <v>17968</v>
      </c>
      <c r="G1127" s="91"/>
    </row>
    <row r="1128">
      <c r="A1128" s="653" t="s">
        <v>1016</v>
      </c>
      <c r="B1128" s="654" t="s">
        <v>5628</v>
      </c>
      <c r="C1128" s="91" t="s">
        <v>3632</v>
      </c>
      <c r="D1128" s="42" t="s">
        <v>2075</v>
      </c>
      <c r="E1128" s="91"/>
      <c r="F1128" s="91" t="s">
        <v>17958</v>
      </c>
      <c r="G1128" s="91"/>
    </row>
    <row r="1129">
      <c r="A1129" s="653" t="s">
        <v>17969</v>
      </c>
      <c r="B1129" s="654" t="s">
        <v>17970</v>
      </c>
      <c r="C1129" s="91"/>
      <c r="D1129" s="42" t="s">
        <v>17970</v>
      </c>
      <c r="E1129" s="91" t="s">
        <v>17971</v>
      </c>
      <c r="F1129" s="91" t="s">
        <v>17929</v>
      </c>
      <c r="G1129" s="91"/>
    </row>
    <row r="1130">
      <c r="A1130" s="653" t="s">
        <v>4808</v>
      </c>
      <c r="B1130" s="654" t="s">
        <v>4809</v>
      </c>
      <c r="C1130" s="91" t="s">
        <v>2350</v>
      </c>
      <c r="D1130" s="42" t="s">
        <v>17972</v>
      </c>
      <c r="E1130" s="91"/>
      <c r="F1130" s="91" t="s">
        <v>17918</v>
      </c>
      <c r="G1130" s="91"/>
    </row>
    <row r="1131">
      <c r="A1131" s="653" t="s">
        <v>4808</v>
      </c>
      <c r="B1131" s="654" t="s">
        <v>4809</v>
      </c>
      <c r="C1131" s="91" t="s">
        <v>5242</v>
      </c>
      <c r="D1131" s="42" t="s">
        <v>14429</v>
      </c>
      <c r="E1131" s="91"/>
      <c r="F1131" s="91" t="s">
        <v>17918</v>
      </c>
      <c r="G1131" s="91"/>
    </row>
    <row r="1132">
      <c r="A1132" s="653" t="s">
        <v>4808</v>
      </c>
      <c r="B1132" s="654" t="s">
        <v>4809</v>
      </c>
      <c r="C1132" s="91" t="s">
        <v>17973</v>
      </c>
      <c r="D1132" s="42" t="s">
        <v>17974</v>
      </c>
      <c r="E1132" s="91"/>
      <c r="F1132" s="91" t="s">
        <v>17918</v>
      </c>
      <c r="G1132" s="91"/>
    </row>
    <row r="1133">
      <c r="A1133" s="653" t="s">
        <v>4808</v>
      </c>
      <c r="B1133" s="654" t="s">
        <v>4809</v>
      </c>
      <c r="C1133" s="91" t="s">
        <v>6548</v>
      </c>
      <c r="D1133" s="42" t="s">
        <v>17975</v>
      </c>
      <c r="E1133" s="91"/>
      <c r="F1133" s="91" t="s">
        <v>17918</v>
      </c>
      <c r="G1133" s="91"/>
    </row>
    <row r="1134">
      <c r="A1134" s="653" t="s">
        <v>4808</v>
      </c>
      <c r="B1134" s="654" t="s">
        <v>4809</v>
      </c>
      <c r="C1134" s="91" t="s">
        <v>17976</v>
      </c>
      <c r="D1134" s="42" t="s">
        <v>17977</v>
      </c>
      <c r="E1134" s="91"/>
      <c r="F1134" s="91" t="s">
        <v>17918</v>
      </c>
      <c r="G1134" s="91"/>
    </row>
    <row r="1135">
      <c r="A1135" s="653" t="s">
        <v>4808</v>
      </c>
      <c r="B1135" s="654" t="s">
        <v>4809</v>
      </c>
      <c r="C1135" s="91" t="s">
        <v>17978</v>
      </c>
      <c r="D1135" s="42" t="s">
        <v>17979</v>
      </c>
      <c r="E1135" s="91"/>
      <c r="F1135" s="91" t="s">
        <v>17918</v>
      </c>
      <c r="G1135" s="91"/>
    </row>
    <row r="1136">
      <c r="A1136" s="658" t="s">
        <v>4808</v>
      </c>
      <c r="B1136" s="654" t="s">
        <v>4809</v>
      </c>
      <c r="C1136" s="43" t="s">
        <v>14435</v>
      </c>
      <c r="D1136" s="42" t="s">
        <v>17980</v>
      </c>
      <c r="E1136" s="91"/>
      <c r="F1136" s="84" t="s">
        <v>17918</v>
      </c>
      <c r="G1136" s="84"/>
    </row>
    <row r="1137">
      <c r="A1137" s="658" t="s">
        <v>4808</v>
      </c>
      <c r="B1137" s="654" t="s">
        <v>4809</v>
      </c>
      <c r="C1137" s="43" t="s">
        <v>14435</v>
      </c>
      <c r="D1137" s="42" t="s">
        <v>14436</v>
      </c>
      <c r="E1137" s="91"/>
      <c r="F1137" s="84" t="s">
        <v>17918</v>
      </c>
      <c r="G1137" s="84"/>
    </row>
    <row r="1138">
      <c r="A1138" s="658" t="s">
        <v>4808</v>
      </c>
      <c r="B1138" s="654" t="s">
        <v>4809</v>
      </c>
      <c r="C1138" s="43" t="s">
        <v>14435</v>
      </c>
      <c r="D1138" s="42" t="s">
        <v>17981</v>
      </c>
      <c r="E1138" s="91"/>
      <c r="F1138" s="84" t="s">
        <v>17918</v>
      </c>
      <c r="G1138" s="84"/>
    </row>
    <row r="1139">
      <c r="A1139" s="653" t="s">
        <v>4808</v>
      </c>
      <c r="B1139" s="654" t="s">
        <v>4809</v>
      </c>
      <c r="C1139" s="91" t="s">
        <v>17982</v>
      </c>
      <c r="D1139" s="42" t="s">
        <v>17983</v>
      </c>
      <c r="E1139" s="91"/>
      <c r="F1139" s="91" t="s">
        <v>17918</v>
      </c>
      <c r="G1139" s="91"/>
    </row>
    <row r="1140">
      <c r="A1140" s="653" t="s">
        <v>4808</v>
      </c>
      <c r="B1140" s="654" t="s">
        <v>4809</v>
      </c>
      <c r="C1140" s="91" t="s">
        <v>17982</v>
      </c>
      <c r="D1140" s="42" t="s">
        <v>17984</v>
      </c>
      <c r="E1140" s="91"/>
      <c r="F1140" s="91" t="s">
        <v>17918</v>
      </c>
      <c r="G1140" s="91"/>
    </row>
    <row r="1141">
      <c r="A1141" s="653" t="s">
        <v>4808</v>
      </c>
      <c r="B1141" s="654" t="s">
        <v>4809</v>
      </c>
      <c r="C1141" s="91" t="s">
        <v>17982</v>
      </c>
      <c r="D1141" s="42" t="s">
        <v>17985</v>
      </c>
      <c r="E1141" s="91"/>
      <c r="F1141" s="91" t="s">
        <v>17918</v>
      </c>
      <c r="G1141" s="91"/>
    </row>
    <row r="1142">
      <c r="A1142" s="653" t="s">
        <v>4808</v>
      </c>
      <c r="B1142" s="654" t="s">
        <v>4809</v>
      </c>
      <c r="C1142" s="91" t="s">
        <v>17982</v>
      </c>
      <c r="D1142" s="42" t="s">
        <v>17986</v>
      </c>
      <c r="E1142" s="91"/>
      <c r="F1142" s="91" t="s">
        <v>17918</v>
      </c>
      <c r="G1142" s="91"/>
    </row>
    <row r="1143">
      <c r="A1143" s="653" t="s">
        <v>4808</v>
      </c>
      <c r="B1143" s="654" t="s">
        <v>4809</v>
      </c>
      <c r="C1143" s="91" t="s">
        <v>17982</v>
      </c>
      <c r="D1143" s="42" t="s">
        <v>17987</v>
      </c>
      <c r="E1143" s="91"/>
      <c r="F1143" s="91" t="s">
        <v>17918</v>
      </c>
      <c r="G1143" s="91"/>
    </row>
    <row r="1144">
      <c r="A1144" s="653" t="s">
        <v>4808</v>
      </c>
      <c r="B1144" s="654" t="s">
        <v>4809</v>
      </c>
      <c r="C1144" s="91" t="s">
        <v>17982</v>
      </c>
      <c r="D1144" s="42" t="s">
        <v>17988</v>
      </c>
      <c r="E1144" s="91"/>
      <c r="F1144" s="91" t="s">
        <v>17918</v>
      </c>
      <c r="G1144" s="91"/>
    </row>
    <row r="1145">
      <c r="A1145" s="653" t="s">
        <v>4808</v>
      </c>
      <c r="B1145" s="654" t="s">
        <v>4809</v>
      </c>
      <c r="C1145" s="91" t="s">
        <v>17989</v>
      </c>
      <c r="D1145" s="42" t="s">
        <v>17990</v>
      </c>
      <c r="E1145" s="91" t="s">
        <v>17991</v>
      </c>
      <c r="F1145" s="91" t="s">
        <v>17918</v>
      </c>
      <c r="G1145" s="91"/>
    </row>
    <row r="1146">
      <c r="A1146" s="658" t="s">
        <v>4808</v>
      </c>
      <c r="B1146" s="654" t="s">
        <v>4809</v>
      </c>
      <c r="C1146" s="91" t="s">
        <v>17989</v>
      </c>
      <c r="D1146" s="42" t="s">
        <v>17992</v>
      </c>
      <c r="E1146" s="41"/>
      <c r="F1146" s="91" t="s">
        <v>17918</v>
      </c>
      <c r="G1146" s="91"/>
    </row>
    <row r="1147">
      <c r="A1147" s="653" t="s">
        <v>4808</v>
      </c>
      <c r="B1147" s="654" t="s">
        <v>4809</v>
      </c>
      <c r="C1147" s="91" t="s">
        <v>17989</v>
      </c>
      <c r="D1147" s="42" t="s">
        <v>17993</v>
      </c>
      <c r="E1147" s="91"/>
      <c r="F1147" s="91" t="s">
        <v>17918</v>
      </c>
      <c r="G1147" s="91"/>
    </row>
    <row r="1148">
      <c r="A1148" s="653" t="s">
        <v>4808</v>
      </c>
      <c r="B1148" s="654" t="s">
        <v>4809</v>
      </c>
      <c r="C1148" s="91" t="s">
        <v>17989</v>
      </c>
      <c r="D1148" s="42" t="s">
        <v>17994</v>
      </c>
      <c r="E1148" s="91"/>
      <c r="F1148" s="91" t="s">
        <v>17918</v>
      </c>
      <c r="G1148" s="91"/>
    </row>
    <row r="1149">
      <c r="A1149" s="653" t="s">
        <v>4808</v>
      </c>
      <c r="B1149" s="654" t="s">
        <v>4809</v>
      </c>
      <c r="C1149" s="91" t="s">
        <v>17989</v>
      </c>
      <c r="D1149" s="42" t="s">
        <v>17995</v>
      </c>
      <c r="E1149" s="91"/>
      <c r="F1149" s="91" t="s">
        <v>17918</v>
      </c>
      <c r="G1149" s="91"/>
    </row>
    <row r="1150">
      <c r="A1150" s="653" t="s">
        <v>4808</v>
      </c>
      <c r="B1150" s="654" t="s">
        <v>4809</v>
      </c>
      <c r="C1150" s="91" t="s">
        <v>17989</v>
      </c>
      <c r="D1150" s="42" t="s">
        <v>17996</v>
      </c>
      <c r="E1150" s="91"/>
      <c r="F1150" s="91" t="s">
        <v>17918</v>
      </c>
      <c r="G1150" s="91"/>
    </row>
    <row r="1151">
      <c r="A1151" s="658" t="s">
        <v>4808</v>
      </c>
      <c r="B1151" s="654" t="s">
        <v>4809</v>
      </c>
      <c r="C1151" s="43" t="s">
        <v>17997</v>
      </c>
      <c r="D1151" s="42" t="s">
        <v>17998</v>
      </c>
      <c r="E1151" s="41"/>
      <c r="F1151" s="91" t="s">
        <v>17918</v>
      </c>
      <c r="G1151" s="91"/>
    </row>
    <row r="1152">
      <c r="A1152" s="658" t="s">
        <v>4808</v>
      </c>
      <c r="B1152" s="654" t="s">
        <v>4809</v>
      </c>
      <c r="C1152" s="43" t="s">
        <v>17997</v>
      </c>
      <c r="D1152" s="42" t="s">
        <v>17999</v>
      </c>
      <c r="E1152" s="41"/>
      <c r="F1152" s="91" t="s">
        <v>17918</v>
      </c>
      <c r="G1152" s="91"/>
    </row>
    <row r="1153">
      <c r="A1153" s="658" t="s">
        <v>4808</v>
      </c>
      <c r="B1153" s="654" t="s">
        <v>4809</v>
      </c>
      <c r="C1153" s="43" t="s">
        <v>17997</v>
      </c>
      <c r="D1153" s="42" t="s">
        <v>18000</v>
      </c>
      <c r="E1153" s="41"/>
      <c r="F1153" s="91" t="s">
        <v>17918</v>
      </c>
      <c r="G1153" s="91"/>
    </row>
    <row r="1154">
      <c r="A1154" s="658" t="s">
        <v>4808</v>
      </c>
      <c r="B1154" s="654" t="s">
        <v>4809</v>
      </c>
      <c r="C1154" s="43" t="s">
        <v>17997</v>
      </c>
      <c r="D1154" s="42" t="s">
        <v>18001</v>
      </c>
      <c r="E1154" s="41"/>
      <c r="F1154" s="91" t="s">
        <v>17918</v>
      </c>
      <c r="G1154" s="91"/>
    </row>
    <row r="1155">
      <c r="A1155" s="658" t="s">
        <v>4808</v>
      </c>
      <c r="B1155" s="654" t="s">
        <v>4809</v>
      </c>
      <c r="C1155" s="43" t="s">
        <v>17997</v>
      </c>
      <c r="D1155" s="42" t="s">
        <v>18002</v>
      </c>
      <c r="E1155" s="41"/>
      <c r="F1155" s="91" t="s">
        <v>17918</v>
      </c>
      <c r="G1155" s="91"/>
    </row>
    <row r="1156">
      <c r="A1156" s="658" t="s">
        <v>4808</v>
      </c>
      <c r="B1156" s="654" t="s">
        <v>4809</v>
      </c>
      <c r="C1156" s="43" t="s">
        <v>18003</v>
      </c>
      <c r="D1156" s="42" t="s">
        <v>18004</v>
      </c>
      <c r="E1156" s="41"/>
      <c r="F1156" s="91" t="s">
        <v>17918</v>
      </c>
      <c r="G1156" s="91"/>
    </row>
    <row r="1157">
      <c r="A1157" s="658" t="s">
        <v>4808</v>
      </c>
      <c r="B1157" s="654" t="s">
        <v>4809</v>
      </c>
      <c r="C1157" s="43" t="s">
        <v>18003</v>
      </c>
      <c r="D1157" s="42" t="s">
        <v>18005</v>
      </c>
      <c r="E1157" s="41"/>
      <c r="F1157" s="91" t="s">
        <v>17918</v>
      </c>
      <c r="G1157" s="91"/>
    </row>
    <row r="1158">
      <c r="A1158" s="658" t="s">
        <v>4808</v>
      </c>
      <c r="B1158" s="654" t="s">
        <v>4809</v>
      </c>
      <c r="C1158" s="43" t="s">
        <v>18006</v>
      </c>
      <c r="D1158" s="42" t="s">
        <v>18007</v>
      </c>
      <c r="E1158" s="41"/>
      <c r="F1158" s="91" t="s">
        <v>17918</v>
      </c>
      <c r="G1158" s="91"/>
    </row>
    <row r="1159">
      <c r="A1159" s="658" t="s">
        <v>4808</v>
      </c>
      <c r="B1159" s="654" t="s">
        <v>4809</v>
      </c>
      <c r="C1159" s="43" t="s">
        <v>18008</v>
      </c>
      <c r="D1159" s="42" t="s">
        <v>18009</v>
      </c>
      <c r="E1159" s="41"/>
      <c r="F1159" s="91" t="s">
        <v>17918</v>
      </c>
      <c r="G1159" s="91"/>
    </row>
    <row r="1160">
      <c r="A1160" s="658" t="s">
        <v>4808</v>
      </c>
      <c r="B1160" s="654" t="s">
        <v>4809</v>
      </c>
      <c r="C1160" s="43" t="s">
        <v>18008</v>
      </c>
      <c r="D1160" s="42" t="s">
        <v>18010</v>
      </c>
      <c r="E1160" s="41"/>
      <c r="F1160" s="91" t="s">
        <v>17918</v>
      </c>
      <c r="G1160" s="91"/>
    </row>
    <row r="1161">
      <c r="A1161" s="658" t="s">
        <v>4808</v>
      </c>
      <c r="B1161" s="654" t="s">
        <v>4809</v>
      </c>
      <c r="C1161" s="43" t="s">
        <v>18008</v>
      </c>
      <c r="D1161" s="42" t="s">
        <v>18011</v>
      </c>
      <c r="E1161" s="41"/>
      <c r="F1161" s="91" t="s">
        <v>17918</v>
      </c>
      <c r="G1161" s="91"/>
    </row>
    <row r="1162">
      <c r="A1162" s="658" t="s">
        <v>4808</v>
      </c>
      <c r="B1162" s="654" t="s">
        <v>4809</v>
      </c>
      <c r="C1162" s="43" t="s">
        <v>18008</v>
      </c>
      <c r="D1162" s="42" t="s">
        <v>18012</v>
      </c>
      <c r="E1162" s="41"/>
      <c r="F1162" s="91" t="s">
        <v>17918</v>
      </c>
      <c r="G1162" s="91"/>
    </row>
    <row r="1163">
      <c r="A1163" s="658" t="s">
        <v>4808</v>
      </c>
      <c r="B1163" s="654" t="s">
        <v>4809</v>
      </c>
      <c r="C1163" s="43" t="s">
        <v>18013</v>
      </c>
      <c r="D1163" s="42" t="s">
        <v>18014</v>
      </c>
      <c r="E1163" s="41"/>
      <c r="F1163" s="84" t="s">
        <v>17918</v>
      </c>
      <c r="G1163" s="84"/>
    </row>
    <row r="1164">
      <c r="A1164" s="658" t="s">
        <v>4808</v>
      </c>
      <c r="B1164" s="654" t="s">
        <v>4809</v>
      </c>
      <c r="C1164" s="43" t="s">
        <v>18013</v>
      </c>
      <c r="D1164" s="42" t="s">
        <v>18015</v>
      </c>
      <c r="E1164" s="41"/>
      <c r="F1164" s="84" t="s">
        <v>17918</v>
      </c>
      <c r="G1164" s="84"/>
    </row>
    <row r="1165">
      <c r="A1165" s="653" t="s">
        <v>636</v>
      </c>
      <c r="B1165" s="654" t="s">
        <v>18016</v>
      </c>
      <c r="C1165" s="91" t="s">
        <v>18017</v>
      </c>
      <c r="D1165" s="42" t="s">
        <v>18018</v>
      </c>
      <c r="E1165" s="91"/>
      <c r="F1165" s="43" t="s">
        <v>17958</v>
      </c>
      <c r="G1165" s="43"/>
    </row>
    <row r="1166">
      <c r="A1166" s="653" t="s">
        <v>3354</v>
      </c>
      <c r="B1166" s="654" t="s">
        <v>18019</v>
      </c>
      <c r="C1166" s="91" t="s">
        <v>18020</v>
      </c>
      <c r="D1166" s="42" t="s">
        <v>18021</v>
      </c>
      <c r="E1166" s="91"/>
      <c r="F1166" s="84" t="s">
        <v>17918</v>
      </c>
      <c r="G1166" s="84"/>
    </row>
    <row r="1167">
      <c r="A1167" s="653" t="s">
        <v>1107</v>
      </c>
      <c r="B1167" s="654" t="s">
        <v>368</v>
      </c>
      <c r="C1167" s="91"/>
      <c r="D1167" s="42" t="s">
        <v>718</v>
      </c>
      <c r="E1167" s="91"/>
      <c r="F1167" s="91" t="s">
        <v>18022</v>
      </c>
      <c r="G1167" s="91"/>
    </row>
    <row r="1168">
      <c r="A1168" s="653" t="s">
        <v>18023</v>
      </c>
      <c r="B1168" s="654" t="s">
        <v>3124</v>
      </c>
      <c r="C1168" s="91"/>
      <c r="D1168" s="42" t="s">
        <v>3124</v>
      </c>
      <c r="E1168" s="91"/>
      <c r="F1168" s="91" t="s">
        <v>17902</v>
      </c>
      <c r="G1168" s="91"/>
    </row>
    <row r="1169">
      <c r="A1169" s="653" t="s">
        <v>3368</v>
      </c>
      <c r="B1169" s="654" t="s">
        <v>3369</v>
      </c>
      <c r="C1169" s="91" t="s">
        <v>3375</v>
      </c>
      <c r="D1169" s="42" t="s">
        <v>18024</v>
      </c>
      <c r="E1169" s="91"/>
      <c r="F1169" s="91" t="s">
        <v>17867</v>
      </c>
      <c r="G1169" s="121" t="str">
        <f>HYPERLINK("https://www.youtube.com/watch?v=TvtBw1FRn9w","Link")</f>
        <v>Link</v>
      </c>
    </row>
    <row r="1170">
      <c r="A1170" s="653" t="s">
        <v>3368</v>
      </c>
      <c r="B1170" s="654" t="s">
        <v>3369</v>
      </c>
      <c r="C1170" s="91" t="s">
        <v>3375</v>
      </c>
      <c r="D1170" s="42" t="s">
        <v>18025</v>
      </c>
      <c r="E1170" s="91"/>
      <c r="F1170" s="91" t="s">
        <v>17871</v>
      </c>
      <c r="G1170" s="91"/>
    </row>
    <row r="1171">
      <c r="A1171" s="653" t="s">
        <v>3368</v>
      </c>
      <c r="B1171" s="654" t="s">
        <v>3369</v>
      </c>
      <c r="C1171" s="91" t="s">
        <v>3375</v>
      </c>
      <c r="D1171" s="42" t="s">
        <v>3949</v>
      </c>
      <c r="E1171" s="91"/>
      <c r="F1171" s="91" t="s">
        <v>17867</v>
      </c>
      <c r="G1171" s="91"/>
    </row>
    <row r="1172">
      <c r="A1172" s="653" t="s">
        <v>1402</v>
      </c>
      <c r="B1172" s="654" t="s">
        <v>1403</v>
      </c>
      <c r="C1172" s="91" t="s">
        <v>1404</v>
      </c>
      <c r="D1172" s="42" t="s">
        <v>1407</v>
      </c>
      <c r="E1172" s="91"/>
      <c r="F1172" s="91" t="s">
        <v>18026</v>
      </c>
      <c r="G1172" s="91"/>
    </row>
    <row r="1173">
      <c r="A1173" s="653" t="s">
        <v>234</v>
      </c>
      <c r="B1173" s="654" t="s">
        <v>13898</v>
      </c>
      <c r="C1173" s="91" t="s">
        <v>18027</v>
      </c>
      <c r="D1173" s="91" t="s">
        <v>18028</v>
      </c>
      <c r="E1173" s="91"/>
      <c r="F1173" s="91" t="s">
        <v>17918</v>
      </c>
      <c r="G1173" s="91"/>
    </row>
    <row r="1174">
      <c r="A1174" s="60" t="s">
        <v>366</v>
      </c>
    </row>
    <row r="1175">
      <c r="A1175" s="653" t="s">
        <v>316</v>
      </c>
      <c r="B1175" s="654" t="s">
        <v>368</v>
      </c>
      <c r="C1175" s="91"/>
      <c r="D1175" s="91"/>
      <c r="E1175" s="91" t="s">
        <v>18029</v>
      </c>
      <c r="F1175" s="91" t="s">
        <v>17876</v>
      </c>
      <c r="G1175" s="9"/>
    </row>
    <row r="1176">
      <c r="A1176" s="653" t="s">
        <v>326</v>
      </c>
      <c r="B1176" s="654" t="s">
        <v>4686</v>
      </c>
      <c r="C1176" s="91"/>
      <c r="D1176" s="91"/>
      <c r="E1176" s="91"/>
      <c r="F1176" s="91" t="s">
        <v>17929</v>
      </c>
      <c r="G1176" s="9"/>
    </row>
    <row r="1177">
      <c r="A1177" s="653" t="s">
        <v>326</v>
      </c>
      <c r="B1177" s="654" t="s">
        <v>18030</v>
      </c>
      <c r="C1177" s="91"/>
      <c r="D1177" s="42"/>
      <c r="E1177" s="91" t="s">
        <v>18031</v>
      </c>
      <c r="F1177" s="91" t="s">
        <v>17868</v>
      </c>
      <c r="G1177" s="9"/>
    </row>
    <row r="1178">
      <c r="A1178" s="653" t="s">
        <v>18032</v>
      </c>
      <c r="B1178" s="654" t="s">
        <v>3481</v>
      </c>
      <c r="C1178" s="91"/>
      <c r="D1178" s="42"/>
      <c r="E1178" s="91"/>
      <c r="F1178" s="91" t="s">
        <v>18033</v>
      </c>
      <c r="G1178" s="9"/>
    </row>
    <row r="1179">
      <c r="A1179" s="653" t="s">
        <v>2562</v>
      </c>
      <c r="B1179" s="654" t="s">
        <v>2563</v>
      </c>
      <c r="C1179" s="91"/>
      <c r="D1179" s="42"/>
      <c r="E1179" s="91"/>
      <c r="F1179" s="91" t="s">
        <v>18034</v>
      </c>
      <c r="G1179" s="9"/>
    </row>
    <row r="1180">
      <c r="A1180" s="653" t="s">
        <v>2562</v>
      </c>
      <c r="B1180" s="654" t="s">
        <v>2563</v>
      </c>
      <c r="C1180" s="91"/>
      <c r="D1180" s="85"/>
      <c r="E1180" s="91"/>
      <c r="F1180" s="91" t="s">
        <v>18035</v>
      </c>
      <c r="G1180" s="9"/>
    </row>
    <row r="1181">
      <c r="A1181" s="653" t="s">
        <v>230</v>
      </c>
      <c r="B1181" s="654" t="s">
        <v>3100</v>
      </c>
      <c r="C1181" s="91"/>
      <c r="D1181" s="42"/>
      <c r="E1181" s="91" t="s">
        <v>18036</v>
      </c>
      <c r="F1181" s="91" t="s">
        <v>18037</v>
      </c>
      <c r="G1181" s="9"/>
    </row>
    <row r="1182">
      <c r="A1182" s="653" t="s">
        <v>230</v>
      </c>
      <c r="B1182" s="654" t="s">
        <v>18038</v>
      </c>
      <c r="C1182" s="91"/>
      <c r="D1182" s="42"/>
      <c r="E1182" s="91" t="s">
        <v>18036</v>
      </c>
      <c r="F1182" s="91" t="s">
        <v>18037</v>
      </c>
      <c r="G1182" s="9"/>
    </row>
    <row r="1183">
      <c r="A1183" s="653" t="s">
        <v>3979</v>
      </c>
      <c r="B1183" s="654" t="s">
        <v>3980</v>
      </c>
      <c r="C1183" s="91"/>
      <c r="D1183" s="42"/>
      <c r="E1183" s="91"/>
      <c r="F1183" s="91" t="s">
        <v>18039</v>
      </c>
      <c r="G1183" s="9"/>
    </row>
    <row r="1184">
      <c r="A1184" s="653" t="s">
        <v>687</v>
      </c>
      <c r="B1184" s="654" t="s">
        <v>2648</v>
      </c>
      <c r="C1184" s="91"/>
      <c r="D1184" s="42"/>
      <c r="E1184" s="91"/>
      <c r="F1184" s="91" t="s">
        <v>18040</v>
      </c>
      <c r="G1184" s="9"/>
    </row>
    <row r="1185">
      <c r="A1185" s="653" t="s">
        <v>687</v>
      </c>
      <c r="B1185" s="654" t="s">
        <v>2672</v>
      </c>
      <c r="C1185" s="91"/>
      <c r="D1185" s="42"/>
      <c r="E1185" s="91"/>
      <c r="F1185" s="91" t="s">
        <v>18041</v>
      </c>
      <c r="G1185" s="9"/>
    </row>
    <row r="1186">
      <c r="A1186" s="653" t="s">
        <v>687</v>
      </c>
      <c r="B1186" s="654" t="s">
        <v>693</v>
      </c>
      <c r="C1186" s="91"/>
      <c r="D1186" s="42"/>
      <c r="E1186" s="91"/>
      <c r="F1186" s="91" t="s">
        <v>18041</v>
      </c>
      <c r="G1186" s="9"/>
    </row>
    <row r="1187">
      <c r="A1187" s="653" t="s">
        <v>2078</v>
      </c>
      <c r="B1187" s="654" t="s">
        <v>17933</v>
      </c>
      <c r="C1187" s="91"/>
      <c r="D1187" s="85"/>
      <c r="E1187" s="85" t="s">
        <v>18042</v>
      </c>
      <c r="F1187" s="85" t="s">
        <v>17935</v>
      </c>
      <c r="G1187" s="89"/>
    </row>
    <row r="1188">
      <c r="A1188" s="653" t="s">
        <v>388</v>
      </c>
      <c r="B1188" s="654" t="s">
        <v>1006</v>
      </c>
      <c r="C1188" s="91"/>
      <c r="D1188" s="42"/>
      <c r="E1188" s="91"/>
      <c r="F1188" s="91" t="s">
        <v>18043</v>
      </c>
      <c r="G1188" s="9"/>
    </row>
    <row r="1189">
      <c r="A1189" s="653" t="s">
        <v>388</v>
      </c>
      <c r="B1189" s="654" t="s">
        <v>1006</v>
      </c>
      <c r="C1189" s="91"/>
      <c r="D1189" s="42"/>
      <c r="E1189" s="91"/>
      <c r="F1189" s="91" t="s">
        <v>18044</v>
      </c>
      <c r="G1189" s="9"/>
    </row>
    <row r="1190">
      <c r="A1190" s="653" t="s">
        <v>388</v>
      </c>
      <c r="B1190" s="654" t="s">
        <v>1010</v>
      </c>
      <c r="C1190" s="91"/>
      <c r="D1190" s="42"/>
      <c r="E1190" s="91"/>
      <c r="F1190" s="91" t="s">
        <v>18039</v>
      </c>
      <c r="G1190" s="9"/>
    </row>
    <row r="1191">
      <c r="A1191" s="653" t="s">
        <v>388</v>
      </c>
      <c r="B1191" s="654" t="s">
        <v>1010</v>
      </c>
      <c r="C1191" s="91" t="s">
        <v>2144</v>
      </c>
      <c r="D1191" s="42" t="s">
        <v>368</v>
      </c>
      <c r="E1191" s="91" t="s">
        <v>18045</v>
      </c>
      <c r="F1191" s="91" t="s">
        <v>18046</v>
      </c>
      <c r="G1191" s="9"/>
    </row>
    <row r="1192">
      <c r="A1192" s="653" t="s">
        <v>388</v>
      </c>
      <c r="B1192" s="654" t="s">
        <v>1010</v>
      </c>
      <c r="C1192" s="91" t="s">
        <v>1655</v>
      </c>
      <c r="D1192" s="42" t="s">
        <v>368</v>
      </c>
      <c r="E1192" s="91" t="s">
        <v>4672</v>
      </c>
      <c r="F1192" s="91" t="s">
        <v>18047</v>
      </c>
      <c r="G1192" s="9"/>
    </row>
    <row r="1193">
      <c r="A1193" s="653" t="s">
        <v>388</v>
      </c>
      <c r="B1193" s="654" t="s">
        <v>1010</v>
      </c>
      <c r="C1193" s="91" t="s">
        <v>11406</v>
      </c>
      <c r="D1193" s="42" t="s">
        <v>368</v>
      </c>
      <c r="E1193" s="91" t="s">
        <v>18045</v>
      </c>
      <c r="F1193" s="91" t="s">
        <v>18046</v>
      </c>
      <c r="G1193" s="9"/>
    </row>
    <row r="1194">
      <c r="A1194" s="653" t="s">
        <v>388</v>
      </c>
      <c r="B1194" s="654" t="s">
        <v>1392</v>
      </c>
      <c r="C1194" s="91"/>
      <c r="D1194" s="42"/>
      <c r="E1194" s="91"/>
      <c r="F1194" s="91" t="s">
        <v>15561</v>
      </c>
      <c r="G1194" s="9"/>
    </row>
    <row r="1195">
      <c r="A1195" s="653" t="s">
        <v>8277</v>
      </c>
      <c r="B1195" s="654" t="s">
        <v>18048</v>
      </c>
      <c r="C1195" s="91"/>
      <c r="D1195" s="42"/>
      <c r="E1195" s="91"/>
      <c r="F1195" s="91" t="s">
        <v>17876</v>
      </c>
      <c r="G1195" s="9"/>
    </row>
    <row r="1196">
      <c r="A1196" s="653" t="s">
        <v>3354</v>
      </c>
      <c r="B1196" s="654" t="s">
        <v>368</v>
      </c>
      <c r="C1196" s="91"/>
      <c r="D1196" s="42"/>
      <c r="E1196" s="91"/>
      <c r="F1196" s="43" t="s">
        <v>17949</v>
      </c>
      <c r="G1196" s="14"/>
    </row>
    <row r="1197">
      <c r="A1197" s="653" t="s">
        <v>3368</v>
      </c>
      <c r="B1197" s="654" t="s">
        <v>3369</v>
      </c>
      <c r="C1197" s="91" t="s">
        <v>3375</v>
      </c>
      <c r="D1197" s="42" t="s">
        <v>368</v>
      </c>
      <c r="E1197" s="91" t="s">
        <v>3983</v>
      </c>
      <c r="F1197" s="91" t="s">
        <v>17514</v>
      </c>
      <c r="G1197" s="9"/>
    </row>
    <row r="1198">
      <c r="A1198" s="653" t="s">
        <v>3368</v>
      </c>
      <c r="B1198" s="654" t="s">
        <v>3369</v>
      </c>
      <c r="C1198" s="91" t="s">
        <v>3375</v>
      </c>
      <c r="D1198" s="42" t="s">
        <v>368</v>
      </c>
      <c r="E1198" s="91" t="s">
        <v>3983</v>
      </c>
      <c r="F1198" s="91" t="s">
        <v>17697</v>
      </c>
      <c r="G1198" s="9"/>
    </row>
    <row r="1199">
      <c r="A1199" s="653" t="s">
        <v>368</v>
      </c>
      <c r="B1199" s="654" t="s">
        <v>368</v>
      </c>
      <c r="C1199" s="91" t="s">
        <v>368</v>
      </c>
      <c r="D1199" s="42"/>
      <c r="E1199" s="91" t="s">
        <v>4596</v>
      </c>
      <c r="F1199" s="91" t="s">
        <v>18049</v>
      </c>
      <c r="G1199" s="9"/>
    </row>
    <row r="1200">
      <c r="A1200" s="653" t="s">
        <v>368</v>
      </c>
      <c r="B1200" s="654" t="s">
        <v>368</v>
      </c>
      <c r="C1200" s="91" t="s">
        <v>368</v>
      </c>
      <c r="D1200" s="42"/>
      <c r="E1200" s="91" t="s">
        <v>18050</v>
      </c>
      <c r="F1200" s="91" t="s">
        <v>18051</v>
      </c>
      <c r="G1200" s="9"/>
    </row>
    <row r="1201">
      <c r="A1201" s="477"/>
    </row>
    <row r="1202">
      <c r="A1202" s="432"/>
    </row>
    <row r="1205">
      <c r="A1205" s="477"/>
    </row>
    <row r="1206">
      <c r="A1206" s="38" t="s">
        <v>18052</v>
      </c>
    </row>
    <row r="1207">
      <c r="A1207" s="393"/>
    </row>
    <row r="1208">
      <c r="A1208" s="1" t="s">
        <v>18053</v>
      </c>
      <c r="F1208" s="24" t="s">
        <v>186</v>
      </c>
    </row>
    <row r="1209">
      <c r="A1209" s="9" t="s">
        <v>248</v>
      </c>
      <c r="B1209" s="580" t="s">
        <v>10930</v>
      </c>
      <c r="C1209" s="9"/>
      <c r="D1209" s="9" t="s">
        <v>16630</v>
      </c>
      <c r="E1209" s="91"/>
      <c r="F1209" s="91" t="s">
        <v>18054</v>
      </c>
      <c r="G1209" s="91"/>
    </row>
    <row r="1210">
      <c r="A1210" s="9" t="s">
        <v>248</v>
      </c>
      <c r="B1210" s="580" t="s">
        <v>10930</v>
      </c>
      <c r="C1210" s="9"/>
      <c r="D1210" s="9"/>
      <c r="E1210" s="91" t="s">
        <v>9524</v>
      </c>
      <c r="F1210" s="91" t="s">
        <v>18055</v>
      </c>
      <c r="G1210" s="91"/>
    </row>
    <row r="1211">
      <c r="A1211" s="1" t="s">
        <v>18056</v>
      </c>
    </row>
    <row r="1212">
      <c r="A1212" s="9" t="s">
        <v>248</v>
      </c>
      <c r="B1212" s="580" t="s">
        <v>12844</v>
      </c>
      <c r="C1212" s="13" t="s">
        <v>5966</v>
      </c>
      <c r="D1212" s="138"/>
      <c r="E1212" s="91" t="s">
        <v>16706</v>
      </c>
      <c r="F1212" s="91" t="s">
        <v>18057</v>
      </c>
      <c r="G1212" s="91"/>
    </row>
    <row r="1213">
      <c r="A1213" s="9" t="s">
        <v>248</v>
      </c>
      <c r="B1213" s="580" t="s">
        <v>16619</v>
      </c>
      <c r="C1213" s="9"/>
      <c r="D1213" s="9" t="s">
        <v>16620</v>
      </c>
      <c r="E1213" s="91"/>
      <c r="F1213" s="91" t="s">
        <v>18058</v>
      </c>
      <c r="G1213" s="91"/>
    </row>
    <row r="1214">
      <c r="A1214" s="9" t="s">
        <v>248</v>
      </c>
      <c r="B1214" s="580" t="s">
        <v>16619</v>
      </c>
      <c r="C1214" s="9"/>
      <c r="D1214" s="9" t="s">
        <v>18059</v>
      </c>
      <c r="E1214" s="91"/>
      <c r="F1214" s="91" t="s">
        <v>18060</v>
      </c>
      <c r="G1214" s="91"/>
    </row>
    <row r="1215">
      <c r="A1215" s="9" t="s">
        <v>248</v>
      </c>
      <c r="B1215" s="580" t="s">
        <v>10930</v>
      </c>
      <c r="C1215" s="9"/>
      <c r="D1215" s="9" t="s">
        <v>18061</v>
      </c>
      <c r="E1215" s="91"/>
      <c r="F1215" s="91" t="s">
        <v>18062</v>
      </c>
      <c r="G1215" s="91"/>
    </row>
    <row r="1216">
      <c r="A1216" s="9" t="s">
        <v>248</v>
      </c>
      <c r="B1216" s="580" t="s">
        <v>10930</v>
      </c>
      <c r="C1216" s="9"/>
      <c r="D1216" s="9" t="s">
        <v>16676</v>
      </c>
      <c r="E1216" s="91"/>
      <c r="F1216" s="91" t="s">
        <v>18063</v>
      </c>
      <c r="G1216" s="91"/>
    </row>
    <row r="1217">
      <c r="A1217" s="9" t="s">
        <v>248</v>
      </c>
      <c r="B1217" s="580" t="s">
        <v>10930</v>
      </c>
      <c r="C1217" s="9"/>
      <c r="D1217" s="9" t="s">
        <v>16630</v>
      </c>
      <c r="E1217" s="91"/>
      <c r="F1217" s="91" t="s">
        <v>18054</v>
      </c>
      <c r="G1217" s="91"/>
    </row>
    <row r="1218">
      <c r="A1218" s="9" t="s">
        <v>248</v>
      </c>
      <c r="B1218" s="580" t="s">
        <v>10930</v>
      </c>
      <c r="C1218" s="9"/>
      <c r="D1218" s="9"/>
      <c r="E1218" s="91" t="s">
        <v>9524</v>
      </c>
      <c r="F1218" s="91" t="s">
        <v>18055</v>
      </c>
      <c r="G1218" s="91"/>
    </row>
    <row r="1219">
      <c r="A1219" s="1" t="s">
        <v>18064</v>
      </c>
    </row>
    <row r="1220">
      <c r="A1220" s="9" t="s">
        <v>230</v>
      </c>
      <c r="B1220" s="580" t="s">
        <v>368</v>
      </c>
      <c r="C1220" s="9"/>
      <c r="D1220" s="9"/>
      <c r="E1220" s="91" t="s">
        <v>556</v>
      </c>
      <c r="F1220" s="91" t="s">
        <v>16789</v>
      </c>
      <c r="G1220" s="91"/>
    </row>
    <row r="1221">
      <c r="A1221" s="9" t="s">
        <v>248</v>
      </c>
      <c r="B1221" s="580" t="s">
        <v>12844</v>
      </c>
      <c r="C1221" s="9"/>
      <c r="D1221" s="9"/>
      <c r="E1221" s="91" t="s">
        <v>16704</v>
      </c>
      <c r="F1221" s="91" t="s">
        <v>18065</v>
      </c>
      <c r="G1221" s="91"/>
    </row>
    <row r="1222">
      <c r="A1222" s="9" t="s">
        <v>248</v>
      </c>
      <c r="B1222" s="580" t="s">
        <v>16667</v>
      </c>
      <c r="C1222" s="9"/>
      <c r="D1222" s="9" t="s">
        <v>16670</v>
      </c>
      <c r="E1222" s="91"/>
      <c r="F1222" s="91" t="s">
        <v>15109</v>
      </c>
      <c r="G1222" s="91"/>
    </row>
    <row r="1223">
      <c r="A1223" s="9" t="s">
        <v>248</v>
      </c>
      <c r="B1223" s="580" t="s">
        <v>10930</v>
      </c>
      <c r="C1223" s="9"/>
      <c r="D1223" s="9" t="s">
        <v>16676</v>
      </c>
      <c r="E1223" s="91"/>
      <c r="F1223" s="91" t="s">
        <v>16789</v>
      </c>
      <c r="G1223" s="91"/>
    </row>
    <row r="1224">
      <c r="A1224" s="9" t="s">
        <v>248</v>
      </c>
      <c r="B1224" s="580" t="s">
        <v>10930</v>
      </c>
      <c r="C1224" s="9"/>
      <c r="D1224" s="9" t="s">
        <v>16677</v>
      </c>
      <c r="E1224" s="91" t="s">
        <v>18066</v>
      </c>
      <c r="F1224" s="91" t="s">
        <v>18067</v>
      </c>
      <c r="G1224" s="91"/>
    </row>
    <row r="1225">
      <c r="A1225" s="9" t="s">
        <v>248</v>
      </c>
      <c r="B1225" s="580" t="s">
        <v>10930</v>
      </c>
      <c r="C1225" s="9"/>
      <c r="D1225" s="9" t="s">
        <v>16628</v>
      </c>
      <c r="E1225" s="91"/>
      <c r="F1225" s="91" t="s">
        <v>18068</v>
      </c>
      <c r="G1225" s="91"/>
    </row>
    <row r="1226">
      <c r="A1226" s="9" t="s">
        <v>248</v>
      </c>
      <c r="B1226" s="580" t="s">
        <v>10930</v>
      </c>
      <c r="C1226" s="138"/>
      <c r="D1226" s="84" t="s">
        <v>16792</v>
      </c>
      <c r="E1226" s="91"/>
      <c r="F1226" s="91" t="s">
        <v>16789</v>
      </c>
      <c r="G1226" s="91"/>
    </row>
    <row r="1227">
      <c r="A1227" s="1" t="s">
        <v>18069</v>
      </c>
    </row>
    <row r="1228">
      <c r="A1228" s="659" t="s">
        <v>18070</v>
      </c>
      <c r="B1228" s="660" t="s">
        <v>18071</v>
      </c>
      <c r="C1228" s="84"/>
      <c r="D1228" s="43" t="s">
        <v>150</v>
      </c>
      <c r="E1228" s="43" t="s">
        <v>18072</v>
      </c>
      <c r="F1228" s="43"/>
      <c r="G1228" s="91"/>
    </row>
    <row r="1229">
      <c r="A1229" s="659" t="s">
        <v>18073</v>
      </c>
      <c r="B1229" s="660" t="s">
        <v>18074</v>
      </c>
      <c r="C1229" s="84"/>
      <c r="D1229" s="43" t="s">
        <v>150</v>
      </c>
      <c r="E1229" s="43" t="s">
        <v>18072</v>
      </c>
      <c r="F1229" s="43"/>
      <c r="G1229" s="91"/>
    </row>
    <row r="1230">
      <c r="A1230" s="659" t="s">
        <v>18075</v>
      </c>
      <c r="B1230" s="660" t="s">
        <v>18076</v>
      </c>
      <c r="C1230" s="84"/>
      <c r="D1230" s="43" t="s">
        <v>150</v>
      </c>
      <c r="E1230" s="43" t="s">
        <v>18072</v>
      </c>
      <c r="F1230" s="43" t="s">
        <v>18077</v>
      </c>
      <c r="G1230" s="91"/>
    </row>
    <row r="1231">
      <c r="A1231" s="659" t="s">
        <v>18078</v>
      </c>
      <c r="B1231" s="660" t="s">
        <v>18079</v>
      </c>
      <c r="C1231" s="84"/>
      <c r="D1231" s="43" t="s">
        <v>150</v>
      </c>
      <c r="E1231" s="43" t="s">
        <v>18072</v>
      </c>
      <c r="F1231" s="43" t="s">
        <v>18080</v>
      </c>
      <c r="G1231" s="91"/>
    </row>
    <row r="1232">
      <c r="A1232" s="659" t="s">
        <v>18081</v>
      </c>
      <c r="B1232" s="660" t="s">
        <v>18082</v>
      </c>
      <c r="C1232" s="84"/>
      <c r="D1232" s="43" t="s">
        <v>150</v>
      </c>
      <c r="E1232" s="43" t="s">
        <v>18072</v>
      </c>
      <c r="F1232" s="43" t="s">
        <v>18083</v>
      </c>
      <c r="G1232" s="91"/>
    </row>
    <row r="1233">
      <c r="A1233" s="659" t="s">
        <v>18084</v>
      </c>
      <c r="B1233" s="660" t="s">
        <v>4020</v>
      </c>
      <c r="C1233" s="84"/>
      <c r="D1233" s="43" t="s">
        <v>150</v>
      </c>
      <c r="E1233" s="43" t="s">
        <v>18072</v>
      </c>
      <c r="F1233" s="84"/>
      <c r="G1233" s="91"/>
    </row>
    <row r="1234">
      <c r="A1234" s="659" t="s">
        <v>18085</v>
      </c>
      <c r="B1234" s="660" t="s">
        <v>18086</v>
      </c>
      <c r="C1234" s="84"/>
      <c r="D1234" s="43" t="s">
        <v>18087</v>
      </c>
      <c r="E1234" s="84"/>
      <c r="F1234" s="84" t="s">
        <v>18088</v>
      </c>
      <c r="G1234" s="91"/>
    </row>
    <row r="1235">
      <c r="A1235" s="659" t="s">
        <v>18089</v>
      </c>
      <c r="B1235" s="660" t="s">
        <v>18090</v>
      </c>
      <c r="C1235" s="84"/>
      <c r="D1235" s="84" t="s">
        <v>12309</v>
      </c>
      <c r="E1235" s="84"/>
      <c r="F1235" s="84" t="s">
        <v>18091</v>
      </c>
      <c r="G1235" s="91"/>
    </row>
    <row r="1236">
      <c r="A1236" s="659" t="s">
        <v>18092</v>
      </c>
      <c r="B1236" s="660" t="s">
        <v>18093</v>
      </c>
      <c r="C1236" s="84"/>
      <c r="D1236" s="84" t="s">
        <v>12298</v>
      </c>
      <c r="E1236" s="84"/>
      <c r="F1236" s="84" t="s">
        <v>18094</v>
      </c>
      <c r="G1236" s="91"/>
    </row>
    <row r="1237">
      <c r="A1237" s="659" t="s">
        <v>18095</v>
      </c>
      <c r="B1237" s="660" t="s">
        <v>18096</v>
      </c>
      <c r="C1237" s="84"/>
      <c r="D1237" s="84" t="s">
        <v>1190</v>
      </c>
      <c r="E1237" s="84" t="s">
        <v>4739</v>
      </c>
      <c r="F1237" s="84" t="s">
        <v>18097</v>
      </c>
      <c r="G1237" s="91"/>
    </row>
    <row r="1238">
      <c r="A1238" s="659" t="s">
        <v>18098</v>
      </c>
      <c r="B1238" s="660" t="s">
        <v>18099</v>
      </c>
      <c r="C1238" s="84"/>
      <c r="D1238" s="84" t="s">
        <v>1190</v>
      </c>
      <c r="E1238" s="84"/>
      <c r="F1238" s="84" t="s">
        <v>18100</v>
      </c>
      <c r="G1238" s="91"/>
    </row>
    <row r="1239">
      <c r="A1239" s="659" t="s">
        <v>18098</v>
      </c>
      <c r="B1239" s="660" t="s">
        <v>18101</v>
      </c>
      <c r="C1239" s="84"/>
      <c r="D1239" s="84" t="s">
        <v>12312</v>
      </c>
      <c r="E1239" s="84" t="s">
        <v>18102</v>
      </c>
      <c r="F1239" s="84" t="s">
        <v>18103</v>
      </c>
      <c r="G1239" s="91"/>
    </row>
    <row r="1240">
      <c r="A1240" s="659" t="s">
        <v>326</v>
      </c>
      <c r="B1240" s="660" t="s">
        <v>6331</v>
      </c>
      <c r="C1240" s="84" t="s">
        <v>6332</v>
      </c>
      <c r="D1240" s="84" t="s">
        <v>18104</v>
      </c>
      <c r="E1240" s="84"/>
      <c r="F1240" s="84" t="s">
        <v>18105</v>
      </c>
      <c r="G1240" s="91"/>
    </row>
    <row r="1241">
      <c r="A1241" s="659" t="s">
        <v>4540</v>
      </c>
      <c r="B1241" s="660" t="s">
        <v>4541</v>
      </c>
      <c r="C1241" s="84" t="s">
        <v>4542</v>
      </c>
      <c r="D1241" s="84" t="s">
        <v>18106</v>
      </c>
      <c r="E1241" s="84"/>
      <c r="F1241" s="84"/>
      <c r="G1241" s="91"/>
    </row>
    <row r="1242">
      <c r="A1242" s="659" t="s">
        <v>4540</v>
      </c>
      <c r="B1242" s="660" t="s">
        <v>4541</v>
      </c>
      <c r="C1242" s="84" t="s">
        <v>4542</v>
      </c>
      <c r="D1242" s="84" t="s">
        <v>18107</v>
      </c>
      <c r="E1242" s="84"/>
      <c r="F1242" s="43" t="s">
        <v>18108</v>
      </c>
      <c r="G1242" s="91"/>
    </row>
    <row r="1243">
      <c r="A1243" s="659" t="s">
        <v>4540</v>
      </c>
      <c r="B1243" s="660" t="s">
        <v>4541</v>
      </c>
      <c r="C1243" s="84" t="s">
        <v>4542</v>
      </c>
      <c r="D1243" s="84" t="s">
        <v>18109</v>
      </c>
      <c r="E1243" s="84" t="s">
        <v>18110</v>
      </c>
      <c r="F1243" s="84"/>
      <c r="G1243" s="91"/>
    </row>
    <row r="1244">
      <c r="A1244" s="659" t="s">
        <v>4540</v>
      </c>
      <c r="B1244" s="660" t="s">
        <v>6019</v>
      </c>
      <c r="C1244" s="84" t="s">
        <v>4542</v>
      </c>
      <c r="D1244" s="84" t="s">
        <v>6638</v>
      </c>
      <c r="E1244" s="84"/>
      <c r="F1244" s="84"/>
      <c r="G1244" s="91"/>
    </row>
    <row r="1245">
      <c r="A1245" s="659" t="s">
        <v>4540</v>
      </c>
      <c r="B1245" s="660" t="s">
        <v>6019</v>
      </c>
      <c r="C1245" s="84" t="s">
        <v>4542</v>
      </c>
      <c r="D1245" s="84" t="s">
        <v>18111</v>
      </c>
      <c r="E1245" s="84"/>
      <c r="F1245" s="84" t="s">
        <v>18112</v>
      </c>
      <c r="G1245" s="91"/>
    </row>
    <row r="1246">
      <c r="A1246" s="659" t="s">
        <v>4540</v>
      </c>
      <c r="B1246" s="660" t="s">
        <v>6019</v>
      </c>
      <c r="C1246" s="84" t="s">
        <v>4542</v>
      </c>
      <c r="D1246" s="84" t="s">
        <v>13321</v>
      </c>
      <c r="E1246" s="84"/>
      <c r="F1246" s="84"/>
      <c r="G1246" s="91"/>
    </row>
    <row r="1247">
      <c r="A1247" s="659" t="s">
        <v>4540</v>
      </c>
      <c r="B1247" s="660" t="s">
        <v>6019</v>
      </c>
      <c r="C1247" s="84" t="s">
        <v>8916</v>
      </c>
      <c r="D1247" s="84" t="s">
        <v>18113</v>
      </c>
      <c r="E1247" s="84"/>
      <c r="F1247" s="84" t="s">
        <v>18114</v>
      </c>
      <c r="G1247" s="91"/>
    </row>
    <row r="1248">
      <c r="A1248" s="659" t="s">
        <v>4540</v>
      </c>
      <c r="B1248" s="660" t="s">
        <v>6019</v>
      </c>
      <c r="C1248" s="84" t="s">
        <v>8916</v>
      </c>
      <c r="D1248" s="84" t="s">
        <v>18115</v>
      </c>
      <c r="E1248" s="84"/>
      <c r="F1248" s="84" t="s">
        <v>18116</v>
      </c>
      <c r="G1248" s="91"/>
    </row>
    <row r="1249">
      <c r="A1249" s="659" t="s">
        <v>4540</v>
      </c>
      <c r="B1249" s="660" t="s">
        <v>6019</v>
      </c>
      <c r="C1249" s="84"/>
      <c r="D1249" s="84"/>
      <c r="E1249" s="43" t="s">
        <v>4592</v>
      </c>
      <c r="F1249" s="84"/>
      <c r="G1249" s="91"/>
    </row>
    <row r="1250">
      <c r="A1250" s="659" t="s">
        <v>230</v>
      </c>
      <c r="B1250" s="660" t="s">
        <v>10943</v>
      </c>
      <c r="C1250" s="84" t="s">
        <v>2598</v>
      </c>
      <c r="D1250" s="84" t="s">
        <v>11943</v>
      </c>
      <c r="E1250" s="84"/>
      <c r="F1250" s="84" t="s">
        <v>18117</v>
      </c>
      <c r="G1250" s="91"/>
    </row>
    <row r="1251">
      <c r="A1251" s="659" t="s">
        <v>230</v>
      </c>
      <c r="B1251" s="660" t="s">
        <v>10943</v>
      </c>
      <c r="C1251" s="43" t="s">
        <v>2598</v>
      </c>
      <c r="D1251" s="43" t="s">
        <v>18118</v>
      </c>
      <c r="E1251" s="84"/>
      <c r="F1251" s="43" t="s">
        <v>18119</v>
      </c>
      <c r="G1251" s="91"/>
    </row>
    <row r="1252">
      <c r="A1252" s="659" t="s">
        <v>230</v>
      </c>
      <c r="B1252" s="660" t="s">
        <v>10943</v>
      </c>
      <c r="C1252" s="84" t="s">
        <v>2598</v>
      </c>
      <c r="D1252" s="84" t="s">
        <v>11945</v>
      </c>
      <c r="E1252" s="84"/>
      <c r="F1252" s="84" t="s">
        <v>18120</v>
      </c>
      <c r="G1252" s="91"/>
    </row>
    <row r="1253">
      <c r="A1253" s="659" t="s">
        <v>230</v>
      </c>
      <c r="B1253" s="660" t="s">
        <v>10943</v>
      </c>
      <c r="C1253" s="84" t="s">
        <v>2598</v>
      </c>
      <c r="D1253" s="84" t="s">
        <v>18121</v>
      </c>
      <c r="E1253" s="84"/>
      <c r="F1253" s="84"/>
      <c r="G1253" s="91"/>
    </row>
    <row r="1254">
      <c r="A1254" s="659" t="s">
        <v>230</v>
      </c>
      <c r="B1254" s="660" t="s">
        <v>13005</v>
      </c>
      <c r="C1254" s="84" t="s">
        <v>2598</v>
      </c>
      <c r="D1254" s="43" t="s">
        <v>18122</v>
      </c>
      <c r="E1254" s="43"/>
      <c r="F1254" s="43" t="s">
        <v>18123</v>
      </c>
      <c r="G1254" s="91"/>
    </row>
    <row r="1255">
      <c r="A1255" s="659" t="s">
        <v>230</v>
      </c>
      <c r="B1255" s="660" t="s">
        <v>13005</v>
      </c>
      <c r="C1255" s="84" t="s">
        <v>2598</v>
      </c>
      <c r="D1255" s="84" t="s">
        <v>18124</v>
      </c>
      <c r="E1255" s="84"/>
      <c r="F1255" s="84" t="s">
        <v>18125</v>
      </c>
      <c r="G1255" s="91"/>
    </row>
    <row r="1256">
      <c r="A1256" s="659" t="s">
        <v>230</v>
      </c>
      <c r="B1256" s="660" t="s">
        <v>13005</v>
      </c>
      <c r="C1256" s="84" t="s">
        <v>2598</v>
      </c>
      <c r="D1256" s="84" t="s">
        <v>18126</v>
      </c>
      <c r="E1256" s="84"/>
      <c r="F1256" s="84"/>
      <c r="G1256" s="91"/>
    </row>
    <row r="1257">
      <c r="A1257" s="659" t="s">
        <v>6095</v>
      </c>
      <c r="B1257" s="660" t="s">
        <v>6114</v>
      </c>
      <c r="C1257" s="43" t="s">
        <v>18127</v>
      </c>
      <c r="D1257" s="661" t="s">
        <v>150</v>
      </c>
      <c r="E1257" s="43" t="s">
        <v>18128</v>
      </c>
      <c r="F1257" s="43" t="s">
        <v>18129</v>
      </c>
      <c r="G1257" s="91"/>
    </row>
    <row r="1258">
      <c r="A1258" s="659" t="s">
        <v>248</v>
      </c>
      <c r="B1258" s="660" t="s">
        <v>5986</v>
      </c>
      <c r="C1258" s="84" t="s">
        <v>18130</v>
      </c>
      <c r="D1258" s="84" t="s">
        <v>10946</v>
      </c>
      <c r="E1258" s="84"/>
      <c r="F1258" s="84" t="s">
        <v>18131</v>
      </c>
      <c r="G1258" s="91"/>
    </row>
    <row r="1259">
      <c r="A1259" s="659" t="s">
        <v>248</v>
      </c>
      <c r="B1259" s="660" t="s">
        <v>5986</v>
      </c>
      <c r="C1259" s="84" t="s">
        <v>18130</v>
      </c>
      <c r="D1259" s="84" t="s">
        <v>18132</v>
      </c>
      <c r="E1259" s="84"/>
      <c r="F1259" s="84" t="s">
        <v>18133</v>
      </c>
      <c r="G1259" s="91"/>
    </row>
    <row r="1260">
      <c r="A1260" s="659" t="s">
        <v>248</v>
      </c>
      <c r="B1260" s="660" t="s">
        <v>5986</v>
      </c>
      <c r="C1260" s="84" t="s">
        <v>18130</v>
      </c>
      <c r="D1260" s="43" t="s">
        <v>18134</v>
      </c>
      <c r="E1260" s="84"/>
      <c r="F1260" s="84" t="s">
        <v>18135</v>
      </c>
      <c r="G1260" s="91"/>
    </row>
    <row r="1261">
      <c r="A1261" s="659" t="s">
        <v>248</v>
      </c>
      <c r="B1261" s="660" t="s">
        <v>5986</v>
      </c>
      <c r="C1261" s="84" t="s">
        <v>18136</v>
      </c>
      <c r="D1261" s="84" t="s">
        <v>18137</v>
      </c>
      <c r="E1261" s="84"/>
      <c r="F1261" s="43" t="s">
        <v>18108</v>
      </c>
      <c r="G1261" s="91"/>
    </row>
    <row r="1262">
      <c r="A1262" s="659" t="s">
        <v>248</v>
      </c>
      <c r="B1262" s="660" t="s">
        <v>5986</v>
      </c>
      <c r="C1262" s="84" t="s">
        <v>18138</v>
      </c>
      <c r="D1262" s="84" t="s">
        <v>1480</v>
      </c>
      <c r="E1262" s="84"/>
      <c r="F1262" s="84"/>
      <c r="G1262" s="91"/>
    </row>
    <row r="1263">
      <c r="A1263" s="659" t="s">
        <v>248</v>
      </c>
      <c r="B1263" s="660" t="s">
        <v>5986</v>
      </c>
      <c r="C1263" s="84" t="s">
        <v>18139</v>
      </c>
      <c r="D1263" s="84" t="s">
        <v>18140</v>
      </c>
      <c r="E1263" s="84" t="s">
        <v>18141</v>
      </c>
      <c r="F1263" s="84"/>
      <c r="G1263" s="91"/>
    </row>
    <row r="1264">
      <c r="A1264" s="659" t="s">
        <v>248</v>
      </c>
      <c r="B1264" s="660" t="s">
        <v>10840</v>
      </c>
      <c r="C1264" s="84" t="s">
        <v>10841</v>
      </c>
      <c r="D1264" s="84" t="s">
        <v>18142</v>
      </c>
      <c r="E1264" s="84"/>
      <c r="F1264" s="84"/>
      <c r="G1264" s="91"/>
    </row>
    <row r="1265">
      <c r="A1265" s="659" t="s">
        <v>988</v>
      </c>
      <c r="B1265" s="660" t="s">
        <v>4377</v>
      </c>
      <c r="C1265" s="43" t="s">
        <v>18143</v>
      </c>
      <c r="D1265" s="43" t="s">
        <v>18144</v>
      </c>
      <c r="E1265" s="43" t="s">
        <v>18145</v>
      </c>
      <c r="F1265" s="84" t="s">
        <v>18146</v>
      </c>
      <c r="G1265" s="91"/>
    </row>
    <row r="1266">
      <c r="A1266" s="659" t="s">
        <v>18147</v>
      </c>
      <c r="B1266" s="660" t="s">
        <v>18148</v>
      </c>
      <c r="C1266" s="43" t="s">
        <v>18149</v>
      </c>
      <c r="D1266" s="43" t="s">
        <v>18150</v>
      </c>
      <c r="E1266" s="84"/>
      <c r="F1266" s="84" t="s">
        <v>18151</v>
      </c>
      <c r="G1266" s="91"/>
    </row>
    <row r="1267">
      <c r="A1267" s="659" t="s">
        <v>18147</v>
      </c>
      <c r="B1267" s="660" t="s">
        <v>18152</v>
      </c>
      <c r="C1267" s="43" t="s">
        <v>18153</v>
      </c>
      <c r="D1267" s="43" t="s">
        <v>18154</v>
      </c>
      <c r="E1267" s="84"/>
      <c r="F1267" s="84" t="s">
        <v>18155</v>
      </c>
      <c r="G1267" s="91"/>
    </row>
    <row r="1268">
      <c r="A1268" s="60" t="s">
        <v>366</v>
      </c>
    </row>
    <row r="1269">
      <c r="A1269" s="659" t="s">
        <v>368</v>
      </c>
      <c r="B1269" s="660" t="s">
        <v>368</v>
      </c>
      <c r="C1269" s="84"/>
      <c r="D1269" s="84"/>
      <c r="E1269" s="43" t="s">
        <v>4679</v>
      </c>
      <c r="F1269" s="43" t="s">
        <v>18156</v>
      </c>
      <c r="G1269" s="662"/>
    </row>
    <row r="1270">
      <c r="A1270" s="659" t="s">
        <v>368</v>
      </c>
      <c r="B1270" s="660" t="s">
        <v>368</v>
      </c>
      <c r="C1270" s="84"/>
      <c r="D1270" s="84"/>
      <c r="E1270" s="43" t="s">
        <v>18157</v>
      </c>
      <c r="F1270" s="84"/>
      <c r="G1270" s="662"/>
    </row>
    <row r="1271">
      <c r="A1271" s="1" t="s">
        <v>18158</v>
      </c>
      <c r="B1271" s="1"/>
      <c r="C1271" s="1"/>
      <c r="D1271" s="1"/>
      <c r="E1271" s="1"/>
      <c r="F1271" s="1"/>
      <c r="G1271" s="1"/>
    </row>
    <row r="1272">
      <c r="A1272" s="9" t="s">
        <v>4521</v>
      </c>
      <c r="B1272" s="580" t="s">
        <v>4522</v>
      </c>
      <c r="C1272" s="9" t="s">
        <v>6313</v>
      </c>
      <c r="D1272" s="91" t="s">
        <v>6314</v>
      </c>
      <c r="F1272" s="43" t="s">
        <v>16789</v>
      </c>
      <c r="G1272" s="91"/>
    </row>
    <row r="1273">
      <c r="A1273" s="9" t="s">
        <v>4540</v>
      </c>
      <c r="B1273" s="580" t="s">
        <v>4541</v>
      </c>
      <c r="C1273" s="112"/>
      <c r="D1273" s="105" t="s">
        <v>16645</v>
      </c>
      <c r="E1273" s="109" t="s">
        <v>16643</v>
      </c>
      <c r="F1273" s="43" t="s">
        <v>18159</v>
      </c>
      <c r="G1273" s="91"/>
    </row>
    <row r="1274">
      <c r="A1274" s="9" t="s">
        <v>230</v>
      </c>
      <c r="B1274" s="580" t="s">
        <v>12701</v>
      </c>
      <c r="C1274" s="106" t="s">
        <v>4551</v>
      </c>
      <c r="D1274" s="109" t="s">
        <v>16651</v>
      </c>
      <c r="F1274" s="43" t="s">
        <v>18160</v>
      </c>
      <c r="G1274" s="91"/>
    </row>
    <row r="1275">
      <c r="A1275" s="9" t="s">
        <v>248</v>
      </c>
      <c r="B1275" s="580" t="s">
        <v>12844</v>
      </c>
      <c r="C1275" s="43" t="s">
        <v>5966</v>
      </c>
      <c r="D1275" s="43" t="s">
        <v>16706</v>
      </c>
      <c r="E1275" s="43"/>
      <c r="F1275" s="43" t="s">
        <v>18161</v>
      </c>
      <c r="G1275" s="91"/>
    </row>
    <row r="1276">
      <c r="A1276" s="9" t="s">
        <v>248</v>
      </c>
      <c r="B1276" s="580" t="s">
        <v>16624</v>
      </c>
      <c r="C1276" s="43"/>
      <c r="D1276" s="91" t="s">
        <v>16673</v>
      </c>
      <c r="E1276" s="43" t="s">
        <v>18162</v>
      </c>
      <c r="F1276" s="43" t="s">
        <v>18163</v>
      </c>
      <c r="G1276" s="91"/>
    </row>
    <row r="1277">
      <c r="A1277" s="9" t="s">
        <v>248</v>
      </c>
      <c r="B1277" s="580" t="s">
        <v>10930</v>
      </c>
      <c r="C1277" s="43"/>
      <c r="D1277" s="9" t="s">
        <v>16676</v>
      </c>
      <c r="E1277" s="43"/>
      <c r="F1277" s="43" t="s">
        <v>18164</v>
      </c>
      <c r="G1277" s="91"/>
    </row>
    <row r="1278">
      <c r="A1278" s="9" t="s">
        <v>248</v>
      </c>
      <c r="B1278" s="580" t="s">
        <v>10930</v>
      </c>
      <c r="C1278" s="43"/>
      <c r="D1278" s="109" t="s">
        <v>16630</v>
      </c>
      <c r="E1278" s="109" t="s">
        <v>1130</v>
      </c>
      <c r="F1278" s="43" t="s">
        <v>18165</v>
      </c>
      <c r="G1278" s="91"/>
    </row>
    <row r="1279">
      <c r="A1279" s="9" t="s">
        <v>248</v>
      </c>
      <c r="B1279" s="580" t="s">
        <v>10930</v>
      </c>
      <c r="C1279" s="138"/>
      <c r="D1279" s="84" t="s">
        <v>16792</v>
      </c>
      <c r="E1279" s="43"/>
      <c r="F1279" s="43" t="s">
        <v>18166</v>
      </c>
      <c r="G1279" s="91"/>
    </row>
    <row r="1280">
      <c r="A1280" s="1" t="s">
        <v>18167</v>
      </c>
    </row>
    <row r="1281">
      <c r="A1281" s="663" t="s">
        <v>248</v>
      </c>
      <c r="B1281" s="664" t="s">
        <v>17694</v>
      </c>
      <c r="C1281" s="9" t="s">
        <v>4233</v>
      </c>
      <c r="D1281" s="9" t="s">
        <v>6141</v>
      </c>
      <c r="E1281" s="9"/>
      <c r="F1281" s="9" t="s">
        <v>18168</v>
      </c>
      <c r="G1281" s="665"/>
    </row>
    <row r="1282">
      <c r="A1282" s="663" t="s">
        <v>248</v>
      </c>
      <c r="B1282" s="664" t="s">
        <v>17694</v>
      </c>
      <c r="C1282" s="9" t="s">
        <v>4233</v>
      </c>
      <c r="D1282" s="9" t="s">
        <v>292</v>
      </c>
      <c r="E1282" s="9"/>
      <c r="F1282" s="9" t="s">
        <v>18169</v>
      </c>
      <c r="G1282" s="665"/>
    </row>
    <row r="1283">
      <c r="A1283" s="663" t="s">
        <v>248</v>
      </c>
      <c r="B1283" s="664" t="s">
        <v>17694</v>
      </c>
      <c r="C1283" s="9" t="s">
        <v>4513</v>
      </c>
      <c r="D1283" s="9" t="s">
        <v>257</v>
      </c>
      <c r="E1283" s="9"/>
      <c r="F1283" s="9" t="s">
        <v>18169</v>
      </c>
      <c r="G1283" s="665"/>
    </row>
    <row r="1284">
      <c r="A1284" s="663" t="s">
        <v>248</v>
      </c>
      <c r="B1284" s="664" t="s">
        <v>17694</v>
      </c>
      <c r="C1284" s="9" t="s">
        <v>4513</v>
      </c>
      <c r="D1284" s="9" t="s">
        <v>16130</v>
      </c>
      <c r="E1284" s="9"/>
      <c r="F1284" s="9" t="s">
        <v>18169</v>
      </c>
      <c r="G1284" s="665"/>
    </row>
    <row r="1285">
      <c r="A1285" s="663" t="s">
        <v>248</v>
      </c>
      <c r="B1285" s="664" t="s">
        <v>17694</v>
      </c>
      <c r="C1285" s="9" t="s">
        <v>4513</v>
      </c>
      <c r="D1285" s="9" t="s">
        <v>280</v>
      </c>
      <c r="E1285" s="9"/>
      <c r="F1285" s="9" t="s">
        <v>18169</v>
      </c>
      <c r="G1285" s="665"/>
    </row>
    <row r="1286">
      <c r="A1286" s="663" t="s">
        <v>248</v>
      </c>
      <c r="B1286" s="664" t="s">
        <v>17694</v>
      </c>
      <c r="C1286" s="9" t="s">
        <v>4513</v>
      </c>
      <c r="D1286" s="9" t="s">
        <v>4955</v>
      </c>
      <c r="E1286" s="9"/>
      <c r="F1286" s="9" t="s">
        <v>18168</v>
      </c>
      <c r="G1286" s="665"/>
    </row>
    <row r="1287">
      <c r="A1287" s="663" t="s">
        <v>248</v>
      </c>
      <c r="B1287" s="664" t="s">
        <v>17694</v>
      </c>
      <c r="C1287" s="9" t="s">
        <v>4913</v>
      </c>
      <c r="D1287" s="9" t="s">
        <v>894</v>
      </c>
      <c r="E1287" s="9"/>
      <c r="F1287" s="9" t="s">
        <v>18168</v>
      </c>
      <c r="G1287" s="665"/>
    </row>
    <row r="1288">
      <c r="A1288" s="663" t="s">
        <v>248</v>
      </c>
      <c r="B1288" s="664" t="s">
        <v>17694</v>
      </c>
      <c r="C1288" s="9" t="s">
        <v>4913</v>
      </c>
      <c r="D1288" s="9" t="s">
        <v>338</v>
      </c>
      <c r="E1288" s="9"/>
      <c r="F1288" s="9" t="s">
        <v>18169</v>
      </c>
      <c r="G1288" s="665"/>
    </row>
    <row r="1289">
      <c r="A1289" s="663" t="s">
        <v>248</v>
      </c>
      <c r="B1289" s="664" t="s">
        <v>17694</v>
      </c>
      <c r="C1289" s="9" t="s">
        <v>4913</v>
      </c>
      <c r="D1289" s="9" t="s">
        <v>4572</v>
      </c>
      <c r="E1289" s="9"/>
      <c r="F1289" s="9" t="s">
        <v>18169</v>
      </c>
      <c r="G1289" s="665"/>
    </row>
    <row r="1290">
      <c r="A1290" s="663" t="s">
        <v>248</v>
      </c>
      <c r="B1290" s="664" t="s">
        <v>17694</v>
      </c>
      <c r="C1290" s="9" t="s">
        <v>4913</v>
      </c>
      <c r="D1290" s="9" t="s">
        <v>18170</v>
      </c>
      <c r="E1290" s="9"/>
      <c r="F1290" s="9" t="s">
        <v>18169</v>
      </c>
      <c r="G1290" s="665"/>
    </row>
    <row r="1291">
      <c r="A1291" s="663" t="s">
        <v>248</v>
      </c>
      <c r="B1291" s="664" t="s">
        <v>17694</v>
      </c>
      <c r="C1291" s="9" t="s">
        <v>4913</v>
      </c>
      <c r="D1291" s="9" t="s">
        <v>18171</v>
      </c>
      <c r="E1291" s="9"/>
      <c r="F1291" s="9" t="s">
        <v>18168</v>
      </c>
      <c r="G1291" s="665"/>
    </row>
    <row r="1292">
      <c r="A1292" s="663" t="s">
        <v>248</v>
      </c>
      <c r="B1292" s="664" t="s">
        <v>17694</v>
      </c>
      <c r="C1292" s="9" t="s">
        <v>7020</v>
      </c>
      <c r="D1292" s="9" t="s">
        <v>251</v>
      </c>
      <c r="E1292" s="9" t="s">
        <v>18172</v>
      </c>
      <c r="F1292" s="9" t="s">
        <v>18169</v>
      </c>
      <c r="G1292" s="665"/>
    </row>
    <row r="1293">
      <c r="A1293" s="663" t="s">
        <v>248</v>
      </c>
      <c r="B1293" s="664" t="s">
        <v>17694</v>
      </c>
      <c r="C1293" s="9" t="s">
        <v>7020</v>
      </c>
      <c r="D1293" s="9" t="s">
        <v>7689</v>
      </c>
      <c r="E1293" s="9"/>
      <c r="F1293" s="9" t="s">
        <v>18168</v>
      </c>
      <c r="G1293" s="665"/>
    </row>
    <row r="1294">
      <c r="A1294" s="1" t="s">
        <v>18173</v>
      </c>
    </row>
    <row r="1295">
      <c r="A1295" s="663" t="s">
        <v>16847</v>
      </c>
      <c r="B1295" s="664" t="s">
        <v>1461</v>
      </c>
      <c r="C1295" s="9"/>
      <c r="D1295" s="9"/>
      <c r="E1295" s="9"/>
      <c r="F1295" s="21" t="s">
        <v>152</v>
      </c>
      <c r="G1295" s="665"/>
    </row>
    <row r="1296">
      <c r="A1296" s="663" t="s">
        <v>5954</v>
      </c>
      <c r="B1296" s="664" t="s">
        <v>368</v>
      </c>
      <c r="C1296" s="9"/>
      <c r="D1296" s="9"/>
      <c r="E1296" s="9" t="s">
        <v>16878</v>
      </c>
      <c r="F1296" s="9" t="s">
        <v>18174</v>
      </c>
      <c r="G1296" s="665"/>
    </row>
    <row r="1297">
      <c r="A1297" s="663" t="s">
        <v>248</v>
      </c>
      <c r="B1297" s="664" t="s">
        <v>4496</v>
      </c>
      <c r="C1297" s="9" t="s">
        <v>4497</v>
      </c>
      <c r="D1297" s="9" t="s">
        <v>16883</v>
      </c>
      <c r="E1297" s="9"/>
      <c r="F1297" s="9" t="s">
        <v>18175</v>
      </c>
      <c r="G1297" s="665"/>
    </row>
    <row r="1298">
      <c r="A1298" s="663" t="s">
        <v>248</v>
      </c>
      <c r="B1298" s="664" t="s">
        <v>4496</v>
      </c>
      <c r="C1298" s="9" t="s">
        <v>4504</v>
      </c>
      <c r="D1298" s="9" t="s">
        <v>13080</v>
      </c>
      <c r="E1298" s="9"/>
      <c r="F1298" s="9" t="s">
        <v>18176</v>
      </c>
      <c r="G1298" s="665"/>
    </row>
    <row r="1299">
      <c r="A1299" s="663" t="s">
        <v>248</v>
      </c>
      <c r="B1299" s="664" t="s">
        <v>4496</v>
      </c>
      <c r="C1299" s="9" t="s">
        <v>4504</v>
      </c>
      <c r="D1299" s="9" t="s">
        <v>18177</v>
      </c>
      <c r="E1299" s="9"/>
      <c r="F1299" s="9" t="s">
        <v>18178</v>
      </c>
      <c r="G1299" s="665"/>
    </row>
    <row r="1300">
      <c r="A1300" s="663" t="s">
        <v>248</v>
      </c>
      <c r="B1300" s="664" t="s">
        <v>4496</v>
      </c>
      <c r="C1300" s="9" t="s">
        <v>4504</v>
      </c>
      <c r="D1300" s="9" t="s">
        <v>18179</v>
      </c>
      <c r="E1300" s="9"/>
      <c r="F1300" s="9"/>
      <c r="G1300" s="665"/>
    </row>
    <row r="1301">
      <c r="A1301" s="663" t="s">
        <v>248</v>
      </c>
      <c r="B1301" s="664" t="s">
        <v>4496</v>
      </c>
      <c r="C1301" s="9" t="s">
        <v>4509</v>
      </c>
      <c r="D1301" s="9" t="s">
        <v>18180</v>
      </c>
      <c r="E1301" s="9"/>
      <c r="F1301" s="9" t="s">
        <v>18181</v>
      </c>
      <c r="G1301" s="665"/>
    </row>
    <row r="1302">
      <c r="A1302" s="663" t="s">
        <v>248</v>
      </c>
      <c r="B1302" s="664" t="s">
        <v>4496</v>
      </c>
      <c r="C1302" s="9" t="s">
        <v>4509</v>
      </c>
      <c r="D1302" s="9" t="s">
        <v>18182</v>
      </c>
      <c r="E1302" s="9"/>
      <c r="F1302" s="9" t="s">
        <v>18183</v>
      </c>
      <c r="G1302" s="665"/>
    </row>
    <row r="1303">
      <c r="A1303" s="663" t="s">
        <v>248</v>
      </c>
      <c r="B1303" s="664" t="s">
        <v>4496</v>
      </c>
      <c r="C1303" s="9" t="s">
        <v>4509</v>
      </c>
      <c r="D1303" s="9" t="s">
        <v>18184</v>
      </c>
      <c r="E1303" s="9" t="s">
        <v>18185</v>
      </c>
      <c r="F1303" s="9" t="s">
        <v>18186</v>
      </c>
      <c r="G1303" s="665"/>
    </row>
    <row r="1304">
      <c r="A1304" s="663" t="s">
        <v>248</v>
      </c>
      <c r="B1304" s="664" t="s">
        <v>4496</v>
      </c>
      <c r="C1304" s="9" t="s">
        <v>4509</v>
      </c>
      <c r="D1304" s="9" t="s">
        <v>16708</v>
      </c>
      <c r="E1304" s="9"/>
      <c r="F1304" s="9" t="s">
        <v>18187</v>
      </c>
      <c r="G1304" s="665"/>
    </row>
    <row r="1305">
      <c r="A1305" s="663" t="s">
        <v>248</v>
      </c>
      <c r="B1305" s="664" t="s">
        <v>4496</v>
      </c>
      <c r="C1305" s="9" t="s">
        <v>4509</v>
      </c>
      <c r="D1305" s="9" t="s">
        <v>18188</v>
      </c>
      <c r="E1305" s="9"/>
      <c r="F1305" s="9" t="s">
        <v>18189</v>
      </c>
      <c r="G1305" s="665"/>
    </row>
    <row r="1306">
      <c r="A1306" s="663" t="s">
        <v>248</v>
      </c>
      <c r="B1306" s="664" t="s">
        <v>4496</v>
      </c>
      <c r="C1306" s="9" t="s">
        <v>5067</v>
      </c>
      <c r="D1306" s="9" t="s">
        <v>18190</v>
      </c>
      <c r="E1306" s="9"/>
      <c r="F1306" s="9" t="s">
        <v>18191</v>
      </c>
      <c r="G1306" s="665"/>
    </row>
    <row r="1307">
      <c r="A1307" s="663" t="s">
        <v>248</v>
      </c>
      <c r="B1307" s="664" t="s">
        <v>4496</v>
      </c>
      <c r="C1307" s="9" t="s">
        <v>5067</v>
      </c>
      <c r="D1307" s="9" t="s">
        <v>18192</v>
      </c>
      <c r="E1307" s="9"/>
      <c r="F1307" s="9" t="s">
        <v>18193</v>
      </c>
      <c r="G1307" s="665"/>
    </row>
    <row r="1308">
      <c r="A1308" s="663" t="s">
        <v>230</v>
      </c>
      <c r="B1308" s="664" t="s">
        <v>6092</v>
      </c>
      <c r="C1308" s="9" t="s">
        <v>18194</v>
      </c>
      <c r="D1308" s="9" t="s">
        <v>18195</v>
      </c>
      <c r="E1308" s="9"/>
      <c r="F1308" s="9" t="s">
        <v>18181</v>
      </c>
      <c r="G1308" s="665"/>
    </row>
    <row r="1309">
      <c r="A1309" s="663" t="s">
        <v>248</v>
      </c>
      <c r="B1309" s="664" t="s">
        <v>4908</v>
      </c>
      <c r="C1309" s="9" t="s">
        <v>4233</v>
      </c>
      <c r="D1309" s="9" t="s">
        <v>18196</v>
      </c>
      <c r="E1309" s="9"/>
      <c r="F1309" s="9" t="s">
        <v>18197</v>
      </c>
      <c r="G1309" s="665"/>
    </row>
    <row r="1310">
      <c r="A1310" s="663" t="s">
        <v>248</v>
      </c>
      <c r="B1310" s="664" t="s">
        <v>4908</v>
      </c>
      <c r="C1310" s="9" t="s">
        <v>4233</v>
      </c>
      <c r="D1310" s="9" t="s">
        <v>6420</v>
      </c>
      <c r="E1310" s="9" t="s">
        <v>18198</v>
      </c>
      <c r="F1310" s="9"/>
      <c r="G1310" s="665"/>
    </row>
    <row r="1311">
      <c r="A1311" s="663" t="s">
        <v>248</v>
      </c>
      <c r="B1311" s="664" t="s">
        <v>4908</v>
      </c>
      <c r="C1311" s="9" t="s">
        <v>4233</v>
      </c>
      <c r="D1311" s="9" t="s">
        <v>16893</v>
      </c>
      <c r="E1311" s="9"/>
      <c r="F1311" s="9" t="s">
        <v>18199</v>
      </c>
      <c r="G1311" s="665"/>
    </row>
    <row r="1312">
      <c r="A1312" s="663" t="s">
        <v>248</v>
      </c>
      <c r="B1312" s="664" t="s">
        <v>4908</v>
      </c>
      <c r="C1312" s="9" t="s">
        <v>4233</v>
      </c>
      <c r="D1312" s="9" t="s">
        <v>5140</v>
      </c>
      <c r="E1312" s="9"/>
      <c r="F1312" s="9" t="s">
        <v>18186</v>
      </c>
      <c r="G1312" s="665"/>
    </row>
    <row r="1313">
      <c r="A1313" s="663" t="s">
        <v>248</v>
      </c>
      <c r="B1313" s="664" t="s">
        <v>4908</v>
      </c>
      <c r="C1313" s="9" t="s">
        <v>4233</v>
      </c>
      <c r="D1313" s="9" t="s">
        <v>6432</v>
      </c>
      <c r="E1313" s="9"/>
      <c r="F1313" s="9" t="s">
        <v>18200</v>
      </c>
      <c r="G1313" s="665"/>
    </row>
    <row r="1314">
      <c r="A1314" s="663" t="s">
        <v>248</v>
      </c>
      <c r="B1314" s="664" t="s">
        <v>4908</v>
      </c>
      <c r="C1314" s="9" t="s">
        <v>4233</v>
      </c>
      <c r="D1314" s="9" t="s">
        <v>6436</v>
      </c>
      <c r="E1314" s="9"/>
      <c r="F1314" s="9" t="s">
        <v>18201</v>
      </c>
      <c r="G1314" s="665"/>
    </row>
    <row r="1315">
      <c r="A1315" s="663" t="s">
        <v>248</v>
      </c>
      <c r="B1315" s="664" t="s">
        <v>4908</v>
      </c>
      <c r="C1315" s="9" t="s">
        <v>4233</v>
      </c>
      <c r="D1315" s="9" t="s">
        <v>5144</v>
      </c>
      <c r="E1315" s="9"/>
      <c r="F1315" s="9" t="s">
        <v>18202</v>
      </c>
      <c r="G1315" s="665"/>
    </row>
    <row r="1316">
      <c r="A1316" s="663" t="s">
        <v>248</v>
      </c>
      <c r="B1316" s="664" t="s">
        <v>4908</v>
      </c>
      <c r="C1316" s="9" t="s">
        <v>4233</v>
      </c>
      <c r="D1316" s="9" t="s">
        <v>6442</v>
      </c>
      <c r="E1316" s="9"/>
      <c r="F1316" s="9" t="s">
        <v>18203</v>
      </c>
      <c r="G1316" s="665"/>
    </row>
    <row r="1317">
      <c r="A1317" s="663" t="s">
        <v>248</v>
      </c>
      <c r="B1317" s="664" t="s">
        <v>4908</v>
      </c>
      <c r="C1317" s="9" t="s">
        <v>4233</v>
      </c>
      <c r="D1317" s="9" t="s">
        <v>17542</v>
      </c>
      <c r="E1317" s="9"/>
      <c r="F1317" s="9"/>
      <c r="G1317" s="665"/>
    </row>
    <row r="1318">
      <c r="A1318" s="663" t="s">
        <v>248</v>
      </c>
      <c r="B1318" s="664" t="s">
        <v>4908</v>
      </c>
      <c r="C1318" s="9" t="s">
        <v>4233</v>
      </c>
      <c r="D1318" s="9" t="s">
        <v>18204</v>
      </c>
      <c r="E1318" s="9"/>
      <c r="F1318" s="9" t="s">
        <v>18205</v>
      </c>
      <c r="G1318" s="665"/>
    </row>
    <row r="1319">
      <c r="A1319" s="663" t="s">
        <v>248</v>
      </c>
      <c r="B1319" s="664" t="s">
        <v>4908</v>
      </c>
      <c r="C1319" s="9" t="s">
        <v>4233</v>
      </c>
      <c r="D1319" s="9" t="s">
        <v>7927</v>
      </c>
      <c r="E1319" s="9" t="s">
        <v>18206</v>
      </c>
      <c r="F1319" s="9" t="s">
        <v>18207</v>
      </c>
      <c r="G1319" s="665"/>
    </row>
    <row r="1320">
      <c r="A1320" s="663" t="s">
        <v>248</v>
      </c>
      <c r="B1320" s="664" t="s">
        <v>4908</v>
      </c>
      <c r="C1320" s="9" t="s">
        <v>4233</v>
      </c>
      <c r="D1320" s="9" t="s">
        <v>7305</v>
      </c>
      <c r="E1320" s="9"/>
      <c r="F1320" s="9"/>
      <c r="G1320" s="665"/>
    </row>
    <row r="1321">
      <c r="A1321" s="663" t="s">
        <v>248</v>
      </c>
      <c r="B1321" s="664" t="s">
        <v>4908</v>
      </c>
      <c r="C1321" s="9" t="s">
        <v>4233</v>
      </c>
      <c r="D1321" s="9" t="s">
        <v>16905</v>
      </c>
      <c r="E1321" s="9"/>
      <c r="F1321" s="9"/>
      <c r="G1321" s="665"/>
    </row>
    <row r="1322">
      <c r="A1322" s="663" t="s">
        <v>248</v>
      </c>
      <c r="B1322" s="664" t="s">
        <v>4908</v>
      </c>
      <c r="C1322" s="9" t="s">
        <v>4233</v>
      </c>
      <c r="D1322" s="9" t="s">
        <v>4909</v>
      </c>
      <c r="E1322" s="9"/>
      <c r="F1322" s="9" t="s">
        <v>18199</v>
      </c>
      <c r="G1322" s="665"/>
    </row>
    <row r="1323">
      <c r="A1323" s="663" t="s">
        <v>248</v>
      </c>
      <c r="B1323" s="664" t="s">
        <v>4908</v>
      </c>
      <c r="C1323" s="9" t="s">
        <v>4513</v>
      </c>
      <c r="D1323" s="9" t="s">
        <v>18208</v>
      </c>
      <c r="E1323" s="9"/>
      <c r="F1323" s="9" t="s">
        <v>18200</v>
      </c>
      <c r="G1323" s="665"/>
    </row>
    <row r="1324">
      <c r="A1324" s="663" t="s">
        <v>248</v>
      </c>
      <c r="B1324" s="664" t="s">
        <v>4908</v>
      </c>
      <c r="C1324" s="9" t="s">
        <v>4513</v>
      </c>
      <c r="D1324" s="9" t="s">
        <v>5140</v>
      </c>
      <c r="E1324" s="9"/>
      <c r="F1324" s="9" t="s">
        <v>18209</v>
      </c>
      <c r="G1324" s="665"/>
    </row>
    <row r="1325">
      <c r="A1325" s="663" t="s">
        <v>248</v>
      </c>
      <c r="B1325" s="664" t="s">
        <v>4908</v>
      </c>
      <c r="C1325" s="9" t="s">
        <v>4513</v>
      </c>
      <c r="D1325" s="9" t="s">
        <v>7739</v>
      </c>
      <c r="E1325" s="9"/>
      <c r="F1325" s="9" t="s">
        <v>18210</v>
      </c>
      <c r="G1325" s="665"/>
    </row>
    <row r="1326">
      <c r="A1326" s="663" t="s">
        <v>248</v>
      </c>
      <c r="B1326" s="664" t="s">
        <v>4908</v>
      </c>
      <c r="C1326" s="9" t="s">
        <v>4513</v>
      </c>
      <c r="D1326" s="9" t="s">
        <v>15920</v>
      </c>
      <c r="E1326" s="9"/>
      <c r="F1326" s="9" t="s">
        <v>18211</v>
      </c>
      <c r="G1326" s="665"/>
    </row>
    <row r="1327">
      <c r="A1327" s="663" t="s">
        <v>248</v>
      </c>
      <c r="B1327" s="664" t="s">
        <v>4908</v>
      </c>
      <c r="C1327" s="9" t="s">
        <v>4513</v>
      </c>
      <c r="D1327" s="9" t="s">
        <v>4911</v>
      </c>
      <c r="E1327" s="9"/>
      <c r="F1327" s="9"/>
      <c r="G1327" s="665"/>
    </row>
    <row r="1328">
      <c r="A1328" s="663" t="s">
        <v>248</v>
      </c>
      <c r="B1328" s="664" t="s">
        <v>4908</v>
      </c>
      <c r="C1328" s="9" t="s">
        <v>4513</v>
      </c>
      <c r="D1328" s="9" t="s">
        <v>5073</v>
      </c>
      <c r="E1328" s="9"/>
      <c r="F1328" s="9" t="s">
        <v>18211</v>
      </c>
      <c r="G1328" s="665"/>
    </row>
    <row r="1329">
      <c r="A1329" s="663" t="s">
        <v>248</v>
      </c>
      <c r="B1329" s="664" t="s">
        <v>4908</v>
      </c>
      <c r="C1329" s="9" t="s">
        <v>4513</v>
      </c>
      <c r="D1329" s="9" t="s">
        <v>18212</v>
      </c>
      <c r="E1329" s="9"/>
      <c r="F1329" s="9" t="s">
        <v>18213</v>
      </c>
      <c r="G1329" s="665"/>
    </row>
    <row r="1330">
      <c r="A1330" s="663" t="s">
        <v>248</v>
      </c>
      <c r="B1330" s="664" t="s">
        <v>4908</v>
      </c>
      <c r="C1330" s="9" t="s">
        <v>4913</v>
      </c>
      <c r="D1330" s="9" t="s">
        <v>18214</v>
      </c>
      <c r="E1330" s="9"/>
      <c r="F1330" s="9" t="s">
        <v>18215</v>
      </c>
      <c r="G1330" s="665"/>
    </row>
    <row r="1331">
      <c r="A1331" s="663" t="s">
        <v>248</v>
      </c>
      <c r="B1331" s="664" t="s">
        <v>4908</v>
      </c>
      <c r="C1331" s="9" t="s">
        <v>4913</v>
      </c>
      <c r="D1331" s="9" t="s">
        <v>11767</v>
      </c>
      <c r="E1331" s="9"/>
      <c r="F1331" s="9" t="s">
        <v>18216</v>
      </c>
      <c r="G1331" s="665"/>
    </row>
    <row r="1332">
      <c r="A1332" s="663" t="s">
        <v>248</v>
      </c>
      <c r="B1332" s="664" t="s">
        <v>4908</v>
      </c>
      <c r="C1332" s="9" t="s">
        <v>4913</v>
      </c>
      <c r="D1332" s="9" t="s">
        <v>18217</v>
      </c>
      <c r="E1332" s="9"/>
      <c r="F1332" s="9" t="s">
        <v>18218</v>
      </c>
      <c r="G1332" s="665"/>
    </row>
    <row r="1333">
      <c r="A1333" s="663" t="s">
        <v>248</v>
      </c>
      <c r="B1333" s="664" t="s">
        <v>4908</v>
      </c>
      <c r="C1333" s="9" t="s">
        <v>4913</v>
      </c>
      <c r="D1333" s="9" t="s">
        <v>18219</v>
      </c>
      <c r="E1333" s="9"/>
      <c r="F1333" s="9" t="s">
        <v>18220</v>
      </c>
      <c r="G1333" s="665"/>
    </row>
    <row r="1334">
      <c r="A1334" s="663" t="s">
        <v>248</v>
      </c>
      <c r="B1334" s="664" t="s">
        <v>4908</v>
      </c>
      <c r="C1334" s="9" t="s">
        <v>4913</v>
      </c>
      <c r="D1334" s="9" t="s">
        <v>5142</v>
      </c>
      <c r="E1334" s="9"/>
      <c r="F1334" s="9" t="s">
        <v>18221</v>
      </c>
      <c r="G1334" s="665"/>
    </row>
    <row r="1335">
      <c r="A1335" s="663" t="s">
        <v>248</v>
      </c>
      <c r="B1335" s="664" t="s">
        <v>4908</v>
      </c>
      <c r="C1335" s="9" t="s">
        <v>4913</v>
      </c>
      <c r="D1335" s="9" t="s">
        <v>9873</v>
      </c>
      <c r="E1335" s="9"/>
      <c r="F1335" s="21" t="s">
        <v>152</v>
      </c>
      <c r="G1335" s="665"/>
    </row>
    <row r="1336">
      <c r="A1336" s="663" t="s">
        <v>248</v>
      </c>
      <c r="B1336" s="664" t="s">
        <v>4908</v>
      </c>
      <c r="C1336" s="9" t="s">
        <v>4913</v>
      </c>
      <c r="D1336" s="9" t="s">
        <v>18222</v>
      </c>
      <c r="E1336" s="9"/>
      <c r="F1336" s="9"/>
      <c r="G1336" s="665"/>
    </row>
    <row r="1337">
      <c r="A1337" s="663" t="s">
        <v>248</v>
      </c>
      <c r="B1337" s="664" t="s">
        <v>4908</v>
      </c>
      <c r="C1337" s="9" t="s">
        <v>4913</v>
      </c>
      <c r="D1337" s="9" t="s">
        <v>18223</v>
      </c>
      <c r="E1337" s="9"/>
      <c r="F1337" s="9"/>
      <c r="G1337" s="665"/>
    </row>
    <row r="1338">
      <c r="A1338" s="663" t="s">
        <v>248</v>
      </c>
      <c r="B1338" s="664" t="s">
        <v>4908</v>
      </c>
      <c r="C1338" s="9" t="s">
        <v>4913</v>
      </c>
      <c r="D1338" s="9" t="s">
        <v>11794</v>
      </c>
      <c r="E1338" s="9"/>
      <c r="F1338" s="9"/>
      <c r="G1338" s="665"/>
    </row>
    <row r="1339">
      <c r="A1339" s="663" t="s">
        <v>248</v>
      </c>
      <c r="B1339" s="664" t="s">
        <v>4908</v>
      </c>
      <c r="C1339" s="9" t="s">
        <v>4913</v>
      </c>
      <c r="D1339" s="9" t="s">
        <v>7751</v>
      </c>
      <c r="E1339" s="9"/>
      <c r="F1339" s="9" t="s">
        <v>18224</v>
      </c>
      <c r="G1339" s="665"/>
    </row>
    <row r="1340">
      <c r="A1340" s="663" t="s">
        <v>248</v>
      </c>
      <c r="B1340" s="664" t="s">
        <v>4908</v>
      </c>
      <c r="C1340" s="9" t="s">
        <v>4913</v>
      </c>
      <c r="D1340" s="9" t="s">
        <v>6413</v>
      </c>
      <c r="E1340" s="9"/>
      <c r="F1340" s="9"/>
      <c r="G1340" s="665"/>
    </row>
    <row r="1341">
      <c r="A1341" s="663" t="s">
        <v>248</v>
      </c>
      <c r="B1341" s="664" t="s">
        <v>4908</v>
      </c>
      <c r="C1341" s="9" t="s">
        <v>4913</v>
      </c>
      <c r="D1341" s="9" t="s">
        <v>18225</v>
      </c>
      <c r="E1341" s="9"/>
      <c r="F1341" s="9" t="s">
        <v>18226</v>
      </c>
      <c r="G1341" s="665"/>
    </row>
    <row r="1342">
      <c r="A1342" s="663" t="s">
        <v>248</v>
      </c>
      <c r="B1342" s="664" t="s">
        <v>4908</v>
      </c>
      <c r="C1342" s="9" t="s">
        <v>4913</v>
      </c>
      <c r="D1342" s="9" t="s">
        <v>6439</v>
      </c>
      <c r="E1342" s="9"/>
      <c r="F1342" s="9" t="s">
        <v>18227</v>
      </c>
      <c r="G1342" s="665"/>
    </row>
    <row r="1343">
      <c r="A1343" s="663" t="s">
        <v>248</v>
      </c>
      <c r="B1343" s="664" t="s">
        <v>4908</v>
      </c>
      <c r="C1343" s="9" t="s">
        <v>4913</v>
      </c>
      <c r="D1343" s="9" t="s">
        <v>4914</v>
      </c>
      <c r="E1343" s="9"/>
      <c r="F1343" s="9" t="s">
        <v>18228</v>
      </c>
      <c r="G1343" s="665"/>
    </row>
    <row r="1344">
      <c r="A1344" s="663" t="s">
        <v>248</v>
      </c>
      <c r="B1344" s="664" t="s">
        <v>4908</v>
      </c>
      <c r="C1344" s="9" t="s">
        <v>4913</v>
      </c>
      <c r="D1344" s="9" t="s">
        <v>18229</v>
      </c>
      <c r="E1344" s="9"/>
      <c r="F1344" s="9" t="s">
        <v>18220</v>
      </c>
      <c r="G1344" s="665"/>
    </row>
    <row r="1345">
      <c r="A1345" s="663" t="s">
        <v>248</v>
      </c>
      <c r="B1345" s="664" t="s">
        <v>4908</v>
      </c>
      <c r="C1345" s="9" t="s">
        <v>4913</v>
      </c>
      <c r="D1345" s="9" t="s">
        <v>18230</v>
      </c>
      <c r="E1345" s="9" t="s">
        <v>18231</v>
      </c>
      <c r="F1345" s="9"/>
      <c r="G1345" s="665"/>
    </row>
    <row r="1346">
      <c r="A1346" s="663" t="s">
        <v>988</v>
      </c>
      <c r="B1346" s="664" t="s">
        <v>6147</v>
      </c>
      <c r="C1346" s="251" t="s">
        <v>18232</v>
      </c>
      <c r="D1346" s="9" t="s">
        <v>18233</v>
      </c>
      <c r="E1346" s="9" t="s">
        <v>18234</v>
      </c>
      <c r="F1346" s="9" t="s">
        <v>18235</v>
      </c>
      <c r="G1346" s="665"/>
    </row>
    <row r="1347">
      <c r="A1347" s="663" t="s">
        <v>988</v>
      </c>
      <c r="B1347" s="664" t="s">
        <v>6147</v>
      </c>
      <c r="C1347" s="251" t="s">
        <v>18236</v>
      </c>
      <c r="D1347" s="9" t="s">
        <v>18233</v>
      </c>
      <c r="E1347" s="9" t="s">
        <v>18237</v>
      </c>
      <c r="F1347" s="9" t="s">
        <v>18235</v>
      </c>
      <c r="G1347" s="665"/>
    </row>
    <row r="1348">
      <c r="A1348" s="663" t="s">
        <v>988</v>
      </c>
      <c r="B1348" s="664" t="s">
        <v>6147</v>
      </c>
      <c r="C1348" s="9" t="s">
        <v>18238</v>
      </c>
      <c r="D1348" s="9" t="s">
        <v>18239</v>
      </c>
      <c r="E1348" s="9" t="s">
        <v>18240</v>
      </c>
      <c r="F1348" s="9" t="s">
        <v>18241</v>
      </c>
      <c r="G1348" s="665"/>
    </row>
    <row r="1349">
      <c r="A1349" s="663" t="s">
        <v>988</v>
      </c>
      <c r="B1349" s="664" t="s">
        <v>994</v>
      </c>
      <c r="C1349" s="9" t="s">
        <v>18242</v>
      </c>
      <c r="D1349" s="9" t="s">
        <v>18243</v>
      </c>
      <c r="E1349" s="9" t="s">
        <v>18244</v>
      </c>
      <c r="F1349" s="9" t="s">
        <v>18245</v>
      </c>
      <c r="G1349" s="122" t="s">
        <v>1333</v>
      </c>
    </row>
    <row r="1350">
      <c r="A1350" s="663" t="s">
        <v>988</v>
      </c>
      <c r="B1350" s="664" t="s">
        <v>18246</v>
      </c>
      <c r="C1350" s="9" t="s">
        <v>18247</v>
      </c>
      <c r="D1350" s="9" t="s">
        <v>15636</v>
      </c>
      <c r="E1350" s="9" t="s">
        <v>18248</v>
      </c>
      <c r="F1350" s="9" t="s">
        <v>18249</v>
      </c>
      <c r="G1350" s="122" t="s">
        <v>1333</v>
      </c>
    </row>
    <row r="1351">
      <c r="A1351" s="60" t="s">
        <v>366</v>
      </c>
    </row>
    <row r="1352">
      <c r="A1352" s="663" t="s">
        <v>248</v>
      </c>
      <c r="B1352" s="664" t="s">
        <v>4908</v>
      </c>
      <c r="C1352" s="9"/>
      <c r="D1352" s="9"/>
      <c r="E1352" s="9" t="s">
        <v>18250</v>
      </c>
      <c r="F1352" s="9"/>
      <c r="G1352" s="665"/>
    </row>
    <row r="1353">
      <c r="A1353" s="663" t="s">
        <v>248</v>
      </c>
      <c r="B1353" s="664" t="s">
        <v>4908</v>
      </c>
      <c r="C1353" s="9"/>
      <c r="D1353" s="9" t="s">
        <v>18251</v>
      </c>
      <c r="E1353" s="9" t="s">
        <v>18252</v>
      </c>
      <c r="F1353" s="9" t="s">
        <v>18253</v>
      </c>
      <c r="G1353" s="665"/>
    </row>
    <row r="1354">
      <c r="A1354" s="663" t="s">
        <v>248</v>
      </c>
      <c r="B1354" s="664" t="s">
        <v>4908</v>
      </c>
      <c r="C1354" s="9"/>
      <c r="D1354" s="9" t="s">
        <v>18254</v>
      </c>
      <c r="E1354" s="9" t="s">
        <v>18255</v>
      </c>
      <c r="F1354" s="9" t="s">
        <v>18253</v>
      </c>
      <c r="G1354" s="665"/>
    </row>
    <row r="1355">
      <c r="A1355" s="663" t="s">
        <v>248</v>
      </c>
      <c r="B1355" s="664" t="s">
        <v>4908</v>
      </c>
      <c r="C1355" s="9"/>
      <c r="D1355" s="9" t="s">
        <v>18256</v>
      </c>
      <c r="E1355" s="9" t="s">
        <v>18257</v>
      </c>
      <c r="F1355" s="9"/>
      <c r="G1355" s="665"/>
    </row>
    <row r="1356">
      <c r="A1356" s="663" t="s">
        <v>248</v>
      </c>
      <c r="B1356" s="664" t="s">
        <v>4908</v>
      </c>
      <c r="C1356" s="9"/>
      <c r="D1356" s="9" t="s">
        <v>18258</v>
      </c>
      <c r="E1356" s="9" t="s">
        <v>18259</v>
      </c>
      <c r="F1356" s="9"/>
      <c r="G1356" s="665"/>
    </row>
    <row r="1357">
      <c r="A1357" s="663" t="s">
        <v>248</v>
      </c>
      <c r="B1357" s="664" t="s">
        <v>4908</v>
      </c>
      <c r="C1357" s="9"/>
      <c r="D1357" s="9" t="s">
        <v>18260</v>
      </c>
      <c r="E1357" s="9" t="s">
        <v>18261</v>
      </c>
      <c r="F1357" s="9"/>
      <c r="G1357" s="665"/>
    </row>
    <row r="1358">
      <c r="A1358" s="663" t="s">
        <v>248</v>
      </c>
      <c r="B1358" s="664" t="s">
        <v>4908</v>
      </c>
      <c r="C1358" s="9"/>
      <c r="D1358" s="9" t="s">
        <v>18262</v>
      </c>
      <c r="E1358" s="9" t="s">
        <v>18263</v>
      </c>
      <c r="F1358" s="9"/>
      <c r="G1358" s="665"/>
    </row>
    <row r="1359">
      <c r="A1359" s="1" t="s">
        <v>18264</v>
      </c>
    </row>
    <row r="1360">
      <c r="A1360" s="541" t="s">
        <v>18265</v>
      </c>
      <c r="B1360" s="666" t="s">
        <v>4020</v>
      </c>
      <c r="C1360" s="43"/>
      <c r="D1360" s="91"/>
      <c r="E1360" s="43" t="s">
        <v>18266</v>
      </c>
      <c r="F1360" s="21" t="s">
        <v>152</v>
      </c>
      <c r="G1360" s="91"/>
    </row>
    <row r="1361">
      <c r="A1361" s="541" t="s">
        <v>16847</v>
      </c>
      <c r="B1361" s="666" t="s">
        <v>9450</v>
      </c>
      <c r="C1361" s="43"/>
      <c r="D1361" s="91"/>
      <c r="E1361" s="43" t="s">
        <v>18267</v>
      </c>
      <c r="F1361" s="21" t="s">
        <v>152</v>
      </c>
      <c r="G1361" s="91"/>
    </row>
    <row r="1362">
      <c r="A1362" s="541" t="s">
        <v>4788</v>
      </c>
      <c r="B1362" s="666" t="s">
        <v>17284</v>
      </c>
      <c r="C1362" s="43"/>
      <c r="D1362" s="91"/>
      <c r="E1362" s="43"/>
      <c r="F1362" s="43"/>
      <c r="G1362" s="91"/>
    </row>
    <row r="1363">
      <c r="A1363" s="1" t="s">
        <v>18268</v>
      </c>
    </row>
    <row r="1364">
      <c r="A1364" s="667" t="s">
        <v>16847</v>
      </c>
      <c r="B1364" s="668" t="s">
        <v>9450</v>
      </c>
      <c r="C1364" s="91"/>
      <c r="D1364" s="91"/>
      <c r="E1364" s="91" t="s">
        <v>18269</v>
      </c>
      <c r="F1364" s="91" t="s">
        <v>18270</v>
      </c>
      <c r="G1364" s="91"/>
    </row>
    <row r="1365">
      <c r="A1365" s="667" t="s">
        <v>4788</v>
      </c>
      <c r="B1365" s="668" t="s">
        <v>17284</v>
      </c>
      <c r="C1365" s="91" t="s">
        <v>18271</v>
      </c>
      <c r="D1365" s="91" t="s">
        <v>18272</v>
      </c>
      <c r="E1365" s="91"/>
      <c r="F1365" s="91" t="s">
        <v>4737</v>
      </c>
      <c r="G1365" s="91"/>
    </row>
    <row r="1366">
      <c r="A1366" s="667" t="s">
        <v>4788</v>
      </c>
      <c r="B1366" s="668" t="s">
        <v>17284</v>
      </c>
      <c r="C1366" s="91" t="s">
        <v>18273</v>
      </c>
      <c r="D1366" s="584" t="s">
        <v>17201</v>
      </c>
      <c r="E1366" s="91"/>
      <c r="F1366" s="91" t="s">
        <v>4737</v>
      </c>
      <c r="G1366" s="91"/>
    </row>
    <row r="1367">
      <c r="A1367" s="667" t="s">
        <v>4788</v>
      </c>
      <c r="B1367" s="668" t="s">
        <v>17284</v>
      </c>
      <c r="C1367" s="91" t="s">
        <v>18273</v>
      </c>
      <c r="D1367" s="584" t="s">
        <v>17202</v>
      </c>
      <c r="E1367" s="91"/>
      <c r="F1367" s="91" t="s">
        <v>4737</v>
      </c>
      <c r="G1367" s="91"/>
    </row>
    <row r="1368">
      <c r="A1368" s="32"/>
    </row>
    <row r="1369">
      <c r="A1369" s="9"/>
    </row>
    <row r="1372">
      <c r="A1372" s="32"/>
    </row>
    <row r="1373">
      <c r="A1373" s="38" t="s">
        <v>18274</v>
      </c>
    </row>
    <row r="1374">
      <c r="A1374" s="669"/>
    </row>
    <row r="1375">
      <c r="A1375" s="1" t="s">
        <v>18275</v>
      </c>
    </row>
    <row r="1376">
      <c r="A1376" s="22" t="s">
        <v>18276</v>
      </c>
      <c r="B1376" s="4"/>
      <c r="C1376" s="4"/>
      <c r="D1376" s="4"/>
      <c r="E1376" s="4"/>
      <c r="F1376" s="4"/>
      <c r="G1376" s="23"/>
    </row>
    <row r="1377">
      <c r="A1377" s="641" t="s">
        <v>316</v>
      </c>
      <c r="B1377" s="670" t="s">
        <v>1446</v>
      </c>
      <c r="C1377" s="19" t="s">
        <v>16856</v>
      </c>
      <c r="D1377" s="19" t="s">
        <v>16857</v>
      </c>
      <c r="E1377" s="91" t="s">
        <v>18277</v>
      </c>
      <c r="F1377" s="91" t="s">
        <v>18278</v>
      </c>
      <c r="G1377" s="91"/>
    </row>
    <row r="1378">
      <c r="A1378" s="641" t="s">
        <v>316</v>
      </c>
      <c r="B1378" s="670" t="s">
        <v>1446</v>
      </c>
      <c r="C1378" s="9" t="s">
        <v>18279</v>
      </c>
      <c r="D1378" s="9" t="s">
        <v>18280</v>
      </c>
      <c r="E1378" s="91" t="s">
        <v>18281</v>
      </c>
      <c r="F1378" s="91" t="s">
        <v>18278</v>
      </c>
      <c r="G1378" s="91"/>
    </row>
    <row r="1379">
      <c r="A1379" s="235" t="s">
        <v>326</v>
      </c>
      <c r="B1379" s="268" t="s">
        <v>857</v>
      </c>
      <c r="C1379" s="9"/>
      <c r="D1379" s="9" t="s">
        <v>7884</v>
      </c>
      <c r="E1379" s="91" t="s">
        <v>18282</v>
      </c>
      <c r="F1379" s="91" t="s">
        <v>18283</v>
      </c>
      <c r="G1379" s="91"/>
    </row>
    <row r="1380">
      <c r="A1380" s="235" t="s">
        <v>248</v>
      </c>
      <c r="B1380" s="268" t="s">
        <v>4496</v>
      </c>
      <c r="C1380" s="9" t="s">
        <v>4554</v>
      </c>
      <c r="D1380" s="9" t="s">
        <v>18284</v>
      </c>
      <c r="E1380" s="91"/>
      <c r="F1380" s="91" t="s">
        <v>18285</v>
      </c>
      <c r="G1380" s="91"/>
    </row>
    <row r="1381">
      <c r="A1381" s="235" t="s">
        <v>248</v>
      </c>
      <c r="B1381" s="268" t="s">
        <v>4908</v>
      </c>
      <c r="C1381" s="9" t="s">
        <v>4233</v>
      </c>
      <c r="D1381" s="9" t="s">
        <v>18196</v>
      </c>
      <c r="E1381" s="91"/>
      <c r="F1381" s="91" t="s">
        <v>18286</v>
      </c>
      <c r="G1381" s="91"/>
    </row>
    <row r="1382">
      <c r="A1382" s="235" t="s">
        <v>248</v>
      </c>
      <c r="B1382" s="268" t="s">
        <v>4908</v>
      </c>
      <c r="C1382" s="9" t="s">
        <v>4233</v>
      </c>
      <c r="D1382" s="9" t="s">
        <v>7751</v>
      </c>
      <c r="E1382" s="91"/>
      <c r="F1382" s="91" t="s">
        <v>18285</v>
      </c>
      <c r="G1382" s="91"/>
    </row>
    <row r="1383">
      <c r="A1383" s="235" t="s">
        <v>248</v>
      </c>
      <c r="B1383" s="268" t="s">
        <v>4908</v>
      </c>
      <c r="C1383" s="9" t="s">
        <v>4233</v>
      </c>
      <c r="D1383" s="9" t="s">
        <v>7759</v>
      </c>
      <c r="E1383" s="91"/>
      <c r="F1383" s="91" t="s">
        <v>18287</v>
      </c>
      <c r="G1383" s="91"/>
    </row>
    <row r="1384">
      <c r="A1384" s="235" t="s">
        <v>248</v>
      </c>
      <c r="B1384" s="268" t="s">
        <v>4908</v>
      </c>
      <c r="C1384" s="9" t="s">
        <v>4513</v>
      </c>
      <c r="D1384" s="9" t="s">
        <v>18288</v>
      </c>
      <c r="E1384" s="91"/>
      <c r="F1384" s="91" t="s">
        <v>18289</v>
      </c>
      <c r="G1384" s="91"/>
    </row>
    <row r="1385">
      <c r="A1385" s="235" t="s">
        <v>248</v>
      </c>
      <c r="B1385" s="268" t="s">
        <v>4908</v>
      </c>
      <c r="C1385" s="9" t="s">
        <v>4513</v>
      </c>
      <c r="D1385" s="9" t="s">
        <v>6442</v>
      </c>
      <c r="E1385" s="91"/>
      <c r="F1385" s="91" t="s">
        <v>18285</v>
      </c>
      <c r="G1385" s="91"/>
    </row>
    <row r="1386">
      <c r="A1386" s="235" t="s">
        <v>248</v>
      </c>
      <c r="B1386" s="268" t="s">
        <v>4908</v>
      </c>
      <c r="C1386" s="9" t="s">
        <v>4913</v>
      </c>
      <c r="D1386" s="9" t="s">
        <v>9873</v>
      </c>
      <c r="E1386" s="91"/>
      <c r="F1386" s="91" t="s">
        <v>18290</v>
      </c>
      <c r="G1386" s="91"/>
    </row>
    <row r="1387">
      <c r="A1387" s="235" t="s">
        <v>248</v>
      </c>
      <c r="B1387" s="268" t="s">
        <v>4908</v>
      </c>
      <c r="C1387" s="9" t="s">
        <v>4913</v>
      </c>
      <c r="D1387" s="9" t="s">
        <v>5073</v>
      </c>
      <c r="E1387" s="91"/>
      <c r="F1387" s="91" t="s">
        <v>18285</v>
      </c>
      <c r="G1387" s="91"/>
    </row>
    <row r="1388">
      <c r="A1388" s="235" t="s">
        <v>248</v>
      </c>
      <c r="B1388" s="268" t="s">
        <v>4908</v>
      </c>
      <c r="C1388" s="9" t="s">
        <v>4514</v>
      </c>
      <c r="D1388" s="91" t="s">
        <v>7689</v>
      </c>
      <c r="E1388" s="91"/>
      <c r="F1388" s="91" t="s">
        <v>18291</v>
      </c>
      <c r="G1388" s="91"/>
    </row>
    <row r="1389">
      <c r="A1389" s="235" t="s">
        <v>248</v>
      </c>
      <c r="B1389" s="268" t="s">
        <v>4908</v>
      </c>
      <c r="C1389" s="9" t="s">
        <v>7020</v>
      </c>
      <c r="D1389" s="91" t="s">
        <v>1256</v>
      </c>
      <c r="E1389" s="91"/>
      <c r="F1389" s="91" t="s">
        <v>18292</v>
      </c>
      <c r="G1389" s="91"/>
    </row>
    <row r="1390">
      <c r="A1390" s="235" t="s">
        <v>248</v>
      </c>
      <c r="B1390" s="670" t="s">
        <v>4908</v>
      </c>
      <c r="C1390" s="9" t="s">
        <v>8250</v>
      </c>
      <c r="D1390" s="19" t="s">
        <v>302</v>
      </c>
      <c r="E1390" s="91"/>
      <c r="F1390" s="91" t="s">
        <v>18293</v>
      </c>
      <c r="G1390" s="91"/>
    </row>
    <row r="1391">
      <c r="A1391" s="641" t="s">
        <v>248</v>
      </c>
      <c r="B1391" s="670" t="s">
        <v>4908</v>
      </c>
      <c r="C1391" s="19" t="s">
        <v>8250</v>
      </c>
      <c r="D1391" s="19" t="s">
        <v>4579</v>
      </c>
      <c r="E1391" s="91" t="s">
        <v>18294</v>
      </c>
      <c r="F1391" s="91" t="s">
        <v>18295</v>
      </c>
      <c r="G1391" s="91"/>
    </row>
    <row r="1392">
      <c r="A1392" s="60" t="s">
        <v>366</v>
      </c>
    </row>
    <row r="1393">
      <c r="A1393" s="235" t="s">
        <v>4788</v>
      </c>
      <c r="B1393" s="268" t="s">
        <v>18296</v>
      </c>
      <c r="C1393" s="9"/>
      <c r="D1393" s="9"/>
      <c r="E1393" s="91"/>
      <c r="F1393" s="91"/>
      <c r="G1393" s="91"/>
    </row>
    <row r="1394">
      <c r="A1394" s="1" t="s">
        <v>18297</v>
      </c>
    </row>
    <row r="1395">
      <c r="A1395" s="22" t="s">
        <v>18298</v>
      </c>
      <c r="B1395" s="4"/>
      <c r="C1395" s="4"/>
      <c r="D1395" s="4"/>
      <c r="E1395" s="4"/>
      <c r="F1395" s="4"/>
      <c r="G1395" s="23"/>
    </row>
    <row r="1396">
      <c r="A1396" s="671" t="s">
        <v>248</v>
      </c>
      <c r="B1396" s="672" t="s">
        <v>16996</v>
      </c>
      <c r="C1396" s="9" t="s">
        <v>6703</v>
      </c>
      <c r="D1396" s="9" t="s">
        <v>10056</v>
      </c>
      <c r="E1396" s="91"/>
      <c r="F1396" s="91" t="s">
        <v>18299</v>
      </c>
      <c r="G1396" s="91"/>
    </row>
    <row r="1397">
      <c r="A1397" s="671" t="s">
        <v>248</v>
      </c>
      <c r="B1397" s="672" t="s">
        <v>4908</v>
      </c>
      <c r="C1397" s="9" t="s">
        <v>4913</v>
      </c>
      <c r="D1397" s="9" t="s">
        <v>17557</v>
      </c>
      <c r="E1397" s="91"/>
      <c r="F1397" s="91" t="s">
        <v>18300</v>
      </c>
      <c r="G1397" s="91"/>
    </row>
    <row r="1398">
      <c r="A1398" s="671" t="s">
        <v>566</v>
      </c>
      <c r="B1398" s="672" t="s">
        <v>17007</v>
      </c>
      <c r="C1398" s="9"/>
      <c r="D1398" s="9"/>
      <c r="E1398" s="91" t="s">
        <v>5607</v>
      </c>
      <c r="F1398" s="91" t="s">
        <v>18301</v>
      </c>
      <c r="G1398" s="91"/>
    </row>
    <row r="1399">
      <c r="A1399" s="1" t="s">
        <v>18302</v>
      </c>
    </row>
    <row r="1400">
      <c r="A1400" s="673" t="s">
        <v>4788</v>
      </c>
      <c r="B1400" s="674" t="s">
        <v>9562</v>
      </c>
      <c r="C1400" s="9" t="s">
        <v>18303</v>
      </c>
      <c r="D1400" s="9" t="s">
        <v>18304</v>
      </c>
      <c r="E1400" s="91"/>
      <c r="F1400" s="91" t="s">
        <v>18305</v>
      </c>
      <c r="G1400" s="91"/>
    </row>
    <row r="1401">
      <c r="A1401" s="673" t="s">
        <v>248</v>
      </c>
      <c r="B1401" s="674" t="s">
        <v>4908</v>
      </c>
      <c r="C1401" s="9" t="s">
        <v>4916</v>
      </c>
      <c r="D1401" s="9" t="s">
        <v>18306</v>
      </c>
      <c r="E1401" s="91"/>
      <c r="F1401" s="91" t="s">
        <v>18307</v>
      </c>
      <c r="G1401" s="91"/>
    </row>
    <row r="1402">
      <c r="A1402" s="673" t="s">
        <v>248</v>
      </c>
      <c r="B1402" s="674" t="s">
        <v>4908</v>
      </c>
      <c r="C1402" s="9" t="s">
        <v>4916</v>
      </c>
      <c r="D1402" s="9" t="s">
        <v>18308</v>
      </c>
      <c r="E1402" s="91"/>
      <c r="F1402" s="91" t="s">
        <v>18309</v>
      </c>
      <c r="G1402" s="91"/>
    </row>
    <row r="1403">
      <c r="A1403" s="673" t="s">
        <v>566</v>
      </c>
      <c r="B1403" s="674" t="s">
        <v>17007</v>
      </c>
      <c r="C1403" s="9" t="s">
        <v>18310</v>
      </c>
      <c r="D1403" s="9" t="s">
        <v>18311</v>
      </c>
      <c r="E1403" s="91"/>
      <c r="F1403" s="91" t="s">
        <v>18312</v>
      </c>
      <c r="G1403" s="91"/>
    </row>
    <row r="1404">
      <c r="A1404" s="673" t="s">
        <v>566</v>
      </c>
      <c r="B1404" s="674" t="s">
        <v>17007</v>
      </c>
      <c r="C1404" s="9" t="s">
        <v>5552</v>
      </c>
      <c r="D1404" s="9" t="s">
        <v>18313</v>
      </c>
      <c r="E1404" s="91"/>
      <c r="F1404" s="91" t="s">
        <v>18309</v>
      </c>
      <c r="G1404" s="91"/>
    </row>
    <row r="1405">
      <c r="A1405" s="673" t="s">
        <v>566</v>
      </c>
      <c r="B1405" s="674" t="s">
        <v>17007</v>
      </c>
      <c r="C1405" s="9" t="s">
        <v>5552</v>
      </c>
      <c r="D1405" s="9" t="s">
        <v>18314</v>
      </c>
      <c r="E1405" s="91"/>
      <c r="F1405" s="91" t="s">
        <v>18315</v>
      </c>
      <c r="G1405" s="91"/>
    </row>
    <row r="1406">
      <c r="A1406" s="673" t="s">
        <v>566</v>
      </c>
      <c r="B1406" s="674" t="s">
        <v>17007</v>
      </c>
      <c r="C1406" s="9" t="s">
        <v>5552</v>
      </c>
      <c r="D1406" s="9" t="s">
        <v>18316</v>
      </c>
      <c r="E1406" s="91"/>
      <c r="F1406" s="91" t="s">
        <v>18317</v>
      </c>
      <c r="G1406" s="91"/>
    </row>
    <row r="1407">
      <c r="A1407" s="673" t="s">
        <v>566</v>
      </c>
      <c r="B1407" s="674" t="s">
        <v>17007</v>
      </c>
      <c r="C1407" s="9" t="s">
        <v>5554</v>
      </c>
      <c r="D1407" s="9" t="s">
        <v>17737</v>
      </c>
      <c r="E1407" s="91"/>
      <c r="F1407" s="91" t="s">
        <v>18309</v>
      </c>
      <c r="G1407" s="91"/>
    </row>
    <row r="1408">
      <c r="A1408" s="60" t="s">
        <v>366</v>
      </c>
    </row>
    <row r="1409">
      <c r="A1409" s="673" t="s">
        <v>248</v>
      </c>
      <c r="B1409" s="674" t="s">
        <v>16996</v>
      </c>
      <c r="C1409" s="9"/>
      <c r="D1409" s="9"/>
      <c r="E1409" s="91"/>
      <c r="F1409" s="91"/>
      <c r="G1409" s="91"/>
    </row>
    <row r="1410">
      <c r="A1410" s="673" t="s">
        <v>248</v>
      </c>
      <c r="B1410" s="674" t="s">
        <v>4496</v>
      </c>
      <c r="C1410" s="9"/>
      <c r="D1410" s="9"/>
      <c r="E1410" s="91"/>
      <c r="F1410" s="91"/>
      <c r="G1410" s="91"/>
    </row>
    <row r="1411">
      <c r="A1411" s="1" t="s">
        <v>18318</v>
      </c>
    </row>
    <row r="1412">
      <c r="A1412" s="675" t="s">
        <v>18319</v>
      </c>
      <c r="B1412" s="4"/>
      <c r="C1412" s="4"/>
      <c r="D1412" s="4"/>
      <c r="E1412" s="4"/>
      <c r="F1412" s="4"/>
      <c r="G1412" s="4"/>
    </row>
    <row r="1413">
      <c r="A1413" s="22" t="s">
        <v>18320</v>
      </c>
      <c r="B1413" s="4"/>
      <c r="C1413" s="4"/>
      <c r="D1413" s="4"/>
      <c r="E1413" s="4"/>
      <c r="F1413" s="4"/>
      <c r="G1413" s="23"/>
    </row>
    <row r="1414">
      <c r="A1414" s="532" t="s">
        <v>16941</v>
      </c>
      <c r="B1414" s="676" t="s">
        <v>14244</v>
      </c>
      <c r="C1414" s="9"/>
      <c r="D1414" s="9"/>
      <c r="E1414" s="91"/>
      <c r="F1414" s="91" t="s">
        <v>18321</v>
      </c>
      <c r="G1414" s="91"/>
    </row>
    <row r="1415">
      <c r="A1415" s="532" t="s">
        <v>16941</v>
      </c>
      <c r="B1415" s="676" t="s">
        <v>16943</v>
      </c>
      <c r="C1415" s="9"/>
      <c r="D1415" s="9"/>
      <c r="E1415" s="91"/>
      <c r="F1415" s="91" t="s">
        <v>18321</v>
      </c>
      <c r="G1415" s="91"/>
    </row>
    <row r="1416">
      <c r="A1416" s="532" t="s">
        <v>16941</v>
      </c>
      <c r="B1416" s="676" t="s">
        <v>16945</v>
      </c>
      <c r="C1416" s="9"/>
      <c r="D1416" s="9"/>
      <c r="E1416" s="91"/>
      <c r="F1416" s="91" t="s">
        <v>18321</v>
      </c>
      <c r="G1416" s="91"/>
    </row>
    <row r="1417">
      <c r="A1417" s="532" t="s">
        <v>16941</v>
      </c>
      <c r="B1417" s="676" t="s">
        <v>16946</v>
      </c>
      <c r="C1417" s="9"/>
      <c r="D1417" s="9"/>
      <c r="E1417" s="91"/>
      <c r="F1417" s="91" t="s">
        <v>18321</v>
      </c>
      <c r="G1417" s="91"/>
    </row>
    <row r="1418">
      <c r="A1418" s="532" t="s">
        <v>316</v>
      </c>
      <c r="B1418" s="676" t="s">
        <v>1446</v>
      </c>
      <c r="C1418" s="9" t="s">
        <v>17021</v>
      </c>
      <c r="D1418" s="9" t="s">
        <v>17022</v>
      </c>
      <c r="E1418" s="91"/>
      <c r="F1418" s="91" t="s">
        <v>18322</v>
      </c>
      <c r="G1418" s="91"/>
    </row>
    <row r="1419">
      <c r="A1419" s="532" t="s">
        <v>248</v>
      </c>
      <c r="B1419" s="676" t="s">
        <v>4908</v>
      </c>
      <c r="C1419" s="9" t="s">
        <v>4513</v>
      </c>
      <c r="D1419" s="9" t="s">
        <v>5144</v>
      </c>
      <c r="E1419" s="91"/>
      <c r="F1419" s="91" t="s">
        <v>18323</v>
      </c>
      <c r="G1419" s="91"/>
    </row>
    <row r="1420">
      <c r="A1420" s="532" t="s">
        <v>248</v>
      </c>
      <c r="B1420" s="676" t="s">
        <v>4908</v>
      </c>
      <c r="C1420" s="9" t="s">
        <v>7020</v>
      </c>
      <c r="D1420" s="9" t="s">
        <v>18324</v>
      </c>
      <c r="E1420" s="91" t="s">
        <v>14274</v>
      </c>
      <c r="F1420" s="91" t="s">
        <v>18321</v>
      </c>
      <c r="G1420" s="91"/>
    </row>
    <row r="1421">
      <c r="A1421" s="532" t="s">
        <v>248</v>
      </c>
      <c r="B1421" s="676" t="s">
        <v>10930</v>
      </c>
      <c r="C1421" s="9"/>
      <c r="D1421" s="19" t="s">
        <v>16677</v>
      </c>
      <c r="E1421" s="91"/>
      <c r="F1421" s="91" t="s">
        <v>18323</v>
      </c>
      <c r="G1421" s="91"/>
    </row>
    <row r="1422">
      <c r="A1422" s="532" t="s">
        <v>1107</v>
      </c>
      <c r="B1422" s="676" t="s">
        <v>5166</v>
      </c>
      <c r="C1422" s="9" t="s">
        <v>16975</v>
      </c>
      <c r="D1422" s="9" t="s">
        <v>2988</v>
      </c>
      <c r="E1422" s="91"/>
      <c r="F1422" s="91" t="s">
        <v>18322</v>
      </c>
      <c r="G1422" s="91"/>
    </row>
    <row r="1423">
      <c r="A1423" s="532" t="s">
        <v>1107</v>
      </c>
      <c r="B1423" s="676" t="s">
        <v>5166</v>
      </c>
      <c r="C1423" s="9" t="s">
        <v>16975</v>
      </c>
      <c r="D1423" s="9" t="s">
        <v>2986</v>
      </c>
      <c r="E1423" s="91"/>
      <c r="F1423" s="91" t="s">
        <v>18322</v>
      </c>
      <c r="G1423" s="91"/>
    </row>
    <row r="1424">
      <c r="A1424" s="532" t="s">
        <v>1107</v>
      </c>
      <c r="B1424" s="676" t="s">
        <v>5166</v>
      </c>
      <c r="C1424" s="9" t="s">
        <v>16975</v>
      </c>
      <c r="D1424" s="9" t="s">
        <v>2987</v>
      </c>
      <c r="E1424" s="91" t="s">
        <v>16978</v>
      </c>
      <c r="F1424" s="91" t="s">
        <v>18322</v>
      </c>
      <c r="G1424" s="91"/>
    </row>
    <row r="1425">
      <c r="A1425" s="532" t="s">
        <v>1107</v>
      </c>
      <c r="B1425" s="676" t="s">
        <v>5166</v>
      </c>
      <c r="C1425" s="9" t="s">
        <v>18325</v>
      </c>
      <c r="D1425" s="9" t="s">
        <v>1870</v>
      </c>
      <c r="E1425" s="91"/>
      <c r="F1425" s="91" t="s">
        <v>18322</v>
      </c>
      <c r="G1425" s="91"/>
    </row>
    <row r="1426">
      <c r="A1426" s="532" t="s">
        <v>1107</v>
      </c>
      <c r="B1426" s="676" t="s">
        <v>5166</v>
      </c>
      <c r="C1426" s="9" t="s">
        <v>16980</v>
      </c>
      <c r="D1426" s="9" t="s">
        <v>1873</v>
      </c>
      <c r="E1426" s="91"/>
      <c r="F1426" s="91" t="s">
        <v>18322</v>
      </c>
      <c r="G1426" s="91"/>
    </row>
    <row r="1427">
      <c r="A1427" s="532" t="s">
        <v>1107</v>
      </c>
      <c r="B1427" s="676" t="s">
        <v>5166</v>
      </c>
      <c r="C1427" s="9" t="s">
        <v>18326</v>
      </c>
      <c r="D1427" s="9" t="s">
        <v>16982</v>
      </c>
      <c r="E1427" s="91"/>
      <c r="F1427" s="91" t="s">
        <v>18322</v>
      </c>
      <c r="G1427" s="91"/>
    </row>
    <row r="1428">
      <c r="A1428" s="532" t="s">
        <v>1107</v>
      </c>
      <c r="B1428" s="676" t="s">
        <v>5166</v>
      </c>
      <c r="C1428" s="9" t="s">
        <v>18327</v>
      </c>
      <c r="D1428" s="9" t="s">
        <v>2995</v>
      </c>
      <c r="E1428" s="91"/>
      <c r="F1428" s="91" t="s">
        <v>18322</v>
      </c>
      <c r="G1428" s="91"/>
    </row>
    <row r="1429">
      <c r="A1429" s="532" t="s">
        <v>1107</v>
      </c>
      <c r="B1429" s="676" t="s">
        <v>5166</v>
      </c>
      <c r="C1429" s="9" t="s">
        <v>16984</v>
      </c>
      <c r="D1429" s="9" t="s">
        <v>1188</v>
      </c>
      <c r="E1429" s="91"/>
      <c r="F1429" s="91" t="s">
        <v>18322</v>
      </c>
      <c r="G1429" s="91"/>
    </row>
    <row r="1430">
      <c r="A1430" s="532" t="s">
        <v>1107</v>
      </c>
      <c r="B1430" s="676" t="s">
        <v>5166</v>
      </c>
      <c r="C1430" s="9" t="s">
        <v>17405</v>
      </c>
      <c r="D1430" s="9" t="s">
        <v>1890</v>
      </c>
      <c r="E1430" s="91"/>
      <c r="F1430" s="91" t="s">
        <v>18322</v>
      </c>
      <c r="G1430" s="91"/>
    </row>
    <row r="1431">
      <c r="A1431" s="60" t="s">
        <v>366</v>
      </c>
    </row>
    <row r="1432">
      <c r="A1432" s="532" t="s">
        <v>368</v>
      </c>
      <c r="B1432" s="677" t="s">
        <v>368</v>
      </c>
      <c r="C1432" s="9"/>
      <c r="D1432" s="9"/>
      <c r="E1432" s="91" t="s">
        <v>18328</v>
      </c>
      <c r="F1432" s="91" t="s">
        <v>18322</v>
      </c>
      <c r="G1432" s="91"/>
    </row>
    <row r="1433">
      <c r="A1433" s="532" t="s">
        <v>316</v>
      </c>
      <c r="B1433" s="677" t="s">
        <v>1446</v>
      </c>
      <c r="C1433" s="9"/>
      <c r="D1433" s="9"/>
      <c r="E1433" s="91"/>
      <c r="F1433" s="91" t="s">
        <v>18322</v>
      </c>
      <c r="G1433" s="91"/>
    </row>
    <row r="1434">
      <c r="A1434" s="532" t="s">
        <v>671</v>
      </c>
      <c r="B1434" s="676" t="s">
        <v>672</v>
      </c>
      <c r="C1434" s="9"/>
      <c r="D1434" s="9"/>
      <c r="E1434" s="91"/>
      <c r="F1434" s="91" t="s">
        <v>18322</v>
      </c>
      <c r="G1434" s="91"/>
    </row>
    <row r="1435">
      <c r="A1435" s="532" t="s">
        <v>671</v>
      </c>
      <c r="B1435" s="676" t="s">
        <v>672</v>
      </c>
      <c r="C1435" s="9"/>
      <c r="D1435" s="9"/>
      <c r="E1435" s="91" t="s">
        <v>18329</v>
      </c>
      <c r="F1435" s="91" t="s">
        <v>18321</v>
      </c>
      <c r="G1435" s="91"/>
    </row>
    <row r="1436">
      <c r="A1436" s="532" t="s">
        <v>671</v>
      </c>
      <c r="B1436" s="676" t="s">
        <v>672</v>
      </c>
      <c r="C1436" s="9"/>
      <c r="D1436" s="9"/>
      <c r="E1436" s="91" t="s">
        <v>2098</v>
      </c>
      <c r="F1436" s="91" t="s">
        <v>18323</v>
      </c>
      <c r="G1436" s="91"/>
    </row>
    <row r="1437">
      <c r="A1437" s="532" t="s">
        <v>671</v>
      </c>
      <c r="B1437" s="676" t="s">
        <v>672</v>
      </c>
      <c r="C1437" s="9"/>
      <c r="D1437" s="9"/>
      <c r="E1437" s="91" t="s">
        <v>18330</v>
      </c>
      <c r="F1437" s="91" t="s">
        <v>18323</v>
      </c>
      <c r="G1437" s="91"/>
    </row>
    <row r="1438">
      <c r="A1438" s="532" t="s">
        <v>1016</v>
      </c>
      <c r="B1438" s="676" t="s">
        <v>10353</v>
      </c>
      <c r="C1438" s="9"/>
      <c r="D1438" s="19"/>
      <c r="E1438" s="9"/>
      <c r="F1438" s="91" t="s">
        <v>18323</v>
      </c>
      <c r="G1438" s="91"/>
    </row>
    <row r="1439">
      <c r="A1439" s="1" t="s">
        <v>18331</v>
      </c>
    </row>
    <row r="1440">
      <c r="A1440" s="675" t="s">
        <v>18332</v>
      </c>
      <c r="B1440" s="4"/>
      <c r="C1440" s="4"/>
      <c r="D1440" s="4"/>
      <c r="E1440" s="4"/>
      <c r="F1440" s="4"/>
      <c r="G1440" s="4"/>
    </row>
    <row r="1441">
      <c r="A1441" s="254" t="s">
        <v>671</v>
      </c>
      <c r="B1441" s="678" t="s">
        <v>672</v>
      </c>
      <c r="C1441" s="84" t="s">
        <v>673</v>
      </c>
      <c r="D1441" s="84" t="s">
        <v>10703</v>
      </c>
      <c r="E1441" s="84"/>
      <c r="F1441" s="91" t="s">
        <v>18333</v>
      </c>
      <c r="G1441" s="91"/>
    </row>
    <row r="1442">
      <c r="A1442" s="254" t="s">
        <v>18334</v>
      </c>
      <c r="B1442" s="678" t="s">
        <v>16915</v>
      </c>
      <c r="C1442" s="43" t="s">
        <v>16916</v>
      </c>
      <c r="D1442" s="43" t="s">
        <v>17056</v>
      </c>
      <c r="E1442" s="91"/>
      <c r="F1442" s="91" t="s">
        <v>18333</v>
      </c>
      <c r="G1442" s="91"/>
    </row>
    <row r="1443">
      <c r="A1443" s="254" t="s">
        <v>18334</v>
      </c>
      <c r="B1443" s="678" t="s">
        <v>16915</v>
      </c>
      <c r="C1443" s="43" t="s">
        <v>16916</v>
      </c>
      <c r="D1443" s="43" t="s">
        <v>16917</v>
      </c>
      <c r="E1443" s="91"/>
      <c r="F1443" s="91" t="s">
        <v>18333</v>
      </c>
      <c r="G1443" s="91"/>
    </row>
    <row r="1444">
      <c r="A1444" s="254" t="s">
        <v>3121</v>
      </c>
      <c r="B1444" s="678" t="s">
        <v>3122</v>
      </c>
      <c r="C1444" s="19" t="s">
        <v>16973</v>
      </c>
      <c r="D1444" s="9"/>
      <c r="E1444" s="91"/>
      <c r="F1444" s="91" t="s">
        <v>18335</v>
      </c>
      <c r="G1444" s="91"/>
    </row>
    <row r="1445">
      <c r="A1445" s="254" t="s">
        <v>1107</v>
      </c>
      <c r="B1445" s="678" t="s">
        <v>5166</v>
      </c>
      <c r="C1445" s="9" t="s">
        <v>7214</v>
      </c>
      <c r="D1445" s="9" t="s">
        <v>18336</v>
      </c>
      <c r="E1445" s="91"/>
      <c r="F1445" s="91" t="s">
        <v>18337</v>
      </c>
      <c r="G1445" s="91"/>
    </row>
    <row r="1446">
      <c r="A1446" s="254" t="s">
        <v>1107</v>
      </c>
      <c r="B1446" s="678" t="s">
        <v>5166</v>
      </c>
      <c r="C1446" s="9" t="s">
        <v>18325</v>
      </c>
      <c r="D1446" s="9" t="s">
        <v>1870</v>
      </c>
      <c r="E1446" s="91"/>
      <c r="F1446" s="91" t="s">
        <v>18335</v>
      </c>
      <c r="G1446" s="91"/>
    </row>
    <row r="1447">
      <c r="A1447" s="254" t="s">
        <v>1107</v>
      </c>
      <c r="B1447" s="678" t="s">
        <v>5166</v>
      </c>
      <c r="C1447" s="9" t="s">
        <v>16980</v>
      </c>
      <c r="D1447" s="9" t="s">
        <v>1873</v>
      </c>
      <c r="E1447" s="91"/>
      <c r="F1447" s="91" t="s">
        <v>18337</v>
      </c>
      <c r="G1447" s="91"/>
    </row>
    <row r="1448">
      <c r="A1448" s="254" t="s">
        <v>1107</v>
      </c>
      <c r="B1448" s="678" t="s">
        <v>5166</v>
      </c>
      <c r="C1448" s="9" t="s">
        <v>18327</v>
      </c>
      <c r="D1448" s="9" t="s">
        <v>2995</v>
      </c>
      <c r="E1448" s="91"/>
      <c r="F1448" s="91" t="s">
        <v>18335</v>
      </c>
      <c r="G1448" s="91"/>
    </row>
    <row r="1449">
      <c r="A1449" s="254" t="s">
        <v>1107</v>
      </c>
      <c r="B1449" s="678" t="s">
        <v>5166</v>
      </c>
      <c r="C1449" s="9" t="s">
        <v>16985</v>
      </c>
      <c r="D1449" s="19" t="s">
        <v>5259</v>
      </c>
      <c r="E1449" s="91"/>
      <c r="F1449" s="91" t="s">
        <v>18333</v>
      </c>
      <c r="G1449" s="91"/>
    </row>
    <row r="1450">
      <c r="A1450" s="254" t="s">
        <v>1107</v>
      </c>
      <c r="B1450" s="678" t="s">
        <v>5166</v>
      </c>
      <c r="C1450" s="9" t="s">
        <v>11397</v>
      </c>
      <c r="D1450" s="19" t="s">
        <v>2321</v>
      </c>
      <c r="E1450" s="91"/>
      <c r="F1450" s="91" t="s">
        <v>18333</v>
      </c>
      <c r="G1450" s="91"/>
    </row>
    <row r="1451">
      <c r="A1451" s="254" t="s">
        <v>1107</v>
      </c>
      <c r="B1451" s="678" t="s">
        <v>5166</v>
      </c>
      <c r="C1451" s="9" t="s">
        <v>11397</v>
      </c>
      <c r="D1451" s="9" t="s">
        <v>1900</v>
      </c>
      <c r="E1451" s="91"/>
      <c r="F1451" s="91" t="s">
        <v>18335</v>
      </c>
      <c r="G1451" s="91"/>
    </row>
    <row r="1452">
      <c r="A1452" s="254" t="s">
        <v>1107</v>
      </c>
      <c r="B1452" s="678" t="s">
        <v>5166</v>
      </c>
      <c r="C1452" s="9" t="s">
        <v>11397</v>
      </c>
      <c r="D1452" s="9" t="s">
        <v>1902</v>
      </c>
      <c r="E1452" s="91"/>
      <c r="F1452" s="91" t="s">
        <v>18338</v>
      </c>
      <c r="G1452" s="91"/>
    </row>
    <row r="1453">
      <c r="A1453" s="254" t="s">
        <v>1107</v>
      </c>
      <c r="B1453" s="678" t="s">
        <v>5166</v>
      </c>
      <c r="C1453" s="43" t="s">
        <v>11397</v>
      </c>
      <c r="D1453" s="25" t="s">
        <v>1904</v>
      </c>
      <c r="E1453" s="91"/>
      <c r="F1453" s="91" t="s">
        <v>18335</v>
      </c>
      <c r="G1453" s="91"/>
    </row>
    <row r="1454">
      <c r="A1454" s="60" t="s">
        <v>366</v>
      </c>
    </row>
    <row r="1455">
      <c r="A1455" s="254" t="s">
        <v>671</v>
      </c>
      <c r="B1455" s="678" t="s">
        <v>672</v>
      </c>
      <c r="C1455" s="9"/>
      <c r="D1455" s="9"/>
      <c r="E1455" s="91" t="s">
        <v>2010</v>
      </c>
      <c r="F1455" s="91" t="s">
        <v>18337</v>
      </c>
      <c r="G1455" s="91"/>
    </row>
    <row r="1456">
      <c r="A1456" s="1" t="s">
        <v>18339</v>
      </c>
    </row>
    <row r="1457">
      <c r="A1457" s="675" t="s">
        <v>18340</v>
      </c>
      <c r="B1457" s="4"/>
      <c r="C1457" s="4"/>
      <c r="D1457" s="4"/>
      <c r="E1457" s="4"/>
      <c r="F1457" s="4"/>
      <c r="G1457" s="4"/>
    </row>
    <row r="1458">
      <c r="A1458" s="679" t="s">
        <v>3121</v>
      </c>
      <c r="B1458" s="671" t="s">
        <v>3122</v>
      </c>
      <c r="C1458" s="19" t="s">
        <v>16973</v>
      </c>
      <c r="D1458" s="9"/>
      <c r="E1458" s="91"/>
      <c r="F1458" s="91" t="s">
        <v>18341</v>
      </c>
      <c r="G1458" s="91"/>
    </row>
    <row r="1459">
      <c r="A1459" s="679" t="s">
        <v>1107</v>
      </c>
      <c r="B1459" s="671" t="s">
        <v>5166</v>
      </c>
      <c r="C1459" s="9" t="s">
        <v>16980</v>
      </c>
      <c r="D1459" s="9" t="s">
        <v>1873</v>
      </c>
      <c r="E1459" s="91"/>
      <c r="F1459" s="91" t="s">
        <v>18341</v>
      </c>
      <c r="G1459" s="91"/>
    </row>
    <row r="1460">
      <c r="A1460" s="679" t="s">
        <v>1107</v>
      </c>
      <c r="B1460" s="671" t="s">
        <v>5166</v>
      </c>
      <c r="C1460" s="9" t="s">
        <v>18327</v>
      </c>
      <c r="D1460" s="9" t="s">
        <v>2995</v>
      </c>
      <c r="E1460" s="91"/>
      <c r="F1460" s="91" t="s">
        <v>18341</v>
      </c>
      <c r="G1460" s="91"/>
    </row>
    <row r="1461">
      <c r="A1461" s="680" t="s">
        <v>1107</v>
      </c>
      <c r="B1461" s="671" t="s">
        <v>5166</v>
      </c>
      <c r="C1461" s="19" t="s">
        <v>16985</v>
      </c>
      <c r="D1461" s="19" t="s">
        <v>5259</v>
      </c>
      <c r="E1461" s="91"/>
      <c r="F1461" s="91" t="s">
        <v>18341</v>
      </c>
      <c r="G1461" s="91"/>
    </row>
    <row r="1462">
      <c r="A1462" s="60" t="s">
        <v>366</v>
      </c>
    </row>
    <row r="1463">
      <c r="A1463" s="679" t="s">
        <v>1016</v>
      </c>
      <c r="B1463" s="671" t="s">
        <v>1017</v>
      </c>
      <c r="C1463" s="9"/>
      <c r="D1463" s="9"/>
      <c r="E1463" s="91"/>
      <c r="F1463" s="91" t="s">
        <v>18342</v>
      </c>
      <c r="G1463" s="91"/>
    </row>
    <row r="1464">
      <c r="A1464" s="1" t="s">
        <v>18343</v>
      </c>
      <c r="B1464" s="1"/>
      <c r="C1464" s="1"/>
      <c r="D1464" s="1"/>
      <c r="E1464" s="1"/>
      <c r="F1464" s="1"/>
      <c r="G1464" s="1"/>
    </row>
    <row r="1465">
      <c r="A1465" s="675" t="s">
        <v>18344</v>
      </c>
      <c r="B1465" s="4"/>
      <c r="C1465" s="4"/>
      <c r="D1465" s="4"/>
      <c r="E1465" s="4"/>
      <c r="F1465" s="4"/>
      <c r="G1465" s="4"/>
    </row>
    <row r="1466">
      <c r="A1466" s="681" t="s">
        <v>16941</v>
      </c>
      <c r="B1466" s="564" t="s">
        <v>14244</v>
      </c>
      <c r="C1466" s="9"/>
      <c r="D1466" s="9"/>
      <c r="E1466" s="91"/>
      <c r="F1466" s="91" t="s">
        <v>18345</v>
      </c>
      <c r="G1466" s="91"/>
    </row>
    <row r="1467">
      <c r="A1467" s="682" t="s">
        <v>3121</v>
      </c>
      <c r="B1467" s="683" t="s">
        <v>3122</v>
      </c>
      <c r="C1467" s="19" t="s">
        <v>16973</v>
      </c>
      <c r="D1467" s="9"/>
      <c r="E1467" s="91" t="s">
        <v>18346</v>
      </c>
      <c r="F1467" s="91" t="s">
        <v>18345</v>
      </c>
      <c r="G1467" s="91"/>
    </row>
    <row r="1468">
      <c r="A1468" s="681" t="s">
        <v>1107</v>
      </c>
      <c r="B1468" s="564" t="s">
        <v>5166</v>
      </c>
      <c r="C1468" s="9" t="s">
        <v>7214</v>
      </c>
      <c r="D1468" s="9" t="s">
        <v>1867</v>
      </c>
      <c r="E1468" s="91"/>
      <c r="F1468" s="91" t="s">
        <v>18347</v>
      </c>
      <c r="G1468" s="91"/>
    </row>
    <row r="1469">
      <c r="A1469" s="681" t="s">
        <v>1107</v>
      </c>
      <c r="B1469" s="564" t="s">
        <v>5166</v>
      </c>
      <c r="C1469" s="9" t="s">
        <v>7214</v>
      </c>
      <c r="D1469" s="9" t="s">
        <v>18348</v>
      </c>
      <c r="E1469" s="91"/>
      <c r="F1469" s="91" t="s">
        <v>18347</v>
      </c>
      <c r="G1469" s="91"/>
    </row>
    <row r="1470">
      <c r="A1470" s="681" t="s">
        <v>1107</v>
      </c>
      <c r="B1470" s="564" t="s">
        <v>5166</v>
      </c>
      <c r="C1470" s="9" t="s">
        <v>18325</v>
      </c>
      <c r="D1470" s="9" t="s">
        <v>1870</v>
      </c>
      <c r="E1470" s="91"/>
      <c r="F1470" s="91" t="s">
        <v>18347</v>
      </c>
      <c r="G1470" s="91"/>
    </row>
    <row r="1471">
      <c r="A1471" s="681" t="s">
        <v>1107</v>
      </c>
      <c r="B1471" s="564" t="s">
        <v>5166</v>
      </c>
      <c r="C1471" s="9" t="s">
        <v>17365</v>
      </c>
      <c r="D1471" s="9" t="s">
        <v>2995</v>
      </c>
      <c r="E1471" s="91"/>
      <c r="F1471" s="91" t="s">
        <v>18347</v>
      </c>
      <c r="G1471" s="91"/>
    </row>
    <row r="1472">
      <c r="A1472" s="681" t="s">
        <v>1107</v>
      </c>
      <c r="B1472" s="564" t="s">
        <v>5166</v>
      </c>
      <c r="C1472" s="9" t="s">
        <v>17405</v>
      </c>
      <c r="D1472" s="9" t="s">
        <v>1890</v>
      </c>
      <c r="E1472" s="91"/>
      <c r="F1472" s="91" t="s">
        <v>18347</v>
      </c>
      <c r="G1472" s="91"/>
    </row>
    <row r="1473">
      <c r="A1473" s="682" t="s">
        <v>1107</v>
      </c>
      <c r="B1473" s="564" t="s">
        <v>5166</v>
      </c>
      <c r="C1473" s="19" t="s">
        <v>16985</v>
      </c>
      <c r="D1473" s="19" t="s">
        <v>5259</v>
      </c>
      <c r="E1473" s="91"/>
      <c r="F1473" s="91" t="s">
        <v>18347</v>
      </c>
      <c r="G1473" s="91"/>
    </row>
    <row r="1474">
      <c r="A1474" s="682" t="s">
        <v>1107</v>
      </c>
      <c r="B1474" s="564" t="s">
        <v>5166</v>
      </c>
      <c r="C1474" s="19" t="s">
        <v>11397</v>
      </c>
      <c r="D1474" s="19" t="s">
        <v>2321</v>
      </c>
      <c r="E1474" s="91"/>
      <c r="F1474" s="91" t="s">
        <v>18347</v>
      </c>
      <c r="G1474" s="91"/>
    </row>
    <row r="1475">
      <c r="A1475" s="681" t="s">
        <v>1107</v>
      </c>
      <c r="B1475" s="564" t="s">
        <v>5166</v>
      </c>
      <c r="C1475" s="9" t="s">
        <v>11397</v>
      </c>
      <c r="D1475" s="9" t="s">
        <v>1900</v>
      </c>
      <c r="E1475" s="91"/>
      <c r="F1475" s="91" t="s">
        <v>18347</v>
      </c>
      <c r="G1475" s="91"/>
    </row>
    <row r="1476">
      <c r="A1476" s="681" t="s">
        <v>1107</v>
      </c>
      <c r="B1476" s="564" t="s">
        <v>5166</v>
      </c>
      <c r="C1476" s="9" t="s">
        <v>11397</v>
      </c>
      <c r="D1476" s="9" t="s">
        <v>1902</v>
      </c>
      <c r="E1476" s="91"/>
      <c r="F1476" s="91" t="s">
        <v>18347</v>
      </c>
      <c r="G1476" s="91"/>
    </row>
    <row r="1477">
      <c r="A1477" s="60" t="s">
        <v>366</v>
      </c>
    </row>
    <row r="1478">
      <c r="A1478" s="681" t="s">
        <v>671</v>
      </c>
      <c r="B1478" s="564" t="s">
        <v>672</v>
      </c>
      <c r="C1478" s="9"/>
      <c r="D1478" s="9"/>
      <c r="E1478" s="91" t="s">
        <v>2010</v>
      </c>
      <c r="F1478" s="91" t="s">
        <v>18345</v>
      </c>
      <c r="G1478" s="91"/>
    </row>
    <row r="1479">
      <c r="A1479" s="681" t="s">
        <v>671</v>
      </c>
      <c r="B1479" s="564" t="s">
        <v>672</v>
      </c>
      <c r="C1479" s="9"/>
      <c r="D1479" s="9"/>
      <c r="E1479" s="91" t="s">
        <v>5557</v>
      </c>
      <c r="F1479" s="91" t="s">
        <v>18345</v>
      </c>
      <c r="G1479" s="91"/>
    </row>
    <row r="1480">
      <c r="A1480" s="1" t="s">
        <v>18349</v>
      </c>
    </row>
    <row r="1481">
      <c r="A1481" s="254" t="s">
        <v>18350</v>
      </c>
      <c r="B1481" s="684" t="s">
        <v>837</v>
      </c>
      <c r="C1481" s="84"/>
      <c r="D1481" s="43"/>
      <c r="E1481" s="91" t="s">
        <v>18351</v>
      </c>
      <c r="F1481" s="91" t="s">
        <v>18352</v>
      </c>
      <c r="G1481" s="91"/>
    </row>
    <row r="1482">
      <c r="A1482" s="254" t="s">
        <v>16847</v>
      </c>
      <c r="B1482" s="684" t="s">
        <v>9450</v>
      </c>
      <c r="C1482" s="43"/>
      <c r="D1482" s="43"/>
      <c r="E1482" s="91" t="s">
        <v>18351</v>
      </c>
      <c r="F1482" s="91" t="s">
        <v>18353</v>
      </c>
      <c r="G1482" s="91"/>
    </row>
    <row r="1483">
      <c r="A1483" s="254" t="s">
        <v>4788</v>
      </c>
      <c r="B1483" s="684" t="s">
        <v>17284</v>
      </c>
      <c r="C1483" s="43" t="s">
        <v>17107</v>
      </c>
      <c r="D1483" s="43" t="s">
        <v>17182</v>
      </c>
      <c r="E1483" s="91"/>
      <c r="F1483" s="147" t="s">
        <v>18354</v>
      </c>
      <c r="G1483" s="91"/>
    </row>
    <row r="1484">
      <c r="A1484" s="685" t="s">
        <v>4788</v>
      </c>
      <c r="B1484" s="684" t="s">
        <v>17284</v>
      </c>
      <c r="C1484" s="43"/>
      <c r="D1484" s="43"/>
      <c r="E1484" s="91" t="s">
        <v>5093</v>
      </c>
      <c r="F1484" s="147" t="s">
        <v>18355</v>
      </c>
      <c r="G1484" s="91"/>
    </row>
    <row r="1485">
      <c r="A1485" s="685" t="s">
        <v>4788</v>
      </c>
      <c r="B1485" s="684" t="s">
        <v>17284</v>
      </c>
      <c r="C1485" s="43" t="s">
        <v>18356</v>
      </c>
      <c r="D1485" s="43" t="s">
        <v>18357</v>
      </c>
      <c r="E1485" s="91"/>
      <c r="F1485" s="147" t="s">
        <v>18352</v>
      </c>
      <c r="G1485" s="91"/>
    </row>
    <row r="1486">
      <c r="A1486" s="685" t="s">
        <v>4788</v>
      </c>
      <c r="B1486" s="684" t="s">
        <v>17284</v>
      </c>
      <c r="C1486" s="106" t="s">
        <v>17291</v>
      </c>
      <c r="D1486" s="109" t="s">
        <v>17202</v>
      </c>
      <c r="E1486" s="91"/>
      <c r="F1486" s="147" t="s">
        <v>18354</v>
      </c>
      <c r="G1486" s="91"/>
    </row>
    <row r="1487">
      <c r="A1487" s="685" t="s">
        <v>4788</v>
      </c>
      <c r="B1487" s="684" t="s">
        <v>17284</v>
      </c>
      <c r="C1487" s="84" t="s">
        <v>17205</v>
      </c>
      <c r="D1487" s="84" t="s">
        <v>718</v>
      </c>
      <c r="E1487" s="91"/>
      <c r="F1487" s="147" t="s">
        <v>18354</v>
      </c>
      <c r="G1487" s="91"/>
    </row>
    <row r="1488">
      <c r="A1488" s="254" t="s">
        <v>248</v>
      </c>
      <c r="B1488" s="684" t="s">
        <v>16996</v>
      </c>
      <c r="C1488" s="43" t="s">
        <v>6703</v>
      </c>
      <c r="D1488" s="43" t="s">
        <v>6826</v>
      </c>
      <c r="E1488" s="91"/>
      <c r="F1488" s="147" t="s">
        <v>18353</v>
      </c>
      <c r="G1488" s="91"/>
    </row>
    <row r="1489">
      <c r="A1489" s="254" t="s">
        <v>248</v>
      </c>
      <c r="B1489" s="684" t="s">
        <v>10930</v>
      </c>
      <c r="C1489" s="84"/>
      <c r="D1489" s="43" t="s">
        <v>16677</v>
      </c>
      <c r="E1489" s="91"/>
      <c r="F1489" s="147" t="s">
        <v>18358</v>
      </c>
      <c r="G1489" s="91"/>
    </row>
    <row r="1490">
      <c r="A1490" s="685" t="s">
        <v>687</v>
      </c>
      <c r="B1490" s="686" t="s">
        <v>693</v>
      </c>
      <c r="C1490" s="43" t="s">
        <v>694</v>
      </c>
      <c r="D1490" s="43" t="s">
        <v>18359</v>
      </c>
      <c r="E1490" s="91"/>
      <c r="F1490" s="147" t="s">
        <v>18354</v>
      </c>
      <c r="G1490" s="91"/>
    </row>
    <row r="1491">
      <c r="A1491" s="685" t="s">
        <v>687</v>
      </c>
      <c r="B1491" s="686" t="s">
        <v>693</v>
      </c>
      <c r="C1491" s="43" t="s">
        <v>694</v>
      </c>
      <c r="D1491" s="43" t="s">
        <v>2705</v>
      </c>
      <c r="E1491" s="91"/>
      <c r="F1491" s="147" t="s">
        <v>18354</v>
      </c>
      <c r="G1491" s="91"/>
    </row>
    <row r="1492">
      <c r="A1492" s="254" t="s">
        <v>1016</v>
      </c>
      <c r="B1492" s="684" t="s">
        <v>1782</v>
      </c>
      <c r="C1492" s="84"/>
      <c r="D1492" s="43" t="s">
        <v>10030</v>
      </c>
      <c r="E1492" s="91" t="s">
        <v>18360</v>
      </c>
      <c r="F1492" s="91" t="s">
        <v>18361</v>
      </c>
      <c r="G1492" s="91"/>
    </row>
    <row r="1493">
      <c r="A1493" s="254" t="s">
        <v>1016</v>
      </c>
      <c r="B1493" s="684" t="s">
        <v>10353</v>
      </c>
      <c r="C1493" s="84"/>
      <c r="D1493" s="43" t="s">
        <v>2708</v>
      </c>
      <c r="E1493" s="91" t="s">
        <v>17069</v>
      </c>
      <c r="F1493" s="91" t="s">
        <v>18358</v>
      </c>
      <c r="G1493" s="91"/>
    </row>
    <row r="1494">
      <c r="A1494" s="254" t="s">
        <v>1016</v>
      </c>
      <c r="B1494" s="684" t="s">
        <v>10353</v>
      </c>
      <c r="C1494" s="84"/>
      <c r="D1494" s="43" t="s">
        <v>10048</v>
      </c>
      <c r="E1494" s="91" t="s">
        <v>17069</v>
      </c>
      <c r="F1494" s="91" t="s">
        <v>18362</v>
      </c>
      <c r="G1494" s="91"/>
    </row>
    <row r="1495">
      <c r="A1495" s="254" t="s">
        <v>1016</v>
      </c>
      <c r="B1495" s="684" t="s">
        <v>10353</v>
      </c>
      <c r="C1495" s="84"/>
      <c r="D1495" s="43" t="s">
        <v>17068</v>
      </c>
      <c r="E1495" s="91" t="s">
        <v>17069</v>
      </c>
      <c r="F1495" s="91" t="s">
        <v>18358</v>
      </c>
      <c r="G1495" s="91"/>
    </row>
    <row r="1496">
      <c r="A1496" s="254" t="s">
        <v>1016</v>
      </c>
      <c r="B1496" s="684" t="s">
        <v>10353</v>
      </c>
      <c r="C1496" s="43"/>
      <c r="D1496" s="43" t="s">
        <v>17070</v>
      </c>
      <c r="E1496" s="91" t="s">
        <v>17069</v>
      </c>
      <c r="F1496" s="91" t="s">
        <v>18362</v>
      </c>
      <c r="G1496" s="91"/>
    </row>
    <row r="1497">
      <c r="A1497" s="254" t="s">
        <v>1016</v>
      </c>
      <c r="B1497" s="684" t="s">
        <v>10353</v>
      </c>
      <c r="C1497" s="550"/>
      <c r="D1497" s="84" t="s">
        <v>718</v>
      </c>
      <c r="E1497" s="84"/>
      <c r="F1497" s="91" t="s">
        <v>18358</v>
      </c>
      <c r="G1497" s="91"/>
    </row>
    <row r="1498">
      <c r="A1498" s="254" t="s">
        <v>1016</v>
      </c>
      <c r="B1498" s="684" t="s">
        <v>10353</v>
      </c>
      <c r="C1498" s="550"/>
      <c r="D1498" s="43" t="s">
        <v>17072</v>
      </c>
      <c r="E1498" s="91" t="s">
        <v>17069</v>
      </c>
      <c r="F1498" s="91" t="s">
        <v>18358</v>
      </c>
      <c r="G1498" s="91"/>
    </row>
    <row r="1499">
      <c r="A1499" s="254" t="s">
        <v>1016</v>
      </c>
      <c r="B1499" s="684" t="s">
        <v>10353</v>
      </c>
      <c r="C1499" s="550"/>
      <c r="D1499" s="43" t="s">
        <v>17076</v>
      </c>
      <c r="E1499" s="91" t="s">
        <v>17069</v>
      </c>
      <c r="F1499" s="91" t="s">
        <v>18363</v>
      </c>
      <c r="G1499" s="91"/>
    </row>
    <row r="1500">
      <c r="A1500" s="254" t="s">
        <v>1016</v>
      </c>
      <c r="B1500" s="684" t="s">
        <v>10353</v>
      </c>
      <c r="C1500" s="84"/>
      <c r="D1500" s="43" t="s">
        <v>18364</v>
      </c>
      <c r="E1500" s="91" t="s">
        <v>17069</v>
      </c>
      <c r="F1500" s="147" t="s">
        <v>18365</v>
      </c>
      <c r="G1500" s="91"/>
    </row>
    <row r="1501">
      <c r="A1501" s="254" t="s">
        <v>1016</v>
      </c>
      <c r="B1501" s="684" t="s">
        <v>10353</v>
      </c>
      <c r="C1501" s="550"/>
      <c r="D1501" s="43" t="s">
        <v>18366</v>
      </c>
      <c r="E1501" s="91" t="s">
        <v>17069</v>
      </c>
      <c r="F1501" s="91" t="s">
        <v>18358</v>
      </c>
      <c r="G1501" s="91"/>
    </row>
    <row r="1502">
      <c r="A1502" s="254" t="s">
        <v>1107</v>
      </c>
      <c r="B1502" s="684" t="s">
        <v>5166</v>
      </c>
      <c r="C1502" s="19" t="s">
        <v>16985</v>
      </c>
      <c r="D1502" s="19" t="s">
        <v>5259</v>
      </c>
      <c r="E1502" s="84"/>
      <c r="F1502" s="91" t="s">
        <v>18367</v>
      </c>
      <c r="G1502" s="91"/>
    </row>
    <row r="1503">
      <c r="A1503" s="254" t="s">
        <v>1107</v>
      </c>
      <c r="B1503" s="684" t="s">
        <v>5166</v>
      </c>
      <c r="C1503" s="84" t="s">
        <v>11397</v>
      </c>
      <c r="D1503" s="84" t="s">
        <v>1902</v>
      </c>
      <c r="E1503" s="84"/>
      <c r="F1503" s="91" t="s">
        <v>18368</v>
      </c>
      <c r="G1503" s="91"/>
    </row>
    <row r="1504">
      <c r="A1504" s="60" t="s">
        <v>366</v>
      </c>
    </row>
    <row r="1505">
      <c r="A1505" s="254" t="s">
        <v>4788</v>
      </c>
      <c r="B1505" s="684" t="s">
        <v>17284</v>
      </c>
      <c r="C1505" s="84"/>
      <c r="D1505" s="84"/>
      <c r="E1505" s="43" t="s">
        <v>18369</v>
      </c>
      <c r="F1505" s="91" t="s">
        <v>18353</v>
      </c>
      <c r="G1505" s="91"/>
    </row>
    <row r="1506">
      <c r="A1506" s="254" t="s">
        <v>4788</v>
      </c>
      <c r="B1506" s="684" t="s">
        <v>17284</v>
      </c>
      <c r="C1506" s="84"/>
      <c r="D1506" s="84"/>
      <c r="E1506" s="43" t="s">
        <v>956</v>
      </c>
      <c r="F1506" s="91" t="s">
        <v>18353</v>
      </c>
      <c r="G1506" s="91"/>
    </row>
    <row r="1507">
      <c r="A1507" s="254" t="s">
        <v>671</v>
      </c>
      <c r="B1507" s="684" t="s">
        <v>672</v>
      </c>
      <c r="C1507" s="84"/>
      <c r="D1507" s="84"/>
      <c r="E1507" s="43" t="s">
        <v>18370</v>
      </c>
      <c r="F1507" s="147" t="s">
        <v>18365</v>
      </c>
      <c r="G1507" s="91"/>
    </row>
    <row r="1508">
      <c r="A1508" s="254" t="s">
        <v>1107</v>
      </c>
      <c r="B1508" s="684" t="s">
        <v>5166</v>
      </c>
      <c r="C1508" s="84"/>
      <c r="D1508" s="84"/>
      <c r="E1508" s="43" t="s">
        <v>18371</v>
      </c>
      <c r="F1508" s="147" t="s">
        <v>18372</v>
      </c>
      <c r="G1508" s="91"/>
    </row>
    <row r="1509">
      <c r="A1509" s="254" t="s">
        <v>1107</v>
      </c>
      <c r="B1509" s="684" t="s">
        <v>5166</v>
      </c>
      <c r="C1509" s="84"/>
      <c r="D1509" s="84"/>
      <c r="E1509" s="43" t="s">
        <v>8502</v>
      </c>
      <c r="F1509" s="147" t="s">
        <v>18372</v>
      </c>
      <c r="G1509" s="91"/>
    </row>
    <row r="1510">
      <c r="A1510" s="254" t="s">
        <v>566</v>
      </c>
      <c r="B1510" s="684" t="s">
        <v>17007</v>
      </c>
      <c r="C1510" s="84"/>
      <c r="D1510" s="84"/>
      <c r="E1510" s="43" t="s">
        <v>10030</v>
      </c>
      <c r="F1510" s="147" t="s">
        <v>18354</v>
      </c>
      <c r="G1510" s="91"/>
    </row>
    <row r="1511">
      <c r="A1511" s="1" t="s">
        <v>18373</v>
      </c>
    </row>
    <row r="1512">
      <c r="A1512" s="687" t="s">
        <v>16847</v>
      </c>
      <c r="B1512" s="688" t="s">
        <v>18374</v>
      </c>
      <c r="C1512" s="9"/>
      <c r="D1512" s="9"/>
      <c r="E1512" s="91"/>
      <c r="F1512" s="91" t="s">
        <v>18375</v>
      </c>
      <c r="G1512" s="91"/>
    </row>
    <row r="1513">
      <c r="A1513" s="687" t="s">
        <v>4788</v>
      </c>
      <c r="B1513" s="689" t="s">
        <v>17284</v>
      </c>
      <c r="C1513" s="9" t="s">
        <v>17107</v>
      </c>
      <c r="D1513" s="9" t="s">
        <v>17182</v>
      </c>
      <c r="E1513" s="91"/>
      <c r="F1513" s="91" t="s">
        <v>18376</v>
      </c>
      <c r="G1513" s="91"/>
    </row>
    <row r="1514">
      <c r="A1514" s="687" t="s">
        <v>4788</v>
      </c>
      <c r="B1514" s="689" t="s">
        <v>17284</v>
      </c>
      <c r="C1514" s="9"/>
      <c r="D1514" s="9"/>
      <c r="E1514" s="91" t="s">
        <v>18377</v>
      </c>
      <c r="F1514" s="91" t="s">
        <v>18378</v>
      </c>
      <c r="G1514" s="91"/>
    </row>
    <row r="1515">
      <c r="A1515" s="687" t="s">
        <v>4788</v>
      </c>
      <c r="B1515" s="688" t="s">
        <v>17284</v>
      </c>
      <c r="C1515" s="9"/>
      <c r="D1515" s="9"/>
      <c r="E1515" s="91" t="s">
        <v>959</v>
      </c>
      <c r="F1515" s="91" t="s">
        <v>18378</v>
      </c>
      <c r="G1515" s="91"/>
    </row>
    <row r="1516">
      <c r="A1516" s="687" t="s">
        <v>4788</v>
      </c>
      <c r="B1516" s="688" t="s">
        <v>17284</v>
      </c>
      <c r="C1516" s="9" t="s">
        <v>18379</v>
      </c>
      <c r="D1516" s="19" t="s">
        <v>17199</v>
      </c>
      <c r="E1516" s="91"/>
      <c r="F1516" s="91" t="s">
        <v>18380</v>
      </c>
      <c r="G1516" s="91"/>
    </row>
    <row r="1517">
      <c r="A1517" s="687" t="s">
        <v>4788</v>
      </c>
      <c r="B1517" s="688" t="s">
        <v>17284</v>
      </c>
      <c r="C1517" s="106" t="s">
        <v>17291</v>
      </c>
      <c r="D1517" s="109" t="s">
        <v>17202</v>
      </c>
      <c r="E1517" s="91"/>
      <c r="F1517" s="91" t="s">
        <v>18381</v>
      </c>
      <c r="G1517" s="91"/>
    </row>
    <row r="1518">
      <c r="A1518" s="687" t="s">
        <v>4788</v>
      </c>
      <c r="B1518" s="688" t="s">
        <v>17284</v>
      </c>
      <c r="C1518" s="19" t="s">
        <v>17205</v>
      </c>
      <c r="D1518" s="19" t="s">
        <v>718</v>
      </c>
      <c r="E1518" s="91"/>
      <c r="F1518" s="91" t="s">
        <v>18380</v>
      </c>
      <c r="G1518" s="91"/>
    </row>
    <row r="1519">
      <c r="A1519" s="687" t="s">
        <v>4788</v>
      </c>
      <c r="B1519" s="688" t="s">
        <v>17284</v>
      </c>
      <c r="C1519" s="106" t="s">
        <v>18382</v>
      </c>
      <c r="D1519" s="109" t="s">
        <v>16414</v>
      </c>
      <c r="E1519" s="91" t="s">
        <v>18360</v>
      </c>
      <c r="F1519" s="91" t="s">
        <v>18381</v>
      </c>
      <c r="G1519" s="91"/>
    </row>
    <row r="1520">
      <c r="A1520" s="690" t="s">
        <v>687</v>
      </c>
      <c r="B1520" s="689" t="s">
        <v>693</v>
      </c>
      <c r="C1520" s="9" t="s">
        <v>1585</v>
      </c>
      <c r="D1520" s="9" t="s">
        <v>1586</v>
      </c>
      <c r="E1520" s="91"/>
      <c r="F1520" s="91" t="s">
        <v>18378</v>
      </c>
      <c r="G1520" s="91"/>
    </row>
    <row r="1521">
      <c r="A1521" s="690" t="s">
        <v>687</v>
      </c>
      <c r="B1521" s="689" t="s">
        <v>693</v>
      </c>
      <c r="C1521" s="9" t="s">
        <v>1585</v>
      </c>
      <c r="D1521" s="9" t="s">
        <v>18383</v>
      </c>
      <c r="E1521" s="91"/>
      <c r="F1521" s="91" t="s">
        <v>18378</v>
      </c>
      <c r="G1521" s="91"/>
    </row>
    <row r="1522">
      <c r="A1522" s="687" t="s">
        <v>1107</v>
      </c>
      <c r="B1522" s="688" t="s">
        <v>5166</v>
      </c>
      <c r="C1522" s="9" t="s">
        <v>16980</v>
      </c>
      <c r="D1522" s="9" t="s">
        <v>1873</v>
      </c>
      <c r="E1522" s="91"/>
      <c r="F1522" s="91" t="s">
        <v>18384</v>
      </c>
      <c r="G1522" s="91"/>
    </row>
    <row r="1523">
      <c r="A1523" s="687" t="s">
        <v>1107</v>
      </c>
      <c r="B1523" s="688" t="s">
        <v>5166</v>
      </c>
      <c r="C1523" s="9" t="s">
        <v>17365</v>
      </c>
      <c r="D1523" s="9" t="s">
        <v>2995</v>
      </c>
      <c r="E1523" s="91"/>
      <c r="F1523" s="91" t="s">
        <v>18385</v>
      </c>
      <c r="G1523" s="91"/>
    </row>
    <row r="1524">
      <c r="A1524" s="690" t="s">
        <v>1107</v>
      </c>
      <c r="B1524" s="688" t="s">
        <v>5166</v>
      </c>
      <c r="C1524" s="19" t="s">
        <v>11397</v>
      </c>
      <c r="D1524" s="19" t="s">
        <v>2321</v>
      </c>
      <c r="E1524" s="91"/>
      <c r="F1524" s="91" t="s">
        <v>18385</v>
      </c>
      <c r="G1524" s="91"/>
    </row>
    <row r="1525">
      <c r="A1525" s="687" t="s">
        <v>1107</v>
      </c>
      <c r="B1525" s="688" t="s">
        <v>5166</v>
      </c>
      <c r="C1525" s="9" t="s">
        <v>11397</v>
      </c>
      <c r="D1525" s="9" t="s">
        <v>1902</v>
      </c>
      <c r="E1525" s="91"/>
      <c r="F1525" s="91" t="s">
        <v>18385</v>
      </c>
      <c r="G1525" s="91"/>
    </row>
    <row r="1526">
      <c r="A1526" s="1" t="s">
        <v>18386</v>
      </c>
    </row>
    <row r="1527">
      <c r="A1527" s="691" t="s">
        <v>16941</v>
      </c>
      <c r="B1527" s="692" t="s">
        <v>16943</v>
      </c>
      <c r="C1527" s="9"/>
      <c r="D1527" s="9"/>
      <c r="E1527" s="9"/>
      <c r="F1527" s="91" t="s">
        <v>18387</v>
      </c>
      <c r="G1527" s="91"/>
    </row>
    <row r="1528">
      <c r="A1528" s="691" t="s">
        <v>16941</v>
      </c>
      <c r="B1528" s="692" t="s">
        <v>16945</v>
      </c>
      <c r="C1528" s="9"/>
      <c r="D1528" s="9"/>
      <c r="E1528" s="9"/>
      <c r="F1528" s="91" t="s">
        <v>18387</v>
      </c>
      <c r="G1528" s="91"/>
    </row>
    <row r="1529">
      <c r="A1529" s="691" t="s">
        <v>18388</v>
      </c>
      <c r="B1529" s="692" t="s">
        <v>18389</v>
      </c>
      <c r="C1529" s="9"/>
      <c r="D1529" s="9"/>
      <c r="E1529" s="9"/>
      <c r="F1529" s="91" t="s">
        <v>18390</v>
      </c>
      <c r="G1529" s="91"/>
    </row>
    <row r="1530">
      <c r="A1530" s="691" t="s">
        <v>16847</v>
      </c>
      <c r="B1530" s="692" t="s">
        <v>18374</v>
      </c>
      <c r="C1530" s="9"/>
      <c r="D1530" s="9"/>
      <c r="E1530" s="9"/>
      <c r="F1530" s="91" t="s">
        <v>18390</v>
      </c>
      <c r="G1530" s="91"/>
    </row>
    <row r="1531">
      <c r="A1531" s="691" t="s">
        <v>16847</v>
      </c>
      <c r="B1531" s="692" t="s">
        <v>18391</v>
      </c>
      <c r="C1531" s="9"/>
      <c r="D1531" s="9"/>
      <c r="E1531" s="9" t="s">
        <v>18392</v>
      </c>
      <c r="F1531" s="91" t="s">
        <v>18393</v>
      </c>
      <c r="G1531" s="91"/>
    </row>
    <row r="1532">
      <c r="A1532" s="691" t="s">
        <v>18394</v>
      </c>
      <c r="B1532" s="692" t="s">
        <v>16884</v>
      </c>
      <c r="C1532" s="9"/>
      <c r="D1532" s="9"/>
      <c r="E1532" s="9" t="s">
        <v>18395</v>
      </c>
      <c r="F1532" s="91" t="s">
        <v>18393</v>
      </c>
      <c r="G1532" s="91"/>
    </row>
    <row r="1533">
      <c r="A1533" s="693" t="s">
        <v>4788</v>
      </c>
      <c r="B1533" s="692" t="s">
        <v>17284</v>
      </c>
      <c r="C1533" s="9" t="s">
        <v>18356</v>
      </c>
      <c r="D1533" s="9" t="s">
        <v>18357</v>
      </c>
      <c r="E1533" s="9"/>
      <c r="F1533" s="91" t="s">
        <v>18396</v>
      </c>
      <c r="G1533" s="91"/>
    </row>
    <row r="1534">
      <c r="A1534" s="693" t="s">
        <v>4788</v>
      </c>
      <c r="B1534" s="692" t="s">
        <v>17284</v>
      </c>
      <c r="C1534" s="9" t="s">
        <v>18379</v>
      </c>
      <c r="D1534" s="19" t="s">
        <v>17199</v>
      </c>
      <c r="E1534" s="9"/>
      <c r="F1534" s="91" t="s">
        <v>18396</v>
      </c>
      <c r="G1534" s="91"/>
    </row>
    <row r="1535">
      <c r="A1535" s="693" t="s">
        <v>4788</v>
      </c>
      <c r="B1535" s="692" t="s">
        <v>17284</v>
      </c>
      <c r="C1535" s="19" t="s">
        <v>17205</v>
      </c>
      <c r="D1535" s="19" t="s">
        <v>718</v>
      </c>
      <c r="E1535" s="9"/>
      <c r="F1535" s="91" t="s">
        <v>18397</v>
      </c>
      <c r="G1535" s="91"/>
    </row>
    <row r="1536">
      <c r="A1536" s="691" t="s">
        <v>4788</v>
      </c>
      <c r="B1536" s="692" t="s">
        <v>17284</v>
      </c>
      <c r="C1536" s="9" t="s">
        <v>10245</v>
      </c>
      <c r="D1536" s="9" t="s">
        <v>18398</v>
      </c>
      <c r="E1536" s="9" t="s">
        <v>18399</v>
      </c>
      <c r="F1536" s="91" t="s">
        <v>18400</v>
      </c>
      <c r="G1536" s="91"/>
    </row>
    <row r="1537">
      <c r="A1537" s="693" t="s">
        <v>687</v>
      </c>
      <c r="B1537" s="694" t="s">
        <v>693</v>
      </c>
      <c r="C1537" s="19" t="s">
        <v>955</v>
      </c>
      <c r="D1537" s="19" t="s">
        <v>956</v>
      </c>
      <c r="E1537" s="9"/>
      <c r="F1537" s="91" t="s">
        <v>18401</v>
      </c>
      <c r="G1537" s="122"/>
    </row>
    <row r="1538">
      <c r="A1538" s="693" t="s">
        <v>687</v>
      </c>
      <c r="B1538" s="694" t="s">
        <v>693</v>
      </c>
      <c r="C1538" s="9" t="s">
        <v>17330</v>
      </c>
      <c r="D1538" s="9" t="s">
        <v>11218</v>
      </c>
      <c r="E1538" s="9"/>
      <c r="F1538" s="91" t="s">
        <v>18401</v>
      </c>
      <c r="G1538" s="122"/>
    </row>
    <row r="1539">
      <c r="A1539" s="693" t="s">
        <v>687</v>
      </c>
      <c r="B1539" s="694" t="s">
        <v>693</v>
      </c>
      <c r="C1539" s="9" t="s">
        <v>694</v>
      </c>
      <c r="D1539" s="9" t="s">
        <v>698</v>
      </c>
      <c r="E1539" s="9"/>
      <c r="F1539" s="91" t="s">
        <v>18402</v>
      </c>
      <c r="G1539" s="122"/>
    </row>
    <row r="1540">
      <c r="A1540" s="693" t="s">
        <v>687</v>
      </c>
      <c r="B1540" s="694" t="s">
        <v>693</v>
      </c>
      <c r="C1540" s="9" t="s">
        <v>694</v>
      </c>
      <c r="D1540" s="9" t="s">
        <v>18403</v>
      </c>
      <c r="E1540" s="9" t="s">
        <v>18404</v>
      </c>
      <c r="F1540" s="91" t="s">
        <v>18402</v>
      </c>
      <c r="G1540" s="122"/>
    </row>
    <row r="1541">
      <c r="A1541" s="693" t="s">
        <v>687</v>
      </c>
      <c r="B1541" s="694" t="s">
        <v>693</v>
      </c>
      <c r="C1541" s="9" t="s">
        <v>694</v>
      </c>
      <c r="D1541" s="9" t="s">
        <v>4654</v>
      </c>
      <c r="E1541" s="9" t="s">
        <v>18404</v>
      </c>
      <c r="F1541" s="91" t="s">
        <v>18402</v>
      </c>
      <c r="G1541" s="122"/>
    </row>
    <row r="1542">
      <c r="A1542" s="693" t="s">
        <v>687</v>
      </c>
      <c r="B1542" s="694" t="s">
        <v>693</v>
      </c>
      <c r="C1542" s="19" t="s">
        <v>702</v>
      </c>
      <c r="D1542" s="9" t="s">
        <v>674</v>
      </c>
      <c r="E1542" s="293"/>
      <c r="F1542" s="91" t="s">
        <v>18405</v>
      </c>
      <c r="G1542" s="122"/>
    </row>
    <row r="1543">
      <c r="A1543" s="693" t="s">
        <v>687</v>
      </c>
      <c r="B1543" s="694" t="s">
        <v>693</v>
      </c>
      <c r="C1543" s="19" t="s">
        <v>702</v>
      </c>
      <c r="D1543" s="9" t="s">
        <v>837</v>
      </c>
      <c r="E1543" s="293"/>
      <c r="F1543" s="91" t="s">
        <v>18405</v>
      </c>
      <c r="G1543" s="122"/>
    </row>
    <row r="1544">
      <c r="A1544" s="693" t="s">
        <v>687</v>
      </c>
      <c r="B1544" s="694" t="s">
        <v>693</v>
      </c>
      <c r="C1544" s="19" t="s">
        <v>702</v>
      </c>
      <c r="D1544" s="19" t="s">
        <v>4153</v>
      </c>
      <c r="E1544" s="293"/>
      <c r="F1544" s="91" t="s">
        <v>18405</v>
      </c>
      <c r="G1544" s="122" t="s">
        <v>1333</v>
      </c>
    </row>
    <row r="1545">
      <c r="A1545" s="693" t="s">
        <v>687</v>
      </c>
      <c r="B1545" s="694" t="s">
        <v>693</v>
      </c>
      <c r="C1545" s="19" t="s">
        <v>715</v>
      </c>
      <c r="D1545" s="9" t="s">
        <v>1313</v>
      </c>
      <c r="E1545" s="91"/>
      <c r="F1545" s="91" t="s">
        <v>18406</v>
      </c>
      <c r="G1545" s="91"/>
    </row>
    <row r="1546">
      <c r="A1546" s="693" t="s">
        <v>687</v>
      </c>
      <c r="B1546" s="694" t="s">
        <v>693</v>
      </c>
      <c r="C1546" s="19" t="s">
        <v>715</v>
      </c>
      <c r="D1546" s="9" t="s">
        <v>718</v>
      </c>
      <c r="E1546" s="91"/>
      <c r="F1546" s="91" t="s">
        <v>18407</v>
      </c>
      <c r="G1546" s="91"/>
    </row>
    <row r="1547">
      <c r="A1547" s="693" t="s">
        <v>687</v>
      </c>
      <c r="B1547" s="694" t="s">
        <v>693</v>
      </c>
      <c r="C1547" s="19" t="s">
        <v>715</v>
      </c>
      <c r="D1547" s="19" t="s">
        <v>720</v>
      </c>
      <c r="E1547" s="91"/>
      <c r="F1547" s="91" t="s">
        <v>18408</v>
      </c>
      <c r="G1547" s="91"/>
    </row>
    <row r="1548">
      <c r="A1548" s="693" t="s">
        <v>687</v>
      </c>
      <c r="B1548" s="694" t="s">
        <v>693</v>
      </c>
      <c r="C1548" s="9" t="s">
        <v>977</v>
      </c>
      <c r="D1548" s="9" t="s">
        <v>2064</v>
      </c>
      <c r="E1548" s="91"/>
      <c r="F1548" s="91" t="s">
        <v>18401</v>
      </c>
      <c r="G1548" s="91"/>
    </row>
    <row r="1549">
      <c r="A1549" s="693" t="s">
        <v>687</v>
      </c>
      <c r="B1549" s="694" t="s">
        <v>693</v>
      </c>
      <c r="C1549" s="9" t="s">
        <v>1631</v>
      </c>
      <c r="D1549" s="9" t="s">
        <v>1632</v>
      </c>
      <c r="E1549" s="91" t="s">
        <v>17339</v>
      </c>
      <c r="F1549" s="91" t="s">
        <v>18409</v>
      </c>
      <c r="G1549" s="91"/>
    </row>
    <row r="1550">
      <c r="A1550" s="691" t="s">
        <v>687</v>
      </c>
      <c r="B1550" s="692" t="s">
        <v>693</v>
      </c>
      <c r="C1550" s="9" t="s">
        <v>1634</v>
      </c>
      <c r="D1550" s="9" t="s">
        <v>639</v>
      </c>
      <c r="E1550" s="91"/>
      <c r="F1550" s="91" t="s">
        <v>18390</v>
      </c>
      <c r="G1550" s="91"/>
    </row>
    <row r="1551">
      <c r="A1551" s="691" t="s">
        <v>248</v>
      </c>
      <c r="B1551" s="692" t="s">
        <v>16996</v>
      </c>
      <c r="C1551" s="9" t="s">
        <v>6842</v>
      </c>
      <c r="D1551" s="91" t="s">
        <v>6843</v>
      </c>
      <c r="E1551" s="9" t="s">
        <v>18410</v>
      </c>
      <c r="F1551" s="91" t="s">
        <v>18411</v>
      </c>
      <c r="G1551" s="91"/>
    </row>
    <row r="1552">
      <c r="A1552" s="691" t="s">
        <v>1016</v>
      </c>
      <c r="B1552" s="692" t="s">
        <v>10353</v>
      </c>
      <c r="C1552" s="9"/>
      <c r="D1552" s="9" t="s">
        <v>10048</v>
      </c>
      <c r="E1552" s="91"/>
      <c r="F1552" s="91" t="s">
        <v>18412</v>
      </c>
      <c r="G1552" s="91"/>
    </row>
    <row r="1553">
      <c r="A1553" s="691" t="s">
        <v>1016</v>
      </c>
      <c r="B1553" s="692" t="s">
        <v>10353</v>
      </c>
      <c r="C1553" s="9"/>
      <c r="D1553" s="9" t="s">
        <v>17070</v>
      </c>
      <c r="E1553" s="91"/>
      <c r="F1553" s="91" t="s">
        <v>18412</v>
      </c>
      <c r="G1553" s="91"/>
    </row>
    <row r="1554">
      <c r="A1554" s="691" t="s">
        <v>1016</v>
      </c>
      <c r="B1554" s="692" t="s">
        <v>10353</v>
      </c>
      <c r="C1554" s="9"/>
      <c r="D1554" s="9" t="s">
        <v>17072</v>
      </c>
      <c r="E1554" s="91"/>
      <c r="F1554" s="91" t="s">
        <v>18412</v>
      </c>
      <c r="G1554" s="91"/>
    </row>
    <row r="1555">
      <c r="A1555" s="691" t="s">
        <v>1016</v>
      </c>
      <c r="B1555" s="692" t="s">
        <v>10353</v>
      </c>
      <c r="C1555" s="9"/>
      <c r="D1555" s="9" t="s">
        <v>17074</v>
      </c>
      <c r="E1555" s="91"/>
      <c r="F1555" s="91" t="s">
        <v>18412</v>
      </c>
      <c r="G1555" s="91"/>
    </row>
    <row r="1556">
      <c r="A1556" s="691" t="s">
        <v>1016</v>
      </c>
      <c r="B1556" s="692" t="s">
        <v>10353</v>
      </c>
      <c r="C1556" s="9"/>
      <c r="D1556" s="9" t="s">
        <v>18413</v>
      </c>
      <c r="E1556" s="91"/>
      <c r="F1556" s="91" t="s">
        <v>18412</v>
      </c>
      <c r="G1556" s="91"/>
    </row>
    <row r="1557">
      <c r="A1557" s="693" t="s">
        <v>1107</v>
      </c>
      <c r="B1557" s="692" t="s">
        <v>5166</v>
      </c>
      <c r="C1557" s="9" t="s">
        <v>17365</v>
      </c>
      <c r="D1557" s="9" t="s">
        <v>2995</v>
      </c>
      <c r="E1557" s="91"/>
      <c r="F1557" s="91" t="s">
        <v>18414</v>
      </c>
      <c r="G1557" s="91"/>
    </row>
    <row r="1558">
      <c r="A1558" s="693" t="s">
        <v>1107</v>
      </c>
      <c r="B1558" s="692" t="s">
        <v>5166</v>
      </c>
      <c r="C1558" s="19" t="s">
        <v>16985</v>
      </c>
      <c r="D1558" s="19" t="s">
        <v>5259</v>
      </c>
      <c r="E1558" s="91"/>
      <c r="F1558" s="91" t="s">
        <v>18387</v>
      </c>
      <c r="G1558" s="91"/>
    </row>
    <row r="1559">
      <c r="A1559" s="691" t="s">
        <v>1107</v>
      </c>
      <c r="B1559" s="692" t="s">
        <v>5166</v>
      </c>
      <c r="C1559" s="9" t="s">
        <v>11397</v>
      </c>
      <c r="D1559" s="9" t="s">
        <v>1902</v>
      </c>
      <c r="E1559" s="91"/>
      <c r="F1559" s="91" t="s">
        <v>18415</v>
      </c>
      <c r="G1559" s="91"/>
    </row>
    <row r="1560">
      <c r="A1560" s="60" t="s">
        <v>366</v>
      </c>
    </row>
    <row r="1561">
      <c r="A1561" s="691" t="s">
        <v>4788</v>
      </c>
      <c r="B1561" s="692" t="s">
        <v>17284</v>
      </c>
      <c r="C1561" s="9"/>
      <c r="D1561" s="9"/>
      <c r="E1561" s="91"/>
      <c r="F1561" s="91" t="s">
        <v>18400</v>
      </c>
      <c r="G1561" s="91"/>
    </row>
    <row r="1562">
      <c r="A1562" s="691" t="s">
        <v>671</v>
      </c>
      <c r="B1562" s="692" t="s">
        <v>10149</v>
      </c>
      <c r="C1562" s="9"/>
      <c r="D1562" s="9"/>
      <c r="E1562" s="91"/>
      <c r="F1562" s="91" t="s">
        <v>18387</v>
      </c>
      <c r="G1562" s="91"/>
    </row>
    <row r="1563">
      <c r="A1563" s="693" t="s">
        <v>687</v>
      </c>
      <c r="B1563" s="692" t="s">
        <v>1964</v>
      </c>
      <c r="C1563" s="9"/>
      <c r="D1563" s="9"/>
      <c r="E1563" s="91" t="s">
        <v>18416</v>
      </c>
      <c r="F1563" s="91" t="s">
        <v>18405</v>
      </c>
      <c r="G1563" s="91"/>
    </row>
    <row r="1564">
      <c r="A1564" s="691" t="s">
        <v>248</v>
      </c>
      <c r="B1564" s="692" t="s">
        <v>16996</v>
      </c>
      <c r="C1564" s="9"/>
      <c r="D1564" s="9" t="s">
        <v>18417</v>
      </c>
      <c r="E1564" s="91"/>
      <c r="F1564" s="144" t="s">
        <v>18418</v>
      </c>
      <c r="G1564" s="91"/>
    </row>
    <row r="1565">
      <c r="A1565" s="691" t="s">
        <v>368</v>
      </c>
      <c r="B1565" s="692" t="s">
        <v>368</v>
      </c>
      <c r="C1565" s="9"/>
      <c r="D1565" s="9" t="s">
        <v>18419</v>
      </c>
      <c r="E1565" s="91"/>
      <c r="F1565" s="91" t="s">
        <v>18405</v>
      </c>
      <c r="G1565" s="91"/>
    </row>
    <row r="1566">
      <c r="A1566" s="695"/>
    </row>
    <row r="1567">
      <c r="A1567" s="9"/>
    </row>
    <row r="1570">
      <c r="A1570" s="696" t="s">
        <v>195</v>
      </c>
    </row>
    <row r="1571">
      <c r="A1571" s="695" t="s">
        <v>12601</v>
      </c>
    </row>
    <row r="1572">
      <c r="A1572" s="27" t="s">
        <v>18420</v>
      </c>
    </row>
  </sheetData>
  <mergeCells count="119">
    <mergeCell ref="A2:E2"/>
    <mergeCell ref="F2:G2"/>
    <mergeCell ref="A3:G4"/>
    <mergeCell ref="A5:G5"/>
    <mergeCell ref="A6:G6"/>
    <mergeCell ref="A11:G11"/>
    <mergeCell ref="A12:G12"/>
    <mergeCell ref="A13:G13"/>
    <mergeCell ref="A14:E14"/>
    <mergeCell ref="F14:G14"/>
    <mergeCell ref="A23:G23"/>
    <mergeCell ref="A27:G27"/>
    <mergeCell ref="A52:G52"/>
    <mergeCell ref="A66:G66"/>
    <mergeCell ref="A69:G69"/>
    <mergeCell ref="A90:G90"/>
    <mergeCell ref="A92:G92"/>
    <mergeCell ref="A98:G98"/>
    <mergeCell ref="A152:G152"/>
    <mergeCell ref="A163:G163"/>
    <mergeCell ref="A165:G165"/>
    <mergeCell ref="A167:G167"/>
    <mergeCell ref="A221:G221"/>
    <mergeCell ref="A226:G226"/>
    <mergeCell ref="A252:G252"/>
    <mergeCell ref="A256:G256"/>
    <mergeCell ref="A258:G258"/>
    <mergeCell ref="A300:G300"/>
    <mergeCell ref="A303:G303"/>
    <mergeCell ref="A316:G316"/>
    <mergeCell ref="A367:G367"/>
    <mergeCell ref="A383:G383"/>
    <mergeCell ref="A404:G404"/>
    <mergeCell ref="A417:G417"/>
    <mergeCell ref="A449:G449"/>
    <mergeCell ref="A452:G452"/>
    <mergeCell ref="A462:G462"/>
    <mergeCell ref="A487:G487"/>
    <mergeCell ref="A491:G491"/>
    <mergeCell ref="A525:G525"/>
    <mergeCell ref="A528:G528"/>
    <mergeCell ref="A535:G535"/>
    <mergeCell ref="A541:G541"/>
    <mergeCell ref="A543:G543"/>
    <mergeCell ref="A554:G554"/>
    <mergeCell ref="A557:G557"/>
    <mergeCell ref="A615:G615"/>
    <mergeCell ref="A618:G618"/>
    <mergeCell ref="A624:G624"/>
    <mergeCell ref="A1412:G1412"/>
    <mergeCell ref="A1413:G1413"/>
    <mergeCell ref="A1431:G1431"/>
    <mergeCell ref="A1439:G1439"/>
    <mergeCell ref="A1440:G1440"/>
    <mergeCell ref="A1454:G1454"/>
    <mergeCell ref="A1456:G1456"/>
    <mergeCell ref="A1526:G1526"/>
    <mergeCell ref="A1560:G1560"/>
    <mergeCell ref="A1566:G1566"/>
    <mergeCell ref="A1567:G1569"/>
    <mergeCell ref="A1570:G1570"/>
    <mergeCell ref="A1571:G1571"/>
    <mergeCell ref="A1572:G1572"/>
    <mergeCell ref="A1457:G1457"/>
    <mergeCell ref="A1462:G1462"/>
    <mergeCell ref="A1465:G1465"/>
    <mergeCell ref="A1477:G1477"/>
    <mergeCell ref="A1480:G1480"/>
    <mergeCell ref="A1504:G1504"/>
    <mergeCell ref="A1511:G1511"/>
    <mergeCell ref="A631:G631"/>
    <mergeCell ref="A642:G642"/>
    <mergeCell ref="A647:G647"/>
    <mergeCell ref="A658:G658"/>
    <mergeCell ref="A662:G664"/>
    <mergeCell ref="A665:G665"/>
    <mergeCell ref="A666:G666"/>
    <mergeCell ref="A667:G667"/>
    <mergeCell ref="A668:E668"/>
    <mergeCell ref="F668:G668"/>
    <mergeCell ref="A688:G688"/>
    <mergeCell ref="A698:G698"/>
    <mergeCell ref="A784:G784"/>
    <mergeCell ref="A789:G789"/>
    <mergeCell ref="A792:G792"/>
    <mergeCell ref="A924:G924"/>
    <mergeCell ref="A946:G946"/>
    <mergeCell ref="A948:G948"/>
    <mergeCell ref="A1039:G1039"/>
    <mergeCell ref="A1174:G1174"/>
    <mergeCell ref="A1201:G1201"/>
    <mergeCell ref="A1202:G1204"/>
    <mergeCell ref="A1205:G1205"/>
    <mergeCell ref="A1206:G1206"/>
    <mergeCell ref="A1207:G1207"/>
    <mergeCell ref="A1208:E1208"/>
    <mergeCell ref="F1208:G1208"/>
    <mergeCell ref="A1211:G1211"/>
    <mergeCell ref="A1219:G1219"/>
    <mergeCell ref="A1227:G1227"/>
    <mergeCell ref="A1268:G1268"/>
    <mergeCell ref="A1280:G1280"/>
    <mergeCell ref="A1294:G1294"/>
    <mergeCell ref="A1351:G1351"/>
    <mergeCell ref="A1359:G1359"/>
    <mergeCell ref="A1363:G1363"/>
    <mergeCell ref="A1368:G1368"/>
    <mergeCell ref="A1369:G1371"/>
    <mergeCell ref="A1372:G1372"/>
    <mergeCell ref="A1373:G1373"/>
    <mergeCell ref="A1374:G1374"/>
    <mergeCell ref="A1375:G1375"/>
    <mergeCell ref="A1376:G1376"/>
    <mergeCell ref="A1392:G1392"/>
    <mergeCell ref="A1394:G1394"/>
    <mergeCell ref="A1395:G1395"/>
    <mergeCell ref="A1399:G1399"/>
    <mergeCell ref="A1408:G1408"/>
    <mergeCell ref="A1411:G1411"/>
  </mergeCells>
  <hyperlinks>
    <hyperlink display="Kirby" location="'HALSmash Bros.'!A12:G12" ref="B7"/>
    <hyperlink display="Super Smash Bros." location="'HALSmash Bros.'!A666:G666" ref="B8"/>
    <hyperlink display="Other HAL Properties" location="'HALSmash Bros.'!A1206:G1206" ref="B9"/>
    <hyperlink display="Official Covers/Soundtrack Releases" location="HALSmash Bros.!A1354:G1354" ref="B10"/>
    <hyperlink display="Jump to top" location="'HALSmash Bros.'!A1" ref="F14"/>
    <hyperlink r:id="rId2" ref="G153"/>
    <hyperlink r:id="rId3" ref="G154"/>
    <hyperlink r:id="rId4" ref="G155"/>
    <hyperlink r:id="rId5" ref="G156"/>
    <hyperlink r:id="rId6" ref="G157"/>
    <hyperlink r:id="rId7" ref="G158"/>
    <hyperlink r:id="rId8" ref="G159"/>
    <hyperlink r:id="rId9" ref="G160"/>
    <hyperlink r:id="rId10" ref="G161"/>
    <hyperlink r:id="rId11" ref="G162"/>
    <hyperlink display="Jump to top" location="'HALSmash Bros.'!A1" ref="F668"/>
    <hyperlink display="Jump to top" location="'HALSmash Bros.'!A1" ref="F1208"/>
    <hyperlink r:id="rId12" location="!details?id=7620176" ref="G1349"/>
    <hyperlink r:id="rId13" location="!details?id=7612582" ref="G1350"/>
    <hyperlink display="All other tracks are from Kirby Super Star Ultra." location="HALSmash Bros.!A21:G21" ref="A1412"/>
    <hyperlink display="All other tracks are from Kirby's Return to Dream Land." location="HALSmash Bros.!A279:G279" ref="A1440"/>
    <hyperlink display="All other tracks are from Kirby Triple Deluxe." location="HALSmash Bros.!A354:G354" ref="A1465"/>
    <hyperlink r:id="rId14" ref="G1544"/>
  </hyperlinks>
  <drawing r:id="rId15"/>
  <legacyDrawing r:id="rId16"/>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7B7B7"/>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4.43"/>
    <col customWidth="1" min="2" max="2" width="37.29"/>
    <col customWidth="1" min="3" max="3" width="41.86"/>
    <col customWidth="1" min="4" max="5" width="36.57"/>
    <col customWidth="1" min="6" max="6" width="153.0"/>
    <col customWidth="1" min="7" max="7" width="8.0"/>
  </cols>
  <sheetData>
    <row r="1">
      <c r="A1" s="1" t="s">
        <v>0</v>
      </c>
      <c r="B1" s="2" t="s">
        <v>1</v>
      </c>
      <c r="C1" s="2" t="s">
        <v>2</v>
      </c>
      <c r="D1" s="2" t="s">
        <v>3</v>
      </c>
      <c r="E1" s="2" t="s">
        <v>4</v>
      </c>
      <c r="F1" s="1" t="s">
        <v>5</v>
      </c>
      <c r="G1" s="1" t="s">
        <v>6</v>
      </c>
    </row>
    <row r="2" ht="39.0" customHeight="1">
      <c r="A2" s="28" t="s">
        <v>18421</v>
      </c>
      <c r="B2" s="4"/>
      <c r="C2" s="4"/>
      <c r="D2" s="4"/>
      <c r="E2" s="4"/>
      <c r="F2" s="29"/>
      <c r="G2" s="23"/>
    </row>
    <row r="3">
      <c r="A3" s="30" t="s">
        <v>15520</v>
      </c>
    </row>
    <row r="5">
      <c r="A5" s="31" t="s">
        <v>200</v>
      </c>
    </row>
    <row r="6">
      <c r="A6" s="32"/>
    </row>
    <row r="7">
      <c r="A7" s="33" t="s">
        <v>201</v>
      </c>
      <c r="B7" s="226" t="s">
        <v>18422</v>
      </c>
      <c r="C7" s="38"/>
      <c r="D7" s="38"/>
      <c r="E7" s="38"/>
      <c r="F7" s="38"/>
      <c r="G7" s="38"/>
    </row>
    <row r="8">
      <c r="A8" s="33" t="s">
        <v>204</v>
      </c>
      <c r="B8" s="226" t="s">
        <v>18423</v>
      </c>
      <c r="C8" s="38"/>
      <c r="D8" s="38"/>
      <c r="E8" s="38"/>
      <c r="F8" s="38"/>
      <c r="G8" s="38"/>
    </row>
    <row r="9">
      <c r="A9" s="33" t="s">
        <v>207</v>
      </c>
      <c r="B9" s="226" t="s">
        <v>18424</v>
      </c>
      <c r="C9" s="38"/>
      <c r="D9" s="38"/>
      <c r="E9" s="38"/>
      <c r="F9" s="38"/>
      <c r="G9" s="38"/>
    </row>
    <row r="10">
      <c r="A10" s="38"/>
      <c r="B10" s="226" t="s">
        <v>18425</v>
      </c>
      <c r="C10" s="38"/>
      <c r="D10" s="38"/>
      <c r="E10" s="38"/>
      <c r="F10" s="38"/>
      <c r="G10" s="32"/>
    </row>
    <row r="11">
      <c r="A11" s="38"/>
      <c r="B11" s="226" t="s">
        <v>18426</v>
      </c>
      <c r="C11" s="38"/>
      <c r="D11" s="38"/>
      <c r="E11" s="38"/>
      <c r="F11" s="38"/>
      <c r="G11" s="32"/>
    </row>
    <row r="12">
      <c r="A12" s="38"/>
      <c r="B12" s="226" t="s">
        <v>18427</v>
      </c>
      <c r="C12" s="38"/>
      <c r="D12" s="38"/>
      <c r="E12" s="38"/>
      <c r="F12" s="38"/>
      <c r="G12" s="32"/>
    </row>
    <row r="13">
      <c r="A13" s="38"/>
      <c r="B13" s="226" t="s">
        <v>5952</v>
      </c>
      <c r="C13" s="38"/>
      <c r="D13" s="38"/>
      <c r="E13" s="38"/>
      <c r="F13" s="38"/>
      <c r="G13" s="32"/>
    </row>
    <row r="14">
      <c r="A14" s="32"/>
      <c r="B14" s="32"/>
      <c r="C14" s="32"/>
      <c r="D14" s="32"/>
      <c r="E14" s="32"/>
      <c r="F14" s="32"/>
      <c r="G14" s="32"/>
    </row>
    <row r="15">
      <c r="A15" s="32"/>
    </row>
    <row r="16">
      <c r="A16" s="38" t="s">
        <v>18428</v>
      </c>
    </row>
    <row r="17">
      <c r="A17" s="1"/>
    </row>
    <row r="18">
      <c r="A18" s="1" t="s">
        <v>18429</v>
      </c>
    </row>
    <row r="19">
      <c r="A19" s="9" t="s">
        <v>4540</v>
      </c>
      <c r="B19" s="18" t="s">
        <v>5034</v>
      </c>
      <c r="C19" s="9" t="s">
        <v>5039</v>
      </c>
      <c r="D19" s="91" t="s">
        <v>5040</v>
      </c>
      <c r="E19" s="91"/>
      <c r="F19" s="91" t="s">
        <v>18430</v>
      </c>
      <c r="G19" s="91"/>
    </row>
    <row r="20">
      <c r="A20" s="1" t="s">
        <v>18431</v>
      </c>
    </row>
    <row r="21">
      <c r="A21" s="9" t="s">
        <v>4540</v>
      </c>
      <c r="B21" s="18" t="s">
        <v>4545</v>
      </c>
      <c r="C21" s="9" t="s">
        <v>18432</v>
      </c>
      <c r="D21" s="91" t="s">
        <v>6638</v>
      </c>
      <c r="E21" s="91"/>
      <c r="F21" s="91" t="s">
        <v>6891</v>
      </c>
      <c r="G21" s="91"/>
    </row>
    <row r="22">
      <c r="A22" s="1" t="s">
        <v>18433</v>
      </c>
      <c r="B22" s="1"/>
      <c r="C22" s="1"/>
      <c r="D22" s="1"/>
      <c r="E22" s="1"/>
      <c r="F22" s="1"/>
      <c r="G22" s="1"/>
    </row>
    <row r="23">
      <c r="A23" s="9" t="s">
        <v>4540</v>
      </c>
      <c r="B23" s="18" t="s">
        <v>4545</v>
      </c>
      <c r="C23" s="9" t="s">
        <v>18432</v>
      </c>
      <c r="D23" s="91" t="s">
        <v>6638</v>
      </c>
      <c r="E23" s="91"/>
      <c r="F23" s="91" t="s">
        <v>18434</v>
      </c>
      <c r="G23" s="91"/>
    </row>
    <row r="24">
      <c r="A24" s="9" t="s">
        <v>4540</v>
      </c>
      <c r="B24" s="18" t="s">
        <v>4545</v>
      </c>
      <c r="C24" s="9" t="s">
        <v>18432</v>
      </c>
      <c r="D24" s="91" t="s">
        <v>16571</v>
      </c>
      <c r="E24" s="91"/>
      <c r="F24" s="91" t="s">
        <v>18435</v>
      </c>
      <c r="G24" s="91"/>
    </row>
    <row r="25">
      <c r="A25" s="9" t="s">
        <v>248</v>
      </c>
      <c r="B25" s="18" t="s">
        <v>4496</v>
      </c>
      <c r="C25" s="9" t="s">
        <v>6703</v>
      </c>
      <c r="D25" s="91" t="s">
        <v>18436</v>
      </c>
      <c r="E25" s="91"/>
      <c r="F25" s="91" t="s">
        <v>18435</v>
      </c>
      <c r="G25" s="91"/>
    </row>
    <row r="26">
      <c r="A26" s="9" t="s">
        <v>248</v>
      </c>
      <c r="B26" s="18" t="s">
        <v>4496</v>
      </c>
      <c r="C26" s="9" t="s">
        <v>5067</v>
      </c>
      <c r="D26" s="91" t="s">
        <v>16059</v>
      </c>
      <c r="E26" s="91"/>
      <c r="F26" s="91" t="s">
        <v>18435</v>
      </c>
      <c r="G26" s="91"/>
    </row>
    <row r="27">
      <c r="A27" s="9" t="s">
        <v>248</v>
      </c>
      <c r="B27" s="18" t="s">
        <v>18437</v>
      </c>
      <c r="C27" s="9" t="s">
        <v>4513</v>
      </c>
      <c r="D27" s="91" t="s">
        <v>11557</v>
      </c>
      <c r="E27" s="91"/>
      <c r="F27" s="91" t="s">
        <v>18438</v>
      </c>
      <c r="G27" s="91"/>
    </row>
    <row r="28">
      <c r="A28" s="9" t="s">
        <v>248</v>
      </c>
      <c r="B28" s="18" t="s">
        <v>18437</v>
      </c>
      <c r="C28" s="9" t="s">
        <v>4513</v>
      </c>
      <c r="D28" s="91" t="s">
        <v>5072</v>
      </c>
      <c r="E28" s="91"/>
      <c r="F28" s="91" t="s">
        <v>18439</v>
      </c>
      <c r="G28" s="91"/>
    </row>
    <row r="29">
      <c r="A29" s="9" t="s">
        <v>1402</v>
      </c>
      <c r="B29" s="18" t="s">
        <v>1403</v>
      </c>
      <c r="C29" s="9" t="s">
        <v>1404</v>
      </c>
      <c r="D29" s="91" t="s">
        <v>1407</v>
      </c>
      <c r="E29" s="91"/>
      <c r="F29" s="91" t="s">
        <v>18439</v>
      </c>
      <c r="G29" s="91"/>
    </row>
    <row r="30">
      <c r="A30" s="1" t="s">
        <v>18440</v>
      </c>
    </row>
    <row r="31">
      <c r="A31" s="9" t="s">
        <v>636</v>
      </c>
      <c r="B31" s="18" t="s">
        <v>637</v>
      </c>
      <c r="C31" s="9" t="s">
        <v>3348</v>
      </c>
      <c r="D31" s="91" t="s">
        <v>739</v>
      </c>
      <c r="E31" s="91" t="s">
        <v>18441</v>
      </c>
      <c r="F31" s="91" t="s">
        <v>18442</v>
      </c>
      <c r="G31" s="91"/>
    </row>
    <row r="32">
      <c r="A32" s="9" t="s">
        <v>1402</v>
      </c>
      <c r="B32" s="18" t="s">
        <v>1403</v>
      </c>
      <c r="C32" s="9" t="s">
        <v>1404</v>
      </c>
      <c r="D32" s="91" t="s">
        <v>1407</v>
      </c>
      <c r="E32" s="91"/>
      <c r="F32" s="91" t="s">
        <v>18443</v>
      </c>
      <c r="G32" s="91"/>
    </row>
    <row r="33">
      <c r="A33" s="220" t="s">
        <v>366</v>
      </c>
      <c r="B33" s="1"/>
      <c r="C33" s="1"/>
      <c r="D33" s="1"/>
      <c r="E33" s="1"/>
      <c r="F33" s="1"/>
      <c r="G33" s="1"/>
    </row>
    <row r="34">
      <c r="A34" s="9" t="s">
        <v>326</v>
      </c>
      <c r="B34" s="18" t="s">
        <v>658</v>
      </c>
      <c r="C34" s="9"/>
      <c r="D34" s="91"/>
      <c r="E34" s="91"/>
      <c r="F34" s="91"/>
      <c r="G34" s="91"/>
    </row>
    <row r="35">
      <c r="A35" s="1" t="s">
        <v>18444</v>
      </c>
    </row>
    <row r="36">
      <c r="A36" s="220" t="s">
        <v>366</v>
      </c>
      <c r="B36" s="1"/>
      <c r="C36" s="1"/>
      <c r="D36" s="1"/>
      <c r="E36" s="1"/>
      <c r="F36" s="1"/>
      <c r="G36" s="1"/>
    </row>
    <row r="37">
      <c r="A37" s="9" t="s">
        <v>326</v>
      </c>
      <c r="B37" s="18" t="s">
        <v>658</v>
      </c>
      <c r="C37" s="9"/>
      <c r="D37" s="91"/>
      <c r="E37" s="91"/>
      <c r="F37" s="91"/>
      <c r="G37" s="91"/>
    </row>
    <row r="38">
      <c r="A38" s="9" t="s">
        <v>1402</v>
      </c>
      <c r="B38" s="18" t="s">
        <v>1403</v>
      </c>
      <c r="C38" s="9"/>
      <c r="D38" s="91"/>
      <c r="E38" s="91"/>
      <c r="F38" s="91" t="s">
        <v>18445</v>
      </c>
      <c r="G38" s="91"/>
    </row>
    <row r="39">
      <c r="A39" s="1" t="s">
        <v>18446</v>
      </c>
    </row>
    <row r="40">
      <c r="A40" s="9" t="s">
        <v>326</v>
      </c>
      <c r="B40" s="18" t="s">
        <v>658</v>
      </c>
      <c r="C40" s="9" t="s">
        <v>2541</v>
      </c>
      <c r="D40" s="91" t="s">
        <v>18447</v>
      </c>
      <c r="E40" s="91"/>
      <c r="F40" s="91" t="s">
        <v>18448</v>
      </c>
      <c r="G40" s="91"/>
    </row>
    <row r="41">
      <c r="A41" s="17"/>
    </row>
    <row r="42">
      <c r="A42" s="15"/>
      <c r="G42" s="15"/>
    </row>
    <row r="43">
      <c r="G43" s="15"/>
    </row>
    <row r="44">
      <c r="G44" s="15"/>
    </row>
    <row r="45">
      <c r="A45" s="17"/>
    </row>
    <row r="46">
      <c r="A46" s="38" t="s">
        <v>18449</v>
      </c>
    </row>
    <row r="47">
      <c r="A47" s="1"/>
    </row>
    <row r="48">
      <c r="A48" s="1" t="s">
        <v>18450</v>
      </c>
      <c r="B48" s="1"/>
      <c r="C48" s="1"/>
      <c r="D48" s="1"/>
      <c r="E48" s="1"/>
      <c r="F48" s="1"/>
      <c r="G48" s="1"/>
    </row>
    <row r="49">
      <c r="A49" s="9" t="s">
        <v>4540</v>
      </c>
      <c r="B49" s="18" t="s">
        <v>18451</v>
      </c>
      <c r="C49" s="9"/>
      <c r="D49" s="91" t="s">
        <v>18452</v>
      </c>
      <c r="E49" s="91" t="s">
        <v>6227</v>
      </c>
      <c r="F49" s="91"/>
      <c r="G49" s="91"/>
    </row>
    <row r="50">
      <c r="A50" s="9" t="s">
        <v>248</v>
      </c>
      <c r="B50" s="18" t="s">
        <v>5986</v>
      </c>
      <c r="C50" s="9"/>
      <c r="D50" s="91" t="s">
        <v>698</v>
      </c>
      <c r="E50" s="91" t="s">
        <v>6227</v>
      </c>
      <c r="F50" s="91"/>
      <c r="G50" s="91"/>
    </row>
    <row r="51">
      <c r="A51" s="9" t="s">
        <v>6685</v>
      </c>
      <c r="B51" s="18" t="s">
        <v>18453</v>
      </c>
      <c r="C51" s="9" t="s">
        <v>18454</v>
      </c>
      <c r="D51" s="91" t="s">
        <v>18455</v>
      </c>
      <c r="E51" s="91" t="s">
        <v>6227</v>
      </c>
      <c r="F51" s="91"/>
      <c r="G51" s="91"/>
    </row>
    <row r="52">
      <c r="A52" s="9" t="s">
        <v>6685</v>
      </c>
      <c r="B52" s="18" t="s">
        <v>18453</v>
      </c>
      <c r="C52" s="9" t="s">
        <v>18454</v>
      </c>
      <c r="D52" s="91" t="s">
        <v>18456</v>
      </c>
      <c r="E52" s="91" t="s">
        <v>6227</v>
      </c>
      <c r="F52" s="91"/>
      <c r="G52" s="91"/>
    </row>
    <row r="53">
      <c r="A53" s="9" t="s">
        <v>6685</v>
      </c>
      <c r="B53" s="18" t="s">
        <v>18453</v>
      </c>
      <c r="C53" s="9" t="s">
        <v>18454</v>
      </c>
      <c r="D53" s="91" t="s">
        <v>18457</v>
      </c>
      <c r="E53" s="91" t="s">
        <v>6227</v>
      </c>
      <c r="F53" s="91"/>
      <c r="G53" s="91"/>
    </row>
    <row r="54">
      <c r="A54" s="9" t="s">
        <v>6685</v>
      </c>
      <c r="B54" s="18" t="s">
        <v>18453</v>
      </c>
      <c r="C54" s="9" t="s">
        <v>18458</v>
      </c>
      <c r="D54" s="91" t="s">
        <v>18459</v>
      </c>
      <c r="E54" s="91" t="s">
        <v>6227</v>
      </c>
      <c r="F54" s="91"/>
      <c r="G54" s="91"/>
    </row>
    <row r="55">
      <c r="A55" s="220" t="s">
        <v>366</v>
      </c>
      <c r="B55" s="1"/>
      <c r="C55" s="1"/>
      <c r="D55" s="1"/>
      <c r="E55" s="1"/>
      <c r="F55" s="1"/>
      <c r="G55" s="1"/>
    </row>
    <row r="56">
      <c r="A56" s="9" t="s">
        <v>230</v>
      </c>
      <c r="B56" s="18" t="s">
        <v>368</v>
      </c>
      <c r="C56" s="9"/>
      <c r="D56" s="91"/>
      <c r="E56" s="91" t="s">
        <v>1590</v>
      </c>
      <c r="F56" s="91"/>
      <c r="G56" s="91"/>
    </row>
    <row r="57">
      <c r="A57" s="9" t="s">
        <v>230</v>
      </c>
      <c r="B57" s="18" t="s">
        <v>368</v>
      </c>
      <c r="C57" s="9"/>
      <c r="D57" s="91"/>
      <c r="E57" s="91" t="s">
        <v>18460</v>
      </c>
      <c r="F57" s="91"/>
      <c r="G57" s="91"/>
    </row>
    <row r="58">
      <c r="A58" s="1" t="s">
        <v>18461</v>
      </c>
      <c r="B58" s="1"/>
      <c r="C58" s="1"/>
      <c r="D58" s="1"/>
      <c r="E58" s="1"/>
      <c r="F58" s="1"/>
      <c r="G58" s="1"/>
    </row>
    <row r="59">
      <c r="A59" s="9" t="s">
        <v>642</v>
      </c>
      <c r="B59" s="18"/>
      <c r="C59" s="9"/>
      <c r="D59" s="91" t="s">
        <v>1130</v>
      </c>
      <c r="E59" s="91"/>
      <c r="F59" s="91" t="s">
        <v>15426</v>
      </c>
      <c r="G59" s="91"/>
    </row>
    <row r="60">
      <c r="A60" s="9" t="s">
        <v>18462</v>
      </c>
      <c r="B60" s="18" t="s">
        <v>18463</v>
      </c>
      <c r="C60" s="9"/>
      <c r="D60" s="91" t="s">
        <v>18464</v>
      </c>
      <c r="E60" s="91"/>
      <c r="F60" s="91" t="s">
        <v>18465</v>
      </c>
      <c r="G60" s="91"/>
    </row>
    <row r="61">
      <c r="A61" s="9" t="s">
        <v>4540</v>
      </c>
      <c r="B61" s="18" t="s">
        <v>18451</v>
      </c>
      <c r="C61" s="9"/>
      <c r="D61" s="91" t="s">
        <v>5962</v>
      </c>
      <c r="E61" s="91"/>
      <c r="F61" s="91" t="s">
        <v>15426</v>
      </c>
      <c r="G61" s="91"/>
    </row>
    <row r="62">
      <c r="A62" s="9" t="s">
        <v>4540</v>
      </c>
      <c r="B62" s="18" t="s">
        <v>18451</v>
      </c>
      <c r="C62" s="9"/>
      <c r="D62" s="91" t="s">
        <v>252</v>
      </c>
      <c r="E62" s="91"/>
      <c r="F62" s="91" t="s">
        <v>18465</v>
      </c>
      <c r="G62" s="91"/>
    </row>
    <row r="63">
      <c r="A63" s="9" t="s">
        <v>4540</v>
      </c>
      <c r="B63" s="18" t="s">
        <v>18451</v>
      </c>
      <c r="C63" s="9"/>
      <c r="D63" s="91" t="s">
        <v>18466</v>
      </c>
      <c r="E63" s="91"/>
      <c r="F63" s="91" t="s">
        <v>18467</v>
      </c>
      <c r="G63" s="91"/>
    </row>
    <row r="64">
      <c r="A64" s="9" t="s">
        <v>4540</v>
      </c>
      <c r="B64" s="18" t="s">
        <v>18451</v>
      </c>
      <c r="C64" s="9"/>
      <c r="D64" s="91" t="s">
        <v>18468</v>
      </c>
      <c r="E64" s="91"/>
      <c r="F64" s="91" t="s">
        <v>18467</v>
      </c>
      <c r="G64" s="91"/>
    </row>
    <row r="65">
      <c r="A65" s="9" t="s">
        <v>6685</v>
      </c>
      <c r="B65" s="18" t="s">
        <v>18453</v>
      </c>
      <c r="C65" s="9"/>
      <c r="D65" s="91" t="s">
        <v>18469</v>
      </c>
      <c r="E65" s="91"/>
      <c r="F65" s="91" t="s">
        <v>4610</v>
      </c>
      <c r="G65" s="91"/>
    </row>
    <row r="66">
      <c r="A66" s="9" t="s">
        <v>6685</v>
      </c>
      <c r="B66" s="18" t="s">
        <v>18453</v>
      </c>
      <c r="C66" s="9" t="s">
        <v>18458</v>
      </c>
      <c r="D66" s="91" t="s">
        <v>18470</v>
      </c>
      <c r="E66" s="91"/>
      <c r="F66" s="91" t="s">
        <v>18471</v>
      </c>
      <c r="G66" s="91"/>
    </row>
    <row r="67">
      <c r="A67" s="9" t="s">
        <v>18472</v>
      </c>
      <c r="B67" s="18" t="s">
        <v>16545</v>
      </c>
      <c r="C67" s="9"/>
      <c r="D67" s="91" t="s">
        <v>18370</v>
      </c>
      <c r="E67" s="91"/>
      <c r="F67" s="91" t="s">
        <v>18473</v>
      </c>
      <c r="G67" s="91"/>
    </row>
    <row r="68">
      <c r="A68" s="9" t="s">
        <v>18472</v>
      </c>
      <c r="B68" s="18" t="s">
        <v>16545</v>
      </c>
      <c r="C68" s="9"/>
      <c r="D68" s="91" t="s">
        <v>18474</v>
      </c>
      <c r="E68" s="91"/>
      <c r="F68" s="91" t="s">
        <v>18475</v>
      </c>
      <c r="G68" s="91"/>
    </row>
    <row r="69">
      <c r="A69" s="9" t="s">
        <v>18472</v>
      </c>
      <c r="B69" s="18" t="s">
        <v>16545</v>
      </c>
      <c r="C69" s="9"/>
      <c r="D69" s="91" t="s">
        <v>18476</v>
      </c>
      <c r="E69" s="91"/>
      <c r="F69" s="91" t="s">
        <v>4610</v>
      </c>
      <c r="G69" s="91"/>
    </row>
    <row r="70">
      <c r="A70" s="9" t="s">
        <v>18472</v>
      </c>
      <c r="B70" s="18" t="s">
        <v>16545</v>
      </c>
      <c r="C70" s="9"/>
      <c r="D70" s="91" t="s">
        <v>18477</v>
      </c>
      <c r="E70" s="91"/>
      <c r="F70" s="91" t="s">
        <v>18465</v>
      </c>
      <c r="G70" s="91"/>
    </row>
    <row r="71">
      <c r="A71" s="9" t="s">
        <v>18472</v>
      </c>
      <c r="B71" s="18" t="s">
        <v>16545</v>
      </c>
      <c r="C71" s="9"/>
      <c r="D71" s="91" t="s">
        <v>698</v>
      </c>
      <c r="E71" s="91"/>
      <c r="F71" s="91" t="s">
        <v>7611</v>
      </c>
      <c r="G71" s="91"/>
    </row>
    <row r="72">
      <c r="A72" s="9" t="s">
        <v>18472</v>
      </c>
      <c r="B72" s="18" t="s">
        <v>16545</v>
      </c>
      <c r="C72" s="9"/>
      <c r="D72" s="91" t="s">
        <v>18478</v>
      </c>
      <c r="E72" s="91"/>
      <c r="F72" s="91"/>
      <c r="G72" s="91"/>
    </row>
    <row r="73">
      <c r="A73" s="9" t="s">
        <v>248</v>
      </c>
      <c r="B73" s="18" t="s">
        <v>5986</v>
      </c>
      <c r="C73" s="9"/>
      <c r="D73" s="91" t="s">
        <v>4739</v>
      </c>
      <c r="E73" s="91"/>
      <c r="F73" s="91" t="s">
        <v>4610</v>
      </c>
      <c r="G73" s="91"/>
    </row>
    <row r="74">
      <c r="A74" s="9" t="s">
        <v>248</v>
      </c>
      <c r="B74" s="18" t="s">
        <v>5986</v>
      </c>
      <c r="C74" s="9"/>
      <c r="D74" s="91" t="s">
        <v>639</v>
      </c>
      <c r="E74" s="91"/>
      <c r="F74" s="91" t="s">
        <v>18479</v>
      </c>
      <c r="G74" s="91"/>
    </row>
    <row r="75">
      <c r="A75" s="9" t="s">
        <v>248</v>
      </c>
      <c r="B75" s="18" t="s">
        <v>5986</v>
      </c>
      <c r="C75" s="9"/>
      <c r="D75" s="91" t="s">
        <v>18477</v>
      </c>
      <c r="E75" s="91"/>
      <c r="F75" s="91" t="s">
        <v>7611</v>
      </c>
      <c r="G75" s="91"/>
    </row>
    <row r="76">
      <c r="A76" s="9" t="s">
        <v>248</v>
      </c>
      <c r="B76" s="18" t="s">
        <v>5986</v>
      </c>
      <c r="C76" s="9"/>
      <c r="D76" s="91" t="s">
        <v>18480</v>
      </c>
      <c r="E76" s="91"/>
      <c r="F76" s="91" t="s">
        <v>15432</v>
      </c>
      <c r="G76" s="91"/>
    </row>
    <row r="77">
      <c r="A77" s="9" t="s">
        <v>248</v>
      </c>
      <c r="B77" s="18" t="s">
        <v>5986</v>
      </c>
      <c r="C77" s="9"/>
      <c r="D77" s="91" t="s">
        <v>18481</v>
      </c>
      <c r="E77" s="91"/>
      <c r="F77" s="91"/>
      <c r="G77" s="91"/>
    </row>
    <row r="78">
      <c r="A78" s="9" t="s">
        <v>248</v>
      </c>
      <c r="B78" s="18" t="s">
        <v>5986</v>
      </c>
      <c r="C78" s="9"/>
      <c r="D78" s="91" t="s">
        <v>18482</v>
      </c>
      <c r="E78" s="91"/>
      <c r="F78" s="91"/>
      <c r="G78" s="91"/>
    </row>
    <row r="79">
      <c r="A79" s="9" t="s">
        <v>248</v>
      </c>
      <c r="B79" s="18" t="s">
        <v>5986</v>
      </c>
      <c r="C79" s="9"/>
      <c r="D79" s="91" t="s">
        <v>18483</v>
      </c>
      <c r="E79" s="91"/>
      <c r="F79" s="91"/>
      <c r="G79" s="91"/>
    </row>
    <row r="80">
      <c r="A80" s="9" t="s">
        <v>248</v>
      </c>
      <c r="B80" s="18" t="s">
        <v>5986</v>
      </c>
      <c r="C80" s="9"/>
      <c r="D80" s="91" t="s">
        <v>426</v>
      </c>
      <c r="E80" s="91"/>
      <c r="F80" s="91"/>
      <c r="G80" s="91"/>
    </row>
    <row r="81">
      <c r="A81" s="9" t="s">
        <v>248</v>
      </c>
      <c r="B81" s="18" t="s">
        <v>5986</v>
      </c>
      <c r="C81" s="9"/>
      <c r="D81" s="91" t="s">
        <v>18474</v>
      </c>
      <c r="E81" s="91"/>
      <c r="F81" s="91"/>
      <c r="G81" s="91"/>
    </row>
    <row r="82">
      <c r="A82" s="9" t="s">
        <v>248</v>
      </c>
      <c r="B82" s="18" t="s">
        <v>5986</v>
      </c>
      <c r="C82" s="9"/>
      <c r="D82" s="243" t="s">
        <v>18484</v>
      </c>
      <c r="E82" s="275"/>
      <c r="F82" s="91" t="s">
        <v>18465</v>
      </c>
      <c r="G82" s="275"/>
    </row>
    <row r="83">
      <c r="A83" s="220" t="s">
        <v>366</v>
      </c>
      <c r="B83" s="1"/>
      <c r="C83" s="1"/>
      <c r="D83" s="1"/>
      <c r="E83" s="1"/>
      <c r="F83" s="1"/>
      <c r="G83" s="1"/>
    </row>
    <row r="84">
      <c r="A84" s="9" t="s">
        <v>248</v>
      </c>
      <c r="B84" s="18" t="s">
        <v>368</v>
      </c>
      <c r="C84" s="9"/>
      <c r="D84" s="91"/>
      <c r="E84" s="91" t="s">
        <v>18485</v>
      </c>
      <c r="F84" s="91" t="s">
        <v>15426</v>
      </c>
      <c r="G84" s="91"/>
    </row>
    <row r="85">
      <c r="A85" s="1" t="s">
        <v>18486</v>
      </c>
      <c r="B85" s="1"/>
      <c r="C85" s="1"/>
      <c r="D85" s="1"/>
      <c r="E85" s="1"/>
      <c r="F85" s="1"/>
      <c r="G85" s="1"/>
    </row>
    <row r="86">
      <c r="A86" s="9" t="s">
        <v>316</v>
      </c>
      <c r="B86" s="18" t="s">
        <v>6023</v>
      </c>
      <c r="C86" s="9" t="s">
        <v>18487</v>
      </c>
      <c r="D86" s="91"/>
      <c r="E86" s="91" t="s">
        <v>6227</v>
      </c>
      <c r="F86" s="91" t="s">
        <v>18488</v>
      </c>
      <c r="G86" s="91"/>
    </row>
    <row r="87">
      <c r="A87" s="9" t="s">
        <v>18462</v>
      </c>
      <c r="B87" s="18" t="s">
        <v>18463</v>
      </c>
      <c r="C87" s="9" t="s">
        <v>11308</v>
      </c>
      <c r="D87" s="9" t="s">
        <v>11308</v>
      </c>
      <c r="E87" s="91" t="s">
        <v>6227</v>
      </c>
      <c r="F87" s="91"/>
      <c r="G87" s="91"/>
    </row>
    <row r="88">
      <c r="A88" s="9" t="s">
        <v>18462</v>
      </c>
      <c r="B88" s="18" t="s">
        <v>18463</v>
      </c>
      <c r="C88" s="9" t="s">
        <v>18489</v>
      </c>
      <c r="D88" s="9" t="s">
        <v>18490</v>
      </c>
      <c r="E88" s="91" t="s">
        <v>6227</v>
      </c>
      <c r="F88" s="91"/>
      <c r="G88" s="91"/>
    </row>
    <row r="89">
      <c r="A89" s="9" t="s">
        <v>4540</v>
      </c>
      <c r="B89" s="18" t="s">
        <v>10489</v>
      </c>
      <c r="C89" s="9" t="s">
        <v>5872</v>
      </c>
      <c r="D89" s="91" t="s">
        <v>18491</v>
      </c>
      <c r="E89" s="91" t="s">
        <v>6227</v>
      </c>
      <c r="F89" s="91"/>
      <c r="G89" s="91"/>
    </row>
    <row r="90">
      <c r="A90" s="9" t="s">
        <v>4540</v>
      </c>
      <c r="B90" s="18" t="s">
        <v>10489</v>
      </c>
      <c r="C90" s="9" t="s">
        <v>18492</v>
      </c>
      <c r="D90" s="91" t="s">
        <v>18493</v>
      </c>
      <c r="E90" s="91" t="s">
        <v>6227</v>
      </c>
      <c r="F90" s="91"/>
      <c r="G90" s="91"/>
    </row>
    <row r="91">
      <c r="A91" s="9" t="s">
        <v>326</v>
      </c>
      <c r="B91" s="18" t="s">
        <v>18494</v>
      </c>
      <c r="C91" s="9" t="s">
        <v>18495</v>
      </c>
      <c r="D91" s="91" t="s">
        <v>18496</v>
      </c>
      <c r="E91" s="91" t="s">
        <v>6227</v>
      </c>
      <c r="F91" s="91"/>
      <c r="G91" s="91"/>
    </row>
    <row r="92">
      <c r="A92" s="9" t="s">
        <v>13028</v>
      </c>
      <c r="B92" s="18" t="s">
        <v>13029</v>
      </c>
      <c r="C92" s="9" t="s">
        <v>2350</v>
      </c>
      <c r="D92" s="91" t="s">
        <v>18497</v>
      </c>
      <c r="E92" s="91" t="s">
        <v>6227</v>
      </c>
      <c r="F92" s="91"/>
      <c r="G92" s="91"/>
    </row>
    <row r="93">
      <c r="A93" s="9" t="s">
        <v>13028</v>
      </c>
      <c r="B93" s="18" t="s">
        <v>13029</v>
      </c>
      <c r="C93" s="9" t="s">
        <v>2010</v>
      </c>
      <c r="D93" s="91" t="s">
        <v>18498</v>
      </c>
      <c r="E93" s="91" t="s">
        <v>6227</v>
      </c>
      <c r="F93" s="91"/>
      <c r="G93" s="91"/>
    </row>
    <row r="94">
      <c r="A94" s="9" t="s">
        <v>18499</v>
      </c>
      <c r="B94" s="18" t="s">
        <v>18500</v>
      </c>
      <c r="C94" s="9" t="s">
        <v>1465</v>
      </c>
      <c r="D94" s="91" t="s">
        <v>18501</v>
      </c>
      <c r="E94" s="91" t="s">
        <v>6227</v>
      </c>
      <c r="F94" s="91"/>
      <c r="G94" s="91"/>
    </row>
    <row r="95">
      <c r="A95" s="9" t="s">
        <v>6685</v>
      </c>
      <c r="B95" s="18" t="s">
        <v>18453</v>
      </c>
      <c r="C95" s="9" t="s">
        <v>18454</v>
      </c>
      <c r="D95" s="91" t="s">
        <v>18455</v>
      </c>
      <c r="E95" s="91" t="s">
        <v>6227</v>
      </c>
      <c r="F95" s="91"/>
      <c r="G95" s="91"/>
    </row>
    <row r="96">
      <c r="A96" s="9" t="s">
        <v>6685</v>
      </c>
      <c r="B96" s="18" t="s">
        <v>18453</v>
      </c>
      <c r="C96" s="9" t="s">
        <v>18454</v>
      </c>
      <c r="D96" s="91" t="s">
        <v>18456</v>
      </c>
      <c r="E96" s="91" t="s">
        <v>6227</v>
      </c>
      <c r="F96" s="91"/>
      <c r="G96" s="91"/>
    </row>
    <row r="97">
      <c r="A97" s="9" t="s">
        <v>6685</v>
      </c>
      <c r="B97" s="18" t="s">
        <v>18453</v>
      </c>
      <c r="C97" s="9" t="s">
        <v>18458</v>
      </c>
      <c r="D97" s="91" t="s">
        <v>18470</v>
      </c>
      <c r="E97" s="91" t="s">
        <v>6227</v>
      </c>
      <c r="F97" s="91"/>
      <c r="G97" s="91"/>
    </row>
    <row r="98">
      <c r="A98" s="9" t="s">
        <v>18502</v>
      </c>
      <c r="B98" s="18" t="s">
        <v>18503</v>
      </c>
      <c r="C98" s="9" t="s">
        <v>18504</v>
      </c>
      <c r="D98" s="91" t="s">
        <v>18505</v>
      </c>
      <c r="E98" s="91" t="s">
        <v>6227</v>
      </c>
      <c r="F98" s="91"/>
      <c r="G98" s="91"/>
    </row>
    <row r="99">
      <c r="A99" s="9" t="s">
        <v>18472</v>
      </c>
      <c r="B99" s="18" t="s">
        <v>16545</v>
      </c>
      <c r="C99" s="9" t="s">
        <v>18506</v>
      </c>
      <c r="D99" s="9" t="s">
        <v>18506</v>
      </c>
      <c r="E99" s="91" t="s">
        <v>6227</v>
      </c>
      <c r="F99" s="91"/>
      <c r="G99" s="91"/>
    </row>
    <row r="100">
      <c r="A100" s="9" t="s">
        <v>18472</v>
      </c>
      <c r="B100" s="18" t="s">
        <v>16545</v>
      </c>
      <c r="C100" s="9" t="s">
        <v>18507</v>
      </c>
      <c r="D100" s="9" t="s">
        <v>18507</v>
      </c>
      <c r="E100" s="91" t="s">
        <v>6227</v>
      </c>
      <c r="F100" s="91"/>
      <c r="G100" s="91"/>
    </row>
    <row r="101">
      <c r="A101" s="9" t="s">
        <v>248</v>
      </c>
      <c r="B101" s="18" t="s">
        <v>5986</v>
      </c>
      <c r="C101" s="9"/>
      <c r="D101" s="91" t="s">
        <v>18508</v>
      </c>
      <c r="E101" s="91" t="s">
        <v>6227</v>
      </c>
      <c r="F101" s="91"/>
      <c r="G101" s="91"/>
    </row>
    <row r="102">
      <c r="A102" s="9" t="s">
        <v>248</v>
      </c>
      <c r="B102" s="18" t="s">
        <v>5986</v>
      </c>
      <c r="C102" s="9"/>
      <c r="D102" s="91" t="s">
        <v>18509</v>
      </c>
      <c r="E102" s="91" t="s">
        <v>6227</v>
      </c>
      <c r="F102" s="91"/>
      <c r="G102" s="91"/>
    </row>
    <row r="103">
      <c r="A103" s="9" t="s">
        <v>248</v>
      </c>
      <c r="B103" s="18" t="s">
        <v>5986</v>
      </c>
      <c r="C103" s="9"/>
      <c r="D103" s="91" t="s">
        <v>18371</v>
      </c>
      <c r="E103" s="91" t="s">
        <v>6227</v>
      </c>
      <c r="F103" s="91"/>
      <c r="G103" s="91"/>
    </row>
    <row r="104">
      <c r="A104" s="9" t="s">
        <v>248</v>
      </c>
      <c r="B104" s="18" t="s">
        <v>5986</v>
      </c>
      <c r="C104" s="9"/>
      <c r="D104" s="91" t="s">
        <v>18483</v>
      </c>
      <c r="E104" s="91" t="s">
        <v>6227</v>
      </c>
      <c r="F104" s="91"/>
      <c r="G104" s="91"/>
    </row>
    <row r="105">
      <c r="A105" s="9" t="s">
        <v>248</v>
      </c>
      <c r="B105" s="18" t="s">
        <v>5986</v>
      </c>
      <c r="C105" s="9"/>
      <c r="D105" s="91" t="s">
        <v>6330</v>
      </c>
      <c r="E105" s="91" t="s">
        <v>6227</v>
      </c>
      <c r="F105" s="91"/>
      <c r="G105" s="91"/>
    </row>
    <row r="106">
      <c r="A106" s="9" t="s">
        <v>248</v>
      </c>
      <c r="B106" s="18" t="s">
        <v>5986</v>
      </c>
      <c r="C106" s="9"/>
      <c r="D106" s="91" t="s">
        <v>18510</v>
      </c>
      <c r="E106" s="91" t="s">
        <v>6227</v>
      </c>
      <c r="F106" s="91"/>
      <c r="G106" s="91"/>
    </row>
    <row r="107">
      <c r="A107" s="9" t="s">
        <v>248</v>
      </c>
      <c r="B107" s="18" t="s">
        <v>5986</v>
      </c>
      <c r="C107" s="9"/>
      <c r="D107" s="91" t="s">
        <v>18511</v>
      </c>
      <c r="E107" s="91" t="s">
        <v>6227</v>
      </c>
      <c r="F107" s="91"/>
      <c r="G107" s="91"/>
    </row>
    <row r="108">
      <c r="A108" s="9" t="s">
        <v>248</v>
      </c>
      <c r="B108" s="18" t="s">
        <v>5986</v>
      </c>
      <c r="C108" s="9"/>
      <c r="D108" s="91" t="s">
        <v>18512</v>
      </c>
      <c r="E108" s="91" t="s">
        <v>6227</v>
      </c>
      <c r="F108" s="91"/>
      <c r="G108" s="91"/>
    </row>
    <row r="109">
      <c r="A109" s="9" t="s">
        <v>248</v>
      </c>
      <c r="B109" s="18" t="s">
        <v>5986</v>
      </c>
      <c r="C109" s="9"/>
      <c r="D109" s="91" t="s">
        <v>18513</v>
      </c>
      <c r="E109" s="91" t="s">
        <v>6227</v>
      </c>
      <c r="F109" s="91"/>
      <c r="G109" s="91"/>
    </row>
    <row r="110">
      <c r="A110" s="9" t="s">
        <v>248</v>
      </c>
      <c r="B110" s="18" t="s">
        <v>5986</v>
      </c>
      <c r="C110" s="9"/>
      <c r="D110" s="91" t="s">
        <v>18514</v>
      </c>
      <c r="E110" s="91" t="s">
        <v>6227</v>
      </c>
      <c r="F110" s="91"/>
      <c r="G110" s="91"/>
    </row>
    <row r="111">
      <c r="A111" s="9" t="s">
        <v>248</v>
      </c>
      <c r="B111" s="18" t="s">
        <v>5986</v>
      </c>
      <c r="C111" s="9"/>
      <c r="D111" s="91" t="s">
        <v>18515</v>
      </c>
      <c r="E111" s="91" t="s">
        <v>6227</v>
      </c>
      <c r="F111" s="91"/>
      <c r="G111" s="91"/>
    </row>
    <row r="112">
      <c r="A112" s="9" t="s">
        <v>248</v>
      </c>
      <c r="B112" s="18" t="s">
        <v>5986</v>
      </c>
      <c r="C112" s="9"/>
      <c r="D112" s="91" t="s">
        <v>18516</v>
      </c>
      <c r="E112" s="91" t="s">
        <v>6227</v>
      </c>
      <c r="F112" s="91"/>
      <c r="G112" s="91"/>
    </row>
    <row r="113">
      <c r="A113" s="9" t="s">
        <v>248</v>
      </c>
      <c r="B113" s="18" t="s">
        <v>4512</v>
      </c>
      <c r="C113" s="9" t="s">
        <v>4513</v>
      </c>
      <c r="D113" s="91" t="s">
        <v>18517</v>
      </c>
      <c r="E113" s="91" t="s">
        <v>6227</v>
      </c>
      <c r="F113" s="91"/>
      <c r="G113" s="91"/>
    </row>
    <row r="114">
      <c r="A114" s="220" t="s">
        <v>366</v>
      </c>
      <c r="B114" s="1"/>
      <c r="C114" s="1"/>
      <c r="D114" s="1"/>
      <c r="E114" s="1"/>
      <c r="F114" s="1"/>
      <c r="G114" s="1"/>
    </row>
    <row r="115">
      <c r="A115" s="9" t="s">
        <v>248</v>
      </c>
      <c r="B115" s="18" t="s">
        <v>368</v>
      </c>
      <c r="C115" s="9"/>
      <c r="D115" s="91"/>
      <c r="E115" s="91" t="s">
        <v>3468</v>
      </c>
      <c r="F115" s="91"/>
      <c r="G115" s="91"/>
    </row>
    <row r="116">
      <c r="A116" s="9" t="s">
        <v>18518</v>
      </c>
      <c r="B116" s="18" t="s">
        <v>368</v>
      </c>
      <c r="C116" s="9"/>
      <c r="D116" s="91"/>
      <c r="E116" s="91" t="s">
        <v>18519</v>
      </c>
      <c r="F116" s="91"/>
      <c r="G116" s="91"/>
    </row>
    <row r="117">
      <c r="A117" s="9" t="s">
        <v>368</v>
      </c>
      <c r="B117" s="18" t="s">
        <v>368</v>
      </c>
      <c r="C117" s="9"/>
      <c r="D117" s="91"/>
      <c r="E117" s="91" t="s">
        <v>18520</v>
      </c>
      <c r="F117" s="91" t="s">
        <v>18521</v>
      </c>
      <c r="G117" s="91"/>
    </row>
    <row r="118">
      <c r="A118" s="1" t="s">
        <v>18522</v>
      </c>
    </row>
    <row r="119">
      <c r="A119" s="9" t="s">
        <v>642</v>
      </c>
      <c r="B119" s="18" t="s">
        <v>5098</v>
      </c>
      <c r="C119" s="9" t="s">
        <v>18523</v>
      </c>
      <c r="D119" s="91" t="s">
        <v>18524</v>
      </c>
      <c r="E119" s="91"/>
      <c r="F119" s="91" t="s">
        <v>18525</v>
      </c>
      <c r="G119" s="91"/>
    </row>
    <row r="120">
      <c r="A120" s="9" t="s">
        <v>316</v>
      </c>
      <c r="B120" s="18" t="s">
        <v>4517</v>
      </c>
      <c r="C120" s="9" t="s">
        <v>15814</v>
      </c>
      <c r="D120" s="91" t="s">
        <v>18526</v>
      </c>
      <c r="E120" s="91"/>
      <c r="F120" s="91"/>
      <c r="G120" s="91"/>
    </row>
    <row r="121">
      <c r="A121" s="9" t="s">
        <v>316</v>
      </c>
      <c r="B121" s="18" t="s">
        <v>4517</v>
      </c>
      <c r="C121" s="9" t="s">
        <v>12089</v>
      </c>
      <c r="D121" s="91" t="s">
        <v>12090</v>
      </c>
      <c r="E121" s="91"/>
      <c r="F121" s="91"/>
      <c r="G121" s="91"/>
    </row>
    <row r="122">
      <c r="A122" s="9" t="s">
        <v>316</v>
      </c>
      <c r="B122" s="18" t="s">
        <v>4517</v>
      </c>
      <c r="C122" s="9" t="s">
        <v>18527</v>
      </c>
      <c r="D122" s="91" t="s">
        <v>18528</v>
      </c>
      <c r="E122" s="91"/>
      <c r="F122" s="91"/>
      <c r="G122" s="91"/>
    </row>
    <row r="123">
      <c r="A123" s="9" t="s">
        <v>4521</v>
      </c>
      <c r="B123" s="18" t="s">
        <v>6074</v>
      </c>
      <c r="C123" s="9" t="s">
        <v>18529</v>
      </c>
      <c r="D123" s="91" t="s">
        <v>18530</v>
      </c>
      <c r="E123" s="91"/>
      <c r="F123" s="91"/>
      <c r="G123" s="91"/>
    </row>
    <row r="124">
      <c r="A124" s="9" t="s">
        <v>326</v>
      </c>
      <c r="B124" s="18" t="s">
        <v>12659</v>
      </c>
      <c r="C124" s="9" t="s">
        <v>18531</v>
      </c>
      <c r="D124" s="91" t="s">
        <v>1190</v>
      </c>
      <c r="E124" s="91" t="s">
        <v>18532</v>
      </c>
      <c r="F124" s="91" t="s">
        <v>18533</v>
      </c>
      <c r="G124" s="91"/>
    </row>
    <row r="125">
      <c r="A125" s="9" t="s">
        <v>4540</v>
      </c>
      <c r="B125" s="18" t="s">
        <v>10489</v>
      </c>
      <c r="C125" s="9" t="s">
        <v>18534</v>
      </c>
      <c r="D125" s="91" t="s">
        <v>18535</v>
      </c>
      <c r="E125" s="91"/>
      <c r="F125" s="91"/>
      <c r="G125" s="91"/>
    </row>
    <row r="126">
      <c r="A126" s="9" t="s">
        <v>4540</v>
      </c>
      <c r="B126" s="18" t="s">
        <v>10489</v>
      </c>
      <c r="C126" s="9" t="s">
        <v>18536</v>
      </c>
      <c r="D126" s="91" t="s">
        <v>18537</v>
      </c>
      <c r="E126" s="91"/>
      <c r="F126" s="91"/>
      <c r="G126" s="91"/>
    </row>
    <row r="127">
      <c r="A127" s="9" t="s">
        <v>4540</v>
      </c>
      <c r="B127" s="18" t="s">
        <v>10489</v>
      </c>
      <c r="C127" s="9" t="s">
        <v>18538</v>
      </c>
      <c r="D127" s="91" t="s">
        <v>703</v>
      </c>
      <c r="E127" s="91"/>
      <c r="F127" s="91"/>
      <c r="G127" s="91"/>
    </row>
    <row r="128">
      <c r="A128" s="9" t="s">
        <v>4540</v>
      </c>
      <c r="B128" s="18" t="s">
        <v>10489</v>
      </c>
      <c r="C128" s="9" t="s">
        <v>18538</v>
      </c>
      <c r="D128" s="91" t="s">
        <v>837</v>
      </c>
      <c r="E128" s="91"/>
      <c r="F128" s="91"/>
      <c r="G128" s="91"/>
    </row>
    <row r="129">
      <c r="A129" s="9" t="s">
        <v>4540</v>
      </c>
      <c r="B129" s="18" t="s">
        <v>5034</v>
      </c>
      <c r="C129" s="9" t="s">
        <v>10497</v>
      </c>
      <c r="D129" s="91" t="s">
        <v>10498</v>
      </c>
      <c r="E129" s="91"/>
      <c r="F129" s="91"/>
      <c r="G129" s="91"/>
    </row>
    <row r="130">
      <c r="A130" s="13" t="s">
        <v>4540</v>
      </c>
      <c r="B130" s="18" t="s">
        <v>5034</v>
      </c>
      <c r="C130" s="9" t="s">
        <v>5036</v>
      </c>
      <c r="D130" s="91" t="s">
        <v>5037</v>
      </c>
      <c r="E130" s="91"/>
      <c r="F130" s="91"/>
      <c r="G130" s="91"/>
    </row>
    <row r="131">
      <c r="A131" s="13" t="s">
        <v>4540</v>
      </c>
      <c r="B131" s="18" t="s">
        <v>5034</v>
      </c>
      <c r="C131" s="9" t="s">
        <v>18539</v>
      </c>
      <c r="D131" s="91" t="s">
        <v>18540</v>
      </c>
      <c r="E131" s="91"/>
      <c r="F131" s="91"/>
      <c r="G131" s="91"/>
    </row>
    <row r="132">
      <c r="A132" s="13" t="s">
        <v>4540</v>
      </c>
      <c r="B132" s="18" t="s">
        <v>5034</v>
      </c>
      <c r="C132" s="9" t="s">
        <v>5041</v>
      </c>
      <c r="D132" s="91" t="s">
        <v>18541</v>
      </c>
      <c r="E132" s="91"/>
      <c r="F132" s="91"/>
      <c r="G132" s="91"/>
    </row>
    <row r="133">
      <c r="A133" s="13" t="s">
        <v>4540</v>
      </c>
      <c r="B133" s="18" t="s">
        <v>18542</v>
      </c>
      <c r="C133" s="14" t="s">
        <v>5469</v>
      </c>
      <c r="D133" s="43" t="s">
        <v>18543</v>
      </c>
      <c r="E133" s="91"/>
      <c r="F133" s="91" t="s">
        <v>18544</v>
      </c>
      <c r="G133" s="91"/>
    </row>
    <row r="134">
      <c r="A134" s="13" t="s">
        <v>4659</v>
      </c>
      <c r="B134" s="189" t="s">
        <v>18545</v>
      </c>
      <c r="C134" s="13" t="s">
        <v>18546</v>
      </c>
      <c r="D134" s="84" t="s">
        <v>18547</v>
      </c>
      <c r="E134" s="84"/>
      <c r="F134" s="84" t="s">
        <v>18548</v>
      </c>
      <c r="G134" s="84"/>
    </row>
    <row r="135">
      <c r="A135" s="9" t="s">
        <v>18499</v>
      </c>
      <c r="B135" s="18" t="s">
        <v>6352</v>
      </c>
      <c r="C135" s="9" t="s">
        <v>18549</v>
      </c>
      <c r="D135" s="91" t="s">
        <v>18550</v>
      </c>
      <c r="E135" s="91"/>
      <c r="F135" s="91" t="s">
        <v>18551</v>
      </c>
      <c r="G135" s="91"/>
    </row>
    <row r="136">
      <c r="A136" s="9" t="s">
        <v>18499</v>
      </c>
      <c r="B136" s="18" t="s">
        <v>6352</v>
      </c>
      <c r="C136" s="9" t="s">
        <v>18552</v>
      </c>
      <c r="D136" s="91" t="s">
        <v>18553</v>
      </c>
      <c r="E136" s="91"/>
      <c r="F136" s="91" t="s">
        <v>18554</v>
      </c>
      <c r="G136" s="91"/>
    </row>
    <row r="137">
      <c r="A137" s="9" t="s">
        <v>18499</v>
      </c>
      <c r="B137" s="18" t="s">
        <v>6352</v>
      </c>
      <c r="C137" s="9" t="s">
        <v>18555</v>
      </c>
      <c r="D137" s="91" t="s">
        <v>18556</v>
      </c>
      <c r="E137" s="91"/>
      <c r="F137" s="91"/>
      <c r="G137" s="91"/>
    </row>
    <row r="138">
      <c r="A138" s="9" t="s">
        <v>18499</v>
      </c>
      <c r="B138" s="18" t="s">
        <v>6352</v>
      </c>
      <c r="C138" s="9" t="s">
        <v>18557</v>
      </c>
      <c r="D138" s="91" t="s">
        <v>18558</v>
      </c>
      <c r="E138" s="91"/>
      <c r="F138" s="91"/>
      <c r="G138" s="91"/>
    </row>
    <row r="139">
      <c r="A139" s="9" t="s">
        <v>18499</v>
      </c>
      <c r="B139" s="18" t="s">
        <v>6352</v>
      </c>
      <c r="C139" s="9" t="s">
        <v>18559</v>
      </c>
      <c r="D139" s="91" t="s">
        <v>18560</v>
      </c>
      <c r="E139" s="91"/>
      <c r="F139" s="91"/>
      <c r="G139" s="91"/>
    </row>
    <row r="140">
      <c r="A140" s="9" t="s">
        <v>18499</v>
      </c>
      <c r="B140" s="18" t="s">
        <v>6352</v>
      </c>
      <c r="C140" s="9" t="s">
        <v>18561</v>
      </c>
      <c r="D140" s="91" t="s">
        <v>18562</v>
      </c>
      <c r="E140" s="91"/>
      <c r="F140" s="91"/>
      <c r="G140" s="91"/>
    </row>
    <row r="141">
      <c r="A141" s="9" t="s">
        <v>18499</v>
      </c>
      <c r="B141" s="18" t="s">
        <v>18563</v>
      </c>
      <c r="C141" s="9" t="s">
        <v>1465</v>
      </c>
      <c r="D141" s="91" t="s">
        <v>18501</v>
      </c>
      <c r="E141" s="91" t="s">
        <v>1261</v>
      </c>
      <c r="F141" s="91" t="s">
        <v>18564</v>
      </c>
      <c r="G141" s="91"/>
    </row>
    <row r="142">
      <c r="A142" s="9" t="s">
        <v>6685</v>
      </c>
      <c r="B142" s="18" t="s">
        <v>18453</v>
      </c>
      <c r="C142" s="9" t="s">
        <v>18454</v>
      </c>
      <c r="D142" s="91" t="s">
        <v>18457</v>
      </c>
      <c r="E142" s="91"/>
      <c r="F142" s="91" t="s">
        <v>18554</v>
      </c>
      <c r="G142" s="91"/>
    </row>
    <row r="143">
      <c r="A143" s="9" t="s">
        <v>6685</v>
      </c>
      <c r="B143" s="18" t="s">
        <v>18453</v>
      </c>
      <c r="C143" s="9" t="s">
        <v>18458</v>
      </c>
      <c r="D143" s="91" t="s">
        <v>18470</v>
      </c>
      <c r="E143" s="91"/>
      <c r="F143" s="91" t="s">
        <v>18565</v>
      </c>
      <c r="G143" s="91"/>
    </row>
    <row r="144">
      <c r="A144" s="9" t="s">
        <v>248</v>
      </c>
      <c r="B144" s="18" t="s">
        <v>4496</v>
      </c>
      <c r="C144" s="9" t="s">
        <v>16768</v>
      </c>
      <c r="D144" s="91" t="s">
        <v>18566</v>
      </c>
      <c r="E144" s="91"/>
      <c r="F144" s="91" t="s">
        <v>18567</v>
      </c>
      <c r="G144" s="91"/>
    </row>
    <row r="145">
      <c r="A145" s="9" t="s">
        <v>248</v>
      </c>
      <c r="B145" s="18" t="s">
        <v>4496</v>
      </c>
      <c r="C145" s="9" t="s">
        <v>5067</v>
      </c>
      <c r="D145" s="91" t="s">
        <v>18568</v>
      </c>
      <c r="E145" s="91"/>
      <c r="F145" s="91" t="s">
        <v>18569</v>
      </c>
      <c r="G145" s="91"/>
    </row>
    <row r="146">
      <c r="A146" s="220" t="s">
        <v>366</v>
      </c>
      <c r="B146" s="1"/>
      <c r="C146" s="1"/>
      <c r="D146" s="1"/>
      <c r="E146" s="1"/>
      <c r="F146" s="1"/>
      <c r="G146" s="1"/>
    </row>
    <row r="147">
      <c r="A147" s="9" t="s">
        <v>8313</v>
      </c>
      <c r="B147" s="18" t="s">
        <v>13024</v>
      </c>
      <c r="C147" s="9"/>
      <c r="D147" s="91"/>
      <c r="E147" s="91" t="s">
        <v>18570</v>
      </c>
      <c r="F147" s="91"/>
      <c r="G147" s="91"/>
    </row>
    <row r="148">
      <c r="A148" s="190" t="s">
        <v>18571</v>
      </c>
      <c r="B148" s="190"/>
      <c r="C148" s="190"/>
      <c r="D148" s="190"/>
      <c r="E148" s="190"/>
      <c r="F148" s="190"/>
      <c r="G148" s="190"/>
    </row>
    <row r="149">
      <c r="A149" s="9" t="s">
        <v>8313</v>
      </c>
      <c r="B149" s="18" t="s">
        <v>8314</v>
      </c>
      <c r="C149" s="91" t="s">
        <v>556</v>
      </c>
      <c r="D149" s="91" t="s">
        <v>18572</v>
      </c>
      <c r="E149" s="91"/>
      <c r="F149" s="10" t="s">
        <v>18573</v>
      </c>
      <c r="G149" s="697"/>
    </row>
    <row r="150">
      <c r="A150" s="9" t="s">
        <v>8313</v>
      </c>
      <c r="B150" s="18" t="s">
        <v>8314</v>
      </c>
      <c r="C150" s="91" t="s">
        <v>17173</v>
      </c>
      <c r="D150" s="91" t="s">
        <v>18574</v>
      </c>
      <c r="E150" s="91"/>
      <c r="F150" s="10" t="s">
        <v>18573</v>
      </c>
      <c r="G150" s="697"/>
    </row>
    <row r="151">
      <c r="A151" s="9" t="s">
        <v>230</v>
      </c>
      <c r="B151" s="18" t="s">
        <v>240</v>
      </c>
      <c r="C151" s="9" t="s">
        <v>244</v>
      </c>
      <c r="D151" s="91" t="s">
        <v>14459</v>
      </c>
      <c r="E151" s="91" t="s">
        <v>8941</v>
      </c>
      <c r="F151" s="10" t="s">
        <v>18575</v>
      </c>
      <c r="G151" s="697"/>
    </row>
    <row r="152">
      <c r="A152" s="9" t="s">
        <v>248</v>
      </c>
      <c r="B152" s="18" t="s">
        <v>4496</v>
      </c>
      <c r="C152" s="9" t="s">
        <v>4554</v>
      </c>
      <c r="D152" s="91" t="s">
        <v>9709</v>
      </c>
      <c r="E152" s="91"/>
      <c r="F152" s="10" t="s">
        <v>18576</v>
      </c>
      <c r="G152" s="697"/>
    </row>
    <row r="153">
      <c r="A153" s="9" t="s">
        <v>248</v>
      </c>
      <c r="B153" s="18" t="s">
        <v>4496</v>
      </c>
      <c r="C153" s="9" t="s">
        <v>5067</v>
      </c>
      <c r="D153" s="91" t="s">
        <v>18568</v>
      </c>
      <c r="E153" s="91"/>
      <c r="F153" s="10" t="s">
        <v>18575</v>
      </c>
      <c r="G153" s="697"/>
    </row>
    <row r="154">
      <c r="A154" s="9" t="s">
        <v>248</v>
      </c>
      <c r="B154" s="18" t="s">
        <v>4496</v>
      </c>
      <c r="C154" s="9" t="s">
        <v>5067</v>
      </c>
      <c r="D154" s="91" t="s">
        <v>18577</v>
      </c>
      <c r="E154" s="91"/>
      <c r="F154" s="10" t="s">
        <v>18575</v>
      </c>
      <c r="G154" s="697"/>
    </row>
    <row r="155">
      <c r="A155" s="9" t="s">
        <v>248</v>
      </c>
      <c r="B155" s="18" t="s">
        <v>9856</v>
      </c>
      <c r="C155" s="9" t="s">
        <v>4581</v>
      </c>
      <c r="D155" s="91" t="s">
        <v>10529</v>
      </c>
      <c r="E155" s="91"/>
      <c r="F155" s="10" t="s">
        <v>18578</v>
      </c>
      <c r="G155" s="697"/>
    </row>
    <row r="156">
      <c r="A156" s="9" t="s">
        <v>248</v>
      </c>
      <c r="B156" s="18" t="s">
        <v>9856</v>
      </c>
      <c r="C156" s="9" t="s">
        <v>4581</v>
      </c>
      <c r="D156" s="91" t="s">
        <v>18579</v>
      </c>
      <c r="E156" s="91"/>
      <c r="F156" s="10" t="s">
        <v>18575</v>
      </c>
      <c r="G156" s="697"/>
    </row>
    <row r="157">
      <c r="A157" s="190" t="s">
        <v>18580</v>
      </c>
    </row>
    <row r="158">
      <c r="A158" s="9" t="s">
        <v>8313</v>
      </c>
      <c r="B158" s="18" t="s">
        <v>8314</v>
      </c>
      <c r="C158" s="9" t="s">
        <v>556</v>
      </c>
      <c r="D158" s="91" t="s">
        <v>18581</v>
      </c>
      <c r="E158" s="91"/>
      <c r="F158" s="10" t="s">
        <v>18582</v>
      </c>
      <c r="G158" s="10"/>
    </row>
    <row r="159">
      <c r="A159" s="9" t="s">
        <v>8313</v>
      </c>
      <c r="B159" s="18" t="s">
        <v>8314</v>
      </c>
      <c r="C159" s="9" t="s">
        <v>7624</v>
      </c>
      <c r="D159" s="91" t="s">
        <v>18583</v>
      </c>
      <c r="E159" s="91"/>
      <c r="F159" s="10" t="s">
        <v>18584</v>
      </c>
      <c r="G159" s="10"/>
    </row>
    <row r="160">
      <c r="A160" s="9" t="s">
        <v>451</v>
      </c>
      <c r="B160" s="18" t="s">
        <v>17778</v>
      </c>
      <c r="C160" s="9"/>
      <c r="D160" s="91"/>
      <c r="E160" s="91" t="s">
        <v>18585</v>
      </c>
      <c r="F160" s="10" t="s">
        <v>18586</v>
      </c>
      <c r="G160" s="10"/>
    </row>
    <row r="161">
      <c r="A161" s="9" t="s">
        <v>451</v>
      </c>
      <c r="B161" s="18" t="s">
        <v>17778</v>
      </c>
      <c r="C161" s="9"/>
      <c r="D161" s="91"/>
      <c r="E161" s="91" t="s">
        <v>18587</v>
      </c>
      <c r="F161" s="10" t="s">
        <v>18586</v>
      </c>
      <c r="G161" s="10"/>
    </row>
    <row r="162">
      <c r="A162" s="9" t="s">
        <v>451</v>
      </c>
      <c r="B162" s="18" t="s">
        <v>17778</v>
      </c>
      <c r="C162" s="9"/>
      <c r="D162" s="91"/>
      <c r="E162" s="91" t="s">
        <v>1525</v>
      </c>
      <c r="F162" s="10" t="s">
        <v>18586</v>
      </c>
      <c r="G162" s="10"/>
    </row>
    <row r="163">
      <c r="A163" s="9" t="s">
        <v>5496</v>
      </c>
      <c r="B163" s="18" t="s">
        <v>18588</v>
      </c>
      <c r="C163" s="9" t="s">
        <v>18589</v>
      </c>
      <c r="D163" s="91" t="s">
        <v>18590</v>
      </c>
      <c r="E163" s="91" t="s">
        <v>18591</v>
      </c>
      <c r="F163" s="10" t="s">
        <v>18592</v>
      </c>
      <c r="G163" s="10"/>
    </row>
    <row r="164">
      <c r="A164" s="9" t="s">
        <v>6685</v>
      </c>
      <c r="B164" s="18" t="s">
        <v>8322</v>
      </c>
      <c r="C164" s="9" t="s">
        <v>18593</v>
      </c>
      <c r="D164" s="91" t="s">
        <v>18594</v>
      </c>
      <c r="E164" s="91"/>
      <c r="F164" s="10" t="s">
        <v>18595</v>
      </c>
      <c r="G164" s="10"/>
    </row>
    <row r="165">
      <c r="A165" s="9" t="s">
        <v>248</v>
      </c>
      <c r="B165" s="18" t="s">
        <v>4496</v>
      </c>
      <c r="C165" s="9" t="s">
        <v>5067</v>
      </c>
      <c r="D165" s="91" t="s">
        <v>16057</v>
      </c>
      <c r="E165" s="91"/>
      <c r="F165" s="10" t="s">
        <v>18584</v>
      </c>
      <c r="G165" s="10"/>
    </row>
    <row r="166">
      <c r="A166" s="9" t="s">
        <v>248</v>
      </c>
      <c r="B166" s="18" t="s">
        <v>4496</v>
      </c>
      <c r="C166" s="9" t="s">
        <v>5067</v>
      </c>
      <c r="D166" s="91" t="s">
        <v>18596</v>
      </c>
      <c r="E166" s="91"/>
      <c r="F166" s="10" t="s">
        <v>18597</v>
      </c>
      <c r="G166" s="10"/>
    </row>
    <row r="167">
      <c r="A167" s="9" t="s">
        <v>248</v>
      </c>
      <c r="B167" s="18" t="s">
        <v>18437</v>
      </c>
      <c r="C167" s="9" t="s">
        <v>4233</v>
      </c>
      <c r="D167" s="91" t="s">
        <v>6141</v>
      </c>
      <c r="E167" s="91"/>
      <c r="F167" s="10" t="s">
        <v>18598</v>
      </c>
      <c r="G167" s="10"/>
    </row>
    <row r="168">
      <c r="A168" s="9" t="s">
        <v>248</v>
      </c>
      <c r="B168" s="18" t="s">
        <v>18437</v>
      </c>
      <c r="C168" s="9" t="s">
        <v>13213</v>
      </c>
      <c r="D168" s="91" t="s">
        <v>18599</v>
      </c>
      <c r="E168" s="91" t="s">
        <v>18600</v>
      </c>
      <c r="F168" s="10" t="s">
        <v>18601</v>
      </c>
      <c r="G168" s="10"/>
    </row>
    <row r="169">
      <c r="A169" s="9" t="s">
        <v>248</v>
      </c>
      <c r="B169" s="18" t="s">
        <v>18437</v>
      </c>
      <c r="C169" s="9" t="s">
        <v>13213</v>
      </c>
      <c r="D169" s="91" t="s">
        <v>4559</v>
      </c>
      <c r="E169" s="91"/>
      <c r="F169" s="10" t="s">
        <v>18602</v>
      </c>
      <c r="G169" s="10"/>
    </row>
    <row r="170">
      <c r="A170" s="9" t="s">
        <v>248</v>
      </c>
      <c r="B170" s="18" t="s">
        <v>18437</v>
      </c>
      <c r="C170" s="9" t="s">
        <v>13213</v>
      </c>
      <c r="D170" s="91" t="s">
        <v>18603</v>
      </c>
      <c r="E170" s="91"/>
      <c r="F170" s="10" t="s">
        <v>15426</v>
      </c>
      <c r="G170" s="10"/>
    </row>
    <row r="171">
      <c r="A171" s="9" t="s">
        <v>248</v>
      </c>
      <c r="B171" s="18" t="s">
        <v>18437</v>
      </c>
      <c r="C171" s="9" t="s">
        <v>13213</v>
      </c>
      <c r="D171" s="91" t="s">
        <v>278</v>
      </c>
      <c r="E171" s="91"/>
      <c r="F171" s="10" t="s">
        <v>18592</v>
      </c>
      <c r="G171" s="10"/>
    </row>
    <row r="172">
      <c r="A172" s="9" t="s">
        <v>248</v>
      </c>
      <c r="B172" s="18" t="s">
        <v>18437</v>
      </c>
      <c r="C172" s="9" t="s">
        <v>13213</v>
      </c>
      <c r="D172" s="91" t="s">
        <v>282</v>
      </c>
      <c r="E172" s="91"/>
      <c r="F172" s="10" t="s">
        <v>18604</v>
      </c>
      <c r="G172" s="10"/>
    </row>
    <row r="173">
      <c r="A173" s="9" t="s">
        <v>248</v>
      </c>
      <c r="B173" s="18" t="s">
        <v>18437</v>
      </c>
      <c r="C173" s="9" t="s">
        <v>13213</v>
      </c>
      <c r="D173" s="91" t="s">
        <v>284</v>
      </c>
      <c r="E173" s="91"/>
      <c r="F173" s="10" t="s">
        <v>18605</v>
      </c>
      <c r="G173" s="10"/>
    </row>
    <row r="174">
      <c r="A174" s="9" t="s">
        <v>248</v>
      </c>
      <c r="B174" s="18" t="s">
        <v>18437</v>
      </c>
      <c r="C174" s="9" t="s">
        <v>13213</v>
      </c>
      <c r="D174" s="91" t="s">
        <v>286</v>
      </c>
      <c r="E174" s="91"/>
      <c r="F174" s="10" t="s">
        <v>15432</v>
      </c>
      <c r="G174" s="10"/>
    </row>
    <row r="175">
      <c r="A175" s="9" t="s">
        <v>248</v>
      </c>
      <c r="B175" s="18" t="s">
        <v>18437</v>
      </c>
      <c r="C175" s="9" t="s">
        <v>13213</v>
      </c>
      <c r="D175" s="91" t="s">
        <v>290</v>
      </c>
      <c r="E175" s="91"/>
      <c r="F175" s="10" t="s">
        <v>15432</v>
      </c>
      <c r="G175" s="10"/>
    </row>
    <row r="176">
      <c r="A176" s="9" t="s">
        <v>248</v>
      </c>
      <c r="B176" s="18" t="s">
        <v>18437</v>
      </c>
      <c r="C176" s="9" t="s">
        <v>13213</v>
      </c>
      <c r="D176" s="91" t="s">
        <v>18606</v>
      </c>
      <c r="E176" s="91"/>
      <c r="F176" s="10" t="s">
        <v>18607</v>
      </c>
      <c r="G176" s="10"/>
    </row>
    <row r="177">
      <c r="A177" s="9" t="s">
        <v>248</v>
      </c>
      <c r="B177" s="18" t="s">
        <v>18437</v>
      </c>
      <c r="C177" s="9" t="s">
        <v>13213</v>
      </c>
      <c r="D177" s="91" t="s">
        <v>8423</v>
      </c>
      <c r="E177" s="91"/>
      <c r="F177" s="10" t="s">
        <v>18607</v>
      </c>
      <c r="G177" s="10"/>
    </row>
    <row r="178">
      <c r="A178" s="9" t="s">
        <v>248</v>
      </c>
      <c r="B178" s="18" t="s">
        <v>9856</v>
      </c>
      <c r="C178" s="9" t="s">
        <v>4581</v>
      </c>
      <c r="D178" s="91" t="s">
        <v>18608</v>
      </c>
      <c r="E178" s="91"/>
      <c r="F178" s="10" t="s">
        <v>18584</v>
      </c>
      <c r="G178" s="10"/>
    </row>
    <row r="179">
      <c r="A179" s="220" t="s">
        <v>366</v>
      </c>
      <c r="B179" s="1"/>
      <c r="C179" s="1"/>
      <c r="D179" s="1"/>
      <c r="E179" s="1"/>
      <c r="F179" s="1"/>
      <c r="G179" s="1"/>
    </row>
    <row r="180">
      <c r="A180" s="9" t="s">
        <v>248</v>
      </c>
      <c r="B180" s="18" t="s">
        <v>18437</v>
      </c>
      <c r="C180" s="9"/>
      <c r="D180" s="91"/>
      <c r="E180" s="91" t="s">
        <v>1396</v>
      </c>
      <c r="F180" s="10" t="s">
        <v>15432</v>
      </c>
      <c r="G180" s="10"/>
    </row>
    <row r="181">
      <c r="A181" s="9" t="s">
        <v>248</v>
      </c>
      <c r="B181" s="18" t="s">
        <v>18437</v>
      </c>
      <c r="C181" s="9"/>
      <c r="D181" s="91"/>
      <c r="E181" s="91" t="s">
        <v>4215</v>
      </c>
      <c r="F181" s="10" t="s">
        <v>18582</v>
      </c>
      <c r="G181" s="10"/>
    </row>
    <row r="182">
      <c r="A182" s="9" t="s">
        <v>248</v>
      </c>
      <c r="B182" s="18" t="s">
        <v>18437</v>
      </c>
      <c r="C182" s="9"/>
      <c r="D182" s="91"/>
      <c r="E182" s="91" t="s">
        <v>18609</v>
      </c>
      <c r="F182" s="10" t="s">
        <v>18610</v>
      </c>
      <c r="G182" s="10"/>
    </row>
    <row r="183">
      <c r="A183" s="9" t="s">
        <v>248</v>
      </c>
      <c r="B183" s="18" t="s">
        <v>368</v>
      </c>
      <c r="C183" s="9"/>
      <c r="D183" s="91"/>
      <c r="E183" s="91" t="s">
        <v>17026</v>
      </c>
      <c r="F183" s="10" t="s">
        <v>18592</v>
      </c>
      <c r="G183" s="10"/>
    </row>
    <row r="184">
      <c r="A184" s="9" t="s">
        <v>248</v>
      </c>
      <c r="B184" s="18" t="s">
        <v>368</v>
      </c>
      <c r="C184" s="9"/>
      <c r="D184" s="91"/>
      <c r="E184" s="91" t="s">
        <v>15043</v>
      </c>
      <c r="F184" s="10" t="s">
        <v>18611</v>
      </c>
      <c r="G184" s="10"/>
    </row>
    <row r="185">
      <c r="A185" s="9" t="s">
        <v>368</v>
      </c>
      <c r="B185" s="18" t="s">
        <v>368</v>
      </c>
      <c r="C185" s="9"/>
      <c r="D185" s="91"/>
      <c r="E185" s="91" t="s">
        <v>18612</v>
      </c>
      <c r="F185" s="10" t="s">
        <v>18584</v>
      </c>
      <c r="G185" s="10"/>
    </row>
    <row r="186">
      <c r="A186" s="1" t="s">
        <v>18613</v>
      </c>
    </row>
    <row r="187">
      <c r="A187" s="9" t="s">
        <v>316</v>
      </c>
      <c r="B187" s="18" t="s">
        <v>1446</v>
      </c>
      <c r="C187" s="10" t="s">
        <v>18614</v>
      </c>
      <c r="D187" s="10"/>
      <c r="E187" s="10" t="s">
        <v>18615</v>
      </c>
      <c r="F187" s="10" t="s">
        <v>18616</v>
      </c>
      <c r="G187" s="10"/>
    </row>
    <row r="188">
      <c r="A188" s="9" t="s">
        <v>316</v>
      </c>
      <c r="B188" s="18" t="s">
        <v>1446</v>
      </c>
      <c r="C188" s="10" t="s">
        <v>18617</v>
      </c>
      <c r="D188" s="91"/>
      <c r="E188" s="91" t="s">
        <v>18618</v>
      </c>
      <c r="F188" s="10" t="s">
        <v>18616</v>
      </c>
      <c r="G188" s="10"/>
    </row>
    <row r="189">
      <c r="A189" s="9" t="s">
        <v>316</v>
      </c>
      <c r="B189" s="18" t="s">
        <v>1446</v>
      </c>
      <c r="C189" s="9" t="s">
        <v>10487</v>
      </c>
      <c r="D189" s="91" t="s">
        <v>9633</v>
      </c>
      <c r="E189" s="91"/>
      <c r="F189" s="10" t="s">
        <v>18619</v>
      </c>
      <c r="G189" s="10"/>
    </row>
    <row r="190">
      <c r="A190" s="9" t="s">
        <v>6685</v>
      </c>
      <c r="B190" s="18" t="s">
        <v>8322</v>
      </c>
      <c r="C190" s="9" t="s">
        <v>18593</v>
      </c>
      <c r="D190" s="91" t="s">
        <v>18594</v>
      </c>
      <c r="E190" s="159"/>
      <c r="F190" s="10" t="s">
        <v>18620</v>
      </c>
      <c r="G190" s="10"/>
    </row>
    <row r="191">
      <c r="A191" s="9" t="s">
        <v>248</v>
      </c>
      <c r="B191" s="18" t="s">
        <v>18437</v>
      </c>
      <c r="C191" s="9" t="s">
        <v>4233</v>
      </c>
      <c r="D191" s="91" t="s">
        <v>8359</v>
      </c>
      <c r="E191" s="91"/>
      <c r="F191" s="10" t="s">
        <v>18621</v>
      </c>
      <c r="G191" s="10"/>
    </row>
    <row r="192">
      <c r="A192" s="9" t="s">
        <v>248</v>
      </c>
      <c r="B192" s="18" t="s">
        <v>18437</v>
      </c>
      <c r="C192" s="9" t="s">
        <v>13213</v>
      </c>
      <c r="D192" s="91" t="s">
        <v>282</v>
      </c>
      <c r="E192" s="91"/>
      <c r="F192" s="10" t="s">
        <v>18621</v>
      </c>
      <c r="G192" s="10"/>
    </row>
    <row r="193">
      <c r="A193" s="9" t="s">
        <v>248</v>
      </c>
      <c r="B193" s="18" t="s">
        <v>18437</v>
      </c>
      <c r="C193" s="9" t="s">
        <v>13213</v>
      </c>
      <c r="D193" s="91" t="s">
        <v>284</v>
      </c>
      <c r="E193" s="91"/>
      <c r="F193" s="144" t="s">
        <v>18622</v>
      </c>
      <c r="G193" s="10"/>
    </row>
    <row r="194">
      <c r="A194" s="9" t="s">
        <v>248</v>
      </c>
      <c r="B194" s="18" t="s">
        <v>18437</v>
      </c>
      <c r="C194" s="9" t="s">
        <v>13213</v>
      </c>
      <c r="D194" s="91" t="s">
        <v>8431</v>
      </c>
      <c r="E194" s="91" t="s">
        <v>18623</v>
      </c>
      <c r="F194" s="10" t="s">
        <v>18624</v>
      </c>
      <c r="G194" s="10"/>
    </row>
    <row r="195">
      <c r="A195" s="9" t="s">
        <v>248</v>
      </c>
      <c r="B195" s="18" t="s">
        <v>18437</v>
      </c>
      <c r="C195" s="9" t="s">
        <v>13213</v>
      </c>
      <c r="D195" s="91" t="s">
        <v>286</v>
      </c>
      <c r="E195" s="91"/>
      <c r="F195" s="10" t="s">
        <v>18625</v>
      </c>
      <c r="G195" s="10"/>
    </row>
    <row r="196">
      <c r="A196" s="9" t="s">
        <v>248</v>
      </c>
      <c r="B196" s="18" t="s">
        <v>18437</v>
      </c>
      <c r="C196" s="9" t="s">
        <v>13213</v>
      </c>
      <c r="D196" s="91" t="s">
        <v>290</v>
      </c>
      <c r="E196" s="91"/>
      <c r="F196" s="10" t="s">
        <v>18626</v>
      </c>
      <c r="G196" s="10"/>
    </row>
    <row r="197">
      <c r="A197" s="9" t="s">
        <v>248</v>
      </c>
      <c r="B197" s="18" t="s">
        <v>18437</v>
      </c>
      <c r="C197" s="9" t="s">
        <v>13213</v>
      </c>
      <c r="D197" s="91" t="s">
        <v>294</v>
      </c>
      <c r="E197" s="91"/>
      <c r="F197" s="10" t="s">
        <v>18627</v>
      </c>
      <c r="G197" s="10"/>
    </row>
    <row r="198">
      <c r="A198" s="9" t="s">
        <v>248</v>
      </c>
      <c r="B198" s="18" t="s">
        <v>18437</v>
      </c>
      <c r="C198" s="9" t="s">
        <v>13213</v>
      </c>
      <c r="D198" s="91" t="s">
        <v>896</v>
      </c>
      <c r="E198" s="91"/>
      <c r="F198" s="10" t="s">
        <v>18627</v>
      </c>
      <c r="G198" s="10"/>
    </row>
    <row r="199">
      <c r="A199" s="9" t="s">
        <v>248</v>
      </c>
      <c r="B199" s="18" t="s">
        <v>18437</v>
      </c>
      <c r="C199" s="9" t="s">
        <v>13213</v>
      </c>
      <c r="D199" s="91" t="s">
        <v>7660</v>
      </c>
      <c r="E199" s="91"/>
      <c r="F199" s="144" t="s">
        <v>18622</v>
      </c>
      <c r="G199" s="10"/>
    </row>
    <row r="200">
      <c r="A200" s="9" t="s">
        <v>248</v>
      </c>
      <c r="B200" s="18" t="s">
        <v>18437</v>
      </c>
      <c r="C200" s="9" t="s">
        <v>13220</v>
      </c>
      <c r="D200" s="91" t="s">
        <v>4515</v>
      </c>
      <c r="E200" s="91"/>
      <c r="F200" s="10" t="s">
        <v>18627</v>
      </c>
      <c r="G200" s="10"/>
    </row>
    <row r="201">
      <c r="A201" s="9" t="s">
        <v>248</v>
      </c>
      <c r="B201" s="18" t="s">
        <v>18437</v>
      </c>
      <c r="C201" s="9" t="s">
        <v>13220</v>
      </c>
      <c r="D201" s="91" t="s">
        <v>1256</v>
      </c>
      <c r="E201" s="91"/>
      <c r="F201" s="10" t="s">
        <v>18622</v>
      </c>
      <c r="G201" s="10"/>
    </row>
    <row r="202">
      <c r="A202" s="9" t="s">
        <v>248</v>
      </c>
      <c r="B202" s="18" t="s">
        <v>18437</v>
      </c>
      <c r="C202" s="9" t="s">
        <v>13220</v>
      </c>
      <c r="D202" s="91" t="s">
        <v>302</v>
      </c>
      <c r="E202" s="91"/>
      <c r="F202" s="10" t="s">
        <v>18628</v>
      </c>
      <c r="G202" s="10"/>
    </row>
    <row r="203">
      <c r="A203" s="9" t="s">
        <v>248</v>
      </c>
      <c r="B203" s="18" t="s">
        <v>18437</v>
      </c>
      <c r="C203" s="9" t="s">
        <v>13220</v>
      </c>
      <c r="D203" s="91" t="s">
        <v>18629</v>
      </c>
      <c r="E203" s="91"/>
      <c r="F203" s="10" t="s">
        <v>18622</v>
      </c>
      <c r="G203" s="10"/>
    </row>
    <row r="204">
      <c r="A204" s="9" t="s">
        <v>3280</v>
      </c>
      <c r="B204" s="18" t="s">
        <v>18630</v>
      </c>
      <c r="C204" s="9" t="s">
        <v>18631</v>
      </c>
      <c r="D204" s="91" t="s">
        <v>18632</v>
      </c>
      <c r="E204" s="120"/>
      <c r="F204" s="10" t="s">
        <v>4737</v>
      </c>
      <c r="G204" s="10"/>
    </row>
    <row r="205">
      <c r="A205" s="9" t="s">
        <v>388</v>
      </c>
      <c r="B205" s="18" t="s">
        <v>18633</v>
      </c>
      <c r="C205" s="9"/>
      <c r="D205" s="91" t="s">
        <v>18634</v>
      </c>
      <c r="E205" s="120" t="s">
        <v>18635</v>
      </c>
      <c r="F205" s="10" t="s">
        <v>18636</v>
      </c>
      <c r="G205" s="10"/>
    </row>
    <row r="206">
      <c r="A206" s="9" t="s">
        <v>234</v>
      </c>
      <c r="B206" s="18" t="s">
        <v>13444</v>
      </c>
      <c r="C206" s="9" t="s">
        <v>18637</v>
      </c>
      <c r="D206" s="91" t="s">
        <v>18638</v>
      </c>
      <c r="E206" s="120"/>
      <c r="F206" s="10" t="s">
        <v>18639</v>
      </c>
      <c r="G206" s="10"/>
    </row>
    <row r="207">
      <c r="A207" s="9" t="s">
        <v>234</v>
      </c>
      <c r="B207" s="18" t="s">
        <v>13444</v>
      </c>
      <c r="C207" s="9" t="s">
        <v>18640</v>
      </c>
      <c r="D207" s="91" t="s">
        <v>18641</v>
      </c>
      <c r="E207" s="120"/>
      <c r="F207" s="10" t="s">
        <v>18642</v>
      </c>
      <c r="G207" s="10"/>
    </row>
    <row r="208">
      <c r="A208" s="9" t="s">
        <v>234</v>
      </c>
      <c r="B208" s="18" t="s">
        <v>13444</v>
      </c>
      <c r="C208" s="9" t="s">
        <v>18643</v>
      </c>
      <c r="D208" s="91" t="s">
        <v>18644</v>
      </c>
      <c r="E208" s="120"/>
      <c r="F208" s="10" t="s">
        <v>18642</v>
      </c>
      <c r="G208" s="10"/>
    </row>
    <row r="209">
      <c r="A209" s="220" t="s">
        <v>366</v>
      </c>
      <c r="B209" s="1"/>
      <c r="C209" s="1"/>
      <c r="D209" s="1"/>
      <c r="E209" s="1"/>
      <c r="F209" s="1"/>
      <c r="G209" s="1"/>
    </row>
    <row r="210">
      <c r="A210" s="9" t="s">
        <v>316</v>
      </c>
      <c r="B210" s="18" t="s">
        <v>1446</v>
      </c>
      <c r="C210" s="9"/>
      <c r="D210" s="91"/>
      <c r="E210" s="91" t="s">
        <v>18645</v>
      </c>
      <c r="F210" s="10" t="s">
        <v>18646</v>
      </c>
      <c r="G210" s="10"/>
    </row>
    <row r="211">
      <c r="A211" s="9" t="s">
        <v>230</v>
      </c>
      <c r="B211" s="18" t="s">
        <v>6370</v>
      </c>
      <c r="C211" s="9"/>
      <c r="D211" s="91"/>
      <c r="E211" s="159"/>
      <c r="F211" s="10" t="s">
        <v>18642</v>
      </c>
      <c r="G211" s="10"/>
    </row>
    <row r="212">
      <c r="A212" s="9" t="s">
        <v>248</v>
      </c>
      <c r="B212" s="18" t="s">
        <v>9851</v>
      </c>
      <c r="C212" s="9"/>
      <c r="D212" s="91"/>
      <c r="E212" s="91"/>
      <c r="F212" s="10"/>
      <c r="G212" s="10"/>
    </row>
    <row r="213">
      <c r="A213" s="9" t="s">
        <v>388</v>
      </c>
      <c r="B213" s="18" t="s">
        <v>18647</v>
      </c>
      <c r="C213" s="9"/>
      <c r="D213" s="91"/>
      <c r="E213" s="91" t="s">
        <v>8000</v>
      </c>
      <c r="F213" s="10" t="s">
        <v>18642</v>
      </c>
      <c r="G213" s="10"/>
    </row>
    <row r="214">
      <c r="A214" s="1" t="s">
        <v>18648</v>
      </c>
    </row>
    <row r="215">
      <c r="A215" s="9" t="s">
        <v>326</v>
      </c>
      <c r="B215" s="18" t="s">
        <v>10673</v>
      </c>
      <c r="C215" s="9"/>
      <c r="D215" s="91"/>
      <c r="E215" s="91" t="s">
        <v>18649</v>
      </c>
      <c r="F215" s="10" t="s">
        <v>18650</v>
      </c>
      <c r="G215" s="10"/>
    </row>
    <row r="216">
      <c r="A216" s="9" t="s">
        <v>326</v>
      </c>
      <c r="B216" s="18" t="s">
        <v>329</v>
      </c>
      <c r="C216" s="9"/>
      <c r="D216" s="91" t="s">
        <v>329</v>
      </c>
      <c r="E216" s="91"/>
      <c r="F216" s="10" t="s">
        <v>18651</v>
      </c>
      <c r="G216" s="10"/>
    </row>
    <row r="217">
      <c r="A217" s="9" t="s">
        <v>14528</v>
      </c>
      <c r="B217" s="18" t="s">
        <v>14532</v>
      </c>
      <c r="C217" s="9" t="s">
        <v>18652</v>
      </c>
      <c r="D217" s="91" t="s">
        <v>18653</v>
      </c>
      <c r="E217" s="91"/>
      <c r="F217" s="10" t="s">
        <v>18654</v>
      </c>
      <c r="G217" s="10"/>
    </row>
    <row r="218">
      <c r="A218" s="9" t="s">
        <v>14528</v>
      </c>
      <c r="B218" s="18" t="s">
        <v>14532</v>
      </c>
      <c r="C218" s="9" t="s">
        <v>18655</v>
      </c>
      <c r="D218" s="91" t="s">
        <v>18656</v>
      </c>
      <c r="E218" s="91"/>
      <c r="F218" s="10" t="s">
        <v>18654</v>
      </c>
      <c r="G218" s="10"/>
    </row>
    <row r="219">
      <c r="A219" s="9" t="s">
        <v>5496</v>
      </c>
      <c r="B219" s="18" t="s">
        <v>5497</v>
      </c>
      <c r="C219" s="9" t="s">
        <v>13593</v>
      </c>
      <c r="D219" s="91" t="s">
        <v>13594</v>
      </c>
      <c r="E219" s="91"/>
      <c r="F219" s="10" t="s">
        <v>18657</v>
      </c>
      <c r="G219" s="10"/>
    </row>
    <row r="220">
      <c r="A220" s="9" t="s">
        <v>5496</v>
      </c>
      <c r="B220" s="18" t="s">
        <v>368</v>
      </c>
      <c r="C220" s="9" t="s">
        <v>18658</v>
      </c>
      <c r="D220" s="91" t="s">
        <v>18659</v>
      </c>
      <c r="E220" s="91"/>
      <c r="F220" s="10" t="s">
        <v>18660</v>
      </c>
      <c r="G220" s="10"/>
    </row>
    <row r="221">
      <c r="A221" s="9" t="s">
        <v>5496</v>
      </c>
      <c r="B221" s="18" t="s">
        <v>368</v>
      </c>
      <c r="C221" s="9" t="s">
        <v>18661</v>
      </c>
      <c r="D221" s="91" t="s">
        <v>18662</v>
      </c>
      <c r="E221" s="91"/>
      <c r="F221" s="10" t="s">
        <v>18660</v>
      </c>
      <c r="G221" s="10"/>
    </row>
    <row r="222">
      <c r="A222" s="9" t="s">
        <v>5496</v>
      </c>
      <c r="B222" s="18" t="s">
        <v>368</v>
      </c>
      <c r="C222" s="9" t="s">
        <v>18663</v>
      </c>
      <c r="D222" s="91" t="s">
        <v>18664</v>
      </c>
      <c r="E222" s="91"/>
      <c r="F222" s="10" t="s">
        <v>18660</v>
      </c>
      <c r="G222" s="10"/>
    </row>
    <row r="223">
      <c r="A223" s="9" t="s">
        <v>5496</v>
      </c>
      <c r="B223" s="18" t="s">
        <v>368</v>
      </c>
      <c r="C223" s="9" t="s">
        <v>18665</v>
      </c>
      <c r="D223" s="91" t="s">
        <v>18666</v>
      </c>
      <c r="E223" s="91"/>
      <c r="F223" s="10" t="s">
        <v>18667</v>
      </c>
      <c r="G223" s="10"/>
    </row>
    <row r="224">
      <c r="A224" s="9" t="s">
        <v>5496</v>
      </c>
      <c r="B224" s="18" t="s">
        <v>368</v>
      </c>
      <c r="C224" s="9" t="s">
        <v>18668</v>
      </c>
      <c r="D224" s="91" t="s">
        <v>18669</v>
      </c>
      <c r="E224" s="91" t="s">
        <v>18670</v>
      </c>
      <c r="F224" s="10" t="s">
        <v>18671</v>
      </c>
      <c r="G224" s="10"/>
    </row>
    <row r="225">
      <c r="A225" s="9" t="s">
        <v>248</v>
      </c>
      <c r="B225" s="18" t="s">
        <v>4580</v>
      </c>
      <c r="C225" s="9" t="s">
        <v>4581</v>
      </c>
      <c r="D225" s="91" t="s">
        <v>5138</v>
      </c>
      <c r="E225" s="91"/>
      <c r="F225" s="10" t="s">
        <v>18672</v>
      </c>
      <c r="G225" s="10"/>
    </row>
    <row r="226">
      <c r="A226" s="9" t="s">
        <v>248</v>
      </c>
      <c r="B226" s="18" t="s">
        <v>11069</v>
      </c>
      <c r="C226" s="9" t="s">
        <v>4581</v>
      </c>
      <c r="D226" s="91" t="s">
        <v>18673</v>
      </c>
      <c r="E226" s="91"/>
      <c r="F226" s="10" t="s">
        <v>18425</v>
      </c>
      <c r="G226" s="10"/>
    </row>
    <row r="227">
      <c r="A227" s="9" t="s">
        <v>248</v>
      </c>
      <c r="B227" s="18" t="s">
        <v>11069</v>
      </c>
      <c r="C227" s="9" t="s">
        <v>4581</v>
      </c>
      <c r="D227" s="91" t="s">
        <v>11072</v>
      </c>
      <c r="E227" s="91"/>
      <c r="F227" s="10" t="s">
        <v>18674</v>
      </c>
      <c r="G227" s="10"/>
    </row>
    <row r="228">
      <c r="A228" s="9" t="s">
        <v>248</v>
      </c>
      <c r="B228" s="18" t="s">
        <v>10537</v>
      </c>
      <c r="C228" s="9" t="s">
        <v>4581</v>
      </c>
      <c r="D228" s="91" t="s">
        <v>13947</v>
      </c>
      <c r="E228" s="91"/>
      <c r="F228" s="10" t="s">
        <v>18654</v>
      </c>
      <c r="G228" s="10"/>
    </row>
    <row r="229">
      <c r="A229" s="9" t="s">
        <v>388</v>
      </c>
      <c r="B229" s="18" t="s">
        <v>18675</v>
      </c>
      <c r="C229" s="9" t="s">
        <v>18676</v>
      </c>
      <c r="D229" s="91" t="s">
        <v>18677</v>
      </c>
      <c r="E229" s="91"/>
      <c r="F229" s="10" t="s">
        <v>18678</v>
      </c>
      <c r="G229" s="10"/>
    </row>
    <row r="230">
      <c r="A230" s="220" t="s">
        <v>366</v>
      </c>
      <c r="B230" s="1"/>
      <c r="C230" s="1"/>
      <c r="D230" s="1"/>
      <c r="E230" s="1"/>
      <c r="F230" s="1"/>
      <c r="G230" s="1"/>
    </row>
    <row r="231">
      <c r="A231" s="9" t="s">
        <v>10828</v>
      </c>
      <c r="B231" s="18" t="s">
        <v>18679</v>
      </c>
      <c r="C231" s="9"/>
      <c r="D231" s="91"/>
      <c r="E231" s="91" t="s">
        <v>18680</v>
      </c>
      <c r="F231" s="10"/>
      <c r="G231" s="10"/>
    </row>
    <row r="232">
      <c r="A232" s="9" t="s">
        <v>316</v>
      </c>
      <c r="B232" s="18" t="s">
        <v>1446</v>
      </c>
      <c r="C232" s="9"/>
      <c r="D232" s="91"/>
      <c r="E232" s="91"/>
      <c r="F232" s="10" t="s">
        <v>18660</v>
      </c>
      <c r="G232" s="10"/>
    </row>
    <row r="233">
      <c r="A233" s="9" t="s">
        <v>451</v>
      </c>
      <c r="B233" s="18" t="s">
        <v>17778</v>
      </c>
      <c r="C233" s="9"/>
      <c r="D233" s="91"/>
      <c r="E233" s="91"/>
      <c r="F233" s="10" t="s">
        <v>18425</v>
      </c>
      <c r="G233" s="10"/>
    </row>
    <row r="234">
      <c r="A234" s="9" t="s">
        <v>326</v>
      </c>
      <c r="B234" s="18" t="s">
        <v>10673</v>
      </c>
      <c r="C234" s="9"/>
      <c r="D234" s="91"/>
      <c r="E234" s="91" t="s">
        <v>18681</v>
      </c>
      <c r="F234" s="10" t="s">
        <v>18650</v>
      </c>
      <c r="G234" s="10"/>
    </row>
    <row r="235">
      <c r="A235" s="9" t="s">
        <v>326</v>
      </c>
      <c r="B235" s="18" t="s">
        <v>1225</v>
      </c>
      <c r="C235" s="9"/>
      <c r="D235" s="91"/>
      <c r="E235" s="91"/>
      <c r="F235" s="10" t="s">
        <v>18682</v>
      </c>
      <c r="G235" s="10"/>
    </row>
    <row r="236">
      <c r="A236" s="9" t="s">
        <v>326</v>
      </c>
      <c r="B236" s="18" t="s">
        <v>1225</v>
      </c>
      <c r="C236" s="9"/>
      <c r="D236" s="91"/>
      <c r="E236" s="91"/>
      <c r="F236" s="10" t="s">
        <v>18683</v>
      </c>
      <c r="G236" s="10"/>
    </row>
    <row r="237">
      <c r="A237" s="9" t="s">
        <v>230</v>
      </c>
      <c r="B237" s="18" t="s">
        <v>6370</v>
      </c>
      <c r="C237" s="9"/>
      <c r="D237" s="275"/>
      <c r="E237" s="91" t="s">
        <v>4335</v>
      </c>
      <c r="F237" s="10" t="s">
        <v>18684</v>
      </c>
      <c r="G237" s="10"/>
    </row>
    <row r="238">
      <c r="A238" s="9" t="s">
        <v>12769</v>
      </c>
      <c r="B238" s="18" t="s">
        <v>12770</v>
      </c>
      <c r="C238" s="9"/>
      <c r="D238" s="91"/>
      <c r="E238" s="91" t="s">
        <v>18685</v>
      </c>
      <c r="F238" s="10" t="s">
        <v>18686</v>
      </c>
      <c r="G238" s="10"/>
    </row>
    <row r="239">
      <c r="A239" s="9" t="s">
        <v>3280</v>
      </c>
      <c r="B239" s="18" t="s">
        <v>18630</v>
      </c>
      <c r="C239" s="9"/>
      <c r="D239" s="91"/>
      <c r="E239" s="91"/>
      <c r="F239" s="10"/>
      <c r="G239" s="10"/>
    </row>
    <row r="240">
      <c r="A240" s="9" t="s">
        <v>234</v>
      </c>
      <c r="B240" s="18" t="s">
        <v>14063</v>
      </c>
      <c r="C240" s="9"/>
      <c r="D240" s="91"/>
      <c r="E240" s="91"/>
      <c r="F240" s="10"/>
      <c r="G240" s="10"/>
    </row>
    <row r="241">
      <c r="A241" s="1" t="s">
        <v>18687</v>
      </c>
      <c r="B241" s="1"/>
      <c r="C241" s="1"/>
      <c r="D241" s="1"/>
      <c r="E241" s="1"/>
      <c r="F241" s="1"/>
      <c r="G241" s="1"/>
    </row>
    <row r="242">
      <c r="A242" s="9" t="s">
        <v>687</v>
      </c>
      <c r="B242" s="18" t="s">
        <v>11090</v>
      </c>
      <c r="C242" s="9" t="s">
        <v>11091</v>
      </c>
      <c r="D242" s="91" t="s">
        <v>11092</v>
      </c>
      <c r="E242" s="91"/>
      <c r="F242" s="43" t="s">
        <v>18688</v>
      </c>
      <c r="G242" s="122"/>
    </row>
    <row r="243">
      <c r="A243" s="14" t="s">
        <v>248</v>
      </c>
      <c r="B243" s="31" t="s">
        <v>9484</v>
      </c>
      <c r="C243" s="14" t="s">
        <v>9485</v>
      </c>
      <c r="D243" s="43" t="s">
        <v>9486</v>
      </c>
      <c r="E243" s="84"/>
      <c r="F243" s="43" t="s">
        <v>18689</v>
      </c>
      <c r="G243" s="232"/>
    </row>
    <row r="244">
      <c r="A244" s="9" t="s">
        <v>388</v>
      </c>
      <c r="B244" s="18" t="s">
        <v>1347</v>
      </c>
      <c r="C244" s="9" t="s">
        <v>18690</v>
      </c>
      <c r="D244" s="91" t="s">
        <v>18691</v>
      </c>
      <c r="E244" s="91"/>
      <c r="F244" s="43" t="s">
        <v>18692</v>
      </c>
      <c r="G244" s="122"/>
    </row>
    <row r="245">
      <c r="A245" s="9" t="s">
        <v>388</v>
      </c>
      <c r="B245" s="18" t="s">
        <v>1347</v>
      </c>
      <c r="C245" s="9" t="s">
        <v>7472</v>
      </c>
      <c r="D245" s="91" t="s">
        <v>18693</v>
      </c>
      <c r="E245" s="91"/>
      <c r="F245" s="43" t="s">
        <v>18694</v>
      </c>
      <c r="G245" s="122"/>
    </row>
    <row r="246">
      <c r="A246" s="13" t="s">
        <v>388</v>
      </c>
      <c r="B246" s="31" t="s">
        <v>1347</v>
      </c>
      <c r="C246" s="14" t="s">
        <v>1348</v>
      </c>
      <c r="D246" s="43" t="s">
        <v>18695</v>
      </c>
      <c r="E246" s="138"/>
      <c r="F246" s="43" t="s">
        <v>18696</v>
      </c>
      <c r="G246" s="232" t="s">
        <v>18697</v>
      </c>
    </row>
    <row r="247">
      <c r="A247" s="9" t="s">
        <v>388</v>
      </c>
      <c r="B247" s="18" t="s">
        <v>1010</v>
      </c>
      <c r="C247" s="9" t="s">
        <v>18698</v>
      </c>
      <c r="D247" s="91" t="s">
        <v>18699</v>
      </c>
      <c r="E247" s="91"/>
      <c r="F247" s="43" t="s">
        <v>18692</v>
      </c>
      <c r="G247" s="122"/>
    </row>
    <row r="248">
      <c r="A248" s="9" t="s">
        <v>388</v>
      </c>
      <c r="B248" s="18" t="s">
        <v>1010</v>
      </c>
      <c r="C248" s="9" t="s">
        <v>18700</v>
      </c>
      <c r="D248" s="91" t="s">
        <v>3327</v>
      </c>
      <c r="E248" s="91"/>
      <c r="F248" s="43" t="s">
        <v>18701</v>
      </c>
      <c r="G248" s="122"/>
    </row>
    <row r="249">
      <c r="A249" s="9" t="s">
        <v>388</v>
      </c>
      <c r="B249" s="18" t="s">
        <v>1010</v>
      </c>
      <c r="C249" s="9" t="s">
        <v>18702</v>
      </c>
      <c r="D249" s="91" t="s">
        <v>18703</v>
      </c>
      <c r="E249" s="91"/>
      <c r="F249" s="43" t="s">
        <v>18701</v>
      </c>
      <c r="G249" s="122"/>
    </row>
    <row r="250">
      <c r="A250" s="9" t="s">
        <v>388</v>
      </c>
      <c r="B250" s="18" t="s">
        <v>1010</v>
      </c>
      <c r="C250" s="9" t="s">
        <v>2172</v>
      </c>
      <c r="D250" s="91" t="s">
        <v>2173</v>
      </c>
      <c r="E250" s="91"/>
      <c r="F250" s="43" t="s">
        <v>18704</v>
      </c>
      <c r="G250" s="122"/>
    </row>
    <row r="251">
      <c r="A251" s="9" t="s">
        <v>388</v>
      </c>
      <c r="B251" s="18" t="s">
        <v>1010</v>
      </c>
      <c r="C251" s="9" t="s">
        <v>2172</v>
      </c>
      <c r="D251" s="91" t="s">
        <v>7529</v>
      </c>
      <c r="E251" s="91"/>
      <c r="F251" s="43" t="s">
        <v>18701</v>
      </c>
      <c r="G251" s="122"/>
    </row>
    <row r="252">
      <c r="A252" s="9" t="s">
        <v>388</v>
      </c>
      <c r="B252" s="18" t="s">
        <v>1010</v>
      </c>
      <c r="C252" s="9" t="s">
        <v>2162</v>
      </c>
      <c r="D252" s="91" t="s">
        <v>18705</v>
      </c>
      <c r="E252" s="91"/>
      <c r="F252" s="91" t="s">
        <v>18706</v>
      </c>
      <c r="G252" s="122" t="s">
        <v>18697</v>
      </c>
    </row>
    <row r="253">
      <c r="A253" s="13" t="s">
        <v>388</v>
      </c>
      <c r="B253" s="189" t="s">
        <v>1010</v>
      </c>
      <c r="C253" s="14" t="s">
        <v>10625</v>
      </c>
      <c r="D253" s="43" t="s">
        <v>18707</v>
      </c>
      <c r="E253" s="43"/>
      <c r="F253" s="84" t="s">
        <v>18706</v>
      </c>
      <c r="G253" s="232" t="s">
        <v>18697</v>
      </c>
    </row>
    <row r="254">
      <c r="A254" s="13" t="s">
        <v>388</v>
      </c>
      <c r="B254" s="189" t="s">
        <v>1010</v>
      </c>
      <c r="C254" s="14" t="s">
        <v>18708</v>
      </c>
      <c r="D254" s="43" t="s">
        <v>18709</v>
      </c>
      <c r="E254" s="43"/>
      <c r="F254" s="43" t="s">
        <v>18710</v>
      </c>
      <c r="G254" s="232"/>
    </row>
    <row r="255">
      <c r="A255" s="13" t="s">
        <v>388</v>
      </c>
      <c r="B255" s="189" t="s">
        <v>1010</v>
      </c>
      <c r="C255" s="14" t="s">
        <v>2227</v>
      </c>
      <c r="D255" s="43" t="s">
        <v>1721</v>
      </c>
      <c r="E255" s="84"/>
      <c r="F255" s="43" t="s">
        <v>17708</v>
      </c>
      <c r="G255" s="232" t="s">
        <v>18697</v>
      </c>
    </row>
    <row r="256">
      <c r="A256" s="220" t="s">
        <v>366</v>
      </c>
      <c r="B256" s="1"/>
      <c r="C256" s="1"/>
      <c r="D256" s="1"/>
      <c r="E256" s="1"/>
      <c r="F256" s="1"/>
      <c r="G256" s="1"/>
    </row>
    <row r="257">
      <c r="A257" s="9" t="s">
        <v>326</v>
      </c>
      <c r="B257" s="18" t="s">
        <v>10137</v>
      </c>
      <c r="C257" s="9"/>
      <c r="D257" s="91"/>
      <c r="E257" s="91"/>
      <c r="F257" s="43" t="s">
        <v>18704</v>
      </c>
      <c r="G257" s="122"/>
    </row>
    <row r="258">
      <c r="A258" s="9" t="s">
        <v>326</v>
      </c>
      <c r="B258" s="18" t="s">
        <v>658</v>
      </c>
      <c r="C258" s="9"/>
      <c r="D258" s="91"/>
      <c r="E258" s="91"/>
      <c r="F258" s="43" t="s">
        <v>18692</v>
      </c>
      <c r="G258" s="122"/>
    </row>
    <row r="259">
      <c r="A259" s="13" t="s">
        <v>388</v>
      </c>
      <c r="B259" s="31" t="s">
        <v>1347</v>
      </c>
      <c r="C259" s="14"/>
      <c r="D259" s="43"/>
      <c r="E259" s="138"/>
      <c r="F259" s="43" t="s">
        <v>18711</v>
      </c>
      <c r="G259" s="232"/>
    </row>
    <row r="260">
      <c r="A260" s="13" t="s">
        <v>388</v>
      </c>
      <c r="B260" s="189" t="s">
        <v>1010</v>
      </c>
      <c r="C260" s="14"/>
      <c r="D260" s="43"/>
      <c r="E260" s="84"/>
      <c r="F260" s="43" t="s">
        <v>18712</v>
      </c>
      <c r="G260" s="232"/>
    </row>
    <row r="261">
      <c r="A261" s="13" t="s">
        <v>388</v>
      </c>
      <c r="B261" s="189" t="s">
        <v>1010</v>
      </c>
      <c r="C261" s="14"/>
      <c r="D261" s="43"/>
      <c r="E261" s="84"/>
      <c r="F261" s="43" t="s">
        <v>18713</v>
      </c>
      <c r="G261" s="232"/>
    </row>
    <row r="262">
      <c r="A262" s="1" t="s">
        <v>18714</v>
      </c>
    </row>
    <row r="263">
      <c r="A263" s="9" t="s">
        <v>388</v>
      </c>
      <c r="B263" s="18" t="s">
        <v>1010</v>
      </c>
      <c r="C263" s="9" t="s">
        <v>10865</v>
      </c>
      <c r="D263" s="91" t="s">
        <v>18715</v>
      </c>
      <c r="E263" s="91"/>
      <c r="F263" s="10" t="s">
        <v>18716</v>
      </c>
      <c r="G263" s="10"/>
    </row>
    <row r="264">
      <c r="A264" s="9" t="s">
        <v>388</v>
      </c>
      <c r="B264" s="18" t="s">
        <v>1010</v>
      </c>
      <c r="C264" s="9" t="s">
        <v>10865</v>
      </c>
      <c r="D264" s="91" t="s">
        <v>18717</v>
      </c>
      <c r="E264" s="91"/>
      <c r="F264" s="10" t="s">
        <v>18716</v>
      </c>
      <c r="G264" s="10"/>
    </row>
    <row r="265">
      <c r="A265" s="1" t="s">
        <v>18718</v>
      </c>
    </row>
    <row r="266">
      <c r="A266" s="9" t="s">
        <v>5679</v>
      </c>
      <c r="B266" s="18" t="s">
        <v>15951</v>
      </c>
      <c r="C266" s="9" t="s">
        <v>18719</v>
      </c>
      <c r="D266" s="91" t="s">
        <v>1190</v>
      </c>
      <c r="E266" s="91"/>
      <c r="F266" s="10" t="s">
        <v>18720</v>
      </c>
      <c r="G266" s="10"/>
    </row>
    <row r="267">
      <c r="A267" s="9" t="s">
        <v>388</v>
      </c>
      <c r="B267" s="18" t="s">
        <v>1010</v>
      </c>
      <c r="C267" s="9" t="s">
        <v>2204</v>
      </c>
      <c r="D267" s="91" t="s">
        <v>15487</v>
      </c>
      <c r="E267" s="91"/>
      <c r="F267" s="10" t="s">
        <v>18721</v>
      </c>
      <c r="G267" s="10"/>
    </row>
    <row r="268">
      <c r="A268" s="1" t="s">
        <v>18722</v>
      </c>
    </row>
    <row r="269">
      <c r="A269" s="9" t="s">
        <v>388</v>
      </c>
      <c r="B269" s="18" t="s">
        <v>1010</v>
      </c>
      <c r="C269" s="9" t="s">
        <v>2227</v>
      </c>
      <c r="D269" s="91" t="s">
        <v>1721</v>
      </c>
      <c r="E269" s="91" t="s">
        <v>18723</v>
      </c>
      <c r="F269" s="10" t="s">
        <v>18724</v>
      </c>
      <c r="G269" s="10"/>
    </row>
    <row r="270">
      <c r="A270" s="220" t="s">
        <v>366</v>
      </c>
      <c r="B270" s="1"/>
      <c r="C270" s="1"/>
      <c r="D270" s="1"/>
      <c r="E270" s="1"/>
      <c r="F270" s="1"/>
      <c r="G270" s="1"/>
    </row>
    <row r="271">
      <c r="A271" s="9" t="s">
        <v>326</v>
      </c>
      <c r="B271" s="18" t="s">
        <v>658</v>
      </c>
      <c r="C271" s="9"/>
      <c r="D271" s="91"/>
      <c r="E271" s="91" t="s">
        <v>18725</v>
      </c>
      <c r="F271" s="10"/>
      <c r="G271" s="10"/>
    </row>
    <row r="272" ht="18.75" customHeight="1">
      <c r="A272" s="216" t="s">
        <v>18726</v>
      </c>
    </row>
    <row r="273">
      <c r="A273" s="9" t="s">
        <v>2562</v>
      </c>
      <c r="B273" s="18" t="s">
        <v>2563</v>
      </c>
      <c r="C273" s="9"/>
      <c r="D273" s="91" t="s">
        <v>18727</v>
      </c>
      <c r="E273" s="91"/>
      <c r="F273" s="10" t="s">
        <v>18728</v>
      </c>
      <c r="G273" s="10"/>
    </row>
    <row r="274">
      <c r="A274" s="9" t="s">
        <v>18729</v>
      </c>
      <c r="B274" s="18" t="s">
        <v>18730</v>
      </c>
      <c r="C274" s="9"/>
      <c r="D274" s="91" t="s">
        <v>8173</v>
      </c>
      <c r="E274" s="91"/>
      <c r="F274" s="10" t="s">
        <v>18728</v>
      </c>
      <c r="G274" s="10"/>
    </row>
    <row r="275">
      <c r="A275" s="9" t="s">
        <v>18729</v>
      </c>
      <c r="B275" s="18" t="s">
        <v>18730</v>
      </c>
      <c r="C275" s="9"/>
      <c r="D275" s="91" t="s">
        <v>18731</v>
      </c>
      <c r="E275" s="91"/>
      <c r="F275" s="10" t="s">
        <v>18728</v>
      </c>
      <c r="G275" s="10"/>
    </row>
    <row r="276">
      <c r="A276" s="220" t="s">
        <v>366</v>
      </c>
      <c r="B276" s="1"/>
      <c r="C276" s="1"/>
      <c r="D276" s="1"/>
      <c r="E276" s="1"/>
      <c r="F276" s="1"/>
      <c r="G276" s="1"/>
    </row>
    <row r="277">
      <c r="A277" s="9" t="s">
        <v>2398</v>
      </c>
      <c r="B277" s="18" t="s">
        <v>2399</v>
      </c>
      <c r="C277" s="9"/>
      <c r="D277" s="91"/>
      <c r="E277" s="91"/>
      <c r="F277" s="10"/>
      <c r="G277" s="10"/>
    </row>
    <row r="278">
      <c r="A278" s="9" t="s">
        <v>326</v>
      </c>
      <c r="B278" s="18" t="s">
        <v>658</v>
      </c>
      <c r="C278" s="9"/>
      <c r="D278" s="91"/>
      <c r="E278" s="91"/>
      <c r="F278" s="10"/>
      <c r="G278" s="10"/>
    </row>
    <row r="279">
      <c r="A279" s="1" t="s">
        <v>18732</v>
      </c>
    </row>
    <row r="280">
      <c r="A280" s="9" t="s">
        <v>2562</v>
      </c>
      <c r="B280" s="18" t="s">
        <v>2563</v>
      </c>
      <c r="C280" s="9"/>
      <c r="D280" s="91" t="s">
        <v>18727</v>
      </c>
      <c r="E280" s="91"/>
      <c r="F280" s="10" t="s">
        <v>18733</v>
      </c>
      <c r="G280" s="10"/>
    </row>
    <row r="281">
      <c r="A281" s="9" t="s">
        <v>1016</v>
      </c>
      <c r="B281" s="18" t="s">
        <v>1733</v>
      </c>
      <c r="C281" s="9"/>
      <c r="D281" s="91" t="s">
        <v>18734</v>
      </c>
      <c r="E281" s="91" t="s">
        <v>18735</v>
      </c>
      <c r="F281" s="10" t="s">
        <v>18736</v>
      </c>
      <c r="G281" s="10"/>
    </row>
    <row r="282">
      <c r="A282" s="220" t="s">
        <v>366</v>
      </c>
      <c r="B282" s="1"/>
      <c r="C282" s="1"/>
      <c r="D282" s="1"/>
      <c r="E282" s="1"/>
      <c r="F282" s="1"/>
      <c r="G282" s="1"/>
    </row>
    <row r="283">
      <c r="A283" s="9" t="s">
        <v>326</v>
      </c>
      <c r="B283" s="18" t="s">
        <v>658</v>
      </c>
      <c r="C283" s="9"/>
      <c r="D283" s="91"/>
      <c r="E283" s="91"/>
      <c r="F283" s="10" t="s">
        <v>18737</v>
      </c>
      <c r="G283" s="10"/>
    </row>
    <row r="284">
      <c r="A284" s="9" t="s">
        <v>687</v>
      </c>
      <c r="B284" s="18" t="s">
        <v>693</v>
      </c>
      <c r="C284" s="9"/>
      <c r="D284" s="91"/>
      <c r="E284" s="91"/>
      <c r="F284" s="10"/>
      <c r="G284" s="10"/>
    </row>
    <row r="285">
      <c r="A285" s="1" t="s">
        <v>18738</v>
      </c>
    </row>
    <row r="286">
      <c r="A286" s="9" t="s">
        <v>326</v>
      </c>
      <c r="B286" s="18" t="s">
        <v>1215</v>
      </c>
      <c r="C286" s="9"/>
      <c r="D286" s="89" t="s">
        <v>3554</v>
      </c>
      <c r="E286" s="120"/>
      <c r="F286" s="10" t="s">
        <v>18739</v>
      </c>
      <c r="G286" s="10"/>
    </row>
    <row r="287">
      <c r="A287" s="9" t="s">
        <v>326</v>
      </c>
      <c r="B287" s="18" t="s">
        <v>658</v>
      </c>
      <c r="C287" s="9"/>
      <c r="D287" s="91" t="s">
        <v>698</v>
      </c>
      <c r="E287" s="120"/>
      <c r="F287" s="10" t="s">
        <v>18740</v>
      </c>
      <c r="G287" s="10"/>
    </row>
    <row r="288">
      <c r="A288" s="9" t="s">
        <v>326</v>
      </c>
      <c r="B288" s="18" t="s">
        <v>658</v>
      </c>
      <c r="C288" s="9"/>
      <c r="D288" s="91" t="s">
        <v>1247</v>
      </c>
      <c r="E288" s="120"/>
      <c r="F288" s="10" t="s">
        <v>18741</v>
      </c>
      <c r="G288" s="10"/>
    </row>
    <row r="289">
      <c r="A289" s="9" t="s">
        <v>2562</v>
      </c>
      <c r="B289" s="18" t="s">
        <v>2563</v>
      </c>
      <c r="C289" s="9" t="s">
        <v>2564</v>
      </c>
      <c r="D289" s="91" t="s">
        <v>2565</v>
      </c>
      <c r="E289" s="120" t="s">
        <v>18742</v>
      </c>
      <c r="F289" s="10" t="s">
        <v>18743</v>
      </c>
      <c r="G289" s="10"/>
    </row>
    <row r="290">
      <c r="A290" s="9" t="s">
        <v>388</v>
      </c>
      <c r="B290" s="18" t="s">
        <v>5405</v>
      </c>
      <c r="C290" s="9" t="s">
        <v>7182</v>
      </c>
      <c r="D290" s="91" t="s">
        <v>18744</v>
      </c>
      <c r="E290" s="120"/>
      <c r="F290" s="10" t="s">
        <v>18745</v>
      </c>
      <c r="G290" s="10"/>
    </row>
    <row r="291">
      <c r="A291" s="9" t="s">
        <v>388</v>
      </c>
      <c r="B291" s="18" t="s">
        <v>1010</v>
      </c>
      <c r="C291" s="9" t="s">
        <v>18746</v>
      </c>
      <c r="D291" s="91"/>
      <c r="E291" s="120"/>
      <c r="F291" s="10" t="s">
        <v>18747</v>
      </c>
      <c r="G291" s="10"/>
    </row>
    <row r="292">
      <c r="A292" s="9" t="s">
        <v>388</v>
      </c>
      <c r="B292" s="18" t="s">
        <v>1010</v>
      </c>
      <c r="C292" s="9" t="s">
        <v>4818</v>
      </c>
      <c r="D292" s="91" t="s">
        <v>11836</v>
      </c>
      <c r="E292" s="120"/>
      <c r="F292" s="10" t="s">
        <v>18748</v>
      </c>
      <c r="G292" s="10"/>
    </row>
    <row r="293">
      <c r="A293" s="9" t="s">
        <v>388</v>
      </c>
      <c r="B293" s="18" t="s">
        <v>1010</v>
      </c>
      <c r="C293" s="9" t="s">
        <v>18749</v>
      </c>
      <c r="D293" s="91" t="s">
        <v>18750</v>
      </c>
      <c r="E293" s="120"/>
      <c r="F293" s="10" t="s">
        <v>18751</v>
      </c>
      <c r="G293" s="10"/>
    </row>
    <row r="294">
      <c r="A294" s="9" t="s">
        <v>388</v>
      </c>
      <c r="B294" s="18" t="s">
        <v>1392</v>
      </c>
      <c r="C294" s="9" t="s">
        <v>1393</v>
      </c>
      <c r="D294" s="91" t="s">
        <v>1394</v>
      </c>
      <c r="E294" s="120"/>
      <c r="F294" s="10" t="s">
        <v>18752</v>
      </c>
      <c r="G294" s="10"/>
    </row>
    <row r="295">
      <c r="A295" s="9" t="s">
        <v>1402</v>
      </c>
      <c r="B295" s="18" t="s">
        <v>1403</v>
      </c>
      <c r="C295" s="9" t="s">
        <v>1404</v>
      </c>
      <c r="D295" s="91" t="s">
        <v>1407</v>
      </c>
      <c r="E295" s="120"/>
      <c r="F295" s="10" t="s">
        <v>18753</v>
      </c>
      <c r="G295" s="10"/>
    </row>
    <row r="296">
      <c r="A296" s="220" t="s">
        <v>366</v>
      </c>
      <c r="B296" s="1"/>
      <c r="C296" s="1"/>
      <c r="D296" s="1"/>
      <c r="E296" s="1"/>
      <c r="F296" s="1"/>
      <c r="G296" s="1"/>
    </row>
    <row r="297">
      <c r="A297" s="9" t="s">
        <v>326</v>
      </c>
      <c r="B297" s="18" t="s">
        <v>10137</v>
      </c>
      <c r="C297" s="9"/>
      <c r="D297" s="91"/>
      <c r="E297" s="120"/>
      <c r="F297" s="10" t="s">
        <v>18754</v>
      </c>
      <c r="G297" s="10"/>
    </row>
    <row r="298">
      <c r="A298" s="9" t="s">
        <v>388</v>
      </c>
      <c r="B298" s="18" t="s">
        <v>1006</v>
      </c>
      <c r="C298" s="9"/>
      <c r="D298" s="91"/>
      <c r="E298" s="120"/>
      <c r="F298" s="10" t="s">
        <v>18755</v>
      </c>
      <c r="G298" s="10"/>
    </row>
    <row r="299">
      <c r="A299" s="9" t="s">
        <v>388</v>
      </c>
      <c r="B299" s="18" t="s">
        <v>1010</v>
      </c>
      <c r="C299" s="9" t="s">
        <v>1371</v>
      </c>
      <c r="D299" s="91"/>
      <c r="E299" s="120"/>
      <c r="F299" s="10" t="s">
        <v>18756</v>
      </c>
      <c r="G299" s="10"/>
    </row>
    <row r="300">
      <c r="A300" s="9" t="s">
        <v>388</v>
      </c>
      <c r="B300" s="18" t="s">
        <v>1010</v>
      </c>
      <c r="C300" s="9" t="s">
        <v>1371</v>
      </c>
      <c r="D300" s="91"/>
      <c r="E300" s="120" t="s">
        <v>18757</v>
      </c>
      <c r="F300" s="10" t="s">
        <v>18743</v>
      </c>
      <c r="G300" s="10"/>
    </row>
    <row r="301">
      <c r="A301" s="1" t="s">
        <v>18758</v>
      </c>
    </row>
    <row r="302">
      <c r="A302" s="9" t="s">
        <v>3436</v>
      </c>
      <c r="B302" s="18" t="s">
        <v>18759</v>
      </c>
      <c r="C302" s="9"/>
      <c r="D302" s="91" t="s">
        <v>18760</v>
      </c>
      <c r="E302" s="120"/>
      <c r="F302" s="10" t="s">
        <v>18761</v>
      </c>
      <c r="G302" s="10"/>
    </row>
    <row r="303">
      <c r="A303" s="9" t="s">
        <v>18762</v>
      </c>
      <c r="B303" s="18" t="s">
        <v>18763</v>
      </c>
      <c r="C303" s="9"/>
      <c r="D303" s="91" t="s">
        <v>18764</v>
      </c>
      <c r="E303" s="120"/>
      <c r="F303" s="10" t="s">
        <v>18765</v>
      </c>
      <c r="G303" s="8" t="s">
        <v>18697</v>
      </c>
    </row>
    <row r="304">
      <c r="A304" s="9" t="s">
        <v>326</v>
      </c>
      <c r="B304" s="18" t="s">
        <v>658</v>
      </c>
      <c r="C304" s="9"/>
      <c r="D304" s="91" t="s">
        <v>16499</v>
      </c>
      <c r="E304" s="120"/>
      <c r="F304" s="10" t="s">
        <v>18766</v>
      </c>
      <c r="G304" s="10"/>
    </row>
    <row r="305">
      <c r="A305" s="9" t="s">
        <v>326</v>
      </c>
      <c r="B305" s="18" t="s">
        <v>658</v>
      </c>
      <c r="C305" s="9"/>
      <c r="D305" s="91" t="s">
        <v>698</v>
      </c>
      <c r="E305" s="120"/>
      <c r="F305" s="10" t="s">
        <v>18767</v>
      </c>
      <c r="G305" s="10"/>
    </row>
    <row r="306">
      <c r="A306" s="9" t="s">
        <v>1181</v>
      </c>
      <c r="B306" s="18" t="s">
        <v>18768</v>
      </c>
      <c r="C306" s="9"/>
      <c r="D306" s="91" t="s">
        <v>3526</v>
      </c>
      <c r="E306" s="120"/>
      <c r="F306" s="10" t="s">
        <v>18769</v>
      </c>
      <c r="G306" s="10"/>
    </row>
    <row r="307">
      <c r="A307" s="9" t="s">
        <v>687</v>
      </c>
      <c r="B307" s="18" t="s">
        <v>693</v>
      </c>
      <c r="C307" s="9"/>
      <c r="D307" s="91" t="s">
        <v>720</v>
      </c>
      <c r="E307" s="120"/>
      <c r="F307" s="10" t="s">
        <v>18770</v>
      </c>
      <c r="G307" s="10"/>
    </row>
    <row r="308">
      <c r="A308" s="9" t="s">
        <v>687</v>
      </c>
      <c r="B308" s="18" t="s">
        <v>18771</v>
      </c>
      <c r="C308" s="9" t="s">
        <v>18772</v>
      </c>
      <c r="D308" s="91" t="s">
        <v>18773</v>
      </c>
      <c r="E308" s="120"/>
      <c r="F308" s="10" t="s">
        <v>18774</v>
      </c>
      <c r="G308" s="10"/>
    </row>
    <row r="309">
      <c r="A309" s="9" t="s">
        <v>687</v>
      </c>
      <c r="B309" s="18" t="s">
        <v>18771</v>
      </c>
      <c r="C309" s="9" t="s">
        <v>11156</v>
      </c>
      <c r="D309" s="91" t="s">
        <v>18775</v>
      </c>
      <c r="E309" s="120"/>
      <c r="F309" s="10" t="s">
        <v>18774</v>
      </c>
      <c r="G309" s="10"/>
    </row>
    <row r="310">
      <c r="A310" s="9" t="s">
        <v>18729</v>
      </c>
      <c r="B310" s="18" t="s">
        <v>18730</v>
      </c>
      <c r="C310" s="295"/>
      <c r="D310" s="91" t="s">
        <v>18776</v>
      </c>
      <c r="E310" s="120"/>
      <c r="F310" s="10" t="s">
        <v>18777</v>
      </c>
      <c r="G310" s="10"/>
    </row>
    <row r="311">
      <c r="A311" s="9" t="s">
        <v>388</v>
      </c>
      <c r="B311" s="580" t="s">
        <v>1347</v>
      </c>
      <c r="C311" s="9" t="s">
        <v>7472</v>
      </c>
      <c r="D311" s="91" t="s">
        <v>18778</v>
      </c>
      <c r="E311" s="120"/>
      <c r="F311" s="10" t="s">
        <v>18779</v>
      </c>
      <c r="G311" s="10"/>
    </row>
    <row r="312">
      <c r="A312" s="9" t="s">
        <v>388</v>
      </c>
      <c r="B312" s="18" t="s">
        <v>1006</v>
      </c>
      <c r="C312" s="9" t="s">
        <v>2098</v>
      </c>
      <c r="D312" s="91" t="s">
        <v>3723</v>
      </c>
      <c r="E312" s="120"/>
      <c r="F312" s="10" t="s">
        <v>18780</v>
      </c>
      <c r="G312" s="10"/>
    </row>
    <row r="313">
      <c r="A313" s="9" t="s">
        <v>388</v>
      </c>
      <c r="B313" s="18" t="s">
        <v>1006</v>
      </c>
      <c r="C313" s="9" t="s">
        <v>2095</v>
      </c>
      <c r="D313" s="91" t="s">
        <v>2096</v>
      </c>
      <c r="E313" s="120"/>
      <c r="F313" s="10" t="s">
        <v>18781</v>
      </c>
      <c r="G313" s="10"/>
    </row>
    <row r="314">
      <c r="A314" s="9" t="s">
        <v>388</v>
      </c>
      <c r="B314" s="18" t="s">
        <v>1010</v>
      </c>
      <c r="C314" s="9" t="s">
        <v>1371</v>
      </c>
      <c r="D314" s="91" t="s">
        <v>2191</v>
      </c>
      <c r="E314" s="120"/>
      <c r="F314" s="10" t="s">
        <v>4812</v>
      </c>
      <c r="G314" s="10"/>
    </row>
    <row r="315">
      <c r="A315" s="9" t="s">
        <v>388</v>
      </c>
      <c r="B315" s="18" t="s">
        <v>1010</v>
      </c>
      <c r="C315" s="9" t="s">
        <v>1371</v>
      </c>
      <c r="D315" s="91" t="s">
        <v>18782</v>
      </c>
      <c r="E315" s="120" t="s">
        <v>18783</v>
      </c>
      <c r="F315" s="10" t="s">
        <v>18784</v>
      </c>
      <c r="G315" s="10"/>
    </row>
    <row r="316">
      <c r="A316" s="9" t="s">
        <v>388</v>
      </c>
      <c r="B316" s="18" t="s">
        <v>1010</v>
      </c>
      <c r="C316" s="9" t="s">
        <v>18785</v>
      </c>
      <c r="D316" s="91" t="s">
        <v>13820</v>
      </c>
      <c r="E316" s="120" t="s">
        <v>13108</v>
      </c>
      <c r="F316" s="10" t="s">
        <v>18784</v>
      </c>
      <c r="G316" s="10"/>
    </row>
    <row r="317">
      <c r="A317" s="9" t="s">
        <v>1016</v>
      </c>
      <c r="B317" s="18" t="s">
        <v>18786</v>
      </c>
      <c r="C317" s="9"/>
      <c r="D317" s="9" t="s">
        <v>18787</v>
      </c>
      <c r="E317" s="120"/>
      <c r="F317" s="10" t="s">
        <v>18788</v>
      </c>
      <c r="G317" s="10"/>
    </row>
    <row r="318">
      <c r="A318" s="9" t="s">
        <v>3368</v>
      </c>
      <c r="B318" s="18" t="s">
        <v>3369</v>
      </c>
      <c r="C318" s="9" t="s">
        <v>3377</v>
      </c>
      <c r="D318" s="91" t="s">
        <v>18789</v>
      </c>
      <c r="E318" s="120"/>
      <c r="F318" s="10" t="s">
        <v>18790</v>
      </c>
      <c r="G318" s="10"/>
    </row>
    <row r="319">
      <c r="A319" s="9" t="s">
        <v>3368</v>
      </c>
      <c r="B319" s="18" t="s">
        <v>3369</v>
      </c>
      <c r="C319" s="9" t="s">
        <v>3375</v>
      </c>
      <c r="D319" s="91" t="s">
        <v>18791</v>
      </c>
      <c r="E319" s="120"/>
      <c r="F319" s="10" t="s">
        <v>18792</v>
      </c>
      <c r="G319" s="10"/>
    </row>
    <row r="320">
      <c r="A320" s="9" t="s">
        <v>3368</v>
      </c>
      <c r="B320" s="18" t="s">
        <v>3369</v>
      </c>
      <c r="C320" s="9" t="s">
        <v>3375</v>
      </c>
      <c r="D320" s="91" t="s">
        <v>18793</v>
      </c>
      <c r="E320" s="120"/>
      <c r="F320" s="10" t="s">
        <v>18794</v>
      </c>
      <c r="G320" s="10"/>
    </row>
    <row r="321">
      <c r="A321" s="9" t="s">
        <v>1402</v>
      </c>
      <c r="B321" s="18" t="s">
        <v>1403</v>
      </c>
      <c r="C321" s="9"/>
      <c r="D321" s="91" t="s">
        <v>1407</v>
      </c>
      <c r="E321" s="120"/>
      <c r="F321" s="10" t="s">
        <v>18795</v>
      </c>
      <c r="G321" s="10"/>
    </row>
    <row r="322">
      <c r="A322" s="220" t="s">
        <v>366</v>
      </c>
      <c r="B322" s="1"/>
      <c r="C322" s="1"/>
      <c r="D322" s="1"/>
      <c r="E322" s="1"/>
      <c r="F322" s="1"/>
      <c r="G322" s="1"/>
    </row>
    <row r="323">
      <c r="A323" s="9" t="s">
        <v>18796</v>
      </c>
      <c r="B323" s="18" t="s">
        <v>18797</v>
      </c>
      <c r="C323" s="9"/>
      <c r="D323" s="91"/>
      <c r="E323" s="120"/>
      <c r="F323" s="10" t="s">
        <v>18798</v>
      </c>
      <c r="G323" s="10"/>
    </row>
    <row r="324">
      <c r="A324" s="9" t="s">
        <v>3436</v>
      </c>
      <c r="B324" s="18" t="s">
        <v>18799</v>
      </c>
      <c r="C324" s="9"/>
      <c r="D324" s="91"/>
      <c r="E324" s="120"/>
      <c r="F324" s="10" t="s">
        <v>18800</v>
      </c>
      <c r="G324" s="10"/>
    </row>
    <row r="325">
      <c r="A325" s="9" t="s">
        <v>2562</v>
      </c>
      <c r="B325" s="18" t="s">
        <v>2563</v>
      </c>
      <c r="C325" s="9"/>
      <c r="D325" s="91"/>
      <c r="E325" s="120"/>
      <c r="F325" s="10" t="s">
        <v>18801</v>
      </c>
      <c r="G325" s="10"/>
    </row>
    <row r="326">
      <c r="A326" s="9" t="s">
        <v>687</v>
      </c>
      <c r="B326" s="18" t="s">
        <v>368</v>
      </c>
      <c r="C326" s="9"/>
      <c r="D326" s="91"/>
      <c r="E326" s="120" t="s">
        <v>18802</v>
      </c>
      <c r="F326" s="10" t="s">
        <v>18803</v>
      </c>
      <c r="G326" s="10"/>
    </row>
    <row r="327">
      <c r="A327" s="9" t="s">
        <v>687</v>
      </c>
      <c r="B327" s="18" t="s">
        <v>18804</v>
      </c>
      <c r="C327" s="9"/>
      <c r="D327" s="91"/>
      <c r="E327" s="120"/>
      <c r="F327" s="10" t="s">
        <v>18805</v>
      </c>
      <c r="G327" s="10"/>
    </row>
    <row r="328">
      <c r="A328" s="9" t="s">
        <v>687</v>
      </c>
      <c r="B328" s="18" t="s">
        <v>2464</v>
      </c>
      <c r="C328" s="9"/>
      <c r="D328" s="91"/>
      <c r="E328" s="120"/>
      <c r="F328" s="10" t="s">
        <v>18784</v>
      </c>
      <c r="G328" s="10"/>
    </row>
    <row r="329">
      <c r="A329" s="9" t="s">
        <v>248</v>
      </c>
      <c r="B329" s="18" t="s">
        <v>9851</v>
      </c>
      <c r="C329" s="295"/>
      <c r="D329" s="91"/>
      <c r="E329" s="120" t="s">
        <v>18806</v>
      </c>
      <c r="F329" s="10" t="s">
        <v>18554</v>
      </c>
      <c r="G329" s="10"/>
    </row>
    <row r="330">
      <c r="A330" s="9" t="s">
        <v>388</v>
      </c>
      <c r="B330" s="18" t="s">
        <v>1006</v>
      </c>
      <c r="C330" s="9"/>
      <c r="D330" s="91"/>
      <c r="E330" s="120" t="s">
        <v>18807</v>
      </c>
      <c r="F330" s="10" t="s">
        <v>18808</v>
      </c>
      <c r="G330" s="10"/>
    </row>
    <row r="331">
      <c r="A331" s="9" t="s">
        <v>388</v>
      </c>
      <c r="B331" s="18" t="s">
        <v>1010</v>
      </c>
      <c r="C331" s="9"/>
      <c r="D331" s="91"/>
      <c r="E331" s="120"/>
      <c r="F331" s="10" t="s">
        <v>18809</v>
      </c>
      <c r="G331" s="10"/>
    </row>
    <row r="332">
      <c r="A332" s="9" t="s">
        <v>388</v>
      </c>
      <c r="B332" s="18" t="s">
        <v>1010</v>
      </c>
      <c r="C332" s="9"/>
      <c r="D332" s="91"/>
      <c r="E332" s="120"/>
      <c r="F332" s="10" t="s">
        <v>18810</v>
      </c>
      <c r="G332" s="10"/>
    </row>
    <row r="333">
      <c r="A333" s="9" t="s">
        <v>388</v>
      </c>
      <c r="B333" s="18" t="s">
        <v>1010</v>
      </c>
      <c r="C333" s="9"/>
      <c r="D333" s="91"/>
      <c r="E333" s="120"/>
      <c r="F333" s="10" t="s">
        <v>18811</v>
      </c>
      <c r="G333" s="10"/>
    </row>
    <row r="334">
      <c r="A334" s="9" t="s">
        <v>388</v>
      </c>
      <c r="B334" s="18" t="s">
        <v>1010</v>
      </c>
      <c r="C334" s="9" t="s">
        <v>1723</v>
      </c>
      <c r="D334" s="91"/>
      <c r="E334" s="120" t="s">
        <v>18812</v>
      </c>
      <c r="F334" s="10"/>
      <c r="G334" s="10"/>
    </row>
    <row r="335">
      <c r="A335" s="9" t="s">
        <v>388</v>
      </c>
      <c r="B335" s="18" t="s">
        <v>1010</v>
      </c>
      <c r="C335" s="9"/>
      <c r="D335" s="91"/>
      <c r="E335" s="120"/>
      <c r="F335" s="10" t="s">
        <v>18813</v>
      </c>
      <c r="G335" s="10"/>
    </row>
    <row r="336">
      <c r="A336" s="9" t="s">
        <v>4808</v>
      </c>
      <c r="B336" s="18" t="s">
        <v>18814</v>
      </c>
      <c r="C336" s="9"/>
      <c r="D336" s="91"/>
      <c r="E336" s="120"/>
      <c r="F336" s="10" t="s">
        <v>18774</v>
      </c>
      <c r="G336" s="10"/>
    </row>
    <row r="337">
      <c r="A337" s="9" t="s">
        <v>636</v>
      </c>
      <c r="B337" s="18" t="s">
        <v>18815</v>
      </c>
      <c r="C337" s="9"/>
      <c r="D337" s="91"/>
      <c r="E337" s="120"/>
      <c r="F337" s="10"/>
      <c r="G337" s="10"/>
    </row>
    <row r="338">
      <c r="A338" s="9" t="s">
        <v>636</v>
      </c>
      <c r="B338" s="18" t="s">
        <v>18816</v>
      </c>
      <c r="C338" s="9"/>
      <c r="D338" s="91"/>
      <c r="E338" s="120"/>
      <c r="F338" s="10"/>
      <c r="G338" s="10"/>
    </row>
    <row r="339">
      <c r="A339" s="9" t="s">
        <v>3368</v>
      </c>
      <c r="B339" s="18" t="s">
        <v>3369</v>
      </c>
      <c r="C339" s="9"/>
      <c r="D339" s="91"/>
      <c r="E339" s="120"/>
      <c r="F339" s="10" t="s">
        <v>18817</v>
      </c>
      <c r="G339" s="10"/>
    </row>
    <row r="340">
      <c r="A340" s="1" t="s">
        <v>18818</v>
      </c>
    </row>
    <row r="341">
      <c r="A341" s="9" t="s">
        <v>18729</v>
      </c>
      <c r="B341" s="18" t="s">
        <v>18819</v>
      </c>
      <c r="C341" s="9" t="s">
        <v>18820</v>
      </c>
      <c r="D341" s="91" t="s">
        <v>18821</v>
      </c>
      <c r="E341" s="120"/>
      <c r="F341" s="10" t="s">
        <v>18822</v>
      </c>
      <c r="G341" s="8" t="s">
        <v>18697</v>
      </c>
    </row>
    <row r="342">
      <c r="A342" s="17"/>
    </row>
    <row r="343">
      <c r="A343" s="15"/>
      <c r="G343" s="15"/>
    </row>
    <row r="344">
      <c r="G344" s="15"/>
    </row>
    <row r="345">
      <c r="G345" s="15"/>
    </row>
    <row r="346">
      <c r="A346" s="17"/>
    </row>
    <row r="347">
      <c r="A347" s="38" t="s">
        <v>18823</v>
      </c>
    </row>
    <row r="348">
      <c r="A348" s="1"/>
    </row>
    <row r="349">
      <c r="A349" s="1" t="s">
        <v>18824</v>
      </c>
    </row>
    <row r="350">
      <c r="A350" s="9" t="s">
        <v>642</v>
      </c>
      <c r="B350" s="18" t="s">
        <v>18825</v>
      </c>
      <c r="C350" s="9" t="s">
        <v>18826</v>
      </c>
      <c r="D350" s="91" t="s">
        <v>150</v>
      </c>
      <c r="E350" s="91" t="s">
        <v>18827</v>
      </c>
      <c r="F350" s="91"/>
      <c r="G350" s="91"/>
    </row>
    <row r="351">
      <c r="A351" s="9" t="s">
        <v>451</v>
      </c>
      <c r="B351" s="18" t="s">
        <v>11656</v>
      </c>
      <c r="C351" s="9" t="s">
        <v>18828</v>
      </c>
      <c r="D351" s="91" t="s">
        <v>18829</v>
      </c>
      <c r="E351" s="91"/>
      <c r="F351" s="91" t="s">
        <v>18830</v>
      </c>
      <c r="G351" s="91"/>
    </row>
    <row r="352">
      <c r="A352" s="9" t="s">
        <v>4540</v>
      </c>
      <c r="B352" s="18" t="s">
        <v>10489</v>
      </c>
      <c r="C352" s="9" t="s">
        <v>17102</v>
      </c>
      <c r="D352" s="91" t="s">
        <v>17102</v>
      </c>
      <c r="E352" s="91" t="s">
        <v>2082</v>
      </c>
      <c r="F352" s="91" t="s">
        <v>18831</v>
      </c>
      <c r="G352" s="91"/>
    </row>
    <row r="353">
      <c r="A353" s="9" t="s">
        <v>4540</v>
      </c>
      <c r="B353" s="18" t="s">
        <v>10489</v>
      </c>
      <c r="C353" s="9" t="s">
        <v>5872</v>
      </c>
      <c r="D353" s="91" t="s">
        <v>18832</v>
      </c>
      <c r="E353" s="91" t="s">
        <v>4560</v>
      </c>
      <c r="F353" s="91" t="s">
        <v>18833</v>
      </c>
      <c r="G353" s="91"/>
    </row>
    <row r="354">
      <c r="A354" s="9" t="s">
        <v>13028</v>
      </c>
      <c r="B354" s="18" t="s">
        <v>13029</v>
      </c>
      <c r="C354" s="9" t="s">
        <v>2101</v>
      </c>
      <c r="D354" s="91" t="s">
        <v>18834</v>
      </c>
      <c r="E354" s="91"/>
      <c r="F354" s="91" t="s">
        <v>18831</v>
      </c>
      <c r="G354" s="91"/>
    </row>
    <row r="355">
      <c r="A355" s="9" t="s">
        <v>230</v>
      </c>
      <c r="B355" s="18" t="s">
        <v>10943</v>
      </c>
      <c r="C355" s="9" t="s">
        <v>2598</v>
      </c>
      <c r="D355" s="91" t="s">
        <v>16581</v>
      </c>
      <c r="E355" s="91"/>
      <c r="F355" s="91"/>
      <c r="G355" s="91"/>
    </row>
    <row r="356">
      <c r="A356" s="9" t="s">
        <v>230</v>
      </c>
      <c r="B356" s="18" t="s">
        <v>10943</v>
      </c>
      <c r="C356" s="9" t="s">
        <v>2598</v>
      </c>
      <c r="D356" s="91" t="s">
        <v>18835</v>
      </c>
      <c r="E356" s="91"/>
      <c r="F356" s="91"/>
      <c r="G356" s="91"/>
    </row>
    <row r="357">
      <c r="A357" s="9" t="s">
        <v>230</v>
      </c>
      <c r="B357" s="18" t="s">
        <v>10943</v>
      </c>
      <c r="C357" s="9" t="s">
        <v>2598</v>
      </c>
      <c r="D357" s="91" t="s">
        <v>18836</v>
      </c>
      <c r="E357" s="91"/>
      <c r="F357" s="91"/>
      <c r="G357" s="91"/>
    </row>
    <row r="358">
      <c r="A358" s="9" t="s">
        <v>230</v>
      </c>
      <c r="B358" s="18" t="s">
        <v>10943</v>
      </c>
      <c r="C358" s="9" t="s">
        <v>2598</v>
      </c>
      <c r="D358" s="91" t="s">
        <v>18837</v>
      </c>
      <c r="E358" s="91"/>
      <c r="F358" s="91"/>
      <c r="G358" s="91"/>
    </row>
    <row r="359">
      <c r="A359" s="9" t="s">
        <v>230</v>
      </c>
      <c r="B359" s="18" t="s">
        <v>13005</v>
      </c>
      <c r="C359" s="9" t="s">
        <v>2598</v>
      </c>
      <c r="D359" s="91" t="s">
        <v>13006</v>
      </c>
      <c r="E359" s="91"/>
      <c r="F359" s="91"/>
      <c r="G359" s="91"/>
    </row>
    <row r="360">
      <c r="A360" s="9" t="s">
        <v>6685</v>
      </c>
      <c r="B360" s="18" t="s">
        <v>8322</v>
      </c>
      <c r="C360" s="9" t="s">
        <v>18838</v>
      </c>
      <c r="D360" s="91" t="s">
        <v>18839</v>
      </c>
      <c r="E360" s="91"/>
      <c r="F360" s="91" t="s">
        <v>18840</v>
      </c>
      <c r="G360" s="91"/>
    </row>
    <row r="361">
      <c r="A361" s="9" t="s">
        <v>6685</v>
      </c>
      <c r="B361" s="18" t="s">
        <v>8322</v>
      </c>
      <c r="C361" s="9" t="s">
        <v>10507</v>
      </c>
      <c r="D361" s="91" t="s">
        <v>10508</v>
      </c>
      <c r="E361" s="91"/>
      <c r="F361" s="91"/>
      <c r="G361" s="91"/>
    </row>
    <row r="362">
      <c r="A362" s="9" t="s">
        <v>6685</v>
      </c>
      <c r="B362" s="18" t="s">
        <v>8322</v>
      </c>
      <c r="C362" s="9" t="s">
        <v>18841</v>
      </c>
      <c r="D362" s="91" t="s">
        <v>18842</v>
      </c>
      <c r="E362" s="91"/>
      <c r="F362" s="91"/>
      <c r="G362" s="91"/>
    </row>
    <row r="363">
      <c r="A363" s="9" t="s">
        <v>248</v>
      </c>
      <c r="B363" s="18" t="s">
        <v>5986</v>
      </c>
      <c r="C363" s="9" t="s">
        <v>18843</v>
      </c>
      <c r="D363" s="91"/>
      <c r="E363" s="91" t="s">
        <v>18844</v>
      </c>
      <c r="F363" s="91" t="s">
        <v>18845</v>
      </c>
      <c r="G363" s="91"/>
    </row>
    <row r="364">
      <c r="A364" s="9" t="s">
        <v>248</v>
      </c>
      <c r="B364" s="18" t="s">
        <v>10930</v>
      </c>
      <c r="C364" s="9" t="s">
        <v>13432</v>
      </c>
      <c r="D364" s="91" t="s">
        <v>18846</v>
      </c>
      <c r="E364" s="91"/>
      <c r="F364" s="91" t="s">
        <v>18847</v>
      </c>
      <c r="G364" s="91"/>
    </row>
    <row r="365">
      <c r="A365" s="220" t="s">
        <v>366</v>
      </c>
      <c r="B365" s="1"/>
      <c r="C365" s="1"/>
      <c r="D365" s="1"/>
      <c r="E365" s="1"/>
      <c r="F365" s="1"/>
      <c r="G365" s="1"/>
    </row>
    <row r="366">
      <c r="A366" s="9" t="s">
        <v>316</v>
      </c>
      <c r="B366" s="18" t="s">
        <v>5427</v>
      </c>
      <c r="C366" s="9"/>
      <c r="D366" s="91"/>
      <c r="E366" s="91"/>
      <c r="F366" s="91" t="s">
        <v>15426</v>
      </c>
      <c r="G366" s="91"/>
    </row>
    <row r="367">
      <c r="A367" s="9" t="s">
        <v>4540</v>
      </c>
      <c r="B367" s="18" t="s">
        <v>10489</v>
      </c>
      <c r="C367" s="9"/>
      <c r="D367" s="91"/>
      <c r="E367" s="91" t="s">
        <v>18848</v>
      </c>
      <c r="F367" s="91"/>
      <c r="G367" s="91"/>
    </row>
    <row r="368">
      <c r="A368" s="1" t="s">
        <v>18849</v>
      </c>
    </row>
    <row r="369">
      <c r="A369" s="9" t="s">
        <v>8313</v>
      </c>
      <c r="B369" s="18" t="s">
        <v>8314</v>
      </c>
      <c r="C369" s="9" t="s">
        <v>7624</v>
      </c>
      <c r="D369" s="91" t="s">
        <v>18850</v>
      </c>
      <c r="E369" s="91"/>
      <c r="F369" s="91" t="s">
        <v>18851</v>
      </c>
      <c r="G369" s="91"/>
    </row>
    <row r="370">
      <c r="A370" s="9" t="s">
        <v>8313</v>
      </c>
      <c r="B370" s="18" t="s">
        <v>8314</v>
      </c>
      <c r="C370" s="9" t="s">
        <v>7624</v>
      </c>
      <c r="D370" s="91" t="s">
        <v>18583</v>
      </c>
      <c r="E370" s="91"/>
      <c r="F370" s="91" t="s">
        <v>18852</v>
      </c>
      <c r="G370" s="91"/>
    </row>
    <row r="371">
      <c r="A371" s="9" t="s">
        <v>316</v>
      </c>
      <c r="B371" s="18" t="s">
        <v>1446</v>
      </c>
      <c r="C371" s="9" t="s">
        <v>18853</v>
      </c>
      <c r="D371" s="91" t="s">
        <v>8497</v>
      </c>
      <c r="E371" s="91"/>
      <c r="F371" s="91" t="s">
        <v>18854</v>
      </c>
      <c r="G371" s="91"/>
    </row>
    <row r="372">
      <c r="A372" s="9" t="s">
        <v>316</v>
      </c>
      <c r="B372" s="18" t="s">
        <v>1446</v>
      </c>
      <c r="C372" s="9" t="s">
        <v>18855</v>
      </c>
      <c r="D372" s="91" t="s">
        <v>15787</v>
      </c>
      <c r="E372" s="91"/>
      <c r="F372" s="91" t="s">
        <v>18856</v>
      </c>
      <c r="G372" s="91"/>
    </row>
    <row r="373">
      <c r="A373" s="9" t="s">
        <v>316</v>
      </c>
      <c r="B373" s="18" t="s">
        <v>1446</v>
      </c>
      <c r="C373" s="9" t="s">
        <v>18857</v>
      </c>
      <c r="D373" s="91" t="s">
        <v>18858</v>
      </c>
      <c r="E373" s="91"/>
      <c r="F373" s="91" t="s">
        <v>18859</v>
      </c>
      <c r="G373" s="91"/>
    </row>
    <row r="374">
      <c r="A374" s="9" t="s">
        <v>316</v>
      </c>
      <c r="B374" s="18" t="s">
        <v>1446</v>
      </c>
      <c r="C374" s="9" t="s">
        <v>18860</v>
      </c>
      <c r="D374" s="91" t="s">
        <v>18861</v>
      </c>
      <c r="E374" s="91"/>
      <c r="F374" s="91" t="s">
        <v>18862</v>
      </c>
      <c r="G374" s="91"/>
    </row>
    <row r="375">
      <c r="A375" s="9" t="s">
        <v>316</v>
      </c>
      <c r="B375" s="18" t="s">
        <v>1446</v>
      </c>
      <c r="C375" s="9" t="s">
        <v>9637</v>
      </c>
      <c r="D375" s="91" t="s">
        <v>9638</v>
      </c>
      <c r="E375" s="91"/>
      <c r="F375" s="91" t="s">
        <v>18863</v>
      </c>
      <c r="G375" s="91"/>
    </row>
    <row r="376">
      <c r="A376" s="9" t="s">
        <v>316</v>
      </c>
      <c r="B376" s="18" t="s">
        <v>5427</v>
      </c>
      <c r="C376" s="9"/>
      <c r="D376" s="91" t="s">
        <v>18864</v>
      </c>
      <c r="E376" s="91"/>
      <c r="F376" s="91" t="s">
        <v>18865</v>
      </c>
      <c r="G376" s="91"/>
    </row>
    <row r="377">
      <c r="A377" s="9" t="s">
        <v>316</v>
      </c>
      <c r="B377" s="18" t="s">
        <v>6615</v>
      </c>
      <c r="C377" s="9"/>
      <c r="D377" s="91"/>
      <c r="E377" s="91" t="s">
        <v>18866</v>
      </c>
      <c r="F377" s="91" t="s">
        <v>18867</v>
      </c>
      <c r="G377" s="91"/>
    </row>
    <row r="378">
      <c r="A378" s="9" t="s">
        <v>4540</v>
      </c>
      <c r="B378" s="18" t="s">
        <v>5034</v>
      </c>
      <c r="C378" s="9" t="s">
        <v>18868</v>
      </c>
      <c r="D378" s="91" t="s">
        <v>18869</v>
      </c>
      <c r="E378" s="91"/>
      <c r="F378" s="91" t="s">
        <v>18870</v>
      </c>
      <c r="G378" s="91"/>
    </row>
    <row r="379">
      <c r="A379" s="9" t="s">
        <v>4540</v>
      </c>
      <c r="B379" s="18" t="s">
        <v>5034</v>
      </c>
      <c r="C379" s="9" t="s">
        <v>18871</v>
      </c>
      <c r="D379" s="91" t="s">
        <v>5111</v>
      </c>
      <c r="E379" s="91"/>
      <c r="F379" s="91" t="s">
        <v>18870</v>
      </c>
      <c r="G379" s="91"/>
    </row>
    <row r="380">
      <c r="A380" s="9" t="s">
        <v>326</v>
      </c>
      <c r="B380" s="18" t="s">
        <v>10291</v>
      </c>
      <c r="C380" s="9"/>
      <c r="D380" s="91" t="s">
        <v>18872</v>
      </c>
      <c r="E380" s="91"/>
      <c r="F380" s="91" t="s">
        <v>18873</v>
      </c>
      <c r="G380" s="91"/>
    </row>
    <row r="381">
      <c r="A381" s="9" t="s">
        <v>326</v>
      </c>
      <c r="B381" s="18" t="s">
        <v>18874</v>
      </c>
      <c r="C381" s="9"/>
      <c r="D381" s="91"/>
      <c r="E381" s="91"/>
      <c r="F381" s="91" t="s">
        <v>18875</v>
      </c>
      <c r="G381" s="91"/>
    </row>
    <row r="382">
      <c r="A382" s="9" t="s">
        <v>6685</v>
      </c>
      <c r="B382" s="18" t="s">
        <v>6686</v>
      </c>
      <c r="C382" s="9" t="s">
        <v>18876</v>
      </c>
      <c r="D382" s="91" t="s">
        <v>18877</v>
      </c>
      <c r="E382" s="91"/>
      <c r="F382" s="91" t="s">
        <v>18878</v>
      </c>
      <c r="G382" s="91"/>
    </row>
    <row r="383">
      <c r="A383" s="9" t="s">
        <v>6685</v>
      </c>
      <c r="B383" s="18" t="s">
        <v>8322</v>
      </c>
      <c r="C383" s="9" t="s">
        <v>8323</v>
      </c>
      <c r="D383" s="91" t="s">
        <v>18879</v>
      </c>
      <c r="E383" s="91"/>
      <c r="F383" s="91" t="s">
        <v>18880</v>
      </c>
      <c r="G383" s="91"/>
    </row>
    <row r="384">
      <c r="A384" s="9" t="s">
        <v>6685</v>
      </c>
      <c r="B384" s="18" t="s">
        <v>8322</v>
      </c>
      <c r="C384" s="9" t="s">
        <v>18881</v>
      </c>
      <c r="D384" s="91" t="s">
        <v>18882</v>
      </c>
      <c r="E384" s="91" t="s">
        <v>3971</v>
      </c>
      <c r="F384" s="91" t="s">
        <v>18875</v>
      </c>
      <c r="G384" s="91"/>
    </row>
    <row r="385">
      <c r="A385" s="9" t="s">
        <v>5496</v>
      </c>
      <c r="B385" s="18" t="s">
        <v>5497</v>
      </c>
      <c r="C385" s="9" t="s">
        <v>13537</v>
      </c>
      <c r="D385" s="91" t="s">
        <v>18883</v>
      </c>
      <c r="E385" s="91" t="s">
        <v>674</v>
      </c>
      <c r="F385" s="91" t="s">
        <v>18884</v>
      </c>
      <c r="G385" s="91"/>
    </row>
    <row r="386">
      <c r="A386" s="9" t="s">
        <v>5496</v>
      </c>
      <c r="B386" s="18" t="s">
        <v>5497</v>
      </c>
      <c r="C386" s="9" t="s">
        <v>13593</v>
      </c>
      <c r="D386" s="91" t="s">
        <v>18885</v>
      </c>
      <c r="E386" s="91" t="s">
        <v>18371</v>
      </c>
      <c r="F386" s="91" t="s">
        <v>18886</v>
      </c>
      <c r="G386" s="91"/>
    </row>
    <row r="387">
      <c r="A387" s="9" t="s">
        <v>5496</v>
      </c>
      <c r="B387" s="18" t="s">
        <v>10511</v>
      </c>
      <c r="C387" s="9" t="s">
        <v>10518</v>
      </c>
      <c r="D387" s="91" t="s">
        <v>18887</v>
      </c>
      <c r="E387" s="91" t="s">
        <v>426</v>
      </c>
      <c r="F387" s="91" t="s">
        <v>18888</v>
      </c>
      <c r="G387" s="91"/>
    </row>
    <row r="388">
      <c r="A388" s="9" t="s">
        <v>5496</v>
      </c>
      <c r="B388" s="18" t="s">
        <v>10511</v>
      </c>
      <c r="C388" s="9" t="s">
        <v>13593</v>
      </c>
      <c r="D388" s="91" t="s">
        <v>18889</v>
      </c>
      <c r="E388" s="91" t="s">
        <v>8502</v>
      </c>
      <c r="F388" s="91" t="s">
        <v>18890</v>
      </c>
      <c r="G388" s="91"/>
    </row>
    <row r="389">
      <c r="A389" s="9" t="s">
        <v>6119</v>
      </c>
      <c r="B389" s="18" t="s">
        <v>18891</v>
      </c>
      <c r="C389" s="9" t="s">
        <v>18892</v>
      </c>
      <c r="D389" s="91" t="s">
        <v>18893</v>
      </c>
      <c r="E389" s="91" t="s">
        <v>18894</v>
      </c>
      <c r="F389" s="91" t="s">
        <v>18895</v>
      </c>
      <c r="G389" s="91"/>
    </row>
    <row r="390">
      <c r="A390" s="9" t="s">
        <v>248</v>
      </c>
      <c r="B390" s="18" t="s">
        <v>9851</v>
      </c>
      <c r="C390" s="9" t="s">
        <v>5067</v>
      </c>
      <c r="D390" s="91" t="s">
        <v>9852</v>
      </c>
      <c r="E390" s="91"/>
      <c r="F390" s="91" t="s">
        <v>18865</v>
      </c>
      <c r="G390" s="91"/>
    </row>
    <row r="391">
      <c r="A391" s="9" t="s">
        <v>248</v>
      </c>
      <c r="B391" s="18" t="s">
        <v>9851</v>
      </c>
      <c r="C391" s="9" t="s">
        <v>5067</v>
      </c>
      <c r="D391" s="91" t="s">
        <v>5651</v>
      </c>
      <c r="E391" s="91"/>
      <c r="F391" s="91" t="s">
        <v>18896</v>
      </c>
      <c r="G391" s="91"/>
    </row>
    <row r="392">
      <c r="A392" s="9" t="s">
        <v>248</v>
      </c>
      <c r="B392" s="18" t="s">
        <v>9851</v>
      </c>
      <c r="C392" s="9" t="s">
        <v>5067</v>
      </c>
      <c r="D392" s="91" t="s">
        <v>18897</v>
      </c>
      <c r="E392" s="91"/>
      <c r="F392" s="91" t="s">
        <v>18898</v>
      </c>
      <c r="G392" s="91"/>
    </row>
    <row r="393">
      <c r="A393" s="9" t="s">
        <v>248</v>
      </c>
      <c r="B393" s="18" t="s">
        <v>9851</v>
      </c>
      <c r="C393" s="9" t="s">
        <v>5067</v>
      </c>
      <c r="D393" s="91" t="s">
        <v>18899</v>
      </c>
      <c r="E393" s="91"/>
      <c r="F393" s="91" t="s">
        <v>18900</v>
      </c>
      <c r="G393" s="91"/>
    </row>
    <row r="394">
      <c r="A394" s="9" t="s">
        <v>248</v>
      </c>
      <c r="B394" s="18" t="s">
        <v>9851</v>
      </c>
      <c r="C394" s="9" t="s">
        <v>5067</v>
      </c>
      <c r="D394" s="91" t="s">
        <v>18901</v>
      </c>
      <c r="E394" s="91"/>
      <c r="F394" s="91" t="s">
        <v>18900</v>
      </c>
      <c r="G394" s="91"/>
    </row>
    <row r="395">
      <c r="A395" s="9" t="s">
        <v>248</v>
      </c>
      <c r="B395" s="18" t="s">
        <v>9851</v>
      </c>
      <c r="C395" s="9" t="s">
        <v>5067</v>
      </c>
      <c r="D395" s="91" t="s">
        <v>16063</v>
      </c>
      <c r="E395" s="91"/>
      <c r="F395" s="91" t="s">
        <v>18902</v>
      </c>
      <c r="G395" s="91"/>
    </row>
    <row r="396">
      <c r="A396" s="9" t="s">
        <v>248</v>
      </c>
      <c r="B396" s="18" t="s">
        <v>9851</v>
      </c>
      <c r="C396" s="9" t="s">
        <v>5067</v>
      </c>
      <c r="D396" s="91" t="s">
        <v>9855</v>
      </c>
      <c r="E396" s="91"/>
      <c r="F396" s="91" t="s">
        <v>18873</v>
      </c>
      <c r="G396" s="91"/>
    </row>
    <row r="397">
      <c r="A397" s="9" t="s">
        <v>248</v>
      </c>
      <c r="B397" s="18" t="s">
        <v>9851</v>
      </c>
      <c r="C397" s="9" t="s">
        <v>5067</v>
      </c>
      <c r="D397" s="91" t="s">
        <v>18903</v>
      </c>
      <c r="E397" s="91"/>
      <c r="F397" s="91" t="s">
        <v>18904</v>
      </c>
      <c r="G397" s="91"/>
    </row>
    <row r="398">
      <c r="A398" s="9" t="s">
        <v>248</v>
      </c>
      <c r="B398" s="18" t="s">
        <v>9851</v>
      </c>
      <c r="C398" s="9" t="s">
        <v>5067</v>
      </c>
      <c r="D398" s="91" t="s">
        <v>18905</v>
      </c>
      <c r="E398" s="91"/>
      <c r="F398" s="91" t="s">
        <v>18906</v>
      </c>
      <c r="G398" s="91"/>
    </row>
    <row r="399">
      <c r="A399" s="9" t="s">
        <v>248</v>
      </c>
      <c r="B399" s="18" t="s">
        <v>9856</v>
      </c>
      <c r="C399" s="9" t="s">
        <v>4581</v>
      </c>
      <c r="D399" s="91" t="s">
        <v>698</v>
      </c>
      <c r="E399" s="91"/>
      <c r="F399" s="91" t="s">
        <v>18895</v>
      </c>
      <c r="G399" s="91"/>
    </row>
    <row r="400">
      <c r="A400" s="9" t="s">
        <v>248</v>
      </c>
      <c r="B400" s="18" t="s">
        <v>10537</v>
      </c>
      <c r="C400" s="9" t="s">
        <v>4581</v>
      </c>
      <c r="D400" s="91" t="s">
        <v>10541</v>
      </c>
      <c r="E400" s="91" t="s">
        <v>18907</v>
      </c>
      <c r="F400" s="91" t="s">
        <v>18908</v>
      </c>
      <c r="G400" s="91"/>
    </row>
    <row r="401">
      <c r="A401" s="9" t="s">
        <v>5679</v>
      </c>
      <c r="B401" s="18" t="s">
        <v>15951</v>
      </c>
      <c r="C401" s="9" t="s">
        <v>18909</v>
      </c>
      <c r="D401" s="91" t="s">
        <v>15201</v>
      </c>
      <c r="F401" s="91" t="s">
        <v>18910</v>
      </c>
      <c r="G401" s="91"/>
    </row>
    <row r="402">
      <c r="A402" s="9" t="s">
        <v>5679</v>
      </c>
      <c r="B402" s="18" t="s">
        <v>15951</v>
      </c>
      <c r="C402" s="9" t="s">
        <v>18911</v>
      </c>
      <c r="D402" s="91"/>
      <c r="E402" s="91"/>
      <c r="F402" s="91" t="s">
        <v>18910</v>
      </c>
      <c r="G402" s="91"/>
    </row>
    <row r="403">
      <c r="A403" s="9" t="s">
        <v>388</v>
      </c>
      <c r="B403" s="18" t="s">
        <v>8130</v>
      </c>
      <c r="C403" s="9" t="s">
        <v>15642</v>
      </c>
      <c r="D403" s="91" t="s">
        <v>15643</v>
      </c>
      <c r="E403" s="91"/>
      <c r="F403" s="91" t="s">
        <v>18912</v>
      </c>
      <c r="G403" s="91"/>
    </row>
    <row r="404">
      <c r="A404" s="9" t="s">
        <v>388</v>
      </c>
      <c r="B404" s="18" t="s">
        <v>18675</v>
      </c>
      <c r="C404" s="9" t="s">
        <v>18913</v>
      </c>
      <c r="D404" s="91" t="s">
        <v>18677</v>
      </c>
      <c r="E404" s="91"/>
      <c r="F404" s="91" t="s">
        <v>18914</v>
      </c>
      <c r="G404" s="91"/>
    </row>
    <row r="405">
      <c r="A405" s="9" t="s">
        <v>388</v>
      </c>
      <c r="B405" s="18" t="s">
        <v>18675</v>
      </c>
      <c r="C405" s="9" t="s">
        <v>18915</v>
      </c>
      <c r="D405" s="91" t="s">
        <v>18916</v>
      </c>
      <c r="E405" s="91"/>
      <c r="F405" s="10" t="s">
        <v>18912</v>
      </c>
      <c r="G405" s="10"/>
    </row>
    <row r="406">
      <c r="A406" s="9" t="s">
        <v>388</v>
      </c>
      <c r="B406" s="18" t="s">
        <v>18675</v>
      </c>
      <c r="C406" s="9" t="s">
        <v>18917</v>
      </c>
      <c r="D406" s="91" t="s">
        <v>18918</v>
      </c>
      <c r="E406" s="91"/>
      <c r="F406" s="91" t="s">
        <v>18919</v>
      </c>
      <c r="G406" s="91"/>
    </row>
    <row r="407">
      <c r="A407" s="9" t="s">
        <v>388</v>
      </c>
      <c r="B407" s="18" t="s">
        <v>18675</v>
      </c>
      <c r="C407" s="9" t="s">
        <v>18920</v>
      </c>
      <c r="D407" s="91" t="s">
        <v>18921</v>
      </c>
      <c r="E407" s="91"/>
      <c r="F407" s="91" t="s">
        <v>18922</v>
      </c>
      <c r="G407" s="91"/>
    </row>
    <row r="408">
      <c r="A408" s="9" t="s">
        <v>388</v>
      </c>
      <c r="B408" s="18" t="s">
        <v>11194</v>
      </c>
      <c r="C408" s="9" t="s">
        <v>18923</v>
      </c>
      <c r="D408" s="91" t="s">
        <v>18924</v>
      </c>
      <c r="E408" s="91"/>
      <c r="F408" s="91" t="s">
        <v>18875</v>
      </c>
      <c r="G408" s="91"/>
    </row>
    <row r="409">
      <c r="A409" s="9" t="s">
        <v>388</v>
      </c>
      <c r="B409" s="18" t="s">
        <v>11194</v>
      </c>
      <c r="C409" s="9" t="s">
        <v>18925</v>
      </c>
      <c r="D409" s="91" t="s">
        <v>18926</v>
      </c>
      <c r="E409" s="91"/>
      <c r="F409" s="91" t="s">
        <v>18875</v>
      </c>
      <c r="G409" s="91"/>
    </row>
    <row r="410">
      <c r="A410" s="9" t="s">
        <v>388</v>
      </c>
      <c r="B410" s="18" t="s">
        <v>14575</v>
      </c>
      <c r="C410" s="9" t="s">
        <v>18927</v>
      </c>
      <c r="D410" s="91" t="s">
        <v>18928</v>
      </c>
      <c r="E410" s="91" t="s">
        <v>18929</v>
      </c>
      <c r="F410" s="91" t="s">
        <v>18930</v>
      </c>
      <c r="G410" s="91"/>
    </row>
    <row r="411">
      <c r="A411" s="9" t="s">
        <v>5153</v>
      </c>
      <c r="B411" s="18" t="s">
        <v>18931</v>
      </c>
      <c r="C411" s="9"/>
      <c r="D411" s="91"/>
      <c r="E411" s="91" t="s">
        <v>18932</v>
      </c>
      <c r="F411" s="91" t="s">
        <v>18900</v>
      </c>
      <c r="G411" s="91"/>
    </row>
    <row r="412">
      <c r="A412" s="220" t="s">
        <v>366</v>
      </c>
      <c r="B412" s="1"/>
      <c r="C412" s="1"/>
      <c r="D412" s="1"/>
      <c r="E412" s="1"/>
      <c r="F412" s="1"/>
      <c r="G412" s="1"/>
    </row>
    <row r="413">
      <c r="A413" s="9" t="s">
        <v>316</v>
      </c>
      <c r="B413" s="18" t="s">
        <v>5427</v>
      </c>
      <c r="C413" s="9"/>
      <c r="D413" s="91"/>
      <c r="E413" s="91"/>
      <c r="F413" s="91" t="s">
        <v>18933</v>
      </c>
      <c r="G413" s="91"/>
    </row>
    <row r="414">
      <c r="A414" s="9" t="s">
        <v>316</v>
      </c>
      <c r="B414" s="18" t="s">
        <v>1446</v>
      </c>
      <c r="C414" s="9"/>
      <c r="D414" s="91"/>
      <c r="E414" s="91" t="s">
        <v>674</v>
      </c>
      <c r="F414" s="91" t="s">
        <v>18934</v>
      </c>
      <c r="G414" s="91"/>
    </row>
    <row r="415">
      <c r="A415" s="9" t="s">
        <v>316</v>
      </c>
      <c r="B415" s="18" t="s">
        <v>1446</v>
      </c>
      <c r="C415" s="9"/>
      <c r="D415" s="91"/>
      <c r="E415" s="91" t="s">
        <v>5557</v>
      </c>
      <c r="F415" s="91" t="s">
        <v>18934</v>
      </c>
      <c r="G415" s="91"/>
    </row>
    <row r="416">
      <c r="A416" s="9" t="s">
        <v>316</v>
      </c>
      <c r="B416" s="18" t="s">
        <v>1446</v>
      </c>
      <c r="C416" s="9"/>
      <c r="D416" s="91"/>
      <c r="E416" s="91"/>
      <c r="F416" s="91" t="s">
        <v>18935</v>
      </c>
      <c r="G416" s="91"/>
    </row>
    <row r="417">
      <c r="A417" s="9" t="s">
        <v>230</v>
      </c>
      <c r="B417" s="18" t="s">
        <v>10504</v>
      </c>
      <c r="C417" s="9"/>
      <c r="D417" s="91"/>
      <c r="E417" s="91" t="s">
        <v>18936</v>
      </c>
      <c r="F417" s="91"/>
      <c r="G417" s="91"/>
    </row>
    <row r="418">
      <c r="A418" s="9" t="s">
        <v>248</v>
      </c>
      <c r="B418" s="18" t="s">
        <v>9856</v>
      </c>
      <c r="C418" s="9" t="s">
        <v>4581</v>
      </c>
      <c r="D418" s="91"/>
      <c r="E418" s="91" t="s">
        <v>18937</v>
      </c>
      <c r="F418" s="91" t="s">
        <v>18938</v>
      </c>
      <c r="G418" s="91"/>
    </row>
    <row r="419">
      <c r="A419" s="9" t="s">
        <v>388</v>
      </c>
      <c r="B419" s="18" t="s">
        <v>18939</v>
      </c>
      <c r="C419" s="9"/>
      <c r="D419" s="91"/>
      <c r="E419" s="91"/>
      <c r="F419" s="91" t="s">
        <v>18940</v>
      </c>
      <c r="G419" s="91"/>
    </row>
    <row r="420">
      <c r="A420" s="9" t="s">
        <v>368</v>
      </c>
      <c r="B420" s="18" t="s">
        <v>368</v>
      </c>
      <c r="C420" s="9"/>
      <c r="D420" s="91"/>
      <c r="E420" s="91" t="s">
        <v>698</v>
      </c>
      <c r="F420" s="91" t="s">
        <v>18941</v>
      </c>
      <c r="G420" s="91"/>
    </row>
    <row r="421">
      <c r="A421" s="17"/>
    </row>
    <row r="422">
      <c r="A422" s="15"/>
      <c r="G422" s="15"/>
    </row>
    <row r="423">
      <c r="G423" s="15"/>
    </row>
    <row r="424">
      <c r="G424" s="15"/>
    </row>
    <row r="425">
      <c r="A425" s="17"/>
    </row>
    <row r="426">
      <c r="A426" s="38" t="s">
        <v>18942</v>
      </c>
    </row>
    <row r="427">
      <c r="A427" s="1"/>
    </row>
    <row r="428">
      <c r="A428" s="1" t="s">
        <v>18943</v>
      </c>
    </row>
    <row r="429">
      <c r="A429" s="220" t="s">
        <v>366</v>
      </c>
      <c r="B429" s="1"/>
      <c r="C429" s="1"/>
      <c r="D429" s="1"/>
      <c r="E429" s="1"/>
      <c r="F429" s="1"/>
      <c r="G429" s="1"/>
    </row>
    <row r="430">
      <c r="A430" s="9" t="s">
        <v>4540</v>
      </c>
      <c r="B430" s="18" t="s">
        <v>368</v>
      </c>
      <c r="C430" s="9"/>
      <c r="D430" s="91"/>
      <c r="E430" s="91" t="s">
        <v>18944</v>
      </c>
      <c r="F430" s="91"/>
      <c r="G430" s="91"/>
    </row>
    <row r="431">
      <c r="A431" s="9" t="s">
        <v>230</v>
      </c>
      <c r="B431" s="18" t="s">
        <v>368</v>
      </c>
      <c r="C431" s="9"/>
      <c r="D431" s="91"/>
      <c r="E431" s="91"/>
      <c r="F431" s="91"/>
      <c r="G431" s="91"/>
    </row>
    <row r="432">
      <c r="A432" s="9" t="s">
        <v>6685</v>
      </c>
      <c r="B432" s="18" t="s">
        <v>368</v>
      </c>
      <c r="C432" s="9"/>
      <c r="D432" s="91"/>
      <c r="E432" s="91" t="s">
        <v>18945</v>
      </c>
      <c r="F432" s="91"/>
      <c r="G432" s="91"/>
    </row>
    <row r="433">
      <c r="A433" s="9" t="s">
        <v>248</v>
      </c>
      <c r="B433" s="18" t="s">
        <v>368</v>
      </c>
      <c r="C433" s="9"/>
      <c r="D433" s="91"/>
      <c r="E433" s="91"/>
      <c r="F433" s="91"/>
      <c r="G433" s="91"/>
    </row>
    <row r="434">
      <c r="A434" s="9" t="s">
        <v>248</v>
      </c>
      <c r="B434" s="18" t="s">
        <v>368</v>
      </c>
      <c r="C434" s="9"/>
      <c r="D434" s="91"/>
      <c r="E434" s="91"/>
      <c r="F434" s="91"/>
      <c r="G434" s="91"/>
    </row>
    <row r="435">
      <c r="A435" s="1" t="s">
        <v>18946</v>
      </c>
    </row>
    <row r="436">
      <c r="A436" s="9" t="s">
        <v>8313</v>
      </c>
      <c r="B436" s="18" t="s">
        <v>8314</v>
      </c>
      <c r="C436" s="9" t="s">
        <v>7624</v>
      </c>
      <c r="D436" s="91" t="s">
        <v>18850</v>
      </c>
      <c r="E436" s="91"/>
      <c r="F436" s="91" t="s">
        <v>18947</v>
      </c>
      <c r="G436" s="91"/>
    </row>
    <row r="437">
      <c r="A437" s="9" t="s">
        <v>8313</v>
      </c>
      <c r="B437" s="18" t="s">
        <v>8314</v>
      </c>
      <c r="C437" s="9" t="s">
        <v>7624</v>
      </c>
      <c r="D437" s="91" t="s">
        <v>18583</v>
      </c>
      <c r="E437" s="91"/>
      <c r="F437" s="91" t="s">
        <v>18947</v>
      </c>
      <c r="G437" s="91"/>
    </row>
    <row r="438">
      <c r="A438" s="9" t="s">
        <v>248</v>
      </c>
      <c r="B438" s="18" t="s">
        <v>249</v>
      </c>
      <c r="C438" s="9"/>
      <c r="D438" s="91" t="s">
        <v>16205</v>
      </c>
      <c r="E438" s="91"/>
      <c r="F438" s="91" t="s">
        <v>18948</v>
      </c>
      <c r="G438" s="91"/>
    </row>
    <row r="439">
      <c r="A439" s="9" t="s">
        <v>248</v>
      </c>
      <c r="B439" s="18" t="s">
        <v>9851</v>
      </c>
      <c r="C439" s="9" t="s">
        <v>6703</v>
      </c>
      <c r="D439" s="91" t="s">
        <v>13076</v>
      </c>
      <c r="E439" s="91"/>
      <c r="F439" s="155" t="s">
        <v>152</v>
      </c>
      <c r="G439" s="91"/>
    </row>
    <row r="440">
      <c r="A440" s="9" t="s">
        <v>248</v>
      </c>
      <c r="B440" s="18" t="s">
        <v>9851</v>
      </c>
      <c r="C440" s="9" t="s">
        <v>5067</v>
      </c>
      <c r="D440" s="91" t="s">
        <v>281</v>
      </c>
      <c r="E440" s="91"/>
      <c r="F440" s="91" t="s">
        <v>18949</v>
      </c>
      <c r="G440" s="91"/>
    </row>
    <row r="441">
      <c r="A441" s="220" t="s">
        <v>366</v>
      </c>
      <c r="B441" s="1"/>
      <c r="C441" s="1"/>
      <c r="D441" s="1"/>
      <c r="E441" s="1"/>
      <c r="F441" s="1"/>
      <c r="G441" s="1"/>
    </row>
    <row r="442">
      <c r="A442" s="9" t="s">
        <v>248</v>
      </c>
      <c r="B442" s="18" t="s">
        <v>249</v>
      </c>
      <c r="C442" s="9"/>
      <c r="D442" s="91"/>
      <c r="E442" s="91" t="s">
        <v>18950</v>
      </c>
      <c r="F442" s="91" t="s">
        <v>18951</v>
      </c>
      <c r="G442" s="91"/>
    </row>
    <row r="443">
      <c r="A443" s="1" t="s">
        <v>18952</v>
      </c>
    </row>
    <row r="444">
      <c r="A444" s="9" t="s">
        <v>1402</v>
      </c>
      <c r="B444" s="18" t="s">
        <v>1403</v>
      </c>
      <c r="C444" s="9" t="s">
        <v>1404</v>
      </c>
      <c r="D444" s="91" t="s">
        <v>1407</v>
      </c>
      <c r="E444" s="91"/>
      <c r="F444" s="10" t="s">
        <v>18953</v>
      </c>
      <c r="G444" s="10"/>
    </row>
    <row r="445">
      <c r="A445" s="220" t="s">
        <v>366</v>
      </c>
      <c r="B445" s="1"/>
      <c r="C445" s="1"/>
      <c r="D445" s="1"/>
      <c r="E445" s="1"/>
      <c r="F445" s="1"/>
      <c r="G445" s="1"/>
    </row>
    <row r="446">
      <c r="A446" s="9" t="s">
        <v>316</v>
      </c>
      <c r="B446" s="18" t="s">
        <v>1446</v>
      </c>
      <c r="C446" s="9"/>
      <c r="D446" s="91"/>
      <c r="E446" s="91" t="s">
        <v>4335</v>
      </c>
      <c r="F446" s="10"/>
      <c r="G446" s="10"/>
    </row>
    <row r="447">
      <c r="A447" s="17"/>
    </row>
    <row r="448">
      <c r="A448" s="15"/>
    </row>
    <row r="451">
      <c r="A451" s="219"/>
    </row>
    <row r="452">
      <c r="A452" s="38" t="s">
        <v>18954</v>
      </c>
    </row>
    <row r="453">
      <c r="A453" s="1"/>
    </row>
    <row r="454">
      <c r="A454" s="1" t="s">
        <v>18955</v>
      </c>
    </row>
    <row r="455">
      <c r="A455" s="9" t="s">
        <v>316</v>
      </c>
      <c r="B455" s="18" t="s">
        <v>1446</v>
      </c>
      <c r="C455" s="9" t="s">
        <v>7045</v>
      </c>
      <c r="D455" s="91" t="s">
        <v>1448</v>
      </c>
      <c r="E455" s="91"/>
      <c r="F455" s="10" t="s">
        <v>18956</v>
      </c>
      <c r="G455" s="10"/>
    </row>
    <row r="456">
      <c r="A456" s="9" t="s">
        <v>6685</v>
      </c>
      <c r="B456" s="18" t="s">
        <v>6686</v>
      </c>
      <c r="C456" s="9" t="s">
        <v>18957</v>
      </c>
      <c r="D456" s="91" t="s">
        <v>18958</v>
      </c>
      <c r="E456" s="91"/>
      <c r="F456" s="10" t="s">
        <v>18959</v>
      </c>
      <c r="G456" s="10"/>
    </row>
    <row r="457">
      <c r="A457" s="9" t="s">
        <v>6685</v>
      </c>
      <c r="B457" s="18" t="s">
        <v>8322</v>
      </c>
      <c r="C457" s="9" t="s">
        <v>18838</v>
      </c>
      <c r="D457" s="91" t="s">
        <v>18879</v>
      </c>
      <c r="E457" s="91"/>
      <c r="F457" s="10" t="s">
        <v>18960</v>
      </c>
      <c r="G457" s="10"/>
    </row>
    <row r="458">
      <c r="A458" s="9" t="s">
        <v>248</v>
      </c>
      <c r="B458" s="18" t="s">
        <v>4908</v>
      </c>
      <c r="C458" s="9"/>
      <c r="D458" s="91" t="s">
        <v>4557</v>
      </c>
      <c r="E458" s="91"/>
      <c r="F458" s="10" t="s">
        <v>18961</v>
      </c>
      <c r="G458" s="10"/>
    </row>
    <row r="459">
      <c r="A459" s="9" t="s">
        <v>248</v>
      </c>
      <c r="B459" s="18" t="s">
        <v>4908</v>
      </c>
      <c r="C459" s="9"/>
      <c r="D459" s="91" t="s">
        <v>280</v>
      </c>
      <c r="E459" s="91"/>
      <c r="F459" s="10" t="s">
        <v>18962</v>
      </c>
      <c r="G459" s="10"/>
    </row>
    <row r="460">
      <c r="A460" s="9" t="s">
        <v>248</v>
      </c>
      <c r="B460" s="18" t="s">
        <v>4908</v>
      </c>
      <c r="C460" s="9"/>
      <c r="D460" s="91" t="s">
        <v>10776</v>
      </c>
      <c r="E460" s="91"/>
      <c r="F460" s="10" t="s">
        <v>18963</v>
      </c>
      <c r="G460" s="10"/>
    </row>
    <row r="461">
      <c r="A461" s="9" t="s">
        <v>248</v>
      </c>
      <c r="B461" s="18" t="s">
        <v>9851</v>
      </c>
      <c r="C461" s="9" t="s">
        <v>4504</v>
      </c>
      <c r="D461" s="91" t="s">
        <v>18964</v>
      </c>
      <c r="E461" s="91"/>
      <c r="F461" s="10" t="s">
        <v>18965</v>
      </c>
      <c r="G461" s="10"/>
    </row>
    <row r="462">
      <c r="A462" s="9" t="s">
        <v>248</v>
      </c>
      <c r="B462" s="18" t="s">
        <v>9851</v>
      </c>
      <c r="C462" s="9" t="s">
        <v>4509</v>
      </c>
      <c r="D462" s="91" t="s">
        <v>18966</v>
      </c>
      <c r="E462" s="91"/>
      <c r="F462" s="10" t="s">
        <v>18967</v>
      </c>
      <c r="G462" s="10"/>
    </row>
    <row r="463">
      <c r="A463" s="9" t="s">
        <v>248</v>
      </c>
      <c r="B463" s="18" t="s">
        <v>9851</v>
      </c>
      <c r="C463" s="9" t="s">
        <v>5067</v>
      </c>
      <c r="D463" s="91" t="s">
        <v>5524</v>
      </c>
      <c r="E463" s="91"/>
      <c r="F463" s="10" t="s">
        <v>18968</v>
      </c>
      <c r="G463" s="10"/>
    </row>
    <row r="464">
      <c r="A464" s="9" t="s">
        <v>248</v>
      </c>
      <c r="B464" s="18" t="s">
        <v>9851</v>
      </c>
      <c r="C464" s="9" t="s">
        <v>5067</v>
      </c>
      <c r="D464" s="91" t="s">
        <v>18969</v>
      </c>
      <c r="E464" s="91"/>
      <c r="F464" s="10" t="s">
        <v>18970</v>
      </c>
      <c r="G464" s="10"/>
    </row>
    <row r="465">
      <c r="A465" s="9" t="s">
        <v>248</v>
      </c>
      <c r="B465" s="18" t="s">
        <v>11069</v>
      </c>
      <c r="C465" s="9" t="s">
        <v>4581</v>
      </c>
      <c r="D465" s="91" t="s">
        <v>18971</v>
      </c>
      <c r="E465" s="91"/>
      <c r="F465" s="10" t="s">
        <v>18972</v>
      </c>
      <c r="G465" s="10"/>
    </row>
    <row r="466">
      <c r="A466" s="9" t="s">
        <v>248</v>
      </c>
      <c r="B466" s="18" t="s">
        <v>9484</v>
      </c>
      <c r="C466" s="9" t="s">
        <v>4581</v>
      </c>
      <c r="D466" s="91" t="s">
        <v>18973</v>
      </c>
      <c r="E466" s="91"/>
      <c r="F466" s="10" t="s">
        <v>18974</v>
      </c>
      <c r="G466" s="10"/>
    </row>
    <row r="467">
      <c r="A467" s="9" t="s">
        <v>248</v>
      </c>
      <c r="B467" s="18" t="s">
        <v>9484</v>
      </c>
      <c r="C467" s="9" t="s">
        <v>9485</v>
      </c>
      <c r="D467" s="91" t="s">
        <v>9486</v>
      </c>
      <c r="E467" s="91"/>
      <c r="F467" s="10" t="s">
        <v>18975</v>
      </c>
      <c r="G467" s="10"/>
    </row>
    <row r="468">
      <c r="A468" s="9" t="s">
        <v>388</v>
      </c>
      <c r="B468" s="18" t="s">
        <v>18633</v>
      </c>
      <c r="C468" s="9" t="s">
        <v>18976</v>
      </c>
      <c r="D468" s="91" t="s">
        <v>18977</v>
      </c>
      <c r="E468" s="91"/>
      <c r="F468" s="10" t="s">
        <v>18974</v>
      </c>
      <c r="G468" s="10"/>
    </row>
    <row r="469">
      <c r="A469" s="9" t="s">
        <v>388</v>
      </c>
      <c r="B469" s="18" t="s">
        <v>18939</v>
      </c>
      <c r="C469" s="9" t="s">
        <v>18978</v>
      </c>
      <c r="D469" s="91" t="s">
        <v>18979</v>
      </c>
      <c r="E469" s="91"/>
      <c r="F469" s="10" t="s">
        <v>18965</v>
      </c>
      <c r="G469" s="10"/>
    </row>
    <row r="470">
      <c r="A470" s="220" t="s">
        <v>366</v>
      </c>
      <c r="B470" s="1"/>
      <c r="C470" s="1"/>
      <c r="D470" s="1"/>
      <c r="E470" s="1"/>
      <c r="F470" s="1"/>
      <c r="G470" s="1"/>
    </row>
    <row r="471">
      <c r="A471" s="9" t="s">
        <v>642</v>
      </c>
      <c r="B471" s="18" t="s">
        <v>368</v>
      </c>
      <c r="C471" s="9"/>
      <c r="D471" s="91"/>
      <c r="E471" s="91"/>
      <c r="F471" s="10" t="s">
        <v>18980</v>
      </c>
      <c r="G471" s="10"/>
    </row>
    <row r="472">
      <c r="A472" s="9" t="s">
        <v>316</v>
      </c>
      <c r="B472" s="18" t="s">
        <v>1446</v>
      </c>
      <c r="C472" s="9"/>
      <c r="D472" s="91"/>
      <c r="E472" s="91" t="s">
        <v>14031</v>
      </c>
      <c r="F472" s="10" t="s">
        <v>18981</v>
      </c>
      <c r="G472" s="10"/>
    </row>
    <row r="473">
      <c r="A473" s="9" t="s">
        <v>316</v>
      </c>
      <c r="B473" s="18" t="s">
        <v>1446</v>
      </c>
      <c r="C473" s="9"/>
      <c r="D473" s="91"/>
      <c r="E473" s="91" t="s">
        <v>426</v>
      </c>
      <c r="F473" s="10" t="s">
        <v>18982</v>
      </c>
      <c r="G473" s="10"/>
    </row>
    <row r="474">
      <c r="A474" s="9" t="s">
        <v>316</v>
      </c>
      <c r="B474" s="18" t="s">
        <v>1446</v>
      </c>
      <c r="C474" s="9"/>
      <c r="D474" s="91"/>
      <c r="E474" s="91" t="s">
        <v>10328</v>
      </c>
      <c r="F474" s="10" t="s">
        <v>18983</v>
      </c>
      <c r="G474" s="10"/>
    </row>
    <row r="475">
      <c r="A475" s="9" t="s">
        <v>316</v>
      </c>
      <c r="B475" s="18" t="s">
        <v>5427</v>
      </c>
      <c r="C475" s="9"/>
      <c r="D475" s="91"/>
      <c r="E475" s="91"/>
      <c r="F475" s="10" t="s">
        <v>18984</v>
      </c>
      <c r="G475" s="10"/>
    </row>
    <row r="476">
      <c r="A476" s="9" t="s">
        <v>326</v>
      </c>
      <c r="B476" s="18" t="s">
        <v>10291</v>
      </c>
      <c r="C476" s="9"/>
      <c r="D476" s="91"/>
      <c r="E476" s="91" t="s">
        <v>18985</v>
      </c>
      <c r="F476" s="10" t="s">
        <v>18986</v>
      </c>
      <c r="G476" s="10"/>
    </row>
    <row r="477">
      <c r="A477" s="9" t="s">
        <v>248</v>
      </c>
      <c r="B477" s="18" t="s">
        <v>9851</v>
      </c>
      <c r="C477" s="9"/>
      <c r="D477" s="91"/>
      <c r="E477" s="91" t="s">
        <v>18987</v>
      </c>
      <c r="F477" s="10" t="s">
        <v>18988</v>
      </c>
      <c r="G477" s="10"/>
    </row>
    <row r="478">
      <c r="A478" s="1" t="s">
        <v>18989</v>
      </c>
    </row>
    <row r="479">
      <c r="A479" s="9" t="s">
        <v>316</v>
      </c>
      <c r="B479" s="18" t="s">
        <v>1446</v>
      </c>
      <c r="C479" s="9"/>
      <c r="D479" s="91" t="s">
        <v>14031</v>
      </c>
      <c r="E479" s="91"/>
      <c r="F479" s="10" t="s">
        <v>18990</v>
      </c>
      <c r="G479" s="10"/>
    </row>
    <row r="480">
      <c r="A480" s="9" t="s">
        <v>326</v>
      </c>
      <c r="B480" s="18" t="s">
        <v>18991</v>
      </c>
      <c r="C480" s="9"/>
      <c r="D480" s="91"/>
      <c r="E480" s="91" t="s">
        <v>18992</v>
      </c>
      <c r="F480" s="10" t="s">
        <v>18993</v>
      </c>
      <c r="G480" s="10"/>
    </row>
    <row r="481">
      <c r="A481" s="9" t="s">
        <v>326</v>
      </c>
      <c r="B481" s="18" t="s">
        <v>18991</v>
      </c>
      <c r="C481" s="9"/>
      <c r="D481" s="91"/>
      <c r="E481" s="91" t="s">
        <v>18994</v>
      </c>
      <c r="F481" s="10" t="s">
        <v>18995</v>
      </c>
      <c r="G481" s="10"/>
    </row>
    <row r="482">
      <c r="A482" s="9" t="s">
        <v>326</v>
      </c>
      <c r="B482" s="18" t="s">
        <v>329</v>
      </c>
      <c r="C482" s="9"/>
      <c r="D482" s="91"/>
      <c r="E482" s="91"/>
      <c r="F482" s="10" t="s">
        <v>18996</v>
      </c>
      <c r="G482" s="10"/>
    </row>
    <row r="483">
      <c r="A483" s="9" t="s">
        <v>326</v>
      </c>
      <c r="B483" s="18" t="s">
        <v>2015</v>
      </c>
      <c r="C483" s="9" t="s">
        <v>18997</v>
      </c>
      <c r="D483" s="91" t="s">
        <v>18998</v>
      </c>
      <c r="E483" s="91"/>
      <c r="F483" s="10" t="s">
        <v>18999</v>
      </c>
      <c r="G483" s="10"/>
    </row>
    <row r="484">
      <c r="A484" s="9" t="s">
        <v>326</v>
      </c>
      <c r="B484" s="18" t="s">
        <v>2015</v>
      </c>
      <c r="C484" s="9" t="s">
        <v>18997</v>
      </c>
      <c r="D484" s="91" t="s">
        <v>19000</v>
      </c>
      <c r="E484" s="91"/>
      <c r="F484" s="10" t="s">
        <v>19001</v>
      </c>
      <c r="G484" s="10"/>
    </row>
    <row r="485">
      <c r="A485" s="9" t="s">
        <v>326</v>
      </c>
      <c r="B485" s="18" t="s">
        <v>2015</v>
      </c>
      <c r="C485" s="9" t="s">
        <v>17795</v>
      </c>
      <c r="D485" s="91" t="s">
        <v>17796</v>
      </c>
      <c r="E485" s="91"/>
      <c r="F485" s="10" t="s">
        <v>19002</v>
      </c>
      <c r="G485" s="10"/>
    </row>
    <row r="486">
      <c r="A486" s="9" t="s">
        <v>326</v>
      </c>
      <c r="B486" s="18" t="s">
        <v>2015</v>
      </c>
      <c r="C486" s="9" t="s">
        <v>2016</v>
      </c>
      <c r="D486" s="91" t="s">
        <v>19003</v>
      </c>
      <c r="E486" s="91"/>
      <c r="F486" s="10" t="s">
        <v>19004</v>
      </c>
      <c r="G486" s="10"/>
    </row>
    <row r="487">
      <c r="A487" s="9" t="s">
        <v>326</v>
      </c>
      <c r="B487" s="18" t="s">
        <v>2015</v>
      </c>
      <c r="C487" s="9" t="s">
        <v>2016</v>
      </c>
      <c r="D487" s="91" t="s">
        <v>19005</v>
      </c>
      <c r="E487" s="91"/>
      <c r="F487" s="10" t="s">
        <v>19006</v>
      </c>
      <c r="G487" s="10"/>
    </row>
    <row r="488">
      <c r="A488" s="9" t="s">
        <v>326</v>
      </c>
      <c r="B488" s="18" t="s">
        <v>2015</v>
      </c>
      <c r="C488" s="9" t="s">
        <v>2016</v>
      </c>
      <c r="D488" s="91" t="s">
        <v>19007</v>
      </c>
      <c r="E488" s="91"/>
      <c r="F488" s="10" t="s">
        <v>19008</v>
      </c>
      <c r="G488" s="10"/>
    </row>
    <row r="489">
      <c r="A489" s="9" t="s">
        <v>4659</v>
      </c>
      <c r="B489" s="18" t="s">
        <v>17650</v>
      </c>
      <c r="C489" s="9"/>
      <c r="D489" s="91" t="s">
        <v>19009</v>
      </c>
      <c r="E489" s="91"/>
      <c r="F489" s="10" t="s">
        <v>19010</v>
      </c>
      <c r="G489" s="10"/>
    </row>
    <row r="490">
      <c r="A490" s="9" t="s">
        <v>248</v>
      </c>
      <c r="B490" s="18" t="s">
        <v>4908</v>
      </c>
      <c r="C490" s="9"/>
      <c r="D490" s="91" t="s">
        <v>19011</v>
      </c>
      <c r="E490" s="91"/>
      <c r="F490" s="10" t="s">
        <v>18990</v>
      </c>
      <c r="G490" s="10"/>
    </row>
    <row r="491">
      <c r="A491" s="9" t="s">
        <v>248</v>
      </c>
      <c r="B491" s="18" t="s">
        <v>4908</v>
      </c>
      <c r="C491" s="9"/>
      <c r="D491" s="91" t="s">
        <v>4557</v>
      </c>
      <c r="E491" s="91"/>
      <c r="F491" s="10" t="s">
        <v>19012</v>
      </c>
      <c r="G491" s="10"/>
    </row>
    <row r="492">
      <c r="A492" s="9" t="s">
        <v>248</v>
      </c>
      <c r="B492" s="18" t="s">
        <v>4908</v>
      </c>
      <c r="C492" s="9"/>
      <c r="D492" s="91" t="s">
        <v>257</v>
      </c>
      <c r="E492" s="91"/>
      <c r="F492" s="10" t="s">
        <v>19013</v>
      </c>
      <c r="G492" s="10"/>
    </row>
    <row r="493">
      <c r="A493" s="9" t="s">
        <v>248</v>
      </c>
      <c r="B493" s="18" t="s">
        <v>4908</v>
      </c>
      <c r="C493" s="9"/>
      <c r="D493" s="91" t="s">
        <v>4559</v>
      </c>
      <c r="E493" s="91"/>
      <c r="F493" s="10" t="s">
        <v>19014</v>
      </c>
      <c r="G493" s="10"/>
    </row>
    <row r="494">
      <c r="A494" s="9" t="s">
        <v>248</v>
      </c>
      <c r="B494" s="18" t="s">
        <v>4908</v>
      </c>
      <c r="C494" s="9"/>
      <c r="D494" s="91" t="s">
        <v>280</v>
      </c>
      <c r="E494" s="91"/>
      <c r="F494" s="10" t="s">
        <v>19004</v>
      </c>
      <c r="G494" s="10"/>
    </row>
    <row r="495">
      <c r="A495" s="9" t="s">
        <v>248</v>
      </c>
      <c r="B495" s="18" t="s">
        <v>4908</v>
      </c>
      <c r="C495" s="9"/>
      <c r="D495" s="91" t="s">
        <v>4515</v>
      </c>
      <c r="E495" s="91"/>
      <c r="F495" s="10" t="s">
        <v>19015</v>
      </c>
      <c r="G495" s="10"/>
    </row>
    <row r="496">
      <c r="A496" s="9" t="s">
        <v>248</v>
      </c>
      <c r="B496" s="18" t="s">
        <v>4908</v>
      </c>
      <c r="C496" s="9"/>
      <c r="D496" s="91" t="s">
        <v>302</v>
      </c>
      <c r="E496" s="91"/>
      <c r="F496" s="10" t="s">
        <v>19016</v>
      </c>
      <c r="G496" s="10"/>
    </row>
    <row r="497">
      <c r="A497" s="9" t="s">
        <v>248</v>
      </c>
      <c r="B497" s="18" t="s">
        <v>9851</v>
      </c>
      <c r="C497" s="9" t="s">
        <v>5067</v>
      </c>
      <c r="D497" s="91" t="s">
        <v>5524</v>
      </c>
      <c r="E497" s="91"/>
      <c r="F497" s="10" t="s">
        <v>19017</v>
      </c>
      <c r="G497" s="10"/>
    </row>
    <row r="498">
      <c r="A498" s="9" t="s">
        <v>248</v>
      </c>
      <c r="B498" s="18" t="s">
        <v>9851</v>
      </c>
      <c r="C498" s="9" t="s">
        <v>5067</v>
      </c>
      <c r="D498" s="91" t="s">
        <v>17150</v>
      </c>
      <c r="E498" s="91"/>
      <c r="F498" s="10" t="s">
        <v>19018</v>
      </c>
      <c r="G498" s="10"/>
    </row>
    <row r="499">
      <c r="A499" s="9" t="s">
        <v>248</v>
      </c>
      <c r="B499" s="18" t="s">
        <v>9484</v>
      </c>
      <c r="C499" s="9" t="s">
        <v>9485</v>
      </c>
      <c r="D499" s="91" t="s">
        <v>9486</v>
      </c>
      <c r="E499" s="91"/>
      <c r="F499" s="10" t="s">
        <v>19019</v>
      </c>
      <c r="G499" s="10"/>
    </row>
    <row r="500">
      <c r="A500" s="9" t="s">
        <v>388</v>
      </c>
      <c r="B500" s="18" t="s">
        <v>5405</v>
      </c>
      <c r="C500" s="9" t="s">
        <v>19020</v>
      </c>
      <c r="D500" s="91" t="s">
        <v>19021</v>
      </c>
      <c r="E500" s="91"/>
      <c r="F500" s="10" t="s">
        <v>19022</v>
      </c>
      <c r="G500" s="10"/>
    </row>
    <row r="501">
      <c r="A501" s="9" t="s">
        <v>388</v>
      </c>
      <c r="B501" s="18" t="s">
        <v>5405</v>
      </c>
      <c r="C501" s="9" t="s">
        <v>19020</v>
      </c>
      <c r="D501" s="91" t="s">
        <v>19023</v>
      </c>
      <c r="E501" s="91"/>
      <c r="F501" s="10" t="s">
        <v>19022</v>
      </c>
      <c r="G501" s="10"/>
    </row>
    <row r="502">
      <c r="A502" s="9" t="s">
        <v>388</v>
      </c>
      <c r="B502" s="18" t="s">
        <v>1347</v>
      </c>
      <c r="C502" s="9" t="s">
        <v>4693</v>
      </c>
      <c r="D502" s="91" t="s">
        <v>19024</v>
      </c>
      <c r="E502" s="91"/>
      <c r="F502" s="10" t="s">
        <v>19022</v>
      </c>
      <c r="G502" s="10"/>
    </row>
    <row r="503">
      <c r="A503" s="9" t="s">
        <v>388</v>
      </c>
      <c r="B503" s="18" t="s">
        <v>1010</v>
      </c>
      <c r="C503" s="9" t="s">
        <v>19025</v>
      </c>
      <c r="D503" s="91" t="s">
        <v>1357</v>
      </c>
      <c r="E503" s="91"/>
      <c r="F503" s="10" t="s">
        <v>19026</v>
      </c>
      <c r="G503" s="10"/>
    </row>
    <row r="504">
      <c r="A504" s="9" t="s">
        <v>388</v>
      </c>
      <c r="B504" s="18" t="s">
        <v>1010</v>
      </c>
      <c r="C504" s="9" t="s">
        <v>19027</v>
      </c>
      <c r="D504" s="91" t="s">
        <v>19028</v>
      </c>
      <c r="E504" s="91"/>
      <c r="F504" s="10" t="s">
        <v>19029</v>
      </c>
      <c r="G504" s="10"/>
    </row>
    <row r="505">
      <c r="A505" s="9" t="s">
        <v>388</v>
      </c>
      <c r="B505" s="18" t="s">
        <v>1010</v>
      </c>
      <c r="C505" s="9" t="s">
        <v>2167</v>
      </c>
      <c r="D505" s="91" t="s">
        <v>2168</v>
      </c>
      <c r="E505" s="91"/>
      <c r="F505" s="10" t="s">
        <v>19030</v>
      </c>
      <c r="G505" s="10"/>
    </row>
    <row r="506">
      <c r="A506" s="9" t="s">
        <v>388</v>
      </c>
      <c r="B506" s="18" t="s">
        <v>1010</v>
      </c>
      <c r="C506" s="9" t="s">
        <v>12398</v>
      </c>
      <c r="D506" s="91" t="s">
        <v>19031</v>
      </c>
      <c r="E506" s="91"/>
      <c r="F506" s="10" t="s">
        <v>19032</v>
      </c>
      <c r="G506" s="10"/>
    </row>
    <row r="507">
      <c r="A507" s="9" t="s">
        <v>388</v>
      </c>
      <c r="B507" s="18" t="s">
        <v>1010</v>
      </c>
      <c r="C507" s="9" t="s">
        <v>2227</v>
      </c>
      <c r="D507" s="91" t="s">
        <v>1721</v>
      </c>
      <c r="E507" s="91"/>
      <c r="F507" s="10" t="s">
        <v>19033</v>
      </c>
      <c r="G507" s="10"/>
    </row>
    <row r="508">
      <c r="A508" s="220" t="s">
        <v>366</v>
      </c>
      <c r="B508" s="1"/>
      <c r="C508" s="1"/>
      <c r="D508" s="1"/>
      <c r="E508" s="1"/>
      <c r="F508" s="1"/>
      <c r="G508" s="1"/>
    </row>
    <row r="509">
      <c r="A509" s="9" t="s">
        <v>248</v>
      </c>
      <c r="B509" s="18" t="s">
        <v>9856</v>
      </c>
      <c r="C509" s="9"/>
      <c r="D509" s="91"/>
      <c r="E509" s="91"/>
      <c r="F509" s="10" t="s">
        <v>19034</v>
      </c>
      <c r="G509" s="10"/>
    </row>
    <row r="510">
      <c r="A510" s="1" t="s">
        <v>19035</v>
      </c>
    </row>
    <row r="511">
      <c r="A511" s="9" t="s">
        <v>326</v>
      </c>
      <c r="B511" s="18" t="s">
        <v>658</v>
      </c>
      <c r="C511" s="9"/>
      <c r="D511" s="91" t="s">
        <v>4654</v>
      </c>
      <c r="E511" s="91"/>
      <c r="F511" s="10" t="s">
        <v>19013</v>
      </c>
      <c r="G511" s="10"/>
    </row>
    <row r="512">
      <c r="A512" s="9" t="s">
        <v>248</v>
      </c>
      <c r="B512" s="18" t="s">
        <v>4908</v>
      </c>
      <c r="C512" s="9" t="s">
        <v>4916</v>
      </c>
      <c r="D512" s="91" t="s">
        <v>265</v>
      </c>
      <c r="E512" s="91"/>
      <c r="F512" s="10" t="s">
        <v>19036</v>
      </c>
      <c r="G512" s="10"/>
    </row>
    <row r="513">
      <c r="A513" s="9" t="s">
        <v>388</v>
      </c>
      <c r="B513" s="18" t="s">
        <v>1010</v>
      </c>
      <c r="C513" s="9" t="s">
        <v>2167</v>
      </c>
      <c r="D513" s="91" t="s">
        <v>2168</v>
      </c>
      <c r="E513" s="91" t="s">
        <v>19037</v>
      </c>
      <c r="F513" s="10" t="s">
        <v>19038</v>
      </c>
      <c r="G513" s="10"/>
    </row>
    <row r="514">
      <c r="A514" s="1" t="s">
        <v>19039</v>
      </c>
    </row>
    <row r="515">
      <c r="A515" s="9" t="s">
        <v>234</v>
      </c>
      <c r="B515" s="18" t="s">
        <v>1943</v>
      </c>
      <c r="C515" s="9" t="s">
        <v>19040</v>
      </c>
      <c r="D515" s="91" t="s">
        <v>19041</v>
      </c>
      <c r="E515" s="91"/>
      <c r="F515" s="10" t="s">
        <v>19042</v>
      </c>
      <c r="G515" s="10"/>
    </row>
    <row r="516">
      <c r="A516" s="1" t="s">
        <v>19043</v>
      </c>
    </row>
    <row r="517">
      <c r="A517" s="9" t="s">
        <v>326</v>
      </c>
      <c r="B517" s="18" t="s">
        <v>17617</v>
      </c>
      <c r="C517" s="9"/>
      <c r="D517" s="91" t="s">
        <v>639</v>
      </c>
      <c r="E517" s="91"/>
      <c r="F517" s="10" t="s">
        <v>19044</v>
      </c>
      <c r="G517" s="10"/>
    </row>
    <row r="518">
      <c r="A518" s="9" t="s">
        <v>326</v>
      </c>
      <c r="B518" s="18" t="s">
        <v>2015</v>
      </c>
      <c r="C518" s="9" t="s">
        <v>18997</v>
      </c>
      <c r="D518" s="91" t="s">
        <v>19045</v>
      </c>
      <c r="E518" s="91"/>
      <c r="F518" s="10" t="s">
        <v>19046</v>
      </c>
      <c r="G518" s="10"/>
    </row>
    <row r="519">
      <c r="A519" s="9" t="s">
        <v>248</v>
      </c>
      <c r="B519" s="18" t="s">
        <v>9459</v>
      </c>
      <c r="C519" s="9" t="s">
        <v>6703</v>
      </c>
      <c r="D519" s="91" t="s">
        <v>8087</v>
      </c>
      <c r="E519" s="91"/>
      <c r="F519" s="10" t="s">
        <v>19047</v>
      </c>
      <c r="G519" s="10"/>
    </row>
    <row r="520">
      <c r="A520" s="9" t="s">
        <v>388</v>
      </c>
      <c r="B520" s="18" t="s">
        <v>19048</v>
      </c>
      <c r="C520" s="9" t="s">
        <v>19020</v>
      </c>
      <c r="D520" s="91" t="s">
        <v>19049</v>
      </c>
      <c r="E520" s="91"/>
      <c r="F520" s="10" t="s">
        <v>19050</v>
      </c>
      <c r="G520" s="10"/>
    </row>
    <row r="521">
      <c r="A521" s="9" t="s">
        <v>388</v>
      </c>
      <c r="B521" s="18" t="s">
        <v>1010</v>
      </c>
      <c r="C521" s="9" t="s">
        <v>19051</v>
      </c>
      <c r="D521" s="91" t="s">
        <v>19052</v>
      </c>
      <c r="E521" s="91"/>
      <c r="F521" s="10" t="s">
        <v>19053</v>
      </c>
      <c r="G521" s="10"/>
    </row>
    <row r="522">
      <c r="A522" s="9" t="s">
        <v>388</v>
      </c>
      <c r="B522" s="18" t="s">
        <v>1010</v>
      </c>
      <c r="C522" s="9" t="s">
        <v>19054</v>
      </c>
      <c r="D522" s="91" t="s">
        <v>19055</v>
      </c>
      <c r="E522" s="91"/>
      <c r="F522" s="10" t="s">
        <v>19047</v>
      </c>
      <c r="G522" s="10"/>
    </row>
    <row r="523">
      <c r="A523" s="9" t="s">
        <v>388</v>
      </c>
      <c r="B523" s="18" t="s">
        <v>1010</v>
      </c>
      <c r="C523" s="9" t="s">
        <v>19056</v>
      </c>
      <c r="D523" s="91" t="s">
        <v>19057</v>
      </c>
      <c r="E523" s="91"/>
      <c r="F523" s="10" t="s">
        <v>19053</v>
      </c>
      <c r="G523" s="10"/>
    </row>
    <row r="524">
      <c r="A524" s="9" t="s">
        <v>1016</v>
      </c>
      <c r="B524" s="18" t="s">
        <v>1017</v>
      </c>
      <c r="C524" s="9" t="s">
        <v>1018</v>
      </c>
      <c r="D524" s="91" t="s">
        <v>19058</v>
      </c>
      <c r="E524" s="91"/>
      <c r="F524" s="10" t="s">
        <v>18974</v>
      </c>
      <c r="G524" s="10"/>
    </row>
    <row r="525">
      <c r="A525" s="220" t="s">
        <v>366</v>
      </c>
      <c r="B525" s="1"/>
      <c r="C525" s="1"/>
      <c r="D525" s="1"/>
      <c r="E525" s="1"/>
      <c r="F525" s="1"/>
      <c r="G525" s="1"/>
    </row>
    <row r="526">
      <c r="A526" s="9" t="s">
        <v>316</v>
      </c>
      <c r="B526" s="18" t="s">
        <v>1446</v>
      </c>
      <c r="C526" s="9"/>
      <c r="D526" s="91"/>
      <c r="E526" s="91" t="s">
        <v>5674</v>
      </c>
      <c r="F526" s="10" t="s">
        <v>19059</v>
      </c>
      <c r="G526" s="10"/>
    </row>
    <row r="527">
      <c r="A527" s="9" t="s">
        <v>316</v>
      </c>
      <c r="B527" s="18" t="s">
        <v>1446</v>
      </c>
      <c r="C527" s="9"/>
      <c r="D527" s="91"/>
      <c r="E527" s="91" t="s">
        <v>19060</v>
      </c>
      <c r="F527" s="10" t="s">
        <v>19059</v>
      </c>
      <c r="G527" s="10"/>
    </row>
    <row r="528">
      <c r="A528" s="9" t="s">
        <v>316</v>
      </c>
      <c r="B528" s="18" t="s">
        <v>1446</v>
      </c>
      <c r="C528" s="9"/>
      <c r="D528" s="91"/>
      <c r="E528" s="91" t="s">
        <v>6952</v>
      </c>
      <c r="F528" s="10" t="s">
        <v>19059</v>
      </c>
      <c r="G528" s="10"/>
    </row>
    <row r="529">
      <c r="A529" s="9" t="s">
        <v>678</v>
      </c>
      <c r="B529" s="18" t="s">
        <v>6994</v>
      </c>
      <c r="C529" s="9"/>
      <c r="D529" s="91"/>
      <c r="E529" s="91" t="s">
        <v>19061</v>
      </c>
      <c r="F529" s="10" t="s">
        <v>19059</v>
      </c>
      <c r="G529" s="10"/>
    </row>
    <row r="530">
      <c r="A530" s="9" t="s">
        <v>678</v>
      </c>
      <c r="B530" s="18" t="s">
        <v>6994</v>
      </c>
      <c r="C530" s="9"/>
      <c r="D530" s="91"/>
      <c r="E530" s="91" t="s">
        <v>19062</v>
      </c>
      <c r="F530" s="10" t="s">
        <v>19059</v>
      </c>
      <c r="G530" s="10"/>
    </row>
    <row r="531">
      <c r="A531" s="9" t="s">
        <v>248</v>
      </c>
      <c r="B531" s="18" t="s">
        <v>4908</v>
      </c>
      <c r="C531" s="9"/>
      <c r="D531" s="91"/>
      <c r="E531" s="91"/>
      <c r="F531" s="10"/>
      <c r="G531" s="10"/>
    </row>
    <row r="532">
      <c r="A532" s="1" t="s">
        <v>19063</v>
      </c>
    </row>
    <row r="533">
      <c r="A533" s="9" t="s">
        <v>1454</v>
      </c>
      <c r="B533" s="18" t="s">
        <v>19064</v>
      </c>
      <c r="C533" s="9" t="s">
        <v>19065</v>
      </c>
      <c r="D533" s="91" t="s">
        <v>19066</v>
      </c>
      <c r="E533" s="91"/>
      <c r="F533" s="10" t="s">
        <v>19067</v>
      </c>
      <c r="G533" s="10"/>
    </row>
    <row r="534">
      <c r="A534" s="9" t="s">
        <v>1454</v>
      </c>
      <c r="B534" s="18" t="s">
        <v>19064</v>
      </c>
      <c r="C534" s="9" t="s">
        <v>19068</v>
      </c>
      <c r="D534" s="91" t="s">
        <v>19069</v>
      </c>
      <c r="E534" s="91"/>
      <c r="F534" s="10" t="s">
        <v>19070</v>
      </c>
      <c r="G534" s="10"/>
    </row>
    <row r="535">
      <c r="A535" s="9" t="s">
        <v>1454</v>
      </c>
      <c r="B535" s="18" t="s">
        <v>19064</v>
      </c>
      <c r="C535" s="9" t="s">
        <v>19071</v>
      </c>
      <c r="D535" s="91" t="s">
        <v>19072</v>
      </c>
      <c r="E535" s="91"/>
      <c r="F535" s="10" t="s">
        <v>19073</v>
      </c>
      <c r="G535" s="10"/>
    </row>
    <row r="536">
      <c r="A536" s="9" t="s">
        <v>1454</v>
      </c>
      <c r="B536" s="18" t="s">
        <v>19064</v>
      </c>
      <c r="C536" s="9" t="s">
        <v>19071</v>
      </c>
      <c r="D536" s="91" t="s">
        <v>19074</v>
      </c>
      <c r="E536" s="91"/>
      <c r="F536" s="10" t="s">
        <v>19073</v>
      </c>
      <c r="G536" s="10"/>
    </row>
    <row r="537">
      <c r="A537" s="9" t="s">
        <v>1454</v>
      </c>
      <c r="B537" s="18" t="s">
        <v>19064</v>
      </c>
      <c r="C537" s="9" t="s">
        <v>19075</v>
      </c>
      <c r="D537" s="91" t="s">
        <v>19076</v>
      </c>
      <c r="E537" s="91"/>
      <c r="F537" s="10" t="s">
        <v>19070</v>
      </c>
      <c r="G537" s="10"/>
    </row>
    <row r="538">
      <c r="A538" s="9" t="s">
        <v>326</v>
      </c>
      <c r="B538" s="18" t="s">
        <v>658</v>
      </c>
      <c r="C538" s="9"/>
      <c r="D538" s="91" t="s">
        <v>720</v>
      </c>
      <c r="E538" s="91"/>
      <c r="F538" s="10" t="s">
        <v>19077</v>
      </c>
      <c r="G538" s="10"/>
    </row>
    <row r="539">
      <c r="A539" s="9" t="s">
        <v>326</v>
      </c>
      <c r="B539" s="18" t="s">
        <v>19078</v>
      </c>
      <c r="C539" s="9"/>
      <c r="D539" s="91" t="s">
        <v>329</v>
      </c>
      <c r="E539" s="91"/>
      <c r="F539" s="10" t="s">
        <v>19077</v>
      </c>
      <c r="G539" s="10"/>
    </row>
    <row r="540">
      <c r="A540" s="9" t="s">
        <v>3979</v>
      </c>
      <c r="B540" s="18" t="s">
        <v>3980</v>
      </c>
      <c r="C540" s="9"/>
      <c r="D540" s="89" t="s">
        <v>5209</v>
      </c>
      <c r="E540" s="91"/>
      <c r="F540" s="10" t="s">
        <v>19079</v>
      </c>
      <c r="G540" s="698" t="s">
        <v>19080</v>
      </c>
    </row>
    <row r="541">
      <c r="A541" s="9" t="s">
        <v>388</v>
      </c>
      <c r="B541" s="18" t="s">
        <v>1010</v>
      </c>
      <c r="C541" s="9" t="s">
        <v>2151</v>
      </c>
      <c r="D541" s="91" t="s">
        <v>2152</v>
      </c>
      <c r="E541" s="91"/>
      <c r="F541" s="10" t="s">
        <v>19081</v>
      </c>
      <c r="G541" s="10"/>
    </row>
    <row r="542">
      <c r="A542" s="9" t="s">
        <v>388</v>
      </c>
      <c r="B542" s="18" t="s">
        <v>1010</v>
      </c>
      <c r="C542" s="9" t="s">
        <v>2227</v>
      </c>
      <c r="D542" s="91" t="s">
        <v>1721</v>
      </c>
      <c r="E542" s="91"/>
      <c r="F542" s="10" t="s">
        <v>19082</v>
      </c>
      <c r="G542" s="10"/>
    </row>
    <row r="543">
      <c r="A543" s="9" t="s">
        <v>234</v>
      </c>
      <c r="B543" s="18" t="s">
        <v>1115</v>
      </c>
      <c r="C543" s="9" t="s">
        <v>1119</v>
      </c>
      <c r="D543" s="91" t="s">
        <v>19083</v>
      </c>
      <c r="E543" s="91"/>
      <c r="F543" s="10" t="s">
        <v>19070</v>
      </c>
      <c r="G543" s="10"/>
    </row>
    <row r="544">
      <c r="A544" s="9" t="s">
        <v>234</v>
      </c>
      <c r="B544" s="18" t="s">
        <v>1115</v>
      </c>
      <c r="C544" s="9" t="s">
        <v>1121</v>
      </c>
      <c r="D544" s="91" t="s">
        <v>1122</v>
      </c>
      <c r="E544" s="91"/>
      <c r="F544" s="10" t="s">
        <v>19070</v>
      </c>
      <c r="G544" s="10"/>
    </row>
    <row r="545">
      <c r="A545" s="220" t="s">
        <v>366</v>
      </c>
      <c r="B545" s="1"/>
      <c r="C545" s="1"/>
      <c r="D545" s="1"/>
      <c r="E545" s="1"/>
      <c r="F545" s="1"/>
      <c r="G545" s="1"/>
    </row>
    <row r="546">
      <c r="A546" s="9" t="s">
        <v>326</v>
      </c>
      <c r="B546" s="18" t="s">
        <v>658</v>
      </c>
      <c r="C546" s="9"/>
      <c r="D546" s="91"/>
      <c r="E546" s="91" t="s">
        <v>19084</v>
      </c>
      <c r="F546" s="10" t="s">
        <v>1401</v>
      </c>
      <c r="G546" s="10"/>
    </row>
    <row r="547">
      <c r="A547" s="9" t="s">
        <v>326</v>
      </c>
      <c r="B547" s="18" t="s">
        <v>658</v>
      </c>
      <c r="C547" s="9"/>
      <c r="D547" s="91" t="s">
        <v>710</v>
      </c>
      <c r="E547" s="91"/>
      <c r="F547" s="10" t="s">
        <v>19085</v>
      </c>
      <c r="G547" s="10"/>
    </row>
    <row r="548">
      <c r="A548" s="9" t="s">
        <v>388</v>
      </c>
      <c r="B548" s="18" t="s">
        <v>1010</v>
      </c>
      <c r="C548" s="9" t="s">
        <v>12398</v>
      </c>
      <c r="D548" s="91"/>
      <c r="E548" s="91" t="s">
        <v>19086</v>
      </c>
      <c r="F548" s="10" t="s">
        <v>19085</v>
      </c>
      <c r="G548" s="10"/>
    </row>
    <row r="549">
      <c r="A549" s="1" t="s">
        <v>19087</v>
      </c>
    </row>
    <row r="550">
      <c r="A550" s="9" t="s">
        <v>388</v>
      </c>
      <c r="B550" s="18" t="s">
        <v>1347</v>
      </c>
      <c r="C550" s="9" t="s">
        <v>1645</v>
      </c>
      <c r="D550" s="91" t="s">
        <v>10070</v>
      </c>
      <c r="E550" s="91"/>
      <c r="F550" s="10" t="s">
        <v>19088</v>
      </c>
      <c r="G550" s="10"/>
    </row>
    <row r="551">
      <c r="A551" s="9" t="s">
        <v>388</v>
      </c>
      <c r="B551" s="18" t="s">
        <v>1347</v>
      </c>
      <c r="C551" s="9" t="s">
        <v>19089</v>
      </c>
      <c r="D551" s="91" t="s">
        <v>19090</v>
      </c>
      <c r="E551" s="91"/>
      <c r="F551" s="10" t="s">
        <v>19091</v>
      </c>
      <c r="G551" s="10"/>
    </row>
    <row r="552">
      <c r="A552" s="9" t="s">
        <v>388</v>
      </c>
      <c r="B552" s="18" t="s">
        <v>1010</v>
      </c>
      <c r="C552" s="9" t="s">
        <v>10636</v>
      </c>
      <c r="D552" s="91" t="s">
        <v>3329</v>
      </c>
      <c r="E552" s="91"/>
      <c r="F552" s="10" t="s">
        <v>19092</v>
      </c>
      <c r="G552" s="10"/>
    </row>
    <row r="553">
      <c r="A553" s="220" t="s">
        <v>366</v>
      </c>
      <c r="B553" s="1"/>
      <c r="C553" s="1"/>
      <c r="D553" s="1"/>
      <c r="E553" s="1"/>
      <c r="F553" s="1"/>
      <c r="G553" s="1"/>
    </row>
    <row r="554">
      <c r="A554" s="9" t="s">
        <v>326</v>
      </c>
      <c r="B554" s="18" t="s">
        <v>658</v>
      </c>
      <c r="C554" s="9"/>
      <c r="D554" s="91"/>
      <c r="E554" s="91"/>
      <c r="F554" s="10"/>
      <c r="G554" s="10"/>
    </row>
    <row r="555">
      <c r="A555" s="1" t="s">
        <v>19093</v>
      </c>
    </row>
    <row r="556">
      <c r="A556" s="9" t="s">
        <v>326</v>
      </c>
      <c r="B556" s="18" t="s">
        <v>1206</v>
      </c>
      <c r="C556" s="9" t="s">
        <v>1479</v>
      </c>
      <c r="D556" s="91" t="s">
        <v>1482</v>
      </c>
      <c r="E556" s="91"/>
      <c r="F556" s="10" t="s">
        <v>19094</v>
      </c>
      <c r="G556" s="10"/>
    </row>
    <row r="557">
      <c r="A557" s="9" t="s">
        <v>326</v>
      </c>
      <c r="B557" s="18" t="s">
        <v>1206</v>
      </c>
      <c r="C557" s="9" t="s">
        <v>1479</v>
      </c>
      <c r="D557" s="91" t="s">
        <v>639</v>
      </c>
      <c r="E557" s="91"/>
      <c r="F557" s="10" t="s">
        <v>19095</v>
      </c>
      <c r="G557" s="10"/>
    </row>
    <row r="558">
      <c r="A558" s="9" t="s">
        <v>326</v>
      </c>
      <c r="B558" s="18" t="s">
        <v>658</v>
      </c>
      <c r="C558" s="9"/>
      <c r="D558" s="91" t="s">
        <v>1536</v>
      </c>
      <c r="E558" s="91"/>
      <c r="F558" s="10" t="s">
        <v>19096</v>
      </c>
      <c r="G558" s="10"/>
    </row>
    <row r="559">
      <c r="A559" s="9" t="s">
        <v>326</v>
      </c>
      <c r="B559" s="18" t="s">
        <v>658</v>
      </c>
      <c r="C559" s="100" t="s">
        <v>872</v>
      </c>
      <c r="D559" s="100" t="s">
        <v>873</v>
      </c>
      <c r="E559" s="91"/>
      <c r="F559" s="10" t="s">
        <v>19097</v>
      </c>
      <c r="G559" s="10"/>
    </row>
    <row r="560">
      <c r="A560" s="9" t="s">
        <v>4659</v>
      </c>
      <c r="B560" s="18" t="s">
        <v>17650</v>
      </c>
      <c r="C560" s="9"/>
      <c r="D560" s="91" t="s">
        <v>10040</v>
      </c>
      <c r="E560" s="91"/>
      <c r="F560" s="10" t="s">
        <v>19098</v>
      </c>
      <c r="G560" s="10"/>
    </row>
    <row r="561">
      <c r="A561" s="9" t="s">
        <v>4659</v>
      </c>
      <c r="B561" s="18" t="s">
        <v>17650</v>
      </c>
      <c r="C561" s="9"/>
      <c r="D561" s="91" t="s">
        <v>19099</v>
      </c>
      <c r="E561" s="91"/>
      <c r="F561" s="10" t="s">
        <v>19100</v>
      </c>
      <c r="G561" s="10"/>
    </row>
    <row r="562">
      <c r="A562" s="9" t="s">
        <v>4659</v>
      </c>
      <c r="B562" s="18" t="s">
        <v>19101</v>
      </c>
      <c r="C562" s="9"/>
      <c r="D562" s="91" t="s">
        <v>19102</v>
      </c>
      <c r="E562" s="91"/>
      <c r="F562" s="10" t="s">
        <v>19103</v>
      </c>
      <c r="G562" s="10"/>
    </row>
    <row r="563">
      <c r="A563" s="9" t="s">
        <v>687</v>
      </c>
      <c r="B563" s="18" t="s">
        <v>1306</v>
      </c>
      <c r="C563" s="9" t="s">
        <v>2690</v>
      </c>
      <c r="D563" s="91" t="s">
        <v>19104</v>
      </c>
      <c r="E563" s="91"/>
      <c r="F563" s="10" t="s">
        <v>19105</v>
      </c>
      <c r="G563" s="10"/>
    </row>
    <row r="564">
      <c r="A564" s="9" t="s">
        <v>687</v>
      </c>
      <c r="B564" s="18" t="s">
        <v>1306</v>
      </c>
      <c r="C564" s="9" t="s">
        <v>2690</v>
      </c>
      <c r="D564" s="91" t="s">
        <v>19106</v>
      </c>
      <c r="E564" s="91"/>
      <c r="F564" s="10" t="s">
        <v>19105</v>
      </c>
      <c r="G564" s="10"/>
    </row>
    <row r="565">
      <c r="A565" s="9" t="s">
        <v>687</v>
      </c>
      <c r="B565" s="18" t="s">
        <v>1306</v>
      </c>
      <c r="C565" s="9" t="s">
        <v>2690</v>
      </c>
      <c r="D565" s="91" t="s">
        <v>19107</v>
      </c>
      <c r="E565" s="91"/>
      <c r="F565" s="10" t="s">
        <v>19108</v>
      </c>
      <c r="G565" s="10"/>
    </row>
    <row r="566">
      <c r="A566" s="9" t="s">
        <v>687</v>
      </c>
      <c r="B566" s="18" t="s">
        <v>1638</v>
      </c>
      <c r="C566" s="9" t="s">
        <v>2724</v>
      </c>
      <c r="D566" s="91" t="s">
        <v>19109</v>
      </c>
      <c r="E566" s="91"/>
      <c r="F566" s="10" t="s">
        <v>19110</v>
      </c>
      <c r="G566" s="10"/>
    </row>
    <row r="567">
      <c r="A567" s="9" t="s">
        <v>388</v>
      </c>
      <c r="B567" s="18" t="s">
        <v>1006</v>
      </c>
      <c r="C567" s="9"/>
      <c r="D567" s="91" t="s">
        <v>2109</v>
      </c>
      <c r="E567" s="91"/>
      <c r="F567" s="10" t="s">
        <v>19111</v>
      </c>
      <c r="G567" s="10"/>
    </row>
    <row r="568">
      <c r="A568" s="9" t="s">
        <v>388</v>
      </c>
      <c r="B568" s="18" t="s">
        <v>1006</v>
      </c>
      <c r="C568" s="9"/>
      <c r="D568" s="91" t="s">
        <v>2127</v>
      </c>
      <c r="E568" s="91"/>
      <c r="F568" s="10" t="s">
        <v>19111</v>
      </c>
      <c r="G568" s="10"/>
    </row>
    <row r="569">
      <c r="A569" s="9" t="s">
        <v>388</v>
      </c>
      <c r="B569" s="18" t="s">
        <v>1347</v>
      </c>
      <c r="C569" s="9" t="s">
        <v>1645</v>
      </c>
      <c r="D569" s="91" t="s">
        <v>18691</v>
      </c>
      <c r="E569" s="91"/>
      <c r="F569" s="10" t="s">
        <v>19112</v>
      </c>
      <c r="G569" s="10"/>
    </row>
    <row r="570">
      <c r="A570" s="9" t="s">
        <v>388</v>
      </c>
      <c r="B570" s="18" t="s">
        <v>10079</v>
      </c>
      <c r="C570" s="9" t="s">
        <v>10080</v>
      </c>
      <c r="D570" s="91"/>
      <c r="E570" s="91"/>
      <c r="F570" s="10" t="s">
        <v>19113</v>
      </c>
      <c r="G570" s="10"/>
    </row>
    <row r="571">
      <c r="A571" s="9" t="s">
        <v>388</v>
      </c>
      <c r="B571" s="18" t="s">
        <v>1010</v>
      </c>
      <c r="C571" s="9" t="s">
        <v>2151</v>
      </c>
      <c r="D571" s="91" t="s">
        <v>2152</v>
      </c>
      <c r="E571" s="91"/>
      <c r="F571" s="10" t="s">
        <v>19114</v>
      </c>
      <c r="G571" s="10"/>
    </row>
    <row r="572">
      <c r="A572" s="9" t="s">
        <v>388</v>
      </c>
      <c r="B572" s="18" t="s">
        <v>1010</v>
      </c>
      <c r="C572" s="9" t="s">
        <v>4818</v>
      </c>
      <c r="D572" s="91" t="s">
        <v>4819</v>
      </c>
      <c r="E572" s="91"/>
      <c r="F572" s="10" t="s">
        <v>19115</v>
      </c>
      <c r="G572" s="10"/>
    </row>
    <row r="573">
      <c r="A573" s="9" t="s">
        <v>388</v>
      </c>
      <c r="B573" s="18" t="s">
        <v>1010</v>
      </c>
      <c r="C573" s="9" t="s">
        <v>10625</v>
      </c>
      <c r="D573" s="91" t="s">
        <v>10626</v>
      </c>
      <c r="E573" s="91"/>
      <c r="F573" s="10" t="s">
        <v>19116</v>
      </c>
      <c r="G573" s="10"/>
    </row>
    <row r="574">
      <c r="A574" s="9" t="s">
        <v>388</v>
      </c>
      <c r="B574" s="18" t="s">
        <v>1010</v>
      </c>
      <c r="C574" s="9" t="s">
        <v>19117</v>
      </c>
      <c r="D574" s="91" t="s">
        <v>19118</v>
      </c>
      <c r="E574" s="91"/>
      <c r="F574" s="10" t="s">
        <v>19116</v>
      </c>
      <c r="G574" s="10"/>
    </row>
    <row r="575">
      <c r="A575" s="9" t="s">
        <v>388</v>
      </c>
      <c r="B575" s="18" t="s">
        <v>1010</v>
      </c>
      <c r="C575" s="9" t="s">
        <v>12398</v>
      </c>
      <c r="D575" s="91"/>
      <c r="E575" s="91" t="s">
        <v>19119</v>
      </c>
      <c r="F575" s="10" t="s">
        <v>19120</v>
      </c>
      <c r="G575" s="10"/>
    </row>
    <row r="576">
      <c r="A576" s="9" t="s">
        <v>388</v>
      </c>
      <c r="B576" s="18" t="s">
        <v>1010</v>
      </c>
      <c r="C576" s="9" t="s">
        <v>2227</v>
      </c>
      <c r="D576" s="91" t="s">
        <v>1721</v>
      </c>
      <c r="E576" s="91"/>
      <c r="F576" s="10" t="s">
        <v>19114</v>
      </c>
      <c r="G576" s="10"/>
    </row>
    <row r="577">
      <c r="A577" s="9" t="s">
        <v>388</v>
      </c>
      <c r="B577" s="18" t="s">
        <v>1010</v>
      </c>
      <c r="C577" s="9" t="s">
        <v>19121</v>
      </c>
      <c r="D577" s="91" t="s">
        <v>13820</v>
      </c>
      <c r="E577" s="91"/>
      <c r="F577" s="10" t="s">
        <v>19105</v>
      </c>
      <c r="G577" s="10"/>
    </row>
    <row r="578">
      <c r="A578" s="9" t="s">
        <v>388</v>
      </c>
      <c r="B578" s="18" t="s">
        <v>1392</v>
      </c>
      <c r="C578" s="9" t="s">
        <v>2091</v>
      </c>
      <c r="D578" s="91" t="s">
        <v>19122</v>
      </c>
      <c r="E578" s="91"/>
      <c r="F578" s="10" t="s">
        <v>19105</v>
      </c>
      <c r="G578" s="10"/>
    </row>
    <row r="579">
      <c r="A579" s="9" t="s">
        <v>234</v>
      </c>
      <c r="B579" s="18" t="s">
        <v>1115</v>
      </c>
      <c r="C579" s="9" t="s">
        <v>4408</v>
      </c>
      <c r="D579" s="91" t="s">
        <v>13712</v>
      </c>
      <c r="E579" s="91"/>
      <c r="F579" s="10" t="s">
        <v>19105</v>
      </c>
      <c r="G579" s="10"/>
    </row>
    <row r="580">
      <c r="A580" s="9" t="s">
        <v>234</v>
      </c>
      <c r="B580" s="18" t="s">
        <v>19123</v>
      </c>
      <c r="C580" s="9" t="s">
        <v>19124</v>
      </c>
      <c r="D580" s="91" t="s">
        <v>19125</v>
      </c>
      <c r="E580" s="91" t="s">
        <v>19126</v>
      </c>
      <c r="F580" s="10" t="s">
        <v>19105</v>
      </c>
      <c r="G580" s="10"/>
    </row>
    <row r="581">
      <c r="A581" s="9" t="s">
        <v>234</v>
      </c>
      <c r="B581" s="18" t="s">
        <v>1943</v>
      </c>
      <c r="C581" s="9" t="s">
        <v>19127</v>
      </c>
      <c r="D581" s="91" t="s">
        <v>19128</v>
      </c>
      <c r="E581" s="91"/>
      <c r="F581" s="10" t="s">
        <v>19105</v>
      </c>
      <c r="G581" s="10"/>
    </row>
    <row r="582">
      <c r="A582" s="9" t="s">
        <v>234</v>
      </c>
      <c r="B582" s="18" t="s">
        <v>1943</v>
      </c>
      <c r="C582" s="9" t="s">
        <v>19129</v>
      </c>
      <c r="D582" s="91" t="s">
        <v>19130</v>
      </c>
      <c r="E582" s="91"/>
      <c r="F582" s="10" t="s">
        <v>19105</v>
      </c>
      <c r="G582" s="10"/>
    </row>
    <row r="583">
      <c r="A583" s="9" t="s">
        <v>234</v>
      </c>
      <c r="B583" s="18" t="s">
        <v>1943</v>
      </c>
      <c r="C583" s="9" t="s">
        <v>19131</v>
      </c>
      <c r="D583" s="91"/>
      <c r="E583" s="91"/>
      <c r="F583" s="10" t="s">
        <v>19105</v>
      </c>
      <c r="G583" s="10"/>
    </row>
    <row r="584">
      <c r="A584" s="9" t="s">
        <v>234</v>
      </c>
      <c r="B584" s="18" t="s">
        <v>19132</v>
      </c>
      <c r="C584" s="9"/>
      <c r="D584" s="91"/>
      <c r="E584" s="91"/>
      <c r="F584" s="10" t="s">
        <v>19133</v>
      </c>
      <c r="G584" s="10"/>
    </row>
    <row r="585">
      <c r="A585" s="220" t="s">
        <v>366</v>
      </c>
      <c r="B585" s="1"/>
      <c r="C585" s="1"/>
      <c r="D585" s="1"/>
      <c r="E585" s="1"/>
      <c r="F585" s="1"/>
      <c r="G585" s="1"/>
    </row>
    <row r="586">
      <c r="A586" s="9" t="s">
        <v>388</v>
      </c>
      <c r="B586" s="18" t="s">
        <v>1347</v>
      </c>
      <c r="C586" s="9"/>
      <c r="D586" s="91"/>
      <c r="E586" s="91"/>
      <c r="F586" s="10" t="s">
        <v>19112</v>
      </c>
      <c r="G586" s="10"/>
    </row>
    <row r="587">
      <c r="A587" s="9" t="s">
        <v>388</v>
      </c>
      <c r="B587" s="18" t="s">
        <v>1010</v>
      </c>
      <c r="C587" s="9"/>
      <c r="D587" s="91"/>
      <c r="E587" s="91" t="s">
        <v>19134</v>
      </c>
      <c r="F587" s="10" t="s">
        <v>19113</v>
      </c>
      <c r="G587" s="10"/>
    </row>
    <row r="588">
      <c r="A588" s="9" t="s">
        <v>1016</v>
      </c>
      <c r="B588" s="18" t="s">
        <v>1733</v>
      </c>
      <c r="C588" s="9"/>
      <c r="D588" s="91"/>
      <c r="E588" s="91"/>
      <c r="F588" s="10"/>
      <c r="G588" s="10"/>
    </row>
    <row r="589">
      <c r="A589" s="9" t="s">
        <v>1107</v>
      </c>
      <c r="B589" s="18" t="s">
        <v>368</v>
      </c>
      <c r="C589" s="9"/>
      <c r="D589" s="91"/>
      <c r="E589" s="91"/>
      <c r="F589" s="10"/>
      <c r="G589" s="10"/>
    </row>
    <row r="590">
      <c r="A590" s="1" t="s">
        <v>19135</v>
      </c>
    </row>
    <row r="591">
      <c r="A591" s="9" t="s">
        <v>326</v>
      </c>
      <c r="B591" s="580" t="s">
        <v>1215</v>
      </c>
      <c r="C591" s="9" t="s">
        <v>1216</v>
      </c>
      <c r="D591" s="89" t="s">
        <v>1217</v>
      </c>
      <c r="E591" s="91"/>
      <c r="F591" s="10" t="s">
        <v>18988</v>
      </c>
      <c r="G591" s="10"/>
    </row>
    <row r="592">
      <c r="A592" s="9" t="s">
        <v>248</v>
      </c>
      <c r="B592" s="580" t="s">
        <v>9484</v>
      </c>
      <c r="C592" s="9" t="s">
        <v>9485</v>
      </c>
      <c r="D592" s="91" t="s">
        <v>9486</v>
      </c>
      <c r="E592" s="91"/>
      <c r="F592" s="10" t="s">
        <v>18975</v>
      </c>
      <c r="G592" s="10"/>
    </row>
    <row r="593">
      <c r="A593" s="220" t="s">
        <v>366</v>
      </c>
      <c r="B593" s="1"/>
      <c r="C593" s="1"/>
      <c r="D593" s="1"/>
      <c r="E593" s="1"/>
      <c r="F593" s="1"/>
      <c r="G593" s="1"/>
    </row>
    <row r="594">
      <c r="A594" s="9" t="s">
        <v>326</v>
      </c>
      <c r="B594" s="580" t="s">
        <v>658</v>
      </c>
      <c r="C594" s="9"/>
      <c r="D594" s="155"/>
      <c r="E594" s="91"/>
      <c r="F594" s="10" t="s">
        <v>19136</v>
      </c>
      <c r="G594" s="10"/>
    </row>
    <row r="595">
      <c r="A595" s="1" t="s">
        <v>19137</v>
      </c>
    </row>
    <row r="596">
      <c r="A596" s="9" t="s">
        <v>326</v>
      </c>
      <c r="B596" s="18" t="s">
        <v>2015</v>
      </c>
      <c r="C596" s="9" t="s">
        <v>18997</v>
      </c>
      <c r="D596" s="91" t="s">
        <v>19045</v>
      </c>
      <c r="E596" s="91"/>
      <c r="F596" s="10" t="s">
        <v>19001</v>
      </c>
      <c r="G596" s="10"/>
    </row>
    <row r="597">
      <c r="A597" s="9" t="s">
        <v>326</v>
      </c>
      <c r="B597" s="18" t="s">
        <v>1215</v>
      </c>
      <c r="C597" s="9" t="s">
        <v>1219</v>
      </c>
      <c r="D597" s="91" t="s">
        <v>1220</v>
      </c>
      <c r="E597" s="91"/>
      <c r="F597" s="10" t="s">
        <v>19138</v>
      </c>
      <c r="G597" s="10"/>
    </row>
    <row r="598">
      <c r="A598" s="9" t="s">
        <v>4659</v>
      </c>
      <c r="B598" s="18" t="s">
        <v>17650</v>
      </c>
      <c r="C598" s="9"/>
      <c r="D598" s="91" t="s">
        <v>19009</v>
      </c>
      <c r="E598" s="91"/>
      <c r="F598" s="10" t="s">
        <v>19010</v>
      </c>
      <c r="G598" s="10"/>
    </row>
    <row r="599">
      <c r="A599" s="9" t="s">
        <v>19139</v>
      </c>
      <c r="B599" s="18" t="s">
        <v>1010</v>
      </c>
      <c r="C599" s="9" t="s">
        <v>2167</v>
      </c>
      <c r="D599" s="91" t="s">
        <v>2168</v>
      </c>
      <c r="E599" s="91"/>
      <c r="F599" s="10" t="s">
        <v>19030</v>
      </c>
      <c r="G599" s="10"/>
    </row>
    <row r="600">
      <c r="A600" s="9" t="s">
        <v>388</v>
      </c>
      <c r="B600" s="18" t="s">
        <v>1010</v>
      </c>
      <c r="C600" s="9" t="s">
        <v>12398</v>
      </c>
      <c r="D600" s="91" t="s">
        <v>15468</v>
      </c>
      <c r="E600" s="91"/>
      <c r="F600" s="10" t="s">
        <v>19032</v>
      </c>
      <c r="G600" s="10"/>
    </row>
    <row r="601">
      <c r="A601" s="9" t="s">
        <v>19139</v>
      </c>
      <c r="B601" s="18" t="s">
        <v>1010</v>
      </c>
      <c r="C601" s="9" t="s">
        <v>18708</v>
      </c>
      <c r="D601" s="91" t="s">
        <v>18709</v>
      </c>
      <c r="E601" s="91"/>
      <c r="F601" s="10" t="s">
        <v>19140</v>
      </c>
      <c r="G601" s="10"/>
    </row>
    <row r="602">
      <c r="A602" s="9" t="s">
        <v>388</v>
      </c>
      <c r="B602" s="18" t="s">
        <v>1010</v>
      </c>
      <c r="C602" s="9" t="s">
        <v>14191</v>
      </c>
      <c r="D602" s="91" t="s">
        <v>19141</v>
      </c>
      <c r="E602" s="91"/>
      <c r="F602" s="10" t="s">
        <v>19142</v>
      </c>
      <c r="G602" s="10"/>
    </row>
    <row r="603">
      <c r="A603" s="9" t="s">
        <v>388</v>
      </c>
      <c r="B603" s="18" t="s">
        <v>1010</v>
      </c>
      <c r="C603" s="9" t="s">
        <v>2227</v>
      </c>
      <c r="D603" s="91" t="s">
        <v>4783</v>
      </c>
      <c r="E603" s="91" t="s">
        <v>1401</v>
      </c>
      <c r="F603" s="10" t="s">
        <v>19143</v>
      </c>
      <c r="G603" s="10"/>
    </row>
    <row r="604">
      <c r="A604" s="220" t="s">
        <v>366</v>
      </c>
      <c r="B604" s="1"/>
      <c r="C604" s="1"/>
      <c r="D604" s="1"/>
      <c r="E604" s="1"/>
      <c r="F604" s="1"/>
      <c r="G604" s="1"/>
    </row>
    <row r="605">
      <c r="A605" s="9" t="s">
        <v>326</v>
      </c>
      <c r="B605" s="18" t="s">
        <v>658</v>
      </c>
      <c r="C605" s="9"/>
      <c r="D605" s="155"/>
      <c r="E605" s="91"/>
      <c r="F605" s="10"/>
      <c r="G605" s="10"/>
    </row>
    <row r="606">
      <c r="A606" s="1" t="s">
        <v>19144</v>
      </c>
    </row>
    <row r="607">
      <c r="A607" s="9" t="s">
        <v>5424</v>
      </c>
      <c r="B607" s="18" t="s">
        <v>19145</v>
      </c>
      <c r="C607" s="9"/>
      <c r="D607" s="91" t="s">
        <v>19146</v>
      </c>
      <c r="E607" s="91"/>
      <c r="F607" s="10" t="s">
        <v>19147</v>
      </c>
      <c r="G607" s="10"/>
    </row>
    <row r="608">
      <c r="A608" s="9" t="s">
        <v>1454</v>
      </c>
      <c r="B608" s="18" t="s">
        <v>19064</v>
      </c>
      <c r="C608" s="9" t="s">
        <v>19065</v>
      </c>
      <c r="D608" s="91" t="s">
        <v>19066</v>
      </c>
      <c r="E608" s="91"/>
      <c r="F608" s="10" t="s">
        <v>19148</v>
      </c>
      <c r="G608" s="10"/>
    </row>
    <row r="609">
      <c r="A609" s="9" t="s">
        <v>326</v>
      </c>
      <c r="B609" s="18" t="s">
        <v>658</v>
      </c>
      <c r="C609" s="9"/>
      <c r="D609" s="91" t="s">
        <v>660</v>
      </c>
      <c r="E609" s="91"/>
      <c r="F609" s="10" t="s">
        <v>19149</v>
      </c>
      <c r="G609" s="10"/>
    </row>
    <row r="610">
      <c r="A610" s="9" t="s">
        <v>326</v>
      </c>
      <c r="B610" s="18" t="s">
        <v>658</v>
      </c>
      <c r="C610" s="9"/>
      <c r="D610" s="91" t="s">
        <v>4654</v>
      </c>
      <c r="E610" s="91"/>
      <c r="F610" s="10" t="s">
        <v>19150</v>
      </c>
      <c r="G610" s="10"/>
    </row>
    <row r="611">
      <c r="A611" s="9" t="s">
        <v>326</v>
      </c>
      <c r="B611" s="18" t="s">
        <v>658</v>
      </c>
      <c r="C611" s="9"/>
      <c r="D611" s="91" t="s">
        <v>3468</v>
      </c>
      <c r="E611" s="91"/>
      <c r="F611" s="10" t="s">
        <v>19151</v>
      </c>
      <c r="G611" s="10"/>
    </row>
    <row r="612">
      <c r="A612" s="9" t="s">
        <v>687</v>
      </c>
      <c r="B612" s="18" t="s">
        <v>693</v>
      </c>
      <c r="C612" s="9"/>
      <c r="D612" s="91" t="s">
        <v>720</v>
      </c>
      <c r="E612" s="91" t="s">
        <v>3817</v>
      </c>
      <c r="F612" s="10" t="s">
        <v>19152</v>
      </c>
      <c r="G612" s="10"/>
    </row>
    <row r="613">
      <c r="A613" s="9" t="s">
        <v>7580</v>
      </c>
      <c r="B613" s="18" t="s">
        <v>19153</v>
      </c>
      <c r="C613" s="10"/>
      <c r="D613" s="10"/>
      <c r="E613" s="91"/>
      <c r="F613" s="10" t="s">
        <v>19154</v>
      </c>
      <c r="G613" s="10"/>
    </row>
    <row r="614">
      <c r="A614" s="9" t="s">
        <v>7580</v>
      </c>
      <c r="B614" s="18" t="s">
        <v>7581</v>
      </c>
      <c r="C614" s="10"/>
      <c r="D614" s="10"/>
      <c r="E614" s="91"/>
      <c r="F614" s="10" t="s">
        <v>19155</v>
      </c>
      <c r="G614" s="10"/>
    </row>
    <row r="615">
      <c r="A615" s="9" t="s">
        <v>388</v>
      </c>
      <c r="B615" s="18" t="s">
        <v>5405</v>
      </c>
      <c r="C615" s="10" t="s">
        <v>19156</v>
      </c>
      <c r="D615" s="10" t="s">
        <v>19156</v>
      </c>
      <c r="E615" s="91"/>
      <c r="F615" s="10" t="s">
        <v>19157</v>
      </c>
      <c r="G615" s="10"/>
    </row>
    <row r="616">
      <c r="A616" s="9" t="s">
        <v>388</v>
      </c>
      <c r="B616" s="18" t="s">
        <v>5405</v>
      </c>
      <c r="C616" s="9" t="s">
        <v>19020</v>
      </c>
      <c r="D616" s="10" t="s">
        <v>19158</v>
      </c>
      <c r="E616" s="91"/>
      <c r="F616" s="10" t="s">
        <v>19157</v>
      </c>
      <c r="G616" s="10"/>
    </row>
    <row r="617">
      <c r="A617" s="9" t="s">
        <v>388</v>
      </c>
      <c r="B617" s="18" t="s">
        <v>1347</v>
      </c>
      <c r="C617" s="9" t="s">
        <v>1645</v>
      </c>
      <c r="D617" s="10" t="s">
        <v>18691</v>
      </c>
      <c r="E617" s="91"/>
      <c r="F617" s="10" t="s">
        <v>19159</v>
      </c>
      <c r="G617" s="10"/>
    </row>
    <row r="618">
      <c r="A618" s="9" t="s">
        <v>388</v>
      </c>
      <c r="B618" s="18" t="s">
        <v>1006</v>
      </c>
      <c r="C618" s="9"/>
      <c r="D618" s="91" t="s">
        <v>2121</v>
      </c>
      <c r="E618" s="91"/>
      <c r="F618" s="10" t="s">
        <v>19160</v>
      </c>
      <c r="G618" s="10"/>
    </row>
    <row r="619">
      <c r="A619" s="9" t="s">
        <v>388</v>
      </c>
      <c r="B619" s="18" t="s">
        <v>1006</v>
      </c>
      <c r="C619" s="9" t="s">
        <v>2106</v>
      </c>
      <c r="D619" s="100" t="s">
        <v>3314</v>
      </c>
      <c r="E619" s="91"/>
      <c r="F619" s="10" t="s">
        <v>19161</v>
      </c>
      <c r="G619" s="10"/>
    </row>
    <row r="620">
      <c r="A620" s="9" t="s">
        <v>388</v>
      </c>
      <c r="B620" s="18" t="s">
        <v>1010</v>
      </c>
      <c r="C620" s="9" t="s">
        <v>2167</v>
      </c>
      <c r="D620" s="10" t="s">
        <v>5378</v>
      </c>
      <c r="E620" s="91"/>
      <c r="F620" s="10" t="s">
        <v>19162</v>
      </c>
      <c r="G620" s="10"/>
    </row>
    <row r="621">
      <c r="A621" s="9" t="s">
        <v>388</v>
      </c>
      <c r="B621" s="18" t="s">
        <v>1010</v>
      </c>
      <c r="C621" s="9" t="s">
        <v>9887</v>
      </c>
      <c r="D621" s="10" t="s">
        <v>17956</v>
      </c>
      <c r="E621" s="91"/>
      <c r="F621" s="10" t="s">
        <v>19163</v>
      </c>
      <c r="G621" s="10"/>
    </row>
    <row r="622">
      <c r="A622" s="9" t="s">
        <v>388</v>
      </c>
      <c r="B622" s="18" t="s">
        <v>1010</v>
      </c>
      <c r="C622" s="9" t="s">
        <v>2204</v>
      </c>
      <c r="D622" s="91" t="s">
        <v>15487</v>
      </c>
      <c r="E622" s="91"/>
      <c r="F622" s="10" t="s">
        <v>19164</v>
      </c>
      <c r="G622" s="10"/>
    </row>
    <row r="623">
      <c r="A623" s="9" t="s">
        <v>3121</v>
      </c>
      <c r="B623" s="18" t="s">
        <v>10127</v>
      </c>
      <c r="C623" s="9" t="s">
        <v>10128</v>
      </c>
      <c r="D623" s="91"/>
      <c r="E623" s="91"/>
      <c r="F623" s="10" t="s">
        <v>19165</v>
      </c>
      <c r="G623" s="10"/>
    </row>
    <row r="624">
      <c r="A624" s="220" t="s">
        <v>366</v>
      </c>
      <c r="B624" s="1"/>
      <c r="C624" s="1"/>
      <c r="D624" s="1"/>
      <c r="E624" s="1"/>
      <c r="F624" s="1"/>
      <c r="G624" s="1"/>
    </row>
    <row r="625">
      <c r="A625" s="9" t="s">
        <v>18796</v>
      </c>
      <c r="B625" s="18" t="s">
        <v>18797</v>
      </c>
      <c r="C625" s="9"/>
      <c r="D625" s="91"/>
      <c r="E625" s="120" t="s">
        <v>922</v>
      </c>
      <c r="F625" s="10" t="s">
        <v>19166</v>
      </c>
      <c r="G625" s="10"/>
    </row>
    <row r="626">
      <c r="A626" s="9" t="s">
        <v>19167</v>
      </c>
      <c r="B626" s="18" t="s">
        <v>19168</v>
      </c>
      <c r="C626" s="9"/>
      <c r="D626" s="91"/>
      <c r="E626" s="91"/>
      <c r="F626" s="10" t="s">
        <v>19169</v>
      </c>
      <c r="G626" s="10"/>
    </row>
    <row r="627">
      <c r="A627" s="9" t="s">
        <v>326</v>
      </c>
      <c r="B627" s="18" t="s">
        <v>658</v>
      </c>
      <c r="C627" s="9"/>
      <c r="D627" s="91"/>
      <c r="E627" s="91" t="s">
        <v>19170</v>
      </c>
      <c r="F627" s="10" t="s">
        <v>19171</v>
      </c>
      <c r="G627" s="10"/>
    </row>
    <row r="628">
      <c r="A628" s="9" t="s">
        <v>326</v>
      </c>
      <c r="B628" s="18" t="s">
        <v>658</v>
      </c>
      <c r="C628" s="9"/>
      <c r="D628" s="91"/>
      <c r="E628" s="91"/>
      <c r="F628" s="10" t="s">
        <v>19172</v>
      </c>
      <c r="G628" s="10"/>
    </row>
    <row r="629">
      <c r="A629" s="9" t="s">
        <v>3514</v>
      </c>
      <c r="B629" s="580" t="s">
        <v>3515</v>
      </c>
      <c r="C629" s="9"/>
      <c r="D629" s="10"/>
      <c r="E629" s="9"/>
      <c r="F629" s="9" t="s">
        <v>19173</v>
      </c>
      <c r="G629" s="9"/>
    </row>
    <row r="630">
      <c r="A630" s="9" t="s">
        <v>2562</v>
      </c>
      <c r="B630" s="18" t="s">
        <v>2563</v>
      </c>
      <c r="C630" s="9"/>
      <c r="D630" s="91"/>
      <c r="E630" s="91"/>
      <c r="F630" s="10" t="s">
        <v>19016</v>
      </c>
      <c r="G630" s="10"/>
    </row>
    <row r="631">
      <c r="A631" s="9" t="s">
        <v>2562</v>
      </c>
      <c r="B631" s="18" t="s">
        <v>2563</v>
      </c>
      <c r="C631" s="9"/>
      <c r="D631" s="91"/>
      <c r="E631" s="91"/>
      <c r="F631" s="10" t="s">
        <v>19174</v>
      </c>
      <c r="G631" s="10"/>
    </row>
    <row r="632">
      <c r="A632" s="9" t="s">
        <v>687</v>
      </c>
      <c r="B632" s="18" t="s">
        <v>2672</v>
      </c>
      <c r="C632" s="9"/>
      <c r="D632" s="91"/>
      <c r="E632" s="91"/>
      <c r="F632" s="10" t="s">
        <v>19016</v>
      </c>
      <c r="G632" s="10"/>
    </row>
    <row r="633">
      <c r="A633" s="9" t="s">
        <v>1016</v>
      </c>
      <c r="B633" s="18" t="s">
        <v>5628</v>
      </c>
      <c r="C633" s="9"/>
      <c r="D633" s="91"/>
      <c r="E633" s="91" t="s">
        <v>19175</v>
      </c>
      <c r="F633" s="10" t="s">
        <v>19176</v>
      </c>
      <c r="G633" s="10"/>
    </row>
    <row r="634">
      <c r="A634" s="9" t="s">
        <v>388</v>
      </c>
      <c r="B634" s="18" t="s">
        <v>1006</v>
      </c>
      <c r="C634" s="9"/>
      <c r="D634" s="91"/>
      <c r="E634" s="91"/>
      <c r="F634" s="10" t="s">
        <v>19174</v>
      </c>
      <c r="G634" s="10"/>
    </row>
    <row r="635">
      <c r="A635" s="9" t="s">
        <v>1107</v>
      </c>
      <c r="B635" s="18" t="s">
        <v>368</v>
      </c>
      <c r="C635" s="9"/>
      <c r="D635" s="91"/>
      <c r="E635" s="91"/>
      <c r="F635" s="10"/>
      <c r="G635" s="10"/>
    </row>
    <row r="636">
      <c r="A636" s="17"/>
    </row>
    <row r="637">
      <c r="A637" s="15"/>
    </row>
    <row r="640">
      <c r="A640" s="219"/>
    </row>
    <row r="641">
      <c r="A641" s="31" t="s">
        <v>19177</v>
      </c>
    </row>
    <row r="642">
      <c r="A642" s="1"/>
    </row>
    <row r="643">
      <c r="A643" s="1" t="s">
        <v>19178</v>
      </c>
    </row>
    <row r="644">
      <c r="A644" s="9" t="s">
        <v>248</v>
      </c>
      <c r="B644" s="18" t="s">
        <v>9856</v>
      </c>
      <c r="C644" s="91" t="s">
        <v>4581</v>
      </c>
      <c r="D644" s="91" t="s">
        <v>19179</v>
      </c>
      <c r="E644" s="9" t="s">
        <v>6227</v>
      </c>
      <c r="F644" s="91" t="s">
        <v>19178</v>
      </c>
      <c r="G644" s="91"/>
    </row>
    <row r="645">
      <c r="A645" s="9" t="s">
        <v>248</v>
      </c>
      <c r="B645" s="18" t="s">
        <v>9856</v>
      </c>
      <c r="C645" s="91" t="s">
        <v>4581</v>
      </c>
      <c r="D645" s="91" t="s">
        <v>14513</v>
      </c>
      <c r="E645" s="9" t="s">
        <v>6227</v>
      </c>
      <c r="F645" s="91" t="s">
        <v>19178</v>
      </c>
      <c r="G645" s="91"/>
    </row>
    <row r="646">
      <c r="A646" s="9" t="s">
        <v>248</v>
      </c>
      <c r="B646" s="18" t="s">
        <v>9856</v>
      </c>
      <c r="C646" s="91" t="s">
        <v>4581</v>
      </c>
      <c r="D646" s="91" t="s">
        <v>19180</v>
      </c>
      <c r="E646" s="9" t="s">
        <v>6227</v>
      </c>
      <c r="F646" s="91" t="s">
        <v>19178</v>
      </c>
      <c r="G646" s="91"/>
    </row>
    <row r="647">
      <c r="A647" s="9" t="s">
        <v>248</v>
      </c>
      <c r="B647" s="18" t="s">
        <v>9856</v>
      </c>
      <c r="C647" s="91" t="s">
        <v>4581</v>
      </c>
      <c r="D647" s="91" t="s">
        <v>19181</v>
      </c>
      <c r="E647" s="9" t="s">
        <v>6227</v>
      </c>
      <c r="F647" s="91" t="s">
        <v>19178</v>
      </c>
      <c r="G647" s="91"/>
    </row>
    <row r="648">
      <c r="A648" s="190" t="s">
        <v>19182</v>
      </c>
    </row>
    <row r="649">
      <c r="A649" s="9" t="s">
        <v>316</v>
      </c>
      <c r="B649" s="18" t="s">
        <v>1446</v>
      </c>
      <c r="C649" s="9"/>
      <c r="D649" s="91" t="s">
        <v>19183</v>
      </c>
      <c r="E649" s="91" t="s">
        <v>19184</v>
      </c>
      <c r="F649" s="91" t="s">
        <v>19185</v>
      </c>
      <c r="G649" s="91"/>
    </row>
    <row r="650">
      <c r="A650" s="9" t="s">
        <v>4521</v>
      </c>
      <c r="B650" s="18" t="s">
        <v>4522</v>
      </c>
      <c r="C650" s="9"/>
      <c r="D650" s="91" t="s">
        <v>19186</v>
      </c>
      <c r="E650" s="91" t="s">
        <v>19187</v>
      </c>
      <c r="F650" s="91"/>
      <c r="G650" s="91"/>
    </row>
    <row r="651">
      <c r="A651" s="9" t="s">
        <v>230</v>
      </c>
      <c r="B651" s="18" t="s">
        <v>6370</v>
      </c>
      <c r="C651" s="9" t="s">
        <v>244</v>
      </c>
      <c r="D651" s="91" t="s">
        <v>19188</v>
      </c>
      <c r="E651" s="91" t="s">
        <v>19189</v>
      </c>
      <c r="F651" s="91" t="s">
        <v>19190</v>
      </c>
      <c r="G651" s="91"/>
    </row>
    <row r="652">
      <c r="A652" s="9" t="s">
        <v>230</v>
      </c>
      <c r="B652" s="18" t="s">
        <v>6370</v>
      </c>
      <c r="C652" s="9" t="s">
        <v>244</v>
      </c>
      <c r="D652" s="91" t="s">
        <v>19191</v>
      </c>
      <c r="E652" s="91" t="s">
        <v>19192</v>
      </c>
      <c r="F652" s="91" t="s">
        <v>19190</v>
      </c>
      <c r="G652" s="91"/>
    </row>
    <row r="653">
      <c r="A653" s="9" t="s">
        <v>230</v>
      </c>
      <c r="B653" s="18" t="s">
        <v>6370</v>
      </c>
      <c r="C653" s="9" t="s">
        <v>244</v>
      </c>
      <c r="D653" s="91" t="s">
        <v>19193</v>
      </c>
      <c r="E653" s="91"/>
      <c r="F653" s="91" t="s">
        <v>19194</v>
      </c>
      <c r="G653" s="91"/>
    </row>
    <row r="654">
      <c r="A654" s="9" t="s">
        <v>230</v>
      </c>
      <c r="B654" s="18" t="s">
        <v>6370</v>
      </c>
      <c r="C654" s="9" t="s">
        <v>6391</v>
      </c>
      <c r="D654" s="91" t="s">
        <v>19195</v>
      </c>
      <c r="E654" s="91" t="s">
        <v>19196</v>
      </c>
      <c r="F654" s="91"/>
      <c r="G654" s="91"/>
    </row>
    <row r="655">
      <c r="A655" s="9" t="s">
        <v>230</v>
      </c>
      <c r="B655" s="18" t="s">
        <v>6370</v>
      </c>
      <c r="C655" s="9" t="s">
        <v>6391</v>
      </c>
      <c r="D655" s="91" t="s">
        <v>13680</v>
      </c>
      <c r="E655" s="91"/>
      <c r="F655" s="91" t="s">
        <v>11065</v>
      </c>
      <c r="G655" s="91"/>
    </row>
    <row r="656">
      <c r="A656" s="9" t="s">
        <v>230</v>
      </c>
      <c r="B656" s="18" t="s">
        <v>6370</v>
      </c>
      <c r="C656" s="9" t="s">
        <v>6396</v>
      </c>
      <c r="D656" s="91" t="s">
        <v>19197</v>
      </c>
      <c r="E656" s="91"/>
      <c r="F656" s="91" t="s">
        <v>19198</v>
      </c>
      <c r="G656" s="91"/>
    </row>
    <row r="657">
      <c r="A657" s="9" t="s">
        <v>230</v>
      </c>
      <c r="B657" s="18" t="s">
        <v>6370</v>
      </c>
      <c r="C657" s="91"/>
      <c r="D657" s="91"/>
      <c r="E657" s="91" t="s">
        <v>19199</v>
      </c>
      <c r="F657" s="91" t="s">
        <v>19200</v>
      </c>
      <c r="G657" s="91"/>
    </row>
    <row r="658">
      <c r="A658" s="220" t="s">
        <v>366</v>
      </c>
    </row>
    <row r="659">
      <c r="A659" s="9" t="s">
        <v>368</v>
      </c>
      <c r="B659" s="18" t="s">
        <v>368</v>
      </c>
      <c r="C659" s="91"/>
      <c r="D659" s="91"/>
      <c r="E659" s="91" t="s">
        <v>19201</v>
      </c>
      <c r="F659" s="91" t="s">
        <v>19200</v>
      </c>
      <c r="G659" s="91"/>
    </row>
    <row r="660">
      <c r="A660" s="9" t="s">
        <v>230</v>
      </c>
      <c r="B660" s="18" t="s">
        <v>6370</v>
      </c>
      <c r="C660" s="91"/>
      <c r="D660" s="91"/>
      <c r="E660" s="91" t="s">
        <v>19202</v>
      </c>
      <c r="F660" s="91" t="s">
        <v>19190</v>
      </c>
      <c r="G660" s="91"/>
    </row>
    <row r="661">
      <c r="A661" s="9" t="s">
        <v>230</v>
      </c>
      <c r="B661" s="18" t="s">
        <v>6370</v>
      </c>
      <c r="C661" s="91"/>
      <c r="D661" s="91"/>
      <c r="E661" s="91" t="s">
        <v>4679</v>
      </c>
      <c r="F661" s="91" t="s">
        <v>19190</v>
      </c>
      <c r="G661" s="91"/>
    </row>
    <row r="662">
      <c r="A662" s="190" t="s">
        <v>19203</v>
      </c>
    </row>
    <row r="663">
      <c r="A663" s="9" t="s">
        <v>5954</v>
      </c>
      <c r="B663" s="18" t="s">
        <v>19204</v>
      </c>
      <c r="C663" s="9"/>
      <c r="D663" s="91" t="s">
        <v>19205</v>
      </c>
      <c r="E663" s="91"/>
      <c r="F663" s="91" t="s">
        <v>19206</v>
      </c>
      <c r="G663" s="91"/>
    </row>
    <row r="664">
      <c r="A664" s="9" t="s">
        <v>5954</v>
      </c>
      <c r="B664" s="18" t="s">
        <v>19204</v>
      </c>
      <c r="C664" s="9"/>
      <c r="D664" s="91" t="s">
        <v>19207</v>
      </c>
      <c r="E664" s="91"/>
      <c r="F664" s="91" t="s">
        <v>19208</v>
      </c>
      <c r="G664" s="91"/>
    </row>
    <row r="665">
      <c r="A665" s="9" t="s">
        <v>248</v>
      </c>
      <c r="B665" s="18" t="s">
        <v>4553</v>
      </c>
      <c r="C665" s="9" t="s">
        <v>4554</v>
      </c>
      <c r="D665" s="91" t="s">
        <v>19209</v>
      </c>
      <c r="E665" s="91"/>
      <c r="F665" s="91" t="s">
        <v>19210</v>
      </c>
      <c r="G665" s="91"/>
    </row>
    <row r="666">
      <c r="A666" s="9" t="s">
        <v>248</v>
      </c>
      <c r="B666" s="18" t="s">
        <v>4580</v>
      </c>
      <c r="C666" s="9" t="s">
        <v>4581</v>
      </c>
      <c r="D666" s="91" t="s">
        <v>10733</v>
      </c>
      <c r="E666" s="91" t="s">
        <v>19211</v>
      </c>
      <c r="F666" s="91" t="s">
        <v>19212</v>
      </c>
      <c r="G666" s="91"/>
    </row>
    <row r="667">
      <c r="A667" s="9" t="s">
        <v>248</v>
      </c>
      <c r="B667" s="18" t="s">
        <v>4580</v>
      </c>
      <c r="C667" s="9" t="s">
        <v>4581</v>
      </c>
      <c r="D667" s="91" t="s">
        <v>10531</v>
      </c>
      <c r="E667" s="91"/>
      <c r="F667" s="91" t="s">
        <v>19208</v>
      </c>
      <c r="G667" s="91"/>
    </row>
    <row r="668">
      <c r="A668" s="9" t="s">
        <v>248</v>
      </c>
      <c r="B668" s="18" t="s">
        <v>19213</v>
      </c>
      <c r="C668" s="9" t="s">
        <v>4581</v>
      </c>
      <c r="D668" s="91" t="s">
        <v>19214</v>
      </c>
      <c r="E668" s="91" t="s">
        <v>19215</v>
      </c>
      <c r="F668" s="91" t="s">
        <v>19212</v>
      </c>
      <c r="G668" s="91"/>
    </row>
    <row r="669">
      <c r="A669" s="50" t="s">
        <v>1983</v>
      </c>
    </row>
    <row r="670">
      <c r="A670" s="9" t="s">
        <v>248</v>
      </c>
      <c r="B670" s="18" t="s">
        <v>7691</v>
      </c>
      <c r="C670" s="9" t="s">
        <v>4581</v>
      </c>
      <c r="D670" s="91" t="s">
        <v>19216</v>
      </c>
      <c r="E670" s="91"/>
      <c r="F670" s="91" t="s">
        <v>19217</v>
      </c>
      <c r="G670" s="91"/>
    </row>
    <row r="671">
      <c r="A671" s="190" t="s">
        <v>19218</v>
      </c>
    </row>
    <row r="672">
      <c r="A672" s="9" t="s">
        <v>19219</v>
      </c>
      <c r="B672" s="18" t="s">
        <v>19220</v>
      </c>
      <c r="C672" s="9" t="s">
        <v>19221</v>
      </c>
      <c r="D672" s="91"/>
      <c r="E672" s="91"/>
      <c r="F672" s="91" t="s">
        <v>19222</v>
      </c>
      <c r="G672" s="91"/>
    </row>
    <row r="673">
      <c r="A673" s="9" t="s">
        <v>19219</v>
      </c>
      <c r="B673" s="18" t="s">
        <v>19220</v>
      </c>
      <c r="C673" s="9" t="s">
        <v>19223</v>
      </c>
      <c r="D673" s="91"/>
      <c r="E673" s="91"/>
      <c r="F673" s="91" t="s">
        <v>19222</v>
      </c>
      <c r="G673" s="91"/>
    </row>
    <row r="674">
      <c r="A674" s="9" t="s">
        <v>19219</v>
      </c>
      <c r="B674" s="18" t="s">
        <v>19220</v>
      </c>
      <c r="C674" s="9" t="s">
        <v>19224</v>
      </c>
      <c r="D674" s="91"/>
      <c r="E674" s="91" t="s">
        <v>4739</v>
      </c>
      <c r="F674" s="91" t="s">
        <v>19225</v>
      </c>
      <c r="G674" s="91"/>
    </row>
    <row r="675">
      <c r="A675" s="9" t="s">
        <v>388</v>
      </c>
      <c r="B675" s="18" t="s">
        <v>2083</v>
      </c>
      <c r="C675" s="9" t="s">
        <v>3340</v>
      </c>
      <c r="D675" s="91" t="s">
        <v>19226</v>
      </c>
      <c r="E675" s="91"/>
      <c r="F675" s="91" t="s">
        <v>19227</v>
      </c>
      <c r="G675" s="91"/>
    </row>
    <row r="676">
      <c r="A676" s="220" t="s">
        <v>366</v>
      </c>
    </row>
    <row r="677">
      <c r="A677" s="9" t="s">
        <v>248</v>
      </c>
      <c r="B677" s="18" t="s">
        <v>19228</v>
      </c>
      <c r="C677" s="9"/>
      <c r="D677" s="91"/>
      <c r="E677" s="91" t="s">
        <v>19229</v>
      </c>
      <c r="F677" s="91" t="s">
        <v>19230</v>
      </c>
      <c r="G677" s="91"/>
    </row>
    <row r="678">
      <c r="A678" s="1" t="s">
        <v>19231</v>
      </c>
    </row>
    <row r="679">
      <c r="A679" s="9" t="s">
        <v>5679</v>
      </c>
      <c r="B679" s="580" t="s">
        <v>15951</v>
      </c>
      <c r="C679" s="91" t="s">
        <v>19232</v>
      </c>
      <c r="D679" s="91" t="s">
        <v>1190</v>
      </c>
      <c r="E679" s="155"/>
      <c r="F679" s="159" t="s">
        <v>19233</v>
      </c>
      <c r="G679" s="10"/>
    </row>
    <row r="680">
      <c r="A680" s="190" t="s">
        <v>19234</v>
      </c>
    </row>
    <row r="681">
      <c r="A681" s="9" t="s">
        <v>326</v>
      </c>
      <c r="B681" s="18" t="s">
        <v>19235</v>
      </c>
      <c r="C681" s="9"/>
      <c r="D681" s="91" t="s">
        <v>19236</v>
      </c>
      <c r="E681" s="91"/>
      <c r="F681" s="91" t="s">
        <v>19237</v>
      </c>
      <c r="G681" s="91"/>
    </row>
    <row r="682">
      <c r="A682" s="9" t="s">
        <v>326</v>
      </c>
      <c r="B682" s="18" t="s">
        <v>8049</v>
      </c>
      <c r="C682" s="9" t="s">
        <v>19238</v>
      </c>
      <c r="D682" s="9" t="s">
        <v>19239</v>
      </c>
      <c r="E682" s="91"/>
      <c r="F682" s="9" t="s">
        <v>19240</v>
      </c>
      <c r="G682" s="91"/>
    </row>
    <row r="683">
      <c r="A683" s="9" t="s">
        <v>3280</v>
      </c>
      <c r="B683" s="18" t="s">
        <v>18630</v>
      </c>
      <c r="C683" s="9" t="s">
        <v>18631</v>
      </c>
      <c r="D683" s="9" t="s">
        <v>19241</v>
      </c>
      <c r="E683" s="91"/>
      <c r="F683" s="9" t="s">
        <v>19242</v>
      </c>
      <c r="G683" s="91"/>
    </row>
    <row r="684">
      <c r="A684" s="9" t="s">
        <v>3280</v>
      </c>
      <c r="B684" s="18" t="s">
        <v>18630</v>
      </c>
      <c r="C684" s="9" t="s">
        <v>18631</v>
      </c>
      <c r="D684" s="9" t="s">
        <v>19243</v>
      </c>
      <c r="E684" s="91"/>
      <c r="F684" s="9" t="s">
        <v>19242</v>
      </c>
      <c r="G684" s="91"/>
    </row>
    <row r="685">
      <c r="A685" s="190" t="s">
        <v>19244</v>
      </c>
    </row>
    <row r="686">
      <c r="A686" s="9" t="s">
        <v>326</v>
      </c>
      <c r="B686" s="18" t="s">
        <v>19235</v>
      </c>
      <c r="C686" s="9"/>
      <c r="D686" s="91" t="s">
        <v>19245</v>
      </c>
      <c r="E686" s="91" t="s">
        <v>19246</v>
      </c>
      <c r="F686" s="91" t="s">
        <v>19247</v>
      </c>
      <c r="G686" s="91"/>
    </row>
    <row r="687">
      <c r="A687" s="9" t="s">
        <v>388</v>
      </c>
      <c r="B687" s="18" t="s">
        <v>1006</v>
      </c>
      <c r="C687" s="9" t="s">
        <v>2098</v>
      </c>
      <c r="D687" s="91" t="s">
        <v>19248</v>
      </c>
      <c r="E687" s="91"/>
      <c r="F687" s="91" t="s">
        <v>19249</v>
      </c>
      <c r="G687" s="91"/>
    </row>
    <row r="688">
      <c r="A688" s="17"/>
    </row>
    <row r="689">
      <c r="A689" s="15"/>
    </row>
    <row r="692">
      <c r="A692" s="219"/>
    </row>
    <row r="693">
      <c r="A693" s="38" t="s">
        <v>19250</v>
      </c>
    </row>
    <row r="694">
      <c r="A694" s="1"/>
    </row>
    <row r="695">
      <c r="A695" s="1" t="s">
        <v>19251</v>
      </c>
      <c r="B695" s="1"/>
      <c r="C695" s="1"/>
      <c r="D695" s="1"/>
      <c r="E695" s="1"/>
      <c r="F695" s="1"/>
      <c r="G695" s="1"/>
    </row>
    <row r="696">
      <c r="A696" s="9" t="s">
        <v>230</v>
      </c>
      <c r="B696" s="18" t="s">
        <v>10943</v>
      </c>
      <c r="C696" s="9"/>
      <c r="D696" s="91"/>
      <c r="E696" s="91"/>
      <c r="F696" s="91"/>
      <c r="G696" s="91"/>
    </row>
    <row r="697">
      <c r="A697" s="9" t="s">
        <v>230</v>
      </c>
      <c r="B697" s="18" t="s">
        <v>19252</v>
      </c>
      <c r="C697" s="9"/>
      <c r="D697" s="91"/>
      <c r="E697" s="91"/>
      <c r="F697" s="91"/>
      <c r="G697" s="91"/>
    </row>
    <row r="698">
      <c r="A698" s="9" t="s">
        <v>248</v>
      </c>
      <c r="B698" s="18" t="s">
        <v>19253</v>
      </c>
      <c r="C698" s="9"/>
      <c r="D698" s="91"/>
      <c r="E698" s="91" t="s">
        <v>19254</v>
      </c>
      <c r="F698" s="91" t="s">
        <v>19255</v>
      </c>
      <c r="G698" s="91"/>
    </row>
    <row r="699">
      <c r="A699" s="9" t="s">
        <v>248</v>
      </c>
      <c r="B699" s="18" t="s">
        <v>19253</v>
      </c>
      <c r="C699" s="9"/>
      <c r="D699" s="91"/>
      <c r="E699" s="91" t="s">
        <v>3468</v>
      </c>
      <c r="G699" s="91"/>
    </row>
    <row r="700">
      <c r="A700" s="9" t="s">
        <v>566</v>
      </c>
      <c r="B700" s="18" t="s">
        <v>19256</v>
      </c>
      <c r="C700" s="9" t="s">
        <v>7227</v>
      </c>
      <c r="D700" s="91" t="s">
        <v>19257</v>
      </c>
      <c r="E700" s="91"/>
      <c r="F700" s="91" t="s">
        <v>19255</v>
      </c>
      <c r="G700" s="91"/>
    </row>
    <row r="701">
      <c r="A701" s="1" t="s">
        <v>19258</v>
      </c>
    </row>
    <row r="702">
      <c r="A702" s="9" t="s">
        <v>248</v>
      </c>
      <c r="B702" s="18" t="s">
        <v>5986</v>
      </c>
      <c r="C702" s="9"/>
      <c r="D702" s="91" t="s">
        <v>19259</v>
      </c>
      <c r="E702" s="91"/>
      <c r="F702" s="91" t="s">
        <v>19260</v>
      </c>
      <c r="G702" s="91"/>
    </row>
    <row r="703">
      <c r="A703" s="9" t="s">
        <v>248</v>
      </c>
      <c r="B703" s="18" t="s">
        <v>5996</v>
      </c>
      <c r="C703" s="9" t="s">
        <v>572</v>
      </c>
      <c r="D703" s="91" t="s">
        <v>15213</v>
      </c>
      <c r="E703" s="91"/>
      <c r="F703" s="91" t="s">
        <v>19261</v>
      </c>
      <c r="G703" s="91"/>
    </row>
    <row r="704">
      <c r="A704" s="115" t="s">
        <v>19262</v>
      </c>
    </row>
    <row r="705">
      <c r="A705" s="9" t="s">
        <v>687</v>
      </c>
      <c r="B705" s="18" t="s">
        <v>693</v>
      </c>
      <c r="C705" s="9" t="s">
        <v>715</v>
      </c>
      <c r="D705" s="91" t="s">
        <v>720</v>
      </c>
      <c r="E705" s="91"/>
      <c r="F705" s="91" t="s">
        <v>19263</v>
      </c>
      <c r="G705" s="91"/>
    </row>
    <row r="706">
      <c r="A706" s="9" t="s">
        <v>2347</v>
      </c>
      <c r="B706" s="18" t="s">
        <v>5325</v>
      </c>
      <c r="C706" s="9"/>
      <c r="D706" s="91" t="s">
        <v>5326</v>
      </c>
      <c r="E706" s="91"/>
      <c r="F706" s="91" t="s">
        <v>19264</v>
      </c>
      <c r="G706" s="91"/>
    </row>
    <row r="707">
      <c r="A707" s="220" t="s">
        <v>366</v>
      </c>
      <c r="B707" s="1"/>
      <c r="C707" s="1"/>
      <c r="D707" s="1"/>
      <c r="E707" s="1"/>
      <c r="F707" s="1"/>
      <c r="G707" s="1"/>
    </row>
    <row r="708">
      <c r="A708" s="9" t="s">
        <v>2562</v>
      </c>
      <c r="B708" s="18" t="s">
        <v>2563</v>
      </c>
      <c r="C708" s="9"/>
      <c r="D708" s="91"/>
      <c r="E708" s="91"/>
      <c r="F708" s="91" t="s">
        <v>19264</v>
      </c>
      <c r="G708" s="91"/>
    </row>
    <row r="709">
      <c r="A709" s="9" t="s">
        <v>2347</v>
      </c>
      <c r="B709" s="18" t="s">
        <v>5325</v>
      </c>
      <c r="C709" s="9"/>
      <c r="D709" s="91"/>
      <c r="E709" s="91"/>
      <c r="F709" s="91" t="s">
        <v>19265</v>
      </c>
      <c r="G709" s="91"/>
    </row>
    <row r="710">
      <c r="A710" s="9" t="s">
        <v>388</v>
      </c>
      <c r="B710" s="18" t="s">
        <v>1392</v>
      </c>
      <c r="C710" s="9"/>
      <c r="D710" s="91"/>
      <c r="E710" s="91"/>
      <c r="F710" s="91" t="s">
        <v>19264</v>
      </c>
      <c r="G710" s="91"/>
    </row>
    <row r="711">
      <c r="A711" s="190" t="s">
        <v>19266</v>
      </c>
    </row>
    <row r="712">
      <c r="A712" s="9" t="s">
        <v>316</v>
      </c>
      <c r="B712" s="18" t="s">
        <v>7800</v>
      </c>
      <c r="C712" s="9" t="s">
        <v>19267</v>
      </c>
      <c r="D712" s="91" t="s">
        <v>19268</v>
      </c>
      <c r="E712" s="91" t="s">
        <v>19269</v>
      </c>
      <c r="F712" s="91" t="s">
        <v>19270</v>
      </c>
      <c r="G712" s="91"/>
    </row>
    <row r="713">
      <c r="A713" s="190" t="s">
        <v>19271</v>
      </c>
      <c r="B713" s="190"/>
      <c r="C713" s="190"/>
      <c r="D713" s="190"/>
      <c r="E713" s="190"/>
      <c r="F713" s="190"/>
      <c r="G713" s="190"/>
    </row>
    <row r="714">
      <c r="A714" s="9" t="s">
        <v>18462</v>
      </c>
      <c r="B714" s="18" t="s">
        <v>18463</v>
      </c>
      <c r="C714" s="9"/>
      <c r="D714" s="91"/>
      <c r="E714" s="91" t="s">
        <v>6227</v>
      </c>
      <c r="F714" s="91"/>
      <c r="G714" s="91"/>
    </row>
    <row r="715">
      <c r="A715" s="9" t="s">
        <v>18462</v>
      </c>
      <c r="B715" s="18" t="s">
        <v>18463</v>
      </c>
      <c r="C715" s="9"/>
      <c r="D715" s="91"/>
      <c r="E715" s="91" t="s">
        <v>6227</v>
      </c>
      <c r="F715" s="91"/>
      <c r="G715" s="91"/>
    </row>
    <row r="716">
      <c r="A716" s="9" t="s">
        <v>230</v>
      </c>
      <c r="B716" s="18" t="s">
        <v>4547</v>
      </c>
      <c r="C716" s="9" t="s">
        <v>4548</v>
      </c>
      <c r="D716" s="91" t="s">
        <v>8318</v>
      </c>
      <c r="E716" s="91" t="s">
        <v>6227</v>
      </c>
      <c r="F716" s="91"/>
      <c r="G716" s="91"/>
    </row>
    <row r="717">
      <c r="A717" s="9" t="s">
        <v>230</v>
      </c>
      <c r="B717" s="18" t="s">
        <v>4547</v>
      </c>
      <c r="C717" s="9" t="s">
        <v>4551</v>
      </c>
      <c r="D717" s="91" t="s">
        <v>12730</v>
      </c>
      <c r="E717" s="91" t="s">
        <v>6227</v>
      </c>
      <c r="F717" s="91"/>
      <c r="G717" s="91"/>
    </row>
    <row r="718">
      <c r="A718" s="9" t="s">
        <v>230</v>
      </c>
      <c r="B718" s="18" t="s">
        <v>4547</v>
      </c>
      <c r="C718" s="9" t="s">
        <v>4551</v>
      </c>
      <c r="D718" s="91" t="s">
        <v>8320</v>
      </c>
      <c r="E718" s="91" t="s">
        <v>6227</v>
      </c>
      <c r="F718" s="91"/>
      <c r="G718" s="91"/>
    </row>
    <row r="719">
      <c r="A719" s="9" t="s">
        <v>230</v>
      </c>
      <c r="B719" s="18" t="s">
        <v>4547</v>
      </c>
      <c r="C719" s="9" t="s">
        <v>4551</v>
      </c>
      <c r="D719" s="91" t="s">
        <v>12537</v>
      </c>
      <c r="E719" s="91" t="s">
        <v>6227</v>
      </c>
      <c r="F719" s="91"/>
      <c r="G719" s="91"/>
    </row>
    <row r="720">
      <c r="A720" s="9" t="s">
        <v>248</v>
      </c>
      <c r="B720" s="18" t="s">
        <v>8329</v>
      </c>
      <c r="C720" s="9"/>
      <c r="D720" s="91"/>
      <c r="E720" s="91" t="s">
        <v>6227</v>
      </c>
      <c r="F720" s="91"/>
      <c r="G720" s="91"/>
    </row>
    <row r="721">
      <c r="A721" s="9" t="s">
        <v>248</v>
      </c>
      <c r="B721" s="18" t="s">
        <v>8329</v>
      </c>
      <c r="C721" s="9"/>
      <c r="D721" s="91"/>
      <c r="E721" s="91" t="s">
        <v>6227</v>
      </c>
      <c r="F721" s="91"/>
      <c r="G721" s="91"/>
    </row>
    <row r="722">
      <c r="A722" s="9" t="s">
        <v>248</v>
      </c>
      <c r="B722" s="18" t="s">
        <v>8329</v>
      </c>
      <c r="C722" s="9"/>
      <c r="D722" s="91"/>
      <c r="E722" s="91" t="s">
        <v>6227</v>
      </c>
      <c r="F722" s="91"/>
      <c r="G722" s="91"/>
    </row>
    <row r="723">
      <c r="A723" s="9" t="s">
        <v>248</v>
      </c>
      <c r="B723" s="18" t="s">
        <v>8329</v>
      </c>
      <c r="C723" s="9"/>
      <c r="D723" s="91"/>
      <c r="E723" s="91" t="s">
        <v>6227</v>
      </c>
      <c r="F723" s="91"/>
      <c r="G723" s="91"/>
    </row>
    <row r="724">
      <c r="A724" s="9" t="s">
        <v>248</v>
      </c>
      <c r="B724" s="18" t="s">
        <v>8329</v>
      </c>
      <c r="C724" s="9"/>
      <c r="D724" s="91"/>
      <c r="E724" s="91" t="s">
        <v>6227</v>
      </c>
      <c r="F724" s="91"/>
      <c r="G724" s="91"/>
    </row>
    <row r="725">
      <c r="A725" s="9" t="s">
        <v>248</v>
      </c>
      <c r="B725" s="18" t="s">
        <v>5986</v>
      </c>
      <c r="C725" s="9"/>
      <c r="D725" s="91"/>
      <c r="E725" s="91" t="s">
        <v>6227</v>
      </c>
      <c r="F725" s="91"/>
      <c r="G725" s="91"/>
    </row>
    <row r="726">
      <c r="A726" s="9" t="s">
        <v>248</v>
      </c>
      <c r="B726" s="18" t="s">
        <v>5986</v>
      </c>
      <c r="C726" s="9"/>
      <c r="D726" s="91"/>
      <c r="E726" s="91" t="s">
        <v>6227</v>
      </c>
      <c r="F726" s="91"/>
      <c r="G726" s="91"/>
    </row>
    <row r="727">
      <c r="A727" s="9" t="s">
        <v>248</v>
      </c>
      <c r="B727" s="18" t="s">
        <v>5986</v>
      </c>
      <c r="C727" s="9"/>
      <c r="D727" s="91"/>
      <c r="E727" s="91" t="s">
        <v>6227</v>
      </c>
      <c r="F727" s="91"/>
      <c r="G727" s="91"/>
    </row>
    <row r="728">
      <c r="A728" s="9" t="s">
        <v>248</v>
      </c>
      <c r="B728" s="18" t="s">
        <v>5986</v>
      </c>
      <c r="C728" s="9"/>
      <c r="D728" s="91"/>
      <c r="E728" s="91" t="s">
        <v>6227</v>
      </c>
      <c r="F728" s="91"/>
      <c r="G728" s="91"/>
    </row>
    <row r="729">
      <c r="A729" s="9" t="s">
        <v>248</v>
      </c>
      <c r="B729" s="18" t="s">
        <v>5986</v>
      </c>
      <c r="C729" s="9"/>
      <c r="D729" s="91"/>
      <c r="E729" s="91" t="s">
        <v>6227</v>
      </c>
      <c r="F729" s="91"/>
      <c r="G729" s="91"/>
    </row>
    <row r="730">
      <c r="A730" s="9" t="s">
        <v>248</v>
      </c>
      <c r="B730" s="18" t="s">
        <v>5986</v>
      </c>
      <c r="C730" s="9"/>
      <c r="D730" s="91"/>
      <c r="E730" s="91" t="s">
        <v>6227</v>
      </c>
      <c r="F730" s="91"/>
      <c r="G730" s="91"/>
    </row>
    <row r="731">
      <c r="A731" s="9" t="s">
        <v>248</v>
      </c>
      <c r="B731" s="18" t="s">
        <v>5986</v>
      </c>
      <c r="C731" s="9"/>
      <c r="D731" s="91"/>
      <c r="E731" s="91" t="s">
        <v>6227</v>
      </c>
      <c r="F731" s="91"/>
      <c r="G731" s="91"/>
    </row>
    <row r="732">
      <c r="A732" s="9" t="s">
        <v>248</v>
      </c>
      <c r="B732" s="18" t="s">
        <v>5986</v>
      </c>
      <c r="C732" s="9"/>
      <c r="D732" s="91"/>
      <c r="E732" s="91" t="s">
        <v>6227</v>
      </c>
      <c r="F732" s="91"/>
      <c r="G732" s="91"/>
    </row>
    <row r="733">
      <c r="A733" s="9" t="s">
        <v>248</v>
      </c>
      <c r="B733" s="18" t="s">
        <v>5986</v>
      </c>
      <c r="C733" s="9"/>
      <c r="D733" s="91"/>
      <c r="E733" s="91" t="s">
        <v>6227</v>
      </c>
      <c r="F733" s="91"/>
      <c r="G733" s="91"/>
    </row>
    <row r="734">
      <c r="A734" s="9" t="s">
        <v>248</v>
      </c>
      <c r="B734" s="18" t="s">
        <v>5986</v>
      </c>
      <c r="C734" s="9"/>
      <c r="D734" s="91"/>
      <c r="E734" s="91" t="s">
        <v>6227</v>
      </c>
      <c r="F734" s="91"/>
      <c r="G734" s="91"/>
    </row>
    <row r="735">
      <c r="A735" s="9" t="s">
        <v>248</v>
      </c>
      <c r="B735" s="18" t="s">
        <v>5986</v>
      </c>
      <c r="C735" s="9"/>
      <c r="D735" s="91"/>
      <c r="E735" s="91" t="s">
        <v>6227</v>
      </c>
      <c r="F735" s="91"/>
      <c r="G735" s="91"/>
    </row>
    <row r="736">
      <c r="A736" s="9" t="s">
        <v>248</v>
      </c>
      <c r="B736" s="18" t="s">
        <v>5986</v>
      </c>
      <c r="C736" s="9"/>
      <c r="D736" s="91"/>
      <c r="E736" s="91" t="s">
        <v>6227</v>
      </c>
      <c r="F736" s="91"/>
      <c r="G736" s="91"/>
    </row>
    <row r="737">
      <c r="A737" s="9" t="s">
        <v>248</v>
      </c>
      <c r="B737" s="18" t="s">
        <v>5986</v>
      </c>
      <c r="C737" s="9"/>
      <c r="D737" s="91"/>
      <c r="E737" s="91" t="s">
        <v>6227</v>
      </c>
      <c r="F737" s="91"/>
      <c r="G737" s="91"/>
    </row>
    <row r="738">
      <c r="A738" s="9" t="s">
        <v>248</v>
      </c>
      <c r="B738" s="18" t="s">
        <v>5986</v>
      </c>
      <c r="C738" s="9"/>
      <c r="D738" s="91"/>
      <c r="E738" s="91" t="s">
        <v>6227</v>
      </c>
      <c r="F738" s="91"/>
      <c r="G738" s="91"/>
    </row>
    <row r="739">
      <c r="A739" s="9" t="s">
        <v>248</v>
      </c>
      <c r="B739" s="18" t="s">
        <v>5986</v>
      </c>
      <c r="C739" s="9"/>
      <c r="D739" s="91"/>
      <c r="E739" s="91" t="s">
        <v>6227</v>
      </c>
      <c r="F739" s="91"/>
      <c r="G739" s="91"/>
    </row>
    <row r="740">
      <c r="A740" s="9" t="s">
        <v>248</v>
      </c>
      <c r="B740" s="18" t="s">
        <v>5986</v>
      </c>
      <c r="C740" s="9"/>
      <c r="D740" s="91"/>
      <c r="E740" s="91" t="s">
        <v>6227</v>
      </c>
      <c r="F740" s="91"/>
      <c r="G740" s="91"/>
    </row>
    <row r="741">
      <c r="A741" s="9" t="s">
        <v>248</v>
      </c>
      <c r="B741" s="18" t="s">
        <v>5986</v>
      </c>
      <c r="C741" s="9"/>
      <c r="D741" s="91"/>
      <c r="E741" s="91" t="s">
        <v>6227</v>
      </c>
      <c r="F741" s="91"/>
      <c r="G741" s="91"/>
    </row>
    <row r="742">
      <c r="A742" s="9" t="s">
        <v>248</v>
      </c>
      <c r="B742" s="18" t="s">
        <v>10840</v>
      </c>
      <c r="C742" s="9"/>
      <c r="D742" s="91"/>
      <c r="E742" s="91" t="s">
        <v>6227</v>
      </c>
      <c r="F742" s="91"/>
      <c r="G742" s="91"/>
    </row>
    <row r="743">
      <c r="A743" s="9" t="s">
        <v>248</v>
      </c>
      <c r="B743" s="18" t="s">
        <v>10840</v>
      </c>
      <c r="C743" s="9"/>
      <c r="D743" s="91"/>
      <c r="E743" s="91" t="s">
        <v>6227</v>
      </c>
      <c r="F743" s="91"/>
      <c r="G743" s="91"/>
    </row>
    <row r="744">
      <c r="A744" s="9" t="s">
        <v>248</v>
      </c>
      <c r="B744" s="18" t="s">
        <v>10840</v>
      </c>
      <c r="C744" s="9"/>
      <c r="D744" s="91"/>
      <c r="E744" s="91" t="s">
        <v>6227</v>
      </c>
      <c r="F744" s="91"/>
      <c r="G744" s="91"/>
    </row>
    <row r="745">
      <c r="A745" s="9" t="s">
        <v>18472</v>
      </c>
      <c r="B745" s="18" t="s">
        <v>16545</v>
      </c>
      <c r="C745" s="9"/>
      <c r="D745" s="91"/>
      <c r="E745" s="91" t="s">
        <v>6227</v>
      </c>
      <c r="F745" s="91"/>
      <c r="G745" s="91"/>
    </row>
    <row r="746">
      <c r="A746" s="9" t="s">
        <v>18472</v>
      </c>
      <c r="B746" s="18" t="s">
        <v>16545</v>
      </c>
      <c r="C746" s="9"/>
      <c r="D746" s="91"/>
      <c r="E746" s="91" t="s">
        <v>6227</v>
      </c>
      <c r="F746" s="91"/>
      <c r="G746" s="91"/>
    </row>
    <row r="747">
      <c r="A747" s="220" t="s">
        <v>366</v>
      </c>
    </row>
    <row r="748">
      <c r="A748" s="9" t="s">
        <v>230</v>
      </c>
      <c r="B748" s="18" t="s">
        <v>4547</v>
      </c>
      <c r="C748" s="91"/>
      <c r="D748" s="91"/>
      <c r="E748" s="91" t="s">
        <v>1978</v>
      </c>
      <c r="F748" s="91"/>
      <c r="G748" s="91"/>
    </row>
    <row r="749">
      <c r="A749" s="190" t="s">
        <v>19272</v>
      </c>
    </row>
    <row r="750">
      <c r="A750" s="9" t="s">
        <v>234</v>
      </c>
      <c r="B750" s="18" t="s">
        <v>8344</v>
      </c>
      <c r="C750" s="91" t="s">
        <v>356</v>
      </c>
      <c r="D750" s="91" t="s">
        <v>8356</v>
      </c>
      <c r="E750" s="91"/>
      <c r="F750" s="91" t="s">
        <v>19273</v>
      </c>
      <c r="G750" s="91"/>
    </row>
    <row r="751">
      <c r="A751" s="1" t="s">
        <v>19274</v>
      </c>
    </row>
    <row r="752">
      <c r="A752" s="9" t="s">
        <v>248</v>
      </c>
      <c r="B752" s="18" t="s">
        <v>10840</v>
      </c>
      <c r="C752" s="9" t="s">
        <v>10841</v>
      </c>
      <c r="D752" s="91"/>
      <c r="E752" s="91" t="s">
        <v>698</v>
      </c>
      <c r="F752" s="91" t="s">
        <v>19275</v>
      </c>
      <c r="G752" s="91"/>
    </row>
    <row r="753">
      <c r="A753" s="220" t="s">
        <v>366</v>
      </c>
    </row>
    <row r="754">
      <c r="A754" s="9" t="s">
        <v>4540</v>
      </c>
      <c r="B754" s="18" t="s">
        <v>4541</v>
      </c>
      <c r="C754" s="9"/>
      <c r="D754" s="91"/>
      <c r="E754" s="91" t="s">
        <v>19276</v>
      </c>
      <c r="F754" s="91" t="s">
        <v>19277</v>
      </c>
      <c r="G754" s="91"/>
    </row>
    <row r="755">
      <c r="A755" s="9" t="s">
        <v>248</v>
      </c>
      <c r="B755" s="18" t="s">
        <v>368</v>
      </c>
      <c r="C755" s="9"/>
      <c r="D755" s="91"/>
      <c r="E755" s="91" t="s">
        <v>3697</v>
      </c>
      <c r="F755" s="155" t="s">
        <v>152</v>
      </c>
      <c r="G755" s="91"/>
    </row>
    <row r="756">
      <c r="A756" s="9" t="s">
        <v>230</v>
      </c>
      <c r="B756" s="18" t="s">
        <v>10943</v>
      </c>
      <c r="C756" s="9"/>
      <c r="D756" s="91"/>
      <c r="E756" s="91" t="s">
        <v>4739</v>
      </c>
      <c r="F756" s="91" t="s">
        <v>19278</v>
      </c>
      <c r="G756" s="91"/>
    </row>
    <row r="757">
      <c r="A757" s="1" t="s">
        <v>19279</v>
      </c>
    </row>
    <row r="758">
      <c r="A758" s="9" t="s">
        <v>19280</v>
      </c>
      <c r="B758" s="18" t="s">
        <v>19281</v>
      </c>
      <c r="C758" s="9"/>
      <c r="D758" s="91" t="s">
        <v>1190</v>
      </c>
      <c r="E758" s="91" t="s">
        <v>19282</v>
      </c>
      <c r="F758" s="91" t="s">
        <v>19283</v>
      </c>
      <c r="G758" s="91"/>
    </row>
    <row r="759">
      <c r="A759" s="9" t="s">
        <v>8313</v>
      </c>
      <c r="B759" s="18" t="s">
        <v>8314</v>
      </c>
      <c r="C759" s="9" t="s">
        <v>358</v>
      </c>
      <c r="D759" s="91" t="s">
        <v>19284</v>
      </c>
      <c r="E759" s="91"/>
      <c r="F759" s="91" t="s">
        <v>19285</v>
      </c>
      <c r="G759" s="91"/>
    </row>
    <row r="760">
      <c r="A760" s="9" t="s">
        <v>8313</v>
      </c>
      <c r="B760" s="18" t="s">
        <v>8314</v>
      </c>
      <c r="C760" s="9" t="s">
        <v>543</v>
      </c>
      <c r="D760" s="91" t="s">
        <v>19286</v>
      </c>
      <c r="E760" s="91"/>
      <c r="F760" s="91" t="s">
        <v>19287</v>
      </c>
      <c r="G760" s="91"/>
    </row>
    <row r="761">
      <c r="A761" s="9" t="s">
        <v>8313</v>
      </c>
      <c r="B761" s="18" t="s">
        <v>8314</v>
      </c>
      <c r="C761" s="9" t="s">
        <v>7624</v>
      </c>
      <c r="D761" s="91" t="s">
        <v>18850</v>
      </c>
      <c r="E761" s="91"/>
      <c r="F761" s="91" t="s">
        <v>19287</v>
      </c>
      <c r="G761" s="91"/>
    </row>
    <row r="762">
      <c r="A762" s="9" t="s">
        <v>8313</v>
      </c>
      <c r="B762" s="18" t="s">
        <v>8314</v>
      </c>
      <c r="C762" s="9" t="s">
        <v>7624</v>
      </c>
      <c r="D762" s="91" t="s">
        <v>19288</v>
      </c>
      <c r="E762" s="91"/>
      <c r="F762" s="91" t="s">
        <v>19289</v>
      </c>
      <c r="G762" s="91"/>
    </row>
    <row r="763">
      <c r="A763" s="9" t="s">
        <v>8313</v>
      </c>
      <c r="B763" s="18" t="s">
        <v>8314</v>
      </c>
      <c r="C763" s="9" t="s">
        <v>8315</v>
      </c>
      <c r="D763" s="91" t="s">
        <v>19290</v>
      </c>
      <c r="E763" s="91" t="s">
        <v>14213</v>
      </c>
      <c r="F763" s="91" t="s">
        <v>19291</v>
      </c>
      <c r="G763" s="91"/>
    </row>
    <row r="764">
      <c r="A764" s="9" t="s">
        <v>8313</v>
      </c>
      <c r="B764" s="18" t="s">
        <v>8314</v>
      </c>
      <c r="C764" s="9" t="s">
        <v>8315</v>
      </c>
      <c r="D764" s="91" t="s">
        <v>19292</v>
      </c>
      <c r="E764" s="91"/>
      <c r="F764" s="91" t="s">
        <v>19293</v>
      </c>
      <c r="G764" s="91"/>
    </row>
    <row r="765">
      <c r="A765" s="9" t="s">
        <v>8313</v>
      </c>
      <c r="B765" s="18" t="s">
        <v>8314</v>
      </c>
      <c r="C765" s="9" t="s">
        <v>8315</v>
      </c>
      <c r="D765" s="91" t="s">
        <v>19294</v>
      </c>
      <c r="E765" s="91"/>
      <c r="F765" s="91" t="s">
        <v>19295</v>
      </c>
      <c r="G765" s="91"/>
    </row>
    <row r="766">
      <c r="A766" s="9" t="s">
        <v>8313</v>
      </c>
      <c r="B766" s="18" t="s">
        <v>8314</v>
      </c>
      <c r="C766" s="9" t="s">
        <v>8315</v>
      </c>
      <c r="D766" s="91" t="s">
        <v>19296</v>
      </c>
      <c r="E766" s="91"/>
      <c r="F766" s="91" t="s">
        <v>19297</v>
      </c>
      <c r="G766" s="91"/>
    </row>
    <row r="767">
      <c r="A767" s="9" t="s">
        <v>316</v>
      </c>
      <c r="B767" s="18" t="s">
        <v>1446</v>
      </c>
      <c r="C767" s="9" t="s">
        <v>19298</v>
      </c>
      <c r="D767" s="91" t="s">
        <v>19299</v>
      </c>
      <c r="E767" s="91" t="s">
        <v>19300</v>
      </c>
      <c r="F767" s="91" t="s">
        <v>19301</v>
      </c>
      <c r="G767" s="91"/>
    </row>
    <row r="768">
      <c r="A768" s="9" t="s">
        <v>4540</v>
      </c>
      <c r="B768" s="18" t="s">
        <v>5030</v>
      </c>
      <c r="C768" s="9" t="s">
        <v>11995</v>
      </c>
      <c r="D768" s="91" t="s">
        <v>5172</v>
      </c>
      <c r="E768" s="91"/>
      <c r="F768" s="91" t="s">
        <v>19302</v>
      </c>
      <c r="G768" s="91"/>
    </row>
    <row r="769">
      <c r="A769" s="9" t="s">
        <v>4540</v>
      </c>
      <c r="B769" s="18" t="s">
        <v>5030</v>
      </c>
      <c r="C769" s="9" t="s">
        <v>11995</v>
      </c>
      <c r="D769" s="91" t="s">
        <v>19303</v>
      </c>
      <c r="E769" s="91"/>
      <c r="F769" s="91" t="s">
        <v>19302</v>
      </c>
      <c r="G769" s="91"/>
    </row>
    <row r="770">
      <c r="A770" s="9" t="s">
        <v>4540</v>
      </c>
      <c r="B770" s="18" t="s">
        <v>5034</v>
      </c>
      <c r="C770" s="9" t="s">
        <v>4735</v>
      </c>
      <c r="D770" s="91" t="s">
        <v>703</v>
      </c>
      <c r="E770" s="91"/>
      <c r="F770" s="91" t="s">
        <v>19304</v>
      </c>
      <c r="G770" s="91"/>
    </row>
    <row r="771">
      <c r="A771" s="9" t="s">
        <v>4540</v>
      </c>
      <c r="B771" s="18" t="s">
        <v>5044</v>
      </c>
      <c r="C771" s="9" t="s">
        <v>19305</v>
      </c>
      <c r="D771" s="91" t="s">
        <v>19306</v>
      </c>
      <c r="E771" s="91"/>
      <c r="F771" s="91" t="s">
        <v>19307</v>
      </c>
      <c r="G771" s="91"/>
    </row>
    <row r="772">
      <c r="A772" s="9" t="s">
        <v>4540</v>
      </c>
      <c r="B772" s="18" t="s">
        <v>5044</v>
      </c>
      <c r="C772" s="9" t="s">
        <v>19308</v>
      </c>
      <c r="D772" s="91" t="s">
        <v>19309</v>
      </c>
      <c r="E772" s="91" t="s">
        <v>14213</v>
      </c>
      <c r="F772" s="91" t="s">
        <v>19310</v>
      </c>
      <c r="G772" s="91"/>
    </row>
    <row r="773">
      <c r="A773" s="9" t="s">
        <v>4540</v>
      </c>
      <c r="B773" s="18" t="s">
        <v>5052</v>
      </c>
      <c r="C773" s="9" t="s">
        <v>19311</v>
      </c>
      <c r="D773" s="91" t="s">
        <v>19312</v>
      </c>
      <c r="E773" s="91"/>
      <c r="F773" s="91" t="s">
        <v>19313</v>
      </c>
      <c r="G773" s="91"/>
    </row>
    <row r="774">
      <c r="A774" s="9" t="s">
        <v>326</v>
      </c>
      <c r="B774" s="18" t="s">
        <v>6331</v>
      </c>
      <c r="C774" s="9" t="s">
        <v>19314</v>
      </c>
      <c r="D774" s="91" t="s">
        <v>19315</v>
      </c>
      <c r="E774" s="91" t="s">
        <v>19316</v>
      </c>
      <c r="F774" s="91" t="s">
        <v>19317</v>
      </c>
      <c r="G774" s="91"/>
    </row>
    <row r="775">
      <c r="A775" s="9" t="s">
        <v>6685</v>
      </c>
      <c r="B775" s="18" t="s">
        <v>6686</v>
      </c>
      <c r="C775" s="9" t="s">
        <v>19318</v>
      </c>
      <c r="D775" s="91" t="s">
        <v>19319</v>
      </c>
      <c r="E775" s="91"/>
      <c r="F775" s="91" t="s">
        <v>19291</v>
      </c>
      <c r="G775" s="91"/>
    </row>
    <row r="776">
      <c r="A776" s="9" t="s">
        <v>6685</v>
      </c>
      <c r="B776" s="18" t="s">
        <v>6686</v>
      </c>
      <c r="C776" s="9" t="s">
        <v>19320</v>
      </c>
      <c r="D776" s="91" t="s">
        <v>19321</v>
      </c>
      <c r="E776" s="91" t="s">
        <v>19322</v>
      </c>
      <c r="F776" s="91" t="s">
        <v>19323</v>
      </c>
      <c r="G776" s="91"/>
    </row>
    <row r="777">
      <c r="A777" s="9" t="s">
        <v>6685</v>
      </c>
      <c r="B777" s="18" t="s">
        <v>6686</v>
      </c>
      <c r="C777" s="9" t="s">
        <v>19324</v>
      </c>
      <c r="D777" s="91" t="s">
        <v>19325</v>
      </c>
      <c r="E777" s="91"/>
      <c r="F777" s="91" t="s">
        <v>19326</v>
      </c>
      <c r="G777" s="91"/>
    </row>
    <row r="778">
      <c r="A778" s="9" t="s">
        <v>6685</v>
      </c>
      <c r="B778" s="18" t="s">
        <v>6686</v>
      </c>
      <c r="C778" s="9" t="s">
        <v>19327</v>
      </c>
      <c r="D778" s="91" t="s">
        <v>15894</v>
      </c>
      <c r="E778" s="91"/>
      <c r="F778" s="91" t="s">
        <v>19328</v>
      </c>
      <c r="G778" s="91"/>
    </row>
    <row r="779">
      <c r="A779" s="9" t="s">
        <v>6685</v>
      </c>
      <c r="B779" s="18" t="s">
        <v>6686</v>
      </c>
      <c r="C779" s="9" t="s">
        <v>19327</v>
      </c>
      <c r="D779" s="91" t="s">
        <v>19329</v>
      </c>
      <c r="E779" s="91"/>
      <c r="F779" s="91" t="s">
        <v>19330</v>
      </c>
      <c r="G779" s="91"/>
    </row>
    <row r="780">
      <c r="A780" s="9" t="s">
        <v>6685</v>
      </c>
      <c r="B780" s="18" t="s">
        <v>6686</v>
      </c>
      <c r="C780" s="9" t="s">
        <v>8323</v>
      </c>
      <c r="D780" s="91" t="s">
        <v>18877</v>
      </c>
      <c r="E780" s="91"/>
      <c r="F780" s="91" t="s">
        <v>19331</v>
      </c>
      <c r="G780" s="91"/>
    </row>
    <row r="781">
      <c r="A781" s="9" t="s">
        <v>6685</v>
      </c>
      <c r="B781" s="18" t="s">
        <v>8322</v>
      </c>
      <c r="C781" s="9" t="s">
        <v>18593</v>
      </c>
      <c r="D781" s="91" t="s">
        <v>10508</v>
      </c>
      <c r="E781" s="91"/>
      <c r="F781" s="91" t="s">
        <v>19332</v>
      </c>
      <c r="G781" s="91"/>
    </row>
    <row r="782">
      <c r="A782" s="9" t="s">
        <v>6685</v>
      </c>
      <c r="B782" s="18" t="s">
        <v>8322</v>
      </c>
      <c r="C782" s="9" t="s">
        <v>8326</v>
      </c>
      <c r="D782" s="91" t="s">
        <v>19333</v>
      </c>
      <c r="E782" s="91"/>
      <c r="F782" s="91" t="s">
        <v>19334</v>
      </c>
      <c r="G782" s="91"/>
    </row>
    <row r="783">
      <c r="A783" s="9" t="s">
        <v>6685</v>
      </c>
      <c r="B783" s="18" t="s">
        <v>8322</v>
      </c>
      <c r="C783" s="9" t="s">
        <v>18881</v>
      </c>
      <c r="D783" s="91" t="s">
        <v>18882</v>
      </c>
      <c r="E783" s="91" t="s">
        <v>19335</v>
      </c>
      <c r="F783" s="91" t="s">
        <v>19336</v>
      </c>
      <c r="G783" s="91"/>
    </row>
    <row r="784">
      <c r="A784" s="9" t="s">
        <v>5496</v>
      </c>
      <c r="B784" s="18" t="s">
        <v>10511</v>
      </c>
      <c r="C784" s="9" t="s">
        <v>10518</v>
      </c>
      <c r="D784" s="91" t="s">
        <v>18887</v>
      </c>
      <c r="E784" s="91"/>
      <c r="F784" s="91" t="s">
        <v>19337</v>
      </c>
      <c r="G784" s="91"/>
    </row>
    <row r="785">
      <c r="A785" s="9" t="s">
        <v>248</v>
      </c>
      <c r="B785" s="18" t="s">
        <v>9851</v>
      </c>
      <c r="C785" s="9" t="s">
        <v>5067</v>
      </c>
      <c r="D785" s="91" t="s">
        <v>19338</v>
      </c>
      <c r="E785" s="91"/>
      <c r="F785" s="91" t="s">
        <v>19339</v>
      </c>
      <c r="G785" s="91"/>
    </row>
    <row r="786">
      <c r="A786" s="9" t="s">
        <v>10550</v>
      </c>
      <c r="B786" s="18" t="s">
        <v>19340</v>
      </c>
      <c r="C786" s="9" t="s">
        <v>19341</v>
      </c>
      <c r="D786" s="91" t="s">
        <v>19342</v>
      </c>
      <c r="E786" s="91"/>
      <c r="F786" s="91" t="s">
        <v>19343</v>
      </c>
      <c r="G786" s="91"/>
    </row>
    <row r="787">
      <c r="A787" s="220" t="s">
        <v>366</v>
      </c>
      <c r="B787" s="1"/>
      <c r="C787" s="1"/>
      <c r="D787" s="1"/>
      <c r="E787" s="1"/>
      <c r="F787" s="1"/>
      <c r="G787" s="1"/>
    </row>
    <row r="788">
      <c r="A788" s="9" t="s">
        <v>19344</v>
      </c>
      <c r="B788" s="18" t="s">
        <v>368</v>
      </c>
      <c r="C788" s="9"/>
      <c r="D788" s="91"/>
      <c r="E788" s="91" t="s">
        <v>19345</v>
      </c>
      <c r="F788" s="91" t="s">
        <v>19346</v>
      </c>
      <c r="G788" s="91"/>
    </row>
    <row r="789">
      <c r="A789" s="9" t="s">
        <v>5954</v>
      </c>
      <c r="B789" s="18" t="s">
        <v>10568</v>
      </c>
      <c r="C789" s="9"/>
      <c r="D789" s="91"/>
      <c r="E789" s="91" t="s">
        <v>6548</v>
      </c>
      <c r="F789" s="91" t="s">
        <v>19347</v>
      </c>
      <c r="G789" s="91"/>
    </row>
    <row r="790">
      <c r="A790" s="9" t="s">
        <v>5954</v>
      </c>
      <c r="B790" s="18" t="s">
        <v>10568</v>
      </c>
      <c r="C790" s="9" t="s">
        <v>19348</v>
      </c>
      <c r="D790" s="91"/>
      <c r="E790" s="91" t="s">
        <v>19349</v>
      </c>
      <c r="F790" s="91" t="s">
        <v>19302</v>
      </c>
      <c r="G790" s="91"/>
    </row>
    <row r="791">
      <c r="A791" s="9" t="s">
        <v>5954</v>
      </c>
      <c r="B791" s="18" t="s">
        <v>10568</v>
      </c>
      <c r="C791" s="9" t="s">
        <v>19348</v>
      </c>
      <c r="D791" s="91"/>
      <c r="E791" s="91" t="s">
        <v>19349</v>
      </c>
      <c r="F791" s="91" t="s">
        <v>19350</v>
      </c>
      <c r="G791" s="91"/>
    </row>
    <row r="792">
      <c r="A792" s="9" t="s">
        <v>6685</v>
      </c>
      <c r="B792" s="18" t="s">
        <v>368</v>
      </c>
      <c r="C792" s="9"/>
      <c r="D792" s="91"/>
      <c r="E792" s="91" t="s">
        <v>718</v>
      </c>
      <c r="F792" s="91" t="s">
        <v>19351</v>
      </c>
      <c r="G792" s="91"/>
    </row>
    <row r="793">
      <c r="A793" s="9" t="s">
        <v>6685</v>
      </c>
      <c r="B793" s="18" t="s">
        <v>368</v>
      </c>
      <c r="C793" s="9"/>
      <c r="D793" s="91"/>
      <c r="E793" s="91" t="s">
        <v>14201</v>
      </c>
      <c r="F793" s="91" t="s">
        <v>19330</v>
      </c>
      <c r="G793" s="91"/>
    </row>
    <row r="794">
      <c r="A794" s="9" t="s">
        <v>248</v>
      </c>
      <c r="B794" s="18" t="s">
        <v>368</v>
      </c>
      <c r="C794" s="9"/>
      <c r="D794" s="91"/>
      <c r="E794" s="91" t="s">
        <v>19352</v>
      </c>
      <c r="F794" s="91" t="s">
        <v>19291</v>
      </c>
      <c r="G794" s="91"/>
    </row>
    <row r="795">
      <c r="A795" s="9" t="s">
        <v>248</v>
      </c>
      <c r="B795" s="18" t="s">
        <v>368</v>
      </c>
      <c r="C795" s="9"/>
      <c r="D795" s="91"/>
      <c r="E795" s="91" t="s">
        <v>4216</v>
      </c>
      <c r="F795" s="91" t="s">
        <v>19295</v>
      </c>
      <c r="G795" s="91"/>
    </row>
    <row r="796">
      <c r="A796" s="9" t="s">
        <v>368</v>
      </c>
      <c r="B796" s="18" t="s">
        <v>368</v>
      </c>
      <c r="C796" s="9"/>
      <c r="D796" s="91"/>
      <c r="E796" s="91" t="s">
        <v>4590</v>
      </c>
      <c r="F796" s="91" t="s">
        <v>19353</v>
      </c>
      <c r="G796" s="91"/>
    </row>
    <row r="797">
      <c r="A797" s="9" t="s">
        <v>368</v>
      </c>
      <c r="B797" s="18" t="s">
        <v>368</v>
      </c>
      <c r="C797" s="9"/>
      <c r="D797" s="91"/>
      <c r="E797" s="91" t="s">
        <v>720</v>
      </c>
      <c r="F797" s="91" t="s">
        <v>19293</v>
      </c>
      <c r="G797" s="91"/>
    </row>
    <row r="798">
      <c r="A798" s="9" t="s">
        <v>368</v>
      </c>
      <c r="B798" s="18" t="s">
        <v>368</v>
      </c>
      <c r="C798" s="9"/>
      <c r="D798" s="91"/>
      <c r="E798" s="91" t="s">
        <v>981</v>
      </c>
      <c r="F798" s="91" t="s">
        <v>19354</v>
      </c>
      <c r="G798" s="91"/>
    </row>
    <row r="799">
      <c r="A799" s="9" t="s">
        <v>368</v>
      </c>
      <c r="B799" s="18" t="s">
        <v>368</v>
      </c>
      <c r="C799" s="9"/>
      <c r="D799" s="91"/>
      <c r="E799" s="91" t="s">
        <v>674</v>
      </c>
      <c r="F799" s="91" t="s">
        <v>19355</v>
      </c>
      <c r="G799" s="91"/>
    </row>
    <row r="800">
      <c r="A800" s="9" t="s">
        <v>368</v>
      </c>
      <c r="B800" s="18" t="s">
        <v>368</v>
      </c>
      <c r="C800" s="9"/>
      <c r="D800" s="91"/>
      <c r="E800" s="91" t="s">
        <v>18612</v>
      </c>
      <c r="F800" s="91" t="s">
        <v>19291</v>
      </c>
      <c r="G800" s="91"/>
    </row>
    <row r="801" ht="21.75" customHeight="1">
      <c r="A801" s="1" t="s">
        <v>19356</v>
      </c>
    </row>
    <row r="802">
      <c r="A802" s="9" t="s">
        <v>8313</v>
      </c>
      <c r="B802" s="18" t="s">
        <v>8314</v>
      </c>
      <c r="C802" s="9" t="s">
        <v>556</v>
      </c>
      <c r="D802" s="91" t="s">
        <v>19357</v>
      </c>
      <c r="E802" s="91"/>
      <c r="F802" s="91" t="s">
        <v>19358</v>
      </c>
      <c r="G802" s="91"/>
    </row>
    <row r="803">
      <c r="A803" s="9" t="s">
        <v>316</v>
      </c>
      <c r="B803" s="18" t="s">
        <v>7800</v>
      </c>
      <c r="C803" s="9"/>
      <c r="D803" s="91" t="s">
        <v>19359</v>
      </c>
      <c r="E803" s="91"/>
      <c r="F803" s="91" t="s">
        <v>19360</v>
      </c>
      <c r="G803" s="91"/>
    </row>
    <row r="804">
      <c r="A804" s="9" t="s">
        <v>316</v>
      </c>
      <c r="B804" s="18" t="s">
        <v>7800</v>
      </c>
      <c r="C804" s="9"/>
      <c r="D804" s="91" t="s">
        <v>19361</v>
      </c>
      <c r="E804" s="91"/>
      <c r="F804" s="91" t="s">
        <v>19360</v>
      </c>
      <c r="G804" s="91"/>
    </row>
    <row r="805">
      <c r="A805" s="9" t="s">
        <v>316</v>
      </c>
      <c r="B805" s="18" t="s">
        <v>19362</v>
      </c>
      <c r="C805" s="9" t="s">
        <v>19363</v>
      </c>
      <c r="D805" s="91" t="s">
        <v>19364</v>
      </c>
      <c r="E805" s="91"/>
      <c r="F805" s="91" t="s">
        <v>19365</v>
      </c>
      <c r="G805" s="91"/>
    </row>
    <row r="806">
      <c r="A806" s="9" t="s">
        <v>230</v>
      </c>
      <c r="B806" s="18" t="s">
        <v>19366</v>
      </c>
      <c r="C806" s="9" t="s">
        <v>244</v>
      </c>
      <c r="D806" s="91" t="s">
        <v>559</v>
      </c>
      <c r="E806" s="91"/>
      <c r="F806" s="91" t="s">
        <v>19367</v>
      </c>
      <c r="G806" s="91"/>
    </row>
    <row r="807">
      <c r="A807" s="9" t="s">
        <v>230</v>
      </c>
      <c r="B807" s="18" t="s">
        <v>19366</v>
      </c>
      <c r="C807" s="9" t="s">
        <v>244</v>
      </c>
      <c r="D807" s="91" t="s">
        <v>13566</v>
      </c>
      <c r="E807" s="91"/>
      <c r="F807" s="91" t="s">
        <v>19368</v>
      </c>
      <c r="G807" s="91"/>
    </row>
    <row r="808">
      <c r="A808" s="9" t="s">
        <v>230</v>
      </c>
      <c r="B808" s="18" t="s">
        <v>19366</v>
      </c>
      <c r="C808" s="9" t="s">
        <v>6384</v>
      </c>
      <c r="D808" s="91" t="s">
        <v>19369</v>
      </c>
      <c r="E808" s="91"/>
      <c r="F808" s="91" t="s">
        <v>19370</v>
      </c>
      <c r="G808" s="91"/>
    </row>
    <row r="809">
      <c r="A809" s="9" t="s">
        <v>248</v>
      </c>
      <c r="B809" s="18" t="s">
        <v>4496</v>
      </c>
      <c r="C809" s="9" t="s">
        <v>19371</v>
      </c>
      <c r="D809" s="91" t="s">
        <v>18966</v>
      </c>
      <c r="E809" s="91"/>
      <c r="F809" s="91" t="s">
        <v>19372</v>
      </c>
      <c r="G809" s="91"/>
    </row>
    <row r="810">
      <c r="A810" s="9" t="s">
        <v>248</v>
      </c>
      <c r="B810" s="18" t="s">
        <v>4496</v>
      </c>
      <c r="C810" s="9" t="s">
        <v>19371</v>
      </c>
      <c r="D810" s="91" t="s">
        <v>19373</v>
      </c>
      <c r="E810" s="91"/>
      <c r="F810" s="91" t="s">
        <v>19372</v>
      </c>
      <c r="G810" s="91"/>
    </row>
    <row r="811">
      <c r="A811" s="9" t="s">
        <v>248</v>
      </c>
      <c r="B811" s="18" t="s">
        <v>4496</v>
      </c>
      <c r="C811" s="9" t="s">
        <v>5067</v>
      </c>
      <c r="D811" s="91" t="s">
        <v>9852</v>
      </c>
      <c r="E811" s="91"/>
      <c r="F811" s="91" t="s">
        <v>19368</v>
      </c>
      <c r="G811" s="91"/>
    </row>
    <row r="812">
      <c r="A812" s="9" t="s">
        <v>248</v>
      </c>
      <c r="B812" s="18" t="s">
        <v>4496</v>
      </c>
      <c r="C812" s="9" t="s">
        <v>5067</v>
      </c>
      <c r="D812" s="91" t="s">
        <v>5524</v>
      </c>
      <c r="E812" s="91"/>
      <c r="F812" s="91" t="s">
        <v>19368</v>
      </c>
      <c r="G812" s="91"/>
    </row>
    <row r="813">
      <c r="A813" s="9" t="s">
        <v>248</v>
      </c>
      <c r="B813" s="18" t="s">
        <v>4496</v>
      </c>
      <c r="C813" s="9" t="s">
        <v>5067</v>
      </c>
      <c r="D813" s="91" t="s">
        <v>19374</v>
      </c>
      <c r="E813" s="91"/>
      <c r="F813" s="91" t="s">
        <v>19375</v>
      </c>
      <c r="G813" s="91"/>
    </row>
    <row r="814">
      <c r="A814" s="9" t="s">
        <v>248</v>
      </c>
      <c r="B814" s="18" t="s">
        <v>4496</v>
      </c>
      <c r="C814" s="9" t="s">
        <v>5067</v>
      </c>
      <c r="D814" s="91" t="s">
        <v>18901</v>
      </c>
      <c r="E814" s="91"/>
      <c r="F814" s="91" t="s">
        <v>19376</v>
      </c>
      <c r="G814" s="91"/>
    </row>
    <row r="815">
      <c r="A815" s="9" t="s">
        <v>248</v>
      </c>
      <c r="B815" s="18" t="s">
        <v>4496</v>
      </c>
      <c r="C815" s="9" t="s">
        <v>5067</v>
      </c>
      <c r="D815" s="91" t="s">
        <v>13103</v>
      </c>
      <c r="E815" s="91"/>
      <c r="F815" s="91" t="s">
        <v>19377</v>
      </c>
      <c r="G815" s="91"/>
    </row>
    <row r="816">
      <c r="A816" s="9" t="s">
        <v>248</v>
      </c>
      <c r="B816" s="18" t="s">
        <v>4496</v>
      </c>
      <c r="C816" s="9" t="s">
        <v>5067</v>
      </c>
      <c r="D816" s="91" t="s">
        <v>281</v>
      </c>
      <c r="E816" s="91"/>
      <c r="F816" s="91" t="s">
        <v>19378</v>
      </c>
      <c r="G816" s="91"/>
    </row>
    <row r="817">
      <c r="A817" s="9" t="s">
        <v>248</v>
      </c>
      <c r="B817" s="18" t="s">
        <v>4496</v>
      </c>
      <c r="C817" s="9" t="s">
        <v>5067</v>
      </c>
      <c r="D817" s="91" t="s">
        <v>19379</v>
      </c>
      <c r="E817" s="91"/>
      <c r="F817" s="91" t="s">
        <v>19365</v>
      </c>
      <c r="G817" s="91"/>
    </row>
    <row r="818">
      <c r="A818" s="9" t="s">
        <v>248</v>
      </c>
      <c r="B818" s="18" t="s">
        <v>4496</v>
      </c>
      <c r="C818" s="9"/>
      <c r="D818" s="91"/>
      <c r="E818" s="91" t="s">
        <v>19380</v>
      </c>
      <c r="F818" s="91" t="s">
        <v>19377</v>
      </c>
      <c r="G818" s="91"/>
    </row>
    <row r="819">
      <c r="A819" s="9" t="s">
        <v>248</v>
      </c>
      <c r="B819" s="18" t="s">
        <v>4496</v>
      </c>
      <c r="C819" s="9"/>
      <c r="D819" s="91"/>
      <c r="E819" s="91" t="s">
        <v>981</v>
      </c>
      <c r="F819" s="91" t="s">
        <v>19381</v>
      </c>
      <c r="G819" s="91"/>
    </row>
    <row r="820">
      <c r="A820" s="9" t="s">
        <v>248</v>
      </c>
      <c r="B820" s="18" t="s">
        <v>9856</v>
      </c>
      <c r="C820" s="9" t="s">
        <v>4581</v>
      </c>
      <c r="D820" s="91" t="s">
        <v>19382</v>
      </c>
      <c r="E820" s="91"/>
      <c r="F820" s="91" t="s">
        <v>6891</v>
      </c>
      <c r="G820" s="91"/>
    </row>
    <row r="821">
      <c r="A821" s="9" t="s">
        <v>248</v>
      </c>
      <c r="B821" s="18" t="s">
        <v>9856</v>
      </c>
      <c r="C821" s="9" t="s">
        <v>4581</v>
      </c>
      <c r="D821" s="91" t="s">
        <v>11058</v>
      </c>
      <c r="E821" s="91" t="s">
        <v>19383</v>
      </c>
      <c r="F821" s="91" t="s">
        <v>6891</v>
      </c>
      <c r="G821" s="91"/>
    </row>
    <row r="822">
      <c r="A822" s="9" t="s">
        <v>248</v>
      </c>
      <c r="B822" s="18" t="s">
        <v>9856</v>
      </c>
      <c r="C822" s="9" t="s">
        <v>4581</v>
      </c>
      <c r="D822" s="91" t="s">
        <v>10529</v>
      </c>
      <c r="E822" s="91"/>
      <c r="F822" s="91" t="s">
        <v>6891</v>
      </c>
      <c r="G822" s="91"/>
    </row>
    <row r="823">
      <c r="A823" s="9" t="s">
        <v>248</v>
      </c>
      <c r="B823" s="18" t="s">
        <v>9856</v>
      </c>
      <c r="C823" s="9" t="s">
        <v>4581</v>
      </c>
      <c r="D823" s="91" t="s">
        <v>19384</v>
      </c>
      <c r="E823" s="91"/>
      <c r="F823" s="91" t="s">
        <v>19368</v>
      </c>
      <c r="G823" s="91"/>
    </row>
    <row r="824">
      <c r="A824" s="9" t="s">
        <v>248</v>
      </c>
      <c r="B824" s="18" t="s">
        <v>11069</v>
      </c>
      <c r="C824" s="9" t="s">
        <v>4581</v>
      </c>
      <c r="D824" s="91" t="s">
        <v>19385</v>
      </c>
      <c r="E824" s="91"/>
      <c r="F824" s="91" t="s">
        <v>19386</v>
      </c>
      <c r="G824" s="91"/>
    </row>
    <row r="825">
      <c r="A825" s="9" t="s">
        <v>248</v>
      </c>
      <c r="B825" s="18" t="s">
        <v>11069</v>
      </c>
      <c r="C825" s="9" t="s">
        <v>4581</v>
      </c>
      <c r="D825" s="91" t="s">
        <v>19387</v>
      </c>
      <c r="E825" s="91"/>
      <c r="F825" s="91" t="s">
        <v>19386</v>
      </c>
      <c r="G825" s="91"/>
    </row>
    <row r="826">
      <c r="A826" s="9" t="s">
        <v>248</v>
      </c>
      <c r="B826" s="18" t="s">
        <v>11069</v>
      </c>
      <c r="C826" s="9" t="s">
        <v>4581</v>
      </c>
      <c r="D826" s="91" t="s">
        <v>19388</v>
      </c>
      <c r="E826" s="91"/>
      <c r="F826" s="91" t="s">
        <v>19386</v>
      </c>
      <c r="G826" s="91"/>
    </row>
    <row r="827">
      <c r="A827" s="9" t="s">
        <v>248</v>
      </c>
      <c r="B827" s="18" t="s">
        <v>9484</v>
      </c>
      <c r="C827" s="9" t="s">
        <v>4581</v>
      </c>
      <c r="D827" s="91"/>
      <c r="E827" s="91" t="s">
        <v>19389</v>
      </c>
      <c r="F827" s="91" t="s">
        <v>19390</v>
      </c>
      <c r="G827" s="91"/>
    </row>
    <row r="828">
      <c r="A828" s="9" t="s">
        <v>248</v>
      </c>
      <c r="B828" s="18" t="s">
        <v>9484</v>
      </c>
      <c r="C828" s="9" t="s">
        <v>4581</v>
      </c>
      <c r="D828" s="91"/>
      <c r="E828" s="91" t="s">
        <v>19391</v>
      </c>
      <c r="F828" s="91" t="s">
        <v>19386</v>
      </c>
      <c r="G828" s="91"/>
    </row>
    <row r="829">
      <c r="A829" s="220" t="s">
        <v>366</v>
      </c>
      <c r="B829" s="1"/>
      <c r="C829" s="1"/>
      <c r="D829" s="1"/>
      <c r="E829" s="1"/>
      <c r="F829" s="1"/>
      <c r="G829" s="1"/>
    </row>
    <row r="830">
      <c r="A830" s="9" t="s">
        <v>368</v>
      </c>
      <c r="B830" s="18" t="s">
        <v>368</v>
      </c>
      <c r="C830" s="9"/>
      <c r="D830" s="91"/>
      <c r="E830" s="91" t="s">
        <v>19392</v>
      </c>
      <c r="F830" s="91" t="s">
        <v>19393</v>
      </c>
      <c r="G830" s="91"/>
    </row>
    <row r="831">
      <c r="A831" s="1" t="s">
        <v>19394</v>
      </c>
      <c r="B831" s="1"/>
      <c r="C831" s="1"/>
      <c r="D831" s="1"/>
      <c r="E831" s="1"/>
      <c r="F831" s="1"/>
      <c r="G831" s="1"/>
    </row>
    <row r="832">
      <c r="A832" s="9" t="s">
        <v>8313</v>
      </c>
      <c r="B832" s="18" t="s">
        <v>8314</v>
      </c>
      <c r="C832" s="9" t="s">
        <v>556</v>
      </c>
      <c r="D832" s="91" t="s">
        <v>19395</v>
      </c>
      <c r="E832" s="91"/>
      <c r="F832" s="91" t="s">
        <v>19396</v>
      </c>
      <c r="G832" s="91"/>
    </row>
    <row r="833">
      <c r="A833" s="9" t="s">
        <v>8313</v>
      </c>
      <c r="B833" s="18" t="s">
        <v>8314</v>
      </c>
      <c r="C833" s="9" t="s">
        <v>556</v>
      </c>
      <c r="D833" s="91" t="s">
        <v>19397</v>
      </c>
      <c r="E833" s="91"/>
      <c r="F833" s="91" t="s">
        <v>19396</v>
      </c>
      <c r="G833" s="91"/>
    </row>
    <row r="834">
      <c r="A834" s="9" t="s">
        <v>8313</v>
      </c>
      <c r="B834" s="18" t="s">
        <v>8314</v>
      </c>
      <c r="C834" s="9" t="s">
        <v>7624</v>
      </c>
      <c r="D834" s="91" t="s">
        <v>19398</v>
      </c>
      <c r="E834" s="91"/>
      <c r="F834" s="91" t="s">
        <v>19396</v>
      </c>
      <c r="G834" s="91"/>
    </row>
    <row r="835">
      <c r="A835" s="9" t="s">
        <v>8313</v>
      </c>
      <c r="B835" s="18" t="s">
        <v>8314</v>
      </c>
      <c r="C835" s="9" t="s">
        <v>7624</v>
      </c>
      <c r="D835" s="91" t="s">
        <v>18583</v>
      </c>
      <c r="E835" s="91"/>
      <c r="F835" s="91" t="s">
        <v>19396</v>
      </c>
      <c r="G835" s="91"/>
    </row>
    <row r="836">
      <c r="A836" s="9" t="s">
        <v>4540</v>
      </c>
      <c r="B836" s="18" t="s">
        <v>5030</v>
      </c>
      <c r="C836" s="9" t="s">
        <v>19399</v>
      </c>
      <c r="D836" s="91" t="s">
        <v>19400</v>
      </c>
      <c r="E836" s="91"/>
      <c r="F836" s="91" t="s">
        <v>19401</v>
      </c>
      <c r="G836" s="91"/>
    </row>
    <row r="837">
      <c r="A837" s="9" t="s">
        <v>4540</v>
      </c>
      <c r="B837" s="18" t="s">
        <v>5034</v>
      </c>
      <c r="C837" s="9" t="s">
        <v>5041</v>
      </c>
      <c r="D837" s="91" t="s">
        <v>5042</v>
      </c>
      <c r="E837" s="91" t="s">
        <v>19383</v>
      </c>
      <c r="F837" s="91" t="s">
        <v>19402</v>
      </c>
      <c r="G837" s="91"/>
    </row>
    <row r="838">
      <c r="A838" s="9" t="s">
        <v>6685</v>
      </c>
      <c r="B838" s="18" t="s">
        <v>8322</v>
      </c>
      <c r="C838" s="9" t="s">
        <v>8323</v>
      </c>
      <c r="D838" s="91" t="s">
        <v>18879</v>
      </c>
      <c r="E838" s="91"/>
      <c r="F838" s="91" t="s">
        <v>19403</v>
      </c>
      <c r="G838" s="91"/>
    </row>
    <row r="839">
      <c r="A839" s="9" t="s">
        <v>6685</v>
      </c>
      <c r="B839" s="18" t="s">
        <v>8322</v>
      </c>
      <c r="C839" s="9" t="s">
        <v>8323</v>
      </c>
      <c r="D839" s="91" t="s">
        <v>19404</v>
      </c>
      <c r="E839" s="91"/>
      <c r="F839" s="91" t="s">
        <v>19403</v>
      </c>
      <c r="G839" s="91"/>
    </row>
    <row r="840">
      <c r="A840" s="9" t="s">
        <v>6685</v>
      </c>
      <c r="B840" s="18" t="s">
        <v>8322</v>
      </c>
      <c r="C840" s="9" t="s">
        <v>8323</v>
      </c>
      <c r="D840" s="91" t="s">
        <v>8324</v>
      </c>
      <c r="E840" s="91"/>
      <c r="F840" s="91" t="s">
        <v>19405</v>
      </c>
      <c r="G840" s="91"/>
    </row>
    <row r="841">
      <c r="A841" s="9" t="s">
        <v>6685</v>
      </c>
      <c r="B841" s="18" t="s">
        <v>8322</v>
      </c>
      <c r="C841" s="9" t="s">
        <v>8323</v>
      </c>
      <c r="D841" s="91" t="s">
        <v>19406</v>
      </c>
      <c r="E841" s="91"/>
      <c r="F841" s="91" t="s">
        <v>19407</v>
      </c>
      <c r="G841" s="91"/>
    </row>
    <row r="842">
      <c r="A842" s="9" t="s">
        <v>6685</v>
      </c>
      <c r="B842" s="18" t="s">
        <v>8322</v>
      </c>
      <c r="C842" s="9" t="s">
        <v>18593</v>
      </c>
      <c r="D842" s="91" t="s">
        <v>10508</v>
      </c>
      <c r="E842" s="91"/>
      <c r="F842" s="91" t="s">
        <v>19408</v>
      </c>
      <c r="G842" s="91"/>
    </row>
    <row r="843">
      <c r="A843" s="9" t="s">
        <v>5496</v>
      </c>
      <c r="B843" s="18" t="s">
        <v>10511</v>
      </c>
      <c r="C843" s="9" t="s">
        <v>13593</v>
      </c>
      <c r="D843" s="91" t="s">
        <v>13594</v>
      </c>
      <c r="E843" s="91"/>
      <c r="F843" s="91" t="s">
        <v>19409</v>
      </c>
      <c r="G843" s="91"/>
    </row>
    <row r="844">
      <c r="A844" s="9" t="s">
        <v>248</v>
      </c>
      <c r="B844" s="18" t="s">
        <v>4496</v>
      </c>
      <c r="C844" s="9" t="s">
        <v>6721</v>
      </c>
      <c r="D844" s="91" t="s">
        <v>10599</v>
      </c>
      <c r="E844" s="91"/>
      <c r="F844" s="91" t="s">
        <v>19410</v>
      </c>
      <c r="G844" s="91"/>
    </row>
    <row r="845">
      <c r="A845" s="9" t="s">
        <v>248</v>
      </c>
      <c r="B845" s="18" t="s">
        <v>4496</v>
      </c>
      <c r="C845" s="9" t="s">
        <v>19371</v>
      </c>
      <c r="D845" s="91" t="s">
        <v>18966</v>
      </c>
      <c r="E845" s="91"/>
      <c r="F845" s="91" t="s">
        <v>19411</v>
      </c>
      <c r="G845" s="91"/>
    </row>
    <row r="846">
      <c r="A846" s="9" t="s">
        <v>248</v>
      </c>
      <c r="B846" s="18" t="s">
        <v>4496</v>
      </c>
      <c r="C846" s="9" t="s">
        <v>5067</v>
      </c>
      <c r="D846" s="91" t="s">
        <v>5524</v>
      </c>
      <c r="E846" s="91"/>
      <c r="F846" s="91" t="s">
        <v>19412</v>
      </c>
      <c r="G846" s="91"/>
    </row>
    <row r="847">
      <c r="A847" s="9" t="s">
        <v>248</v>
      </c>
      <c r="B847" s="18" t="s">
        <v>4496</v>
      </c>
      <c r="C847" s="9" t="s">
        <v>5067</v>
      </c>
      <c r="D847" s="91" t="s">
        <v>5651</v>
      </c>
      <c r="E847" s="91"/>
      <c r="F847" s="91" t="s">
        <v>19401</v>
      </c>
      <c r="G847" s="91"/>
    </row>
    <row r="848">
      <c r="A848" s="9" t="s">
        <v>248</v>
      </c>
      <c r="B848" s="18" t="s">
        <v>4496</v>
      </c>
      <c r="C848" s="9" t="s">
        <v>5067</v>
      </c>
      <c r="D848" s="91" t="s">
        <v>19413</v>
      </c>
      <c r="E848" s="91"/>
      <c r="F848" s="91" t="s">
        <v>19414</v>
      </c>
      <c r="G848" s="91"/>
    </row>
    <row r="849">
      <c r="A849" s="9" t="s">
        <v>248</v>
      </c>
      <c r="B849" s="18" t="s">
        <v>4496</v>
      </c>
      <c r="C849" s="9" t="s">
        <v>5067</v>
      </c>
      <c r="D849" s="250" t="s">
        <v>19415</v>
      </c>
      <c r="E849" s="91"/>
      <c r="F849" s="91" t="s">
        <v>19416</v>
      </c>
      <c r="G849" s="91"/>
    </row>
    <row r="850">
      <c r="A850" s="9" t="s">
        <v>248</v>
      </c>
      <c r="B850" s="18" t="s">
        <v>4496</v>
      </c>
      <c r="C850" s="9" t="s">
        <v>5067</v>
      </c>
      <c r="D850" s="250" t="s">
        <v>19417</v>
      </c>
      <c r="E850" s="91"/>
      <c r="F850" s="91" t="s">
        <v>19401</v>
      </c>
      <c r="G850" s="91"/>
    </row>
    <row r="851">
      <c r="A851" s="9" t="s">
        <v>248</v>
      </c>
      <c r="B851" s="18" t="s">
        <v>4496</v>
      </c>
      <c r="C851" s="9" t="s">
        <v>5067</v>
      </c>
      <c r="D851" s="91" t="s">
        <v>283</v>
      </c>
      <c r="E851" s="91"/>
      <c r="F851" s="91" t="s">
        <v>19414</v>
      </c>
      <c r="G851" s="91"/>
    </row>
    <row r="852">
      <c r="A852" s="9" t="s">
        <v>248</v>
      </c>
      <c r="B852" s="18" t="s">
        <v>4496</v>
      </c>
      <c r="C852" s="9" t="s">
        <v>5067</v>
      </c>
      <c r="D852" s="91" t="s">
        <v>19418</v>
      </c>
      <c r="E852" s="91"/>
      <c r="F852" s="91" t="s">
        <v>19401</v>
      </c>
      <c r="G852" s="91"/>
    </row>
    <row r="853">
      <c r="A853" s="9" t="s">
        <v>248</v>
      </c>
      <c r="B853" s="18" t="s">
        <v>9856</v>
      </c>
      <c r="C853" s="9" t="s">
        <v>4581</v>
      </c>
      <c r="D853" s="91" t="s">
        <v>10529</v>
      </c>
      <c r="E853" s="91"/>
      <c r="F853" s="91" t="s">
        <v>19419</v>
      </c>
      <c r="G853" s="91"/>
    </row>
    <row r="854">
      <c r="A854" s="9" t="s">
        <v>248</v>
      </c>
      <c r="B854" s="18" t="s">
        <v>11069</v>
      </c>
      <c r="C854" s="9" t="s">
        <v>4581</v>
      </c>
      <c r="D854" s="91" t="s">
        <v>19420</v>
      </c>
      <c r="E854" s="91"/>
      <c r="F854" s="91" t="s">
        <v>19396</v>
      </c>
      <c r="G854" s="91"/>
    </row>
    <row r="855">
      <c r="A855" s="9" t="s">
        <v>248</v>
      </c>
      <c r="B855" s="18" t="s">
        <v>11069</v>
      </c>
      <c r="C855" s="9" t="s">
        <v>4581</v>
      </c>
      <c r="D855" s="91" t="s">
        <v>18971</v>
      </c>
      <c r="E855" s="91"/>
      <c r="F855" s="91" t="s">
        <v>19421</v>
      </c>
      <c r="G855" s="91"/>
    </row>
    <row r="856">
      <c r="A856" s="9" t="s">
        <v>248</v>
      </c>
      <c r="B856" s="18" t="s">
        <v>11069</v>
      </c>
      <c r="C856" s="9" t="s">
        <v>4581</v>
      </c>
      <c r="D856" s="91" t="s">
        <v>19422</v>
      </c>
      <c r="E856" s="91"/>
      <c r="F856" s="91" t="s">
        <v>19421</v>
      </c>
      <c r="G856" s="91"/>
    </row>
    <row r="857">
      <c r="A857" s="9" t="s">
        <v>248</v>
      </c>
      <c r="B857" s="18" t="s">
        <v>4512</v>
      </c>
      <c r="C857" s="9" t="s">
        <v>4513</v>
      </c>
      <c r="D857" s="91" t="s">
        <v>302</v>
      </c>
      <c r="E857" s="91" t="s">
        <v>19423</v>
      </c>
      <c r="F857" s="91" t="s">
        <v>19403</v>
      </c>
      <c r="G857" s="91"/>
    </row>
    <row r="858">
      <c r="A858" s="9" t="s">
        <v>388</v>
      </c>
      <c r="B858" s="18" t="s">
        <v>11194</v>
      </c>
      <c r="C858" s="9" t="s">
        <v>19424</v>
      </c>
      <c r="D858" s="91" t="s">
        <v>18924</v>
      </c>
      <c r="E858" s="91" t="s">
        <v>19425</v>
      </c>
      <c r="F858" s="91" t="s">
        <v>19426</v>
      </c>
      <c r="G858" s="91"/>
    </row>
    <row r="859">
      <c r="A859" s="9" t="s">
        <v>388</v>
      </c>
      <c r="B859" s="18" t="s">
        <v>11194</v>
      </c>
      <c r="C859" s="9" t="s">
        <v>19427</v>
      </c>
      <c r="D859" s="91" t="s">
        <v>19428</v>
      </c>
      <c r="E859" s="91" t="s">
        <v>19429</v>
      </c>
      <c r="F859" s="91" t="s">
        <v>19426</v>
      </c>
      <c r="G859" s="91"/>
    </row>
    <row r="860">
      <c r="A860" s="9" t="s">
        <v>388</v>
      </c>
      <c r="B860" s="18" t="s">
        <v>389</v>
      </c>
      <c r="C860" s="9" t="s">
        <v>19430</v>
      </c>
      <c r="D860" s="91" t="s">
        <v>19431</v>
      </c>
      <c r="E860" s="91"/>
      <c r="F860" s="91" t="s">
        <v>19432</v>
      </c>
      <c r="G860" s="91"/>
    </row>
    <row r="861">
      <c r="A861" s="220" t="s">
        <v>366</v>
      </c>
      <c r="B861" s="1"/>
      <c r="C861" s="1"/>
      <c r="D861" s="1"/>
      <c r="E861" s="1"/>
      <c r="F861" s="1"/>
      <c r="G861" s="1"/>
    </row>
    <row r="862">
      <c r="A862" s="9" t="s">
        <v>5496</v>
      </c>
      <c r="B862" s="18" t="s">
        <v>10511</v>
      </c>
      <c r="C862" s="9"/>
      <c r="D862" s="91"/>
      <c r="E862" s="91" t="s">
        <v>426</v>
      </c>
      <c r="F862" s="91" t="s">
        <v>19419</v>
      </c>
      <c r="G862" s="91"/>
    </row>
    <row r="863">
      <c r="A863" s="9" t="s">
        <v>5496</v>
      </c>
      <c r="B863" s="18" t="s">
        <v>10511</v>
      </c>
      <c r="C863" s="9"/>
      <c r="D863" s="91"/>
      <c r="E863" s="91" t="s">
        <v>4886</v>
      </c>
      <c r="F863" s="91" t="s">
        <v>19405</v>
      </c>
      <c r="G863" s="91"/>
    </row>
    <row r="864">
      <c r="A864" s="9" t="s">
        <v>368</v>
      </c>
      <c r="B864" s="18" t="s">
        <v>368</v>
      </c>
      <c r="C864" s="9"/>
      <c r="D864" s="91"/>
      <c r="E864" s="91" t="s">
        <v>19433</v>
      </c>
      <c r="F864" s="91" t="s">
        <v>19434</v>
      </c>
      <c r="G864" s="91"/>
    </row>
    <row r="865">
      <c r="A865" s="1" t="s">
        <v>19435</v>
      </c>
      <c r="B865" s="1"/>
      <c r="C865" s="1"/>
      <c r="D865" s="1"/>
      <c r="E865" s="1"/>
      <c r="F865" s="1"/>
      <c r="G865" s="1"/>
    </row>
    <row r="866">
      <c r="A866" s="9" t="s">
        <v>5496</v>
      </c>
      <c r="B866" s="18" t="s">
        <v>10511</v>
      </c>
      <c r="C866" s="9" t="s">
        <v>19436</v>
      </c>
      <c r="D866" s="91" t="s">
        <v>19437</v>
      </c>
      <c r="E866" s="91"/>
      <c r="F866" s="91" t="s">
        <v>19438</v>
      </c>
      <c r="G866" s="91"/>
    </row>
    <row r="867">
      <c r="A867" s="9" t="s">
        <v>5496</v>
      </c>
      <c r="B867" s="18" t="s">
        <v>10511</v>
      </c>
      <c r="C867" s="9" t="s">
        <v>13593</v>
      </c>
      <c r="D867" s="91" t="s">
        <v>13594</v>
      </c>
      <c r="E867" s="91"/>
      <c r="F867" s="91" t="s">
        <v>19439</v>
      </c>
      <c r="G867" s="91"/>
    </row>
    <row r="868">
      <c r="A868" s="9" t="s">
        <v>248</v>
      </c>
      <c r="B868" s="18" t="s">
        <v>249</v>
      </c>
      <c r="C868" s="9" t="s">
        <v>4233</v>
      </c>
      <c r="D868" s="91" t="s">
        <v>893</v>
      </c>
      <c r="E868" s="91"/>
      <c r="F868" s="91" t="s">
        <v>19440</v>
      </c>
      <c r="G868" s="91"/>
    </row>
    <row r="869">
      <c r="A869" s="9" t="s">
        <v>248</v>
      </c>
      <c r="B869" s="18" t="s">
        <v>249</v>
      </c>
      <c r="C869" s="9" t="s">
        <v>254</v>
      </c>
      <c r="D869" s="91" t="s">
        <v>16127</v>
      </c>
      <c r="E869" s="91"/>
      <c r="F869" s="155" t="s">
        <v>152</v>
      </c>
      <c r="G869" s="91"/>
    </row>
    <row r="870">
      <c r="A870" s="91" t="s">
        <v>248</v>
      </c>
      <c r="B870" s="18" t="s">
        <v>249</v>
      </c>
      <c r="C870" s="9" t="s">
        <v>254</v>
      </c>
      <c r="D870" s="91" t="s">
        <v>19441</v>
      </c>
      <c r="E870" s="91"/>
      <c r="F870" s="91" t="s">
        <v>19442</v>
      </c>
      <c r="G870" s="91"/>
    </row>
    <row r="871">
      <c r="A871" s="220" t="s">
        <v>366</v>
      </c>
      <c r="B871" s="1"/>
      <c r="C871" s="1"/>
      <c r="D871" s="1"/>
      <c r="E871" s="1"/>
      <c r="F871" s="1"/>
      <c r="G871" s="1"/>
    </row>
    <row r="872">
      <c r="A872" s="9" t="s">
        <v>248</v>
      </c>
      <c r="B872" s="18" t="s">
        <v>368</v>
      </c>
      <c r="C872" s="9"/>
      <c r="D872" s="91"/>
      <c r="E872" s="91" t="s">
        <v>19443</v>
      </c>
      <c r="F872" s="91" t="s">
        <v>19444</v>
      </c>
      <c r="G872" s="91"/>
    </row>
    <row r="873">
      <c r="A873" s="1" t="s">
        <v>19445</v>
      </c>
    </row>
    <row r="874">
      <c r="A874" s="9" t="s">
        <v>10828</v>
      </c>
      <c r="B874" s="18" t="s">
        <v>19446</v>
      </c>
      <c r="C874" s="9" t="s">
        <v>19447</v>
      </c>
      <c r="D874" s="91" t="s">
        <v>19448</v>
      </c>
      <c r="E874" s="91"/>
      <c r="F874" s="91" t="s">
        <v>19449</v>
      </c>
      <c r="G874" s="91"/>
    </row>
    <row r="875">
      <c r="A875" s="9" t="s">
        <v>248</v>
      </c>
      <c r="B875" s="18" t="s">
        <v>249</v>
      </c>
      <c r="C875" s="9" t="s">
        <v>254</v>
      </c>
      <c r="D875" s="91" t="s">
        <v>290</v>
      </c>
      <c r="E875" s="91"/>
      <c r="F875" s="91" t="s">
        <v>19450</v>
      </c>
      <c r="G875" s="91"/>
    </row>
    <row r="876">
      <c r="A876" s="9" t="s">
        <v>248</v>
      </c>
      <c r="B876" s="18" t="s">
        <v>9856</v>
      </c>
      <c r="C876" s="9" t="s">
        <v>4581</v>
      </c>
      <c r="D876" s="91" t="s">
        <v>19451</v>
      </c>
      <c r="E876" s="91"/>
      <c r="F876" s="91" t="s">
        <v>19452</v>
      </c>
      <c r="G876" s="91"/>
    </row>
    <row r="877">
      <c r="A877" s="9" t="s">
        <v>248</v>
      </c>
      <c r="B877" s="18" t="s">
        <v>5459</v>
      </c>
      <c r="C877" s="9" t="s">
        <v>19371</v>
      </c>
      <c r="D877" s="91" t="s">
        <v>19453</v>
      </c>
      <c r="E877" s="91"/>
      <c r="F877" s="91" t="s">
        <v>19452</v>
      </c>
      <c r="G877" s="91"/>
    </row>
    <row r="878">
      <c r="A878" s="9" t="s">
        <v>248</v>
      </c>
      <c r="B878" s="18" t="s">
        <v>5459</v>
      </c>
      <c r="C878" s="9" t="s">
        <v>19371</v>
      </c>
      <c r="D878" s="91" t="s">
        <v>19454</v>
      </c>
      <c r="E878" s="91"/>
      <c r="F878" s="91" t="s">
        <v>19455</v>
      </c>
      <c r="G878" s="91"/>
    </row>
    <row r="879">
      <c r="A879" s="9" t="s">
        <v>248</v>
      </c>
      <c r="B879" s="18" t="s">
        <v>5459</v>
      </c>
      <c r="C879" s="9" t="s">
        <v>19456</v>
      </c>
      <c r="D879" s="91" t="s">
        <v>19457</v>
      </c>
      <c r="E879" s="91" t="s">
        <v>19458</v>
      </c>
      <c r="F879" s="91" t="s">
        <v>19459</v>
      </c>
      <c r="G879" s="91"/>
    </row>
    <row r="880">
      <c r="A880" s="220" t="s">
        <v>366</v>
      </c>
      <c r="B880" s="1"/>
      <c r="C880" s="1"/>
      <c r="D880" s="1"/>
      <c r="E880" s="1"/>
      <c r="F880" s="1"/>
      <c r="G880" s="1"/>
    </row>
    <row r="881">
      <c r="A881" s="9" t="s">
        <v>388</v>
      </c>
      <c r="B881" s="18" t="s">
        <v>10544</v>
      </c>
      <c r="C881" s="91"/>
      <c r="D881" s="91"/>
      <c r="E881" s="91"/>
      <c r="F881" s="91" t="s">
        <v>19460</v>
      </c>
      <c r="G881" s="91"/>
    </row>
    <row r="882">
      <c r="A882" s="1" t="s">
        <v>19461</v>
      </c>
      <c r="B882" s="1"/>
      <c r="C882" s="1"/>
      <c r="D882" s="1"/>
      <c r="E882" s="1"/>
      <c r="F882" s="1"/>
      <c r="G882" s="1"/>
    </row>
    <row r="883">
      <c r="A883" s="9" t="s">
        <v>316</v>
      </c>
      <c r="B883" s="18" t="s">
        <v>7800</v>
      </c>
      <c r="C883" s="9" t="s">
        <v>12319</v>
      </c>
      <c r="D883" s="91" t="s">
        <v>12320</v>
      </c>
      <c r="E883" s="120" t="s">
        <v>19462</v>
      </c>
      <c r="F883" s="10" t="s">
        <v>19463</v>
      </c>
      <c r="G883" s="10"/>
    </row>
    <row r="884">
      <c r="A884" s="9" t="s">
        <v>316</v>
      </c>
      <c r="B884" s="18" t="s">
        <v>7800</v>
      </c>
      <c r="C884" s="9" t="s">
        <v>19464</v>
      </c>
      <c r="D884" s="91" t="s">
        <v>19465</v>
      </c>
      <c r="E884" s="120" t="s">
        <v>19466</v>
      </c>
      <c r="F884" s="10" t="s">
        <v>19463</v>
      </c>
      <c r="G884" s="10"/>
    </row>
    <row r="885">
      <c r="A885" s="9" t="s">
        <v>5679</v>
      </c>
      <c r="B885" s="18" t="s">
        <v>15951</v>
      </c>
      <c r="C885" s="91" t="s">
        <v>19467</v>
      </c>
      <c r="D885" s="91" t="s">
        <v>1190</v>
      </c>
      <c r="E885" s="91"/>
      <c r="F885" s="91" t="s">
        <v>19468</v>
      </c>
      <c r="G885" s="10"/>
    </row>
    <row r="886">
      <c r="A886" s="1" t="s">
        <v>19469</v>
      </c>
    </row>
    <row r="887">
      <c r="A887" s="13" t="s">
        <v>10828</v>
      </c>
      <c r="B887" s="189" t="s">
        <v>10832</v>
      </c>
      <c r="C887" s="13"/>
      <c r="D887" s="84" t="s">
        <v>12294</v>
      </c>
      <c r="E887" s="84"/>
      <c r="F887" s="13" t="s">
        <v>19470</v>
      </c>
      <c r="G887" s="13"/>
    </row>
    <row r="888">
      <c r="A888" s="9" t="s">
        <v>1454</v>
      </c>
      <c r="B888" s="18" t="s">
        <v>8757</v>
      </c>
      <c r="C888" s="9" t="s">
        <v>19471</v>
      </c>
      <c r="D888" s="91" t="s">
        <v>19472</v>
      </c>
      <c r="E888" s="91"/>
      <c r="F888" s="10" t="s">
        <v>19473</v>
      </c>
      <c r="G888" s="10"/>
    </row>
    <row r="889">
      <c r="A889" s="9" t="s">
        <v>1454</v>
      </c>
      <c r="B889" s="18" t="s">
        <v>8757</v>
      </c>
      <c r="C889" s="9" t="s">
        <v>19471</v>
      </c>
      <c r="D889" s="91" t="s">
        <v>19474</v>
      </c>
      <c r="E889" s="91"/>
      <c r="F889" s="10" t="s">
        <v>19473</v>
      </c>
      <c r="G889" s="10"/>
    </row>
    <row r="890">
      <c r="A890" s="9" t="s">
        <v>1454</v>
      </c>
      <c r="B890" s="18" t="s">
        <v>8757</v>
      </c>
      <c r="C890" s="9" t="s">
        <v>19471</v>
      </c>
      <c r="D890" s="91" t="s">
        <v>19475</v>
      </c>
      <c r="E890" s="91"/>
      <c r="F890" s="10" t="s">
        <v>19473</v>
      </c>
      <c r="G890" s="10"/>
    </row>
    <row r="891">
      <c r="A891" s="9" t="s">
        <v>687</v>
      </c>
      <c r="B891" s="18" t="s">
        <v>1293</v>
      </c>
      <c r="C891" s="9" t="s">
        <v>1294</v>
      </c>
      <c r="D891" s="91" t="s">
        <v>11352</v>
      </c>
      <c r="E891" s="91"/>
      <c r="F891" s="10" t="s">
        <v>19476</v>
      </c>
      <c r="G891" s="10"/>
    </row>
    <row r="892">
      <c r="A892" s="9" t="s">
        <v>687</v>
      </c>
      <c r="B892" s="18" t="s">
        <v>1293</v>
      </c>
      <c r="C892" s="9" t="s">
        <v>1294</v>
      </c>
      <c r="D892" s="91" t="s">
        <v>1302</v>
      </c>
      <c r="E892" s="91"/>
      <c r="F892" s="10" t="s">
        <v>19477</v>
      </c>
      <c r="G892" s="10"/>
    </row>
    <row r="893">
      <c r="A893" s="9" t="s">
        <v>687</v>
      </c>
      <c r="B893" s="18" t="s">
        <v>1306</v>
      </c>
      <c r="C893" s="9" t="s">
        <v>2690</v>
      </c>
      <c r="D893" s="91" t="s">
        <v>11178</v>
      </c>
      <c r="E893" s="91"/>
      <c r="F893" s="10" t="s">
        <v>19478</v>
      </c>
      <c r="G893" s="10"/>
    </row>
    <row r="894">
      <c r="A894" s="9" t="s">
        <v>687</v>
      </c>
      <c r="B894" s="18" t="s">
        <v>1306</v>
      </c>
      <c r="C894" s="9" t="s">
        <v>2690</v>
      </c>
      <c r="D894" s="91" t="s">
        <v>19479</v>
      </c>
      <c r="E894" s="91"/>
      <c r="F894" s="10" t="s">
        <v>19480</v>
      </c>
      <c r="G894" s="10"/>
    </row>
    <row r="895">
      <c r="A895" s="9" t="s">
        <v>687</v>
      </c>
      <c r="B895" s="18" t="s">
        <v>1306</v>
      </c>
      <c r="C895" s="9" t="s">
        <v>2690</v>
      </c>
      <c r="D895" s="91" t="s">
        <v>19107</v>
      </c>
      <c r="E895" s="91"/>
      <c r="F895" s="10" t="s">
        <v>19481</v>
      </c>
      <c r="G895" s="10"/>
    </row>
    <row r="896">
      <c r="A896" s="9" t="s">
        <v>687</v>
      </c>
      <c r="B896" s="18" t="s">
        <v>1306</v>
      </c>
      <c r="C896" s="9" t="s">
        <v>2690</v>
      </c>
      <c r="D896" s="91" t="s">
        <v>19106</v>
      </c>
      <c r="E896" s="91"/>
      <c r="F896" s="10" t="s">
        <v>19482</v>
      </c>
      <c r="G896" s="10"/>
    </row>
    <row r="897">
      <c r="A897" s="9" t="s">
        <v>687</v>
      </c>
      <c r="B897" s="18" t="s">
        <v>1306</v>
      </c>
      <c r="C897" s="9" t="s">
        <v>2690</v>
      </c>
      <c r="D897" s="91" t="s">
        <v>19104</v>
      </c>
      <c r="E897" s="91"/>
      <c r="F897" s="10" t="s">
        <v>19480</v>
      </c>
      <c r="G897" s="10"/>
    </row>
    <row r="898">
      <c r="A898" s="9" t="s">
        <v>687</v>
      </c>
      <c r="B898" s="18" t="s">
        <v>1306</v>
      </c>
      <c r="C898" s="9" t="s">
        <v>2690</v>
      </c>
      <c r="D898" s="91" t="s">
        <v>19483</v>
      </c>
      <c r="E898" s="91"/>
      <c r="F898" s="10" t="s">
        <v>19476</v>
      </c>
      <c r="G898" s="10"/>
    </row>
    <row r="899">
      <c r="A899" s="9" t="s">
        <v>687</v>
      </c>
      <c r="B899" s="18" t="s">
        <v>11090</v>
      </c>
      <c r="C899" s="9" t="s">
        <v>11091</v>
      </c>
      <c r="D899" s="91" t="s">
        <v>11092</v>
      </c>
      <c r="E899" s="91"/>
      <c r="F899" s="10" t="s">
        <v>19473</v>
      </c>
      <c r="G899" s="10"/>
    </row>
    <row r="900">
      <c r="A900" s="9" t="s">
        <v>3280</v>
      </c>
      <c r="B900" s="18" t="s">
        <v>11702</v>
      </c>
      <c r="C900" s="9"/>
      <c r="D900" s="91" t="s">
        <v>19484</v>
      </c>
      <c r="E900" s="91" t="s">
        <v>11705</v>
      </c>
      <c r="F900" s="10" t="s">
        <v>19485</v>
      </c>
      <c r="G900" s="10"/>
    </row>
    <row r="901">
      <c r="A901" s="9" t="s">
        <v>3280</v>
      </c>
      <c r="B901" s="18" t="s">
        <v>11702</v>
      </c>
      <c r="C901" s="9"/>
      <c r="D901" s="91" t="s">
        <v>11703</v>
      </c>
      <c r="E901" s="91" t="s">
        <v>11704</v>
      </c>
      <c r="F901" s="10" t="s">
        <v>19485</v>
      </c>
      <c r="G901" s="10"/>
    </row>
    <row r="902">
      <c r="A902" s="9" t="s">
        <v>3280</v>
      </c>
      <c r="B902" s="18" t="s">
        <v>11702</v>
      </c>
      <c r="C902" s="9"/>
      <c r="D902" s="91" t="s">
        <v>19486</v>
      </c>
      <c r="E902" s="91" t="s">
        <v>19487</v>
      </c>
      <c r="F902" s="10" t="s">
        <v>19485</v>
      </c>
      <c r="G902" s="10"/>
    </row>
    <row r="903">
      <c r="A903" s="9" t="s">
        <v>3280</v>
      </c>
      <c r="B903" s="18" t="s">
        <v>19488</v>
      </c>
      <c r="C903" s="9" t="s">
        <v>19489</v>
      </c>
      <c r="D903" s="91" t="s">
        <v>19490</v>
      </c>
      <c r="E903" s="91" t="s">
        <v>11705</v>
      </c>
      <c r="F903" s="10" t="s">
        <v>19491</v>
      </c>
      <c r="G903" s="10"/>
    </row>
    <row r="904">
      <c r="A904" s="9" t="s">
        <v>3280</v>
      </c>
      <c r="B904" s="18" t="s">
        <v>19492</v>
      </c>
      <c r="C904" s="9" t="s">
        <v>1861</v>
      </c>
      <c r="D904" s="91" t="s">
        <v>19493</v>
      </c>
      <c r="E904" s="91"/>
      <c r="F904" s="10" t="s">
        <v>19494</v>
      </c>
      <c r="G904" s="10"/>
    </row>
    <row r="905">
      <c r="A905" s="9" t="s">
        <v>3280</v>
      </c>
      <c r="B905" s="18" t="s">
        <v>19495</v>
      </c>
      <c r="C905" s="9" t="s">
        <v>19496</v>
      </c>
      <c r="D905" s="91" t="s">
        <v>19497</v>
      </c>
      <c r="E905" s="91" t="s">
        <v>11705</v>
      </c>
      <c r="F905" s="10" t="s">
        <v>19485</v>
      </c>
      <c r="G905" s="10"/>
    </row>
    <row r="906">
      <c r="A906" s="9" t="s">
        <v>5679</v>
      </c>
      <c r="B906" s="31" t="s">
        <v>19498</v>
      </c>
      <c r="C906" s="9" t="s">
        <v>19499</v>
      </c>
      <c r="D906" s="91" t="s">
        <v>19500</v>
      </c>
      <c r="E906" s="91"/>
      <c r="F906" s="10" t="s">
        <v>19473</v>
      </c>
      <c r="G906" s="10"/>
    </row>
    <row r="907">
      <c r="A907" s="9" t="s">
        <v>5679</v>
      </c>
      <c r="B907" s="31" t="s">
        <v>19498</v>
      </c>
      <c r="C907" s="9" t="s">
        <v>19501</v>
      </c>
      <c r="D907" s="91" t="s">
        <v>19502</v>
      </c>
      <c r="E907" s="91" t="s">
        <v>19503</v>
      </c>
      <c r="F907" s="10" t="s">
        <v>19504</v>
      </c>
      <c r="G907" s="10"/>
    </row>
    <row r="908">
      <c r="A908" s="9" t="s">
        <v>388</v>
      </c>
      <c r="B908" s="18" t="s">
        <v>5355</v>
      </c>
      <c r="C908" s="9" t="s">
        <v>7464</v>
      </c>
      <c r="D908" s="91" t="s">
        <v>19505</v>
      </c>
      <c r="E908" s="91"/>
      <c r="F908" s="10" t="s">
        <v>19506</v>
      </c>
      <c r="G908" s="10"/>
    </row>
    <row r="909">
      <c r="A909" s="9" t="s">
        <v>388</v>
      </c>
      <c r="B909" s="18" t="s">
        <v>5355</v>
      </c>
      <c r="C909" s="9" t="s">
        <v>7464</v>
      </c>
      <c r="D909" s="91" t="s">
        <v>19507</v>
      </c>
      <c r="E909" s="91"/>
      <c r="F909" s="10" t="s">
        <v>19478</v>
      </c>
      <c r="G909" s="10"/>
    </row>
    <row r="910">
      <c r="A910" s="9" t="s">
        <v>388</v>
      </c>
      <c r="B910" s="18" t="s">
        <v>1347</v>
      </c>
      <c r="C910" s="9" t="s">
        <v>4815</v>
      </c>
      <c r="D910" s="91" t="s">
        <v>19508</v>
      </c>
      <c r="E910" s="91" t="s">
        <v>19509</v>
      </c>
      <c r="F910" s="10" t="s">
        <v>6245</v>
      </c>
      <c r="G910" s="10"/>
    </row>
    <row r="911">
      <c r="A911" s="9" t="s">
        <v>388</v>
      </c>
      <c r="B911" s="18" t="s">
        <v>1347</v>
      </c>
      <c r="C911" s="9" t="s">
        <v>19089</v>
      </c>
      <c r="D911" s="91" t="s">
        <v>19510</v>
      </c>
      <c r="E911" s="91"/>
      <c r="F911" s="10" t="s">
        <v>19491</v>
      </c>
      <c r="G911" s="10"/>
    </row>
    <row r="912">
      <c r="A912" s="9" t="s">
        <v>388</v>
      </c>
      <c r="B912" s="18" t="s">
        <v>10079</v>
      </c>
      <c r="C912" s="9" t="s">
        <v>19511</v>
      </c>
      <c r="D912" s="9" t="s">
        <v>19512</v>
      </c>
      <c r="E912" s="91"/>
      <c r="F912" s="10" t="s">
        <v>19513</v>
      </c>
      <c r="G912" s="10"/>
    </row>
    <row r="913">
      <c r="A913" s="9" t="s">
        <v>388</v>
      </c>
      <c r="B913" s="18" t="s">
        <v>10079</v>
      </c>
      <c r="C913" s="9" t="s">
        <v>19511</v>
      </c>
      <c r="D913" s="9" t="s">
        <v>19514</v>
      </c>
      <c r="E913" s="91"/>
      <c r="F913" s="10" t="s">
        <v>19513</v>
      </c>
      <c r="G913" s="10"/>
    </row>
    <row r="914">
      <c r="A914" s="9" t="s">
        <v>388</v>
      </c>
      <c r="B914" s="18" t="s">
        <v>1010</v>
      </c>
      <c r="C914" s="9" t="s">
        <v>18746</v>
      </c>
      <c r="D914" s="91" t="s">
        <v>2839</v>
      </c>
      <c r="E914" s="91"/>
      <c r="F914" s="10" t="s">
        <v>19515</v>
      </c>
      <c r="G914" s="10"/>
    </row>
    <row r="915">
      <c r="A915" s="9" t="s">
        <v>388</v>
      </c>
      <c r="B915" s="18" t="s">
        <v>1010</v>
      </c>
      <c r="C915" s="9" t="s">
        <v>1662</v>
      </c>
      <c r="D915" s="91" t="s">
        <v>11121</v>
      </c>
      <c r="E915" s="91"/>
      <c r="F915" s="10" t="s">
        <v>5968</v>
      </c>
      <c r="G915" s="10"/>
    </row>
    <row r="916">
      <c r="A916" s="9" t="s">
        <v>388</v>
      </c>
      <c r="B916" s="18" t="s">
        <v>1010</v>
      </c>
      <c r="C916" s="9" t="s">
        <v>2155</v>
      </c>
      <c r="D916" s="91" t="s">
        <v>19516</v>
      </c>
      <c r="E916" s="91" t="s">
        <v>4695</v>
      </c>
      <c r="F916" s="10" t="s">
        <v>19517</v>
      </c>
      <c r="G916" s="10"/>
    </row>
    <row r="917">
      <c r="A917" s="9" t="s">
        <v>388</v>
      </c>
      <c r="B917" s="18" t="s">
        <v>1010</v>
      </c>
      <c r="C917" s="9" t="s">
        <v>2167</v>
      </c>
      <c r="D917" s="91" t="s">
        <v>1671</v>
      </c>
      <c r="E917" s="91"/>
      <c r="F917" s="10" t="s">
        <v>19518</v>
      </c>
      <c r="G917" s="10"/>
    </row>
    <row r="918">
      <c r="A918" s="9" t="s">
        <v>388</v>
      </c>
      <c r="B918" s="18" t="s">
        <v>1010</v>
      </c>
      <c r="C918" s="9" t="s">
        <v>4818</v>
      </c>
      <c r="D918" s="91" t="s">
        <v>11836</v>
      </c>
      <c r="E918" s="91"/>
      <c r="F918" s="10" t="s">
        <v>19519</v>
      </c>
      <c r="G918" s="10"/>
    </row>
    <row r="919">
      <c r="A919" s="9" t="s">
        <v>388</v>
      </c>
      <c r="B919" s="18" t="s">
        <v>1010</v>
      </c>
      <c r="C919" s="9" t="s">
        <v>10856</v>
      </c>
      <c r="D919" s="91" t="s">
        <v>19520</v>
      </c>
      <c r="E919" s="91"/>
      <c r="F919" s="10" t="s">
        <v>19476</v>
      </c>
      <c r="G919" s="10"/>
    </row>
    <row r="920">
      <c r="A920" s="9" t="s">
        <v>388</v>
      </c>
      <c r="B920" s="18" t="s">
        <v>1010</v>
      </c>
      <c r="C920" s="9" t="s">
        <v>19521</v>
      </c>
      <c r="D920" s="91" t="s">
        <v>19522</v>
      </c>
      <c r="E920" s="91"/>
      <c r="F920" s="10" t="s">
        <v>5968</v>
      </c>
      <c r="G920" s="10"/>
    </row>
    <row r="921">
      <c r="A921" s="9" t="s">
        <v>388</v>
      </c>
      <c r="B921" s="18" t="s">
        <v>1010</v>
      </c>
      <c r="C921" s="9" t="s">
        <v>19523</v>
      </c>
      <c r="D921" s="91" t="s">
        <v>7210</v>
      </c>
      <c r="E921" s="91"/>
      <c r="F921" s="10" t="s">
        <v>19519</v>
      </c>
      <c r="G921" s="10"/>
    </row>
    <row r="922">
      <c r="A922" s="9" t="s">
        <v>388</v>
      </c>
      <c r="B922" s="18" t="s">
        <v>1010</v>
      </c>
      <c r="C922" s="9" t="s">
        <v>19524</v>
      </c>
      <c r="D922" s="91" t="s">
        <v>19525</v>
      </c>
      <c r="E922" s="91"/>
      <c r="F922" s="10" t="s">
        <v>19519</v>
      </c>
      <c r="G922" s="10"/>
    </row>
    <row r="923">
      <c r="A923" s="9" t="s">
        <v>388</v>
      </c>
      <c r="B923" s="18" t="s">
        <v>1010</v>
      </c>
      <c r="C923" s="9" t="s">
        <v>19524</v>
      </c>
      <c r="D923" s="91" t="s">
        <v>1702</v>
      </c>
      <c r="E923" s="91"/>
      <c r="F923" s="10" t="s">
        <v>19504</v>
      </c>
      <c r="G923" s="10"/>
    </row>
    <row r="924">
      <c r="A924" s="9" t="s">
        <v>388</v>
      </c>
      <c r="B924" s="18" t="s">
        <v>1010</v>
      </c>
      <c r="C924" s="9" t="s">
        <v>19526</v>
      </c>
      <c r="D924" s="91" t="s">
        <v>19527</v>
      </c>
      <c r="E924" s="91"/>
      <c r="F924" s="10" t="s">
        <v>19528</v>
      </c>
      <c r="G924" s="10"/>
    </row>
    <row r="925">
      <c r="A925" s="9" t="s">
        <v>388</v>
      </c>
      <c r="B925" s="18" t="s">
        <v>1010</v>
      </c>
      <c r="C925" s="9" t="s">
        <v>2199</v>
      </c>
      <c r="D925" s="91" t="s">
        <v>19529</v>
      </c>
      <c r="E925" s="91"/>
      <c r="F925" s="10" t="s">
        <v>19504</v>
      </c>
      <c r="G925" s="10"/>
    </row>
    <row r="926">
      <c r="A926" s="9" t="s">
        <v>388</v>
      </c>
      <c r="B926" s="18" t="s">
        <v>1010</v>
      </c>
      <c r="C926" s="9" t="s">
        <v>19530</v>
      </c>
      <c r="D926" s="91" t="s">
        <v>19531</v>
      </c>
      <c r="E926" s="91"/>
      <c r="F926" s="10" t="s">
        <v>19519</v>
      </c>
      <c r="G926" s="10"/>
    </row>
    <row r="927">
      <c r="A927" s="9" t="s">
        <v>388</v>
      </c>
      <c r="B927" s="18" t="s">
        <v>1010</v>
      </c>
      <c r="C927" s="9" t="s">
        <v>19532</v>
      </c>
      <c r="D927" s="91" t="s">
        <v>19533</v>
      </c>
      <c r="E927" s="91"/>
      <c r="F927" s="10" t="s">
        <v>19504</v>
      </c>
      <c r="G927" s="10"/>
    </row>
    <row r="928">
      <c r="A928" s="9" t="s">
        <v>388</v>
      </c>
      <c r="B928" s="18" t="s">
        <v>1010</v>
      </c>
      <c r="C928" s="9" t="s">
        <v>19534</v>
      </c>
      <c r="D928" s="91" t="s">
        <v>19535</v>
      </c>
      <c r="E928" s="91"/>
      <c r="F928" s="10" t="s">
        <v>19536</v>
      </c>
      <c r="G928" s="10"/>
    </row>
    <row r="929">
      <c r="A929" s="9" t="s">
        <v>388</v>
      </c>
      <c r="B929" s="18" t="s">
        <v>1010</v>
      </c>
      <c r="C929" s="9" t="s">
        <v>2229</v>
      </c>
      <c r="D929" s="91" t="s">
        <v>19537</v>
      </c>
      <c r="E929" s="91"/>
      <c r="F929" s="10" t="s">
        <v>19506</v>
      </c>
      <c r="G929" s="10"/>
    </row>
    <row r="930">
      <c r="A930" s="9" t="s">
        <v>388</v>
      </c>
      <c r="B930" s="18" t="s">
        <v>1010</v>
      </c>
      <c r="C930" s="9" t="s">
        <v>4824</v>
      </c>
      <c r="D930" s="91" t="s">
        <v>19538</v>
      </c>
      <c r="E930" s="91" t="s">
        <v>7821</v>
      </c>
      <c r="F930" s="10" t="s">
        <v>19478</v>
      </c>
      <c r="G930" s="10"/>
    </row>
    <row r="931">
      <c r="A931" s="9" t="s">
        <v>388</v>
      </c>
      <c r="B931" s="18" t="s">
        <v>1010</v>
      </c>
      <c r="C931" s="9" t="s">
        <v>18785</v>
      </c>
      <c r="D931" s="91" t="s">
        <v>11139</v>
      </c>
      <c r="E931" s="91" t="s">
        <v>19539</v>
      </c>
      <c r="F931" s="10" t="s">
        <v>19540</v>
      </c>
      <c r="G931" s="10"/>
    </row>
    <row r="932">
      <c r="A932" s="9" t="s">
        <v>13609</v>
      </c>
      <c r="B932" s="18" t="s">
        <v>13610</v>
      </c>
      <c r="C932" s="9" t="s">
        <v>19541</v>
      </c>
      <c r="D932" s="91" t="s">
        <v>19542</v>
      </c>
      <c r="E932" s="91" t="s">
        <v>19543</v>
      </c>
      <c r="F932" s="10" t="s">
        <v>19491</v>
      </c>
      <c r="G932" s="10"/>
    </row>
    <row r="933">
      <c r="A933" s="9" t="s">
        <v>13609</v>
      </c>
      <c r="B933" s="18" t="s">
        <v>13610</v>
      </c>
      <c r="C933" s="9" t="s">
        <v>19541</v>
      </c>
      <c r="D933" s="91" t="s">
        <v>19544</v>
      </c>
      <c r="E933" s="91" t="s">
        <v>19545</v>
      </c>
      <c r="F933" s="10" t="s">
        <v>19491</v>
      </c>
      <c r="G933" s="10"/>
    </row>
    <row r="934">
      <c r="A934" s="9" t="s">
        <v>13609</v>
      </c>
      <c r="B934" s="18" t="s">
        <v>13610</v>
      </c>
      <c r="C934" s="9" t="s">
        <v>19546</v>
      </c>
      <c r="D934" s="91" t="s">
        <v>19547</v>
      </c>
      <c r="E934" s="91"/>
      <c r="F934" s="10" t="s">
        <v>19491</v>
      </c>
      <c r="G934" s="10"/>
    </row>
    <row r="935">
      <c r="A935" s="9" t="s">
        <v>13609</v>
      </c>
      <c r="B935" s="18" t="s">
        <v>13610</v>
      </c>
      <c r="C935" s="9" t="s">
        <v>19548</v>
      </c>
      <c r="D935" s="91" t="s">
        <v>19549</v>
      </c>
      <c r="E935" s="91"/>
      <c r="F935" s="10" t="s">
        <v>19550</v>
      </c>
      <c r="G935" s="10"/>
    </row>
    <row r="936">
      <c r="A936" s="9" t="s">
        <v>19551</v>
      </c>
      <c r="B936" s="18" t="s">
        <v>19552</v>
      </c>
      <c r="C936" s="9" t="s">
        <v>19553</v>
      </c>
      <c r="D936" s="91" t="s">
        <v>19554</v>
      </c>
      <c r="E936" s="91"/>
      <c r="F936" s="10" t="s">
        <v>19555</v>
      </c>
      <c r="G936" s="10"/>
    </row>
    <row r="937">
      <c r="A937" s="13" t="s">
        <v>19551</v>
      </c>
      <c r="B937" s="189" t="s">
        <v>19552</v>
      </c>
      <c r="C937" s="13" t="s">
        <v>19553</v>
      </c>
      <c r="D937" s="91" t="s">
        <v>19556</v>
      </c>
      <c r="E937" s="91"/>
      <c r="F937" s="10" t="s">
        <v>19557</v>
      </c>
      <c r="G937" s="10"/>
    </row>
    <row r="938">
      <c r="A938" s="9" t="s">
        <v>19551</v>
      </c>
      <c r="B938" s="18" t="s">
        <v>19552</v>
      </c>
      <c r="C938" s="9" t="s">
        <v>19558</v>
      </c>
      <c r="D938" s="91" t="s">
        <v>19559</v>
      </c>
      <c r="E938" s="91"/>
      <c r="F938" s="10" t="s">
        <v>19518</v>
      </c>
      <c r="G938" s="10"/>
    </row>
    <row r="939">
      <c r="A939" s="9" t="s">
        <v>19551</v>
      </c>
      <c r="B939" s="18" t="s">
        <v>19552</v>
      </c>
      <c r="C939" s="9" t="s">
        <v>19560</v>
      </c>
      <c r="D939" s="91" t="s">
        <v>19561</v>
      </c>
      <c r="E939" s="91"/>
      <c r="F939" s="10" t="s">
        <v>19519</v>
      </c>
      <c r="G939" s="10"/>
    </row>
    <row r="940">
      <c r="A940" s="9" t="s">
        <v>1035</v>
      </c>
      <c r="B940" s="18" t="s">
        <v>17713</v>
      </c>
      <c r="C940" s="9" t="s">
        <v>19562</v>
      </c>
      <c r="D940" s="91" t="s">
        <v>19563</v>
      </c>
      <c r="E940" s="91"/>
      <c r="F940" s="10" t="s">
        <v>19506</v>
      </c>
      <c r="G940" s="10"/>
    </row>
    <row r="941">
      <c r="A941" s="9" t="s">
        <v>636</v>
      </c>
      <c r="B941" s="18" t="s">
        <v>19564</v>
      </c>
      <c r="C941" s="9" t="s">
        <v>19565</v>
      </c>
      <c r="D941" s="91" t="s">
        <v>19566</v>
      </c>
      <c r="E941" s="91"/>
      <c r="F941" s="10" t="s">
        <v>19567</v>
      </c>
      <c r="G941" s="10"/>
    </row>
    <row r="942">
      <c r="A942" s="9" t="s">
        <v>234</v>
      </c>
      <c r="B942" s="18" t="s">
        <v>19123</v>
      </c>
      <c r="C942" s="9" t="s">
        <v>19124</v>
      </c>
      <c r="D942" s="91" t="s">
        <v>19125</v>
      </c>
      <c r="E942" s="91" t="s">
        <v>19126</v>
      </c>
      <c r="F942" s="10" t="s">
        <v>19480</v>
      </c>
      <c r="G942" s="10"/>
    </row>
    <row r="943">
      <c r="A943" s="9" t="s">
        <v>234</v>
      </c>
      <c r="B943" s="18" t="s">
        <v>1943</v>
      </c>
      <c r="C943" s="9" t="s">
        <v>19129</v>
      </c>
      <c r="D943" s="91" t="s">
        <v>19568</v>
      </c>
      <c r="E943" s="91"/>
      <c r="F943" s="10" t="s">
        <v>19480</v>
      </c>
      <c r="G943" s="10"/>
    </row>
    <row r="944">
      <c r="A944" s="9" t="s">
        <v>234</v>
      </c>
      <c r="B944" s="18" t="s">
        <v>1943</v>
      </c>
      <c r="C944" s="9" t="s">
        <v>19129</v>
      </c>
      <c r="D944" s="91" t="s">
        <v>19130</v>
      </c>
      <c r="E944" s="91"/>
      <c r="F944" s="10" t="s">
        <v>19480</v>
      </c>
      <c r="G944" s="10"/>
    </row>
    <row r="945">
      <c r="A945" s="9" t="s">
        <v>234</v>
      </c>
      <c r="B945" s="18" t="s">
        <v>19569</v>
      </c>
      <c r="C945" s="91" t="s">
        <v>19570</v>
      </c>
      <c r="D945" s="91" t="s">
        <v>19571</v>
      </c>
      <c r="E945" s="91"/>
      <c r="F945" s="10" t="s">
        <v>19572</v>
      </c>
      <c r="G945" s="10"/>
    </row>
    <row r="946">
      <c r="A946" s="9" t="s">
        <v>234</v>
      </c>
      <c r="B946" s="18" t="s">
        <v>19569</v>
      </c>
      <c r="C946" s="91" t="s">
        <v>19573</v>
      </c>
      <c r="D946" s="91" t="s">
        <v>19571</v>
      </c>
      <c r="E946" s="91"/>
      <c r="F946" s="10" t="s">
        <v>19572</v>
      </c>
      <c r="G946" s="10"/>
    </row>
    <row r="947">
      <c r="A947" s="220" t="s">
        <v>366</v>
      </c>
      <c r="B947" s="1"/>
      <c r="C947" s="1"/>
      <c r="D947" s="1"/>
      <c r="E947" s="1"/>
      <c r="F947" s="1"/>
      <c r="G947" s="1"/>
    </row>
    <row r="948">
      <c r="A948" s="9" t="s">
        <v>19551</v>
      </c>
      <c r="B948" s="18" t="s">
        <v>19552</v>
      </c>
      <c r="C948" s="9"/>
      <c r="D948" s="91"/>
      <c r="E948" s="91"/>
      <c r="F948" s="10" t="s">
        <v>19517</v>
      </c>
      <c r="G948" s="10"/>
    </row>
    <row r="949">
      <c r="A949" s="9" t="s">
        <v>1402</v>
      </c>
      <c r="B949" s="18" t="s">
        <v>1403</v>
      </c>
      <c r="C949" s="9"/>
      <c r="D949" s="91"/>
      <c r="E949" s="91"/>
      <c r="F949" s="10"/>
      <c r="G949" s="10"/>
    </row>
    <row r="950">
      <c r="A950" s="1" t="s">
        <v>19574</v>
      </c>
    </row>
    <row r="951">
      <c r="A951" s="9" t="s">
        <v>636</v>
      </c>
      <c r="B951" s="18" t="s">
        <v>19564</v>
      </c>
      <c r="C951" s="9" t="s">
        <v>19565</v>
      </c>
      <c r="D951" s="91" t="s">
        <v>19566</v>
      </c>
      <c r="E951" s="91"/>
      <c r="F951" s="10" t="s">
        <v>19575</v>
      </c>
      <c r="G951" s="10"/>
    </row>
    <row r="952">
      <c r="A952" s="9" t="s">
        <v>388</v>
      </c>
      <c r="B952" s="18" t="s">
        <v>1006</v>
      </c>
      <c r="C952" s="9"/>
      <c r="D952" s="91" t="s">
        <v>2805</v>
      </c>
      <c r="E952" s="91"/>
      <c r="F952" s="10" t="s">
        <v>19576</v>
      </c>
      <c r="G952" s="10"/>
    </row>
    <row r="953">
      <c r="A953" s="9" t="s">
        <v>234</v>
      </c>
      <c r="B953" s="18" t="s">
        <v>19577</v>
      </c>
      <c r="C953" s="9" t="s">
        <v>19578</v>
      </c>
      <c r="D953" s="91" t="s">
        <v>19579</v>
      </c>
      <c r="E953" s="91"/>
      <c r="F953" s="10" t="s">
        <v>19580</v>
      </c>
      <c r="G953" s="10"/>
    </row>
    <row r="954">
      <c r="A954" s="9" t="s">
        <v>234</v>
      </c>
      <c r="B954" s="18" t="s">
        <v>3064</v>
      </c>
      <c r="C954" s="9" t="s">
        <v>19581</v>
      </c>
      <c r="D954" s="91" t="s">
        <v>19582</v>
      </c>
      <c r="E954" s="91"/>
      <c r="F954" s="10" t="s">
        <v>19580</v>
      </c>
      <c r="G954" s="10"/>
    </row>
    <row r="955">
      <c r="A955" s="9" t="s">
        <v>234</v>
      </c>
      <c r="B955" s="189" t="s">
        <v>1172</v>
      </c>
      <c r="C955" s="9"/>
      <c r="D955" s="91" t="s">
        <v>19583</v>
      </c>
      <c r="E955" s="91"/>
      <c r="F955" s="10" t="s">
        <v>19580</v>
      </c>
      <c r="G955" s="10"/>
    </row>
    <row r="956">
      <c r="A956" s="9" t="s">
        <v>234</v>
      </c>
      <c r="B956" s="18" t="s">
        <v>1172</v>
      </c>
      <c r="C956" s="9"/>
      <c r="D956" s="91" t="s">
        <v>19584</v>
      </c>
      <c r="E956" s="91"/>
      <c r="F956" s="10" t="s">
        <v>19580</v>
      </c>
      <c r="G956" s="10"/>
    </row>
    <row r="957">
      <c r="A957" s="220" t="s">
        <v>366</v>
      </c>
      <c r="B957" s="1"/>
      <c r="C957" s="1"/>
      <c r="D957" s="1"/>
      <c r="E957" s="1"/>
      <c r="F957" s="1"/>
      <c r="G957" s="1"/>
    </row>
    <row r="958">
      <c r="A958" s="9" t="s">
        <v>230</v>
      </c>
      <c r="B958" s="18" t="s">
        <v>368</v>
      </c>
      <c r="C958" s="9"/>
      <c r="D958" s="91"/>
      <c r="E958" s="91" t="s">
        <v>19585</v>
      </c>
      <c r="F958" s="10" t="s">
        <v>19580</v>
      </c>
      <c r="G958" s="10"/>
    </row>
    <row r="959">
      <c r="A959" s="1" t="s">
        <v>19586</v>
      </c>
    </row>
    <row r="960">
      <c r="A960" s="9" t="s">
        <v>388</v>
      </c>
      <c r="B960" s="18" t="s">
        <v>1006</v>
      </c>
      <c r="C960" s="9"/>
      <c r="D960" s="91" t="s">
        <v>2129</v>
      </c>
      <c r="E960" s="91"/>
      <c r="F960" s="10" t="s">
        <v>19587</v>
      </c>
      <c r="G960" s="10"/>
    </row>
    <row r="961">
      <c r="A961" s="1" t="s">
        <v>19588</v>
      </c>
    </row>
    <row r="962">
      <c r="A962" s="9" t="s">
        <v>687</v>
      </c>
      <c r="B962" s="18" t="s">
        <v>1293</v>
      </c>
      <c r="C962" s="9" t="s">
        <v>1294</v>
      </c>
      <c r="D962" s="91" t="s">
        <v>11352</v>
      </c>
      <c r="E962" s="91"/>
      <c r="F962" s="10" t="s">
        <v>19589</v>
      </c>
      <c r="G962" s="10"/>
    </row>
    <row r="963">
      <c r="A963" s="9" t="s">
        <v>687</v>
      </c>
      <c r="B963" s="18" t="s">
        <v>1306</v>
      </c>
      <c r="C963" s="9" t="s">
        <v>2690</v>
      </c>
      <c r="D963" s="91" t="s">
        <v>19107</v>
      </c>
      <c r="E963" s="91"/>
      <c r="F963" s="10" t="s">
        <v>19590</v>
      </c>
      <c r="G963" s="10"/>
    </row>
    <row r="964">
      <c r="A964" s="9" t="s">
        <v>687</v>
      </c>
      <c r="B964" s="18" t="s">
        <v>1306</v>
      </c>
      <c r="C964" s="9" t="s">
        <v>2690</v>
      </c>
      <c r="D964" s="91" t="s">
        <v>19483</v>
      </c>
      <c r="E964" s="91"/>
      <c r="F964" s="10" t="s">
        <v>19589</v>
      </c>
      <c r="G964" s="10"/>
    </row>
    <row r="965">
      <c r="A965" s="9" t="s">
        <v>3280</v>
      </c>
      <c r="B965" s="18" t="s">
        <v>11702</v>
      </c>
      <c r="C965" s="9"/>
      <c r="D965" s="91" t="s">
        <v>11703</v>
      </c>
      <c r="E965" s="91" t="s">
        <v>11704</v>
      </c>
      <c r="F965" s="10" t="s">
        <v>19591</v>
      </c>
      <c r="G965" s="10"/>
    </row>
    <row r="966">
      <c r="A966" s="9" t="s">
        <v>3280</v>
      </c>
      <c r="B966" s="18" t="s">
        <v>11702</v>
      </c>
      <c r="C966" s="9"/>
      <c r="D966" s="91" t="s">
        <v>19486</v>
      </c>
      <c r="E966" s="91" t="s">
        <v>19487</v>
      </c>
      <c r="F966" s="10" t="s">
        <v>19591</v>
      </c>
      <c r="G966" s="10"/>
    </row>
    <row r="967">
      <c r="A967" s="9" t="s">
        <v>3280</v>
      </c>
      <c r="B967" s="18" t="s">
        <v>19495</v>
      </c>
      <c r="C967" s="9" t="s">
        <v>19496</v>
      </c>
      <c r="D967" s="91" t="s">
        <v>19497</v>
      </c>
      <c r="E967" s="91" t="s">
        <v>11705</v>
      </c>
      <c r="F967" s="10" t="s">
        <v>19591</v>
      </c>
      <c r="G967" s="10"/>
    </row>
    <row r="968">
      <c r="A968" s="9" t="s">
        <v>388</v>
      </c>
      <c r="B968" s="18" t="s">
        <v>5355</v>
      </c>
      <c r="C968" s="9" t="s">
        <v>7464</v>
      </c>
      <c r="D968" s="91" t="s">
        <v>19507</v>
      </c>
      <c r="E968" s="91"/>
      <c r="F968" s="10" t="s">
        <v>19592</v>
      </c>
      <c r="G968" s="10"/>
    </row>
    <row r="969">
      <c r="A969" s="9" t="s">
        <v>388</v>
      </c>
      <c r="B969" s="18" t="s">
        <v>1347</v>
      </c>
      <c r="C969" s="9" t="s">
        <v>19089</v>
      </c>
      <c r="D969" s="91" t="s">
        <v>19510</v>
      </c>
      <c r="E969" s="91"/>
      <c r="F969" s="10" t="s">
        <v>19593</v>
      </c>
      <c r="G969" s="10"/>
    </row>
    <row r="970">
      <c r="A970" s="9" t="s">
        <v>388</v>
      </c>
      <c r="B970" s="18" t="s">
        <v>1006</v>
      </c>
      <c r="C970" s="9" t="s">
        <v>2106</v>
      </c>
      <c r="D970" s="91" t="s">
        <v>19594</v>
      </c>
      <c r="E970" s="91"/>
      <c r="F970" s="10" t="s">
        <v>19595</v>
      </c>
      <c r="G970" s="10"/>
    </row>
    <row r="971">
      <c r="A971" s="9" t="s">
        <v>388</v>
      </c>
      <c r="B971" s="18" t="s">
        <v>1010</v>
      </c>
      <c r="C971" s="9" t="s">
        <v>2155</v>
      </c>
      <c r="D971" s="91" t="s">
        <v>19516</v>
      </c>
      <c r="E971" s="91" t="s">
        <v>4695</v>
      </c>
      <c r="F971" s="10" t="s">
        <v>19596</v>
      </c>
      <c r="G971" s="10"/>
    </row>
    <row r="972">
      <c r="A972" s="9" t="s">
        <v>388</v>
      </c>
      <c r="B972" s="18" t="s">
        <v>1010</v>
      </c>
      <c r="C972" s="9" t="s">
        <v>2229</v>
      </c>
      <c r="D972" s="91" t="s">
        <v>19537</v>
      </c>
      <c r="E972" s="91"/>
      <c r="F972" s="10" t="s">
        <v>19597</v>
      </c>
      <c r="G972" s="10"/>
    </row>
    <row r="973">
      <c r="A973" s="9" t="s">
        <v>388</v>
      </c>
      <c r="B973" s="18" t="s">
        <v>1010</v>
      </c>
      <c r="C973" s="9" t="s">
        <v>18785</v>
      </c>
      <c r="D973" s="91" t="s">
        <v>13820</v>
      </c>
      <c r="E973" s="91" t="s">
        <v>19211</v>
      </c>
      <c r="F973" s="10" t="s">
        <v>19598</v>
      </c>
      <c r="G973" s="10"/>
    </row>
    <row r="974">
      <c r="A974" s="9" t="s">
        <v>13609</v>
      </c>
      <c r="B974" s="18" t="s">
        <v>13610</v>
      </c>
      <c r="C974" s="9" t="s">
        <v>19541</v>
      </c>
      <c r="D974" s="91" t="s">
        <v>19544</v>
      </c>
      <c r="E974" s="91" t="s">
        <v>19545</v>
      </c>
      <c r="F974" s="10" t="s">
        <v>19593</v>
      </c>
      <c r="G974" s="10"/>
    </row>
    <row r="975">
      <c r="A975" s="9" t="s">
        <v>1035</v>
      </c>
      <c r="B975" s="18" t="s">
        <v>17713</v>
      </c>
      <c r="C975" s="9" t="s">
        <v>19562</v>
      </c>
      <c r="D975" s="91" t="s">
        <v>19563</v>
      </c>
      <c r="E975" s="91"/>
      <c r="F975" s="10" t="s">
        <v>19597</v>
      </c>
      <c r="G975" s="10"/>
    </row>
    <row r="976">
      <c r="A976" s="9" t="s">
        <v>234</v>
      </c>
      <c r="B976" s="18" t="s">
        <v>19123</v>
      </c>
      <c r="C976" s="9" t="s">
        <v>19124</v>
      </c>
      <c r="D976" s="91" t="s">
        <v>19125</v>
      </c>
      <c r="E976" s="91" t="s">
        <v>19126</v>
      </c>
      <c r="F976" s="10" t="s">
        <v>19599</v>
      </c>
      <c r="G976" s="10"/>
    </row>
    <row r="977">
      <c r="A977" s="13" t="s">
        <v>234</v>
      </c>
      <c r="B977" s="189" t="s">
        <v>1172</v>
      </c>
      <c r="C977" s="9" t="s">
        <v>19600</v>
      </c>
      <c r="D977" s="91" t="s">
        <v>19601</v>
      </c>
      <c r="E977" s="91"/>
      <c r="F977" s="10" t="s">
        <v>19602</v>
      </c>
      <c r="G977" s="10"/>
    </row>
    <row r="978">
      <c r="A978" s="13" t="s">
        <v>234</v>
      </c>
      <c r="B978" s="189" t="s">
        <v>1172</v>
      </c>
      <c r="C978" s="9" t="s">
        <v>19603</v>
      </c>
      <c r="D978" s="91" t="s">
        <v>19604</v>
      </c>
      <c r="E978" s="91"/>
      <c r="F978" s="10" t="s">
        <v>19602</v>
      </c>
      <c r="G978" s="10"/>
    </row>
    <row r="979">
      <c r="A979" s="9" t="s">
        <v>234</v>
      </c>
      <c r="B979" s="18" t="s">
        <v>1951</v>
      </c>
      <c r="C979" s="9" t="s">
        <v>2393</v>
      </c>
      <c r="D979" s="91" t="s">
        <v>2394</v>
      </c>
      <c r="E979" s="91"/>
      <c r="F979" s="10" t="s">
        <v>19599</v>
      </c>
      <c r="G979" s="10"/>
    </row>
    <row r="980">
      <c r="A980" s="9" t="s">
        <v>234</v>
      </c>
      <c r="B980" s="18" t="s">
        <v>1953</v>
      </c>
      <c r="C980" s="9" t="s">
        <v>19605</v>
      </c>
      <c r="D980" s="91" t="s">
        <v>19606</v>
      </c>
      <c r="E980" s="91"/>
      <c r="F980" s="10" t="s">
        <v>19607</v>
      </c>
      <c r="G980" s="10"/>
    </row>
    <row r="981">
      <c r="A981" s="9" t="s">
        <v>234</v>
      </c>
      <c r="B981" s="18" t="s">
        <v>19569</v>
      </c>
      <c r="C981" s="91" t="s">
        <v>19570</v>
      </c>
      <c r="D981" s="91" t="s">
        <v>19571</v>
      </c>
      <c r="E981" s="91"/>
      <c r="F981" s="10" t="s">
        <v>19608</v>
      </c>
      <c r="G981" s="10"/>
    </row>
    <row r="982">
      <c r="A982" s="9" t="s">
        <v>234</v>
      </c>
      <c r="B982" s="18" t="s">
        <v>19569</v>
      </c>
      <c r="C982" s="91" t="s">
        <v>19573</v>
      </c>
      <c r="D982" s="91" t="s">
        <v>19571</v>
      </c>
      <c r="E982" s="91"/>
      <c r="F982" s="10" t="s">
        <v>19608</v>
      </c>
      <c r="G982" s="10"/>
    </row>
    <row r="983">
      <c r="A983" s="220" t="s">
        <v>366</v>
      </c>
      <c r="B983" s="1"/>
      <c r="C983" s="1"/>
      <c r="D983" s="1"/>
      <c r="E983" s="1"/>
      <c r="F983" s="1"/>
      <c r="G983" s="1"/>
    </row>
    <row r="984">
      <c r="A984" s="9" t="s">
        <v>388</v>
      </c>
      <c r="B984" s="18" t="s">
        <v>1006</v>
      </c>
      <c r="C984" s="9"/>
      <c r="D984" s="91"/>
      <c r="E984" s="91"/>
      <c r="F984" s="10" t="s">
        <v>19609</v>
      </c>
      <c r="G984" s="10"/>
    </row>
    <row r="985">
      <c r="A985" s="9" t="s">
        <v>388</v>
      </c>
      <c r="B985" s="18" t="s">
        <v>1392</v>
      </c>
      <c r="C985" s="9"/>
      <c r="D985" s="91"/>
      <c r="E985" s="91" t="s">
        <v>19610</v>
      </c>
      <c r="F985" s="10" t="s">
        <v>19608</v>
      </c>
      <c r="G985" s="10"/>
    </row>
    <row r="986">
      <c r="A986" s="9" t="s">
        <v>234</v>
      </c>
      <c r="B986" s="18" t="s">
        <v>1943</v>
      </c>
      <c r="C986" s="9"/>
      <c r="D986" s="91"/>
      <c r="E986" s="91"/>
      <c r="F986" s="10" t="s">
        <v>19599</v>
      </c>
      <c r="G986" s="10"/>
    </row>
    <row r="987">
      <c r="A987" s="9" t="s">
        <v>234</v>
      </c>
      <c r="B987" s="18" t="s">
        <v>368</v>
      </c>
      <c r="C987" s="9"/>
      <c r="D987" s="91"/>
      <c r="E987" s="91" t="s">
        <v>19611</v>
      </c>
      <c r="F987" s="10" t="s">
        <v>19602</v>
      </c>
      <c r="G987" s="10"/>
    </row>
    <row r="988">
      <c r="A988" s="1" t="s">
        <v>19612</v>
      </c>
    </row>
    <row r="989">
      <c r="A989" s="9" t="s">
        <v>19613</v>
      </c>
      <c r="B989" s="18" t="s">
        <v>19614</v>
      </c>
      <c r="C989" s="9" t="s">
        <v>9222</v>
      </c>
      <c r="D989" s="91" t="s">
        <v>19615</v>
      </c>
      <c r="E989" s="91"/>
      <c r="F989" s="10" t="s">
        <v>19616</v>
      </c>
      <c r="G989" s="10"/>
    </row>
    <row r="990">
      <c r="A990" s="9" t="s">
        <v>687</v>
      </c>
      <c r="B990" s="18" t="s">
        <v>1306</v>
      </c>
      <c r="C990" s="9" t="s">
        <v>2690</v>
      </c>
      <c r="D990" s="91" t="s">
        <v>19104</v>
      </c>
      <c r="E990" s="91"/>
      <c r="F990" s="10" t="s">
        <v>19617</v>
      </c>
      <c r="G990" s="10"/>
    </row>
    <row r="991">
      <c r="A991" s="9" t="s">
        <v>687</v>
      </c>
      <c r="B991" s="18" t="s">
        <v>1306</v>
      </c>
      <c r="C991" s="9" t="s">
        <v>2690</v>
      </c>
      <c r="D991" s="91" t="s">
        <v>19479</v>
      </c>
      <c r="E991" s="91"/>
      <c r="F991" s="10" t="s">
        <v>19618</v>
      </c>
      <c r="G991" s="10"/>
    </row>
    <row r="992">
      <c r="A992" s="9" t="s">
        <v>687</v>
      </c>
      <c r="B992" s="18" t="s">
        <v>1306</v>
      </c>
      <c r="C992" s="9" t="s">
        <v>2690</v>
      </c>
      <c r="D992" s="91" t="s">
        <v>19107</v>
      </c>
      <c r="E992" s="91"/>
      <c r="F992" s="10" t="s">
        <v>19619</v>
      </c>
      <c r="G992" s="10"/>
    </row>
    <row r="993">
      <c r="A993" s="9" t="s">
        <v>687</v>
      </c>
      <c r="B993" s="18" t="s">
        <v>1306</v>
      </c>
      <c r="C993" s="9" t="s">
        <v>2690</v>
      </c>
      <c r="D993" s="91" t="s">
        <v>19106</v>
      </c>
      <c r="E993" s="91"/>
      <c r="F993" s="10" t="s">
        <v>19617</v>
      </c>
      <c r="G993" s="10"/>
    </row>
    <row r="994">
      <c r="A994" s="9" t="s">
        <v>3681</v>
      </c>
      <c r="B994" s="18" t="s">
        <v>3682</v>
      </c>
      <c r="C994" s="9"/>
      <c r="D994" s="91" t="s">
        <v>19620</v>
      </c>
      <c r="E994" s="91" t="s">
        <v>19621</v>
      </c>
      <c r="F994" s="10" t="s">
        <v>19622</v>
      </c>
      <c r="G994" s="10"/>
    </row>
    <row r="995">
      <c r="A995" s="9" t="s">
        <v>3681</v>
      </c>
      <c r="B995" s="18" t="s">
        <v>3682</v>
      </c>
      <c r="C995" s="9"/>
      <c r="D995" s="91" t="s">
        <v>19623</v>
      </c>
      <c r="E995" s="91" t="s">
        <v>19624</v>
      </c>
      <c r="F995" s="10" t="s">
        <v>19625</v>
      </c>
      <c r="G995" s="10"/>
    </row>
    <row r="996">
      <c r="A996" s="9" t="s">
        <v>3681</v>
      </c>
      <c r="B996" s="18" t="s">
        <v>3682</v>
      </c>
      <c r="C996" s="9"/>
      <c r="D996" s="91" t="s">
        <v>19626</v>
      </c>
      <c r="E996" s="91"/>
      <c r="F996" s="10" t="s">
        <v>19625</v>
      </c>
      <c r="G996" s="10"/>
    </row>
    <row r="997">
      <c r="A997" s="9" t="s">
        <v>388</v>
      </c>
      <c r="B997" s="18" t="s">
        <v>1006</v>
      </c>
      <c r="C997" s="14" t="s">
        <v>2125</v>
      </c>
      <c r="D997" s="91" t="s">
        <v>2129</v>
      </c>
      <c r="E997" s="91"/>
      <c r="F997" s="10" t="s">
        <v>19627</v>
      </c>
      <c r="G997" s="10"/>
    </row>
    <row r="998">
      <c r="A998" s="9" t="s">
        <v>388</v>
      </c>
      <c r="B998" s="18" t="s">
        <v>3110</v>
      </c>
      <c r="C998" s="14" t="s">
        <v>2091</v>
      </c>
      <c r="D998" s="91" t="s">
        <v>19628</v>
      </c>
      <c r="E998" s="91"/>
      <c r="F998" s="10" t="s">
        <v>19629</v>
      </c>
      <c r="G998" s="10"/>
    </row>
    <row r="999">
      <c r="A999" s="9" t="s">
        <v>388</v>
      </c>
      <c r="B999" s="18" t="s">
        <v>1010</v>
      </c>
      <c r="C999" s="9" t="s">
        <v>2167</v>
      </c>
      <c r="D999" s="91" t="s">
        <v>2168</v>
      </c>
      <c r="E999" s="91"/>
      <c r="F999" s="10" t="s">
        <v>19630</v>
      </c>
      <c r="G999" s="10"/>
    </row>
    <row r="1000">
      <c r="A1000" s="9" t="s">
        <v>388</v>
      </c>
      <c r="B1000" s="18" t="s">
        <v>1010</v>
      </c>
      <c r="C1000" s="9" t="s">
        <v>4818</v>
      </c>
      <c r="D1000" s="91" t="s">
        <v>11836</v>
      </c>
      <c r="E1000" s="91"/>
      <c r="F1000" s="10" t="s">
        <v>19631</v>
      </c>
      <c r="G1000" s="10"/>
    </row>
    <row r="1001">
      <c r="A1001" s="9" t="s">
        <v>388</v>
      </c>
      <c r="B1001" s="18" t="s">
        <v>1010</v>
      </c>
      <c r="C1001" s="9" t="s">
        <v>10856</v>
      </c>
      <c r="D1001" s="91" t="s">
        <v>3773</v>
      </c>
      <c r="E1001" s="91"/>
      <c r="F1001" s="10" t="s">
        <v>19632</v>
      </c>
      <c r="G1001" s="10"/>
    </row>
    <row r="1002">
      <c r="A1002" s="9" t="s">
        <v>388</v>
      </c>
      <c r="B1002" s="18" t="s">
        <v>1010</v>
      </c>
      <c r="C1002" s="9" t="s">
        <v>9887</v>
      </c>
      <c r="D1002" s="89" t="s">
        <v>2850</v>
      </c>
      <c r="E1002" s="91"/>
      <c r="F1002" s="10" t="s">
        <v>19633</v>
      </c>
      <c r="G1002" s="10"/>
    </row>
    <row r="1003">
      <c r="A1003" s="9" t="s">
        <v>388</v>
      </c>
      <c r="B1003" s="18" t="s">
        <v>1010</v>
      </c>
      <c r="C1003" s="9" t="s">
        <v>7534</v>
      </c>
      <c r="D1003" s="91" t="s">
        <v>1384</v>
      </c>
      <c r="E1003" s="91"/>
      <c r="F1003" s="10" t="s">
        <v>19634</v>
      </c>
      <c r="G1003" s="10"/>
    </row>
    <row r="1004">
      <c r="A1004" s="9" t="s">
        <v>388</v>
      </c>
      <c r="B1004" s="18" t="s">
        <v>1010</v>
      </c>
      <c r="C1004" s="9" t="s">
        <v>12485</v>
      </c>
      <c r="D1004" s="91" t="s">
        <v>19635</v>
      </c>
      <c r="E1004" s="91"/>
      <c r="F1004" s="10" t="s">
        <v>19636</v>
      </c>
      <c r="G1004" s="10"/>
    </row>
    <row r="1005">
      <c r="A1005" s="9" t="s">
        <v>388</v>
      </c>
      <c r="B1005" s="18" t="s">
        <v>1010</v>
      </c>
      <c r="C1005" s="9" t="s">
        <v>19637</v>
      </c>
      <c r="D1005" s="91" t="s">
        <v>368</v>
      </c>
      <c r="E1005" s="91"/>
      <c r="F1005" s="10" t="s">
        <v>19638</v>
      </c>
      <c r="G1005" s="10"/>
    </row>
    <row r="1006">
      <c r="A1006" s="9" t="s">
        <v>388</v>
      </c>
      <c r="B1006" s="18" t="s">
        <v>1010</v>
      </c>
      <c r="C1006" s="9" t="s">
        <v>2217</v>
      </c>
      <c r="D1006" s="91" t="s">
        <v>19639</v>
      </c>
      <c r="E1006" s="91"/>
      <c r="F1006" s="10" t="s">
        <v>19640</v>
      </c>
      <c r="G1006" s="10"/>
    </row>
    <row r="1007">
      <c r="A1007" s="9" t="s">
        <v>388</v>
      </c>
      <c r="B1007" s="18" t="s">
        <v>1392</v>
      </c>
      <c r="C1007" s="14" t="s">
        <v>2091</v>
      </c>
      <c r="D1007" s="91" t="s">
        <v>19641</v>
      </c>
      <c r="E1007" s="91" t="s">
        <v>19642</v>
      </c>
      <c r="F1007" s="10" t="s">
        <v>19643</v>
      </c>
      <c r="G1007" s="10"/>
    </row>
    <row r="1008">
      <c r="A1008" s="13" t="s">
        <v>19551</v>
      </c>
      <c r="B1008" s="189" t="s">
        <v>19552</v>
      </c>
      <c r="C1008" s="13" t="s">
        <v>19553</v>
      </c>
      <c r="D1008" s="91" t="s">
        <v>19556</v>
      </c>
      <c r="E1008" s="91"/>
      <c r="F1008" s="10" t="s">
        <v>19629</v>
      </c>
      <c r="G1008" s="10"/>
    </row>
    <row r="1009">
      <c r="A1009" s="9" t="s">
        <v>1035</v>
      </c>
      <c r="B1009" s="18" t="s">
        <v>19644</v>
      </c>
      <c r="C1009" s="9" t="s">
        <v>19645</v>
      </c>
      <c r="D1009" s="91" t="s">
        <v>19646</v>
      </c>
      <c r="E1009" s="91"/>
      <c r="F1009" s="10" t="s">
        <v>19647</v>
      </c>
      <c r="G1009" s="10"/>
    </row>
    <row r="1010">
      <c r="A1010" s="9" t="s">
        <v>1035</v>
      </c>
      <c r="B1010" s="18" t="s">
        <v>19644</v>
      </c>
      <c r="C1010" s="9" t="s">
        <v>19648</v>
      </c>
      <c r="D1010" s="91" t="s">
        <v>19649</v>
      </c>
      <c r="E1010" s="91"/>
      <c r="F1010" s="10" t="s">
        <v>19650</v>
      </c>
      <c r="G1010" s="10"/>
    </row>
    <row r="1011">
      <c r="A1011" s="9" t="s">
        <v>1035</v>
      </c>
      <c r="B1011" s="18" t="s">
        <v>19644</v>
      </c>
      <c r="C1011" s="9" t="s">
        <v>19648</v>
      </c>
      <c r="D1011" s="91" t="s">
        <v>19651</v>
      </c>
      <c r="E1011" s="91"/>
      <c r="F1011" s="10" t="s">
        <v>19650</v>
      </c>
      <c r="G1011" s="10"/>
    </row>
    <row r="1012">
      <c r="A1012" s="9" t="s">
        <v>1035</v>
      </c>
      <c r="B1012" s="18" t="s">
        <v>19644</v>
      </c>
      <c r="C1012" s="9" t="s">
        <v>19652</v>
      </c>
      <c r="D1012" s="91" t="s">
        <v>19653</v>
      </c>
      <c r="E1012" s="91"/>
      <c r="F1012" s="10" t="s">
        <v>19647</v>
      </c>
      <c r="G1012" s="10"/>
    </row>
    <row r="1013">
      <c r="A1013" s="9" t="s">
        <v>1035</v>
      </c>
      <c r="B1013" s="18" t="s">
        <v>19644</v>
      </c>
      <c r="C1013" s="9" t="s">
        <v>19652</v>
      </c>
      <c r="D1013" s="91" t="s">
        <v>19654</v>
      </c>
      <c r="E1013" s="91"/>
      <c r="F1013" s="10" t="s">
        <v>19647</v>
      </c>
      <c r="G1013" s="10"/>
    </row>
    <row r="1014">
      <c r="A1014" s="9" t="s">
        <v>1035</v>
      </c>
      <c r="B1014" s="18" t="s">
        <v>19644</v>
      </c>
      <c r="C1014" s="9" t="s">
        <v>19655</v>
      </c>
      <c r="D1014" s="91" t="s">
        <v>19656</v>
      </c>
      <c r="E1014" s="91"/>
      <c r="F1014" s="10" t="s">
        <v>19657</v>
      </c>
      <c r="G1014" s="10"/>
    </row>
    <row r="1015">
      <c r="A1015" s="9" t="s">
        <v>1035</v>
      </c>
      <c r="B1015" s="18" t="s">
        <v>19644</v>
      </c>
      <c r="C1015" s="9" t="s">
        <v>19655</v>
      </c>
      <c r="D1015" s="91" t="s">
        <v>19658</v>
      </c>
      <c r="E1015" s="91"/>
      <c r="F1015" s="10" t="s">
        <v>19617</v>
      </c>
      <c r="G1015" s="10"/>
    </row>
    <row r="1016">
      <c r="A1016" s="9" t="s">
        <v>1035</v>
      </c>
      <c r="B1016" s="18" t="s">
        <v>19644</v>
      </c>
      <c r="C1016" s="9" t="s">
        <v>19655</v>
      </c>
      <c r="D1016" s="91" t="s">
        <v>19659</v>
      </c>
      <c r="E1016" s="91"/>
      <c r="F1016" s="10" t="s">
        <v>19617</v>
      </c>
      <c r="G1016" s="10"/>
    </row>
    <row r="1017">
      <c r="A1017" s="9" t="s">
        <v>1035</v>
      </c>
      <c r="B1017" s="18" t="s">
        <v>19644</v>
      </c>
      <c r="C1017" s="9" t="s">
        <v>19660</v>
      </c>
      <c r="D1017" s="91" t="s">
        <v>19661</v>
      </c>
      <c r="E1017" s="91"/>
      <c r="F1017" s="10" t="s">
        <v>19647</v>
      </c>
      <c r="G1017" s="10"/>
    </row>
    <row r="1018">
      <c r="A1018" s="9" t="s">
        <v>1035</v>
      </c>
      <c r="B1018" s="18" t="s">
        <v>19662</v>
      </c>
      <c r="C1018" s="9" t="s">
        <v>19663</v>
      </c>
      <c r="D1018" s="91" t="s">
        <v>19664</v>
      </c>
      <c r="E1018" s="91"/>
      <c r="F1018" s="10" t="s">
        <v>19665</v>
      </c>
      <c r="G1018" s="10"/>
    </row>
    <row r="1019">
      <c r="A1019" s="9" t="s">
        <v>1035</v>
      </c>
      <c r="B1019" s="18" t="s">
        <v>19662</v>
      </c>
      <c r="C1019" s="9" t="s">
        <v>19663</v>
      </c>
      <c r="D1019" s="91" t="s">
        <v>19666</v>
      </c>
      <c r="E1019" s="91"/>
      <c r="F1019" s="10" t="s">
        <v>19665</v>
      </c>
      <c r="G1019" s="10"/>
    </row>
    <row r="1020">
      <c r="A1020" s="9" t="s">
        <v>1035</v>
      </c>
      <c r="B1020" s="18" t="s">
        <v>19662</v>
      </c>
      <c r="C1020" s="9" t="s">
        <v>19663</v>
      </c>
      <c r="D1020" s="91" t="s">
        <v>19667</v>
      </c>
      <c r="E1020" s="91"/>
      <c r="F1020" s="10" t="s">
        <v>19665</v>
      </c>
      <c r="G1020" s="10"/>
    </row>
    <row r="1021">
      <c r="A1021" s="9" t="s">
        <v>1035</v>
      </c>
      <c r="B1021" s="18" t="s">
        <v>19662</v>
      </c>
      <c r="C1021" s="9" t="s">
        <v>19663</v>
      </c>
      <c r="D1021" s="91" t="s">
        <v>19668</v>
      </c>
      <c r="E1021" s="91"/>
      <c r="F1021" s="10" t="s">
        <v>19665</v>
      </c>
      <c r="G1021" s="10"/>
    </row>
    <row r="1022">
      <c r="A1022" s="9" t="s">
        <v>1035</v>
      </c>
      <c r="B1022" s="18" t="s">
        <v>19662</v>
      </c>
      <c r="C1022" s="9" t="s">
        <v>19663</v>
      </c>
      <c r="D1022" s="91" t="s">
        <v>19669</v>
      </c>
      <c r="E1022" s="91"/>
      <c r="F1022" s="10" t="s">
        <v>19665</v>
      </c>
      <c r="G1022" s="10"/>
    </row>
    <row r="1023">
      <c r="A1023" s="9" t="s">
        <v>1035</v>
      </c>
      <c r="B1023" s="18" t="s">
        <v>19662</v>
      </c>
      <c r="C1023" s="9" t="s">
        <v>19663</v>
      </c>
      <c r="D1023" s="91" t="s">
        <v>19670</v>
      </c>
      <c r="E1023" s="91"/>
      <c r="F1023" s="10" t="s">
        <v>19665</v>
      </c>
      <c r="G1023" s="10"/>
    </row>
    <row r="1024">
      <c r="A1024" s="9" t="s">
        <v>1035</v>
      </c>
      <c r="B1024" s="18" t="s">
        <v>19662</v>
      </c>
      <c r="C1024" s="9" t="s">
        <v>19671</v>
      </c>
      <c r="D1024" s="91" t="s">
        <v>19672</v>
      </c>
      <c r="E1024" s="91"/>
      <c r="F1024" s="10" t="s">
        <v>19665</v>
      </c>
      <c r="G1024" s="10"/>
    </row>
    <row r="1025">
      <c r="A1025" s="9" t="s">
        <v>1035</v>
      </c>
      <c r="B1025" s="18" t="s">
        <v>19662</v>
      </c>
      <c r="C1025" s="9" t="s">
        <v>19671</v>
      </c>
      <c r="D1025" s="91" t="s">
        <v>19673</v>
      </c>
      <c r="E1025" s="91"/>
      <c r="F1025" s="10" t="s">
        <v>19665</v>
      </c>
      <c r="G1025" s="10"/>
    </row>
    <row r="1026">
      <c r="A1026" s="9" t="s">
        <v>1035</v>
      </c>
      <c r="B1026" s="18" t="s">
        <v>19662</v>
      </c>
      <c r="C1026" s="9" t="s">
        <v>19671</v>
      </c>
      <c r="D1026" s="91" t="s">
        <v>19674</v>
      </c>
      <c r="E1026" s="91"/>
      <c r="F1026" s="10" t="s">
        <v>19665</v>
      </c>
      <c r="G1026" s="10"/>
    </row>
    <row r="1027">
      <c r="A1027" s="9" t="s">
        <v>1035</v>
      </c>
      <c r="B1027" s="18" t="s">
        <v>19662</v>
      </c>
      <c r="C1027" s="9" t="s">
        <v>19675</v>
      </c>
      <c r="D1027" s="91" t="s">
        <v>19676</v>
      </c>
      <c r="E1027" s="91" t="s">
        <v>5589</v>
      </c>
      <c r="F1027" s="10" t="s">
        <v>19677</v>
      </c>
      <c r="G1027" s="10"/>
    </row>
    <row r="1028">
      <c r="A1028" s="9" t="s">
        <v>1035</v>
      </c>
      <c r="B1028" s="18" t="s">
        <v>19662</v>
      </c>
      <c r="C1028" s="9" t="s">
        <v>19678</v>
      </c>
      <c r="D1028" s="91" t="s">
        <v>19679</v>
      </c>
      <c r="E1028" s="91"/>
      <c r="F1028" s="10" t="s">
        <v>19665</v>
      </c>
      <c r="G1028" s="10"/>
    </row>
    <row r="1029">
      <c r="A1029" s="9" t="s">
        <v>1035</v>
      </c>
      <c r="B1029" s="18" t="s">
        <v>3852</v>
      </c>
      <c r="C1029" s="9" t="s">
        <v>19680</v>
      </c>
      <c r="D1029" s="91" t="s">
        <v>19681</v>
      </c>
      <c r="E1029" s="91"/>
      <c r="F1029" s="10" t="s">
        <v>19682</v>
      </c>
      <c r="G1029" s="10"/>
    </row>
    <row r="1030">
      <c r="A1030" s="9" t="s">
        <v>1035</v>
      </c>
      <c r="B1030" s="18" t="s">
        <v>3852</v>
      </c>
      <c r="C1030" s="9" t="s">
        <v>19683</v>
      </c>
      <c r="D1030" s="91" t="s">
        <v>19684</v>
      </c>
      <c r="E1030" s="91"/>
      <c r="F1030" s="10" t="s">
        <v>19685</v>
      </c>
      <c r="G1030" s="10"/>
    </row>
    <row r="1031">
      <c r="A1031" s="9" t="s">
        <v>1035</v>
      </c>
      <c r="B1031" s="18" t="s">
        <v>19686</v>
      </c>
      <c r="C1031" s="9" t="s">
        <v>19687</v>
      </c>
      <c r="D1031" s="91" t="s">
        <v>368</v>
      </c>
      <c r="E1031" s="91"/>
      <c r="F1031" s="10" t="s">
        <v>19688</v>
      </c>
      <c r="G1031" s="10"/>
    </row>
    <row r="1032">
      <c r="A1032" s="9" t="s">
        <v>1035</v>
      </c>
      <c r="B1032" s="18" t="s">
        <v>19686</v>
      </c>
      <c r="C1032" s="9" t="s">
        <v>19689</v>
      </c>
      <c r="D1032" s="91" t="s">
        <v>19690</v>
      </c>
      <c r="E1032" s="91"/>
      <c r="F1032" s="10" t="s">
        <v>19691</v>
      </c>
      <c r="G1032" s="10"/>
    </row>
    <row r="1033">
      <c r="A1033" s="9" t="s">
        <v>1035</v>
      </c>
      <c r="B1033" s="18" t="s">
        <v>7970</v>
      </c>
      <c r="C1033" s="9" t="s">
        <v>19692</v>
      </c>
      <c r="D1033" s="91" t="s">
        <v>19693</v>
      </c>
      <c r="E1033" s="91"/>
      <c r="F1033" s="10" t="s">
        <v>19694</v>
      </c>
      <c r="G1033" s="10"/>
    </row>
    <row r="1034">
      <c r="A1034" s="9" t="s">
        <v>1035</v>
      </c>
      <c r="B1034" s="18" t="s">
        <v>19695</v>
      </c>
      <c r="C1034" s="9" t="s">
        <v>19696</v>
      </c>
      <c r="D1034" s="91" t="s">
        <v>368</v>
      </c>
      <c r="E1034" s="91"/>
      <c r="F1034" s="10" t="s">
        <v>19688</v>
      </c>
      <c r="G1034" s="10"/>
    </row>
    <row r="1035">
      <c r="A1035" s="9" t="s">
        <v>1035</v>
      </c>
      <c r="B1035" s="18" t="s">
        <v>19695</v>
      </c>
      <c r="C1035" s="9" t="s">
        <v>19697</v>
      </c>
      <c r="D1035" s="91" t="s">
        <v>19698</v>
      </c>
      <c r="E1035" s="91"/>
      <c r="F1035" s="10" t="s">
        <v>19699</v>
      </c>
      <c r="G1035" s="10"/>
    </row>
    <row r="1036">
      <c r="A1036" s="9" t="s">
        <v>1035</v>
      </c>
      <c r="B1036" s="18" t="s">
        <v>19695</v>
      </c>
      <c r="C1036" s="9" t="s">
        <v>19697</v>
      </c>
      <c r="D1036" s="91" t="s">
        <v>19700</v>
      </c>
      <c r="E1036" s="91"/>
      <c r="F1036" s="10" t="s">
        <v>19699</v>
      </c>
      <c r="G1036" s="10"/>
    </row>
    <row r="1037">
      <c r="A1037" s="9" t="s">
        <v>1035</v>
      </c>
      <c r="B1037" s="18" t="s">
        <v>19701</v>
      </c>
      <c r="C1037" s="9" t="s">
        <v>19702</v>
      </c>
      <c r="D1037" s="91" t="s">
        <v>19703</v>
      </c>
      <c r="E1037" s="91"/>
      <c r="F1037" s="10" t="s">
        <v>19682</v>
      </c>
      <c r="G1037" s="10"/>
    </row>
    <row r="1038">
      <c r="A1038" s="9" t="s">
        <v>1035</v>
      </c>
      <c r="B1038" s="18" t="s">
        <v>19701</v>
      </c>
      <c r="C1038" s="9" t="s">
        <v>19702</v>
      </c>
      <c r="D1038" s="91" t="s">
        <v>19704</v>
      </c>
      <c r="E1038" s="91"/>
      <c r="F1038" s="10" t="s">
        <v>19682</v>
      </c>
      <c r="G1038" s="10"/>
    </row>
    <row r="1039">
      <c r="A1039" s="9" t="s">
        <v>1035</v>
      </c>
      <c r="B1039" s="18" t="s">
        <v>19701</v>
      </c>
      <c r="C1039" s="9" t="s">
        <v>19702</v>
      </c>
      <c r="D1039" s="91" t="s">
        <v>19705</v>
      </c>
      <c r="E1039" s="91"/>
      <c r="F1039" s="10" t="s">
        <v>19682</v>
      </c>
      <c r="G1039" s="10"/>
    </row>
    <row r="1040">
      <c r="A1040" s="9" t="s">
        <v>1035</v>
      </c>
      <c r="B1040" s="18" t="s">
        <v>19701</v>
      </c>
      <c r="C1040" s="9" t="s">
        <v>19702</v>
      </c>
      <c r="D1040" s="91" t="s">
        <v>19706</v>
      </c>
      <c r="E1040" s="91" t="s">
        <v>19707</v>
      </c>
      <c r="F1040" s="10" t="s">
        <v>19682</v>
      </c>
      <c r="G1040" s="10"/>
    </row>
    <row r="1041">
      <c r="A1041" s="9" t="s">
        <v>1035</v>
      </c>
      <c r="B1041" s="18" t="s">
        <v>19701</v>
      </c>
      <c r="C1041" s="9" t="s">
        <v>19702</v>
      </c>
      <c r="D1041" s="91" t="s">
        <v>19708</v>
      </c>
      <c r="E1041" s="91"/>
      <c r="F1041" s="10" t="s">
        <v>19682</v>
      </c>
      <c r="G1041" s="10"/>
    </row>
    <row r="1042">
      <c r="A1042" s="9" t="s">
        <v>1035</v>
      </c>
      <c r="B1042" s="18" t="s">
        <v>19701</v>
      </c>
      <c r="C1042" s="9" t="s">
        <v>19702</v>
      </c>
      <c r="D1042" s="91" t="s">
        <v>19709</v>
      </c>
      <c r="E1042" s="91"/>
      <c r="F1042" s="10" t="s">
        <v>19682</v>
      </c>
      <c r="G1042" s="10"/>
    </row>
    <row r="1043">
      <c r="A1043" s="9" t="s">
        <v>1035</v>
      </c>
      <c r="B1043" s="18" t="s">
        <v>19701</v>
      </c>
      <c r="C1043" s="9" t="s">
        <v>19702</v>
      </c>
      <c r="D1043" s="91" t="s">
        <v>19710</v>
      </c>
      <c r="E1043" s="91"/>
      <c r="F1043" s="10" t="s">
        <v>19682</v>
      </c>
      <c r="G1043" s="10"/>
    </row>
    <row r="1044">
      <c r="A1044" s="9" t="s">
        <v>1035</v>
      </c>
      <c r="B1044" s="18" t="s">
        <v>19701</v>
      </c>
      <c r="C1044" s="9" t="s">
        <v>19702</v>
      </c>
      <c r="D1044" s="91" t="s">
        <v>19711</v>
      </c>
      <c r="E1044" s="91" t="s">
        <v>19712</v>
      </c>
      <c r="F1044" s="10" t="s">
        <v>19682</v>
      </c>
      <c r="G1044" s="10"/>
    </row>
    <row r="1045">
      <c r="A1045" s="9" t="s">
        <v>1035</v>
      </c>
      <c r="B1045" s="18" t="s">
        <v>19701</v>
      </c>
      <c r="C1045" s="9" t="s">
        <v>19702</v>
      </c>
      <c r="D1045" s="91" t="s">
        <v>19713</v>
      </c>
      <c r="E1045" s="91"/>
      <c r="F1045" s="10" t="s">
        <v>19691</v>
      </c>
      <c r="G1045" s="10"/>
    </row>
    <row r="1046">
      <c r="A1046" s="9" t="s">
        <v>1035</v>
      </c>
      <c r="B1046" s="18" t="s">
        <v>19701</v>
      </c>
      <c r="C1046" s="9" t="s">
        <v>19702</v>
      </c>
      <c r="D1046" s="91" t="s">
        <v>19714</v>
      </c>
      <c r="E1046" s="91"/>
      <c r="F1046" s="10" t="s">
        <v>19691</v>
      </c>
      <c r="G1046" s="10"/>
    </row>
    <row r="1047">
      <c r="A1047" s="9" t="s">
        <v>1035</v>
      </c>
      <c r="B1047" s="18" t="s">
        <v>19701</v>
      </c>
      <c r="C1047" s="9" t="s">
        <v>19702</v>
      </c>
      <c r="D1047" s="91" t="s">
        <v>19715</v>
      </c>
      <c r="E1047" s="91"/>
      <c r="F1047" s="10" t="s">
        <v>19691</v>
      </c>
      <c r="G1047" s="10"/>
    </row>
    <row r="1048">
      <c r="A1048" s="9" t="s">
        <v>1035</v>
      </c>
      <c r="B1048" s="18" t="s">
        <v>19701</v>
      </c>
      <c r="C1048" s="9" t="s">
        <v>19702</v>
      </c>
      <c r="D1048" s="91" t="s">
        <v>19716</v>
      </c>
      <c r="E1048" s="91" t="s">
        <v>19717</v>
      </c>
      <c r="F1048" s="10" t="s">
        <v>19691</v>
      </c>
      <c r="G1048" s="10"/>
    </row>
    <row r="1049">
      <c r="A1049" s="9" t="s">
        <v>1035</v>
      </c>
      <c r="B1049" s="18" t="s">
        <v>19701</v>
      </c>
      <c r="C1049" s="9" t="s">
        <v>19718</v>
      </c>
      <c r="D1049" s="91" t="s">
        <v>368</v>
      </c>
      <c r="E1049" s="91"/>
      <c r="F1049" s="10" t="s">
        <v>19719</v>
      </c>
      <c r="G1049" s="10"/>
    </row>
    <row r="1050">
      <c r="A1050" s="9" t="s">
        <v>1035</v>
      </c>
      <c r="B1050" s="18" t="s">
        <v>19701</v>
      </c>
      <c r="C1050" s="9" t="s">
        <v>19720</v>
      </c>
      <c r="D1050" s="91" t="s">
        <v>19721</v>
      </c>
      <c r="E1050" s="91"/>
      <c r="F1050" s="10" t="s">
        <v>19694</v>
      </c>
      <c r="G1050" s="10"/>
    </row>
    <row r="1051">
      <c r="A1051" s="9" t="s">
        <v>1035</v>
      </c>
      <c r="B1051" s="18" t="s">
        <v>19701</v>
      </c>
      <c r="C1051" s="9" t="s">
        <v>19720</v>
      </c>
      <c r="D1051" s="91" t="s">
        <v>19722</v>
      </c>
      <c r="E1051" s="91"/>
      <c r="F1051" s="10" t="s">
        <v>19694</v>
      </c>
      <c r="G1051" s="10"/>
    </row>
    <row r="1052">
      <c r="A1052" s="9" t="s">
        <v>1035</v>
      </c>
      <c r="B1052" s="18" t="s">
        <v>19701</v>
      </c>
      <c r="C1052" s="9" t="s">
        <v>19723</v>
      </c>
      <c r="D1052" s="91" t="s">
        <v>19724</v>
      </c>
      <c r="E1052" s="91"/>
      <c r="F1052" s="10" t="s">
        <v>19691</v>
      </c>
      <c r="G1052" s="10"/>
    </row>
    <row r="1053">
      <c r="A1053" s="9" t="s">
        <v>1035</v>
      </c>
      <c r="B1053" s="18" t="s">
        <v>19725</v>
      </c>
      <c r="C1053" s="9" t="s">
        <v>19726</v>
      </c>
      <c r="D1053" s="91" t="s">
        <v>19727</v>
      </c>
      <c r="E1053" s="91"/>
      <c r="F1053" s="10" t="s">
        <v>19643</v>
      </c>
      <c r="G1053" s="10"/>
    </row>
    <row r="1054">
      <c r="A1054" s="9" t="s">
        <v>1035</v>
      </c>
      <c r="B1054" s="18" t="s">
        <v>19725</v>
      </c>
      <c r="C1054" s="9" t="s">
        <v>19726</v>
      </c>
      <c r="D1054" s="91" t="s">
        <v>19728</v>
      </c>
      <c r="E1054" s="91"/>
      <c r="F1054" s="10" t="s">
        <v>19729</v>
      </c>
      <c r="G1054" s="10"/>
    </row>
    <row r="1055">
      <c r="A1055" s="9" t="s">
        <v>1035</v>
      </c>
      <c r="B1055" s="18" t="s">
        <v>19730</v>
      </c>
      <c r="C1055" s="9" t="s">
        <v>19731</v>
      </c>
      <c r="D1055" s="91" t="s">
        <v>19732</v>
      </c>
      <c r="E1055" s="91"/>
      <c r="F1055" s="10" t="s">
        <v>19647</v>
      </c>
      <c r="G1055" s="10"/>
    </row>
    <row r="1056">
      <c r="A1056" s="9" t="s">
        <v>1035</v>
      </c>
      <c r="B1056" s="18" t="s">
        <v>19730</v>
      </c>
      <c r="C1056" s="9" t="s">
        <v>19733</v>
      </c>
      <c r="D1056" s="91" t="s">
        <v>19734</v>
      </c>
      <c r="E1056" s="91"/>
      <c r="F1056" s="10" t="s">
        <v>19735</v>
      </c>
      <c r="G1056" s="10"/>
    </row>
    <row r="1057">
      <c r="A1057" s="9" t="s">
        <v>1035</v>
      </c>
      <c r="B1057" s="18" t="s">
        <v>19730</v>
      </c>
      <c r="C1057" s="9" t="s">
        <v>19733</v>
      </c>
      <c r="D1057" s="91" t="s">
        <v>19736</v>
      </c>
      <c r="E1057" s="91"/>
      <c r="F1057" s="10" t="s">
        <v>19735</v>
      </c>
      <c r="G1057" s="10"/>
    </row>
    <row r="1058">
      <c r="A1058" s="9" t="s">
        <v>1035</v>
      </c>
      <c r="B1058" s="18" t="s">
        <v>19730</v>
      </c>
      <c r="C1058" s="9" t="s">
        <v>19733</v>
      </c>
      <c r="D1058" s="91" t="s">
        <v>19737</v>
      </c>
      <c r="E1058" s="91"/>
      <c r="F1058" s="10" t="s">
        <v>19735</v>
      </c>
      <c r="G1058" s="10"/>
    </row>
    <row r="1059">
      <c r="A1059" s="9" t="s">
        <v>1035</v>
      </c>
      <c r="B1059" s="18" t="s">
        <v>19730</v>
      </c>
      <c r="C1059" s="9" t="s">
        <v>19733</v>
      </c>
      <c r="D1059" s="91" t="s">
        <v>19738</v>
      </c>
      <c r="E1059" s="91" t="s">
        <v>17784</v>
      </c>
      <c r="F1059" s="10" t="s">
        <v>19694</v>
      </c>
      <c r="G1059" s="10"/>
    </row>
    <row r="1060">
      <c r="A1060" s="9" t="s">
        <v>1035</v>
      </c>
      <c r="B1060" s="18" t="s">
        <v>19730</v>
      </c>
      <c r="C1060" s="9" t="s">
        <v>19739</v>
      </c>
      <c r="D1060" s="91" t="s">
        <v>19740</v>
      </c>
      <c r="E1060" s="91"/>
      <c r="F1060" s="10" t="s">
        <v>19741</v>
      </c>
      <c r="G1060" s="10"/>
    </row>
    <row r="1061">
      <c r="A1061" s="9" t="s">
        <v>1035</v>
      </c>
      <c r="B1061" s="18" t="s">
        <v>3879</v>
      </c>
      <c r="C1061" s="9" t="s">
        <v>19742</v>
      </c>
      <c r="D1061" s="91" t="s">
        <v>19743</v>
      </c>
      <c r="E1061" s="91"/>
      <c r="F1061" s="10" t="s">
        <v>19744</v>
      </c>
      <c r="G1061" s="10"/>
    </row>
    <row r="1062">
      <c r="A1062" s="9" t="s">
        <v>1035</v>
      </c>
      <c r="B1062" s="18" t="s">
        <v>19745</v>
      </c>
      <c r="C1062" s="9" t="s">
        <v>19746</v>
      </c>
      <c r="D1062" s="91" t="s">
        <v>368</v>
      </c>
      <c r="E1062" s="91"/>
      <c r="F1062" s="10" t="s">
        <v>19747</v>
      </c>
      <c r="G1062" s="10"/>
    </row>
    <row r="1063">
      <c r="A1063" s="9" t="s">
        <v>1035</v>
      </c>
      <c r="B1063" s="18" t="s">
        <v>19745</v>
      </c>
      <c r="C1063" s="9" t="s">
        <v>19748</v>
      </c>
      <c r="D1063" s="91" t="s">
        <v>368</v>
      </c>
      <c r="E1063" s="91"/>
      <c r="F1063" s="10" t="s">
        <v>19747</v>
      </c>
      <c r="G1063" s="10"/>
    </row>
    <row r="1064">
      <c r="A1064" s="9" t="s">
        <v>1035</v>
      </c>
      <c r="B1064" s="18" t="s">
        <v>19745</v>
      </c>
      <c r="C1064" s="9" t="s">
        <v>19749</v>
      </c>
      <c r="D1064" s="91" t="s">
        <v>368</v>
      </c>
      <c r="E1064" s="91"/>
      <c r="F1064" s="10" t="s">
        <v>19747</v>
      </c>
      <c r="G1064" s="10"/>
    </row>
    <row r="1065">
      <c r="A1065" s="9" t="s">
        <v>1035</v>
      </c>
      <c r="B1065" s="18" t="s">
        <v>19745</v>
      </c>
      <c r="C1065" s="9" t="s">
        <v>19750</v>
      </c>
      <c r="D1065" s="91" t="s">
        <v>368</v>
      </c>
      <c r="E1065" s="91"/>
      <c r="F1065" s="10" t="s">
        <v>19747</v>
      </c>
      <c r="G1065" s="10"/>
    </row>
    <row r="1066">
      <c r="A1066" s="9" t="s">
        <v>1035</v>
      </c>
      <c r="B1066" s="18" t="s">
        <v>19745</v>
      </c>
      <c r="C1066" s="9" t="s">
        <v>19751</v>
      </c>
      <c r="D1066" s="91" t="s">
        <v>368</v>
      </c>
      <c r="E1066" s="91"/>
      <c r="F1066" s="10" t="s">
        <v>19747</v>
      </c>
      <c r="G1066" s="10"/>
    </row>
    <row r="1067">
      <c r="A1067" s="9" t="s">
        <v>1035</v>
      </c>
      <c r="B1067" s="18" t="s">
        <v>19745</v>
      </c>
      <c r="C1067" s="9" t="s">
        <v>19752</v>
      </c>
      <c r="D1067" s="91" t="s">
        <v>368</v>
      </c>
      <c r="E1067" s="91"/>
      <c r="F1067" s="10" t="s">
        <v>19699</v>
      </c>
      <c r="G1067" s="10"/>
    </row>
    <row r="1068">
      <c r="A1068" s="9" t="s">
        <v>1035</v>
      </c>
      <c r="B1068" s="18" t="s">
        <v>19745</v>
      </c>
      <c r="C1068" s="9" t="s">
        <v>19752</v>
      </c>
      <c r="D1068" s="91" t="s">
        <v>19753</v>
      </c>
      <c r="E1068" s="91"/>
      <c r="F1068" s="10" t="s">
        <v>19629</v>
      </c>
      <c r="G1068" s="10"/>
    </row>
    <row r="1069">
      <c r="A1069" s="9" t="s">
        <v>1035</v>
      </c>
      <c r="B1069" s="18" t="s">
        <v>19754</v>
      </c>
      <c r="C1069" s="9" t="s">
        <v>19755</v>
      </c>
      <c r="D1069" s="91" t="s">
        <v>19756</v>
      </c>
      <c r="E1069" s="91"/>
      <c r="F1069" s="10" t="s">
        <v>19647</v>
      </c>
      <c r="G1069" s="10"/>
    </row>
    <row r="1070">
      <c r="A1070" s="9" t="s">
        <v>1035</v>
      </c>
      <c r="B1070" s="18" t="s">
        <v>19754</v>
      </c>
      <c r="C1070" s="9" t="s">
        <v>19755</v>
      </c>
      <c r="D1070" s="91" t="s">
        <v>19757</v>
      </c>
      <c r="E1070" s="91" t="s">
        <v>19758</v>
      </c>
      <c r="F1070" s="10" t="s">
        <v>19647</v>
      </c>
      <c r="G1070" s="10"/>
    </row>
    <row r="1071">
      <c r="A1071" s="9" t="s">
        <v>1035</v>
      </c>
      <c r="B1071" s="18" t="s">
        <v>19754</v>
      </c>
      <c r="C1071" s="9" t="s">
        <v>19759</v>
      </c>
      <c r="D1071" s="91" t="s">
        <v>19760</v>
      </c>
      <c r="E1071" s="91"/>
      <c r="F1071" s="10" t="s">
        <v>19625</v>
      </c>
      <c r="G1071" s="10"/>
    </row>
    <row r="1072">
      <c r="A1072" s="9" t="s">
        <v>1035</v>
      </c>
      <c r="B1072" s="18" t="s">
        <v>19754</v>
      </c>
      <c r="C1072" s="9" t="s">
        <v>19759</v>
      </c>
      <c r="D1072" s="91" t="s">
        <v>19761</v>
      </c>
      <c r="E1072" s="91" t="s">
        <v>19762</v>
      </c>
      <c r="F1072" s="10" t="s">
        <v>19763</v>
      </c>
      <c r="G1072" s="10"/>
    </row>
    <row r="1073">
      <c r="A1073" s="9" t="s">
        <v>1035</v>
      </c>
      <c r="B1073" s="18" t="s">
        <v>19754</v>
      </c>
      <c r="C1073" s="9" t="s">
        <v>19764</v>
      </c>
      <c r="D1073" s="91" t="s">
        <v>19765</v>
      </c>
      <c r="E1073" s="91" t="s">
        <v>19766</v>
      </c>
      <c r="F1073" s="10" t="s">
        <v>19688</v>
      </c>
      <c r="G1073" s="10"/>
    </row>
    <row r="1074">
      <c r="A1074" s="9" t="s">
        <v>1035</v>
      </c>
      <c r="B1074" s="18" t="s">
        <v>19754</v>
      </c>
      <c r="C1074" s="9" t="s">
        <v>19767</v>
      </c>
      <c r="D1074" s="91" t="s">
        <v>19768</v>
      </c>
      <c r="E1074" s="91"/>
      <c r="F1074" s="10" t="s">
        <v>19769</v>
      </c>
      <c r="G1074" s="10"/>
    </row>
    <row r="1075">
      <c r="A1075" s="9" t="s">
        <v>1035</v>
      </c>
      <c r="B1075" s="18" t="s">
        <v>19754</v>
      </c>
      <c r="C1075" s="9" t="s">
        <v>19770</v>
      </c>
      <c r="D1075" s="91" t="s">
        <v>19771</v>
      </c>
      <c r="E1075" s="91" t="s">
        <v>19772</v>
      </c>
      <c r="F1075" s="10" t="s">
        <v>19617</v>
      </c>
      <c r="G1075" s="10"/>
    </row>
    <row r="1076">
      <c r="A1076" s="9" t="s">
        <v>1035</v>
      </c>
      <c r="B1076" s="18" t="s">
        <v>19773</v>
      </c>
      <c r="C1076" s="9" t="s">
        <v>19774</v>
      </c>
      <c r="D1076" s="91" t="s">
        <v>368</v>
      </c>
      <c r="E1076" s="91"/>
      <c r="F1076" s="10" t="s">
        <v>19775</v>
      </c>
      <c r="G1076" s="10"/>
    </row>
    <row r="1077">
      <c r="A1077" s="9" t="s">
        <v>1035</v>
      </c>
      <c r="B1077" s="18" t="s">
        <v>19773</v>
      </c>
      <c r="C1077" s="9" t="s">
        <v>19776</v>
      </c>
      <c r="D1077" s="91" t="s">
        <v>19777</v>
      </c>
      <c r="E1077" s="91"/>
      <c r="F1077" s="10" t="s">
        <v>19778</v>
      </c>
      <c r="G1077" s="10"/>
    </row>
    <row r="1078">
      <c r="A1078" s="9" t="s">
        <v>1035</v>
      </c>
      <c r="B1078" s="18" t="s">
        <v>19773</v>
      </c>
      <c r="C1078" s="9" t="s">
        <v>19776</v>
      </c>
      <c r="D1078" s="91" t="s">
        <v>19779</v>
      </c>
      <c r="E1078" s="91"/>
      <c r="F1078" s="10" t="s">
        <v>19778</v>
      </c>
      <c r="G1078" s="10"/>
    </row>
    <row r="1079">
      <c r="A1079" s="9" t="s">
        <v>1035</v>
      </c>
      <c r="B1079" s="18" t="s">
        <v>19773</v>
      </c>
      <c r="C1079" s="9" t="s">
        <v>19780</v>
      </c>
      <c r="D1079" s="91" t="s">
        <v>19781</v>
      </c>
      <c r="E1079" s="91"/>
      <c r="F1079" s="10" t="s">
        <v>19775</v>
      </c>
      <c r="G1079" s="10"/>
    </row>
    <row r="1080">
      <c r="A1080" s="9" t="s">
        <v>636</v>
      </c>
      <c r="B1080" s="18" t="s">
        <v>19564</v>
      </c>
      <c r="C1080" s="9" t="s">
        <v>19565</v>
      </c>
      <c r="D1080" s="91" t="s">
        <v>19566</v>
      </c>
      <c r="E1080" s="91"/>
      <c r="F1080" s="10" t="s">
        <v>19782</v>
      </c>
      <c r="G1080" s="10"/>
    </row>
    <row r="1081">
      <c r="A1081" s="9" t="s">
        <v>636</v>
      </c>
      <c r="B1081" s="18" t="s">
        <v>19783</v>
      </c>
      <c r="C1081" s="9" t="s">
        <v>1055</v>
      </c>
      <c r="D1081" s="91" t="s">
        <v>726</v>
      </c>
      <c r="E1081" s="91"/>
      <c r="F1081" s="10" t="s">
        <v>19625</v>
      </c>
      <c r="G1081" s="10"/>
    </row>
    <row r="1082">
      <c r="A1082" s="9" t="s">
        <v>234</v>
      </c>
      <c r="B1082" s="18" t="s">
        <v>19123</v>
      </c>
      <c r="C1082" s="9" t="s">
        <v>19124</v>
      </c>
      <c r="D1082" s="91" t="s">
        <v>19125</v>
      </c>
      <c r="E1082" s="91" t="s">
        <v>19126</v>
      </c>
      <c r="F1082" s="10" t="s">
        <v>19618</v>
      </c>
      <c r="G1082" s="10"/>
    </row>
    <row r="1083">
      <c r="A1083" s="9" t="s">
        <v>234</v>
      </c>
      <c r="B1083" s="18" t="s">
        <v>1943</v>
      </c>
      <c r="C1083" s="9" t="s">
        <v>19127</v>
      </c>
      <c r="D1083" s="91" t="s">
        <v>19784</v>
      </c>
      <c r="E1083" s="91" t="s">
        <v>19785</v>
      </c>
      <c r="F1083" s="10" t="s">
        <v>19694</v>
      </c>
      <c r="G1083" s="10"/>
    </row>
    <row r="1084">
      <c r="A1084" s="9" t="s">
        <v>234</v>
      </c>
      <c r="B1084" s="18" t="s">
        <v>1943</v>
      </c>
      <c r="C1084" s="9" t="s">
        <v>19129</v>
      </c>
      <c r="D1084" s="91" t="s">
        <v>19130</v>
      </c>
      <c r="E1084" s="91"/>
      <c r="F1084" s="10" t="s">
        <v>19625</v>
      </c>
      <c r="G1084" s="10"/>
    </row>
    <row r="1085">
      <c r="A1085" s="9" t="s">
        <v>234</v>
      </c>
      <c r="B1085" s="18" t="s">
        <v>19786</v>
      </c>
      <c r="C1085" s="9" t="s">
        <v>19787</v>
      </c>
      <c r="D1085" s="91" t="s">
        <v>19788</v>
      </c>
      <c r="E1085" s="91" t="s">
        <v>19789</v>
      </c>
      <c r="F1085" s="10" t="s">
        <v>19790</v>
      </c>
      <c r="G1085" s="10"/>
    </row>
    <row r="1086">
      <c r="A1086" s="220" t="s">
        <v>366</v>
      </c>
      <c r="B1086" s="1"/>
      <c r="C1086" s="1"/>
      <c r="D1086" s="1"/>
      <c r="E1086" s="1"/>
      <c r="F1086" s="1"/>
      <c r="G1086" s="1"/>
    </row>
    <row r="1087">
      <c r="A1087" s="9" t="s">
        <v>2562</v>
      </c>
      <c r="B1087" s="18" t="s">
        <v>2563</v>
      </c>
      <c r="C1087" s="9"/>
      <c r="D1087" s="91"/>
      <c r="E1087" s="91"/>
      <c r="F1087" s="10" t="s">
        <v>19791</v>
      </c>
      <c r="G1087" s="10"/>
    </row>
    <row r="1088">
      <c r="A1088" s="9" t="s">
        <v>388</v>
      </c>
      <c r="B1088" s="18" t="s">
        <v>1010</v>
      </c>
      <c r="C1088" s="9"/>
      <c r="D1088" s="91"/>
      <c r="E1088" s="91"/>
      <c r="F1088" s="10" t="s">
        <v>19792</v>
      </c>
      <c r="G1088" s="10"/>
    </row>
    <row r="1089">
      <c r="A1089" s="9" t="s">
        <v>388</v>
      </c>
      <c r="B1089" s="18" t="s">
        <v>1010</v>
      </c>
      <c r="C1089" s="9"/>
      <c r="D1089" s="91"/>
      <c r="E1089" s="91"/>
      <c r="F1089" s="10" t="s">
        <v>19793</v>
      </c>
      <c r="G1089" s="10"/>
    </row>
    <row r="1090">
      <c r="A1090" s="9" t="s">
        <v>388</v>
      </c>
      <c r="B1090" s="18" t="s">
        <v>1010</v>
      </c>
      <c r="C1090" s="9"/>
      <c r="D1090" s="91"/>
      <c r="E1090" s="91"/>
      <c r="F1090" s="10" t="s">
        <v>19794</v>
      </c>
      <c r="G1090" s="10"/>
    </row>
    <row r="1091">
      <c r="A1091" s="9" t="s">
        <v>388</v>
      </c>
      <c r="B1091" s="18" t="s">
        <v>1010</v>
      </c>
      <c r="C1091" s="9"/>
      <c r="D1091" s="91"/>
      <c r="E1091" s="91"/>
      <c r="F1091" s="10" t="s">
        <v>19795</v>
      </c>
      <c r="G1091" s="10"/>
    </row>
    <row r="1092">
      <c r="A1092" s="9" t="s">
        <v>388</v>
      </c>
      <c r="B1092" s="18" t="s">
        <v>1010</v>
      </c>
      <c r="C1092" s="9"/>
      <c r="D1092" s="91"/>
      <c r="E1092" s="91"/>
      <c r="F1092" s="10" t="s">
        <v>19796</v>
      </c>
      <c r="G1092" s="10"/>
    </row>
    <row r="1093">
      <c r="A1093" s="9" t="s">
        <v>388</v>
      </c>
      <c r="B1093" s="18" t="s">
        <v>1010</v>
      </c>
      <c r="C1093" s="9"/>
      <c r="D1093" s="91"/>
      <c r="E1093" s="91"/>
      <c r="F1093" s="10" t="s">
        <v>19797</v>
      </c>
      <c r="G1093" s="10"/>
    </row>
    <row r="1094">
      <c r="A1094" s="9" t="s">
        <v>388</v>
      </c>
      <c r="B1094" s="18" t="s">
        <v>1010</v>
      </c>
      <c r="C1094" s="9"/>
      <c r="D1094" s="91"/>
      <c r="E1094" s="91"/>
      <c r="F1094" s="10" t="s">
        <v>19798</v>
      </c>
      <c r="G1094" s="10"/>
    </row>
    <row r="1095">
      <c r="A1095" s="9" t="s">
        <v>2927</v>
      </c>
      <c r="B1095" s="18" t="s">
        <v>19799</v>
      </c>
      <c r="C1095" s="9"/>
      <c r="D1095" s="91"/>
      <c r="E1095" s="91"/>
      <c r="F1095" s="10" t="s">
        <v>19647</v>
      </c>
      <c r="G1095" s="10"/>
    </row>
    <row r="1096">
      <c r="A1096" s="9" t="s">
        <v>1035</v>
      </c>
      <c r="B1096" s="18" t="s">
        <v>19730</v>
      </c>
      <c r="C1096" s="9"/>
      <c r="D1096" s="91"/>
      <c r="E1096" s="91"/>
      <c r="F1096" s="10" t="s">
        <v>19800</v>
      </c>
      <c r="G1096" s="10"/>
    </row>
    <row r="1097">
      <c r="A1097" s="9" t="s">
        <v>1035</v>
      </c>
      <c r="B1097" s="18" t="s">
        <v>19730</v>
      </c>
      <c r="C1097" s="9"/>
      <c r="D1097" s="91"/>
      <c r="E1097" s="91"/>
      <c r="F1097" s="10" t="s">
        <v>19629</v>
      </c>
      <c r="G1097" s="10"/>
    </row>
    <row r="1098">
      <c r="A1098" s="9" t="s">
        <v>234</v>
      </c>
      <c r="B1098" s="18" t="s">
        <v>1943</v>
      </c>
      <c r="C1098" s="9"/>
      <c r="D1098" s="91"/>
      <c r="E1098" s="91"/>
      <c r="F1098" s="10" t="s">
        <v>19617</v>
      </c>
      <c r="G1098" s="10"/>
    </row>
    <row r="1099">
      <c r="A1099" s="9" t="s">
        <v>368</v>
      </c>
      <c r="B1099" s="18" t="s">
        <v>368</v>
      </c>
      <c r="C1099" s="9"/>
      <c r="D1099" s="91"/>
      <c r="E1099" s="91" t="s">
        <v>19801</v>
      </c>
      <c r="F1099" s="10" t="s">
        <v>19694</v>
      </c>
      <c r="G1099" s="10"/>
    </row>
    <row r="1100">
      <c r="A1100" s="1" t="s">
        <v>19802</v>
      </c>
    </row>
    <row r="1101">
      <c r="A1101" s="9" t="s">
        <v>326</v>
      </c>
      <c r="B1101" s="18" t="s">
        <v>658</v>
      </c>
      <c r="C1101" s="9" t="s">
        <v>19803</v>
      </c>
      <c r="D1101" s="91" t="s">
        <v>660</v>
      </c>
      <c r="E1101" s="120"/>
      <c r="F1101" s="699" t="s">
        <v>19804</v>
      </c>
      <c r="G1101" s="699"/>
    </row>
    <row r="1102">
      <c r="A1102" s="9" t="s">
        <v>326</v>
      </c>
      <c r="B1102" s="18" t="s">
        <v>658</v>
      </c>
      <c r="C1102" s="9" t="s">
        <v>19805</v>
      </c>
      <c r="D1102" s="91" t="s">
        <v>1248</v>
      </c>
      <c r="E1102" s="120"/>
      <c r="F1102" s="396" t="s">
        <v>19806</v>
      </c>
      <c r="G1102" s="396"/>
    </row>
    <row r="1103">
      <c r="A1103" s="9" t="s">
        <v>326</v>
      </c>
      <c r="B1103" s="18" t="s">
        <v>1215</v>
      </c>
      <c r="C1103" s="9"/>
      <c r="D1103" s="91" t="s">
        <v>16404</v>
      </c>
      <c r="E1103" s="120"/>
      <c r="F1103" s="10" t="s">
        <v>19807</v>
      </c>
      <c r="G1103" s="396"/>
    </row>
    <row r="1104">
      <c r="A1104" s="9" t="s">
        <v>388</v>
      </c>
      <c r="B1104" s="18" t="s">
        <v>19808</v>
      </c>
      <c r="C1104" s="9" t="s">
        <v>2101</v>
      </c>
      <c r="D1104" s="91" t="s">
        <v>19809</v>
      </c>
      <c r="E1104" s="120"/>
      <c r="F1104" s="10" t="s">
        <v>19810</v>
      </c>
      <c r="G1104" s="396"/>
    </row>
    <row r="1105">
      <c r="A1105" s="9" t="s">
        <v>388</v>
      </c>
      <c r="B1105" s="18" t="s">
        <v>1010</v>
      </c>
      <c r="C1105" s="9" t="s">
        <v>2227</v>
      </c>
      <c r="D1105" s="91" t="s">
        <v>19811</v>
      </c>
      <c r="E1105" s="120" t="s">
        <v>19812</v>
      </c>
      <c r="F1105" s="699" t="s">
        <v>19813</v>
      </c>
      <c r="G1105" s="396"/>
    </row>
    <row r="1106">
      <c r="A1106" s="9" t="s">
        <v>388</v>
      </c>
      <c r="B1106" s="18" t="s">
        <v>1010</v>
      </c>
      <c r="C1106" s="9" t="s">
        <v>2227</v>
      </c>
      <c r="D1106" s="91" t="s">
        <v>4925</v>
      </c>
      <c r="E1106" s="120" t="s">
        <v>19814</v>
      </c>
      <c r="F1106" s="699" t="s">
        <v>19813</v>
      </c>
      <c r="G1106" s="396"/>
    </row>
    <row r="1107">
      <c r="A1107" s="9" t="s">
        <v>388</v>
      </c>
      <c r="B1107" s="18" t="s">
        <v>1392</v>
      </c>
      <c r="C1107" s="9" t="s">
        <v>4709</v>
      </c>
      <c r="D1107" s="91" t="s">
        <v>19815</v>
      </c>
      <c r="E1107" s="120"/>
      <c r="F1107" s="10" t="s">
        <v>19816</v>
      </c>
      <c r="G1107" s="396"/>
    </row>
    <row r="1108">
      <c r="A1108" s="220" t="s">
        <v>366</v>
      </c>
      <c r="B1108" s="1"/>
      <c r="C1108" s="1"/>
      <c r="D1108" s="1"/>
      <c r="E1108" s="1"/>
      <c r="F1108" s="1"/>
      <c r="G1108" s="1"/>
    </row>
    <row r="1109">
      <c r="A1109" s="9" t="s">
        <v>19167</v>
      </c>
      <c r="B1109" s="18" t="s">
        <v>19168</v>
      </c>
      <c r="C1109" s="9"/>
      <c r="D1109" s="91"/>
      <c r="E1109" s="120"/>
      <c r="F1109" s="699" t="s">
        <v>19813</v>
      </c>
      <c r="G1109" s="699"/>
    </row>
    <row r="1110">
      <c r="A1110" s="9" t="s">
        <v>388</v>
      </c>
      <c r="B1110" s="18" t="s">
        <v>1006</v>
      </c>
      <c r="C1110" s="9"/>
      <c r="D1110" s="91"/>
      <c r="E1110" s="120"/>
      <c r="F1110" s="10"/>
      <c r="G1110" s="396"/>
    </row>
    <row r="1111">
      <c r="A1111" s="9" t="s">
        <v>388</v>
      </c>
      <c r="B1111" s="18" t="s">
        <v>5405</v>
      </c>
      <c r="C1111" s="9"/>
      <c r="D1111" s="91"/>
      <c r="E1111" s="120" t="s">
        <v>19817</v>
      </c>
      <c r="F1111" s="10" t="s">
        <v>19818</v>
      </c>
      <c r="G1111" s="396"/>
    </row>
    <row r="1112" ht="18.75" customHeight="1">
      <c r="A1112" s="1" t="s">
        <v>19819</v>
      </c>
    </row>
    <row r="1113">
      <c r="A1113" s="9" t="s">
        <v>1181</v>
      </c>
      <c r="B1113" s="18" t="s">
        <v>3440</v>
      </c>
      <c r="C1113" s="9" t="s">
        <v>3441</v>
      </c>
      <c r="D1113" s="9" t="s">
        <v>3442</v>
      </c>
      <c r="E1113" s="120"/>
      <c r="F1113" s="10" t="s">
        <v>19820</v>
      </c>
      <c r="G1113" s="10"/>
    </row>
    <row r="1114">
      <c r="A1114" s="9" t="s">
        <v>388</v>
      </c>
      <c r="B1114" s="18" t="s">
        <v>4774</v>
      </c>
      <c r="C1114" s="9" t="s">
        <v>19821</v>
      </c>
      <c r="D1114" s="91" t="s">
        <v>19822</v>
      </c>
      <c r="E1114" s="120"/>
      <c r="F1114" s="10" t="s">
        <v>19823</v>
      </c>
      <c r="G1114" s="10"/>
    </row>
    <row r="1115">
      <c r="A1115" s="220" t="s">
        <v>366</v>
      </c>
      <c r="B1115" s="1"/>
      <c r="C1115" s="1"/>
      <c r="D1115" s="1"/>
      <c r="E1115" s="1"/>
      <c r="F1115" s="1"/>
      <c r="G1115" s="1"/>
    </row>
    <row r="1116">
      <c r="A1116" s="9" t="s">
        <v>388</v>
      </c>
      <c r="B1116" s="18" t="s">
        <v>1010</v>
      </c>
      <c r="C1116" s="9"/>
      <c r="D1116" s="9"/>
      <c r="E1116" s="120"/>
      <c r="F1116" s="10" t="s">
        <v>19824</v>
      </c>
      <c r="G1116" s="10"/>
    </row>
    <row r="1117">
      <c r="A1117" s="9" t="s">
        <v>388</v>
      </c>
      <c r="B1117" s="18" t="s">
        <v>1010</v>
      </c>
      <c r="C1117" s="9"/>
      <c r="D1117" s="9"/>
      <c r="E1117" s="120"/>
      <c r="F1117" s="10" t="s">
        <v>19825</v>
      </c>
      <c r="G1117" s="10"/>
    </row>
    <row r="1118">
      <c r="A1118" s="9" t="s">
        <v>3788</v>
      </c>
      <c r="B1118" s="18" t="s">
        <v>368</v>
      </c>
      <c r="C1118" s="9"/>
      <c r="D1118" s="91"/>
      <c r="E1118" s="120"/>
      <c r="F1118" s="10"/>
      <c r="G1118" s="10"/>
    </row>
    <row r="1119" ht="18.75" customHeight="1">
      <c r="A1119" s="1" t="s">
        <v>19826</v>
      </c>
    </row>
    <row r="1120">
      <c r="A1120" s="9" t="s">
        <v>3436</v>
      </c>
      <c r="B1120" s="18" t="s">
        <v>4211</v>
      </c>
      <c r="C1120" s="9"/>
      <c r="D1120" s="91" t="s">
        <v>3692</v>
      </c>
      <c r="E1120" s="120"/>
      <c r="F1120" s="10" t="s">
        <v>19827</v>
      </c>
      <c r="G1120" s="10"/>
    </row>
    <row r="1121">
      <c r="A1121" s="9" t="s">
        <v>326</v>
      </c>
      <c r="B1121" s="18" t="s">
        <v>1215</v>
      </c>
      <c r="C1121" s="9"/>
      <c r="D1121" s="91" t="s">
        <v>19828</v>
      </c>
      <c r="E1121" s="120"/>
      <c r="F1121" s="10" t="s">
        <v>19829</v>
      </c>
      <c r="G1121" s="10"/>
    </row>
    <row r="1122">
      <c r="A1122" s="9" t="s">
        <v>687</v>
      </c>
      <c r="B1122" s="18" t="s">
        <v>693</v>
      </c>
      <c r="C1122" s="9"/>
      <c r="D1122" s="91" t="s">
        <v>720</v>
      </c>
      <c r="E1122" s="120"/>
      <c r="F1122" s="10" t="s">
        <v>19829</v>
      </c>
      <c r="G1122" s="10"/>
    </row>
    <row r="1123" ht="18.75" customHeight="1">
      <c r="A1123" s="1" t="s">
        <v>19830</v>
      </c>
      <c r="B1123" s="1"/>
      <c r="C1123" s="1"/>
      <c r="D1123" s="1"/>
      <c r="E1123" s="1"/>
      <c r="F1123" s="1"/>
      <c r="G1123" s="1"/>
    </row>
    <row r="1124">
      <c r="A1124" s="9" t="s">
        <v>326</v>
      </c>
      <c r="B1124" s="18" t="s">
        <v>1215</v>
      </c>
      <c r="C1124" s="9" t="s">
        <v>1216</v>
      </c>
      <c r="D1124" s="91" t="s">
        <v>1217</v>
      </c>
      <c r="E1124" s="120"/>
      <c r="F1124" s="10" t="s">
        <v>19831</v>
      </c>
      <c r="G1124" s="10"/>
    </row>
    <row r="1125">
      <c r="A1125" s="9" t="s">
        <v>326</v>
      </c>
      <c r="B1125" s="18" t="s">
        <v>658</v>
      </c>
      <c r="C1125" s="9"/>
      <c r="D1125" s="91" t="s">
        <v>1313</v>
      </c>
      <c r="E1125" s="120"/>
      <c r="F1125" s="10" t="s">
        <v>19832</v>
      </c>
      <c r="G1125" s="10"/>
    </row>
    <row r="1126">
      <c r="A1126" s="9" t="s">
        <v>326</v>
      </c>
      <c r="B1126" s="18" t="s">
        <v>658</v>
      </c>
      <c r="C1126" s="9"/>
      <c r="D1126" s="91" t="s">
        <v>660</v>
      </c>
      <c r="E1126" s="120"/>
      <c r="F1126" s="10" t="s">
        <v>19833</v>
      </c>
      <c r="G1126" s="10"/>
    </row>
    <row r="1127">
      <c r="A1127" s="9" t="s">
        <v>687</v>
      </c>
      <c r="B1127" s="18" t="s">
        <v>693</v>
      </c>
      <c r="C1127" s="9"/>
      <c r="D1127" s="91" t="s">
        <v>720</v>
      </c>
      <c r="E1127" s="120"/>
      <c r="F1127" s="10" t="s">
        <v>1401</v>
      </c>
      <c r="G1127" s="10"/>
    </row>
    <row r="1128">
      <c r="A1128" s="220" t="s">
        <v>366</v>
      </c>
      <c r="B1128" s="1"/>
      <c r="C1128" s="1"/>
      <c r="D1128" s="1"/>
      <c r="E1128" s="1"/>
      <c r="F1128" s="1"/>
      <c r="G1128" s="1"/>
    </row>
    <row r="1129">
      <c r="A1129" s="9" t="s">
        <v>326</v>
      </c>
      <c r="B1129" s="18" t="s">
        <v>1215</v>
      </c>
      <c r="C1129" s="9"/>
      <c r="D1129" s="91"/>
      <c r="E1129" s="120"/>
      <c r="F1129" s="10" t="s">
        <v>19834</v>
      </c>
      <c r="G1129" s="10"/>
    </row>
    <row r="1130">
      <c r="A1130" s="9" t="s">
        <v>388</v>
      </c>
      <c r="B1130" s="18" t="s">
        <v>1006</v>
      </c>
      <c r="C1130" s="9"/>
      <c r="D1130" s="91"/>
      <c r="E1130" s="120" t="s">
        <v>19835</v>
      </c>
      <c r="F1130" s="10" t="s">
        <v>19836</v>
      </c>
      <c r="G1130" s="10"/>
    </row>
    <row r="1131" ht="18.75" customHeight="1">
      <c r="A1131" s="1" t="s">
        <v>19837</v>
      </c>
      <c r="B1131" s="1"/>
      <c r="C1131" s="1"/>
      <c r="D1131" s="1"/>
      <c r="E1131" s="1"/>
      <c r="F1131" s="1"/>
      <c r="G1131" s="1"/>
    </row>
    <row r="1132">
      <c r="A1132" s="9" t="s">
        <v>316</v>
      </c>
      <c r="B1132" s="18" t="s">
        <v>1193</v>
      </c>
      <c r="C1132" s="9" t="s">
        <v>5427</v>
      </c>
      <c r="D1132" s="91" t="s">
        <v>19838</v>
      </c>
      <c r="E1132" s="120"/>
      <c r="F1132" s="10" t="s">
        <v>19839</v>
      </c>
      <c r="G1132" s="10"/>
    </row>
    <row r="1133">
      <c r="A1133" s="220" t="s">
        <v>366</v>
      </c>
      <c r="B1133" s="1"/>
      <c r="C1133" s="1"/>
      <c r="D1133" s="1"/>
      <c r="E1133" s="1"/>
      <c r="F1133" s="1"/>
      <c r="G1133" s="1"/>
    </row>
    <row r="1134">
      <c r="A1134" s="9" t="s">
        <v>4788</v>
      </c>
      <c r="B1134" s="18" t="s">
        <v>5289</v>
      </c>
      <c r="C1134" s="9" t="s">
        <v>4962</v>
      </c>
      <c r="D1134" s="91"/>
      <c r="E1134" s="120" t="s">
        <v>19840</v>
      </c>
      <c r="F1134" s="10"/>
      <c r="G1134" s="10"/>
    </row>
    <row r="1135">
      <c r="A1135" s="9" t="s">
        <v>326</v>
      </c>
      <c r="B1135" s="18" t="s">
        <v>658</v>
      </c>
      <c r="C1135" s="9" t="s">
        <v>5401</v>
      </c>
      <c r="D1135" s="91"/>
      <c r="E1135" s="120"/>
      <c r="F1135" s="10"/>
      <c r="G1135" s="10"/>
    </row>
    <row r="1136">
      <c r="A1136" s="700"/>
      <c r="B1136" s="700"/>
      <c r="C1136" s="700"/>
      <c r="D1136" s="700"/>
      <c r="E1136" s="700"/>
      <c r="F1136" s="700"/>
      <c r="G1136" s="700"/>
    </row>
    <row r="1137">
      <c r="A1137" s="15"/>
    </row>
    <row r="1140">
      <c r="A1140" s="696" t="s">
        <v>195</v>
      </c>
    </row>
    <row r="1141">
      <c r="A1141" s="531" t="s">
        <v>12601</v>
      </c>
    </row>
    <row r="1142">
      <c r="A1142" s="531" t="s">
        <v>19841</v>
      </c>
    </row>
  </sheetData>
  <mergeCells count="103">
    <mergeCell ref="A428:G428"/>
    <mergeCell ref="A435:G435"/>
    <mergeCell ref="A443:G443"/>
    <mergeCell ref="A447:G447"/>
    <mergeCell ref="A448:G450"/>
    <mergeCell ref="A451:G451"/>
    <mergeCell ref="A452:G452"/>
    <mergeCell ref="A453:G453"/>
    <mergeCell ref="A454:G454"/>
    <mergeCell ref="A478:G478"/>
    <mergeCell ref="A510:G510"/>
    <mergeCell ref="A514:G514"/>
    <mergeCell ref="A516:G516"/>
    <mergeCell ref="A532:G532"/>
    <mergeCell ref="A549:G549"/>
    <mergeCell ref="A555:G555"/>
    <mergeCell ref="A590:G590"/>
    <mergeCell ref="A595:G595"/>
    <mergeCell ref="A606:G606"/>
    <mergeCell ref="A636:G636"/>
    <mergeCell ref="A637:G639"/>
    <mergeCell ref="A640:G640"/>
    <mergeCell ref="A641:G641"/>
    <mergeCell ref="A642:G642"/>
    <mergeCell ref="A643:G643"/>
    <mergeCell ref="A648:G648"/>
    <mergeCell ref="A658:G658"/>
    <mergeCell ref="A662:G662"/>
    <mergeCell ref="A669:G669"/>
    <mergeCell ref="A671:G671"/>
    <mergeCell ref="A676:G676"/>
    <mergeCell ref="A678:G678"/>
    <mergeCell ref="A680:G680"/>
    <mergeCell ref="A685:G685"/>
    <mergeCell ref="A688:G688"/>
    <mergeCell ref="A689:G691"/>
    <mergeCell ref="A692:G692"/>
    <mergeCell ref="A693:G693"/>
    <mergeCell ref="A694:G694"/>
    <mergeCell ref="A701:G701"/>
    <mergeCell ref="A704:G704"/>
    <mergeCell ref="A711:G711"/>
    <mergeCell ref="A1119:G1119"/>
    <mergeCell ref="A1137:G1139"/>
    <mergeCell ref="A1140:G1140"/>
    <mergeCell ref="A1141:G1141"/>
    <mergeCell ref="A1142:G1142"/>
    <mergeCell ref="A886:G886"/>
    <mergeCell ref="A950:G950"/>
    <mergeCell ref="A959:G959"/>
    <mergeCell ref="A961:G961"/>
    <mergeCell ref="A988:G988"/>
    <mergeCell ref="A1100:G1100"/>
    <mergeCell ref="A1112:G1112"/>
    <mergeCell ref="A2:E2"/>
    <mergeCell ref="F2:G2"/>
    <mergeCell ref="A3:G4"/>
    <mergeCell ref="A5:G5"/>
    <mergeCell ref="A6:G6"/>
    <mergeCell ref="A15:G15"/>
    <mergeCell ref="A16:G16"/>
    <mergeCell ref="A17:G17"/>
    <mergeCell ref="A18:G18"/>
    <mergeCell ref="A20:G20"/>
    <mergeCell ref="A30:G30"/>
    <mergeCell ref="A35:G35"/>
    <mergeCell ref="A39:G39"/>
    <mergeCell ref="A41:G41"/>
    <mergeCell ref="A42:F44"/>
    <mergeCell ref="A45:G45"/>
    <mergeCell ref="A46:G46"/>
    <mergeCell ref="A47:G47"/>
    <mergeCell ref="A118:G118"/>
    <mergeCell ref="A157:G157"/>
    <mergeCell ref="A186:G186"/>
    <mergeCell ref="A214:G214"/>
    <mergeCell ref="A262:G262"/>
    <mergeCell ref="A265:G265"/>
    <mergeCell ref="A268:G268"/>
    <mergeCell ref="A272:G272"/>
    <mergeCell ref="A279:G279"/>
    <mergeCell ref="A285:G285"/>
    <mergeCell ref="A301:G301"/>
    <mergeCell ref="A340:G340"/>
    <mergeCell ref="A342:G342"/>
    <mergeCell ref="A343:F345"/>
    <mergeCell ref="A346:G346"/>
    <mergeCell ref="A347:G347"/>
    <mergeCell ref="A348:G348"/>
    <mergeCell ref="A349:G349"/>
    <mergeCell ref="A368:G368"/>
    <mergeCell ref="A421:G421"/>
    <mergeCell ref="A422:F424"/>
    <mergeCell ref="A425:G425"/>
    <mergeCell ref="A426:G426"/>
    <mergeCell ref="A427:G427"/>
    <mergeCell ref="A747:G747"/>
    <mergeCell ref="A749:G749"/>
    <mergeCell ref="A751:G751"/>
    <mergeCell ref="A753:G753"/>
    <mergeCell ref="A757:G757"/>
    <mergeCell ref="A801:G801"/>
    <mergeCell ref="A873:G873"/>
  </mergeCells>
  <hyperlinks>
    <hyperlink display="Dragon Quest" location="'Square-Enix'!A16:G16" ref="B7"/>
    <hyperlink display="Final Fantasy" location="'Square-Enix'!A46:G46" ref="B8"/>
    <hyperlink display="Chrono" location="'Square-Enix'!A347:G347" ref="B9"/>
    <hyperlink display="Chocobo" location="'Square-Enix'!A426:G426" ref="B10"/>
    <hyperlink display="Kingdom Hearts" location="'Square-Enix'!A452:G452" ref="B11"/>
    <hyperlink display="Square-Enix Europe" location="'Square-Enix'!A641:G641" ref="B12"/>
    <hyperlink display="Other" location="'Square-Enix'!A693:G693" ref="B13"/>
    <hyperlink r:id="rId2" ref="G246"/>
    <hyperlink r:id="rId3" ref="G252"/>
    <hyperlink r:id="rId4" ref="G253"/>
    <hyperlink r:id="rId5" ref="G255"/>
    <hyperlink r:id="rId6" ref="G303"/>
    <hyperlink r:id="rId7" ref="G341"/>
    <hyperlink r:id="rId8" ref="G540"/>
  </hyperlinks>
  <drawing r:id="rId9"/>
  <legacyDrawing r:id="rId10"/>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4.43"/>
    <col customWidth="1" min="2" max="2" width="37.29"/>
    <col customWidth="1" min="3" max="3" width="48.86"/>
    <col customWidth="1" min="4" max="4" width="36.57"/>
    <col customWidth="1" min="5" max="5" width="39.14"/>
    <col customWidth="1" min="6" max="6" width="129.86"/>
    <col customWidth="1" min="7" max="7" width="16.71"/>
  </cols>
  <sheetData>
    <row r="1">
      <c r="A1" s="1" t="s">
        <v>0</v>
      </c>
      <c r="B1" s="2" t="s">
        <v>1</v>
      </c>
      <c r="C1" s="2" t="s">
        <v>2</v>
      </c>
      <c r="D1" s="2" t="s">
        <v>3</v>
      </c>
      <c r="E1" s="2" t="s">
        <v>4</v>
      </c>
      <c r="F1" s="1" t="s">
        <v>5</v>
      </c>
      <c r="G1" s="1" t="s">
        <v>6</v>
      </c>
    </row>
    <row r="2" ht="39.0" customHeight="1">
      <c r="A2" s="28" t="s">
        <v>19842</v>
      </c>
      <c r="B2" s="4"/>
      <c r="C2" s="4"/>
      <c r="D2" s="4"/>
      <c r="E2" s="4"/>
      <c r="F2" s="701" t="s">
        <v>19843</v>
      </c>
      <c r="G2" s="23"/>
    </row>
    <row r="3">
      <c r="A3" s="702" t="s">
        <v>19844</v>
      </c>
      <c r="B3" s="94"/>
      <c r="C3" s="94"/>
      <c r="D3" s="94"/>
      <c r="E3" s="94"/>
      <c r="F3" s="94"/>
      <c r="G3" s="94"/>
    </row>
    <row r="5">
      <c r="A5" s="31" t="s">
        <v>200</v>
      </c>
    </row>
    <row r="6">
      <c r="A6" s="32"/>
    </row>
    <row r="7">
      <c r="A7" s="33" t="s">
        <v>201</v>
      </c>
      <c r="B7" s="226" t="s">
        <v>19845</v>
      </c>
      <c r="C7" s="226" t="s">
        <v>19846</v>
      </c>
      <c r="D7" s="226" t="s">
        <v>19847</v>
      </c>
      <c r="E7" s="38"/>
      <c r="F7" s="38"/>
      <c r="G7" s="38"/>
    </row>
    <row r="8">
      <c r="A8" s="33" t="s">
        <v>204</v>
      </c>
      <c r="B8" s="226" t="s">
        <v>19848</v>
      </c>
      <c r="C8" s="226" t="s">
        <v>19849</v>
      </c>
      <c r="D8" s="226" t="s">
        <v>19850</v>
      </c>
      <c r="E8" s="38"/>
      <c r="F8" s="38"/>
      <c r="G8" s="38"/>
    </row>
    <row r="9">
      <c r="A9" s="33" t="s">
        <v>207</v>
      </c>
      <c r="B9" s="226" t="s">
        <v>19851</v>
      </c>
      <c r="C9" s="226" t="s">
        <v>19852</v>
      </c>
      <c r="D9" s="226" t="s">
        <v>19853</v>
      </c>
      <c r="E9" s="38"/>
      <c r="F9" s="38"/>
      <c r="G9" s="38"/>
    </row>
    <row r="10">
      <c r="A10" s="703"/>
      <c r="B10" s="226" t="s">
        <v>19854</v>
      </c>
      <c r="C10" s="226" t="s">
        <v>8405</v>
      </c>
      <c r="D10" s="226" t="s">
        <v>19855</v>
      </c>
      <c r="E10" s="38"/>
      <c r="F10" s="38"/>
      <c r="G10" s="38"/>
    </row>
    <row r="11">
      <c r="A11" s="703"/>
      <c r="B11" s="226" t="s">
        <v>19856</v>
      </c>
      <c r="C11" s="226" t="s">
        <v>19857</v>
      </c>
      <c r="D11" s="226" t="s">
        <v>19858</v>
      </c>
      <c r="E11" s="38"/>
      <c r="F11" s="38"/>
      <c r="G11" s="38"/>
    </row>
    <row r="12">
      <c r="A12" s="703"/>
      <c r="B12" s="226" t="s">
        <v>19859</v>
      </c>
      <c r="C12" s="226" t="s">
        <v>19860</v>
      </c>
      <c r="D12" s="226" t="s">
        <v>19861</v>
      </c>
      <c r="E12" s="38"/>
      <c r="F12" s="38"/>
      <c r="G12" s="38"/>
    </row>
    <row r="13">
      <c r="A13" s="703"/>
      <c r="B13" s="226" t="s">
        <v>19862</v>
      </c>
      <c r="C13" s="226" t="s">
        <v>19863</v>
      </c>
      <c r="D13" s="226" t="s">
        <v>19864</v>
      </c>
      <c r="E13" s="38"/>
      <c r="F13" s="38"/>
      <c r="G13" s="38"/>
    </row>
    <row r="14">
      <c r="A14" s="703"/>
      <c r="B14" s="226" t="s">
        <v>19865</v>
      </c>
      <c r="C14" s="226" t="s">
        <v>19866</v>
      </c>
      <c r="D14" s="226" t="s">
        <v>19867</v>
      </c>
      <c r="E14" s="38"/>
      <c r="F14" s="38"/>
      <c r="G14" s="38"/>
    </row>
    <row r="15">
      <c r="A15" s="703"/>
      <c r="B15" s="226" t="s">
        <v>19868</v>
      </c>
      <c r="C15" s="226" t="s">
        <v>19869</v>
      </c>
      <c r="D15" s="226" t="s">
        <v>19870</v>
      </c>
      <c r="E15" s="38"/>
      <c r="F15" s="38"/>
      <c r="G15" s="38"/>
    </row>
    <row r="16">
      <c r="A16" s="703"/>
      <c r="B16" s="226" t="s">
        <v>19871</v>
      </c>
      <c r="C16" s="226" t="s">
        <v>19872</v>
      </c>
      <c r="D16" s="226" t="s">
        <v>19873</v>
      </c>
      <c r="E16" s="38"/>
      <c r="F16" s="38"/>
      <c r="G16" s="38"/>
    </row>
    <row r="17">
      <c r="A17" s="703"/>
      <c r="B17" s="226" t="s">
        <v>19874</v>
      </c>
      <c r="C17" s="226" t="s">
        <v>19875</v>
      </c>
      <c r="D17" s="226" t="s">
        <v>19876</v>
      </c>
      <c r="E17" s="38"/>
      <c r="F17" s="38"/>
      <c r="G17" s="38"/>
    </row>
    <row r="18">
      <c r="A18" s="703"/>
      <c r="B18" s="226" t="s">
        <v>19877</v>
      </c>
      <c r="C18" s="226" t="s">
        <v>19878</v>
      </c>
      <c r="D18" s="226" t="s">
        <v>19879</v>
      </c>
      <c r="E18" s="38"/>
      <c r="F18" s="38"/>
      <c r="G18" s="38"/>
    </row>
    <row r="19">
      <c r="A19" s="703"/>
      <c r="B19" s="226" t="s">
        <v>19880</v>
      </c>
      <c r="C19" s="226" t="s">
        <v>19881</v>
      </c>
      <c r="D19" s="226" t="s">
        <v>19882</v>
      </c>
      <c r="E19" s="38"/>
      <c r="F19" s="38"/>
      <c r="G19" s="38"/>
    </row>
    <row r="20">
      <c r="A20" s="703"/>
      <c r="B20" s="226" t="s">
        <v>19883</v>
      </c>
      <c r="C20" s="226" t="s">
        <v>19884</v>
      </c>
      <c r="D20" s="226" t="s">
        <v>19885</v>
      </c>
      <c r="E20" s="38"/>
      <c r="F20" s="38"/>
      <c r="G20" s="38"/>
    </row>
    <row r="21">
      <c r="A21" s="703"/>
      <c r="B21" s="226" t="s">
        <v>19886</v>
      </c>
      <c r="C21" s="226" t="s">
        <v>19887</v>
      </c>
      <c r="D21" s="226" t="s">
        <v>19888</v>
      </c>
      <c r="E21" s="38"/>
      <c r="F21" s="38"/>
      <c r="G21" s="38"/>
    </row>
    <row r="22">
      <c r="A22" s="703"/>
      <c r="B22" s="226" t="s">
        <v>19889</v>
      </c>
      <c r="C22" s="226" t="s">
        <v>19890</v>
      </c>
      <c r="D22" s="226"/>
      <c r="E22" s="38"/>
      <c r="F22" s="38"/>
      <c r="G22" s="38"/>
    </row>
    <row r="23">
      <c r="A23" s="32"/>
      <c r="B23" s="32"/>
      <c r="C23" s="32"/>
      <c r="D23" s="32"/>
      <c r="E23" s="32"/>
      <c r="F23" s="32"/>
      <c r="G23" s="32"/>
    </row>
    <row r="24">
      <c r="A24" s="31" t="s">
        <v>19891</v>
      </c>
    </row>
    <row r="25">
      <c r="A25" s="1"/>
    </row>
    <row r="26">
      <c r="A26" s="190" t="s">
        <v>19892</v>
      </c>
    </row>
    <row r="27">
      <c r="A27" s="9" t="s">
        <v>19893</v>
      </c>
      <c r="B27" s="18" t="s">
        <v>19894</v>
      </c>
      <c r="C27" s="9"/>
      <c r="D27" s="91" t="s">
        <v>1190</v>
      </c>
      <c r="E27" s="91" t="s">
        <v>2010</v>
      </c>
      <c r="F27" s="91" t="s">
        <v>14116</v>
      </c>
      <c r="G27" s="91"/>
    </row>
    <row r="28">
      <c r="A28" s="9" t="s">
        <v>19895</v>
      </c>
      <c r="B28" s="18" t="s">
        <v>19896</v>
      </c>
      <c r="C28" s="9"/>
      <c r="D28" s="91" t="s">
        <v>1190</v>
      </c>
      <c r="E28" s="91" t="s">
        <v>19897</v>
      </c>
      <c r="F28" s="91" t="s">
        <v>14116</v>
      </c>
      <c r="G28" s="91"/>
    </row>
    <row r="29">
      <c r="A29" s="9" t="s">
        <v>19898</v>
      </c>
      <c r="B29" s="18" t="s">
        <v>19899</v>
      </c>
      <c r="C29" s="9"/>
      <c r="D29" s="91" t="s">
        <v>1190</v>
      </c>
      <c r="E29" s="91" t="s">
        <v>2010</v>
      </c>
      <c r="F29" s="91" t="s">
        <v>14116</v>
      </c>
      <c r="G29" s="91"/>
    </row>
    <row r="30">
      <c r="A30" s="9" t="s">
        <v>326</v>
      </c>
      <c r="B30" s="18" t="s">
        <v>19900</v>
      </c>
      <c r="C30" s="9" t="s">
        <v>19901</v>
      </c>
      <c r="D30" s="91" t="s">
        <v>19902</v>
      </c>
      <c r="E30" s="91" t="s">
        <v>19903</v>
      </c>
      <c r="F30" s="91" t="s">
        <v>14116</v>
      </c>
      <c r="G30" s="91"/>
    </row>
    <row r="31">
      <c r="A31" s="9" t="s">
        <v>326</v>
      </c>
      <c r="B31" s="18" t="s">
        <v>19900</v>
      </c>
      <c r="C31" s="9" t="s">
        <v>19904</v>
      </c>
      <c r="D31" s="91" t="s">
        <v>19905</v>
      </c>
      <c r="E31" s="91" t="s">
        <v>19906</v>
      </c>
      <c r="F31" s="91" t="s">
        <v>14116</v>
      </c>
      <c r="G31" s="91"/>
    </row>
    <row r="32">
      <c r="A32" s="9" t="s">
        <v>5016</v>
      </c>
      <c r="B32" s="18" t="s">
        <v>19907</v>
      </c>
      <c r="C32" s="9" t="s">
        <v>19908</v>
      </c>
      <c r="D32" s="91" t="s">
        <v>19909</v>
      </c>
      <c r="E32" s="91" t="s">
        <v>1861</v>
      </c>
      <c r="F32" s="91" t="s">
        <v>14116</v>
      </c>
      <c r="G32" s="91"/>
    </row>
    <row r="33">
      <c r="A33" s="9" t="s">
        <v>388</v>
      </c>
      <c r="B33" s="18" t="s">
        <v>4584</v>
      </c>
      <c r="C33" s="9" t="s">
        <v>19910</v>
      </c>
      <c r="D33" s="91" t="s">
        <v>19911</v>
      </c>
      <c r="E33" s="91"/>
      <c r="F33" s="91" t="s">
        <v>14116</v>
      </c>
      <c r="G33" s="91"/>
    </row>
    <row r="34">
      <c r="A34" s="190" t="s">
        <v>19912</v>
      </c>
    </row>
    <row r="35">
      <c r="A35" s="9" t="s">
        <v>5679</v>
      </c>
      <c r="B35" s="18" t="s">
        <v>19913</v>
      </c>
      <c r="C35" s="91" t="s">
        <v>19914</v>
      </c>
      <c r="D35" s="91" t="s">
        <v>19915</v>
      </c>
      <c r="E35" s="91" t="s">
        <v>19916</v>
      </c>
      <c r="F35" s="91" t="s">
        <v>19917</v>
      </c>
      <c r="G35" s="91"/>
    </row>
    <row r="36">
      <c r="A36" s="9" t="s">
        <v>5679</v>
      </c>
      <c r="B36" s="18" t="s">
        <v>19913</v>
      </c>
      <c r="C36" s="9" t="s">
        <v>19918</v>
      </c>
      <c r="D36" s="89" t="s">
        <v>19919</v>
      </c>
      <c r="E36" s="91" t="s">
        <v>19920</v>
      </c>
      <c r="F36" s="91" t="s">
        <v>19921</v>
      </c>
      <c r="G36" s="91"/>
    </row>
    <row r="37">
      <c r="A37" s="9" t="s">
        <v>234</v>
      </c>
      <c r="B37" s="18" t="s">
        <v>1115</v>
      </c>
      <c r="C37" s="91" t="s">
        <v>19922</v>
      </c>
      <c r="D37" s="91" t="s">
        <v>19923</v>
      </c>
      <c r="E37" s="91"/>
      <c r="F37" s="91" t="s">
        <v>19924</v>
      </c>
      <c r="G37" s="91"/>
    </row>
    <row r="38">
      <c r="A38" s="9" t="s">
        <v>234</v>
      </c>
      <c r="B38" s="18" t="s">
        <v>1115</v>
      </c>
      <c r="C38" s="91" t="s">
        <v>19925</v>
      </c>
      <c r="D38" s="91" t="s">
        <v>19926</v>
      </c>
      <c r="E38" s="91"/>
      <c r="F38" s="91" t="s">
        <v>19927</v>
      </c>
      <c r="G38" s="91"/>
    </row>
    <row r="39">
      <c r="A39" s="190" t="s">
        <v>19928</v>
      </c>
    </row>
    <row r="40">
      <c r="A40" s="9" t="s">
        <v>5679</v>
      </c>
      <c r="B40" s="18" t="s">
        <v>19913</v>
      </c>
      <c r="C40" s="9" t="s">
        <v>19929</v>
      </c>
      <c r="D40" s="91" t="s">
        <v>19241</v>
      </c>
      <c r="E40" s="91"/>
      <c r="F40" s="91" t="s">
        <v>19930</v>
      </c>
      <c r="G40" s="91"/>
    </row>
    <row r="41">
      <c r="A41" s="9" t="s">
        <v>5679</v>
      </c>
      <c r="B41" s="18" t="s">
        <v>19913</v>
      </c>
      <c r="C41" s="9" t="s">
        <v>19929</v>
      </c>
      <c r="D41" s="91" t="s">
        <v>19931</v>
      </c>
      <c r="E41" s="91"/>
      <c r="F41" s="91" t="s">
        <v>19930</v>
      </c>
      <c r="G41" s="91"/>
    </row>
    <row r="42">
      <c r="A42" s="9" t="s">
        <v>388</v>
      </c>
      <c r="B42" s="18" t="s">
        <v>18675</v>
      </c>
      <c r="C42" s="9" t="s">
        <v>19932</v>
      </c>
      <c r="D42" s="91" t="s">
        <v>19933</v>
      </c>
      <c r="E42" s="91"/>
      <c r="F42" s="91" t="s">
        <v>19934</v>
      </c>
      <c r="G42" s="91"/>
    </row>
    <row r="43">
      <c r="A43" s="9" t="s">
        <v>388</v>
      </c>
      <c r="B43" s="18" t="s">
        <v>18675</v>
      </c>
      <c r="C43" s="9" t="s">
        <v>19932</v>
      </c>
      <c r="D43" s="91" t="s">
        <v>19935</v>
      </c>
      <c r="E43" s="91"/>
      <c r="F43" s="91" t="s">
        <v>19934</v>
      </c>
      <c r="G43" s="91"/>
    </row>
    <row r="44">
      <c r="A44" s="9" t="s">
        <v>388</v>
      </c>
      <c r="B44" s="18" t="s">
        <v>18675</v>
      </c>
      <c r="C44" s="9" t="s">
        <v>19932</v>
      </c>
      <c r="D44" s="91" t="s">
        <v>19936</v>
      </c>
      <c r="E44" s="91"/>
      <c r="F44" s="91" t="s">
        <v>19934</v>
      </c>
      <c r="G44" s="91"/>
    </row>
    <row r="45">
      <c r="A45" s="9" t="s">
        <v>388</v>
      </c>
      <c r="B45" s="18" t="s">
        <v>18675</v>
      </c>
      <c r="C45" s="9" t="s">
        <v>18913</v>
      </c>
      <c r="D45" s="704" t="s">
        <v>19937</v>
      </c>
      <c r="E45" s="91"/>
      <c r="F45" s="91" t="s">
        <v>19934</v>
      </c>
      <c r="G45" s="91"/>
    </row>
    <row r="46">
      <c r="A46" s="9" t="s">
        <v>388</v>
      </c>
      <c r="B46" s="18" t="s">
        <v>18675</v>
      </c>
      <c r="C46" s="9" t="s">
        <v>19938</v>
      </c>
      <c r="D46" s="91" t="s">
        <v>19939</v>
      </c>
      <c r="E46" s="91"/>
      <c r="F46" s="91" t="s">
        <v>19934</v>
      </c>
      <c r="G46" s="91"/>
    </row>
    <row r="47">
      <c r="A47" s="9" t="s">
        <v>388</v>
      </c>
      <c r="B47" s="18" t="s">
        <v>18675</v>
      </c>
      <c r="C47" s="9" t="s">
        <v>19940</v>
      </c>
      <c r="D47" s="91" t="s">
        <v>19941</v>
      </c>
      <c r="E47" s="91" t="s">
        <v>19942</v>
      </c>
      <c r="F47" s="91" t="s">
        <v>19943</v>
      </c>
      <c r="G47" s="91"/>
    </row>
    <row r="48">
      <c r="A48" s="9" t="s">
        <v>388</v>
      </c>
      <c r="B48" s="18" t="s">
        <v>14818</v>
      </c>
      <c r="C48" s="91" t="s">
        <v>1348</v>
      </c>
      <c r="D48" s="91" t="s">
        <v>1349</v>
      </c>
      <c r="E48" s="91"/>
      <c r="F48" s="91" t="s">
        <v>5727</v>
      </c>
      <c r="G48" s="91"/>
    </row>
    <row r="49">
      <c r="A49" s="190" t="s">
        <v>19944</v>
      </c>
    </row>
    <row r="50">
      <c r="A50" s="9" t="s">
        <v>316</v>
      </c>
      <c r="B50" s="18" t="s">
        <v>1446</v>
      </c>
      <c r="C50" s="9"/>
      <c r="D50" s="91"/>
      <c r="E50" s="91" t="s">
        <v>6020</v>
      </c>
      <c r="F50" s="91" t="s">
        <v>19945</v>
      </c>
      <c r="G50" s="91"/>
    </row>
    <row r="51">
      <c r="A51" s="9" t="s">
        <v>326</v>
      </c>
      <c r="B51" s="18" t="s">
        <v>19946</v>
      </c>
      <c r="C51" s="9"/>
      <c r="D51" s="91"/>
      <c r="E51" s="91"/>
      <c r="F51" s="91" t="s">
        <v>19945</v>
      </c>
      <c r="G51" s="91"/>
    </row>
    <row r="52">
      <c r="A52" s="9" t="s">
        <v>6078</v>
      </c>
      <c r="B52" s="18" t="s">
        <v>6079</v>
      </c>
      <c r="C52" s="9" t="s">
        <v>16875</v>
      </c>
      <c r="D52" s="91" t="s">
        <v>16876</v>
      </c>
      <c r="E52" s="91"/>
      <c r="F52" s="91" t="s">
        <v>19945</v>
      </c>
      <c r="G52" s="91"/>
    </row>
    <row r="53">
      <c r="A53" s="9" t="s">
        <v>4540</v>
      </c>
      <c r="B53" s="18" t="s">
        <v>368</v>
      </c>
      <c r="C53" s="9"/>
      <c r="D53" s="91"/>
      <c r="E53" s="91" t="s">
        <v>3468</v>
      </c>
      <c r="F53" s="91" t="s">
        <v>19945</v>
      </c>
      <c r="G53" s="91"/>
    </row>
    <row r="54">
      <c r="A54" s="9" t="s">
        <v>248</v>
      </c>
      <c r="B54" s="18" t="s">
        <v>368</v>
      </c>
      <c r="C54" s="9"/>
      <c r="D54" s="91"/>
      <c r="E54" s="91"/>
      <c r="F54" s="91"/>
      <c r="G54" s="91"/>
    </row>
    <row r="55">
      <c r="A55" s="190" t="s">
        <v>19947</v>
      </c>
    </row>
    <row r="56">
      <c r="A56" s="14" t="s">
        <v>4540</v>
      </c>
      <c r="B56" s="18" t="s">
        <v>5052</v>
      </c>
      <c r="C56" s="14" t="s">
        <v>19948</v>
      </c>
      <c r="D56" s="14" t="s">
        <v>19949</v>
      </c>
      <c r="E56" s="14"/>
      <c r="F56" s="14" t="s">
        <v>7611</v>
      </c>
      <c r="G56" s="159"/>
    </row>
    <row r="57">
      <c r="A57" s="14" t="s">
        <v>248</v>
      </c>
      <c r="B57" s="18" t="s">
        <v>9851</v>
      </c>
      <c r="C57" s="14" t="s">
        <v>5067</v>
      </c>
      <c r="D57" s="14" t="s">
        <v>10523</v>
      </c>
      <c r="E57" s="14"/>
      <c r="F57" s="14" t="s">
        <v>7611</v>
      </c>
      <c r="G57" s="159"/>
    </row>
    <row r="58">
      <c r="A58" s="14" t="s">
        <v>248</v>
      </c>
      <c r="B58" s="18" t="s">
        <v>9851</v>
      </c>
      <c r="C58" s="14" t="s">
        <v>5067</v>
      </c>
      <c r="D58" s="14" t="s">
        <v>14477</v>
      </c>
      <c r="E58" s="14"/>
      <c r="F58" s="14" t="s">
        <v>19950</v>
      </c>
      <c r="G58" s="159"/>
    </row>
    <row r="59">
      <c r="A59" s="14" t="s">
        <v>248</v>
      </c>
      <c r="B59" s="18" t="s">
        <v>5135</v>
      </c>
      <c r="C59" s="14" t="s">
        <v>4581</v>
      </c>
      <c r="D59" s="14" t="s">
        <v>19951</v>
      </c>
      <c r="E59" s="14"/>
      <c r="F59" s="14" t="s">
        <v>19952</v>
      </c>
      <c r="G59" s="159"/>
    </row>
    <row r="60">
      <c r="A60" s="190" t="s">
        <v>19953</v>
      </c>
    </row>
    <row r="61">
      <c r="A61" s="9" t="s">
        <v>248</v>
      </c>
      <c r="B61" s="18" t="s">
        <v>4908</v>
      </c>
      <c r="C61" s="9" t="s">
        <v>19954</v>
      </c>
      <c r="D61" s="91" t="s">
        <v>13190</v>
      </c>
      <c r="E61" s="91"/>
      <c r="F61" s="91" t="s">
        <v>19955</v>
      </c>
      <c r="G61" s="91"/>
    </row>
    <row r="62">
      <c r="A62" s="9" t="s">
        <v>248</v>
      </c>
      <c r="B62" s="18" t="s">
        <v>5996</v>
      </c>
      <c r="C62" s="9" t="s">
        <v>572</v>
      </c>
      <c r="D62" s="91" t="s">
        <v>19956</v>
      </c>
      <c r="E62" s="91"/>
      <c r="F62" s="91" t="s">
        <v>19955</v>
      </c>
      <c r="G62" s="91"/>
    </row>
    <row r="63">
      <c r="A63" s="190" t="s">
        <v>19957</v>
      </c>
      <c r="B63" s="190"/>
      <c r="C63" s="190"/>
      <c r="D63" s="190"/>
      <c r="E63" s="190"/>
      <c r="F63" s="190"/>
      <c r="G63" s="190"/>
    </row>
    <row r="64">
      <c r="A64" s="9" t="s">
        <v>326</v>
      </c>
      <c r="B64" s="18" t="s">
        <v>1225</v>
      </c>
      <c r="C64" s="9" t="s">
        <v>19958</v>
      </c>
      <c r="D64" s="91" t="s">
        <v>19959</v>
      </c>
      <c r="E64" s="91"/>
      <c r="F64" s="91" t="s">
        <v>19960</v>
      </c>
      <c r="G64" s="91"/>
    </row>
    <row r="65">
      <c r="A65" s="9" t="s">
        <v>326</v>
      </c>
      <c r="B65" s="18" t="s">
        <v>1225</v>
      </c>
      <c r="C65" s="9" t="s">
        <v>19961</v>
      </c>
      <c r="D65" s="91" t="s">
        <v>19962</v>
      </c>
      <c r="E65" s="91"/>
      <c r="F65" s="91" t="s">
        <v>19960</v>
      </c>
      <c r="G65" s="91"/>
    </row>
    <row r="66">
      <c r="A66" s="10" t="s">
        <v>326</v>
      </c>
      <c r="B66" s="189" t="s">
        <v>1225</v>
      </c>
      <c r="C66" s="43" t="s">
        <v>19963</v>
      </c>
      <c r="D66" s="14" t="s">
        <v>19964</v>
      </c>
      <c r="E66" s="91"/>
      <c r="F66" s="91" t="s">
        <v>19960</v>
      </c>
      <c r="G66" s="91"/>
    </row>
    <row r="67">
      <c r="A67" s="10" t="s">
        <v>388</v>
      </c>
      <c r="B67" s="31" t="s">
        <v>8130</v>
      </c>
      <c r="C67" s="43" t="s">
        <v>19965</v>
      </c>
      <c r="D67" s="91" t="s">
        <v>19966</v>
      </c>
      <c r="E67" s="91"/>
      <c r="F67" s="91" t="s">
        <v>19967</v>
      </c>
      <c r="G67" s="91"/>
    </row>
    <row r="68">
      <c r="A68" s="190" t="s">
        <v>19968</v>
      </c>
    </row>
    <row r="69">
      <c r="A69" s="9" t="s">
        <v>326</v>
      </c>
      <c r="B69" s="18" t="s">
        <v>1225</v>
      </c>
      <c r="C69" s="9" t="s">
        <v>356</v>
      </c>
      <c r="D69" s="91" t="s">
        <v>19969</v>
      </c>
      <c r="E69" s="91"/>
      <c r="F69" s="91" t="s">
        <v>19970</v>
      </c>
      <c r="G69" s="91"/>
    </row>
    <row r="70">
      <c r="A70" s="9" t="s">
        <v>326</v>
      </c>
      <c r="B70" s="18" t="s">
        <v>1225</v>
      </c>
      <c r="C70" s="9" t="s">
        <v>356</v>
      </c>
      <c r="D70" s="91" t="s">
        <v>19915</v>
      </c>
      <c r="E70" s="91"/>
      <c r="F70" s="91" t="s">
        <v>19970</v>
      </c>
      <c r="G70" s="91"/>
    </row>
    <row r="71">
      <c r="A71" s="9" t="s">
        <v>326</v>
      </c>
      <c r="B71" s="18" t="s">
        <v>1225</v>
      </c>
      <c r="C71" s="9" t="s">
        <v>629</v>
      </c>
      <c r="D71" s="91" t="s">
        <v>19969</v>
      </c>
      <c r="E71" s="91"/>
      <c r="F71" s="91" t="s">
        <v>19970</v>
      </c>
      <c r="G71" s="91"/>
    </row>
    <row r="72">
      <c r="A72" s="9" t="s">
        <v>326</v>
      </c>
      <c r="B72" s="18" t="s">
        <v>1225</v>
      </c>
      <c r="C72" s="9" t="s">
        <v>19971</v>
      </c>
      <c r="D72" s="91" t="s">
        <v>19969</v>
      </c>
      <c r="E72" s="91"/>
      <c r="F72" s="91" t="s">
        <v>19970</v>
      </c>
      <c r="G72" s="91"/>
    </row>
    <row r="73">
      <c r="A73" s="9" t="s">
        <v>6685</v>
      </c>
      <c r="B73" s="18" t="s">
        <v>19972</v>
      </c>
      <c r="C73" s="9" t="s">
        <v>19973</v>
      </c>
      <c r="D73" s="91" t="s">
        <v>19974</v>
      </c>
      <c r="E73" s="91"/>
      <c r="F73" s="91" t="s">
        <v>19975</v>
      </c>
      <c r="G73" s="91"/>
    </row>
    <row r="74">
      <c r="A74" s="9" t="s">
        <v>6685</v>
      </c>
      <c r="B74" s="18" t="s">
        <v>19972</v>
      </c>
      <c r="C74" s="9" t="s">
        <v>19973</v>
      </c>
      <c r="D74" s="91" t="s">
        <v>19976</v>
      </c>
      <c r="E74" s="91"/>
      <c r="F74" s="91" t="s">
        <v>19977</v>
      </c>
      <c r="G74" s="91"/>
    </row>
    <row r="75">
      <c r="A75" s="9" t="s">
        <v>6685</v>
      </c>
      <c r="B75" s="18" t="s">
        <v>19978</v>
      </c>
      <c r="C75" s="9" t="s">
        <v>19979</v>
      </c>
      <c r="D75" s="91" t="s">
        <v>6691</v>
      </c>
      <c r="E75" s="91"/>
      <c r="F75" s="91" t="s">
        <v>19980</v>
      </c>
      <c r="G75" s="91"/>
    </row>
    <row r="76">
      <c r="A76" s="9" t="s">
        <v>6685</v>
      </c>
      <c r="B76" s="18" t="s">
        <v>19981</v>
      </c>
      <c r="C76" s="9"/>
      <c r="D76" s="91" t="s">
        <v>19982</v>
      </c>
      <c r="E76" s="91"/>
      <c r="F76" s="91" t="s">
        <v>19983</v>
      </c>
      <c r="G76" s="91"/>
    </row>
    <row r="77">
      <c r="A77" s="9" t="s">
        <v>5075</v>
      </c>
      <c r="B77" s="18" t="s">
        <v>19984</v>
      </c>
      <c r="C77" s="9" t="s">
        <v>19985</v>
      </c>
      <c r="D77" s="91" t="s">
        <v>19986</v>
      </c>
      <c r="E77" s="91"/>
      <c r="F77" s="91" t="s">
        <v>19977</v>
      </c>
      <c r="G77" s="91"/>
    </row>
    <row r="78">
      <c r="A78" s="9" t="s">
        <v>5679</v>
      </c>
      <c r="B78" s="18" t="s">
        <v>19987</v>
      </c>
      <c r="C78" s="9" t="s">
        <v>19988</v>
      </c>
      <c r="D78" s="91" t="s">
        <v>19989</v>
      </c>
      <c r="E78" s="91"/>
      <c r="F78" s="91" t="s">
        <v>19990</v>
      </c>
      <c r="G78" s="91"/>
    </row>
    <row r="79">
      <c r="A79" s="9" t="s">
        <v>5679</v>
      </c>
      <c r="B79" s="18" t="s">
        <v>19987</v>
      </c>
      <c r="C79" s="9" t="s">
        <v>19991</v>
      </c>
      <c r="D79" s="91" t="s">
        <v>19919</v>
      </c>
      <c r="E79" s="91"/>
      <c r="F79" s="91" t="s">
        <v>19990</v>
      </c>
      <c r="G79" s="91"/>
    </row>
    <row r="80">
      <c r="A80" s="9" t="s">
        <v>5679</v>
      </c>
      <c r="B80" s="18" t="s">
        <v>15951</v>
      </c>
      <c r="C80" s="9" t="s">
        <v>19992</v>
      </c>
      <c r="D80" s="91" t="s">
        <v>14757</v>
      </c>
      <c r="E80" s="91"/>
      <c r="F80" s="91" t="s">
        <v>19993</v>
      </c>
      <c r="G80" s="91"/>
    </row>
    <row r="81">
      <c r="A81" s="9" t="s">
        <v>5679</v>
      </c>
      <c r="B81" s="18" t="s">
        <v>15951</v>
      </c>
      <c r="C81" s="9" t="s">
        <v>19994</v>
      </c>
      <c r="D81" s="91" t="s">
        <v>1190</v>
      </c>
      <c r="E81" s="91"/>
      <c r="F81" s="91" t="s">
        <v>19980</v>
      </c>
      <c r="G81" s="91"/>
    </row>
    <row r="82">
      <c r="A82" s="9" t="s">
        <v>5679</v>
      </c>
      <c r="B82" s="18" t="s">
        <v>15951</v>
      </c>
      <c r="C82" s="9" t="s">
        <v>19994</v>
      </c>
      <c r="D82" s="91" t="s">
        <v>12301</v>
      </c>
      <c r="E82" s="91"/>
      <c r="F82" s="91" t="s">
        <v>19980</v>
      </c>
      <c r="G82" s="91"/>
    </row>
    <row r="83">
      <c r="A83" s="9" t="s">
        <v>388</v>
      </c>
      <c r="B83" s="18" t="s">
        <v>18939</v>
      </c>
      <c r="C83" s="9" t="s">
        <v>19995</v>
      </c>
      <c r="D83" s="91" t="s">
        <v>19996</v>
      </c>
      <c r="E83" s="91"/>
      <c r="F83" s="91" t="s">
        <v>19997</v>
      </c>
      <c r="G83" s="91"/>
    </row>
    <row r="84">
      <c r="A84" s="9" t="s">
        <v>388</v>
      </c>
      <c r="B84" s="18" t="s">
        <v>11194</v>
      </c>
      <c r="C84" s="9"/>
      <c r="D84" s="91"/>
      <c r="E84" s="91" t="s">
        <v>19998</v>
      </c>
      <c r="F84" s="91" t="s">
        <v>19990</v>
      </c>
      <c r="G84" s="91"/>
    </row>
    <row r="85">
      <c r="A85" s="9" t="s">
        <v>388</v>
      </c>
      <c r="B85" s="18" t="s">
        <v>14818</v>
      </c>
      <c r="C85" s="9"/>
      <c r="D85" s="91" t="s">
        <v>19999</v>
      </c>
      <c r="E85" s="91"/>
      <c r="F85" s="91" t="s">
        <v>20000</v>
      </c>
      <c r="G85" s="91"/>
    </row>
    <row r="86">
      <c r="A86" s="9" t="s">
        <v>388</v>
      </c>
      <c r="B86" s="18" t="s">
        <v>14818</v>
      </c>
      <c r="C86" s="9" t="s">
        <v>20001</v>
      </c>
      <c r="D86" s="91" t="s">
        <v>20002</v>
      </c>
      <c r="E86" s="91"/>
      <c r="F86" s="91" t="s">
        <v>20003</v>
      </c>
      <c r="G86" s="91"/>
    </row>
    <row r="87">
      <c r="A87" s="9" t="s">
        <v>388</v>
      </c>
      <c r="B87" s="18" t="s">
        <v>14818</v>
      </c>
      <c r="C87" s="9" t="s">
        <v>20001</v>
      </c>
      <c r="D87" s="91" t="s">
        <v>20004</v>
      </c>
      <c r="E87" s="91"/>
      <c r="F87" s="91" t="s">
        <v>20003</v>
      </c>
      <c r="G87" s="91"/>
    </row>
    <row r="88">
      <c r="A88" s="9" t="s">
        <v>388</v>
      </c>
      <c r="B88" s="18" t="s">
        <v>14818</v>
      </c>
      <c r="C88" s="9" t="s">
        <v>20001</v>
      </c>
      <c r="D88" s="91" t="s">
        <v>20005</v>
      </c>
      <c r="E88" s="91"/>
      <c r="F88" s="91" t="s">
        <v>20003</v>
      </c>
      <c r="G88" s="91"/>
    </row>
    <row r="89">
      <c r="A89" s="9" t="s">
        <v>388</v>
      </c>
      <c r="B89" s="18" t="s">
        <v>14818</v>
      </c>
      <c r="C89" s="9" t="s">
        <v>20001</v>
      </c>
      <c r="D89" s="91" t="s">
        <v>20006</v>
      </c>
      <c r="E89" s="91"/>
      <c r="F89" s="91" t="s">
        <v>20003</v>
      </c>
      <c r="G89" s="91"/>
    </row>
    <row r="90">
      <c r="A90" s="9" t="s">
        <v>388</v>
      </c>
      <c r="B90" s="18" t="s">
        <v>14818</v>
      </c>
      <c r="C90" s="9" t="s">
        <v>20007</v>
      </c>
      <c r="D90" s="91" t="s">
        <v>20008</v>
      </c>
      <c r="E90" s="91"/>
      <c r="F90" s="91" t="s">
        <v>20009</v>
      </c>
      <c r="G90" s="91"/>
    </row>
    <row r="91">
      <c r="A91" s="9" t="s">
        <v>388</v>
      </c>
      <c r="B91" s="18" t="s">
        <v>14818</v>
      </c>
      <c r="C91" s="9" t="s">
        <v>20007</v>
      </c>
      <c r="D91" s="91" t="s">
        <v>20010</v>
      </c>
      <c r="E91" s="91"/>
      <c r="F91" s="91" t="s">
        <v>20009</v>
      </c>
      <c r="G91" s="91"/>
    </row>
    <row r="92">
      <c r="A92" s="9" t="s">
        <v>388</v>
      </c>
      <c r="B92" s="18" t="s">
        <v>6505</v>
      </c>
      <c r="C92" s="9" t="s">
        <v>20011</v>
      </c>
      <c r="D92" s="91" t="s">
        <v>20012</v>
      </c>
      <c r="E92" s="91" t="s">
        <v>20013</v>
      </c>
      <c r="F92" s="91" t="s">
        <v>19990</v>
      </c>
      <c r="G92" s="91"/>
    </row>
    <row r="93">
      <c r="A93" s="9" t="s">
        <v>388</v>
      </c>
      <c r="B93" s="18" t="s">
        <v>6505</v>
      </c>
      <c r="C93" s="9" t="s">
        <v>15081</v>
      </c>
      <c r="D93" s="91" t="s">
        <v>20014</v>
      </c>
      <c r="E93" s="91" t="s">
        <v>20015</v>
      </c>
      <c r="F93" s="91" t="s">
        <v>20016</v>
      </c>
      <c r="G93" s="91"/>
    </row>
    <row r="94">
      <c r="A94" s="9" t="s">
        <v>5153</v>
      </c>
      <c r="B94" s="18" t="s">
        <v>20017</v>
      </c>
      <c r="C94" s="91" t="s">
        <v>20018</v>
      </c>
      <c r="D94" s="91" t="s">
        <v>20019</v>
      </c>
      <c r="E94" s="91"/>
      <c r="F94" s="91" t="s">
        <v>20020</v>
      </c>
      <c r="G94" s="91"/>
    </row>
    <row r="95">
      <c r="A95" s="9" t="s">
        <v>234</v>
      </c>
      <c r="B95" s="18" t="s">
        <v>1115</v>
      </c>
      <c r="C95" s="91" t="s">
        <v>20021</v>
      </c>
      <c r="D95" s="91" t="s">
        <v>20022</v>
      </c>
      <c r="E95" s="91"/>
      <c r="F95" s="91" t="s">
        <v>20023</v>
      </c>
      <c r="G95" s="91"/>
    </row>
    <row r="96">
      <c r="A96" s="9" t="s">
        <v>234</v>
      </c>
      <c r="B96" s="18" t="s">
        <v>1115</v>
      </c>
      <c r="C96" s="91" t="s">
        <v>20021</v>
      </c>
      <c r="D96" s="91" t="s">
        <v>20024</v>
      </c>
      <c r="E96" s="91"/>
      <c r="F96" s="91" t="s">
        <v>20025</v>
      </c>
      <c r="G96" s="91"/>
    </row>
    <row r="97">
      <c r="A97" s="9" t="s">
        <v>234</v>
      </c>
      <c r="B97" s="18" t="s">
        <v>1115</v>
      </c>
      <c r="C97" s="91" t="s">
        <v>20021</v>
      </c>
      <c r="D97" s="91" t="s">
        <v>20026</v>
      </c>
      <c r="E97" s="91"/>
      <c r="F97" s="91" t="s">
        <v>20025</v>
      </c>
      <c r="G97" s="91"/>
    </row>
    <row r="98">
      <c r="A98" s="60" t="s">
        <v>366</v>
      </c>
    </row>
    <row r="99">
      <c r="A99" s="9" t="s">
        <v>1454</v>
      </c>
      <c r="B99" s="18" t="s">
        <v>20027</v>
      </c>
      <c r="C99" s="9"/>
      <c r="D99" s="91"/>
      <c r="E99" s="91"/>
      <c r="F99" s="91"/>
      <c r="G99" s="91"/>
    </row>
    <row r="100">
      <c r="A100" s="9" t="s">
        <v>326</v>
      </c>
      <c r="B100" s="18" t="s">
        <v>10906</v>
      </c>
      <c r="C100" s="9"/>
      <c r="D100" s="91"/>
      <c r="E100" s="91"/>
      <c r="F100" s="91"/>
      <c r="G100" s="91"/>
    </row>
    <row r="101">
      <c r="A101" s="9" t="s">
        <v>4659</v>
      </c>
      <c r="B101" s="18" t="s">
        <v>5124</v>
      </c>
      <c r="C101" s="9"/>
      <c r="D101" s="91"/>
      <c r="E101" s="91"/>
      <c r="F101" s="91"/>
      <c r="G101" s="91"/>
    </row>
    <row r="102">
      <c r="A102" s="9" t="s">
        <v>248</v>
      </c>
      <c r="B102" s="18" t="s">
        <v>4496</v>
      </c>
      <c r="C102" s="9"/>
      <c r="D102" s="91"/>
      <c r="E102" s="91" t="s">
        <v>20028</v>
      </c>
      <c r="F102" s="91" t="s">
        <v>20029</v>
      </c>
      <c r="G102" s="91"/>
    </row>
    <row r="103">
      <c r="A103" s="9" t="s">
        <v>388</v>
      </c>
      <c r="B103" s="18" t="s">
        <v>18675</v>
      </c>
      <c r="C103" s="9"/>
      <c r="D103" s="91"/>
      <c r="E103" s="91"/>
      <c r="F103" s="91"/>
      <c r="G103" s="91"/>
    </row>
    <row r="104">
      <c r="A104" s="9" t="s">
        <v>388</v>
      </c>
      <c r="B104" s="18" t="s">
        <v>389</v>
      </c>
      <c r="C104" s="9"/>
      <c r="D104" s="91"/>
      <c r="E104" s="91"/>
      <c r="F104" s="91"/>
      <c r="G104" s="91"/>
    </row>
    <row r="105">
      <c r="A105" s="9" t="s">
        <v>234</v>
      </c>
      <c r="B105" s="18" t="s">
        <v>1115</v>
      </c>
      <c r="C105" s="91"/>
      <c r="D105" s="91"/>
      <c r="E105" s="91" t="s">
        <v>5781</v>
      </c>
      <c r="F105" s="91" t="s">
        <v>20030</v>
      </c>
      <c r="G105" s="91"/>
    </row>
    <row r="106">
      <c r="A106" s="190" t="s">
        <v>20031</v>
      </c>
    </row>
    <row r="107">
      <c r="A107" s="14" t="s">
        <v>234</v>
      </c>
      <c r="B107" s="18" t="s">
        <v>20032</v>
      </c>
      <c r="C107" s="14" t="s">
        <v>20033</v>
      </c>
      <c r="D107" s="14" t="s">
        <v>20034</v>
      </c>
      <c r="E107" s="14"/>
      <c r="F107" s="14" t="s">
        <v>20035</v>
      </c>
      <c r="G107" s="159"/>
    </row>
    <row r="108">
      <c r="A108" s="190" t="s">
        <v>20036</v>
      </c>
    </row>
    <row r="109">
      <c r="A109" s="14" t="s">
        <v>10828</v>
      </c>
      <c r="B109" s="18" t="s">
        <v>20037</v>
      </c>
      <c r="C109" s="14" t="s">
        <v>20038</v>
      </c>
      <c r="D109" s="14" t="s">
        <v>20039</v>
      </c>
      <c r="E109" s="14"/>
      <c r="F109" s="14" t="s">
        <v>20040</v>
      </c>
      <c r="G109" s="159"/>
    </row>
    <row r="110">
      <c r="A110" s="14" t="s">
        <v>316</v>
      </c>
      <c r="B110" s="18" t="s">
        <v>1446</v>
      </c>
      <c r="C110" s="14" t="s">
        <v>5104</v>
      </c>
      <c r="D110" s="14" t="s">
        <v>20041</v>
      </c>
      <c r="E110" s="14"/>
      <c r="F110" s="14" t="s">
        <v>20042</v>
      </c>
      <c r="G110" s="159"/>
    </row>
    <row r="111">
      <c r="A111" s="14" t="s">
        <v>316</v>
      </c>
      <c r="B111" s="18" t="s">
        <v>1446</v>
      </c>
      <c r="C111" s="14" t="s">
        <v>20043</v>
      </c>
      <c r="D111" s="14" t="s">
        <v>20044</v>
      </c>
      <c r="E111" s="14"/>
      <c r="F111" s="14" t="s">
        <v>20045</v>
      </c>
      <c r="G111" s="159"/>
    </row>
    <row r="112">
      <c r="A112" s="14" t="s">
        <v>316</v>
      </c>
      <c r="B112" s="18" t="s">
        <v>1446</v>
      </c>
      <c r="C112" s="14" t="s">
        <v>17021</v>
      </c>
      <c r="D112" s="14" t="s">
        <v>17022</v>
      </c>
      <c r="E112" s="14"/>
      <c r="F112" s="14" t="s">
        <v>20046</v>
      </c>
      <c r="G112" s="159"/>
    </row>
    <row r="113">
      <c r="A113" s="14" t="s">
        <v>316</v>
      </c>
      <c r="B113" s="18" t="s">
        <v>1446</v>
      </c>
      <c r="C113" s="14" t="s">
        <v>20047</v>
      </c>
      <c r="D113" s="14" t="s">
        <v>20048</v>
      </c>
      <c r="E113" s="14"/>
      <c r="F113" s="14" t="s">
        <v>20049</v>
      </c>
      <c r="G113" s="159"/>
    </row>
    <row r="114">
      <c r="A114" s="14" t="s">
        <v>316</v>
      </c>
      <c r="B114" s="18" t="s">
        <v>1446</v>
      </c>
      <c r="C114" s="14" t="s">
        <v>20050</v>
      </c>
      <c r="D114" s="14" t="s">
        <v>20051</v>
      </c>
      <c r="E114" s="14"/>
      <c r="F114" s="14" t="s">
        <v>20052</v>
      </c>
      <c r="G114" s="159"/>
    </row>
    <row r="115">
      <c r="A115" s="14" t="s">
        <v>316</v>
      </c>
      <c r="B115" s="18" t="s">
        <v>1446</v>
      </c>
      <c r="C115" s="14" t="s">
        <v>17477</v>
      </c>
      <c r="D115" s="14" t="s">
        <v>17478</v>
      </c>
      <c r="E115" s="14"/>
      <c r="F115" s="14" t="s">
        <v>20053</v>
      </c>
      <c r="G115" s="159"/>
    </row>
    <row r="116">
      <c r="A116" s="14" t="s">
        <v>316</v>
      </c>
      <c r="B116" s="18" t="s">
        <v>1446</v>
      </c>
      <c r="C116" s="14" t="s">
        <v>17480</v>
      </c>
      <c r="D116" s="14" t="s">
        <v>17481</v>
      </c>
      <c r="E116" s="14"/>
      <c r="F116" s="14" t="s">
        <v>20054</v>
      </c>
      <c r="G116" s="159"/>
    </row>
    <row r="117">
      <c r="A117" s="14" t="s">
        <v>326</v>
      </c>
      <c r="B117" s="18" t="s">
        <v>857</v>
      </c>
      <c r="C117" s="14" t="s">
        <v>16870</v>
      </c>
      <c r="D117" s="14" t="s">
        <v>16871</v>
      </c>
      <c r="E117" s="14"/>
      <c r="F117" s="14" t="s">
        <v>20055</v>
      </c>
      <c r="G117" s="159"/>
    </row>
    <row r="118">
      <c r="A118" s="14" t="s">
        <v>326</v>
      </c>
      <c r="B118" s="18" t="s">
        <v>857</v>
      </c>
      <c r="C118" s="14" t="s">
        <v>16872</v>
      </c>
      <c r="D118" s="14" t="s">
        <v>20056</v>
      </c>
      <c r="E118" s="14"/>
      <c r="F118" s="14" t="s">
        <v>20057</v>
      </c>
      <c r="G118" s="159"/>
    </row>
    <row r="119">
      <c r="A119" s="14" t="s">
        <v>326</v>
      </c>
      <c r="B119" s="18" t="s">
        <v>857</v>
      </c>
      <c r="C119" s="14" t="s">
        <v>16872</v>
      </c>
      <c r="D119" s="14" t="s">
        <v>20058</v>
      </c>
      <c r="E119" s="14"/>
      <c r="F119" s="14" t="s">
        <v>20057</v>
      </c>
      <c r="G119" s="159"/>
    </row>
    <row r="120">
      <c r="A120" s="14" t="s">
        <v>326</v>
      </c>
      <c r="B120" s="18" t="s">
        <v>857</v>
      </c>
      <c r="C120" s="14" t="s">
        <v>20059</v>
      </c>
      <c r="D120" s="14" t="s">
        <v>20060</v>
      </c>
      <c r="E120" s="14"/>
      <c r="F120" s="14" t="s">
        <v>20057</v>
      </c>
      <c r="G120" s="159"/>
    </row>
    <row r="121">
      <c r="A121" s="14" t="s">
        <v>9432</v>
      </c>
      <c r="B121" s="18" t="s">
        <v>20061</v>
      </c>
      <c r="C121" s="14" t="s">
        <v>20061</v>
      </c>
      <c r="D121" s="14" t="s">
        <v>20062</v>
      </c>
      <c r="E121" s="14"/>
      <c r="F121" s="14" t="s">
        <v>20063</v>
      </c>
      <c r="G121" s="159"/>
    </row>
    <row r="122">
      <c r="A122" s="14" t="s">
        <v>3280</v>
      </c>
      <c r="B122" s="18" t="s">
        <v>20064</v>
      </c>
      <c r="C122" s="14" t="s">
        <v>20065</v>
      </c>
      <c r="D122" s="14" t="s">
        <v>20066</v>
      </c>
      <c r="E122" s="14"/>
      <c r="F122" s="14" t="s">
        <v>20067</v>
      </c>
      <c r="G122" s="159"/>
    </row>
    <row r="123">
      <c r="A123" s="14" t="s">
        <v>3280</v>
      </c>
      <c r="B123" s="18" t="s">
        <v>20064</v>
      </c>
      <c r="C123" s="14" t="s">
        <v>20068</v>
      </c>
      <c r="D123" s="14" t="s">
        <v>20069</v>
      </c>
      <c r="E123" s="14"/>
      <c r="F123" s="14" t="s">
        <v>20067</v>
      </c>
      <c r="G123" s="159"/>
    </row>
    <row r="124">
      <c r="A124" s="14" t="s">
        <v>3280</v>
      </c>
      <c r="B124" s="18" t="s">
        <v>20064</v>
      </c>
      <c r="C124" s="14" t="s">
        <v>20070</v>
      </c>
      <c r="D124" s="14" t="s">
        <v>20071</v>
      </c>
      <c r="E124" s="14"/>
      <c r="F124" s="144" t="s">
        <v>20067</v>
      </c>
      <c r="G124" s="159"/>
    </row>
    <row r="125">
      <c r="A125" s="14" t="s">
        <v>3280</v>
      </c>
      <c r="B125" s="18" t="s">
        <v>20064</v>
      </c>
      <c r="C125" s="14" t="s">
        <v>20070</v>
      </c>
      <c r="D125" s="14" t="s">
        <v>20072</v>
      </c>
      <c r="E125" s="14"/>
      <c r="F125" s="144" t="s">
        <v>20067</v>
      </c>
      <c r="G125" s="159"/>
    </row>
    <row r="126">
      <c r="A126" s="14" t="s">
        <v>3280</v>
      </c>
      <c r="B126" s="18" t="s">
        <v>20064</v>
      </c>
      <c r="C126" s="14" t="s">
        <v>20073</v>
      </c>
      <c r="D126" s="14" t="s">
        <v>20074</v>
      </c>
      <c r="E126" s="14"/>
      <c r="F126" s="144" t="s">
        <v>20067</v>
      </c>
      <c r="G126" s="159"/>
    </row>
    <row r="127">
      <c r="A127" s="14" t="s">
        <v>988</v>
      </c>
      <c r="B127" s="18" t="s">
        <v>20075</v>
      </c>
      <c r="C127" s="14" t="s">
        <v>20076</v>
      </c>
      <c r="D127" s="14" t="s">
        <v>15636</v>
      </c>
      <c r="E127" s="14" t="s">
        <v>20077</v>
      </c>
      <c r="F127" s="14" t="s">
        <v>20078</v>
      </c>
      <c r="G127" s="159"/>
    </row>
    <row r="128">
      <c r="A128" s="14" t="s">
        <v>988</v>
      </c>
      <c r="B128" s="18" t="s">
        <v>20075</v>
      </c>
      <c r="C128" s="14" t="s">
        <v>20079</v>
      </c>
      <c r="D128" s="14" t="s">
        <v>15636</v>
      </c>
      <c r="E128" s="14" t="s">
        <v>15637</v>
      </c>
      <c r="F128" s="14" t="s">
        <v>20078</v>
      </c>
      <c r="G128" s="159"/>
    </row>
    <row r="129">
      <c r="A129" s="14" t="s">
        <v>388</v>
      </c>
      <c r="B129" s="18" t="s">
        <v>389</v>
      </c>
      <c r="C129" s="14" t="s">
        <v>20080</v>
      </c>
      <c r="D129" s="14" t="s">
        <v>20081</v>
      </c>
      <c r="E129" s="14"/>
      <c r="F129" s="14" t="s">
        <v>20082</v>
      </c>
      <c r="G129" s="159"/>
    </row>
    <row r="130">
      <c r="A130" s="14" t="s">
        <v>388</v>
      </c>
      <c r="B130" s="18" t="s">
        <v>389</v>
      </c>
      <c r="C130" s="14" t="s">
        <v>20083</v>
      </c>
      <c r="D130" s="14" t="s">
        <v>20084</v>
      </c>
      <c r="E130" s="14"/>
      <c r="F130" s="14" t="s">
        <v>20085</v>
      </c>
      <c r="G130" s="159"/>
    </row>
    <row r="131">
      <c r="A131" s="14" t="s">
        <v>388</v>
      </c>
      <c r="B131" s="18" t="s">
        <v>6505</v>
      </c>
      <c r="C131" s="14" t="s">
        <v>20086</v>
      </c>
      <c r="D131" s="14" t="s">
        <v>20087</v>
      </c>
      <c r="E131" s="14" t="s">
        <v>20088</v>
      </c>
      <c r="F131" s="144" t="s">
        <v>20085</v>
      </c>
      <c r="G131" s="159"/>
    </row>
    <row r="132">
      <c r="A132" s="60" t="s">
        <v>366</v>
      </c>
    </row>
    <row r="133">
      <c r="A133" s="14" t="s">
        <v>11991</v>
      </c>
      <c r="B133" s="18" t="s">
        <v>368</v>
      </c>
      <c r="C133" s="14"/>
      <c r="D133" s="14"/>
      <c r="E133" s="14" t="s">
        <v>20089</v>
      </c>
      <c r="F133" s="14" t="s">
        <v>20090</v>
      </c>
      <c r="G133" s="159"/>
    </row>
    <row r="134">
      <c r="A134" s="115" t="s">
        <v>20091</v>
      </c>
    </row>
    <row r="135">
      <c r="A135" s="14" t="s">
        <v>326</v>
      </c>
      <c r="B135" s="18" t="s">
        <v>857</v>
      </c>
      <c r="C135" s="14" t="s">
        <v>16872</v>
      </c>
      <c r="D135" s="14" t="s">
        <v>16873</v>
      </c>
      <c r="E135" s="14"/>
      <c r="F135" s="14" t="s">
        <v>20092</v>
      </c>
      <c r="G135" s="159"/>
    </row>
    <row r="136">
      <c r="A136" s="14" t="s">
        <v>326</v>
      </c>
      <c r="B136" s="18" t="s">
        <v>857</v>
      </c>
      <c r="C136" s="14" t="s">
        <v>20093</v>
      </c>
      <c r="D136" s="14" t="s">
        <v>20094</v>
      </c>
      <c r="E136" s="14"/>
      <c r="F136" s="14" t="s">
        <v>20092</v>
      </c>
      <c r="G136" s="159"/>
    </row>
    <row r="137">
      <c r="A137" s="14" t="s">
        <v>234</v>
      </c>
      <c r="B137" s="18" t="s">
        <v>20095</v>
      </c>
      <c r="C137" s="14" t="s">
        <v>8187</v>
      </c>
      <c r="D137" s="14" t="s">
        <v>20096</v>
      </c>
      <c r="E137" s="14"/>
      <c r="F137" s="14" t="s">
        <v>20092</v>
      </c>
      <c r="G137" s="159"/>
    </row>
    <row r="138">
      <c r="A138" s="190" t="s">
        <v>20097</v>
      </c>
    </row>
    <row r="139">
      <c r="A139" s="9" t="s">
        <v>1454</v>
      </c>
      <c r="B139" s="18" t="s">
        <v>20027</v>
      </c>
      <c r="C139" s="9" t="s">
        <v>20098</v>
      </c>
      <c r="D139" s="25" t="s">
        <v>20099</v>
      </c>
      <c r="E139" s="91"/>
      <c r="F139" s="91" t="s">
        <v>20100</v>
      </c>
      <c r="G139" s="91"/>
    </row>
    <row r="140">
      <c r="A140" s="9" t="s">
        <v>1454</v>
      </c>
      <c r="B140" s="18" t="s">
        <v>20027</v>
      </c>
      <c r="C140" s="9" t="s">
        <v>20098</v>
      </c>
      <c r="D140" s="25" t="s">
        <v>20099</v>
      </c>
      <c r="E140" s="91" t="s">
        <v>20101</v>
      </c>
      <c r="F140" s="91" t="s">
        <v>20102</v>
      </c>
      <c r="G140" s="91"/>
    </row>
    <row r="141">
      <c r="A141" s="9" t="s">
        <v>1454</v>
      </c>
      <c r="B141" s="18" t="s">
        <v>20027</v>
      </c>
      <c r="C141" s="9" t="s">
        <v>20103</v>
      </c>
      <c r="D141" s="91" t="s">
        <v>20104</v>
      </c>
      <c r="E141" s="91"/>
      <c r="F141" s="91" t="s">
        <v>20105</v>
      </c>
      <c r="G141" s="91"/>
    </row>
    <row r="142">
      <c r="A142" s="9" t="s">
        <v>4540</v>
      </c>
      <c r="B142" s="18" t="s">
        <v>20106</v>
      </c>
      <c r="C142" s="9"/>
      <c r="D142" s="9" t="s">
        <v>20107</v>
      </c>
      <c r="E142" s="91"/>
      <c r="F142" s="91" t="s">
        <v>20108</v>
      </c>
      <c r="G142" s="91"/>
    </row>
    <row r="143">
      <c r="A143" s="9" t="s">
        <v>4540</v>
      </c>
      <c r="B143" s="18" t="s">
        <v>12695</v>
      </c>
      <c r="C143" s="9" t="s">
        <v>5469</v>
      </c>
      <c r="D143" s="91" t="s">
        <v>20109</v>
      </c>
      <c r="E143" s="91"/>
      <c r="F143" s="91" t="s">
        <v>20110</v>
      </c>
      <c r="G143" s="91"/>
    </row>
    <row r="144">
      <c r="A144" s="9" t="s">
        <v>4540</v>
      </c>
      <c r="B144" s="18" t="s">
        <v>4541</v>
      </c>
      <c r="C144" s="9" t="s">
        <v>4542</v>
      </c>
      <c r="D144" s="91" t="s">
        <v>20111</v>
      </c>
      <c r="E144" s="91"/>
      <c r="F144" s="91" t="s">
        <v>20112</v>
      </c>
      <c r="G144" s="91"/>
    </row>
    <row r="145">
      <c r="A145" s="9" t="s">
        <v>4540</v>
      </c>
      <c r="B145" s="18" t="s">
        <v>4541</v>
      </c>
      <c r="C145" s="9" t="s">
        <v>4542</v>
      </c>
      <c r="D145" s="91" t="s">
        <v>20113</v>
      </c>
      <c r="E145" s="91"/>
      <c r="F145" s="91" t="s">
        <v>20114</v>
      </c>
      <c r="G145" s="91"/>
    </row>
    <row r="146">
      <c r="A146" s="9" t="s">
        <v>4540</v>
      </c>
      <c r="B146" s="18" t="s">
        <v>4541</v>
      </c>
      <c r="C146" s="9" t="s">
        <v>4542</v>
      </c>
      <c r="D146" s="91" t="s">
        <v>20115</v>
      </c>
      <c r="E146" s="91"/>
      <c r="F146" s="91" t="s">
        <v>20116</v>
      </c>
      <c r="G146" s="91"/>
    </row>
    <row r="147">
      <c r="A147" s="9" t="s">
        <v>4540</v>
      </c>
      <c r="B147" s="18" t="s">
        <v>4541</v>
      </c>
      <c r="C147" s="9" t="s">
        <v>5974</v>
      </c>
      <c r="D147" s="91" t="s">
        <v>20117</v>
      </c>
      <c r="E147" s="91"/>
      <c r="F147" s="91" t="s">
        <v>20118</v>
      </c>
      <c r="G147" s="91"/>
    </row>
    <row r="148">
      <c r="A148" s="9" t="s">
        <v>4540</v>
      </c>
      <c r="B148" s="18" t="s">
        <v>4541</v>
      </c>
      <c r="C148" s="9" t="s">
        <v>5469</v>
      </c>
      <c r="D148" s="91" t="s">
        <v>20119</v>
      </c>
      <c r="E148" s="91"/>
      <c r="F148" s="91" t="s">
        <v>20120</v>
      </c>
      <c r="G148" s="91"/>
    </row>
    <row r="149">
      <c r="A149" s="9" t="s">
        <v>4540</v>
      </c>
      <c r="B149" s="18" t="s">
        <v>4541</v>
      </c>
      <c r="C149" s="9" t="s">
        <v>5469</v>
      </c>
      <c r="D149" s="91" t="s">
        <v>17409</v>
      </c>
      <c r="E149" s="91"/>
      <c r="F149" s="91" t="s">
        <v>20121</v>
      </c>
      <c r="G149" s="91"/>
    </row>
    <row r="150">
      <c r="A150" s="9" t="s">
        <v>4540</v>
      </c>
      <c r="B150" s="18" t="s">
        <v>4541</v>
      </c>
      <c r="C150" s="9" t="s">
        <v>5469</v>
      </c>
      <c r="D150" s="91" t="s">
        <v>20122</v>
      </c>
      <c r="E150" s="91"/>
      <c r="F150" s="91" t="s">
        <v>20123</v>
      </c>
      <c r="G150" s="91"/>
    </row>
    <row r="151">
      <c r="A151" s="9" t="s">
        <v>4540</v>
      </c>
      <c r="B151" s="18" t="s">
        <v>4541</v>
      </c>
      <c r="C151" s="9" t="s">
        <v>5469</v>
      </c>
      <c r="D151" s="91" t="s">
        <v>20124</v>
      </c>
      <c r="E151" s="91"/>
      <c r="F151" s="91" t="s">
        <v>20125</v>
      </c>
      <c r="G151" s="91"/>
    </row>
    <row r="152">
      <c r="A152" s="9" t="s">
        <v>4540</v>
      </c>
      <c r="B152" s="18" t="s">
        <v>4541</v>
      </c>
      <c r="C152" s="9" t="s">
        <v>5469</v>
      </c>
      <c r="D152" s="91" t="s">
        <v>20126</v>
      </c>
      <c r="E152" s="91"/>
      <c r="F152" s="91" t="s">
        <v>20127</v>
      </c>
      <c r="G152" s="91"/>
    </row>
    <row r="153">
      <c r="A153" s="9" t="s">
        <v>4540</v>
      </c>
      <c r="B153" s="18" t="s">
        <v>4545</v>
      </c>
      <c r="C153" s="9" t="s">
        <v>5469</v>
      </c>
      <c r="D153" s="91" t="s">
        <v>20128</v>
      </c>
      <c r="E153" s="91"/>
      <c r="F153" s="91" t="s">
        <v>20129</v>
      </c>
      <c r="G153" s="91"/>
    </row>
    <row r="154">
      <c r="A154" s="9" t="s">
        <v>4540</v>
      </c>
      <c r="B154" s="18" t="s">
        <v>4545</v>
      </c>
      <c r="C154" s="9" t="s">
        <v>5469</v>
      </c>
      <c r="D154" s="91" t="s">
        <v>20130</v>
      </c>
      <c r="E154" s="91"/>
      <c r="F154" s="91" t="s">
        <v>20123</v>
      </c>
      <c r="G154" s="91"/>
    </row>
    <row r="155">
      <c r="A155" s="9" t="s">
        <v>4540</v>
      </c>
      <c r="B155" s="18" t="s">
        <v>4545</v>
      </c>
      <c r="C155" s="9" t="s">
        <v>5469</v>
      </c>
      <c r="D155" s="91" t="s">
        <v>20131</v>
      </c>
      <c r="E155" s="91"/>
      <c r="F155" s="91" t="s">
        <v>20132</v>
      </c>
      <c r="G155" s="91"/>
    </row>
    <row r="156">
      <c r="A156" s="9" t="s">
        <v>4540</v>
      </c>
      <c r="B156" s="18" t="s">
        <v>4545</v>
      </c>
      <c r="C156" s="9" t="s">
        <v>5469</v>
      </c>
      <c r="D156" s="91" t="s">
        <v>11283</v>
      </c>
      <c r="E156" s="91"/>
      <c r="F156" s="91" t="s">
        <v>20133</v>
      </c>
      <c r="G156" s="91"/>
    </row>
    <row r="157">
      <c r="A157" s="9" t="s">
        <v>4540</v>
      </c>
      <c r="B157" s="18" t="s">
        <v>4545</v>
      </c>
      <c r="C157" s="9" t="s">
        <v>5469</v>
      </c>
      <c r="D157" s="91" t="s">
        <v>20134</v>
      </c>
      <c r="E157" s="91"/>
      <c r="F157" s="91" t="s">
        <v>20135</v>
      </c>
      <c r="G157" s="91"/>
    </row>
    <row r="158">
      <c r="A158" s="9" t="s">
        <v>4540</v>
      </c>
      <c r="B158" s="18" t="s">
        <v>6343</v>
      </c>
      <c r="C158" s="9" t="s">
        <v>5469</v>
      </c>
      <c r="D158" s="91" t="s">
        <v>20136</v>
      </c>
      <c r="E158" s="91"/>
      <c r="F158" s="91" t="s">
        <v>20137</v>
      </c>
      <c r="G158" s="91"/>
    </row>
    <row r="159">
      <c r="A159" s="9" t="s">
        <v>4540</v>
      </c>
      <c r="B159" s="18" t="s">
        <v>6343</v>
      </c>
      <c r="C159" s="9" t="s">
        <v>5469</v>
      </c>
      <c r="D159" s="91" t="s">
        <v>20138</v>
      </c>
      <c r="E159" s="91"/>
      <c r="F159" s="91" t="s">
        <v>20139</v>
      </c>
      <c r="G159" s="91"/>
    </row>
    <row r="160">
      <c r="A160" s="9" t="s">
        <v>4540</v>
      </c>
      <c r="B160" s="18" t="s">
        <v>6343</v>
      </c>
      <c r="C160" s="9" t="s">
        <v>5469</v>
      </c>
      <c r="D160" s="91" t="s">
        <v>20140</v>
      </c>
      <c r="E160" s="25" t="s">
        <v>20141</v>
      </c>
      <c r="F160" s="91" t="s">
        <v>20123</v>
      </c>
      <c r="G160" s="91"/>
    </row>
    <row r="161">
      <c r="A161" s="9" t="s">
        <v>4540</v>
      </c>
      <c r="B161" s="18" t="s">
        <v>6343</v>
      </c>
      <c r="C161" s="9" t="s">
        <v>5469</v>
      </c>
      <c r="D161" s="91" t="s">
        <v>20140</v>
      </c>
      <c r="E161" s="25" t="s">
        <v>20142</v>
      </c>
      <c r="F161" s="91" t="s">
        <v>20143</v>
      </c>
      <c r="G161" s="91"/>
    </row>
    <row r="162">
      <c r="A162" s="9" t="s">
        <v>4540</v>
      </c>
      <c r="B162" s="18" t="s">
        <v>6343</v>
      </c>
      <c r="C162" s="9" t="s">
        <v>5469</v>
      </c>
      <c r="D162" s="91" t="s">
        <v>20144</v>
      </c>
      <c r="E162" s="91"/>
      <c r="F162" s="91" t="s">
        <v>20139</v>
      </c>
      <c r="G162" s="91"/>
    </row>
    <row r="163">
      <c r="A163" s="9" t="s">
        <v>248</v>
      </c>
      <c r="B163" s="18" t="s">
        <v>9856</v>
      </c>
      <c r="C163" s="9" t="s">
        <v>4581</v>
      </c>
      <c r="D163" s="91" t="s">
        <v>20145</v>
      </c>
      <c r="E163" s="91"/>
      <c r="F163" s="91" t="s">
        <v>20118</v>
      </c>
      <c r="G163" s="91"/>
    </row>
    <row r="164">
      <c r="A164" s="9" t="s">
        <v>248</v>
      </c>
      <c r="B164" s="18" t="s">
        <v>7691</v>
      </c>
      <c r="C164" s="9" t="s">
        <v>4581</v>
      </c>
      <c r="D164" s="91" t="s">
        <v>20146</v>
      </c>
      <c r="E164" s="91"/>
      <c r="F164" s="91" t="s">
        <v>20147</v>
      </c>
      <c r="G164" s="91"/>
    </row>
    <row r="165">
      <c r="A165" s="9" t="s">
        <v>248</v>
      </c>
      <c r="B165" s="18" t="s">
        <v>20148</v>
      </c>
      <c r="C165" s="9" t="s">
        <v>4497</v>
      </c>
      <c r="D165" s="91" t="s">
        <v>16055</v>
      </c>
      <c r="E165" s="91"/>
      <c r="F165" s="91" t="s">
        <v>20129</v>
      </c>
      <c r="G165" s="91"/>
    </row>
    <row r="166">
      <c r="A166" s="9" t="s">
        <v>248</v>
      </c>
      <c r="B166" s="18" t="s">
        <v>20148</v>
      </c>
      <c r="C166" s="9" t="s">
        <v>4497</v>
      </c>
      <c r="D166" s="91" t="s">
        <v>20149</v>
      </c>
      <c r="E166" s="91"/>
      <c r="F166" s="91" t="s">
        <v>20129</v>
      </c>
      <c r="G166" s="91"/>
    </row>
    <row r="167">
      <c r="A167" s="9" t="s">
        <v>248</v>
      </c>
      <c r="B167" s="18" t="s">
        <v>20148</v>
      </c>
      <c r="C167" s="9" t="s">
        <v>5067</v>
      </c>
      <c r="D167" s="91" t="s">
        <v>17150</v>
      </c>
      <c r="E167" s="91"/>
      <c r="F167" s="91" t="s">
        <v>20118</v>
      </c>
      <c r="G167" s="91"/>
    </row>
    <row r="168">
      <c r="A168" s="9" t="s">
        <v>234</v>
      </c>
      <c r="B168" s="31" t="s">
        <v>360</v>
      </c>
      <c r="C168" s="9" t="s">
        <v>12512</v>
      </c>
      <c r="D168" s="91" t="s">
        <v>20150</v>
      </c>
      <c r="E168" s="91"/>
      <c r="F168" s="91" t="s">
        <v>20151</v>
      </c>
      <c r="G168" s="91"/>
    </row>
    <row r="169">
      <c r="A169" s="9" t="s">
        <v>234</v>
      </c>
      <c r="B169" s="31" t="s">
        <v>360</v>
      </c>
      <c r="C169" s="9" t="s">
        <v>20152</v>
      </c>
      <c r="D169" s="91" t="s">
        <v>20153</v>
      </c>
      <c r="E169" s="91"/>
      <c r="F169" s="91" t="s">
        <v>20154</v>
      </c>
      <c r="G169" s="91"/>
    </row>
    <row r="170">
      <c r="A170" s="9" t="s">
        <v>234</v>
      </c>
      <c r="B170" s="31" t="s">
        <v>360</v>
      </c>
      <c r="C170" s="9" t="s">
        <v>7321</v>
      </c>
      <c r="D170" s="91" t="s">
        <v>7322</v>
      </c>
      <c r="E170" s="91"/>
      <c r="F170" s="91" t="s">
        <v>20102</v>
      </c>
      <c r="G170" s="91"/>
    </row>
    <row r="171">
      <c r="A171" s="190" t="s">
        <v>20155</v>
      </c>
    </row>
    <row r="172">
      <c r="A172" s="9" t="s">
        <v>248</v>
      </c>
      <c r="B172" s="18" t="s">
        <v>4908</v>
      </c>
      <c r="C172" s="9" t="s">
        <v>4514</v>
      </c>
      <c r="D172" s="91" t="s">
        <v>4515</v>
      </c>
      <c r="E172" s="91"/>
      <c r="F172" s="91" t="s">
        <v>20156</v>
      </c>
      <c r="G172" s="91"/>
    </row>
    <row r="173">
      <c r="A173" s="9" t="s">
        <v>248</v>
      </c>
      <c r="B173" s="18" t="s">
        <v>4908</v>
      </c>
      <c r="C173" s="9" t="s">
        <v>4514</v>
      </c>
      <c r="D173" s="91" t="s">
        <v>302</v>
      </c>
      <c r="E173" s="91"/>
      <c r="F173" s="91" t="s">
        <v>20157</v>
      </c>
      <c r="G173" s="91"/>
    </row>
    <row r="174">
      <c r="A174" s="190" t="s">
        <v>20158</v>
      </c>
    </row>
    <row r="175">
      <c r="A175" s="9" t="s">
        <v>248</v>
      </c>
      <c r="B175" s="18" t="s">
        <v>4908</v>
      </c>
      <c r="C175" s="9" t="s">
        <v>4514</v>
      </c>
      <c r="D175" s="91" t="s">
        <v>4515</v>
      </c>
      <c r="E175" s="91"/>
      <c r="F175" s="91" t="s">
        <v>20159</v>
      </c>
      <c r="G175" s="91"/>
    </row>
    <row r="176">
      <c r="A176" s="9" t="s">
        <v>248</v>
      </c>
      <c r="B176" s="18" t="s">
        <v>4908</v>
      </c>
      <c r="C176" s="9" t="s">
        <v>4514</v>
      </c>
      <c r="D176" s="91" t="s">
        <v>302</v>
      </c>
      <c r="E176" s="91"/>
      <c r="F176" s="91" t="s">
        <v>20160</v>
      </c>
      <c r="G176" s="91"/>
    </row>
    <row r="177">
      <c r="A177" s="190" t="s">
        <v>20161</v>
      </c>
    </row>
    <row r="178">
      <c r="A178" s="9" t="s">
        <v>1454</v>
      </c>
      <c r="B178" s="18" t="s">
        <v>10794</v>
      </c>
      <c r="C178" s="13" t="s">
        <v>13779</v>
      </c>
      <c r="D178" s="14" t="s">
        <v>8759</v>
      </c>
      <c r="E178" s="14"/>
      <c r="F178" s="14" t="s">
        <v>20162</v>
      </c>
      <c r="G178" s="14"/>
    </row>
    <row r="179">
      <c r="A179" s="9" t="s">
        <v>1454</v>
      </c>
      <c r="B179" s="18" t="s">
        <v>10794</v>
      </c>
      <c r="C179" s="14" t="s">
        <v>20163</v>
      </c>
      <c r="D179" s="14" t="s">
        <v>20164</v>
      </c>
      <c r="E179" s="14"/>
      <c r="F179" s="14" t="s">
        <v>20165</v>
      </c>
      <c r="G179" s="14"/>
    </row>
    <row r="180">
      <c r="A180" s="9" t="s">
        <v>1454</v>
      </c>
      <c r="B180" s="18" t="s">
        <v>10794</v>
      </c>
      <c r="C180" s="14" t="s">
        <v>20163</v>
      </c>
      <c r="D180" s="14" t="s">
        <v>15413</v>
      </c>
      <c r="E180" s="14"/>
      <c r="F180" s="88" t="s">
        <v>152</v>
      </c>
      <c r="G180" s="14"/>
    </row>
    <row r="181">
      <c r="A181" s="9" t="s">
        <v>1454</v>
      </c>
      <c r="B181" s="18" t="s">
        <v>10794</v>
      </c>
      <c r="C181" s="14" t="s">
        <v>20163</v>
      </c>
      <c r="D181" s="14" t="s">
        <v>10796</v>
      </c>
      <c r="E181" s="14"/>
      <c r="F181" s="14" t="s">
        <v>20165</v>
      </c>
      <c r="G181" s="14"/>
    </row>
    <row r="182">
      <c r="A182" s="9" t="s">
        <v>1454</v>
      </c>
      <c r="B182" s="18" t="s">
        <v>10794</v>
      </c>
      <c r="C182" s="14" t="s">
        <v>20163</v>
      </c>
      <c r="D182" s="14" t="s">
        <v>13783</v>
      </c>
      <c r="E182" s="14"/>
      <c r="F182" s="14" t="s">
        <v>20165</v>
      </c>
      <c r="G182" s="14"/>
    </row>
    <row r="183">
      <c r="A183" s="9" t="s">
        <v>1454</v>
      </c>
      <c r="B183" s="18" t="s">
        <v>10794</v>
      </c>
      <c r="C183" s="14" t="s">
        <v>20163</v>
      </c>
      <c r="D183" s="14" t="s">
        <v>13772</v>
      </c>
      <c r="E183" s="14"/>
      <c r="F183" s="14" t="s">
        <v>20165</v>
      </c>
      <c r="G183" s="14"/>
    </row>
    <row r="184">
      <c r="A184" s="9" t="s">
        <v>1454</v>
      </c>
      <c r="B184" s="18" t="s">
        <v>8757</v>
      </c>
      <c r="C184" s="14" t="s">
        <v>20166</v>
      </c>
      <c r="D184" s="14" t="s">
        <v>8759</v>
      </c>
      <c r="E184" s="14"/>
      <c r="F184" s="14" t="s">
        <v>20167</v>
      </c>
      <c r="G184" s="14"/>
    </row>
    <row r="185">
      <c r="A185" s="190" t="s">
        <v>20168</v>
      </c>
    </row>
    <row r="186">
      <c r="A186" s="9" t="s">
        <v>3280</v>
      </c>
      <c r="B186" s="18" t="s">
        <v>20169</v>
      </c>
      <c r="C186" s="14" t="s">
        <v>20170</v>
      </c>
      <c r="D186" s="14" t="s">
        <v>20171</v>
      </c>
      <c r="E186" s="232" t="s">
        <v>20172</v>
      </c>
      <c r="F186" s="14" t="s">
        <v>15109</v>
      </c>
      <c r="G186" s="14"/>
    </row>
    <row r="187">
      <c r="A187" s="190" t="s">
        <v>20173</v>
      </c>
    </row>
    <row r="188">
      <c r="A188" s="9" t="s">
        <v>1454</v>
      </c>
      <c r="B188" s="18" t="s">
        <v>20027</v>
      </c>
      <c r="C188" s="9"/>
      <c r="D188" s="9" t="s">
        <v>20174</v>
      </c>
      <c r="E188" s="91"/>
      <c r="F188" s="91" t="s">
        <v>20175</v>
      </c>
      <c r="G188" s="91"/>
    </row>
    <row r="189">
      <c r="A189" s="9" t="s">
        <v>388</v>
      </c>
      <c r="B189" s="18" t="s">
        <v>11194</v>
      </c>
      <c r="C189" s="9" t="s">
        <v>20176</v>
      </c>
      <c r="D189" s="91" t="s">
        <v>20177</v>
      </c>
      <c r="E189" s="91" t="s">
        <v>20178</v>
      </c>
      <c r="F189" s="91" t="s">
        <v>20179</v>
      </c>
      <c r="G189" s="91"/>
    </row>
    <row r="190">
      <c r="A190" s="9" t="s">
        <v>388</v>
      </c>
      <c r="B190" s="18" t="s">
        <v>11194</v>
      </c>
      <c r="C190" s="9" t="s">
        <v>20180</v>
      </c>
      <c r="D190" s="91" t="s">
        <v>13437</v>
      </c>
      <c r="E190" s="91" t="s">
        <v>20181</v>
      </c>
      <c r="F190" s="91" t="s">
        <v>20179</v>
      </c>
      <c r="G190" s="91"/>
    </row>
    <row r="191">
      <c r="A191" s="9" t="s">
        <v>388</v>
      </c>
      <c r="B191" s="18" t="s">
        <v>11194</v>
      </c>
      <c r="C191" s="9" t="s">
        <v>20182</v>
      </c>
      <c r="D191" s="91"/>
      <c r="E191" s="91"/>
      <c r="F191" s="91" t="s">
        <v>20175</v>
      </c>
      <c r="G191" s="91"/>
    </row>
    <row r="192">
      <c r="A192" s="9" t="s">
        <v>388</v>
      </c>
      <c r="B192" s="18" t="s">
        <v>11194</v>
      </c>
      <c r="C192" s="9" t="s">
        <v>20183</v>
      </c>
      <c r="D192" s="91" t="s">
        <v>20184</v>
      </c>
      <c r="E192" s="91" t="s">
        <v>20185</v>
      </c>
      <c r="F192" s="91" t="s">
        <v>20179</v>
      </c>
      <c r="G192" s="91"/>
    </row>
    <row r="193">
      <c r="A193" s="9" t="s">
        <v>388</v>
      </c>
      <c r="B193" s="18" t="s">
        <v>11194</v>
      </c>
      <c r="C193" s="9" t="s">
        <v>20186</v>
      </c>
      <c r="D193" s="91" t="s">
        <v>20187</v>
      </c>
      <c r="E193" s="91" t="s">
        <v>20188</v>
      </c>
      <c r="F193" s="91" t="s">
        <v>20175</v>
      </c>
      <c r="G193" s="91"/>
    </row>
    <row r="194">
      <c r="A194" s="9" t="s">
        <v>388</v>
      </c>
      <c r="B194" s="18" t="s">
        <v>11194</v>
      </c>
      <c r="C194" s="9" t="s">
        <v>20189</v>
      </c>
      <c r="D194" s="91" t="s">
        <v>20190</v>
      </c>
      <c r="E194" s="91" t="s">
        <v>20191</v>
      </c>
      <c r="F194" s="91" t="s">
        <v>20179</v>
      </c>
      <c r="G194" s="91"/>
    </row>
    <row r="195">
      <c r="A195" s="9" t="s">
        <v>388</v>
      </c>
      <c r="B195" s="18" t="s">
        <v>11194</v>
      </c>
      <c r="C195" s="9" t="s">
        <v>20192</v>
      </c>
      <c r="D195" s="91" t="s">
        <v>20193</v>
      </c>
      <c r="E195" s="91" t="s">
        <v>20194</v>
      </c>
      <c r="F195" s="91" t="s">
        <v>20179</v>
      </c>
      <c r="G195" s="91"/>
    </row>
    <row r="196">
      <c r="A196" s="60" t="s">
        <v>366</v>
      </c>
    </row>
    <row r="197">
      <c r="A197" s="9" t="s">
        <v>368</v>
      </c>
      <c r="B197" s="18" t="s">
        <v>368</v>
      </c>
      <c r="C197" s="9"/>
      <c r="D197" s="91"/>
      <c r="E197" s="91" t="s">
        <v>1021</v>
      </c>
      <c r="F197" s="91" t="s">
        <v>20179</v>
      </c>
      <c r="G197" s="91"/>
    </row>
    <row r="198">
      <c r="A198" s="190" t="s">
        <v>20195</v>
      </c>
    </row>
    <row r="199">
      <c r="A199" s="9" t="s">
        <v>388</v>
      </c>
      <c r="B199" s="18" t="s">
        <v>6178</v>
      </c>
      <c r="C199" s="9" t="s">
        <v>20196</v>
      </c>
      <c r="D199" s="91" t="s">
        <v>20197</v>
      </c>
      <c r="E199" s="91"/>
      <c r="F199" s="91" t="s">
        <v>20198</v>
      </c>
      <c r="G199" s="91"/>
    </row>
    <row r="200">
      <c r="A200" s="190" t="s">
        <v>20199</v>
      </c>
    </row>
    <row r="201">
      <c r="A201" s="9" t="s">
        <v>10828</v>
      </c>
      <c r="B201" s="18" t="s">
        <v>14693</v>
      </c>
      <c r="C201" s="9" t="s">
        <v>20200</v>
      </c>
      <c r="D201" s="91" t="s">
        <v>20201</v>
      </c>
      <c r="E201" s="91"/>
      <c r="F201" s="91" t="s">
        <v>20202</v>
      </c>
      <c r="G201" s="91"/>
    </row>
    <row r="202">
      <c r="A202" s="9" t="s">
        <v>1454</v>
      </c>
      <c r="B202" s="18" t="s">
        <v>20203</v>
      </c>
      <c r="C202" s="9" t="s">
        <v>20204</v>
      </c>
      <c r="D202" s="91" t="s">
        <v>20205</v>
      </c>
      <c r="E202" s="91"/>
      <c r="F202" s="91" t="s">
        <v>20206</v>
      </c>
      <c r="G202" s="91"/>
    </row>
    <row r="203">
      <c r="A203" s="9" t="s">
        <v>234</v>
      </c>
      <c r="B203" s="18" t="s">
        <v>11859</v>
      </c>
      <c r="C203" s="9" t="s">
        <v>20207</v>
      </c>
      <c r="D203" s="91" t="s">
        <v>20208</v>
      </c>
      <c r="E203" s="91" t="s">
        <v>20209</v>
      </c>
      <c r="F203" s="91" t="s">
        <v>20210</v>
      </c>
      <c r="G203" s="91"/>
    </row>
    <row r="204">
      <c r="A204" s="9" t="s">
        <v>234</v>
      </c>
      <c r="B204" s="18" t="s">
        <v>11859</v>
      </c>
      <c r="C204" s="9" t="s">
        <v>20211</v>
      </c>
      <c r="D204" s="91" t="s">
        <v>20212</v>
      </c>
      <c r="E204" s="91" t="s">
        <v>20213</v>
      </c>
      <c r="F204" s="91" t="s">
        <v>20214</v>
      </c>
      <c r="G204" s="91"/>
    </row>
    <row r="205">
      <c r="A205" s="9" t="s">
        <v>234</v>
      </c>
      <c r="B205" s="18" t="s">
        <v>11859</v>
      </c>
      <c r="C205" s="9" t="s">
        <v>20215</v>
      </c>
      <c r="D205" s="91" t="s">
        <v>20216</v>
      </c>
      <c r="E205" s="91"/>
      <c r="F205" s="91" t="s">
        <v>20214</v>
      </c>
      <c r="G205" s="91"/>
    </row>
    <row r="206">
      <c r="A206" s="190" t="s">
        <v>20217</v>
      </c>
    </row>
    <row r="207">
      <c r="A207" s="9" t="s">
        <v>326</v>
      </c>
      <c r="B207" s="18" t="s">
        <v>864</v>
      </c>
      <c r="C207" s="705"/>
      <c r="D207" s="159"/>
      <c r="E207" s="706"/>
      <c r="F207" s="705"/>
      <c r="G207" s="706"/>
    </row>
    <row r="208">
      <c r="A208" s="9" t="s">
        <v>1107</v>
      </c>
      <c r="B208" s="18" t="s">
        <v>368</v>
      </c>
      <c r="C208" s="705"/>
      <c r="D208" s="159"/>
      <c r="E208" s="706"/>
      <c r="F208" s="705"/>
      <c r="G208" s="706"/>
    </row>
    <row r="209">
      <c r="A209" s="9" t="s">
        <v>388</v>
      </c>
      <c r="B209" s="18" t="s">
        <v>389</v>
      </c>
      <c r="C209" s="705" t="s">
        <v>20218</v>
      </c>
      <c r="D209" s="159" t="s">
        <v>20219</v>
      </c>
      <c r="E209" s="159" t="s">
        <v>20220</v>
      </c>
      <c r="F209" s="705" t="s">
        <v>20221</v>
      </c>
      <c r="G209" s="706"/>
    </row>
    <row r="210">
      <c r="A210" s="190" t="s">
        <v>20222</v>
      </c>
    </row>
    <row r="211">
      <c r="A211" s="9" t="s">
        <v>234</v>
      </c>
      <c r="B211" s="18" t="s">
        <v>20032</v>
      </c>
      <c r="C211" s="9"/>
      <c r="D211" s="91" t="s">
        <v>20223</v>
      </c>
      <c r="E211" s="91"/>
      <c r="F211" s="91" t="s">
        <v>20224</v>
      </c>
      <c r="G211" s="91"/>
    </row>
    <row r="212">
      <c r="A212" s="9" t="s">
        <v>234</v>
      </c>
      <c r="B212" s="18" t="s">
        <v>20032</v>
      </c>
      <c r="C212" s="9"/>
      <c r="D212" s="91" t="s">
        <v>20225</v>
      </c>
      <c r="E212" s="91"/>
      <c r="F212" s="91" t="s">
        <v>20224</v>
      </c>
      <c r="G212" s="91"/>
    </row>
    <row r="213">
      <c r="A213" s="190" t="s">
        <v>20226</v>
      </c>
    </row>
    <row r="214">
      <c r="A214" s="9" t="s">
        <v>388</v>
      </c>
      <c r="B214" s="18" t="s">
        <v>1010</v>
      </c>
      <c r="C214" s="9" t="s">
        <v>2164</v>
      </c>
      <c r="D214" s="91" t="s">
        <v>20227</v>
      </c>
      <c r="E214" s="91"/>
      <c r="F214" s="91" t="s">
        <v>20228</v>
      </c>
      <c r="G214" s="91"/>
    </row>
    <row r="215">
      <c r="A215" s="9" t="s">
        <v>388</v>
      </c>
      <c r="B215" s="18" t="s">
        <v>1010</v>
      </c>
      <c r="C215" s="9" t="s">
        <v>2174</v>
      </c>
      <c r="D215" s="91" t="s">
        <v>20229</v>
      </c>
      <c r="E215" s="91"/>
      <c r="F215" s="91" t="s">
        <v>20228</v>
      </c>
      <c r="G215" s="91"/>
    </row>
    <row r="216">
      <c r="A216" s="9" t="s">
        <v>388</v>
      </c>
      <c r="B216" s="18" t="s">
        <v>1010</v>
      </c>
      <c r="C216" s="9" t="s">
        <v>10649</v>
      </c>
      <c r="D216" s="91" t="s">
        <v>20230</v>
      </c>
      <c r="E216" s="91"/>
      <c r="F216" s="91" t="s">
        <v>20231</v>
      </c>
      <c r="G216" s="91"/>
    </row>
    <row r="217">
      <c r="A217" s="9" t="s">
        <v>388</v>
      </c>
      <c r="B217" s="18" t="s">
        <v>1010</v>
      </c>
      <c r="C217" s="9" t="s">
        <v>2187</v>
      </c>
      <c r="D217" s="91" t="s">
        <v>20232</v>
      </c>
      <c r="E217" s="91"/>
      <c r="F217" s="91" t="s">
        <v>20228</v>
      </c>
      <c r="G217" s="91"/>
    </row>
    <row r="218">
      <c r="A218" s="9" t="s">
        <v>388</v>
      </c>
      <c r="B218" s="18" t="s">
        <v>1010</v>
      </c>
      <c r="C218" s="9" t="s">
        <v>7534</v>
      </c>
      <c r="D218" s="91" t="s">
        <v>1384</v>
      </c>
      <c r="E218" s="91"/>
      <c r="F218" s="91" t="s">
        <v>20228</v>
      </c>
      <c r="G218" s="91"/>
    </row>
    <row r="219">
      <c r="A219" s="9" t="s">
        <v>234</v>
      </c>
      <c r="B219" s="18" t="s">
        <v>20233</v>
      </c>
      <c r="C219" s="91" t="s">
        <v>20234</v>
      </c>
      <c r="D219" s="91" t="s">
        <v>20235</v>
      </c>
      <c r="E219" s="91"/>
      <c r="F219" s="91" t="s">
        <v>20236</v>
      </c>
      <c r="G219" s="91"/>
    </row>
    <row r="220">
      <c r="A220" s="190" t="s">
        <v>20237</v>
      </c>
    </row>
    <row r="221">
      <c r="A221" s="9" t="s">
        <v>4788</v>
      </c>
      <c r="B221" s="18" t="s">
        <v>7260</v>
      </c>
      <c r="C221" s="9" t="s">
        <v>10193</v>
      </c>
      <c r="D221" s="91" t="s">
        <v>20238</v>
      </c>
      <c r="E221" s="91"/>
      <c r="F221" s="91" t="s">
        <v>20239</v>
      </c>
      <c r="G221" s="91"/>
    </row>
    <row r="222">
      <c r="A222" s="9" t="s">
        <v>4788</v>
      </c>
      <c r="B222" s="18" t="s">
        <v>7260</v>
      </c>
      <c r="C222" s="9" t="s">
        <v>10193</v>
      </c>
      <c r="D222" s="91" t="s">
        <v>20240</v>
      </c>
      <c r="E222" s="91"/>
      <c r="F222" s="91" t="s">
        <v>20239</v>
      </c>
      <c r="G222" s="91"/>
    </row>
    <row r="223">
      <c r="A223" s="9" t="s">
        <v>3600</v>
      </c>
      <c r="B223" s="18" t="s">
        <v>20241</v>
      </c>
      <c r="C223" s="9" t="s">
        <v>14419</v>
      </c>
      <c r="D223" s="9" t="s">
        <v>20242</v>
      </c>
      <c r="E223" s="91"/>
      <c r="F223" s="91" t="s">
        <v>20243</v>
      </c>
      <c r="G223" s="91"/>
    </row>
    <row r="224">
      <c r="A224" s="9" t="s">
        <v>3600</v>
      </c>
      <c r="B224" s="18" t="s">
        <v>20241</v>
      </c>
      <c r="C224" s="9" t="s">
        <v>2350</v>
      </c>
      <c r="D224" s="9" t="s">
        <v>20244</v>
      </c>
      <c r="E224" s="91" t="s">
        <v>20245</v>
      </c>
      <c r="F224" s="91" t="s">
        <v>20243</v>
      </c>
      <c r="G224" s="91"/>
    </row>
    <row r="225">
      <c r="A225" s="9" t="s">
        <v>3600</v>
      </c>
      <c r="B225" s="18" t="s">
        <v>368</v>
      </c>
      <c r="C225" s="9"/>
      <c r="D225" s="91" t="s">
        <v>20246</v>
      </c>
      <c r="E225" s="91"/>
      <c r="F225" s="91" t="s">
        <v>20243</v>
      </c>
      <c r="G225" s="91"/>
    </row>
    <row r="226">
      <c r="A226" s="9" t="s">
        <v>2347</v>
      </c>
      <c r="B226" s="18" t="s">
        <v>17913</v>
      </c>
      <c r="C226" s="9"/>
      <c r="D226" s="91"/>
      <c r="E226" s="91"/>
      <c r="F226" s="91" t="s">
        <v>20243</v>
      </c>
      <c r="G226" s="91"/>
    </row>
    <row r="227">
      <c r="A227" s="9" t="s">
        <v>687</v>
      </c>
      <c r="B227" s="18" t="s">
        <v>693</v>
      </c>
      <c r="C227" s="9"/>
      <c r="D227" s="91"/>
      <c r="E227" s="91"/>
      <c r="F227" s="91"/>
      <c r="G227" s="91"/>
    </row>
    <row r="228">
      <c r="A228" s="9" t="s">
        <v>687</v>
      </c>
      <c r="B228" s="18" t="s">
        <v>20247</v>
      </c>
      <c r="C228" s="9"/>
      <c r="D228" s="91" t="s">
        <v>20248</v>
      </c>
      <c r="E228" s="91"/>
      <c r="F228" s="91" t="s">
        <v>20243</v>
      </c>
      <c r="G228" s="91"/>
    </row>
    <row r="229">
      <c r="A229" s="9" t="s">
        <v>20249</v>
      </c>
      <c r="B229" s="18" t="s">
        <v>20250</v>
      </c>
      <c r="C229" s="9" t="s">
        <v>20251</v>
      </c>
      <c r="D229" s="91" t="s">
        <v>20252</v>
      </c>
      <c r="E229" s="91" t="s">
        <v>20253</v>
      </c>
      <c r="F229" s="91" t="s">
        <v>20243</v>
      </c>
      <c r="G229" s="91"/>
    </row>
    <row r="230">
      <c r="A230" s="9" t="s">
        <v>388</v>
      </c>
      <c r="B230" s="18" t="s">
        <v>1006</v>
      </c>
      <c r="C230" s="9" t="s">
        <v>1351</v>
      </c>
      <c r="D230" s="91" t="s">
        <v>20254</v>
      </c>
      <c r="E230" s="91"/>
      <c r="F230" s="91" t="s">
        <v>20243</v>
      </c>
      <c r="G230" s="91"/>
    </row>
    <row r="231">
      <c r="A231" s="9" t="s">
        <v>388</v>
      </c>
      <c r="B231" s="18" t="s">
        <v>1006</v>
      </c>
      <c r="C231" s="9" t="s">
        <v>1351</v>
      </c>
      <c r="D231" s="91" t="s">
        <v>20255</v>
      </c>
      <c r="E231" s="91"/>
      <c r="F231" s="91" t="s">
        <v>20243</v>
      </c>
      <c r="G231" s="91"/>
    </row>
    <row r="232">
      <c r="A232" s="9" t="s">
        <v>388</v>
      </c>
      <c r="B232" s="18" t="s">
        <v>1010</v>
      </c>
      <c r="C232" s="9" t="s">
        <v>20256</v>
      </c>
      <c r="D232" s="91" t="s">
        <v>20257</v>
      </c>
      <c r="E232" s="91"/>
      <c r="F232" s="91" t="s">
        <v>20258</v>
      </c>
      <c r="G232" s="91"/>
    </row>
    <row r="233">
      <c r="A233" s="9" t="s">
        <v>388</v>
      </c>
      <c r="B233" s="18" t="s">
        <v>1010</v>
      </c>
      <c r="C233" s="9"/>
      <c r="D233" s="91"/>
      <c r="E233" s="91"/>
      <c r="F233" s="91" t="s">
        <v>20259</v>
      </c>
      <c r="G233" s="91"/>
    </row>
    <row r="234">
      <c r="A234" s="9" t="s">
        <v>388</v>
      </c>
      <c r="B234" s="18" t="s">
        <v>1010</v>
      </c>
      <c r="C234" s="9" t="s">
        <v>1371</v>
      </c>
      <c r="D234" s="91" t="s">
        <v>20260</v>
      </c>
      <c r="E234" s="91"/>
      <c r="F234" s="91" t="s">
        <v>20261</v>
      </c>
      <c r="G234" s="91"/>
    </row>
    <row r="235">
      <c r="A235" s="9" t="s">
        <v>388</v>
      </c>
      <c r="B235" s="18" t="s">
        <v>1010</v>
      </c>
      <c r="C235" s="9" t="s">
        <v>1371</v>
      </c>
      <c r="D235" s="91" t="s">
        <v>20262</v>
      </c>
      <c r="E235" s="91"/>
      <c r="F235" s="91" t="s">
        <v>20263</v>
      </c>
      <c r="G235" s="91"/>
    </row>
    <row r="236">
      <c r="A236" s="9" t="s">
        <v>388</v>
      </c>
      <c r="B236" s="18" t="s">
        <v>1010</v>
      </c>
      <c r="C236" s="9" t="s">
        <v>1371</v>
      </c>
      <c r="D236" s="91" t="s">
        <v>4782</v>
      </c>
      <c r="E236" s="91"/>
      <c r="F236" s="91" t="s">
        <v>20264</v>
      </c>
      <c r="G236" s="91"/>
    </row>
    <row r="237">
      <c r="A237" s="9" t="s">
        <v>388</v>
      </c>
      <c r="B237" s="18" t="s">
        <v>1010</v>
      </c>
      <c r="C237" s="9"/>
      <c r="D237" s="91"/>
      <c r="E237" s="91"/>
      <c r="F237" s="91" t="s">
        <v>20243</v>
      </c>
      <c r="G237" s="91"/>
    </row>
    <row r="238">
      <c r="A238" s="9" t="s">
        <v>2927</v>
      </c>
      <c r="B238" s="18" t="s">
        <v>14205</v>
      </c>
      <c r="C238" s="9"/>
      <c r="D238" s="91"/>
      <c r="E238" s="91"/>
      <c r="F238" s="91" t="s">
        <v>20243</v>
      </c>
      <c r="G238" s="91"/>
    </row>
    <row r="239">
      <c r="A239" s="9" t="s">
        <v>20265</v>
      </c>
      <c r="B239" s="18" t="s">
        <v>20266</v>
      </c>
      <c r="C239" s="9" t="s">
        <v>20267</v>
      </c>
      <c r="D239" s="91" t="s">
        <v>20268</v>
      </c>
      <c r="E239" s="91" t="s">
        <v>20269</v>
      </c>
      <c r="F239" s="91" t="s">
        <v>20270</v>
      </c>
      <c r="G239" s="91"/>
    </row>
    <row r="240">
      <c r="A240" s="9" t="s">
        <v>14219</v>
      </c>
      <c r="B240" s="18" t="s">
        <v>14220</v>
      </c>
      <c r="C240" s="9"/>
      <c r="D240" s="91" t="s">
        <v>20271</v>
      </c>
      <c r="E240" s="91"/>
      <c r="F240" s="91" t="s">
        <v>20243</v>
      </c>
      <c r="G240" s="91"/>
    </row>
    <row r="241">
      <c r="A241" s="190" t="s">
        <v>20272</v>
      </c>
    </row>
    <row r="242">
      <c r="A242" s="9" t="s">
        <v>388</v>
      </c>
      <c r="B242" s="18" t="s">
        <v>1010</v>
      </c>
      <c r="C242" s="9"/>
      <c r="D242" s="91" t="s">
        <v>20273</v>
      </c>
      <c r="E242" s="91"/>
      <c r="F242" s="91" t="s">
        <v>20274</v>
      </c>
      <c r="G242" s="91"/>
    </row>
    <row r="243">
      <c r="A243" s="9" t="s">
        <v>388</v>
      </c>
      <c r="B243" s="18" t="s">
        <v>1010</v>
      </c>
      <c r="C243" s="9"/>
      <c r="D243" s="91" t="s">
        <v>4779</v>
      </c>
      <c r="E243" s="91"/>
      <c r="F243" s="91" t="s">
        <v>20275</v>
      </c>
      <c r="G243" s="91"/>
    </row>
    <row r="244">
      <c r="A244" s="190" t="s">
        <v>20276</v>
      </c>
    </row>
    <row r="245">
      <c r="A245" s="9" t="s">
        <v>20277</v>
      </c>
      <c r="B245" s="18" t="s">
        <v>20278</v>
      </c>
      <c r="C245" s="9" t="s">
        <v>20279</v>
      </c>
      <c r="D245" s="91" t="s">
        <v>20280</v>
      </c>
      <c r="E245" s="91"/>
      <c r="F245" s="91" t="s">
        <v>20281</v>
      </c>
      <c r="G245" s="91"/>
    </row>
    <row r="246">
      <c r="A246" s="9" t="s">
        <v>20277</v>
      </c>
      <c r="B246" s="18" t="s">
        <v>20278</v>
      </c>
      <c r="C246" s="9" t="s">
        <v>20282</v>
      </c>
      <c r="D246" s="91" t="s">
        <v>20283</v>
      </c>
      <c r="E246" s="91"/>
      <c r="F246" s="91" t="s">
        <v>20281</v>
      </c>
      <c r="G246" s="91"/>
    </row>
    <row r="247">
      <c r="A247" s="9" t="s">
        <v>20277</v>
      </c>
      <c r="B247" s="18" t="s">
        <v>20278</v>
      </c>
      <c r="C247" s="9" t="s">
        <v>20284</v>
      </c>
      <c r="D247" s="91" t="s">
        <v>20285</v>
      </c>
      <c r="E247" s="91"/>
      <c r="F247" s="91" t="s">
        <v>20281</v>
      </c>
      <c r="G247" s="91"/>
    </row>
    <row r="248">
      <c r="A248" s="9" t="s">
        <v>388</v>
      </c>
      <c r="B248" s="18" t="s">
        <v>1006</v>
      </c>
      <c r="C248" s="9"/>
      <c r="D248" s="91" t="s">
        <v>4848</v>
      </c>
      <c r="E248" s="91" t="s">
        <v>20286</v>
      </c>
      <c r="F248" s="91" t="s">
        <v>20281</v>
      </c>
      <c r="G248" s="91"/>
    </row>
    <row r="249">
      <c r="A249" s="9" t="s">
        <v>20287</v>
      </c>
      <c r="B249" s="18" t="s">
        <v>20288</v>
      </c>
      <c r="C249" s="9"/>
      <c r="D249" s="91"/>
      <c r="E249" s="91"/>
      <c r="F249" s="91" t="s">
        <v>20281</v>
      </c>
      <c r="G249" s="91"/>
    </row>
    <row r="250">
      <c r="A250" s="9" t="s">
        <v>20289</v>
      </c>
      <c r="B250" s="18" t="s">
        <v>20290</v>
      </c>
      <c r="C250" s="9" t="s">
        <v>20291</v>
      </c>
      <c r="D250" s="91" t="s">
        <v>20292</v>
      </c>
      <c r="E250" s="91"/>
      <c r="F250" s="91" t="s">
        <v>20281</v>
      </c>
      <c r="G250" s="91"/>
    </row>
    <row r="251">
      <c r="A251" s="9" t="s">
        <v>20289</v>
      </c>
      <c r="B251" s="18" t="s">
        <v>20290</v>
      </c>
      <c r="C251" s="9" t="s">
        <v>20291</v>
      </c>
      <c r="D251" s="91" t="s">
        <v>20293</v>
      </c>
      <c r="E251" s="91"/>
      <c r="F251" s="91" t="s">
        <v>20281</v>
      </c>
      <c r="G251" s="91"/>
    </row>
    <row r="252">
      <c r="A252" s="9" t="s">
        <v>20289</v>
      </c>
      <c r="B252" s="18" t="s">
        <v>20290</v>
      </c>
      <c r="C252" s="9" t="s">
        <v>20294</v>
      </c>
      <c r="D252" s="91" t="s">
        <v>20295</v>
      </c>
      <c r="E252" s="91"/>
      <c r="F252" s="91" t="s">
        <v>20281</v>
      </c>
      <c r="G252" s="91"/>
    </row>
    <row r="253">
      <c r="A253" s="190" t="s">
        <v>20296</v>
      </c>
    </row>
    <row r="254">
      <c r="A254" s="9" t="s">
        <v>19167</v>
      </c>
      <c r="B254" s="18" t="s">
        <v>20297</v>
      </c>
      <c r="C254" s="91"/>
      <c r="D254" s="91"/>
      <c r="E254" s="91"/>
      <c r="F254" s="91"/>
      <c r="G254" s="91"/>
    </row>
    <row r="255">
      <c r="A255" s="9" t="s">
        <v>3436</v>
      </c>
      <c r="B255" s="18" t="s">
        <v>20298</v>
      </c>
      <c r="C255" s="91"/>
      <c r="D255" s="91"/>
      <c r="E255" s="91"/>
      <c r="F255" s="91"/>
      <c r="G255" s="91"/>
    </row>
    <row r="256">
      <c r="A256" s="9" t="s">
        <v>3436</v>
      </c>
      <c r="B256" s="18" t="s">
        <v>18759</v>
      </c>
      <c r="C256" s="91"/>
      <c r="D256" s="91"/>
      <c r="E256" s="91"/>
      <c r="F256" s="91"/>
      <c r="G256" s="91"/>
    </row>
    <row r="257">
      <c r="A257" s="9" t="s">
        <v>2562</v>
      </c>
      <c r="B257" s="18" t="s">
        <v>2563</v>
      </c>
      <c r="C257" s="91"/>
      <c r="D257" s="91"/>
      <c r="E257" s="91"/>
      <c r="F257" s="91"/>
      <c r="G257" s="91"/>
    </row>
    <row r="258">
      <c r="A258" s="9" t="s">
        <v>20299</v>
      </c>
      <c r="B258" s="18" t="s">
        <v>20300</v>
      </c>
      <c r="C258" s="91"/>
      <c r="D258" s="91"/>
      <c r="E258" s="91"/>
      <c r="F258" s="91" t="s">
        <v>20301</v>
      </c>
      <c r="G258" s="91"/>
    </row>
    <row r="259">
      <c r="A259" s="190" t="s">
        <v>20302</v>
      </c>
    </row>
    <row r="260">
      <c r="A260" s="9" t="s">
        <v>326</v>
      </c>
      <c r="B260" s="18" t="s">
        <v>864</v>
      </c>
      <c r="C260" s="9" t="s">
        <v>7706</v>
      </c>
      <c r="D260" s="91" t="s">
        <v>16384</v>
      </c>
      <c r="E260" s="91"/>
      <c r="F260" s="91" t="s">
        <v>20303</v>
      </c>
      <c r="G260" s="91"/>
    </row>
    <row r="261">
      <c r="A261" s="9" t="s">
        <v>687</v>
      </c>
      <c r="B261" s="18" t="s">
        <v>20304</v>
      </c>
      <c r="C261" s="9"/>
      <c r="D261" s="91" t="s">
        <v>20305</v>
      </c>
      <c r="E261" s="91" t="s">
        <v>20306</v>
      </c>
      <c r="F261" s="91" t="s">
        <v>20307</v>
      </c>
      <c r="G261" s="91"/>
    </row>
    <row r="262">
      <c r="A262" s="9" t="s">
        <v>687</v>
      </c>
      <c r="B262" s="18" t="s">
        <v>20308</v>
      </c>
      <c r="C262" s="9"/>
      <c r="D262" s="91" t="s">
        <v>20309</v>
      </c>
      <c r="E262" s="91" t="s">
        <v>20306</v>
      </c>
      <c r="F262" s="91" t="s">
        <v>20310</v>
      </c>
      <c r="G262" s="91"/>
    </row>
    <row r="263">
      <c r="A263" s="9" t="s">
        <v>687</v>
      </c>
      <c r="B263" s="18" t="s">
        <v>20308</v>
      </c>
      <c r="C263" s="9"/>
      <c r="D263" s="91" t="s">
        <v>20309</v>
      </c>
      <c r="E263" s="91" t="s">
        <v>20311</v>
      </c>
      <c r="F263" s="91" t="s">
        <v>20312</v>
      </c>
      <c r="G263" s="91"/>
    </row>
    <row r="264">
      <c r="A264" s="13" t="s">
        <v>687</v>
      </c>
      <c r="B264" s="31" t="s">
        <v>2651</v>
      </c>
      <c r="C264" s="9" t="s">
        <v>2652</v>
      </c>
      <c r="D264" s="25" t="s">
        <v>20313</v>
      </c>
      <c r="E264" s="9" t="s">
        <v>20314</v>
      </c>
      <c r="F264" s="91" t="s">
        <v>20315</v>
      </c>
      <c r="G264" s="91"/>
    </row>
    <row r="265">
      <c r="A265" s="13" t="s">
        <v>687</v>
      </c>
      <c r="B265" s="31" t="s">
        <v>2651</v>
      </c>
      <c r="C265" s="9" t="s">
        <v>2661</v>
      </c>
      <c r="D265" s="9" t="s">
        <v>5350</v>
      </c>
      <c r="E265" s="9" t="s">
        <v>20316</v>
      </c>
      <c r="F265" s="91"/>
      <c r="G265" s="91"/>
    </row>
    <row r="266">
      <c r="A266" s="13" t="s">
        <v>687</v>
      </c>
      <c r="B266" s="31" t="s">
        <v>2651</v>
      </c>
      <c r="C266" s="9" t="s">
        <v>2661</v>
      </c>
      <c r="D266" s="9" t="s">
        <v>20317</v>
      </c>
      <c r="E266" s="9" t="s">
        <v>20318</v>
      </c>
      <c r="F266" s="91"/>
      <c r="G266" s="91"/>
    </row>
    <row r="267">
      <c r="A267" s="13" t="s">
        <v>687</v>
      </c>
      <c r="B267" s="31" t="s">
        <v>2672</v>
      </c>
      <c r="C267" s="9"/>
      <c r="D267" s="9"/>
      <c r="E267" s="9"/>
      <c r="F267" s="91" t="s">
        <v>20319</v>
      </c>
      <c r="G267" s="91"/>
    </row>
    <row r="268">
      <c r="A268" s="13" t="s">
        <v>687</v>
      </c>
      <c r="B268" s="189" t="s">
        <v>693</v>
      </c>
      <c r="C268" s="9" t="s">
        <v>715</v>
      </c>
      <c r="D268" s="9" t="s">
        <v>720</v>
      </c>
      <c r="E268" s="9"/>
      <c r="F268" s="91" t="s">
        <v>20307</v>
      </c>
      <c r="G268" s="91"/>
    </row>
    <row r="269">
      <c r="A269" s="13" t="s">
        <v>687</v>
      </c>
      <c r="B269" s="189" t="s">
        <v>693</v>
      </c>
      <c r="C269" s="9" t="s">
        <v>952</v>
      </c>
      <c r="D269" s="9" t="s">
        <v>20320</v>
      </c>
      <c r="E269" s="9"/>
      <c r="F269" s="91" t="s">
        <v>20321</v>
      </c>
      <c r="G269" s="91"/>
    </row>
    <row r="270">
      <c r="A270" s="13" t="s">
        <v>687</v>
      </c>
      <c r="B270" s="189" t="s">
        <v>693</v>
      </c>
      <c r="C270" s="9" t="s">
        <v>958</v>
      </c>
      <c r="D270" s="9" t="s">
        <v>1606</v>
      </c>
      <c r="E270" s="9"/>
      <c r="F270" s="91" t="s">
        <v>20322</v>
      </c>
      <c r="G270" s="91"/>
    </row>
    <row r="271">
      <c r="A271" s="9" t="s">
        <v>388</v>
      </c>
      <c r="B271" s="18" t="s">
        <v>1006</v>
      </c>
      <c r="C271" s="9"/>
      <c r="D271" s="91" t="s">
        <v>20323</v>
      </c>
      <c r="E271" s="91" t="s">
        <v>20324</v>
      </c>
      <c r="F271" s="91" t="s">
        <v>20325</v>
      </c>
      <c r="G271" s="91"/>
    </row>
    <row r="272">
      <c r="A272" s="9" t="s">
        <v>388</v>
      </c>
      <c r="B272" s="18" t="s">
        <v>1006</v>
      </c>
      <c r="C272" s="9"/>
      <c r="D272" s="91" t="s">
        <v>2114</v>
      </c>
      <c r="E272" s="9"/>
      <c r="F272" s="91" t="s">
        <v>20326</v>
      </c>
      <c r="G272" s="91"/>
    </row>
    <row r="273">
      <c r="A273" s="9" t="s">
        <v>388</v>
      </c>
      <c r="B273" s="18" t="s">
        <v>1006</v>
      </c>
      <c r="C273" s="9"/>
      <c r="D273" s="91" t="s">
        <v>20327</v>
      </c>
      <c r="E273" s="9"/>
      <c r="F273" s="91" t="s">
        <v>20326</v>
      </c>
      <c r="G273" s="91"/>
    </row>
    <row r="274">
      <c r="A274" s="9" t="s">
        <v>388</v>
      </c>
      <c r="B274" s="18" t="s">
        <v>1392</v>
      </c>
      <c r="C274" s="9"/>
      <c r="D274" s="91" t="s">
        <v>20328</v>
      </c>
      <c r="E274" s="9"/>
      <c r="F274" s="91" t="s">
        <v>20329</v>
      </c>
      <c r="G274" s="91"/>
    </row>
    <row r="275">
      <c r="A275" s="190" t="s">
        <v>20330</v>
      </c>
    </row>
    <row r="276">
      <c r="A276" s="42" t="s">
        <v>687</v>
      </c>
      <c r="B276" s="31" t="s">
        <v>2651</v>
      </c>
      <c r="C276" s="9"/>
      <c r="D276" s="9"/>
      <c r="E276" s="42" t="s">
        <v>4672</v>
      </c>
      <c r="F276" s="42"/>
      <c r="G276" s="42"/>
    </row>
    <row r="277">
      <c r="A277" s="42" t="s">
        <v>687</v>
      </c>
      <c r="B277" s="189" t="s">
        <v>693</v>
      </c>
      <c r="C277" s="9" t="s">
        <v>715</v>
      </c>
      <c r="D277" s="9" t="s">
        <v>720</v>
      </c>
      <c r="E277" s="42"/>
      <c r="F277" s="42"/>
      <c r="G277" s="42"/>
    </row>
    <row r="278">
      <c r="A278" s="42" t="s">
        <v>2764</v>
      </c>
      <c r="B278" s="38" t="s">
        <v>3278</v>
      </c>
      <c r="C278" s="42"/>
      <c r="D278" s="42"/>
      <c r="E278" s="42" t="s">
        <v>20331</v>
      </c>
      <c r="F278" s="90" t="s">
        <v>152</v>
      </c>
      <c r="G278" s="42"/>
    </row>
    <row r="279">
      <c r="A279" s="17"/>
    </row>
    <row r="280">
      <c r="A280" s="15"/>
    </row>
    <row r="283">
      <c r="A283" s="1"/>
    </row>
    <row r="284">
      <c r="A284" s="38" t="s">
        <v>20332</v>
      </c>
    </row>
    <row r="285">
      <c r="A285" s="1"/>
    </row>
    <row r="286">
      <c r="A286" s="190" t="s">
        <v>20333</v>
      </c>
    </row>
    <row r="287">
      <c r="A287" s="9" t="s">
        <v>1402</v>
      </c>
      <c r="B287" s="18" t="s">
        <v>1403</v>
      </c>
      <c r="C287" s="9"/>
      <c r="D287" s="91" t="s">
        <v>1407</v>
      </c>
      <c r="E287" s="91"/>
      <c r="F287" s="10" t="s">
        <v>20334</v>
      </c>
      <c r="G287" s="15"/>
    </row>
    <row r="288">
      <c r="A288" s="9" t="s">
        <v>1035</v>
      </c>
      <c r="B288" s="18" t="s">
        <v>5059</v>
      </c>
      <c r="C288" s="9" t="s">
        <v>20335</v>
      </c>
      <c r="D288" s="91" t="s">
        <v>20336</v>
      </c>
      <c r="E288" s="91" t="s">
        <v>20337</v>
      </c>
      <c r="F288" s="10" t="s">
        <v>20338</v>
      </c>
      <c r="G288" s="15"/>
    </row>
    <row r="289">
      <c r="A289" s="9" t="s">
        <v>1035</v>
      </c>
      <c r="B289" s="18" t="s">
        <v>5059</v>
      </c>
      <c r="C289" s="9" t="s">
        <v>20339</v>
      </c>
      <c r="D289" s="91" t="s">
        <v>20336</v>
      </c>
      <c r="E289" s="91" t="s">
        <v>20340</v>
      </c>
      <c r="F289" s="10" t="s">
        <v>20338</v>
      </c>
      <c r="G289" s="15"/>
    </row>
    <row r="290">
      <c r="A290" s="1"/>
    </row>
    <row r="291">
      <c r="A291" s="15"/>
    </row>
    <row r="294">
      <c r="A294" s="1"/>
      <c r="B294" s="1"/>
      <c r="C294" s="1"/>
      <c r="D294" s="1"/>
      <c r="E294" s="1"/>
      <c r="F294" s="1"/>
      <c r="G294" s="1"/>
    </row>
    <row r="295">
      <c r="A295" s="38" t="s">
        <v>19851</v>
      </c>
      <c r="B295" s="38"/>
      <c r="C295" s="38"/>
      <c r="D295" s="38"/>
      <c r="E295" s="38"/>
      <c r="F295" s="38"/>
      <c r="G295" s="38"/>
    </row>
    <row r="296">
      <c r="A296" s="1"/>
      <c r="B296" s="1"/>
      <c r="C296" s="1"/>
      <c r="D296" s="1"/>
      <c r="E296" s="1"/>
      <c r="F296" s="1"/>
      <c r="G296" s="1"/>
    </row>
    <row r="297">
      <c r="A297" s="190" t="s">
        <v>20341</v>
      </c>
    </row>
    <row r="298">
      <c r="A298" s="9" t="s">
        <v>5679</v>
      </c>
      <c r="B298" s="18" t="s">
        <v>19913</v>
      </c>
      <c r="C298" s="9" t="s">
        <v>20342</v>
      </c>
      <c r="D298" s="9" t="s">
        <v>20343</v>
      </c>
      <c r="E298" s="9"/>
      <c r="F298" s="9" t="s">
        <v>20344</v>
      </c>
      <c r="G298" s="9"/>
    </row>
    <row r="299">
      <c r="A299" s="9" t="s">
        <v>5679</v>
      </c>
      <c r="B299" s="18" t="s">
        <v>19913</v>
      </c>
      <c r="C299" s="9" t="s">
        <v>20345</v>
      </c>
      <c r="D299" s="9" t="s">
        <v>20346</v>
      </c>
      <c r="E299" s="9"/>
      <c r="F299" s="9" t="s">
        <v>20344</v>
      </c>
      <c r="G299" s="9"/>
    </row>
    <row r="300">
      <c r="A300" s="9" t="s">
        <v>5679</v>
      </c>
      <c r="B300" s="18" t="s">
        <v>19913</v>
      </c>
      <c r="C300" s="9" t="s">
        <v>20347</v>
      </c>
      <c r="D300" s="9" t="s">
        <v>20348</v>
      </c>
      <c r="E300" s="9"/>
      <c r="F300" s="9" t="s">
        <v>20344</v>
      </c>
      <c r="G300" s="9"/>
    </row>
    <row r="301">
      <c r="A301" s="9" t="s">
        <v>5679</v>
      </c>
      <c r="B301" s="18" t="s">
        <v>19913</v>
      </c>
      <c r="C301" s="9" t="s">
        <v>20349</v>
      </c>
      <c r="D301" s="9" t="s">
        <v>20350</v>
      </c>
      <c r="E301" s="9"/>
      <c r="F301" s="9" t="s">
        <v>20344</v>
      </c>
      <c r="G301" s="9"/>
    </row>
    <row r="302">
      <c r="A302" s="190" t="s">
        <v>20351</v>
      </c>
    </row>
    <row r="303">
      <c r="A303" s="9" t="s">
        <v>230</v>
      </c>
      <c r="B303" s="18" t="s">
        <v>240</v>
      </c>
      <c r="C303" s="9" t="s">
        <v>6384</v>
      </c>
      <c r="D303" s="91" t="s">
        <v>20352</v>
      </c>
      <c r="E303" s="9"/>
      <c r="F303" s="9" t="s">
        <v>20353</v>
      </c>
      <c r="G303" s="9"/>
    </row>
    <row r="304">
      <c r="A304" s="1" t="s">
        <v>20354</v>
      </c>
    </row>
    <row r="305">
      <c r="A305" s="9" t="s">
        <v>10828</v>
      </c>
      <c r="B305" s="18" t="s">
        <v>12284</v>
      </c>
      <c r="C305" s="91" t="s">
        <v>20355</v>
      </c>
      <c r="D305" s="91" t="s">
        <v>20356</v>
      </c>
      <c r="E305" s="91"/>
      <c r="F305" s="91" t="s">
        <v>20357</v>
      </c>
      <c r="G305" s="10"/>
    </row>
    <row r="306">
      <c r="A306" s="9" t="s">
        <v>10828</v>
      </c>
      <c r="B306" s="18" t="s">
        <v>12284</v>
      </c>
      <c r="C306" s="91" t="s">
        <v>20358</v>
      </c>
      <c r="D306" s="91" t="s">
        <v>20359</v>
      </c>
      <c r="E306" s="91"/>
      <c r="F306" s="91" t="s">
        <v>20360</v>
      </c>
      <c r="G306" s="10"/>
    </row>
    <row r="307">
      <c r="A307" s="9" t="s">
        <v>10828</v>
      </c>
      <c r="B307" s="18" t="s">
        <v>12284</v>
      </c>
      <c r="C307" s="91" t="s">
        <v>20361</v>
      </c>
      <c r="D307" s="91" t="s">
        <v>20362</v>
      </c>
      <c r="E307" s="91"/>
      <c r="F307" s="91" t="s">
        <v>20363</v>
      </c>
      <c r="G307" s="10"/>
    </row>
    <row r="308">
      <c r="A308" s="9" t="s">
        <v>10828</v>
      </c>
      <c r="B308" s="18" t="s">
        <v>12284</v>
      </c>
      <c r="C308" s="91" t="s">
        <v>20364</v>
      </c>
      <c r="D308" s="91" t="s">
        <v>20365</v>
      </c>
      <c r="E308" s="91"/>
      <c r="F308" s="25" t="s">
        <v>20366</v>
      </c>
      <c r="G308" s="10"/>
    </row>
    <row r="309">
      <c r="A309" s="9" t="s">
        <v>10828</v>
      </c>
      <c r="B309" s="18" t="s">
        <v>12284</v>
      </c>
      <c r="C309" s="91" t="s">
        <v>20367</v>
      </c>
      <c r="D309" s="91" t="s">
        <v>20368</v>
      </c>
      <c r="E309" s="91"/>
      <c r="F309" s="91" t="s">
        <v>20363</v>
      </c>
      <c r="G309" s="10"/>
    </row>
    <row r="310">
      <c r="A310" s="9" t="s">
        <v>10828</v>
      </c>
      <c r="B310" s="18" t="s">
        <v>12284</v>
      </c>
      <c r="C310" s="91" t="s">
        <v>20369</v>
      </c>
      <c r="D310" s="91" t="s">
        <v>20370</v>
      </c>
      <c r="E310" s="91"/>
      <c r="F310" s="91" t="s">
        <v>20366</v>
      </c>
      <c r="G310" s="10"/>
    </row>
    <row r="311">
      <c r="A311" s="9" t="s">
        <v>10828</v>
      </c>
      <c r="B311" s="18" t="s">
        <v>12284</v>
      </c>
      <c r="C311" s="91" t="s">
        <v>20371</v>
      </c>
      <c r="D311" s="91" t="s">
        <v>20372</v>
      </c>
      <c r="E311" s="91"/>
      <c r="F311" s="91" t="s">
        <v>20366</v>
      </c>
      <c r="G311" s="10"/>
    </row>
    <row r="312">
      <c r="A312" s="9" t="s">
        <v>10828</v>
      </c>
      <c r="B312" s="18" t="s">
        <v>12284</v>
      </c>
      <c r="C312" s="91" t="s">
        <v>20373</v>
      </c>
      <c r="D312" s="91" t="s">
        <v>11617</v>
      </c>
      <c r="E312" s="91"/>
      <c r="F312" s="91" t="s">
        <v>20366</v>
      </c>
      <c r="G312" s="10"/>
    </row>
    <row r="313">
      <c r="A313" s="9" t="s">
        <v>10828</v>
      </c>
      <c r="B313" s="18" t="s">
        <v>20374</v>
      </c>
      <c r="C313" s="25" t="s">
        <v>20375</v>
      </c>
      <c r="D313" s="91" t="s">
        <v>20376</v>
      </c>
      <c r="E313" s="91"/>
      <c r="F313" s="91" t="s">
        <v>20360</v>
      </c>
      <c r="G313" s="10"/>
    </row>
    <row r="314">
      <c r="A314" s="9" t="s">
        <v>4788</v>
      </c>
      <c r="B314" s="18" t="s">
        <v>15320</v>
      </c>
      <c r="C314" s="91" t="s">
        <v>20377</v>
      </c>
      <c r="D314" s="91" t="s">
        <v>20378</v>
      </c>
      <c r="E314" s="91"/>
      <c r="F314" s="91" t="s">
        <v>20379</v>
      </c>
      <c r="G314" s="10"/>
    </row>
    <row r="315">
      <c r="A315" s="9" t="s">
        <v>1454</v>
      </c>
      <c r="B315" s="18" t="s">
        <v>8757</v>
      </c>
      <c r="C315" s="91" t="s">
        <v>19471</v>
      </c>
      <c r="D315" s="91" t="s">
        <v>20380</v>
      </c>
      <c r="E315" s="91"/>
      <c r="F315" s="91" t="s">
        <v>20381</v>
      </c>
      <c r="G315" s="10"/>
    </row>
    <row r="316">
      <c r="A316" s="13" t="s">
        <v>1454</v>
      </c>
      <c r="B316" s="189" t="s">
        <v>8757</v>
      </c>
      <c r="C316" s="91" t="s">
        <v>20382</v>
      </c>
      <c r="D316" s="91" t="s">
        <v>13783</v>
      </c>
      <c r="E316" s="91" t="s">
        <v>20383</v>
      </c>
      <c r="F316" s="91" t="s">
        <v>20381</v>
      </c>
      <c r="G316" s="10"/>
    </row>
    <row r="317">
      <c r="A317" s="9" t="s">
        <v>1454</v>
      </c>
      <c r="B317" s="18" t="s">
        <v>14720</v>
      </c>
      <c r="C317" s="91" t="s">
        <v>20384</v>
      </c>
      <c r="D317" s="91" t="s">
        <v>20385</v>
      </c>
      <c r="E317" s="91"/>
      <c r="F317" s="91" t="s">
        <v>20386</v>
      </c>
      <c r="G317" s="10"/>
    </row>
    <row r="318">
      <c r="A318" s="9" t="s">
        <v>1454</v>
      </c>
      <c r="B318" s="18" t="s">
        <v>14720</v>
      </c>
      <c r="C318" s="91" t="s">
        <v>20387</v>
      </c>
      <c r="D318" s="91"/>
      <c r="E318" s="91" t="s">
        <v>2010</v>
      </c>
      <c r="F318" s="91" t="s">
        <v>20388</v>
      </c>
      <c r="G318" s="10"/>
    </row>
    <row r="319">
      <c r="A319" s="9" t="s">
        <v>1454</v>
      </c>
      <c r="B319" s="18" t="s">
        <v>14720</v>
      </c>
      <c r="C319" s="91" t="s">
        <v>20389</v>
      </c>
      <c r="D319" s="91"/>
      <c r="E319" s="91" t="s">
        <v>20390</v>
      </c>
      <c r="F319" s="91" t="s">
        <v>20388</v>
      </c>
      <c r="G319" s="10"/>
    </row>
    <row r="320">
      <c r="A320" s="9" t="s">
        <v>1454</v>
      </c>
      <c r="B320" s="18" t="s">
        <v>14720</v>
      </c>
      <c r="C320" s="91" t="s">
        <v>20391</v>
      </c>
      <c r="D320" s="91"/>
      <c r="E320" s="91"/>
      <c r="F320" s="91" t="s">
        <v>20388</v>
      </c>
      <c r="G320" s="10"/>
    </row>
    <row r="321">
      <c r="A321" s="9" t="s">
        <v>1454</v>
      </c>
      <c r="B321" s="18" t="s">
        <v>14720</v>
      </c>
      <c r="C321" s="91" t="s">
        <v>20392</v>
      </c>
      <c r="D321" s="91" t="s">
        <v>20393</v>
      </c>
      <c r="E321" s="91" t="s">
        <v>20394</v>
      </c>
      <c r="F321" s="91" t="s">
        <v>20395</v>
      </c>
      <c r="G321" s="10"/>
    </row>
    <row r="322">
      <c r="A322" s="9" t="s">
        <v>1454</v>
      </c>
      <c r="B322" s="18" t="s">
        <v>14720</v>
      </c>
      <c r="C322" s="91" t="s">
        <v>20396</v>
      </c>
      <c r="D322" s="91" t="s">
        <v>20397</v>
      </c>
      <c r="E322" s="91"/>
      <c r="F322" s="91" t="s">
        <v>20395</v>
      </c>
      <c r="G322" s="10"/>
    </row>
    <row r="323">
      <c r="A323" s="9" t="s">
        <v>1454</v>
      </c>
      <c r="B323" s="18" t="s">
        <v>14720</v>
      </c>
      <c r="C323" s="91" t="s">
        <v>20398</v>
      </c>
      <c r="D323" s="91"/>
      <c r="E323" s="91"/>
      <c r="F323" s="91" t="s">
        <v>20395</v>
      </c>
      <c r="G323" s="10"/>
    </row>
    <row r="324">
      <c r="A324" s="9" t="s">
        <v>1454</v>
      </c>
      <c r="B324" s="18" t="s">
        <v>14720</v>
      </c>
      <c r="C324" s="91" t="s">
        <v>20399</v>
      </c>
      <c r="D324" s="91"/>
      <c r="E324" s="91"/>
      <c r="F324" s="91" t="s">
        <v>20388</v>
      </c>
      <c r="G324" s="10"/>
    </row>
    <row r="325">
      <c r="A325" s="9" t="s">
        <v>1454</v>
      </c>
      <c r="B325" s="18" t="s">
        <v>14720</v>
      </c>
      <c r="C325" s="91" t="s">
        <v>20400</v>
      </c>
      <c r="D325" s="91"/>
      <c r="E325" s="91"/>
      <c r="F325" s="91" t="s">
        <v>20395</v>
      </c>
      <c r="G325" s="10"/>
    </row>
    <row r="326">
      <c r="A326" s="9" t="s">
        <v>1454</v>
      </c>
      <c r="B326" s="18" t="s">
        <v>14720</v>
      </c>
      <c r="C326" s="91" t="s">
        <v>20401</v>
      </c>
      <c r="D326" s="91" t="s">
        <v>6511</v>
      </c>
      <c r="E326" s="91"/>
      <c r="F326" s="91" t="s">
        <v>20395</v>
      </c>
      <c r="G326" s="10"/>
    </row>
    <row r="327">
      <c r="A327" s="9" t="s">
        <v>4371</v>
      </c>
      <c r="B327" s="18" t="s">
        <v>12450</v>
      </c>
      <c r="C327" s="91" t="s">
        <v>20402</v>
      </c>
      <c r="D327" s="91" t="s">
        <v>20403</v>
      </c>
      <c r="E327" s="91" t="s">
        <v>20404</v>
      </c>
      <c r="F327" s="91" t="s">
        <v>20405</v>
      </c>
      <c r="G327" s="10"/>
    </row>
    <row r="328">
      <c r="A328" s="9" t="s">
        <v>230</v>
      </c>
      <c r="B328" s="18" t="s">
        <v>10943</v>
      </c>
      <c r="C328" s="91" t="s">
        <v>2598</v>
      </c>
      <c r="D328" s="91" t="s">
        <v>12749</v>
      </c>
      <c r="E328" s="91"/>
      <c r="F328" s="91" t="s">
        <v>20406</v>
      </c>
      <c r="G328" s="10"/>
    </row>
    <row r="329">
      <c r="A329" s="13" t="s">
        <v>230</v>
      </c>
      <c r="B329" s="189" t="s">
        <v>10943</v>
      </c>
      <c r="C329" s="84" t="s">
        <v>2598</v>
      </c>
      <c r="D329" s="84" t="s">
        <v>18836</v>
      </c>
      <c r="E329" s="84"/>
      <c r="F329" s="84" t="s">
        <v>20407</v>
      </c>
      <c r="G329" s="138"/>
    </row>
    <row r="330">
      <c r="A330" s="25" t="s">
        <v>5679</v>
      </c>
      <c r="B330" s="18" t="s">
        <v>19913</v>
      </c>
      <c r="C330" s="91" t="s">
        <v>587</v>
      </c>
      <c r="D330" s="91" t="s">
        <v>20408</v>
      </c>
      <c r="E330" s="91"/>
      <c r="F330" s="91" t="s">
        <v>20409</v>
      </c>
      <c r="G330" s="10"/>
    </row>
    <row r="331">
      <c r="A331" s="25" t="s">
        <v>5679</v>
      </c>
      <c r="B331" s="18" t="s">
        <v>19913</v>
      </c>
      <c r="C331" s="91" t="s">
        <v>20410</v>
      </c>
      <c r="D331" s="91" t="s">
        <v>20411</v>
      </c>
      <c r="E331" s="91"/>
      <c r="F331" s="91" t="s">
        <v>20360</v>
      </c>
      <c r="G331" s="10"/>
    </row>
    <row r="332">
      <c r="A332" s="14" t="s">
        <v>5679</v>
      </c>
      <c r="B332" s="18" t="s">
        <v>11719</v>
      </c>
      <c r="C332" s="91" t="s">
        <v>14526</v>
      </c>
      <c r="D332" s="91" t="s">
        <v>19915</v>
      </c>
      <c r="E332" s="91"/>
      <c r="F332" s="91" t="s">
        <v>20366</v>
      </c>
      <c r="G332" s="10"/>
    </row>
    <row r="333">
      <c r="A333" s="14" t="s">
        <v>1035</v>
      </c>
      <c r="B333" s="18" t="s">
        <v>5059</v>
      </c>
      <c r="C333" s="91"/>
      <c r="D333" s="91"/>
      <c r="E333" s="91"/>
      <c r="F333" s="91" t="s">
        <v>20381</v>
      </c>
      <c r="G333" s="10"/>
    </row>
    <row r="334">
      <c r="A334" s="14" t="s">
        <v>234</v>
      </c>
      <c r="B334" s="18" t="s">
        <v>14070</v>
      </c>
      <c r="C334" s="9" t="s">
        <v>20412</v>
      </c>
      <c r="D334" s="91" t="s">
        <v>15115</v>
      </c>
      <c r="E334" s="91"/>
      <c r="F334" s="91" t="s">
        <v>20388</v>
      </c>
      <c r="G334" s="10"/>
    </row>
    <row r="335">
      <c r="A335" s="190" t="s">
        <v>20413</v>
      </c>
    </row>
    <row r="336">
      <c r="A336" s="9" t="s">
        <v>14528</v>
      </c>
      <c r="B336" s="18" t="s">
        <v>20414</v>
      </c>
      <c r="C336" s="9"/>
      <c r="D336" s="91"/>
      <c r="E336" s="91"/>
      <c r="F336" s="10"/>
      <c r="G336" s="15"/>
    </row>
    <row r="337">
      <c r="A337" s="9" t="s">
        <v>248</v>
      </c>
      <c r="B337" s="18" t="s">
        <v>4908</v>
      </c>
      <c r="C337" s="9"/>
      <c r="D337" s="91"/>
      <c r="E337" s="91"/>
      <c r="F337" s="10"/>
      <c r="G337" s="15"/>
    </row>
    <row r="338">
      <c r="A338" s="9" t="s">
        <v>248</v>
      </c>
      <c r="B338" s="18" t="s">
        <v>7043</v>
      </c>
      <c r="C338" s="9"/>
      <c r="D338" s="91"/>
      <c r="E338" s="91"/>
      <c r="F338" s="10"/>
      <c r="G338" s="15"/>
    </row>
    <row r="339">
      <c r="A339" s="9" t="s">
        <v>248</v>
      </c>
      <c r="B339" s="18" t="s">
        <v>5459</v>
      </c>
      <c r="C339" s="9"/>
      <c r="D339" s="91"/>
      <c r="E339" s="91"/>
      <c r="F339" s="10"/>
      <c r="G339" s="15"/>
    </row>
    <row r="340">
      <c r="A340" s="1"/>
      <c r="B340" s="1"/>
      <c r="C340" s="1"/>
      <c r="D340" s="1"/>
      <c r="E340" s="1"/>
      <c r="F340" s="1"/>
      <c r="G340" s="1"/>
    </row>
    <row r="341">
      <c r="A341" s="15"/>
    </row>
    <row r="344">
      <c r="A344" s="1"/>
      <c r="B344" s="1"/>
      <c r="C344" s="1"/>
      <c r="D344" s="1"/>
      <c r="E344" s="1"/>
      <c r="F344" s="1"/>
      <c r="G344" s="1"/>
    </row>
    <row r="345">
      <c r="A345" s="38" t="s">
        <v>19854</v>
      </c>
      <c r="B345" s="38"/>
      <c r="C345" s="38"/>
      <c r="D345" s="38"/>
      <c r="E345" s="38"/>
      <c r="F345" s="38"/>
      <c r="G345" s="38"/>
    </row>
    <row r="346">
      <c r="A346" s="1"/>
      <c r="B346" s="1"/>
      <c r="C346" s="1"/>
      <c r="D346" s="1"/>
      <c r="E346" s="1"/>
      <c r="F346" s="1"/>
      <c r="G346" s="1"/>
    </row>
    <row r="347">
      <c r="A347" s="190" t="s">
        <v>20415</v>
      </c>
    </row>
    <row r="348">
      <c r="A348" s="14" t="s">
        <v>230</v>
      </c>
      <c r="B348" s="18" t="s">
        <v>368</v>
      </c>
      <c r="C348" s="14"/>
      <c r="D348" s="14"/>
      <c r="E348" s="14" t="s">
        <v>20416</v>
      </c>
      <c r="F348" s="14" t="s">
        <v>20417</v>
      </c>
      <c r="G348" s="159"/>
    </row>
    <row r="349">
      <c r="A349" s="14" t="s">
        <v>248</v>
      </c>
      <c r="B349" s="18" t="s">
        <v>4496</v>
      </c>
      <c r="C349" s="14" t="s">
        <v>4504</v>
      </c>
      <c r="D349" s="14" t="s">
        <v>20418</v>
      </c>
      <c r="E349" s="13"/>
      <c r="F349" s="14" t="s">
        <v>20417</v>
      </c>
      <c r="G349" s="159"/>
    </row>
    <row r="350">
      <c r="A350" s="14" t="s">
        <v>248</v>
      </c>
      <c r="B350" s="18" t="s">
        <v>4496</v>
      </c>
      <c r="C350" s="9" t="s">
        <v>20419</v>
      </c>
      <c r="D350" s="91" t="s">
        <v>20420</v>
      </c>
      <c r="E350" s="14"/>
      <c r="F350" s="14" t="s">
        <v>20417</v>
      </c>
      <c r="G350" s="159"/>
    </row>
    <row r="351">
      <c r="A351" s="14" t="s">
        <v>248</v>
      </c>
      <c r="B351" s="18" t="s">
        <v>4496</v>
      </c>
      <c r="C351" s="9" t="s">
        <v>10713</v>
      </c>
      <c r="D351" s="91" t="s">
        <v>10714</v>
      </c>
      <c r="E351" s="14"/>
      <c r="F351" s="14" t="s">
        <v>20417</v>
      </c>
      <c r="G351" s="159"/>
    </row>
    <row r="352">
      <c r="A352" s="14" t="s">
        <v>248</v>
      </c>
      <c r="B352" s="18" t="s">
        <v>249</v>
      </c>
      <c r="C352" s="14" t="s">
        <v>254</v>
      </c>
      <c r="D352" s="91" t="s">
        <v>20421</v>
      </c>
      <c r="E352" s="14"/>
      <c r="F352" s="14" t="s">
        <v>20422</v>
      </c>
      <c r="G352" s="159"/>
    </row>
    <row r="353">
      <c r="A353" s="14" t="s">
        <v>248</v>
      </c>
      <c r="B353" s="18" t="s">
        <v>249</v>
      </c>
      <c r="C353" s="14" t="s">
        <v>254</v>
      </c>
      <c r="D353" s="91" t="s">
        <v>20423</v>
      </c>
      <c r="E353" s="14"/>
      <c r="F353" s="14" t="s">
        <v>20422</v>
      </c>
      <c r="G353" s="159"/>
    </row>
    <row r="354">
      <c r="A354" s="14" t="s">
        <v>248</v>
      </c>
      <c r="B354" s="18" t="s">
        <v>249</v>
      </c>
      <c r="C354" s="14" t="s">
        <v>254</v>
      </c>
      <c r="D354" s="91" t="s">
        <v>276</v>
      </c>
      <c r="E354" s="14"/>
      <c r="F354" s="14" t="s">
        <v>20422</v>
      </c>
      <c r="G354" s="159"/>
    </row>
    <row r="355">
      <c r="A355" s="14" t="s">
        <v>248</v>
      </c>
      <c r="B355" s="18" t="s">
        <v>249</v>
      </c>
      <c r="C355" s="14" t="s">
        <v>254</v>
      </c>
      <c r="D355" s="91" t="s">
        <v>20424</v>
      </c>
      <c r="E355" s="14"/>
      <c r="F355" s="14" t="s">
        <v>20422</v>
      </c>
      <c r="G355" s="159"/>
    </row>
    <row r="356">
      <c r="A356" s="14" t="s">
        <v>248</v>
      </c>
      <c r="B356" s="18" t="s">
        <v>249</v>
      </c>
      <c r="C356" s="14" t="s">
        <v>254</v>
      </c>
      <c r="D356" s="91" t="s">
        <v>20425</v>
      </c>
      <c r="E356" s="14"/>
      <c r="F356" s="14" t="s">
        <v>20422</v>
      </c>
      <c r="G356" s="159"/>
    </row>
    <row r="357">
      <c r="A357" s="190" t="s">
        <v>20426</v>
      </c>
    </row>
    <row r="358">
      <c r="A358" s="14" t="s">
        <v>230</v>
      </c>
      <c r="B358" s="18" t="s">
        <v>368</v>
      </c>
      <c r="C358" s="14"/>
      <c r="D358" s="14"/>
      <c r="E358" s="14" t="s">
        <v>1632</v>
      </c>
      <c r="F358" s="14" t="s">
        <v>3345</v>
      </c>
      <c r="G358" s="159"/>
    </row>
    <row r="359">
      <c r="A359" s="14" t="s">
        <v>230</v>
      </c>
      <c r="B359" s="18" t="s">
        <v>368</v>
      </c>
      <c r="C359" s="14"/>
      <c r="D359" s="14"/>
      <c r="E359" s="14" t="s">
        <v>20427</v>
      </c>
      <c r="F359" s="14" t="s">
        <v>3345</v>
      </c>
      <c r="G359" s="159"/>
    </row>
    <row r="360">
      <c r="A360" s="14" t="s">
        <v>248</v>
      </c>
      <c r="B360" s="18" t="s">
        <v>4496</v>
      </c>
      <c r="C360" s="14" t="s">
        <v>4504</v>
      </c>
      <c r="D360" s="14" t="s">
        <v>15934</v>
      </c>
      <c r="E360" s="14"/>
      <c r="F360" s="14" t="s">
        <v>20428</v>
      </c>
      <c r="G360" s="159"/>
    </row>
    <row r="361">
      <c r="A361" s="14" t="s">
        <v>248</v>
      </c>
      <c r="B361" s="18" t="s">
        <v>4496</v>
      </c>
      <c r="C361" s="14" t="s">
        <v>4504</v>
      </c>
      <c r="D361" s="14" t="s">
        <v>20429</v>
      </c>
      <c r="E361" s="14"/>
      <c r="F361" s="14" t="s">
        <v>5968</v>
      </c>
      <c r="G361" s="159"/>
    </row>
    <row r="362">
      <c r="A362" s="14" t="s">
        <v>248</v>
      </c>
      <c r="B362" s="18" t="s">
        <v>249</v>
      </c>
      <c r="C362" s="14" t="s">
        <v>254</v>
      </c>
      <c r="D362" s="14" t="s">
        <v>294</v>
      </c>
      <c r="E362" s="14"/>
      <c r="F362" s="14" t="s">
        <v>4255</v>
      </c>
      <c r="G362" s="159"/>
    </row>
    <row r="363">
      <c r="A363" s="14" t="s">
        <v>248</v>
      </c>
      <c r="B363" s="18" t="s">
        <v>249</v>
      </c>
      <c r="C363" s="14" t="s">
        <v>254</v>
      </c>
      <c r="D363" s="14" t="s">
        <v>7684</v>
      </c>
      <c r="E363" s="14" t="s">
        <v>20430</v>
      </c>
      <c r="F363" s="14" t="s">
        <v>20431</v>
      </c>
      <c r="G363" s="159"/>
    </row>
    <row r="364">
      <c r="A364" s="14" t="s">
        <v>248</v>
      </c>
      <c r="B364" s="18" t="s">
        <v>11069</v>
      </c>
      <c r="C364" s="14" t="s">
        <v>4581</v>
      </c>
      <c r="D364" s="14" t="s">
        <v>20432</v>
      </c>
      <c r="E364" s="13"/>
      <c r="F364" s="14" t="s">
        <v>20433</v>
      </c>
      <c r="G364" s="159"/>
    </row>
    <row r="365">
      <c r="A365" s="190" t="s">
        <v>20434</v>
      </c>
    </row>
    <row r="366">
      <c r="A366" s="14" t="s">
        <v>316</v>
      </c>
      <c r="B366" s="18" t="s">
        <v>4803</v>
      </c>
      <c r="C366" s="14"/>
      <c r="D366" s="14"/>
      <c r="E366" s="14" t="s">
        <v>710</v>
      </c>
      <c r="F366" s="14" t="s">
        <v>20435</v>
      </c>
      <c r="G366" s="159"/>
    </row>
    <row r="367">
      <c r="A367" s="14" t="s">
        <v>316</v>
      </c>
      <c r="B367" s="18" t="s">
        <v>4803</v>
      </c>
      <c r="C367" s="14"/>
      <c r="D367" s="14"/>
      <c r="E367" s="14" t="s">
        <v>20436</v>
      </c>
      <c r="F367" s="14" t="s">
        <v>20437</v>
      </c>
      <c r="G367" s="159"/>
    </row>
    <row r="368">
      <c r="A368" s="14" t="s">
        <v>8825</v>
      </c>
      <c r="B368" s="18" t="s">
        <v>4791</v>
      </c>
      <c r="C368" s="14"/>
      <c r="D368" s="14"/>
      <c r="E368" s="14" t="s">
        <v>1396</v>
      </c>
      <c r="F368" s="14" t="s">
        <v>20438</v>
      </c>
      <c r="G368" s="159"/>
    </row>
    <row r="369">
      <c r="A369" s="14" t="s">
        <v>230</v>
      </c>
      <c r="B369" s="18" t="s">
        <v>20439</v>
      </c>
      <c r="C369" s="14"/>
      <c r="D369" s="14"/>
      <c r="E369" s="13"/>
      <c r="F369" s="14"/>
      <c r="G369" s="159"/>
    </row>
    <row r="370">
      <c r="A370" s="14" t="s">
        <v>687</v>
      </c>
      <c r="B370" s="18" t="s">
        <v>368</v>
      </c>
      <c r="C370" s="14"/>
      <c r="D370" s="14"/>
      <c r="E370" s="13"/>
      <c r="F370" s="14"/>
      <c r="G370" s="159"/>
    </row>
    <row r="371">
      <c r="A371" s="14" t="s">
        <v>17672</v>
      </c>
      <c r="B371" s="18" t="s">
        <v>20440</v>
      </c>
      <c r="C371" s="14"/>
      <c r="D371" s="14"/>
      <c r="E371" s="13"/>
      <c r="F371" s="14"/>
      <c r="G371" s="159"/>
    </row>
    <row r="372">
      <c r="A372" s="14" t="s">
        <v>248</v>
      </c>
      <c r="B372" s="18" t="s">
        <v>5996</v>
      </c>
      <c r="C372" s="14"/>
      <c r="D372" s="14"/>
      <c r="E372" s="13"/>
      <c r="F372" s="14" t="s">
        <v>20441</v>
      </c>
      <c r="G372" s="159"/>
    </row>
    <row r="373">
      <c r="A373" s="14" t="s">
        <v>566</v>
      </c>
      <c r="B373" s="18" t="s">
        <v>14588</v>
      </c>
      <c r="C373" s="14"/>
      <c r="D373" s="14"/>
      <c r="E373" s="14" t="s">
        <v>825</v>
      </c>
      <c r="F373" s="14" t="s">
        <v>20442</v>
      </c>
      <c r="G373" s="159"/>
    </row>
    <row r="374">
      <c r="A374" s="1"/>
      <c r="B374" s="1"/>
      <c r="C374" s="1"/>
      <c r="D374" s="1"/>
      <c r="E374" s="1"/>
      <c r="F374" s="1"/>
      <c r="G374" s="1"/>
    </row>
    <row r="375">
      <c r="A375" s="15"/>
    </row>
    <row r="378">
      <c r="A378" s="1"/>
    </row>
    <row r="379">
      <c r="A379" s="38" t="s">
        <v>19856</v>
      </c>
    </row>
    <row r="380">
      <c r="A380" s="1"/>
    </row>
    <row r="381">
      <c r="A381" s="190" t="s">
        <v>20443</v>
      </c>
    </row>
    <row r="382">
      <c r="A382" s="14" t="s">
        <v>10828</v>
      </c>
      <c r="B382" s="18" t="s">
        <v>14693</v>
      </c>
      <c r="C382" s="14" t="s">
        <v>20444</v>
      </c>
      <c r="D382" s="14" t="s">
        <v>20445</v>
      </c>
      <c r="E382" s="13"/>
      <c r="F382" s="14" t="s">
        <v>20446</v>
      </c>
      <c r="G382" s="159"/>
    </row>
    <row r="383">
      <c r="A383" s="14" t="s">
        <v>326</v>
      </c>
      <c r="B383" s="31" t="s">
        <v>12659</v>
      </c>
      <c r="C383" s="14" t="s">
        <v>19314</v>
      </c>
      <c r="D383" s="14" t="s">
        <v>20447</v>
      </c>
      <c r="E383" s="13"/>
      <c r="F383" s="14" t="s">
        <v>20448</v>
      </c>
      <c r="G383" s="159"/>
    </row>
    <row r="384">
      <c r="A384" s="14" t="s">
        <v>326</v>
      </c>
      <c r="B384" s="31" t="s">
        <v>12659</v>
      </c>
      <c r="C384" s="14" t="s">
        <v>13547</v>
      </c>
      <c r="D384" s="14" t="s">
        <v>13548</v>
      </c>
      <c r="E384" s="13"/>
      <c r="F384" s="14" t="s">
        <v>20449</v>
      </c>
      <c r="G384" s="159"/>
    </row>
    <row r="385">
      <c r="A385" s="67" t="s">
        <v>366</v>
      </c>
    </row>
    <row r="386">
      <c r="A386" s="14" t="s">
        <v>248</v>
      </c>
      <c r="B386" s="31" t="s">
        <v>4496</v>
      </c>
      <c r="C386" s="13"/>
      <c r="D386" s="13"/>
      <c r="E386" s="14" t="s">
        <v>20450</v>
      </c>
      <c r="F386" s="14" t="s">
        <v>20451</v>
      </c>
      <c r="G386" s="159"/>
    </row>
    <row r="387">
      <c r="A387" s="14" t="s">
        <v>248</v>
      </c>
      <c r="B387" s="31" t="s">
        <v>4580</v>
      </c>
      <c r="C387" s="13"/>
      <c r="D387" s="13"/>
      <c r="E387" s="13"/>
      <c r="F387" s="14" t="s">
        <v>20452</v>
      </c>
      <c r="G387" s="159"/>
    </row>
    <row r="388">
      <c r="A388" s="14" t="s">
        <v>388</v>
      </c>
      <c r="B388" s="31" t="s">
        <v>10534</v>
      </c>
      <c r="C388" s="13"/>
      <c r="D388" s="13"/>
      <c r="E388" s="14" t="s">
        <v>20453</v>
      </c>
      <c r="F388" s="14" t="s">
        <v>20448</v>
      </c>
      <c r="G388" s="159"/>
    </row>
    <row r="389">
      <c r="A389" s="14" t="s">
        <v>388</v>
      </c>
      <c r="B389" s="31" t="s">
        <v>10534</v>
      </c>
      <c r="C389" s="13"/>
      <c r="D389" s="13"/>
      <c r="E389" s="14" t="s">
        <v>17107</v>
      </c>
      <c r="F389" s="14" t="s">
        <v>20454</v>
      </c>
      <c r="G389" s="159"/>
    </row>
    <row r="390">
      <c r="A390" s="190" t="s">
        <v>20455</v>
      </c>
    </row>
    <row r="391">
      <c r="A391" s="14" t="s">
        <v>316</v>
      </c>
      <c r="B391" s="31" t="s">
        <v>6023</v>
      </c>
      <c r="C391" s="13"/>
      <c r="D391" s="13"/>
      <c r="E391" s="14" t="s">
        <v>20456</v>
      </c>
      <c r="F391" s="14" t="s">
        <v>20457</v>
      </c>
      <c r="G391" s="159"/>
    </row>
    <row r="392">
      <c r="A392" s="1" t="s">
        <v>20458</v>
      </c>
    </row>
    <row r="393">
      <c r="A393" s="237" t="s">
        <v>20459</v>
      </c>
      <c r="B393" s="4"/>
      <c r="C393" s="4"/>
      <c r="D393" s="4"/>
      <c r="E393" s="4"/>
      <c r="F393" s="4"/>
      <c r="G393" s="4"/>
    </row>
    <row r="394">
      <c r="A394" s="13" t="s">
        <v>316</v>
      </c>
      <c r="B394" s="31" t="s">
        <v>7800</v>
      </c>
      <c r="C394" s="14" t="s">
        <v>20460</v>
      </c>
      <c r="D394" s="14" t="s">
        <v>20461</v>
      </c>
      <c r="E394" s="707" t="s">
        <v>17416</v>
      </c>
      <c r="F394" s="14" t="s">
        <v>20462</v>
      </c>
      <c r="G394" s="159"/>
    </row>
    <row r="395">
      <c r="A395" s="13" t="s">
        <v>316</v>
      </c>
      <c r="B395" s="31" t="s">
        <v>7800</v>
      </c>
      <c r="C395" s="14" t="s">
        <v>20463</v>
      </c>
      <c r="D395" s="14" t="s">
        <v>20461</v>
      </c>
      <c r="E395" s="707" t="s">
        <v>20464</v>
      </c>
      <c r="F395" s="14" t="s">
        <v>20462</v>
      </c>
      <c r="G395" s="159"/>
    </row>
    <row r="396">
      <c r="A396" s="13" t="s">
        <v>316</v>
      </c>
      <c r="B396" s="31" t="s">
        <v>7800</v>
      </c>
      <c r="C396" s="14" t="s">
        <v>20465</v>
      </c>
      <c r="D396" s="14" t="s">
        <v>20461</v>
      </c>
      <c r="E396" s="707" t="s">
        <v>20466</v>
      </c>
      <c r="F396" s="14" t="s">
        <v>20462</v>
      </c>
      <c r="G396" s="159"/>
    </row>
    <row r="397">
      <c r="A397" s="13" t="s">
        <v>316</v>
      </c>
      <c r="B397" s="31" t="s">
        <v>4517</v>
      </c>
      <c r="C397" s="14" t="s">
        <v>20467</v>
      </c>
      <c r="D397" s="14" t="s">
        <v>20468</v>
      </c>
      <c r="E397" s="707" t="s">
        <v>20469</v>
      </c>
      <c r="F397" s="14" t="s">
        <v>20470</v>
      </c>
      <c r="G397" s="159"/>
    </row>
    <row r="398">
      <c r="A398" s="13" t="s">
        <v>316</v>
      </c>
      <c r="B398" s="31" t="s">
        <v>4517</v>
      </c>
      <c r="C398" s="14" t="s">
        <v>20471</v>
      </c>
      <c r="D398" s="14" t="s">
        <v>20472</v>
      </c>
      <c r="E398" s="707" t="s">
        <v>20473</v>
      </c>
      <c r="F398" s="14" t="s">
        <v>20474</v>
      </c>
      <c r="G398" s="159"/>
    </row>
    <row r="399">
      <c r="A399" s="13" t="s">
        <v>316</v>
      </c>
      <c r="B399" s="31" t="s">
        <v>6271</v>
      </c>
      <c r="C399" s="14" t="s">
        <v>20475</v>
      </c>
      <c r="D399" s="14" t="s">
        <v>20476</v>
      </c>
      <c r="E399" s="707" t="s">
        <v>20477</v>
      </c>
      <c r="F399" s="14"/>
      <c r="G399" s="159"/>
    </row>
    <row r="400">
      <c r="A400" s="14" t="s">
        <v>316</v>
      </c>
      <c r="B400" s="31" t="s">
        <v>6615</v>
      </c>
      <c r="C400" s="14" t="s">
        <v>20478</v>
      </c>
      <c r="D400" s="14" t="s">
        <v>20479</v>
      </c>
      <c r="E400" s="708" t="s">
        <v>15438</v>
      </c>
      <c r="F400" s="14" t="s">
        <v>20480</v>
      </c>
      <c r="G400" s="159"/>
    </row>
    <row r="401">
      <c r="A401" s="13" t="s">
        <v>4521</v>
      </c>
      <c r="B401" s="31" t="s">
        <v>20481</v>
      </c>
      <c r="C401" s="13" t="s">
        <v>20482</v>
      </c>
      <c r="D401" s="13" t="s">
        <v>20483</v>
      </c>
      <c r="E401" s="707" t="s">
        <v>20484</v>
      </c>
      <c r="F401" s="14" t="s">
        <v>20485</v>
      </c>
      <c r="G401" s="41"/>
    </row>
    <row r="402">
      <c r="A402" s="13" t="s">
        <v>4521</v>
      </c>
      <c r="B402" s="31" t="s">
        <v>20481</v>
      </c>
      <c r="C402" s="13" t="s">
        <v>20486</v>
      </c>
      <c r="D402" s="13" t="s">
        <v>20487</v>
      </c>
      <c r="E402" s="707" t="s">
        <v>20488</v>
      </c>
      <c r="F402" s="14" t="s">
        <v>20489</v>
      </c>
      <c r="G402" s="41"/>
    </row>
    <row r="403">
      <c r="A403" s="14" t="s">
        <v>4521</v>
      </c>
      <c r="B403" s="31" t="s">
        <v>4522</v>
      </c>
      <c r="C403" s="14" t="s">
        <v>7231</v>
      </c>
      <c r="D403" s="13" t="s">
        <v>20490</v>
      </c>
      <c r="E403" s="707" t="s">
        <v>20491</v>
      </c>
      <c r="F403" s="14" t="s">
        <v>20492</v>
      </c>
      <c r="G403" s="159"/>
    </row>
    <row r="404">
      <c r="A404" s="14" t="s">
        <v>4521</v>
      </c>
      <c r="B404" s="31" t="s">
        <v>4522</v>
      </c>
      <c r="C404" s="14" t="s">
        <v>6308</v>
      </c>
      <c r="D404" s="14" t="s">
        <v>20493</v>
      </c>
      <c r="E404" s="707" t="s">
        <v>20494</v>
      </c>
      <c r="F404" s="14" t="s">
        <v>20495</v>
      </c>
      <c r="G404" s="159"/>
    </row>
    <row r="405">
      <c r="A405" s="14" t="s">
        <v>4521</v>
      </c>
      <c r="B405" s="31" t="s">
        <v>4522</v>
      </c>
      <c r="C405" s="14" t="s">
        <v>12125</v>
      </c>
      <c r="D405" s="14" t="s">
        <v>12128</v>
      </c>
      <c r="E405" s="14" t="s">
        <v>20496</v>
      </c>
      <c r="F405" s="88" t="s">
        <v>152</v>
      </c>
      <c r="G405" s="159"/>
    </row>
    <row r="406">
      <c r="A406" s="14" t="s">
        <v>4521</v>
      </c>
      <c r="B406" s="31" t="s">
        <v>4522</v>
      </c>
      <c r="C406" s="14" t="s">
        <v>6031</v>
      </c>
      <c r="D406" s="14" t="s">
        <v>20497</v>
      </c>
      <c r="E406" s="707" t="s">
        <v>20498</v>
      </c>
      <c r="F406" s="88" t="s">
        <v>152</v>
      </c>
      <c r="G406" s="159"/>
    </row>
    <row r="407">
      <c r="A407" s="14" t="s">
        <v>4521</v>
      </c>
      <c r="B407" s="31" t="s">
        <v>4522</v>
      </c>
      <c r="C407" s="14" t="s">
        <v>6031</v>
      </c>
      <c r="D407" s="14" t="s">
        <v>20499</v>
      </c>
      <c r="E407" s="707" t="s">
        <v>20500</v>
      </c>
      <c r="F407" s="14"/>
      <c r="G407" s="159"/>
    </row>
    <row r="408">
      <c r="A408" s="14" t="s">
        <v>4521</v>
      </c>
      <c r="B408" s="31" t="s">
        <v>4522</v>
      </c>
      <c r="C408" s="14" t="s">
        <v>4529</v>
      </c>
      <c r="D408" s="14" t="s">
        <v>20501</v>
      </c>
      <c r="E408" s="14" t="s">
        <v>20502</v>
      </c>
      <c r="F408" s="14" t="s">
        <v>20503</v>
      </c>
      <c r="G408" s="159"/>
    </row>
    <row r="409">
      <c r="A409" s="14" t="s">
        <v>4521</v>
      </c>
      <c r="B409" s="31" t="s">
        <v>4522</v>
      </c>
      <c r="C409" s="14" t="s">
        <v>6044</v>
      </c>
      <c r="D409" s="14" t="s">
        <v>6045</v>
      </c>
      <c r="E409" s="14" t="s">
        <v>20504</v>
      </c>
      <c r="F409" s="14" t="s">
        <v>20505</v>
      </c>
      <c r="G409" s="159"/>
    </row>
    <row r="410">
      <c r="A410" s="14" t="s">
        <v>4521</v>
      </c>
      <c r="B410" s="31" t="s">
        <v>4522</v>
      </c>
      <c r="C410" s="14" t="s">
        <v>4525</v>
      </c>
      <c r="D410" s="14" t="s">
        <v>20506</v>
      </c>
      <c r="E410" s="707" t="s">
        <v>20507</v>
      </c>
      <c r="F410" s="14" t="s">
        <v>20508</v>
      </c>
      <c r="G410" s="159"/>
    </row>
    <row r="411">
      <c r="A411" s="14" t="s">
        <v>4521</v>
      </c>
      <c r="B411" s="31" t="s">
        <v>4522</v>
      </c>
      <c r="C411" s="14" t="s">
        <v>4525</v>
      </c>
      <c r="D411" s="13" t="s">
        <v>20509</v>
      </c>
      <c r="E411" s="14" t="s">
        <v>20510</v>
      </c>
      <c r="F411" s="14" t="s">
        <v>20511</v>
      </c>
      <c r="G411" s="159"/>
    </row>
    <row r="412">
      <c r="A412" s="14" t="s">
        <v>4521</v>
      </c>
      <c r="B412" s="31" t="s">
        <v>4522</v>
      </c>
      <c r="C412" s="14" t="s">
        <v>4525</v>
      </c>
      <c r="D412" s="14" t="s">
        <v>6053</v>
      </c>
      <c r="E412" s="707" t="s">
        <v>20512</v>
      </c>
      <c r="F412" s="14"/>
      <c r="G412" s="159"/>
    </row>
    <row r="413">
      <c r="A413" s="14" t="s">
        <v>4521</v>
      </c>
      <c r="B413" s="31" t="s">
        <v>4522</v>
      </c>
      <c r="C413" s="14" t="s">
        <v>6060</v>
      </c>
      <c r="D413" s="14" t="s">
        <v>20513</v>
      </c>
      <c r="E413" s="707" t="s">
        <v>20514</v>
      </c>
      <c r="F413" s="14" t="s">
        <v>20515</v>
      </c>
      <c r="G413" s="159"/>
    </row>
    <row r="414">
      <c r="A414" s="14" t="s">
        <v>4521</v>
      </c>
      <c r="B414" s="31" t="s">
        <v>4522</v>
      </c>
      <c r="C414" s="14" t="s">
        <v>6321</v>
      </c>
      <c r="D414" s="14" t="s">
        <v>6322</v>
      </c>
      <c r="E414" s="707" t="s">
        <v>20516</v>
      </c>
      <c r="F414" s="14" t="s">
        <v>20517</v>
      </c>
      <c r="G414" s="159"/>
    </row>
    <row r="415">
      <c r="A415" s="14" t="s">
        <v>4521</v>
      </c>
      <c r="B415" s="31" t="s">
        <v>4522</v>
      </c>
      <c r="C415" s="14" t="s">
        <v>4535</v>
      </c>
      <c r="D415" s="14" t="s">
        <v>6067</v>
      </c>
      <c r="E415" s="707" t="s">
        <v>20484</v>
      </c>
      <c r="F415" s="159" t="s">
        <v>20518</v>
      </c>
      <c r="G415" s="159"/>
    </row>
    <row r="416">
      <c r="A416" s="14" t="s">
        <v>4521</v>
      </c>
      <c r="B416" s="31" t="s">
        <v>4522</v>
      </c>
      <c r="C416" s="14" t="s">
        <v>20519</v>
      </c>
      <c r="D416" s="13" t="s">
        <v>20520</v>
      </c>
      <c r="E416" s="707" t="s">
        <v>20521</v>
      </c>
      <c r="F416" s="14" t="s">
        <v>20522</v>
      </c>
      <c r="G416" s="159"/>
    </row>
    <row r="417">
      <c r="A417" s="14" t="s">
        <v>4521</v>
      </c>
      <c r="B417" s="31" t="s">
        <v>4522</v>
      </c>
      <c r="C417" s="14" t="s">
        <v>4537</v>
      </c>
      <c r="D417" s="13" t="s">
        <v>20523</v>
      </c>
      <c r="E417" s="707" t="s">
        <v>20524</v>
      </c>
      <c r="F417" s="14"/>
      <c r="G417" s="159"/>
    </row>
    <row r="418">
      <c r="A418" s="14" t="s">
        <v>4521</v>
      </c>
      <c r="B418" s="31" t="s">
        <v>4522</v>
      </c>
      <c r="C418" s="14" t="s">
        <v>4537</v>
      </c>
      <c r="D418" s="13" t="s">
        <v>4538</v>
      </c>
      <c r="E418" s="707" t="s">
        <v>20525</v>
      </c>
      <c r="F418" s="14" t="s">
        <v>20526</v>
      </c>
      <c r="G418" s="159"/>
    </row>
    <row r="419">
      <c r="A419" s="14" t="s">
        <v>6685</v>
      </c>
      <c r="B419" s="31" t="s">
        <v>8322</v>
      </c>
      <c r="C419" s="14" t="s">
        <v>20527</v>
      </c>
      <c r="D419" s="14" t="s">
        <v>18879</v>
      </c>
      <c r="E419" s="707" t="s">
        <v>20528</v>
      </c>
      <c r="F419" s="14" t="s">
        <v>20517</v>
      </c>
      <c r="G419" s="159"/>
    </row>
    <row r="420">
      <c r="A420" s="14" t="s">
        <v>6685</v>
      </c>
      <c r="B420" s="31" t="s">
        <v>8322</v>
      </c>
      <c r="C420" s="14" t="s">
        <v>20529</v>
      </c>
      <c r="D420" s="14" t="s">
        <v>20530</v>
      </c>
      <c r="E420" s="707" t="s">
        <v>20531</v>
      </c>
      <c r="F420" s="14" t="s">
        <v>20532</v>
      </c>
      <c r="G420" s="159"/>
    </row>
    <row r="421">
      <c r="A421" s="14" t="s">
        <v>6685</v>
      </c>
      <c r="B421" s="31" t="s">
        <v>8322</v>
      </c>
      <c r="C421" s="14" t="s">
        <v>20529</v>
      </c>
      <c r="D421" s="14" t="s">
        <v>20533</v>
      </c>
      <c r="E421" s="707" t="s">
        <v>20534</v>
      </c>
      <c r="F421" s="14"/>
      <c r="G421" s="159"/>
    </row>
    <row r="422">
      <c r="A422" s="14" t="s">
        <v>6685</v>
      </c>
      <c r="B422" s="31" t="s">
        <v>8322</v>
      </c>
      <c r="C422" s="14" t="s">
        <v>20529</v>
      </c>
      <c r="D422" s="14" t="s">
        <v>20535</v>
      </c>
      <c r="E422" s="707" t="s">
        <v>20536</v>
      </c>
      <c r="F422" s="14"/>
      <c r="G422" s="159"/>
    </row>
    <row r="423">
      <c r="A423" s="13" t="s">
        <v>248</v>
      </c>
      <c r="B423" s="31" t="s">
        <v>4512</v>
      </c>
      <c r="C423" s="14" t="s">
        <v>4233</v>
      </c>
      <c r="D423" s="14" t="s">
        <v>20537</v>
      </c>
      <c r="E423" s="14" t="s">
        <v>20538</v>
      </c>
      <c r="F423" s="14" t="s">
        <v>20539</v>
      </c>
      <c r="G423" s="159"/>
    </row>
    <row r="424">
      <c r="A424" s="13" t="s">
        <v>248</v>
      </c>
      <c r="B424" s="31" t="s">
        <v>4512</v>
      </c>
      <c r="C424" s="14" t="s">
        <v>4513</v>
      </c>
      <c r="D424" s="14" t="s">
        <v>257</v>
      </c>
      <c r="E424" s="707" t="s">
        <v>20540</v>
      </c>
      <c r="F424" s="14" t="s">
        <v>20541</v>
      </c>
      <c r="G424" s="159"/>
    </row>
    <row r="425">
      <c r="A425" s="13" t="s">
        <v>248</v>
      </c>
      <c r="B425" s="31" t="s">
        <v>4512</v>
      </c>
      <c r="C425" s="14" t="s">
        <v>4513</v>
      </c>
      <c r="D425" s="14" t="s">
        <v>4559</v>
      </c>
      <c r="E425" s="14" t="s">
        <v>20542</v>
      </c>
      <c r="F425" s="14" t="s">
        <v>20543</v>
      </c>
      <c r="G425" s="159"/>
    </row>
    <row r="426">
      <c r="A426" s="13" t="s">
        <v>248</v>
      </c>
      <c r="B426" s="31" t="s">
        <v>4512</v>
      </c>
      <c r="C426" s="14" t="s">
        <v>4513</v>
      </c>
      <c r="D426" s="14" t="s">
        <v>20544</v>
      </c>
      <c r="E426" s="14" t="s">
        <v>20545</v>
      </c>
      <c r="F426" s="14"/>
      <c r="G426" s="159"/>
    </row>
    <row r="427">
      <c r="A427" s="13" t="s">
        <v>248</v>
      </c>
      <c r="B427" s="31" t="s">
        <v>4512</v>
      </c>
      <c r="C427" s="14" t="s">
        <v>4513</v>
      </c>
      <c r="D427" s="14" t="s">
        <v>20546</v>
      </c>
      <c r="E427" s="707" t="s">
        <v>20547</v>
      </c>
      <c r="F427" s="14" t="s">
        <v>20548</v>
      </c>
      <c r="G427" s="159"/>
    </row>
    <row r="428">
      <c r="A428" s="13" t="s">
        <v>248</v>
      </c>
      <c r="B428" s="31" t="s">
        <v>4512</v>
      </c>
      <c r="C428" s="14" t="s">
        <v>4513</v>
      </c>
      <c r="D428" s="14" t="s">
        <v>20549</v>
      </c>
      <c r="E428" s="14" t="s">
        <v>20550</v>
      </c>
      <c r="F428" s="14"/>
      <c r="G428" s="159"/>
    </row>
    <row r="429">
      <c r="A429" s="13" t="s">
        <v>248</v>
      </c>
      <c r="B429" s="31" t="s">
        <v>4512</v>
      </c>
      <c r="C429" s="14" t="s">
        <v>4513</v>
      </c>
      <c r="D429" s="14" t="s">
        <v>282</v>
      </c>
      <c r="E429" s="14" t="s">
        <v>20551</v>
      </c>
      <c r="F429" s="14" t="s">
        <v>20552</v>
      </c>
      <c r="G429" s="709"/>
    </row>
    <row r="430">
      <c r="A430" s="13" t="s">
        <v>248</v>
      </c>
      <c r="B430" s="31" t="s">
        <v>4512</v>
      </c>
      <c r="C430" s="14" t="s">
        <v>4514</v>
      </c>
      <c r="D430" s="14" t="s">
        <v>302</v>
      </c>
      <c r="E430" s="707" t="s">
        <v>20553</v>
      </c>
      <c r="F430" s="14" t="s">
        <v>20554</v>
      </c>
      <c r="G430" s="709"/>
    </row>
    <row r="431">
      <c r="A431" s="13" t="s">
        <v>248</v>
      </c>
      <c r="B431" s="31" t="s">
        <v>4512</v>
      </c>
      <c r="C431" s="14" t="s">
        <v>4514</v>
      </c>
      <c r="D431" s="14" t="s">
        <v>4579</v>
      </c>
      <c r="E431" s="707" t="s">
        <v>20555</v>
      </c>
      <c r="F431" s="13"/>
      <c r="G431" s="709"/>
    </row>
    <row r="432">
      <c r="A432" s="13" t="s">
        <v>248</v>
      </c>
      <c r="B432" s="189" t="s">
        <v>4580</v>
      </c>
      <c r="C432" s="13" t="s">
        <v>4581</v>
      </c>
      <c r="D432" s="13" t="s">
        <v>10733</v>
      </c>
      <c r="E432" s="14" t="s">
        <v>20556</v>
      </c>
      <c r="F432" s="13" t="s">
        <v>20557</v>
      </c>
      <c r="G432" s="709" t="s">
        <v>1333</v>
      </c>
    </row>
    <row r="433">
      <c r="A433" s="13" t="s">
        <v>248</v>
      </c>
      <c r="B433" s="189" t="s">
        <v>4580</v>
      </c>
      <c r="C433" s="14" t="s">
        <v>4581</v>
      </c>
      <c r="D433" s="14" t="s">
        <v>10533</v>
      </c>
      <c r="E433" s="707" t="s">
        <v>20558</v>
      </c>
      <c r="F433" s="14" t="s">
        <v>20559</v>
      </c>
      <c r="G433" s="709" t="s">
        <v>1333</v>
      </c>
    </row>
    <row r="434">
      <c r="A434" s="14" t="s">
        <v>388</v>
      </c>
      <c r="B434" s="31" t="s">
        <v>10544</v>
      </c>
      <c r="C434" s="14" t="s">
        <v>20560</v>
      </c>
      <c r="D434" s="14" t="s">
        <v>20561</v>
      </c>
      <c r="E434" s="707" t="s">
        <v>20562</v>
      </c>
      <c r="F434" s="14" t="s">
        <v>20563</v>
      </c>
      <c r="G434" s="159"/>
    </row>
    <row r="435">
      <c r="A435" s="14" t="s">
        <v>388</v>
      </c>
      <c r="B435" s="31" t="s">
        <v>10544</v>
      </c>
      <c r="C435" s="14" t="s">
        <v>20564</v>
      </c>
      <c r="D435" s="14" t="s">
        <v>20565</v>
      </c>
      <c r="E435" s="707" t="s">
        <v>20566</v>
      </c>
      <c r="F435" s="14" t="s">
        <v>20567</v>
      </c>
      <c r="G435" s="159"/>
    </row>
    <row r="436">
      <c r="A436" s="14" t="s">
        <v>388</v>
      </c>
      <c r="B436" s="31" t="s">
        <v>10544</v>
      </c>
      <c r="C436" s="14" t="s">
        <v>20568</v>
      </c>
      <c r="D436" s="14" t="s">
        <v>20569</v>
      </c>
      <c r="E436" s="707" t="s">
        <v>20570</v>
      </c>
      <c r="F436" s="14" t="s">
        <v>20571</v>
      </c>
      <c r="G436" s="14"/>
    </row>
    <row r="437">
      <c r="A437" s="14" t="s">
        <v>388</v>
      </c>
      <c r="B437" s="31" t="s">
        <v>10544</v>
      </c>
      <c r="C437" s="14" t="s">
        <v>20572</v>
      </c>
      <c r="D437" s="14" t="s">
        <v>20573</v>
      </c>
      <c r="E437" s="14" t="s">
        <v>6312</v>
      </c>
      <c r="F437" s="14" t="s">
        <v>20574</v>
      </c>
      <c r="G437" s="159"/>
    </row>
    <row r="438">
      <c r="A438" s="14" t="s">
        <v>388</v>
      </c>
      <c r="B438" s="31" t="s">
        <v>10544</v>
      </c>
      <c r="C438" s="14" t="s">
        <v>20575</v>
      </c>
      <c r="D438" s="14" t="s">
        <v>20576</v>
      </c>
      <c r="E438" s="707" t="s">
        <v>20577</v>
      </c>
      <c r="F438" s="14" t="s">
        <v>20578</v>
      </c>
      <c r="G438" s="159"/>
    </row>
    <row r="439">
      <c r="A439" s="14" t="s">
        <v>388</v>
      </c>
      <c r="B439" s="31" t="s">
        <v>10544</v>
      </c>
      <c r="C439" s="14" t="s">
        <v>20579</v>
      </c>
      <c r="D439" s="14" t="s">
        <v>20580</v>
      </c>
      <c r="E439" s="707" t="s">
        <v>20581</v>
      </c>
      <c r="F439" s="14" t="s">
        <v>20582</v>
      </c>
      <c r="G439" s="159"/>
    </row>
    <row r="440">
      <c r="A440" s="14" t="s">
        <v>388</v>
      </c>
      <c r="B440" s="31" t="s">
        <v>10544</v>
      </c>
      <c r="C440" s="14" t="s">
        <v>20583</v>
      </c>
      <c r="D440" s="14" t="s">
        <v>20584</v>
      </c>
      <c r="E440" s="707" t="s">
        <v>20585</v>
      </c>
      <c r="F440" s="88" t="s">
        <v>20586</v>
      </c>
      <c r="G440" s="159"/>
    </row>
    <row r="441">
      <c r="A441" s="14" t="s">
        <v>234</v>
      </c>
      <c r="B441" s="31" t="s">
        <v>20587</v>
      </c>
      <c r="C441" s="14" t="s">
        <v>20588</v>
      </c>
      <c r="D441" s="14" t="s">
        <v>20589</v>
      </c>
      <c r="E441" s="707" t="s">
        <v>20590</v>
      </c>
      <c r="F441" s="14" t="s">
        <v>20591</v>
      </c>
      <c r="G441" s="159"/>
    </row>
    <row r="442">
      <c r="A442" s="14" t="s">
        <v>234</v>
      </c>
      <c r="B442" s="31" t="s">
        <v>12895</v>
      </c>
      <c r="C442" s="14" t="s">
        <v>20592</v>
      </c>
      <c r="D442" s="14" t="s">
        <v>20593</v>
      </c>
      <c r="E442" s="707" t="s">
        <v>20594</v>
      </c>
      <c r="F442" s="14"/>
      <c r="G442" s="14"/>
    </row>
    <row r="443">
      <c r="A443" s="67" t="s">
        <v>366</v>
      </c>
    </row>
    <row r="444">
      <c r="A444" s="13" t="s">
        <v>368</v>
      </c>
      <c r="B444" s="31" t="s">
        <v>368</v>
      </c>
      <c r="C444" s="14"/>
      <c r="D444" s="14"/>
      <c r="E444" s="14" t="s">
        <v>20595</v>
      </c>
      <c r="F444" s="14"/>
      <c r="G444" s="14"/>
    </row>
    <row r="445">
      <c r="A445" s="13" t="s">
        <v>368</v>
      </c>
      <c r="B445" s="31" t="s">
        <v>368</v>
      </c>
      <c r="C445" s="14"/>
      <c r="D445" s="14"/>
      <c r="E445" s="14" t="s">
        <v>20596</v>
      </c>
      <c r="F445" s="14" t="s">
        <v>20597</v>
      </c>
      <c r="G445" s="14"/>
    </row>
    <row r="446">
      <c r="A446" s="13" t="s">
        <v>368</v>
      </c>
      <c r="B446" s="31" t="s">
        <v>368</v>
      </c>
      <c r="C446" s="14"/>
      <c r="D446" s="14"/>
      <c r="E446" s="14" t="s">
        <v>20598</v>
      </c>
      <c r="F446" s="14"/>
      <c r="G446" s="14"/>
    </row>
    <row r="447">
      <c r="A447" s="14" t="s">
        <v>368</v>
      </c>
      <c r="B447" s="31" t="s">
        <v>20599</v>
      </c>
      <c r="C447" s="14"/>
      <c r="D447" s="14"/>
      <c r="E447" s="14" t="s">
        <v>20600</v>
      </c>
      <c r="F447" s="14" t="s">
        <v>20601</v>
      </c>
      <c r="G447" s="14"/>
    </row>
    <row r="448">
      <c r="A448" s="14" t="s">
        <v>368</v>
      </c>
      <c r="B448" s="31" t="s">
        <v>368</v>
      </c>
      <c r="C448" s="14"/>
      <c r="D448" s="14"/>
      <c r="E448" s="14" t="s">
        <v>20602</v>
      </c>
      <c r="F448" s="14" t="s">
        <v>17781</v>
      </c>
      <c r="G448" s="14"/>
    </row>
    <row r="449">
      <c r="A449" s="13" t="s">
        <v>368</v>
      </c>
      <c r="B449" s="189" t="s">
        <v>368</v>
      </c>
      <c r="C449" s="14"/>
      <c r="D449" s="14"/>
      <c r="E449" s="14" t="s">
        <v>20603</v>
      </c>
      <c r="F449" s="14" t="s">
        <v>20604</v>
      </c>
      <c r="G449" s="159"/>
    </row>
    <row r="450">
      <c r="A450" s="13" t="s">
        <v>368</v>
      </c>
      <c r="B450" s="189" t="s">
        <v>368</v>
      </c>
      <c r="C450" s="14"/>
      <c r="D450" s="14"/>
      <c r="E450" s="14" t="s">
        <v>20605</v>
      </c>
      <c r="F450" s="14" t="s">
        <v>20606</v>
      </c>
      <c r="G450" s="14"/>
    </row>
    <row r="451">
      <c r="A451" s="13" t="s">
        <v>368</v>
      </c>
      <c r="B451" s="189" t="s">
        <v>368</v>
      </c>
      <c r="C451" s="14"/>
      <c r="D451" s="14"/>
      <c r="E451" s="14" t="s">
        <v>20607</v>
      </c>
      <c r="F451" s="14"/>
      <c r="G451" s="14"/>
    </row>
    <row r="452">
      <c r="A452" s="14" t="s">
        <v>368</v>
      </c>
      <c r="B452" s="31" t="s">
        <v>368</v>
      </c>
      <c r="C452" s="14"/>
      <c r="D452" s="14"/>
      <c r="E452" s="14" t="s">
        <v>20608</v>
      </c>
      <c r="F452" s="14" t="s">
        <v>20609</v>
      </c>
      <c r="G452" s="14"/>
    </row>
    <row r="453">
      <c r="A453" s="14" t="s">
        <v>368</v>
      </c>
      <c r="B453" s="31" t="s">
        <v>368</v>
      </c>
      <c r="C453" s="14"/>
      <c r="D453" s="14"/>
      <c r="E453" s="14" t="s">
        <v>20610</v>
      </c>
      <c r="F453" s="14"/>
      <c r="G453" s="14"/>
    </row>
    <row r="454">
      <c r="A454" s="14" t="s">
        <v>368</v>
      </c>
      <c r="B454" s="31" t="s">
        <v>368</v>
      </c>
      <c r="C454" s="14"/>
      <c r="D454" s="14"/>
      <c r="E454" s="14" t="s">
        <v>20611</v>
      </c>
      <c r="F454" s="14" t="s">
        <v>20563</v>
      </c>
      <c r="G454" s="159"/>
    </row>
    <row r="455">
      <c r="A455" s="13" t="s">
        <v>368</v>
      </c>
      <c r="B455" s="31" t="s">
        <v>20612</v>
      </c>
      <c r="C455" s="14"/>
      <c r="D455" s="14"/>
      <c r="E455" s="14" t="s">
        <v>20613</v>
      </c>
      <c r="F455" s="14" t="s">
        <v>20614</v>
      </c>
      <c r="G455" s="159"/>
    </row>
    <row r="456">
      <c r="A456" s="14" t="s">
        <v>368</v>
      </c>
      <c r="B456" s="31" t="s">
        <v>368</v>
      </c>
      <c r="C456" s="14"/>
      <c r="D456" s="14"/>
      <c r="E456" s="14" t="s">
        <v>20615</v>
      </c>
      <c r="F456" s="14" t="s">
        <v>20616</v>
      </c>
      <c r="G456" s="14"/>
    </row>
    <row r="457">
      <c r="A457" s="14" t="s">
        <v>368</v>
      </c>
      <c r="B457" s="31" t="s">
        <v>368</v>
      </c>
      <c r="C457" s="14"/>
      <c r="D457" s="14"/>
      <c r="E457" s="14" t="s">
        <v>20617</v>
      </c>
      <c r="F457" s="14" t="s">
        <v>20618</v>
      </c>
      <c r="G457" s="14"/>
    </row>
    <row r="458">
      <c r="A458" s="14" t="s">
        <v>368</v>
      </c>
      <c r="B458" s="31" t="s">
        <v>368</v>
      </c>
      <c r="C458" s="14"/>
      <c r="D458" s="14"/>
      <c r="E458" s="14" t="s">
        <v>20619</v>
      </c>
      <c r="F458" s="14" t="s">
        <v>20620</v>
      </c>
      <c r="G458" s="14"/>
    </row>
    <row r="459">
      <c r="A459" s="13" t="s">
        <v>368</v>
      </c>
      <c r="B459" s="189" t="s">
        <v>368</v>
      </c>
      <c r="C459" s="14"/>
      <c r="D459" s="14"/>
      <c r="E459" s="14" t="s">
        <v>20621</v>
      </c>
      <c r="F459" s="14" t="s">
        <v>20622</v>
      </c>
      <c r="G459" s="14"/>
    </row>
    <row r="460">
      <c r="A460" s="14" t="s">
        <v>368</v>
      </c>
      <c r="B460" s="31" t="s">
        <v>368</v>
      </c>
      <c r="C460" s="14"/>
      <c r="D460" s="14"/>
      <c r="E460" s="14" t="s">
        <v>20623</v>
      </c>
      <c r="F460" s="14"/>
      <c r="G460" s="14"/>
    </row>
    <row r="461">
      <c r="A461" s="13" t="s">
        <v>368</v>
      </c>
      <c r="B461" s="189" t="s">
        <v>368</v>
      </c>
      <c r="C461" s="14"/>
      <c r="D461" s="14"/>
      <c r="E461" s="14" t="s">
        <v>20624</v>
      </c>
      <c r="F461" s="14" t="s">
        <v>20563</v>
      </c>
      <c r="G461" s="159"/>
    </row>
    <row r="462">
      <c r="A462" s="13" t="s">
        <v>368</v>
      </c>
      <c r="B462" s="189" t="s">
        <v>368</v>
      </c>
      <c r="C462" s="14"/>
      <c r="D462" s="14"/>
      <c r="E462" s="14" t="s">
        <v>20625</v>
      </c>
      <c r="F462" s="14" t="s">
        <v>20626</v>
      </c>
      <c r="G462" s="159"/>
    </row>
    <row r="463">
      <c r="A463" s="13" t="s">
        <v>368</v>
      </c>
      <c r="B463" s="31" t="s">
        <v>20612</v>
      </c>
      <c r="C463" s="14"/>
      <c r="D463" s="14"/>
      <c r="E463" s="14" t="s">
        <v>20627</v>
      </c>
      <c r="F463" s="14" t="s">
        <v>20532</v>
      </c>
      <c r="G463" s="159"/>
    </row>
    <row r="464">
      <c r="A464" s="13" t="s">
        <v>368</v>
      </c>
      <c r="B464" s="31" t="s">
        <v>20612</v>
      </c>
      <c r="C464" s="14"/>
      <c r="D464" s="14"/>
      <c r="E464" s="14" t="s">
        <v>20628</v>
      </c>
      <c r="F464" s="14" t="s">
        <v>6749</v>
      </c>
      <c r="G464" s="159"/>
    </row>
    <row r="465">
      <c r="A465" s="14" t="s">
        <v>368</v>
      </c>
      <c r="B465" s="31" t="s">
        <v>368</v>
      </c>
      <c r="C465" s="14"/>
      <c r="D465" s="14"/>
      <c r="E465" s="14" t="s">
        <v>20629</v>
      </c>
      <c r="F465" s="14" t="s">
        <v>20630</v>
      </c>
      <c r="G465" s="159"/>
    </row>
    <row r="466">
      <c r="A466" s="115" t="s">
        <v>20631</v>
      </c>
    </row>
    <row r="467">
      <c r="A467" s="14" t="s">
        <v>6685</v>
      </c>
      <c r="B467" s="31" t="s">
        <v>20632</v>
      </c>
      <c r="C467" s="14" t="s">
        <v>20633</v>
      </c>
      <c r="D467" s="14" t="s">
        <v>20634</v>
      </c>
      <c r="E467" s="14" t="s">
        <v>20635</v>
      </c>
      <c r="F467" s="14" t="s">
        <v>20636</v>
      </c>
      <c r="G467" s="159"/>
    </row>
    <row r="468">
      <c r="A468" s="14" t="s">
        <v>248</v>
      </c>
      <c r="B468" s="31" t="s">
        <v>11069</v>
      </c>
      <c r="C468" s="14" t="s">
        <v>4581</v>
      </c>
      <c r="D468" s="14" t="s">
        <v>20637</v>
      </c>
      <c r="E468" s="14" t="s">
        <v>20638</v>
      </c>
      <c r="F468" s="14" t="s">
        <v>4255</v>
      </c>
      <c r="G468" s="159"/>
    </row>
    <row r="469">
      <c r="A469" s="14" t="s">
        <v>248</v>
      </c>
      <c r="B469" s="31" t="s">
        <v>11069</v>
      </c>
      <c r="C469" s="14" t="s">
        <v>4581</v>
      </c>
      <c r="D469" s="14" t="s">
        <v>20639</v>
      </c>
      <c r="E469" s="14" t="s">
        <v>20640</v>
      </c>
      <c r="F469" s="14" t="s">
        <v>4255</v>
      </c>
      <c r="G469" s="159"/>
    </row>
    <row r="470">
      <c r="A470" s="115" t="s">
        <v>20641</v>
      </c>
    </row>
    <row r="471">
      <c r="A471" s="14" t="s">
        <v>6685</v>
      </c>
      <c r="B471" s="31" t="s">
        <v>20632</v>
      </c>
      <c r="C471" s="14" t="s">
        <v>20633</v>
      </c>
      <c r="D471" s="14" t="s">
        <v>20642</v>
      </c>
      <c r="E471" s="14"/>
      <c r="F471" s="14" t="s">
        <v>20643</v>
      </c>
      <c r="G471" s="159"/>
    </row>
    <row r="472">
      <c r="A472" s="14" t="s">
        <v>248</v>
      </c>
      <c r="B472" s="31" t="s">
        <v>4512</v>
      </c>
      <c r="C472" s="14" t="s">
        <v>4233</v>
      </c>
      <c r="D472" s="14" t="s">
        <v>19011</v>
      </c>
      <c r="E472" s="14"/>
      <c r="F472" s="14" t="s">
        <v>20644</v>
      </c>
      <c r="G472" s="159"/>
    </row>
    <row r="473">
      <c r="A473" s="14" t="s">
        <v>248</v>
      </c>
      <c r="B473" s="31" t="s">
        <v>4512</v>
      </c>
      <c r="C473" s="14" t="s">
        <v>4513</v>
      </c>
      <c r="D473" s="14" t="s">
        <v>4557</v>
      </c>
      <c r="E473" s="14"/>
      <c r="F473" s="14" t="s">
        <v>20645</v>
      </c>
      <c r="G473" s="159"/>
    </row>
    <row r="474">
      <c r="A474" s="14" t="s">
        <v>248</v>
      </c>
      <c r="B474" s="31" t="s">
        <v>4512</v>
      </c>
      <c r="C474" s="14" t="s">
        <v>4513</v>
      </c>
      <c r="D474" s="14" t="s">
        <v>4559</v>
      </c>
      <c r="E474" s="14"/>
      <c r="F474" s="14" t="s">
        <v>20646</v>
      </c>
      <c r="G474" s="159"/>
    </row>
    <row r="475">
      <c r="A475" s="14" t="s">
        <v>248</v>
      </c>
      <c r="B475" s="31" t="s">
        <v>4512</v>
      </c>
      <c r="C475" s="14" t="s">
        <v>4513</v>
      </c>
      <c r="D475" s="14" t="s">
        <v>269</v>
      </c>
      <c r="E475" s="14"/>
      <c r="F475" s="14" t="s">
        <v>20647</v>
      </c>
      <c r="G475" s="159"/>
    </row>
    <row r="476">
      <c r="A476" s="14" t="s">
        <v>248</v>
      </c>
      <c r="B476" s="31" t="s">
        <v>4512</v>
      </c>
      <c r="C476" s="14" t="s">
        <v>4513</v>
      </c>
      <c r="D476" s="14" t="s">
        <v>20648</v>
      </c>
      <c r="E476" s="14"/>
      <c r="F476" s="14" t="s">
        <v>20649</v>
      </c>
      <c r="G476" s="159"/>
    </row>
    <row r="477">
      <c r="A477" s="14" t="s">
        <v>248</v>
      </c>
      <c r="B477" s="31" t="s">
        <v>4512</v>
      </c>
      <c r="C477" s="14" t="s">
        <v>4513</v>
      </c>
      <c r="D477" s="14" t="s">
        <v>290</v>
      </c>
      <c r="E477" s="14"/>
      <c r="F477" s="14" t="s">
        <v>5985</v>
      </c>
      <c r="G477" s="159"/>
    </row>
    <row r="478">
      <c r="A478" s="14" t="s">
        <v>248</v>
      </c>
      <c r="B478" s="31" t="s">
        <v>4512</v>
      </c>
      <c r="C478" s="14" t="s">
        <v>4513</v>
      </c>
      <c r="D478" s="14" t="s">
        <v>292</v>
      </c>
      <c r="E478" s="14"/>
      <c r="F478" s="14" t="s">
        <v>20650</v>
      </c>
      <c r="G478" s="159"/>
    </row>
    <row r="479">
      <c r="A479" s="14" t="s">
        <v>248</v>
      </c>
      <c r="B479" s="31" t="s">
        <v>4512</v>
      </c>
      <c r="C479" s="14" t="s">
        <v>4514</v>
      </c>
      <c r="D479" s="14" t="s">
        <v>368</v>
      </c>
      <c r="E479" s="14" t="s">
        <v>7630</v>
      </c>
      <c r="F479" s="14" t="s">
        <v>20651</v>
      </c>
      <c r="G479" s="159"/>
    </row>
    <row r="480">
      <c r="A480" s="67" t="s">
        <v>366</v>
      </c>
    </row>
    <row r="481">
      <c r="A481" s="14" t="s">
        <v>368</v>
      </c>
      <c r="B481" s="31" t="s">
        <v>368</v>
      </c>
      <c r="C481" s="13"/>
      <c r="D481" s="13"/>
      <c r="E481" s="14" t="s">
        <v>20652</v>
      </c>
      <c r="F481" s="14" t="s">
        <v>20653</v>
      </c>
      <c r="G481" s="13"/>
    </row>
    <row r="482">
      <c r="A482" s="14" t="s">
        <v>368</v>
      </c>
      <c r="B482" s="31" t="s">
        <v>20654</v>
      </c>
      <c r="C482" s="13"/>
      <c r="D482" s="13"/>
      <c r="E482" s="14" t="s">
        <v>1784</v>
      </c>
      <c r="F482" s="14" t="s">
        <v>20647</v>
      </c>
      <c r="G482" s="13"/>
    </row>
    <row r="483">
      <c r="A483" s="190" t="s">
        <v>20655</v>
      </c>
    </row>
    <row r="484">
      <c r="A484" s="14" t="s">
        <v>6685</v>
      </c>
      <c r="B484" s="31" t="s">
        <v>13019</v>
      </c>
      <c r="C484" s="14" t="s">
        <v>6687</v>
      </c>
      <c r="D484" s="14" t="s">
        <v>20656</v>
      </c>
      <c r="E484" s="91"/>
      <c r="F484" s="91" t="s">
        <v>20657</v>
      </c>
      <c r="G484" s="13"/>
    </row>
    <row r="485">
      <c r="A485" s="14" t="s">
        <v>5016</v>
      </c>
      <c r="B485" s="31" t="s">
        <v>6079</v>
      </c>
      <c r="C485" s="9" t="s">
        <v>16875</v>
      </c>
      <c r="D485" s="91" t="s">
        <v>20658</v>
      </c>
      <c r="E485" s="91"/>
      <c r="F485" s="91" t="s">
        <v>20659</v>
      </c>
      <c r="G485" s="13"/>
    </row>
    <row r="486">
      <c r="A486" s="14" t="s">
        <v>5016</v>
      </c>
      <c r="B486" s="31" t="s">
        <v>6079</v>
      </c>
      <c r="C486" s="91" t="s">
        <v>6080</v>
      </c>
      <c r="D486" s="91" t="s">
        <v>6081</v>
      </c>
      <c r="E486" s="91" t="s">
        <v>20660</v>
      </c>
      <c r="F486" s="91" t="s">
        <v>20659</v>
      </c>
      <c r="G486" s="13"/>
    </row>
    <row r="487">
      <c r="A487" s="14" t="s">
        <v>3280</v>
      </c>
      <c r="B487" s="31" t="s">
        <v>20661</v>
      </c>
      <c r="C487" s="14" t="s">
        <v>20662</v>
      </c>
      <c r="D487" s="14" t="s">
        <v>20663</v>
      </c>
      <c r="E487" s="84"/>
      <c r="F487" s="14" t="s">
        <v>20664</v>
      </c>
      <c r="G487" s="13"/>
    </row>
    <row r="488">
      <c r="A488" s="13" t="s">
        <v>234</v>
      </c>
      <c r="B488" s="189" t="s">
        <v>19123</v>
      </c>
      <c r="C488" s="14" t="s">
        <v>19922</v>
      </c>
      <c r="D488" s="14" t="s">
        <v>20665</v>
      </c>
      <c r="E488" s="13"/>
      <c r="F488" s="14" t="s">
        <v>20666</v>
      </c>
      <c r="G488" s="159"/>
    </row>
    <row r="489">
      <c r="A489" s="13" t="s">
        <v>234</v>
      </c>
      <c r="B489" s="189" t="s">
        <v>19123</v>
      </c>
      <c r="C489" s="14" t="s">
        <v>20667</v>
      </c>
      <c r="D489" s="14" t="s">
        <v>20665</v>
      </c>
      <c r="E489" s="13"/>
      <c r="F489" s="14" t="s">
        <v>20666</v>
      </c>
      <c r="G489" s="159"/>
    </row>
    <row r="490">
      <c r="A490" s="60" t="s">
        <v>366</v>
      </c>
    </row>
    <row r="491">
      <c r="A491" s="13" t="s">
        <v>230</v>
      </c>
      <c r="B491" s="189" t="s">
        <v>20668</v>
      </c>
      <c r="C491" s="13"/>
      <c r="D491" s="13"/>
      <c r="E491" s="14" t="s">
        <v>9445</v>
      </c>
      <c r="F491" s="14" t="s">
        <v>1229</v>
      </c>
      <c r="G491" s="159"/>
    </row>
    <row r="492">
      <c r="A492" s="14" t="s">
        <v>248</v>
      </c>
      <c r="B492" s="31" t="s">
        <v>20669</v>
      </c>
      <c r="C492" s="91"/>
      <c r="D492" s="91"/>
      <c r="E492" s="91" t="s">
        <v>8180</v>
      </c>
      <c r="F492" s="91" t="s">
        <v>20670</v>
      </c>
      <c r="G492" s="13"/>
    </row>
    <row r="493">
      <c r="A493" s="190" t="s">
        <v>20671</v>
      </c>
    </row>
    <row r="494">
      <c r="A494" s="14" t="s">
        <v>3280</v>
      </c>
      <c r="B494" s="31" t="s">
        <v>20661</v>
      </c>
      <c r="C494" s="14" t="s">
        <v>7231</v>
      </c>
      <c r="D494" s="14" t="s">
        <v>20672</v>
      </c>
      <c r="E494" s="84"/>
      <c r="F494" s="14" t="s">
        <v>20673</v>
      </c>
      <c r="G494" s="13"/>
    </row>
    <row r="495">
      <c r="A495" s="14" t="s">
        <v>3280</v>
      </c>
      <c r="B495" s="31" t="s">
        <v>20661</v>
      </c>
      <c r="C495" s="14" t="s">
        <v>20662</v>
      </c>
      <c r="D495" s="14" t="s">
        <v>20663</v>
      </c>
      <c r="E495" s="84"/>
      <c r="F495" s="14" t="s">
        <v>20674</v>
      </c>
      <c r="G495" s="13"/>
    </row>
    <row r="496">
      <c r="A496" s="14" t="s">
        <v>3280</v>
      </c>
      <c r="B496" s="31" t="s">
        <v>20661</v>
      </c>
      <c r="C496" s="14" t="s">
        <v>20662</v>
      </c>
      <c r="D496" s="43" t="s">
        <v>20675</v>
      </c>
      <c r="E496" s="84"/>
      <c r="F496" s="14" t="s">
        <v>20676</v>
      </c>
      <c r="G496" s="13"/>
    </row>
    <row r="497">
      <c r="A497" s="14" t="s">
        <v>3280</v>
      </c>
      <c r="B497" s="31" t="s">
        <v>20661</v>
      </c>
      <c r="C497" s="14" t="s">
        <v>20662</v>
      </c>
      <c r="D497" s="43" t="s">
        <v>20677</v>
      </c>
      <c r="E497" s="84"/>
      <c r="F497" s="14" t="s">
        <v>20678</v>
      </c>
      <c r="G497" s="13"/>
    </row>
    <row r="498">
      <c r="A498" s="190" t="s">
        <v>20679</v>
      </c>
    </row>
    <row r="499">
      <c r="A499" s="14" t="s">
        <v>4371</v>
      </c>
      <c r="B499" s="31" t="s">
        <v>10573</v>
      </c>
      <c r="C499" s="14" t="s">
        <v>20680</v>
      </c>
      <c r="D499" s="14" t="s">
        <v>20681</v>
      </c>
      <c r="E499" s="14"/>
      <c r="F499" s="14" t="s">
        <v>20682</v>
      </c>
      <c r="G499" s="159"/>
    </row>
    <row r="500">
      <c r="A500" s="14" t="s">
        <v>4371</v>
      </c>
      <c r="B500" s="31" t="s">
        <v>10573</v>
      </c>
      <c r="C500" s="14" t="s">
        <v>10574</v>
      </c>
      <c r="D500" s="14" t="s">
        <v>10575</v>
      </c>
      <c r="E500" s="14" t="s">
        <v>20683</v>
      </c>
      <c r="F500" s="14" t="s">
        <v>20684</v>
      </c>
      <c r="G500" s="159"/>
    </row>
    <row r="501">
      <c r="A501" s="14" t="s">
        <v>248</v>
      </c>
      <c r="B501" s="31" t="s">
        <v>4496</v>
      </c>
      <c r="C501" s="14" t="s">
        <v>5067</v>
      </c>
      <c r="D501" s="14" t="s">
        <v>5524</v>
      </c>
      <c r="E501" s="14"/>
      <c r="F501" s="14" t="s">
        <v>6107</v>
      </c>
      <c r="G501" s="159"/>
    </row>
    <row r="502">
      <c r="A502" s="14" t="s">
        <v>248</v>
      </c>
      <c r="B502" s="31" t="s">
        <v>4496</v>
      </c>
      <c r="C502" s="14" t="s">
        <v>5067</v>
      </c>
      <c r="D502" s="14" t="s">
        <v>13104</v>
      </c>
      <c r="E502" s="14"/>
      <c r="F502" s="14" t="s">
        <v>20685</v>
      </c>
      <c r="G502" s="159"/>
    </row>
    <row r="503">
      <c r="A503" s="14" t="s">
        <v>248</v>
      </c>
      <c r="B503" s="31" t="s">
        <v>4496</v>
      </c>
      <c r="C503" s="14" t="s">
        <v>5067</v>
      </c>
      <c r="D503" s="14" t="s">
        <v>12273</v>
      </c>
      <c r="E503" s="14"/>
      <c r="F503" s="14" t="s">
        <v>20686</v>
      </c>
      <c r="G503" s="159"/>
    </row>
    <row r="504">
      <c r="A504" s="14" t="s">
        <v>248</v>
      </c>
      <c r="B504" s="31" t="s">
        <v>20687</v>
      </c>
      <c r="C504" s="14" t="s">
        <v>4581</v>
      </c>
      <c r="D504" s="14" t="s">
        <v>20688</v>
      </c>
      <c r="E504" s="14"/>
      <c r="F504" s="14"/>
      <c r="G504" s="159"/>
    </row>
    <row r="505">
      <c r="A505" s="14" t="s">
        <v>248</v>
      </c>
      <c r="B505" s="31" t="s">
        <v>10537</v>
      </c>
      <c r="C505" s="14" t="s">
        <v>4581</v>
      </c>
      <c r="D505" s="14" t="s">
        <v>20689</v>
      </c>
      <c r="E505" s="14"/>
      <c r="F505" s="14" t="s">
        <v>5727</v>
      </c>
      <c r="G505" s="159"/>
    </row>
    <row r="506">
      <c r="A506" s="14" t="s">
        <v>5679</v>
      </c>
      <c r="B506" s="31" t="s">
        <v>5680</v>
      </c>
      <c r="C506" s="14" t="s">
        <v>20690</v>
      </c>
      <c r="D506" s="14" t="s">
        <v>20691</v>
      </c>
      <c r="E506" s="14"/>
      <c r="F506" s="14" t="s">
        <v>20692</v>
      </c>
      <c r="G506" s="159"/>
    </row>
    <row r="507">
      <c r="A507" s="14" t="s">
        <v>5679</v>
      </c>
      <c r="B507" s="31" t="s">
        <v>5680</v>
      </c>
      <c r="C507" s="14" t="s">
        <v>20693</v>
      </c>
      <c r="D507" s="14" t="s">
        <v>20694</v>
      </c>
      <c r="E507" s="14"/>
      <c r="F507" s="14" t="s">
        <v>20682</v>
      </c>
      <c r="G507" s="159"/>
    </row>
    <row r="508">
      <c r="A508" s="14" t="s">
        <v>5679</v>
      </c>
      <c r="B508" s="31" t="s">
        <v>5680</v>
      </c>
      <c r="C508" s="14" t="s">
        <v>20695</v>
      </c>
      <c r="D508" s="14" t="s">
        <v>20696</v>
      </c>
      <c r="E508" s="14"/>
      <c r="F508" s="14" t="s">
        <v>20682</v>
      </c>
      <c r="G508" s="159"/>
    </row>
    <row r="509">
      <c r="A509" s="14" t="s">
        <v>5679</v>
      </c>
      <c r="B509" s="31" t="s">
        <v>5680</v>
      </c>
      <c r="C509" s="14" t="s">
        <v>20697</v>
      </c>
      <c r="D509" s="14" t="s">
        <v>20698</v>
      </c>
      <c r="E509" s="14"/>
      <c r="F509" s="14" t="s">
        <v>20686</v>
      </c>
      <c r="G509" s="159"/>
    </row>
    <row r="510">
      <c r="A510" s="14" t="s">
        <v>5679</v>
      </c>
      <c r="B510" s="31" t="s">
        <v>5680</v>
      </c>
      <c r="C510" s="14" t="s">
        <v>20699</v>
      </c>
      <c r="D510" s="14" t="s">
        <v>20700</v>
      </c>
      <c r="E510" s="14"/>
      <c r="F510" s="14" t="s">
        <v>20682</v>
      </c>
      <c r="G510" s="159"/>
    </row>
    <row r="511">
      <c r="A511" s="14" t="s">
        <v>5679</v>
      </c>
      <c r="B511" s="31" t="s">
        <v>5680</v>
      </c>
      <c r="C511" s="14" t="s">
        <v>20699</v>
      </c>
      <c r="D511" s="14" t="s">
        <v>20701</v>
      </c>
      <c r="E511" s="14"/>
      <c r="F511" s="14" t="s">
        <v>20682</v>
      </c>
      <c r="G511" s="159"/>
    </row>
    <row r="512">
      <c r="A512" s="14" t="s">
        <v>234</v>
      </c>
      <c r="B512" s="31" t="s">
        <v>625</v>
      </c>
      <c r="C512" s="14" t="s">
        <v>20702</v>
      </c>
      <c r="D512" s="14" t="s">
        <v>20703</v>
      </c>
      <c r="E512" s="14"/>
      <c r="F512" s="14" t="s">
        <v>20704</v>
      </c>
      <c r="G512" s="159"/>
    </row>
    <row r="513">
      <c r="A513" s="14" t="s">
        <v>234</v>
      </c>
      <c r="B513" s="31" t="s">
        <v>625</v>
      </c>
      <c r="C513" s="14" t="s">
        <v>20705</v>
      </c>
      <c r="D513" s="14" t="s">
        <v>18591</v>
      </c>
      <c r="E513" s="14"/>
      <c r="F513" s="14" t="s">
        <v>20704</v>
      </c>
      <c r="G513" s="159"/>
    </row>
    <row r="514">
      <c r="A514" s="190" t="s">
        <v>20706</v>
      </c>
    </row>
    <row r="515">
      <c r="A515" s="14" t="s">
        <v>10828</v>
      </c>
      <c r="B515" s="189" t="s">
        <v>14962</v>
      </c>
      <c r="C515" s="14" t="s">
        <v>20707</v>
      </c>
      <c r="D515" s="14" t="s">
        <v>20708</v>
      </c>
      <c r="E515" s="14"/>
      <c r="F515" s="14" t="s">
        <v>20709</v>
      </c>
      <c r="G515" s="159"/>
    </row>
    <row r="516">
      <c r="A516" s="13" t="s">
        <v>10828</v>
      </c>
      <c r="B516" s="189" t="s">
        <v>14962</v>
      </c>
      <c r="C516" s="14" t="s">
        <v>20710</v>
      </c>
      <c r="D516" s="14" t="s">
        <v>20711</v>
      </c>
      <c r="E516" s="14"/>
      <c r="F516" s="14" t="s">
        <v>7611</v>
      </c>
      <c r="G516" s="159"/>
    </row>
    <row r="517">
      <c r="A517" s="13" t="s">
        <v>10828</v>
      </c>
      <c r="B517" s="189" t="s">
        <v>14962</v>
      </c>
      <c r="C517" s="14" t="s">
        <v>20712</v>
      </c>
      <c r="D517" s="14" t="s">
        <v>20713</v>
      </c>
      <c r="E517" s="14"/>
      <c r="F517" s="14" t="s">
        <v>20714</v>
      </c>
      <c r="G517" s="159"/>
    </row>
    <row r="518">
      <c r="A518" s="14" t="s">
        <v>10828</v>
      </c>
      <c r="B518" s="31" t="s">
        <v>14962</v>
      </c>
      <c r="C518" s="14" t="s">
        <v>20715</v>
      </c>
      <c r="D518" s="14" t="s">
        <v>20716</v>
      </c>
      <c r="E518" s="14"/>
      <c r="F518" s="14" t="s">
        <v>20714</v>
      </c>
      <c r="G518" s="159"/>
    </row>
    <row r="519">
      <c r="A519" s="14" t="s">
        <v>10828</v>
      </c>
      <c r="B519" s="31" t="s">
        <v>14962</v>
      </c>
      <c r="C519" s="14" t="s">
        <v>20717</v>
      </c>
      <c r="D519" s="14" t="s">
        <v>14972</v>
      </c>
      <c r="E519" s="14"/>
      <c r="F519" s="14" t="s">
        <v>20714</v>
      </c>
      <c r="G519" s="159"/>
    </row>
    <row r="520">
      <c r="A520" s="14" t="s">
        <v>10828</v>
      </c>
      <c r="B520" s="31" t="s">
        <v>14962</v>
      </c>
      <c r="C520" s="14" t="s">
        <v>20718</v>
      </c>
      <c r="D520" s="14" t="s">
        <v>20719</v>
      </c>
      <c r="E520" s="14"/>
      <c r="F520" s="14" t="s">
        <v>20714</v>
      </c>
      <c r="G520" s="159"/>
    </row>
    <row r="521">
      <c r="A521" s="14" t="s">
        <v>10828</v>
      </c>
      <c r="B521" s="31" t="s">
        <v>14962</v>
      </c>
      <c r="C521" s="14" t="s">
        <v>20720</v>
      </c>
      <c r="D521" s="14" t="s">
        <v>20721</v>
      </c>
      <c r="E521" s="14"/>
      <c r="F521" s="14" t="s">
        <v>7611</v>
      </c>
      <c r="G521" s="159"/>
    </row>
    <row r="522">
      <c r="A522" s="14" t="s">
        <v>10828</v>
      </c>
      <c r="B522" s="31" t="s">
        <v>14962</v>
      </c>
      <c r="C522" s="14" t="s">
        <v>20722</v>
      </c>
      <c r="D522" s="14" t="s">
        <v>20723</v>
      </c>
      <c r="E522" s="14"/>
      <c r="F522" s="14" t="s">
        <v>7611</v>
      </c>
      <c r="G522" s="159"/>
    </row>
    <row r="523">
      <c r="A523" s="14" t="s">
        <v>10828</v>
      </c>
      <c r="B523" s="31" t="s">
        <v>14962</v>
      </c>
      <c r="C523" s="14" t="s">
        <v>20724</v>
      </c>
      <c r="D523" s="14" t="s">
        <v>20725</v>
      </c>
      <c r="E523" s="14"/>
      <c r="F523" s="14" t="s">
        <v>7611</v>
      </c>
      <c r="G523" s="159"/>
    </row>
    <row r="524">
      <c r="A524" s="14" t="s">
        <v>10828</v>
      </c>
      <c r="B524" s="31" t="s">
        <v>14962</v>
      </c>
      <c r="C524" s="14" t="s">
        <v>20726</v>
      </c>
      <c r="D524" s="14" t="s">
        <v>20727</v>
      </c>
      <c r="E524" s="14" t="s">
        <v>20728</v>
      </c>
      <c r="F524" s="14" t="s">
        <v>20729</v>
      </c>
      <c r="G524" s="159"/>
    </row>
    <row r="525">
      <c r="A525" s="14" t="s">
        <v>10828</v>
      </c>
      <c r="B525" s="31" t="s">
        <v>14962</v>
      </c>
      <c r="C525" s="14" t="s">
        <v>20730</v>
      </c>
      <c r="D525" s="14" t="s">
        <v>20731</v>
      </c>
      <c r="E525" s="14" t="s">
        <v>20732</v>
      </c>
      <c r="F525" s="14" t="s">
        <v>20714</v>
      </c>
      <c r="G525" s="159"/>
    </row>
    <row r="526">
      <c r="A526" s="14" t="s">
        <v>10828</v>
      </c>
      <c r="B526" s="31" t="s">
        <v>14962</v>
      </c>
      <c r="C526" s="14" t="s">
        <v>20733</v>
      </c>
      <c r="D526" s="14" t="s">
        <v>20734</v>
      </c>
      <c r="E526" s="14"/>
      <c r="F526" s="14" t="s">
        <v>20714</v>
      </c>
      <c r="G526" s="159"/>
    </row>
    <row r="527">
      <c r="A527" s="14" t="s">
        <v>10828</v>
      </c>
      <c r="B527" s="31" t="s">
        <v>14962</v>
      </c>
      <c r="C527" s="14" t="s">
        <v>20735</v>
      </c>
      <c r="D527" s="14" t="s">
        <v>20736</v>
      </c>
      <c r="E527" s="14"/>
      <c r="F527" s="14" t="s">
        <v>7611</v>
      </c>
      <c r="G527" s="159"/>
    </row>
    <row r="528">
      <c r="A528" s="14" t="s">
        <v>10828</v>
      </c>
      <c r="B528" s="31" t="s">
        <v>20737</v>
      </c>
      <c r="C528" s="14" t="s">
        <v>20738</v>
      </c>
      <c r="D528" s="14" t="s">
        <v>20739</v>
      </c>
      <c r="E528" s="14"/>
      <c r="F528" s="14" t="s">
        <v>20740</v>
      </c>
      <c r="G528" s="159"/>
    </row>
    <row r="529">
      <c r="A529" s="14" t="s">
        <v>316</v>
      </c>
      <c r="B529" s="31" t="s">
        <v>6023</v>
      </c>
      <c r="C529" s="14" t="s">
        <v>20741</v>
      </c>
      <c r="D529" s="14" t="s">
        <v>20742</v>
      </c>
      <c r="E529" s="14"/>
      <c r="F529" s="14" t="s">
        <v>20743</v>
      </c>
      <c r="G529" s="159"/>
    </row>
    <row r="530">
      <c r="A530" s="14" t="s">
        <v>316</v>
      </c>
      <c r="B530" s="31" t="s">
        <v>6023</v>
      </c>
      <c r="C530" s="14" t="s">
        <v>20744</v>
      </c>
      <c r="D530" s="14" t="s">
        <v>20745</v>
      </c>
      <c r="E530" s="14"/>
      <c r="F530" s="14" t="s">
        <v>20743</v>
      </c>
      <c r="G530" s="159"/>
    </row>
    <row r="531">
      <c r="A531" s="14" t="s">
        <v>248</v>
      </c>
      <c r="B531" s="31" t="s">
        <v>4496</v>
      </c>
      <c r="C531" s="14" t="s">
        <v>4504</v>
      </c>
      <c r="D531" s="14" t="s">
        <v>20746</v>
      </c>
      <c r="E531" s="14"/>
      <c r="F531" s="14" t="s">
        <v>4968</v>
      </c>
      <c r="G531" s="159"/>
    </row>
    <row r="532">
      <c r="A532" s="14" t="s">
        <v>5679</v>
      </c>
      <c r="B532" s="31" t="s">
        <v>11719</v>
      </c>
      <c r="C532" s="14" t="s">
        <v>13719</v>
      </c>
      <c r="D532" s="14" t="s">
        <v>2350</v>
      </c>
      <c r="E532" s="14"/>
      <c r="F532" s="14" t="s">
        <v>20747</v>
      </c>
      <c r="G532" s="159"/>
    </row>
    <row r="533">
      <c r="A533" s="14" t="s">
        <v>234</v>
      </c>
      <c r="B533" s="31" t="s">
        <v>1115</v>
      </c>
      <c r="C533" s="14" t="s">
        <v>20748</v>
      </c>
      <c r="D533" s="14" t="s">
        <v>20749</v>
      </c>
      <c r="E533" s="14"/>
      <c r="F533" s="14" t="s">
        <v>20714</v>
      </c>
      <c r="G533" s="159"/>
    </row>
    <row r="534">
      <c r="A534" s="14" t="s">
        <v>234</v>
      </c>
      <c r="B534" s="31" t="s">
        <v>1115</v>
      </c>
      <c r="C534" s="14" t="s">
        <v>20750</v>
      </c>
      <c r="D534" s="14" t="s">
        <v>20749</v>
      </c>
      <c r="E534" s="14"/>
      <c r="F534" s="14" t="s">
        <v>20714</v>
      </c>
      <c r="G534" s="159"/>
    </row>
    <row r="535">
      <c r="A535" s="14" t="s">
        <v>234</v>
      </c>
      <c r="B535" s="31" t="s">
        <v>1115</v>
      </c>
      <c r="C535" s="14" t="s">
        <v>18643</v>
      </c>
      <c r="D535" s="14" t="s">
        <v>20751</v>
      </c>
      <c r="F535" s="14" t="s">
        <v>7611</v>
      </c>
      <c r="G535" s="159"/>
    </row>
    <row r="536">
      <c r="A536" s="14" t="s">
        <v>234</v>
      </c>
      <c r="B536" s="31" t="s">
        <v>1115</v>
      </c>
      <c r="C536" s="14" t="s">
        <v>20752</v>
      </c>
      <c r="D536" s="14" t="s">
        <v>20751</v>
      </c>
      <c r="E536" s="14"/>
      <c r="F536" s="14" t="s">
        <v>7611</v>
      </c>
      <c r="G536" s="159"/>
    </row>
    <row r="537">
      <c r="A537" s="14" t="s">
        <v>234</v>
      </c>
      <c r="B537" s="31" t="s">
        <v>1115</v>
      </c>
      <c r="C537" s="14" t="s">
        <v>20753</v>
      </c>
      <c r="D537" s="14" t="s">
        <v>20751</v>
      </c>
      <c r="E537" s="14"/>
      <c r="F537" s="14" t="s">
        <v>7611</v>
      </c>
      <c r="G537" s="159"/>
    </row>
    <row r="538">
      <c r="A538" s="14" t="s">
        <v>234</v>
      </c>
      <c r="B538" s="31" t="s">
        <v>1115</v>
      </c>
      <c r="C538" s="14" t="s">
        <v>20754</v>
      </c>
      <c r="D538" s="14" t="s">
        <v>20751</v>
      </c>
      <c r="E538" s="14"/>
      <c r="F538" s="14" t="s">
        <v>7611</v>
      </c>
      <c r="G538" s="159"/>
    </row>
    <row r="539">
      <c r="A539" s="14" t="s">
        <v>234</v>
      </c>
      <c r="B539" s="31" t="s">
        <v>1115</v>
      </c>
      <c r="C539" s="14" t="s">
        <v>20755</v>
      </c>
      <c r="D539" s="14" t="s">
        <v>20756</v>
      </c>
      <c r="E539" s="14"/>
      <c r="F539" s="14" t="s">
        <v>20714</v>
      </c>
      <c r="G539" s="159"/>
    </row>
    <row r="540">
      <c r="A540" s="14" t="s">
        <v>234</v>
      </c>
      <c r="B540" s="31" t="s">
        <v>4413</v>
      </c>
      <c r="C540" s="14" t="s">
        <v>20757</v>
      </c>
      <c r="D540" s="14" t="s">
        <v>20758</v>
      </c>
      <c r="E540" s="14"/>
      <c r="F540" s="14" t="s">
        <v>20743</v>
      </c>
      <c r="G540" s="159"/>
    </row>
    <row r="541">
      <c r="A541" s="60" t="s">
        <v>366</v>
      </c>
    </row>
    <row r="542">
      <c r="A542" s="14" t="s">
        <v>368</v>
      </c>
      <c r="B542" s="31" t="s">
        <v>368</v>
      </c>
      <c r="C542" s="14"/>
      <c r="D542" s="14"/>
      <c r="E542" s="14" t="s">
        <v>20759</v>
      </c>
      <c r="F542" s="14" t="s">
        <v>20743</v>
      </c>
      <c r="G542" s="14"/>
    </row>
    <row r="543">
      <c r="A543" s="190" t="s">
        <v>20760</v>
      </c>
    </row>
    <row r="544">
      <c r="A544" s="13" t="s">
        <v>234</v>
      </c>
      <c r="B544" s="189" t="s">
        <v>14063</v>
      </c>
      <c r="C544" s="13" t="s">
        <v>20761</v>
      </c>
      <c r="D544" s="13" t="s">
        <v>20762</v>
      </c>
      <c r="E544" s="13" t="s">
        <v>20763</v>
      </c>
      <c r="F544" s="13" t="s">
        <v>20764</v>
      </c>
      <c r="G544" s="159"/>
    </row>
    <row r="545">
      <c r="A545" s="13" t="s">
        <v>234</v>
      </c>
      <c r="B545" s="189" t="s">
        <v>14063</v>
      </c>
      <c r="C545" s="13" t="s">
        <v>20765</v>
      </c>
      <c r="D545" s="13" t="s">
        <v>20766</v>
      </c>
      <c r="E545" s="14" t="s">
        <v>20767</v>
      </c>
      <c r="F545" s="13" t="s">
        <v>20768</v>
      </c>
      <c r="G545" s="159"/>
    </row>
    <row r="546">
      <c r="A546" s="13" t="s">
        <v>234</v>
      </c>
      <c r="B546" s="189" t="s">
        <v>14063</v>
      </c>
      <c r="C546" s="13" t="s">
        <v>20769</v>
      </c>
      <c r="D546" s="13" t="s">
        <v>20770</v>
      </c>
      <c r="E546" s="13" t="s">
        <v>20771</v>
      </c>
      <c r="F546" s="13" t="s">
        <v>20764</v>
      </c>
      <c r="G546" s="159"/>
    </row>
    <row r="547">
      <c r="A547" s="13" t="s">
        <v>234</v>
      </c>
      <c r="B547" s="189" t="s">
        <v>14063</v>
      </c>
      <c r="C547" s="13" t="s">
        <v>20772</v>
      </c>
      <c r="D547" s="13" t="s">
        <v>20773</v>
      </c>
      <c r="E547" s="14" t="s">
        <v>20774</v>
      </c>
      <c r="F547" s="13" t="s">
        <v>20775</v>
      </c>
      <c r="G547" s="159"/>
    </row>
    <row r="548">
      <c r="A548" s="13" t="s">
        <v>234</v>
      </c>
      <c r="B548" s="189" t="s">
        <v>14063</v>
      </c>
      <c r="C548" s="13" t="s">
        <v>20776</v>
      </c>
      <c r="D548" s="13" t="s">
        <v>20777</v>
      </c>
      <c r="E548" s="14" t="s">
        <v>20778</v>
      </c>
      <c r="F548" s="13" t="s">
        <v>20779</v>
      </c>
      <c r="G548" s="159"/>
    </row>
    <row r="549">
      <c r="A549" s="13" t="s">
        <v>234</v>
      </c>
      <c r="B549" s="189" t="s">
        <v>14063</v>
      </c>
      <c r="C549" s="13" t="s">
        <v>20780</v>
      </c>
      <c r="D549" s="13" t="s">
        <v>20781</v>
      </c>
      <c r="E549" s="13" t="s">
        <v>20782</v>
      </c>
      <c r="F549" s="13" t="s">
        <v>20775</v>
      </c>
      <c r="G549" s="159"/>
    </row>
    <row r="550">
      <c r="A550" s="13" t="s">
        <v>234</v>
      </c>
      <c r="B550" s="189" t="s">
        <v>14063</v>
      </c>
      <c r="C550" s="13" t="s">
        <v>20783</v>
      </c>
      <c r="D550" s="13" t="s">
        <v>20784</v>
      </c>
      <c r="E550" s="14" t="s">
        <v>20785</v>
      </c>
      <c r="F550" s="13" t="s">
        <v>20786</v>
      </c>
      <c r="G550" s="159"/>
    </row>
    <row r="551">
      <c r="A551" s="13" t="s">
        <v>234</v>
      </c>
      <c r="B551" s="189" t="s">
        <v>14063</v>
      </c>
      <c r="C551" s="13" t="s">
        <v>20787</v>
      </c>
      <c r="D551" s="13" t="s">
        <v>20788</v>
      </c>
      <c r="E551" s="13" t="s">
        <v>20789</v>
      </c>
      <c r="F551" s="13" t="s">
        <v>20790</v>
      </c>
      <c r="G551" s="159"/>
    </row>
    <row r="552">
      <c r="A552" s="190" t="s">
        <v>20791</v>
      </c>
    </row>
    <row r="553">
      <c r="A553" s="14" t="s">
        <v>4540</v>
      </c>
      <c r="B553" s="31" t="s">
        <v>4541</v>
      </c>
      <c r="C553" s="14" t="s">
        <v>4542</v>
      </c>
      <c r="D553" s="14" t="s">
        <v>20792</v>
      </c>
      <c r="E553" s="91"/>
      <c r="F553" s="14" t="s">
        <v>20793</v>
      </c>
      <c r="G553" s="13"/>
    </row>
    <row r="554">
      <c r="A554" s="14" t="s">
        <v>4540</v>
      </c>
      <c r="B554" s="31" t="s">
        <v>6343</v>
      </c>
      <c r="C554" s="14" t="s">
        <v>4542</v>
      </c>
      <c r="D554" s="14" t="s">
        <v>20794</v>
      </c>
      <c r="E554" s="91"/>
      <c r="F554" s="14" t="s">
        <v>20795</v>
      </c>
      <c r="G554" s="13"/>
    </row>
    <row r="555">
      <c r="A555" s="13" t="s">
        <v>248</v>
      </c>
      <c r="B555" s="189" t="s">
        <v>4496</v>
      </c>
      <c r="C555" s="13" t="s">
        <v>5067</v>
      </c>
      <c r="D555" s="13" t="s">
        <v>19374</v>
      </c>
      <c r="E555" s="91"/>
      <c r="F555" s="13" t="s">
        <v>20796</v>
      </c>
      <c r="G555" s="13"/>
    </row>
    <row r="556">
      <c r="A556" s="13" t="s">
        <v>248</v>
      </c>
      <c r="B556" s="189" t="s">
        <v>9856</v>
      </c>
      <c r="C556" s="13" t="s">
        <v>4581</v>
      </c>
      <c r="D556" s="13" t="s">
        <v>14483</v>
      </c>
      <c r="E556" s="91"/>
      <c r="F556" s="13" t="s">
        <v>20796</v>
      </c>
      <c r="G556" s="13"/>
    </row>
    <row r="557">
      <c r="A557" s="13" t="s">
        <v>248</v>
      </c>
      <c r="B557" s="189" t="s">
        <v>9856</v>
      </c>
      <c r="C557" s="13" t="s">
        <v>4581</v>
      </c>
      <c r="D557" s="13" t="s">
        <v>11058</v>
      </c>
      <c r="E557" s="91"/>
      <c r="F557" s="13" t="s">
        <v>20796</v>
      </c>
      <c r="G557" s="13"/>
    </row>
    <row r="558">
      <c r="A558" s="190" t="s">
        <v>20797</v>
      </c>
    </row>
    <row r="559">
      <c r="A559" s="14" t="s">
        <v>10828</v>
      </c>
      <c r="B559" s="31" t="s">
        <v>20798</v>
      </c>
      <c r="C559" s="91" t="s">
        <v>20799</v>
      </c>
      <c r="D559" s="91" t="s">
        <v>20800</v>
      </c>
      <c r="E559" s="91"/>
      <c r="F559" s="91" t="s">
        <v>20801</v>
      </c>
      <c r="G559" s="13"/>
    </row>
    <row r="560">
      <c r="A560" s="14" t="s">
        <v>10828</v>
      </c>
      <c r="B560" s="31" t="s">
        <v>20798</v>
      </c>
      <c r="C560" s="91" t="s">
        <v>20802</v>
      </c>
      <c r="D560" s="91" t="s">
        <v>20803</v>
      </c>
      <c r="E560" s="91"/>
      <c r="F560" s="91" t="s">
        <v>20804</v>
      </c>
      <c r="G560" s="13"/>
    </row>
    <row r="561">
      <c r="A561" s="14" t="s">
        <v>10828</v>
      </c>
      <c r="B561" s="31" t="s">
        <v>20798</v>
      </c>
      <c r="C561" s="91" t="s">
        <v>20805</v>
      </c>
      <c r="D561" s="91" t="s">
        <v>20806</v>
      </c>
      <c r="E561" s="91"/>
      <c r="F561" s="91" t="s">
        <v>20807</v>
      </c>
      <c r="G561" s="13"/>
    </row>
    <row r="562">
      <c r="A562" s="14" t="s">
        <v>10828</v>
      </c>
      <c r="B562" s="31" t="s">
        <v>20798</v>
      </c>
      <c r="C562" s="91" t="s">
        <v>20805</v>
      </c>
      <c r="D562" s="91" t="s">
        <v>20808</v>
      </c>
      <c r="E562" s="91"/>
      <c r="F562" s="91" t="s">
        <v>20807</v>
      </c>
      <c r="G562" s="13"/>
    </row>
    <row r="563">
      <c r="A563" s="14" t="s">
        <v>10828</v>
      </c>
      <c r="B563" s="31" t="s">
        <v>20798</v>
      </c>
      <c r="C563" s="91" t="s">
        <v>20805</v>
      </c>
      <c r="D563" s="91" t="s">
        <v>20809</v>
      </c>
      <c r="E563" s="91"/>
      <c r="F563" s="91" t="s">
        <v>20807</v>
      </c>
      <c r="G563" s="13"/>
    </row>
    <row r="564">
      <c r="A564" s="14" t="s">
        <v>10828</v>
      </c>
      <c r="B564" s="31" t="s">
        <v>20798</v>
      </c>
      <c r="C564" s="91" t="s">
        <v>20810</v>
      </c>
      <c r="D564" s="91" t="s">
        <v>20811</v>
      </c>
      <c r="E564" s="91"/>
      <c r="F564" s="91" t="s">
        <v>20812</v>
      </c>
      <c r="G564" s="13"/>
    </row>
    <row r="565">
      <c r="A565" s="14" t="s">
        <v>316</v>
      </c>
      <c r="B565" s="31" t="s">
        <v>20813</v>
      </c>
      <c r="C565" s="91" t="s">
        <v>20814</v>
      </c>
      <c r="D565" s="91" t="s">
        <v>20815</v>
      </c>
      <c r="E565" s="91"/>
      <c r="F565" s="91" t="s">
        <v>20816</v>
      </c>
      <c r="G565" s="13"/>
    </row>
    <row r="566">
      <c r="A566" s="14" t="s">
        <v>316</v>
      </c>
      <c r="B566" s="31" t="s">
        <v>20813</v>
      </c>
      <c r="C566" s="91" t="s">
        <v>20814</v>
      </c>
      <c r="D566" s="91" t="s">
        <v>20817</v>
      </c>
      <c r="E566" s="91"/>
      <c r="F566" s="91" t="s">
        <v>20816</v>
      </c>
      <c r="G566" s="13"/>
    </row>
    <row r="567">
      <c r="A567" s="14" t="s">
        <v>316</v>
      </c>
      <c r="B567" s="31" t="s">
        <v>20813</v>
      </c>
      <c r="C567" s="91" t="s">
        <v>20814</v>
      </c>
      <c r="D567" s="91" t="s">
        <v>20818</v>
      </c>
      <c r="E567" s="91"/>
      <c r="F567" s="91" t="s">
        <v>20816</v>
      </c>
      <c r="G567" s="13"/>
    </row>
    <row r="568">
      <c r="A568" s="14" t="s">
        <v>316</v>
      </c>
      <c r="B568" s="31" t="s">
        <v>20813</v>
      </c>
      <c r="C568" s="91" t="s">
        <v>20814</v>
      </c>
      <c r="D568" s="91" t="s">
        <v>20819</v>
      </c>
      <c r="E568" s="91"/>
      <c r="F568" s="91" t="s">
        <v>20816</v>
      </c>
      <c r="G568" s="13"/>
    </row>
    <row r="569">
      <c r="A569" s="14" t="s">
        <v>316</v>
      </c>
      <c r="B569" s="31" t="s">
        <v>20813</v>
      </c>
      <c r="C569" s="91" t="s">
        <v>20814</v>
      </c>
      <c r="D569" s="91" t="s">
        <v>20820</v>
      </c>
      <c r="E569" s="91"/>
      <c r="F569" s="91" t="s">
        <v>20821</v>
      </c>
      <c r="G569" s="13"/>
    </row>
    <row r="570">
      <c r="A570" s="14" t="s">
        <v>316</v>
      </c>
      <c r="B570" s="31" t="s">
        <v>20813</v>
      </c>
      <c r="C570" s="91" t="s">
        <v>20814</v>
      </c>
      <c r="D570" s="91" t="s">
        <v>20822</v>
      </c>
      <c r="E570" s="91"/>
      <c r="F570" s="91" t="s">
        <v>20823</v>
      </c>
      <c r="G570" s="13"/>
    </row>
    <row r="571">
      <c r="A571" s="14" t="s">
        <v>316</v>
      </c>
      <c r="B571" s="31" t="s">
        <v>20813</v>
      </c>
      <c r="C571" s="91" t="s">
        <v>20824</v>
      </c>
      <c r="D571" s="91" t="s">
        <v>20825</v>
      </c>
      <c r="E571" s="91"/>
      <c r="F571" s="91" t="s">
        <v>20821</v>
      </c>
      <c r="G571" s="13"/>
    </row>
    <row r="572">
      <c r="A572" s="14" t="s">
        <v>316</v>
      </c>
      <c r="B572" s="31" t="s">
        <v>20813</v>
      </c>
      <c r="C572" s="91" t="s">
        <v>20826</v>
      </c>
      <c r="D572" s="91" t="s">
        <v>20827</v>
      </c>
      <c r="E572" s="91"/>
      <c r="F572" s="91" t="s">
        <v>20828</v>
      </c>
      <c r="G572" s="13"/>
    </row>
    <row r="573">
      <c r="A573" s="14" t="s">
        <v>316</v>
      </c>
      <c r="B573" s="31" t="s">
        <v>6224</v>
      </c>
      <c r="C573" s="91" t="s">
        <v>20829</v>
      </c>
      <c r="D573" s="91" t="s">
        <v>20830</v>
      </c>
      <c r="E573" s="91"/>
      <c r="F573" s="91" t="s">
        <v>20831</v>
      </c>
      <c r="G573" s="13"/>
    </row>
    <row r="574">
      <c r="A574" s="14" t="s">
        <v>316</v>
      </c>
      <c r="B574" s="31" t="s">
        <v>6224</v>
      </c>
      <c r="C574" s="91" t="s">
        <v>20829</v>
      </c>
      <c r="D574" s="91" t="s">
        <v>20832</v>
      </c>
      <c r="E574" s="91"/>
      <c r="F574" s="91" t="s">
        <v>20831</v>
      </c>
      <c r="G574" s="13"/>
    </row>
    <row r="575">
      <c r="A575" s="14" t="s">
        <v>5075</v>
      </c>
      <c r="B575" s="31" t="s">
        <v>19984</v>
      </c>
      <c r="C575" s="91" t="s">
        <v>20833</v>
      </c>
      <c r="D575" s="91" t="s">
        <v>20834</v>
      </c>
      <c r="E575" s="91"/>
      <c r="F575" s="91" t="s">
        <v>20821</v>
      </c>
      <c r="G575" s="13"/>
    </row>
    <row r="576">
      <c r="A576" s="14" t="s">
        <v>5679</v>
      </c>
      <c r="B576" s="31" t="s">
        <v>11719</v>
      </c>
      <c r="C576" s="91" t="s">
        <v>20835</v>
      </c>
      <c r="D576" s="91" t="s">
        <v>4679</v>
      </c>
      <c r="E576" s="91"/>
      <c r="F576" s="91" t="s">
        <v>20836</v>
      </c>
      <c r="G576" s="13"/>
    </row>
    <row r="577">
      <c r="A577" s="14" t="s">
        <v>5679</v>
      </c>
      <c r="B577" s="31" t="s">
        <v>11719</v>
      </c>
      <c r="C577" s="91" t="s">
        <v>20837</v>
      </c>
      <c r="D577" s="91" t="s">
        <v>8513</v>
      </c>
      <c r="E577" s="91"/>
      <c r="F577" s="91" t="s">
        <v>20838</v>
      </c>
      <c r="G577" s="13"/>
    </row>
    <row r="578">
      <c r="A578" s="14" t="s">
        <v>5679</v>
      </c>
      <c r="B578" s="31" t="s">
        <v>11719</v>
      </c>
      <c r="C578" s="91" t="s">
        <v>20839</v>
      </c>
      <c r="D578" s="91" t="s">
        <v>1590</v>
      </c>
      <c r="E578" s="91"/>
      <c r="F578" s="91" t="s">
        <v>20838</v>
      </c>
      <c r="G578" s="13"/>
    </row>
    <row r="579">
      <c r="A579" s="14" t="s">
        <v>5679</v>
      </c>
      <c r="B579" s="31" t="s">
        <v>11719</v>
      </c>
      <c r="C579" s="10" t="s">
        <v>20840</v>
      </c>
      <c r="D579" s="10" t="s">
        <v>8513</v>
      </c>
      <c r="E579" s="91"/>
      <c r="F579" s="91" t="s">
        <v>20841</v>
      </c>
      <c r="G579" s="13"/>
    </row>
    <row r="580">
      <c r="A580" s="14" t="s">
        <v>5679</v>
      </c>
      <c r="B580" s="31" t="s">
        <v>11719</v>
      </c>
      <c r="C580" s="91" t="s">
        <v>20842</v>
      </c>
      <c r="D580" s="91" t="s">
        <v>837</v>
      </c>
      <c r="E580" s="91"/>
      <c r="F580" s="91" t="s">
        <v>20841</v>
      </c>
      <c r="G580" s="13"/>
    </row>
    <row r="581">
      <c r="A581" s="14" t="s">
        <v>1035</v>
      </c>
      <c r="B581" s="31" t="s">
        <v>15330</v>
      </c>
      <c r="C581" s="91" t="s">
        <v>15331</v>
      </c>
      <c r="D581" s="91" t="s">
        <v>15332</v>
      </c>
      <c r="E581" s="91"/>
      <c r="F581" s="91" t="s">
        <v>20843</v>
      </c>
      <c r="G581" s="13"/>
    </row>
    <row r="582">
      <c r="A582" s="13" t="s">
        <v>1035</v>
      </c>
      <c r="B582" s="189" t="s">
        <v>2930</v>
      </c>
      <c r="C582" s="43" t="s">
        <v>20844</v>
      </c>
      <c r="D582" s="91" t="s">
        <v>20845</v>
      </c>
      <c r="E582" s="91"/>
      <c r="F582" s="91" t="s">
        <v>20846</v>
      </c>
      <c r="G582" s="13"/>
    </row>
    <row r="583">
      <c r="A583" s="14" t="s">
        <v>1035</v>
      </c>
      <c r="B583" s="31" t="s">
        <v>2930</v>
      </c>
      <c r="C583" s="91" t="s">
        <v>20847</v>
      </c>
      <c r="D583" s="91" t="s">
        <v>20848</v>
      </c>
      <c r="E583" s="91"/>
      <c r="F583" s="91" t="s">
        <v>20846</v>
      </c>
      <c r="G583" s="13"/>
    </row>
    <row r="584">
      <c r="A584" s="14" t="s">
        <v>1035</v>
      </c>
      <c r="B584" s="31" t="s">
        <v>2930</v>
      </c>
      <c r="C584" s="91" t="s">
        <v>20849</v>
      </c>
      <c r="D584" s="91" t="s">
        <v>20850</v>
      </c>
      <c r="E584" s="91"/>
      <c r="F584" s="91" t="s">
        <v>20846</v>
      </c>
      <c r="G584" s="13"/>
    </row>
    <row r="585">
      <c r="A585" s="14" t="s">
        <v>1035</v>
      </c>
      <c r="B585" s="31" t="s">
        <v>2930</v>
      </c>
      <c r="C585" s="91" t="s">
        <v>15294</v>
      </c>
      <c r="D585" s="91" t="s">
        <v>20851</v>
      </c>
      <c r="E585" s="91"/>
      <c r="F585" s="91" t="s">
        <v>20846</v>
      </c>
      <c r="G585" s="13"/>
    </row>
    <row r="586">
      <c r="A586" s="14" t="s">
        <v>1035</v>
      </c>
      <c r="B586" s="31" t="s">
        <v>20852</v>
      </c>
      <c r="C586" s="91" t="s">
        <v>20853</v>
      </c>
      <c r="D586" s="91" t="s">
        <v>20854</v>
      </c>
      <c r="E586" s="91"/>
      <c r="F586" s="91" t="s">
        <v>20846</v>
      </c>
      <c r="G586" s="91"/>
    </row>
    <row r="587">
      <c r="A587" s="14" t="s">
        <v>234</v>
      </c>
      <c r="B587" s="31" t="s">
        <v>8168</v>
      </c>
      <c r="C587" s="91" t="s">
        <v>20855</v>
      </c>
      <c r="D587" s="91" t="s">
        <v>20856</v>
      </c>
      <c r="E587" s="91"/>
      <c r="F587" s="91" t="s">
        <v>20838</v>
      </c>
      <c r="G587" s="91"/>
    </row>
    <row r="588">
      <c r="A588" s="60" t="s">
        <v>366</v>
      </c>
    </row>
    <row r="589">
      <c r="A589" s="14" t="s">
        <v>234</v>
      </c>
      <c r="B589" s="31" t="s">
        <v>8168</v>
      </c>
      <c r="C589" s="91"/>
      <c r="D589" s="91"/>
      <c r="E589" s="91" t="s">
        <v>13638</v>
      </c>
      <c r="F589" s="91" t="s">
        <v>20836</v>
      </c>
      <c r="G589" s="13"/>
    </row>
    <row r="590">
      <c r="A590" s="14" t="s">
        <v>20857</v>
      </c>
      <c r="B590" s="31" t="s">
        <v>368</v>
      </c>
      <c r="C590" s="91"/>
      <c r="D590" s="91"/>
      <c r="E590" s="91" t="s">
        <v>20858</v>
      </c>
      <c r="F590" s="91" t="s">
        <v>20816</v>
      </c>
      <c r="G590" s="13"/>
    </row>
    <row r="591">
      <c r="A591" s="190" t="s">
        <v>20859</v>
      </c>
    </row>
    <row r="592">
      <c r="A592" s="14" t="s">
        <v>1454</v>
      </c>
      <c r="B592" s="31" t="s">
        <v>10794</v>
      </c>
      <c r="C592" s="91" t="s">
        <v>13763</v>
      </c>
      <c r="D592" s="91" t="s">
        <v>8759</v>
      </c>
      <c r="E592" s="91"/>
      <c r="F592" s="91" t="s">
        <v>20860</v>
      </c>
      <c r="G592" s="13"/>
    </row>
    <row r="593">
      <c r="A593" s="14" t="s">
        <v>1454</v>
      </c>
      <c r="B593" s="31" t="s">
        <v>10794</v>
      </c>
      <c r="C593" s="91" t="s">
        <v>15420</v>
      </c>
      <c r="D593" s="91" t="s">
        <v>8759</v>
      </c>
      <c r="E593" s="91"/>
      <c r="F593" s="91" t="s">
        <v>20860</v>
      </c>
      <c r="G593" s="13"/>
    </row>
    <row r="594">
      <c r="A594" s="9" t="s">
        <v>14528</v>
      </c>
      <c r="B594" s="189" t="s">
        <v>14532</v>
      </c>
      <c r="C594" s="91" t="s">
        <v>20861</v>
      </c>
      <c r="D594" s="91" t="s">
        <v>20862</v>
      </c>
      <c r="E594" s="91"/>
      <c r="F594" s="91" t="s">
        <v>20863</v>
      </c>
      <c r="G594" s="13"/>
    </row>
    <row r="595">
      <c r="A595" s="9" t="s">
        <v>14528</v>
      </c>
      <c r="B595" s="189" t="s">
        <v>14532</v>
      </c>
      <c r="C595" s="91" t="s">
        <v>20861</v>
      </c>
      <c r="D595" s="91" t="s">
        <v>20864</v>
      </c>
      <c r="E595" s="91"/>
      <c r="F595" s="91" t="s">
        <v>20863</v>
      </c>
      <c r="G595" s="13"/>
    </row>
    <row r="596">
      <c r="A596" s="9" t="s">
        <v>14528</v>
      </c>
      <c r="B596" s="189" t="s">
        <v>14532</v>
      </c>
      <c r="C596" s="91" t="s">
        <v>20861</v>
      </c>
      <c r="D596" s="91" t="s">
        <v>20865</v>
      </c>
      <c r="E596" s="91"/>
      <c r="F596" s="91" t="s">
        <v>20863</v>
      </c>
      <c r="G596" s="13"/>
    </row>
    <row r="597">
      <c r="A597" s="9" t="s">
        <v>14528</v>
      </c>
      <c r="B597" s="189" t="s">
        <v>14532</v>
      </c>
      <c r="C597" s="91" t="s">
        <v>20861</v>
      </c>
      <c r="D597" s="91" t="s">
        <v>20866</v>
      </c>
      <c r="E597" s="91"/>
      <c r="F597" s="91" t="s">
        <v>20863</v>
      </c>
      <c r="G597" s="13"/>
    </row>
    <row r="598">
      <c r="A598" s="14" t="s">
        <v>20867</v>
      </c>
      <c r="B598" s="31" t="s">
        <v>20868</v>
      </c>
      <c r="C598" s="91" t="s">
        <v>20869</v>
      </c>
      <c r="D598" s="91" t="s">
        <v>20870</v>
      </c>
      <c r="E598" s="91"/>
      <c r="F598" s="91" t="s">
        <v>20871</v>
      </c>
      <c r="G598" s="13"/>
    </row>
    <row r="599">
      <c r="A599" s="14" t="s">
        <v>20867</v>
      </c>
      <c r="B599" s="31" t="s">
        <v>20868</v>
      </c>
      <c r="C599" s="91" t="s">
        <v>20872</v>
      </c>
      <c r="D599" s="91" t="s">
        <v>20873</v>
      </c>
      <c r="E599" s="91" t="s">
        <v>20874</v>
      </c>
      <c r="F599" s="91" t="s">
        <v>20875</v>
      </c>
      <c r="G599" s="13"/>
    </row>
    <row r="600">
      <c r="A600" s="13" t="s">
        <v>988</v>
      </c>
      <c r="B600" s="189" t="s">
        <v>994</v>
      </c>
      <c r="C600" s="91" t="s">
        <v>20876</v>
      </c>
      <c r="D600" s="91" t="s">
        <v>11264</v>
      </c>
      <c r="E600" s="91" t="s">
        <v>20877</v>
      </c>
      <c r="F600" s="91" t="s">
        <v>20878</v>
      </c>
      <c r="G600" s="13"/>
    </row>
    <row r="601">
      <c r="A601" s="13" t="s">
        <v>388</v>
      </c>
      <c r="B601" s="189" t="s">
        <v>10544</v>
      </c>
      <c r="C601" s="91" t="s">
        <v>7170</v>
      </c>
      <c r="D601" s="91" t="s">
        <v>20879</v>
      </c>
      <c r="E601" s="91"/>
      <c r="F601" s="91" t="s">
        <v>20878</v>
      </c>
      <c r="G601" s="13"/>
    </row>
    <row r="602">
      <c r="A602" s="13" t="s">
        <v>388</v>
      </c>
      <c r="B602" s="189" t="s">
        <v>10544</v>
      </c>
      <c r="C602" s="91" t="s">
        <v>20880</v>
      </c>
      <c r="D602" s="91" t="s">
        <v>20881</v>
      </c>
      <c r="E602" s="91"/>
      <c r="F602" s="91" t="s">
        <v>20882</v>
      </c>
      <c r="G602" s="13"/>
    </row>
    <row r="603">
      <c r="A603" s="13" t="s">
        <v>388</v>
      </c>
      <c r="B603" s="189" t="s">
        <v>10544</v>
      </c>
      <c r="C603" s="91" t="s">
        <v>20883</v>
      </c>
      <c r="D603" s="91" t="s">
        <v>20884</v>
      </c>
      <c r="E603" s="91"/>
      <c r="F603" s="91" t="s">
        <v>20885</v>
      </c>
      <c r="G603" s="13"/>
    </row>
    <row r="604">
      <c r="A604" s="13" t="s">
        <v>388</v>
      </c>
      <c r="B604" s="189" t="s">
        <v>10544</v>
      </c>
      <c r="C604" s="91" t="s">
        <v>20883</v>
      </c>
      <c r="D604" s="91" t="s">
        <v>20886</v>
      </c>
      <c r="E604" s="91"/>
      <c r="F604" s="91" t="s">
        <v>20885</v>
      </c>
      <c r="G604" s="13"/>
    </row>
    <row r="605">
      <c r="A605" s="60" t="s">
        <v>366</v>
      </c>
    </row>
    <row r="606">
      <c r="A606" s="14" t="s">
        <v>368</v>
      </c>
      <c r="B606" s="31" t="s">
        <v>368</v>
      </c>
      <c r="C606" s="91"/>
      <c r="D606" s="91"/>
      <c r="E606" s="91" t="s">
        <v>837</v>
      </c>
      <c r="F606" s="91" t="s">
        <v>20887</v>
      </c>
      <c r="G606" s="13"/>
    </row>
    <row r="607">
      <c r="A607" s="190" t="s">
        <v>20888</v>
      </c>
    </row>
    <row r="608">
      <c r="A608" s="14" t="s">
        <v>13682</v>
      </c>
      <c r="B608" s="31" t="s">
        <v>16922</v>
      </c>
      <c r="C608" s="91" t="s">
        <v>17506</v>
      </c>
      <c r="D608" s="91" t="s">
        <v>17507</v>
      </c>
      <c r="E608" s="91"/>
      <c r="F608" s="91" t="s">
        <v>20889</v>
      </c>
      <c r="G608" s="13"/>
    </row>
    <row r="609">
      <c r="A609" s="14" t="s">
        <v>248</v>
      </c>
      <c r="B609" s="31" t="s">
        <v>10840</v>
      </c>
      <c r="C609" s="91" t="s">
        <v>10841</v>
      </c>
      <c r="D609" s="91" t="s">
        <v>10523</v>
      </c>
      <c r="E609" s="91"/>
      <c r="F609" s="91" t="s">
        <v>20890</v>
      </c>
      <c r="G609" s="13"/>
    </row>
    <row r="610">
      <c r="A610" s="14" t="s">
        <v>248</v>
      </c>
      <c r="B610" s="31" t="s">
        <v>10840</v>
      </c>
      <c r="C610" s="91" t="s">
        <v>10841</v>
      </c>
      <c r="D610" s="91" t="s">
        <v>20891</v>
      </c>
      <c r="E610" s="91"/>
      <c r="F610" s="91" t="s">
        <v>20892</v>
      </c>
      <c r="G610" s="13"/>
    </row>
    <row r="611">
      <c r="A611" s="14" t="s">
        <v>248</v>
      </c>
      <c r="B611" s="31" t="s">
        <v>10840</v>
      </c>
      <c r="C611" s="91" t="s">
        <v>10841</v>
      </c>
      <c r="D611" s="91" t="s">
        <v>12273</v>
      </c>
      <c r="E611" s="91"/>
      <c r="F611" s="91" t="s">
        <v>20893</v>
      </c>
      <c r="G611" s="13"/>
    </row>
    <row r="612">
      <c r="A612" s="190" t="s">
        <v>20894</v>
      </c>
    </row>
    <row r="613">
      <c r="A613" s="9" t="s">
        <v>988</v>
      </c>
      <c r="B613" s="38" t="s">
        <v>6938</v>
      </c>
      <c r="C613" s="14" t="s">
        <v>20895</v>
      </c>
      <c r="D613" s="10" t="s">
        <v>9740</v>
      </c>
      <c r="E613" s="91" t="s">
        <v>9741</v>
      </c>
      <c r="F613" s="10" t="s">
        <v>20896</v>
      </c>
      <c r="G613" s="10"/>
    </row>
    <row r="614">
      <c r="A614" s="9" t="s">
        <v>988</v>
      </c>
      <c r="B614" s="38" t="s">
        <v>994</v>
      </c>
      <c r="C614" s="14" t="s">
        <v>20897</v>
      </c>
      <c r="D614" s="10" t="s">
        <v>20898</v>
      </c>
      <c r="E614" s="91" t="s">
        <v>20899</v>
      </c>
      <c r="F614" s="10" t="s">
        <v>20896</v>
      </c>
      <c r="G614" s="10"/>
    </row>
    <row r="615">
      <c r="A615" s="9" t="s">
        <v>388</v>
      </c>
      <c r="B615" s="38" t="s">
        <v>389</v>
      </c>
      <c r="C615" s="14" t="s">
        <v>20083</v>
      </c>
      <c r="D615" s="10" t="s">
        <v>20900</v>
      </c>
      <c r="E615" s="91"/>
      <c r="F615" s="10" t="s">
        <v>20901</v>
      </c>
      <c r="G615" s="10"/>
    </row>
    <row r="616">
      <c r="A616" s="9" t="s">
        <v>388</v>
      </c>
      <c r="B616" s="38" t="s">
        <v>389</v>
      </c>
      <c r="C616" s="14" t="s">
        <v>20083</v>
      </c>
      <c r="D616" s="10" t="s">
        <v>20902</v>
      </c>
      <c r="E616" s="91"/>
      <c r="F616" s="10" t="s">
        <v>20901</v>
      </c>
      <c r="G616" s="10"/>
    </row>
    <row r="617">
      <c r="A617" s="9" t="s">
        <v>388</v>
      </c>
      <c r="B617" s="38" t="s">
        <v>389</v>
      </c>
      <c r="C617" s="14" t="s">
        <v>20903</v>
      </c>
      <c r="D617" s="10" t="s">
        <v>20904</v>
      </c>
      <c r="E617" s="91" t="s">
        <v>20905</v>
      </c>
      <c r="F617" s="10" t="s">
        <v>20901</v>
      </c>
      <c r="G617" s="10"/>
    </row>
    <row r="618">
      <c r="A618" s="9" t="s">
        <v>1035</v>
      </c>
      <c r="B618" s="38" t="s">
        <v>20906</v>
      </c>
      <c r="C618" s="14" t="s">
        <v>20907</v>
      </c>
      <c r="D618" s="10" t="s">
        <v>20908</v>
      </c>
      <c r="E618" s="91"/>
      <c r="F618" s="10" t="s">
        <v>20909</v>
      </c>
      <c r="G618" s="10"/>
    </row>
    <row r="619">
      <c r="A619" s="9" t="s">
        <v>1035</v>
      </c>
      <c r="B619" s="38" t="s">
        <v>20906</v>
      </c>
      <c r="C619" s="14" t="s">
        <v>20907</v>
      </c>
      <c r="D619" s="10" t="s">
        <v>20910</v>
      </c>
      <c r="E619" s="91"/>
      <c r="F619" s="10" t="s">
        <v>20909</v>
      </c>
      <c r="G619" s="10"/>
    </row>
    <row r="620">
      <c r="A620" s="9" t="s">
        <v>1035</v>
      </c>
      <c r="B620" s="38" t="s">
        <v>20906</v>
      </c>
      <c r="C620" s="14" t="s">
        <v>20911</v>
      </c>
      <c r="D620" s="10" t="s">
        <v>20912</v>
      </c>
      <c r="E620" s="91"/>
      <c r="F620" s="10" t="s">
        <v>20913</v>
      </c>
      <c r="G620" s="10"/>
    </row>
    <row r="621">
      <c r="A621" s="9" t="s">
        <v>1035</v>
      </c>
      <c r="B621" s="38" t="s">
        <v>20906</v>
      </c>
      <c r="C621" s="14" t="s">
        <v>20911</v>
      </c>
      <c r="D621" s="10" t="s">
        <v>20914</v>
      </c>
      <c r="E621" s="91"/>
      <c r="F621" s="10" t="s">
        <v>20913</v>
      </c>
      <c r="G621" s="10"/>
    </row>
    <row r="622">
      <c r="A622" s="9" t="s">
        <v>1035</v>
      </c>
      <c r="B622" s="38" t="s">
        <v>20906</v>
      </c>
      <c r="C622" s="14" t="s">
        <v>20915</v>
      </c>
      <c r="D622" s="10" t="s">
        <v>20916</v>
      </c>
      <c r="E622" s="91"/>
      <c r="F622" s="10" t="s">
        <v>20917</v>
      </c>
      <c r="G622" s="10"/>
    </row>
    <row r="623">
      <c r="A623" s="9" t="s">
        <v>1035</v>
      </c>
      <c r="B623" s="38" t="s">
        <v>20906</v>
      </c>
      <c r="C623" s="14" t="s">
        <v>20915</v>
      </c>
      <c r="D623" s="10" t="s">
        <v>20918</v>
      </c>
      <c r="E623" s="91"/>
      <c r="F623" s="10" t="s">
        <v>20913</v>
      </c>
      <c r="G623" s="10"/>
    </row>
    <row r="624">
      <c r="A624" s="9" t="s">
        <v>1035</v>
      </c>
      <c r="B624" s="38" t="s">
        <v>20906</v>
      </c>
      <c r="C624" s="14" t="s">
        <v>20915</v>
      </c>
      <c r="D624" s="10" t="s">
        <v>20919</v>
      </c>
      <c r="E624" s="91"/>
      <c r="F624" s="10" t="s">
        <v>20913</v>
      </c>
      <c r="G624" s="10"/>
    </row>
    <row r="625">
      <c r="A625" s="9" t="s">
        <v>1035</v>
      </c>
      <c r="B625" s="38" t="s">
        <v>20906</v>
      </c>
      <c r="C625" s="14" t="s">
        <v>20920</v>
      </c>
      <c r="D625" s="10" t="s">
        <v>20921</v>
      </c>
      <c r="E625" s="91"/>
      <c r="F625" s="10" t="s">
        <v>20913</v>
      </c>
      <c r="G625" s="10"/>
    </row>
    <row r="626">
      <c r="A626" s="9" t="s">
        <v>1035</v>
      </c>
      <c r="B626" s="38" t="s">
        <v>20906</v>
      </c>
      <c r="C626" s="14" t="s">
        <v>20920</v>
      </c>
      <c r="D626" s="10" t="s">
        <v>20922</v>
      </c>
      <c r="E626" s="91"/>
      <c r="F626" s="10" t="s">
        <v>20913</v>
      </c>
      <c r="G626" s="10"/>
    </row>
    <row r="627">
      <c r="A627" s="9" t="s">
        <v>1035</v>
      </c>
      <c r="B627" s="38" t="s">
        <v>20906</v>
      </c>
      <c r="C627" s="14" t="s">
        <v>20920</v>
      </c>
      <c r="D627" s="10" t="s">
        <v>20923</v>
      </c>
      <c r="E627" s="91"/>
      <c r="F627" s="10" t="s">
        <v>20913</v>
      </c>
      <c r="G627" s="10"/>
    </row>
    <row r="628">
      <c r="A628" s="9" t="s">
        <v>1035</v>
      </c>
      <c r="B628" s="38" t="s">
        <v>20906</v>
      </c>
      <c r="C628" s="14" t="s">
        <v>20920</v>
      </c>
      <c r="D628" s="10" t="s">
        <v>20924</v>
      </c>
      <c r="E628" s="91"/>
      <c r="F628" s="10" t="s">
        <v>20913</v>
      </c>
      <c r="G628" s="10"/>
    </row>
    <row r="629">
      <c r="A629" s="9" t="s">
        <v>1035</v>
      </c>
      <c r="B629" s="38" t="s">
        <v>20906</v>
      </c>
      <c r="C629" s="14" t="s">
        <v>20925</v>
      </c>
      <c r="D629" s="10" t="s">
        <v>20926</v>
      </c>
      <c r="E629" s="91"/>
      <c r="F629" s="10" t="s">
        <v>20909</v>
      </c>
      <c r="G629" s="10"/>
    </row>
    <row r="630">
      <c r="A630" s="9" t="s">
        <v>1035</v>
      </c>
      <c r="B630" s="38" t="s">
        <v>20906</v>
      </c>
      <c r="C630" s="14" t="s">
        <v>20925</v>
      </c>
      <c r="D630" s="10" t="s">
        <v>20927</v>
      </c>
      <c r="E630" s="91"/>
      <c r="F630" s="10" t="s">
        <v>20909</v>
      </c>
      <c r="G630" s="10"/>
    </row>
    <row r="631">
      <c r="A631" s="9" t="s">
        <v>1035</v>
      </c>
      <c r="B631" s="38" t="s">
        <v>20906</v>
      </c>
      <c r="C631" s="14" t="s">
        <v>20925</v>
      </c>
      <c r="D631" s="10" t="s">
        <v>20928</v>
      </c>
      <c r="E631" s="91"/>
      <c r="F631" s="10" t="s">
        <v>20909</v>
      </c>
      <c r="G631" s="10"/>
    </row>
    <row r="632">
      <c r="A632" s="9" t="s">
        <v>1035</v>
      </c>
      <c r="B632" s="38" t="s">
        <v>2930</v>
      </c>
      <c r="C632" s="14" t="s">
        <v>20929</v>
      </c>
      <c r="D632" s="10" t="s">
        <v>20930</v>
      </c>
      <c r="E632" s="91" t="s">
        <v>20931</v>
      </c>
      <c r="F632" s="10" t="s">
        <v>20913</v>
      </c>
      <c r="G632" s="10"/>
    </row>
    <row r="633">
      <c r="A633" s="9" t="s">
        <v>1035</v>
      </c>
      <c r="B633" s="38" t="s">
        <v>2930</v>
      </c>
      <c r="C633" s="14" t="s">
        <v>20932</v>
      </c>
      <c r="D633" s="10" t="s">
        <v>20933</v>
      </c>
      <c r="E633" s="91" t="s">
        <v>20934</v>
      </c>
      <c r="F633" s="10" t="s">
        <v>20917</v>
      </c>
      <c r="G633" s="10"/>
    </row>
    <row r="634">
      <c r="A634" s="115" t="s">
        <v>20935</v>
      </c>
    </row>
    <row r="635">
      <c r="A635" s="9" t="s">
        <v>388</v>
      </c>
      <c r="B635" s="38" t="s">
        <v>5619</v>
      </c>
      <c r="C635" s="14" t="s">
        <v>5350</v>
      </c>
      <c r="D635" s="10" t="s">
        <v>14185</v>
      </c>
      <c r="E635" s="91"/>
      <c r="F635" s="10" t="s">
        <v>20936</v>
      </c>
      <c r="G635" s="10"/>
    </row>
    <row r="636">
      <c r="A636" s="9" t="s">
        <v>388</v>
      </c>
      <c r="B636" s="38" t="s">
        <v>5619</v>
      </c>
      <c r="C636" s="14" t="s">
        <v>2722</v>
      </c>
      <c r="D636" s="10" t="s">
        <v>368</v>
      </c>
      <c r="E636" s="91"/>
      <c r="F636" s="10" t="s">
        <v>20937</v>
      </c>
      <c r="G636" s="10"/>
    </row>
    <row r="637">
      <c r="A637" s="9" t="s">
        <v>1035</v>
      </c>
      <c r="B637" s="38" t="s">
        <v>20906</v>
      </c>
      <c r="C637" s="14" t="s">
        <v>20938</v>
      </c>
      <c r="D637" s="10" t="s">
        <v>20939</v>
      </c>
      <c r="E637" s="91"/>
      <c r="F637" s="10" t="s">
        <v>20940</v>
      </c>
      <c r="G637" s="10"/>
    </row>
    <row r="638">
      <c r="A638" s="9" t="s">
        <v>1035</v>
      </c>
      <c r="B638" s="38" t="s">
        <v>20906</v>
      </c>
      <c r="C638" s="14" t="s">
        <v>20938</v>
      </c>
      <c r="D638" s="10" t="s">
        <v>20941</v>
      </c>
      <c r="E638" s="91"/>
      <c r="F638" s="10" t="s">
        <v>20940</v>
      </c>
      <c r="G638" s="10"/>
    </row>
    <row r="639">
      <c r="A639" s="9" t="s">
        <v>1035</v>
      </c>
      <c r="B639" s="38" t="s">
        <v>20906</v>
      </c>
      <c r="C639" s="14" t="s">
        <v>20938</v>
      </c>
      <c r="D639" s="10" t="s">
        <v>20942</v>
      </c>
      <c r="E639" s="91"/>
      <c r="F639" s="10" t="s">
        <v>20940</v>
      </c>
      <c r="G639" s="10"/>
    </row>
    <row r="640">
      <c r="A640" s="9" t="s">
        <v>1035</v>
      </c>
      <c r="B640" s="38" t="s">
        <v>20906</v>
      </c>
      <c r="C640" s="14" t="s">
        <v>20938</v>
      </c>
      <c r="D640" s="10" t="s">
        <v>20943</v>
      </c>
      <c r="E640" s="91"/>
      <c r="F640" s="10" t="s">
        <v>20940</v>
      </c>
      <c r="G640" s="10"/>
    </row>
    <row r="641">
      <c r="A641" s="9" t="s">
        <v>1035</v>
      </c>
      <c r="B641" s="38" t="s">
        <v>20906</v>
      </c>
      <c r="C641" s="14" t="s">
        <v>20938</v>
      </c>
      <c r="D641" s="10" t="s">
        <v>20944</v>
      </c>
      <c r="E641" s="91"/>
      <c r="F641" s="10" t="s">
        <v>20940</v>
      </c>
      <c r="G641" s="10"/>
    </row>
    <row r="642">
      <c r="A642" s="9" t="s">
        <v>1035</v>
      </c>
      <c r="B642" s="38" t="s">
        <v>20906</v>
      </c>
      <c r="C642" s="14" t="s">
        <v>20938</v>
      </c>
      <c r="D642" s="10" t="s">
        <v>20945</v>
      </c>
      <c r="E642" s="91"/>
      <c r="F642" s="10" t="s">
        <v>20940</v>
      </c>
      <c r="G642" s="10"/>
    </row>
    <row r="643">
      <c r="A643" s="9" t="s">
        <v>1035</v>
      </c>
      <c r="B643" s="38" t="s">
        <v>20906</v>
      </c>
      <c r="C643" s="14" t="s">
        <v>20946</v>
      </c>
      <c r="D643" s="10" t="s">
        <v>20947</v>
      </c>
      <c r="E643" s="91"/>
      <c r="F643" s="10" t="s">
        <v>20940</v>
      </c>
      <c r="G643" s="10"/>
    </row>
    <row r="644">
      <c r="A644" s="9" t="s">
        <v>1035</v>
      </c>
      <c r="B644" s="38" t="s">
        <v>20906</v>
      </c>
      <c r="C644" s="14" t="s">
        <v>20946</v>
      </c>
      <c r="D644" s="10" t="s">
        <v>20948</v>
      </c>
      <c r="E644" s="91"/>
      <c r="F644" s="10" t="s">
        <v>20940</v>
      </c>
      <c r="G644" s="10"/>
    </row>
    <row r="645">
      <c r="A645" s="9" t="s">
        <v>234</v>
      </c>
      <c r="B645" s="38" t="s">
        <v>13914</v>
      </c>
      <c r="C645" s="14" t="s">
        <v>9450</v>
      </c>
      <c r="D645" s="10" t="s">
        <v>20949</v>
      </c>
      <c r="E645" s="91"/>
      <c r="F645" s="10" t="s">
        <v>20940</v>
      </c>
      <c r="G645" s="10"/>
    </row>
    <row r="646">
      <c r="A646" s="9" t="s">
        <v>234</v>
      </c>
      <c r="B646" s="38" t="s">
        <v>13914</v>
      </c>
      <c r="C646" s="14" t="s">
        <v>9450</v>
      </c>
      <c r="D646" s="10" t="s">
        <v>13920</v>
      </c>
      <c r="E646" s="91"/>
      <c r="F646" s="10" t="s">
        <v>20940</v>
      </c>
      <c r="G646" s="10"/>
    </row>
    <row r="647">
      <c r="A647" s="115" t="s">
        <v>20950</v>
      </c>
    </row>
    <row r="648">
      <c r="A648" s="9" t="s">
        <v>316</v>
      </c>
      <c r="B648" s="38" t="s">
        <v>20951</v>
      </c>
      <c r="C648" s="43" t="s">
        <v>20952</v>
      </c>
      <c r="D648" s="10" t="s">
        <v>20953</v>
      </c>
      <c r="E648" s="91"/>
      <c r="F648" s="10" t="s">
        <v>20954</v>
      </c>
      <c r="G648" s="10"/>
    </row>
    <row r="649">
      <c r="A649" s="9" t="s">
        <v>316</v>
      </c>
      <c r="B649" s="38" t="s">
        <v>20951</v>
      </c>
      <c r="C649" s="43" t="s">
        <v>20952</v>
      </c>
      <c r="D649" s="10" t="s">
        <v>20955</v>
      </c>
      <c r="E649" s="91"/>
      <c r="F649" s="10" t="s">
        <v>20954</v>
      </c>
      <c r="G649" s="10"/>
    </row>
    <row r="650">
      <c r="A650" s="9" t="s">
        <v>316</v>
      </c>
      <c r="B650" s="38" t="s">
        <v>20951</v>
      </c>
      <c r="C650" s="43" t="s">
        <v>20952</v>
      </c>
      <c r="D650" s="10" t="s">
        <v>20956</v>
      </c>
      <c r="E650" s="91"/>
      <c r="F650" s="10" t="s">
        <v>20954</v>
      </c>
      <c r="G650" s="10"/>
    </row>
    <row r="651">
      <c r="A651" s="9" t="s">
        <v>316</v>
      </c>
      <c r="B651" s="38" t="s">
        <v>20951</v>
      </c>
      <c r="C651" s="43" t="s">
        <v>20952</v>
      </c>
      <c r="D651" s="10" t="s">
        <v>20957</v>
      </c>
      <c r="E651" s="91"/>
      <c r="F651" s="10" t="s">
        <v>20954</v>
      </c>
      <c r="G651" s="10"/>
    </row>
    <row r="652">
      <c r="A652" s="9" t="s">
        <v>316</v>
      </c>
      <c r="B652" s="38" t="s">
        <v>20951</v>
      </c>
      <c r="C652" s="43" t="s">
        <v>20952</v>
      </c>
      <c r="D652" s="10" t="s">
        <v>20958</v>
      </c>
      <c r="E652" s="91"/>
      <c r="F652" s="10" t="s">
        <v>20954</v>
      </c>
      <c r="G652" s="10"/>
    </row>
    <row r="653">
      <c r="A653" s="9" t="s">
        <v>316</v>
      </c>
      <c r="B653" s="38" t="s">
        <v>20951</v>
      </c>
      <c r="C653" s="43" t="s">
        <v>20952</v>
      </c>
      <c r="D653" s="10" t="s">
        <v>20959</v>
      </c>
      <c r="E653" s="91"/>
      <c r="F653" s="10" t="s">
        <v>20954</v>
      </c>
      <c r="G653" s="10"/>
    </row>
    <row r="654">
      <c r="A654" s="9" t="s">
        <v>316</v>
      </c>
      <c r="B654" s="38" t="s">
        <v>20951</v>
      </c>
      <c r="C654" s="43" t="s">
        <v>20952</v>
      </c>
      <c r="D654" s="10" t="s">
        <v>20960</v>
      </c>
      <c r="E654" s="91"/>
      <c r="F654" s="10" t="s">
        <v>20954</v>
      </c>
      <c r="G654" s="10"/>
    </row>
    <row r="655">
      <c r="A655" s="9" t="s">
        <v>316</v>
      </c>
      <c r="B655" s="38" t="s">
        <v>20951</v>
      </c>
      <c r="C655" s="43" t="s">
        <v>20952</v>
      </c>
      <c r="D655" s="10" t="s">
        <v>20961</v>
      </c>
      <c r="E655" s="91"/>
      <c r="F655" s="10" t="s">
        <v>20954</v>
      </c>
      <c r="G655" s="10"/>
    </row>
    <row r="656">
      <c r="A656" s="9" t="s">
        <v>316</v>
      </c>
      <c r="B656" s="38" t="s">
        <v>20951</v>
      </c>
      <c r="C656" s="43" t="s">
        <v>20952</v>
      </c>
      <c r="D656" s="10" t="s">
        <v>20962</v>
      </c>
      <c r="E656" s="91"/>
      <c r="F656" s="10" t="s">
        <v>20954</v>
      </c>
      <c r="G656" s="10"/>
    </row>
    <row r="657">
      <c r="A657" s="9" t="s">
        <v>316</v>
      </c>
      <c r="B657" s="38" t="s">
        <v>20951</v>
      </c>
      <c r="C657" s="43" t="s">
        <v>20952</v>
      </c>
      <c r="D657" s="10" t="s">
        <v>20963</v>
      </c>
      <c r="E657" s="91"/>
      <c r="F657" s="10" t="s">
        <v>20954</v>
      </c>
      <c r="G657" s="10"/>
    </row>
    <row r="658">
      <c r="A658" s="9" t="s">
        <v>316</v>
      </c>
      <c r="B658" s="38" t="s">
        <v>20951</v>
      </c>
      <c r="C658" s="43" t="s">
        <v>20952</v>
      </c>
      <c r="D658" s="10" t="s">
        <v>20964</v>
      </c>
      <c r="E658" s="91"/>
      <c r="F658" s="10" t="s">
        <v>20954</v>
      </c>
      <c r="G658" s="10"/>
    </row>
    <row r="659">
      <c r="A659" s="9" t="s">
        <v>316</v>
      </c>
      <c r="B659" s="38" t="s">
        <v>20965</v>
      </c>
      <c r="C659" s="43" t="s">
        <v>20966</v>
      </c>
      <c r="D659" s="10" t="s">
        <v>20967</v>
      </c>
      <c r="E659" s="91"/>
      <c r="F659" s="10" t="s">
        <v>20954</v>
      </c>
      <c r="G659" s="10"/>
    </row>
    <row r="660">
      <c r="A660" s="9" t="s">
        <v>316</v>
      </c>
      <c r="B660" s="38" t="s">
        <v>20965</v>
      </c>
      <c r="C660" s="43" t="s">
        <v>20966</v>
      </c>
      <c r="D660" s="10" t="s">
        <v>20968</v>
      </c>
      <c r="E660" s="91"/>
      <c r="F660" s="10" t="s">
        <v>20954</v>
      </c>
      <c r="G660" s="10"/>
    </row>
    <row r="661">
      <c r="A661" s="9" t="s">
        <v>316</v>
      </c>
      <c r="B661" s="38" t="s">
        <v>20965</v>
      </c>
      <c r="C661" s="43" t="s">
        <v>20969</v>
      </c>
      <c r="D661" s="10" t="s">
        <v>20970</v>
      </c>
      <c r="E661" s="91"/>
      <c r="F661" s="10" t="s">
        <v>20954</v>
      </c>
      <c r="G661" s="10"/>
    </row>
    <row r="662">
      <c r="A662" s="9" t="s">
        <v>316</v>
      </c>
      <c r="B662" s="38" t="s">
        <v>20965</v>
      </c>
      <c r="C662" s="43" t="s">
        <v>20969</v>
      </c>
      <c r="D662" s="10" t="s">
        <v>20971</v>
      </c>
      <c r="E662" s="91"/>
      <c r="F662" s="10" t="s">
        <v>20954</v>
      </c>
      <c r="G662" s="10"/>
    </row>
    <row r="663">
      <c r="A663" s="9" t="s">
        <v>316</v>
      </c>
      <c r="B663" s="38" t="s">
        <v>20965</v>
      </c>
      <c r="C663" s="43" t="s">
        <v>20969</v>
      </c>
      <c r="D663" s="10" t="s">
        <v>20972</v>
      </c>
      <c r="E663" s="91"/>
      <c r="F663" s="10" t="s">
        <v>20954</v>
      </c>
      <c r="G663" s="10"/>
    </row>
    <row r="664">
      <c r="A664" s="9" t="s">
        <v>316</v>
      </c>
      <c r="B664" s="38" t="s">
        <v>20965</v>
      </c>
      <c r="C664" s="43" t="s">
        <v>20969</v>
      </c>
      <c r="D664" s="10" t="s">
        <v>20973</v>
      </c>
      <c r="E664" s="91"/>
      <c r="F664" s="10" t="s">
        <v>20954</v>
      </c>
      <c r="G664" s="10"/>
    </row>
    <row r="665">
      <c r="A665" s="9" t="s">
        <v>316</v>
      </c>
      <c r="B665" s="38" t="s">
        <v>20974</v>
      </c>
      <c r="C665" s="43" t="s">
        <v>20975</v>
      </c>
      <c r="D665" s="10" t="s">
        <v>20976</v>
      </c>
      <c r="E665" s="91"/>
      <c r="F665" s="10" t="s">
        <v>20954</v>
      </c>
      <c r="G665" s="10"/>
    </row>
    <row r="666">
      <c r="A666" s="9" t="s">
        <v>316</v>
      </c>
      <c r="B666" s="38" t="s">
        <v>20974</v>
      </c>
      <c r="C666" s="43" t="s">
        <v>20975</v>
      </c>
      <c r="D666" s="10" t="s">
        <v>20977</v>
      </c>
      <c r="E666" s="91"/>
      <c r="F666" s="10" t="s">
        <v>20954</v>
      </c>
      <c r="G666" s="10"/>
    </row>
    <row r="667">
      <c r="A667" s="9" t="s">
        <v>316</v>
      </c>
      <c r="B667" s="38" t="s">
        <v>20974</v>
      </c>
      <c r="C667" s="43" t="s">
        <v>20975</v>
      </c>
      <c r="D667" s="10" t="s">
        <v>20978</v>
      </c>
      <c r="E667" s="91"/>
      <c r="F667" s="10" t="s">
        <v>20954</v>
      </c>
      <c r="G667" s="10"/>
    </row>
    <row r="668">
      <c r="A668" s="9" t="s">
        <v>316</v>
      </c>
      <c r="B668" s="38" t="s">
        <v>20974</v>
      </c>
      <c r="C668" s="43" t="s">
        <v>20975</v>
      </c>
      <c r="D668" s="10" t="s">
        <v>20979</v>
      </c>
      <c r="E668" s="91"/>
      <c r="F668" s="10" t="s">
        <v>20954</v>
      </c>
      <c r="G668" s="10"/>
    </row>
    <row r="669">
      <c r="A669" s="9" t="s">
        <v>326</v>
      </c>
      <c r="B669" s="38" t="s">
        <v>20980</v>
      </c>
      <c r="C669" s="84"/>
      <c r="D669" s="10" t="s">
        <v>20981</v>
      </c>
      <c r="E669" s="91"/>
      <c r="F669" s="10" t="s">
        <v>20982</v>
      </c>
      <c r="G669" s="10"/>
    </row>
    <row r="670">
      <c r="A670" s="9" t="s">
        <v>326</v>
      </c>
      <c r="B670" s="38" t="s">
        <v>20980</v>
      </c>
      <c r="C670" s="84"/>
      <c r="D670" s="10" t="s">
        <v>20983</v>
      </c>
      <c r="E670" s="91" t="s">
        <v>14213</v>
      </c>
      <c r="F670" s="10" t="s">
        <v>20982</v>
      </c>
      <c r="G670" s="10"/>
    </row>
    <row r="671">
      <c r="A671" s="9" t="s">
        <v>326</v>
      </c>
      <c r="B671" s="38" t="s">
        <v>20980</v>
      </c>
      <c r="C671" s="84"/>
      <c r="D671" s="10" t="s">
        <v>20984</v>
      </c>
      <c r="E671" s="91"/>
      <c r="F671" s="10" t="s">
        <v>20982</v>
      </c>
      <c r="G671" s="10"/>
    </row>
    <row r="672">
      <c r="A672" s="9" t="s">
        <v>388</v>
      </c>
      <c r="B672" s="38" t="s">
        <v>20985</v>
      </c>
      <c r="C672" s="14" t="s">
        <v>20986</v>
      </c>
      <c r="D672" s="10" t="s">
        <v>20987</v>
      </c>
      <c r="E672" s="91"/>
      <c r="F672" s="10" t="s">
        <v>20988</v>
      </c>
      <c r="G672" s="10"/>
    </row>
    <row r="673">
      <c r="A673" s="9" t="s">
        <v>388</v>
      </c>
      <c r="B673" s="38" t="s">
        <v>20985</v>
      </c>
      <c r="C673" s="14" t="s">
        <v>20989</v>
      </c>
      <c r="D673" s="10" t="s">
        <v>20990</v>
      </c>
      <c r="E673" s="91"/>
      <c r="F673" s="10" t="s">
        <v>20991</v>
      </c>
      <c r="G673" s="10"/>
    </row>
    <row r="674">
      <c r="A674" s="9" t="s">
        <v>388</v>
      </c>
      <c r="B674" s="38" t="s">
        <v>20985</v>
      </c>
      <c r="C674" s="14" t="s">
        <v>20989</v>
      </c>
      <c r="D674" s="10" t="s">
        <v>20992</v>
      </c>
      <c r="E674" s="91"/>
      <c r="F674" s="10" t="s">
        <v>20991</v>
      </c>
      <c r="G674" s="10"/>
    </row>
    <row r="675">
      <c r="A675" s="9" t="s">
        <v>388</v>
      </c>
      <c r="B675" s="38" t="s">
        <v>20985</v>
      </c>
      <c r="C675" s="14" t="s">
        <v>20989</v>
      </c>
      <c r="D675" s="10" t="s">
        <v>20993</v>
      </c>
      <c r="E675" s="91"/>
      <c r="F675" s="10" t="s">
        <v>20994</v>
      </c>
      <c r="G675" s="10"/>
    </row>
    <row r="676">
      <c r="A676" s="9" t="s">
        <v>388</v>
      </c>
      <c r="B676" s="38" t="s">
        <v>20985</v>
      </c>
      <c r="C676" s="14" t="s">
        <v>20989</v>
      </c>
      <c r="D676" s="10" t="s">
        <v>20995</v>
      </c>
      <c r="E676" s="91"/>
      <c r="F676" s="10" t="s">
        <v>20988</v>
      </c>
      <c r="G676" s="10"/>
    </row>
    <row r="677">
      <c r="A677" s="17"/>
      <c r="B677" s="219"/>
      <c r="C677" s="17"/>
      <c r="D677" s="17"/>
      <c r="E677" s="17"/>
      <c r="F677" s="17"/>
      <c r="G677" s="17"/>
    </row>
    <row r="678">
      <c r="A678" s="15"/>
    </row>
    <row r="681">
      <c r="A681" s="219"/>
    </row>
    <row r="682">
      <c r="A682" s="38" t="s">
        <v>19859</v>
      </c>
    </row>
    <row r="683">
      <c r="A683" s="219"/>
      <c r="B683" s="219"/>
      <c r="C683" s="219"/>
      <c r="D683" s="219"/>
      <c r="E683" s="219"/>
      <c r="F683" s="219"/>
      <c r="G683" s="219"/>
    </row>
    <row r="684">
      <c r="A684" s="1" t="s">
        <v>20996</v>
      </c>
    </row>
    <row r="685">
      <c r="A685" s="9" t="s">
        <v>316</v>
      </c>
      <c r="B685" s="18" t="s">
        <v>20997</v>
      </c>
      <c r="C685" s="9"/>
      <c r="D685" s="9" t="s">
        <v>20998</v>
      </c>
      <c r="E685" s="9"/>
      <c r="F685" s="9" t="s">
        <v>20999</v>
      </c>
      <c r="G685" s="9"/>
    </row>
    <row r="686">
      <c r="A686" s="9" t="s">
        <v>4540</v>
      </c>
      <c r="B686" s="18" t="s">
        <v>6343</v>
      </c>
      <c r="C686" s="9" t="s">
        <v>5469</v>
      </c>
      <c r="D686" s="9" t="s">
        <v>21000</v>
      </c>
      <c r="E686" s="9"/>
      <c r="F686" s="9" t="s">
        <v>21001</v>
      </c>
      <c r="G686" s="9"/>
    </row>
    <row r="687">
      <c r="A687" s="9" t="s">
        <v>4540</v>
      </c>
      <c r="B687" s="18" t="s">
        <v>6343</v>
      </c>
      <c r="C687" s="9" t="s">
        <v>5469</v>
      </c>
      <c r="D687" s="9" t="s">
        <v>20136</v>
      </c>
      <c r="E687" s="9"/>
      <c r="F687" s="9" t="s">
        <v>21002</v>
      </c>
      <c r="G687" s="9"/>
    </row>
    <row r="688">
      <c r="A688" s="9" t="s">
        <v>230</v>
      </c>
      <c r="B688" s="18" t="s">
        <v>10943</v>
      </c>
      <c r="C688" s="9" t="s">
        <v>2598</v>
      </c>
      <c r="D688" s="9" t="s">
        <v>16583</v>
      </c>
      <c r="E688" s="9"/>
      <c r="F688" s="9" t="s">
        <v>21003</v>
      </c>
      <c r="G688" s="9"/>
    </row>
    <row r="689">
      <c r="A689" s="1" t="s">
        <v>21004</v>
      </c>
    </row>
    <row r="690">
      <c r="A690" s="9" t="s">
        <v>326</v>
      </c>
      <c r="B690" s="18" t="s">
        <v>12659</v>
      </c>
      <c r="C690" s="14" t="s">
        <v>21005</v>
      </c>
      <c r="D690" s="14" t="s">
        <v>12689</v>
      </c>
      <c r="E690" s="14" t="s">
        <v>21006</v>
      </c>
      <c r="F690" s="584" t="s">
        <v>21007</v>
      </c>
      <c r="G690" s="9"/>
    </row>
    <row r="691">
      <c r="A691" s="9" t="s">
        <v>326</v>
      </c>
      <c r="B691" s="18" t="s">
        <v>12659</v>
      </c>
      <c r="C691" s="14" t="s">
        <v>21008</v>
      </c>
      <c r="D691" s="14" t="s">
        <v>12692</v>
      </c>
      <c r="E691" s="14" t="s">
        <v>21006</v>
      </c>
      <c r="F691" s="584" t="s">
        <v>21007</v>
      </c>
      <c r="G691" s="9"/>
    </row>
    <row r="692">
      <c r="A692" s="1" t="s">
        <v>21009</v>
      </c>
    </row>
    <row r="693">
      <c r="A693" s="9" t="s">
        <v>4788</v>
      </c>
      <c r="B693" s="18" t="s">
        <v>15320</v>
      </c>
      <c r="C693" s="91" t="s">
        <v>20377</v>
      </c>
      <c r="D693" s="9" t="s">
        <v>20378</v>
      </c>
      <c r="E693" s="91"/>
      <c r="F693" s="584" t="s">
        <v>21010</v>
      </c>
      <c r="G693" s="9"/>
    </row>
    <row r="694">
      <c r="A694" s="9" t="s">
        <v>248</v>
      </c>
      <c r="B694" s="18" t="s">
        <v>4512</v>
      </c>
      <c r="C694" s="9"/>
      <c r="D694" s="9"/>
      <c r="E694" s="91"/>
      <c r="F694" s="584"/>
      <c r="G694" s="9"/>
    </row>
    <row r="695">
      <c r="A695" s="9" t="s">
        <v>234</v>
      </c>
      <c r="B695" s="18" t="s">
        <v>21011</v>
      </c>
      <c r="C695" s="9" t="s">
        <v>21012</v>
      </c>
      <c r="D695" s="9" t="s">
        <v>21013</v>
      </c>
      <c r="E695" s="91"/>
      <c r="F695" s="584" t="s">
        <v>21014</v>
      </c>
      <c r="G695" s="9"/>
    </row>
    <row r="696">
      <c r="A696" s="1" t="s">
        <v>21015</v>
      </c>
    </row>
    <row r="697">
      <c r="A697" s="9" t="s">
        <v>248</v>
      </c>
      <c r="B697" s="18" t="s">
        <v>249</v>
      </c>
      <c r="C697" s="9" t="s">
        <v>254</v>
      </c>
      <c r="D697" s="9" t="s">
        <v>21016</v>
      </c>
      <c r="E697" s="91"/>
      <c r="F697" s="584" t="s">
        <v>21017</v>
      </c>
      <c r="G697" s="9"/>
    </row>
    <row r="698">
      <c r="A698" s="9" t="s">
        <v>248</v>
      </c>
      <c r="B698" s="18" t="s">
        <v>249</v>
      </c>
      <c r="C698" s="9" t="s">
        <v>17830</v>
      </c>
      <c r="D698" s="9" t="s">
        <v>1256</v>
      </c>
      <c r="E698" s="91"/>
      <c r="F698" s="584" t="s">
        <v>21018</v>
      </c>
      <c r="G698" s="9"/>
    </row>
    <row r="699">
      <c r="A699" s="9" t="s">
        <v>230</v>
      </c>
      <c r="B699" s="18" t="s">
        <v>10943</v>
      </c>
      <c r="C699" s="9" t="s">
        <v>2598</v>
      </c>
      <c r="D699" s="9" t="s">
        <v>16583</v>
      </c>
      <c r="E699" s="9"/>
      <c r="F699" s="584" t="s">
        <v>21019</v>
      </c>
      <c r="G699" s="9"/>
    </row>
    <row r="700">
      <c r="A700" s="1" t="s">
        <v>21020</v>
      </c>
    </row>
    <row r="701">
      <c r="A701" s="9" t="s">
        <v>316</v>
      </c>
      <c r="B701" s="18" t="s">
        <v>1446</v>
      </c>
      <c r="C701" s="9"/>
      <c r="D701" s="9" t="s">
        <v>18615</v>
      </c>
      <c r="E701" s="91"/>
      <c r="F701" s="584" t="s">
        <v>21021</v>
      </c>
      <c r="G701" s="9"/>
    </row>
    <row r="702">
      <c r="A702" s="1" t="s">
        <v>21022</v>
      </c>
    </row>
    <row r="703">
      <c r="A703" s="9" t="s">
        <v>248</v>
      </c>
      <c r="B703" s="18" t="s">
        <v>249</v>
      </c>
      <c r="C703" s="9" t="s">
        <v>17830</v>
      </c>
      <c r="D703" s="9" t="s">
        <v>1256</v>
      </c>
      <c r="E703" s="91"/>
      <c r="F703" s="584" t="s">
        <v>21023</v>
      </c>
      <c r="G703" s="9"/>
    </row>
    <row r="704">
      <c r="A704" s="9" t="s">
        <v>230</v>
      </c>
      <c r="B704" s="18" t="s">
        <v>10943</v>
      </c>
      <c r="C704" s="9" t="s">
        <v>2598</v>
      </c>
      <c r="D704" s="9" t="s">
        <v>16583</v>
      </c>
      <c r="E704" s="9"/>
      <c r="F704" s="584" t="s">
        <v>21024</v>
      </c>
      <c r="G704" s="9"/>
    </row>
    <row r="705">
      <c r="A705" s="1" t="s">
        <v>21025</v>
      </c>
    </row>
    <row r="706">
      <c r="A706" s="237" t="s">
        <v>6022</v>
      </c>
      <c r="B706" s="4"/>
      <c r="C706" s="4"/>
      <c r="D706" s="4"/>
      <c r="E706" s="4"/>
      <c r="F706" s="4"/>
      <c r="G706" s="4"/>
    </row>
    <row r="707">
      <c r="A707" s="9" t="s">
        <v>4788</v>
      </c>
      <c r="B707" s="18" t="s">
        <v>5289</v>
      </c>
      <c r="C707" s="91" t="s">
        <v>21026</v>
      </c>
      <c r="D707" s="9" t="s">
        <v>21027</v>
      </c>
      <c r="E707" s="91"/>
      <c r="F707" s="584" t="s">
        <v>21028</v>
      </c>
      <c r="G707" s="9"/>
    </row>
    <row r="708">
      <c r="A708" s="9" t="s">
        <v>4788</v>
      </c>
      <c r="B708" s="18" t="s">
        <v>15320</v>
      </c>
      <c r="C708" s="91" t="s">
        <v>20377</v>
      </c>
      <c r="D708" s="9" t="s">
        <v>20378</v>
      </c>
      <c r="E708" s="91" t="s">
        <v>21029</v>
      </c>
      <c r="F708" s="584" t="s">
        <v>21030</v>
      </c>
      <c r="G708" s="9"/>
    </row>
    <row r="709">
      <c r="A709" s="9" t="s">
        <v>16850</v>
      </c>
      <c r="B709" s="18" t="s">
        <v>10755</v>
      </c>
      <c r="C709" s="9"/>
      <c r="D709" s="9"/>
      <c r="E709" s="91"/>
      <c r="F709" s="584" t="s">
        <v>21031</v>
      </c>
      <c r="G709" s="9"/>
    </row>
    <row r="710">
      <c r="A710" s="9" t="s">
        <v>316</v>
      </c>
      <c r="B710" s="18" t="s">
        <v>5427</v>
      </c>
      <c r="C710" s="9" t="s">
        <v>21032</v>
      </c>
      <c r="D710" s="9" t="s">
        <v>21033</v>
      </c>
      <c r="E710" s="91"/>
      <c r="F710" s="584" t="s">
        <v>21034</v>
      </c>
      <c r="G710" s="9"/>
    </row>
    <row r="711">
      <c r="A711" s="9" t="s">
        <v>230</v>
      </c>
      <c r="B711" s="18" t="s">
        <v>240</v>
      </c>
      <c r="C711" s="9" t="s">
        <v>6384</v>
      </c>
      <c r="D711" s="91" t="s">
        <v>11688</v>
      </c>
      <c r="E711" s="91"/>
      <c r="F711" s="584" t="s">
        <v>21031</v>
      </c>
      <c r="G711" s="9"/>
    </row>
    <row r="712">
      <c r="A712" s="9" t="s">
        <v>230</v>
      </c>
      <c r="B712" s="18" t="s">
        <v>240</v>
      </c>
      <c r="C712" s="9"/>
      <c r="D712" s="9"/>
      <c r="E712" s="91" t="s">
        <v>8173</v>
      </c>
      <c r="F712" s="584" t="s">
        <v>21031</v>
      </c>
      <c r="G712" s="9"/>
    </row>
    <row r="713">
      <c r="A713" s="9" t="s">
        <v>687</v>
      </c>
      <c r="B713" s="18" t="s">
        <v>1293</v>
      </c>
      <c r="C713" s="9"/>
      <c r="D713" s="9" t="s">
        <v>21035</v>
      </c>
      <c r="E713" s="91"/>
      <c r="F713" s="584" t="s">
        <v>21036</v>
      </c>
      <c r="G713" s="9"/>
    </row>
    <row r="714">
      <c r="A714" s="9" t="s">
        <v>248</v>
      </c>
      <c r="B714" s="18" t="s">
        <v>249</v>
      </c>
      <c r="C714" s="9" t="s">
        <v>17830</v>
      </c>
      <c r="D714" s="9" t="s">
        <v>1256</v>
      </c>
      <c r="E714" s="91"/>
      <c r="F714" s="584" t="s">
        <v>1401</v>
      </c>
      <c r="G714" s="9"/>
    </row>
    <row r="715">
      <c r="A715" s="9" t="s">
        <v>248</v>
      </c>
      <c r="B715" s="18" t="s">
        <v>4553</v>
      </c>
      <c r="C715" s="9" t="s">
        <v>6703</v>
      </c>
      <c r="D715" s="9" t="s">
        <v>21037</v>
      </c>
      <c r="E715" s="91"/>
      <c r="F715" s="584" t="s">
        <v>21038</v>
      </c>
      <c r="G715" s="9"/>
    </row>
    <row r="716">
      <c r="A716" s="9" t="s">
        <v>248</v>
      </c>
      <c r="B716" s="18" t="s">
        <v>11069</v>
      </c>
      <c r="C716" s="9" t="s">
        <v>4581</v>
      </c>
      <c r="D716" s="9" t="s">
        <v>21039</v>
      </c>
      <c r="E716" s="91"/>
      <c r="F716" s="584" t="s">
        <v>21040</v>
      </c>
      <c r="G716" s="9"/>
    </row>
    <row r="717">
      <c r="A717" s="67" t="s">
        <v>366</v>
      </c>
    </row>
    <row r="718">
      <c r="A718" s="9" t="s">
        <v>687</v>
      </c>
      <c r="B718" s="18" t="s">
        <v>11081</v>
      </c>
      <c r="C718" s="9"/>
      <c r="D718" s="9"/>
      <c r="E718" s="91" t="s">
        <v>4218</v>
      </c>
      <c r="F718" s="584" t="s">
        <v>21041</v>
      </c>
      <c r="G718" s="9"/>
    </row>
    <row r="719">
      <c r="A719" s="13" t="s">
        <v>248</v>
      </c>
      <c r="B719" s="18" t="s">
        <v>368</v>
      </c>
      <c r="C719" s="9"/>
      <c r="D719" s="9"/>
      <c r="E719" s="91" t="s">
        <v>21042</v>
      </c>
      <c r="F719" s="584" t="s">
        <v>21043</v>
      </c>
      <c r="G719" s="9"/>
    </row>
    <row r="720">
      <c r="A720" s="13" t="s">
        <v>248</v>
      </c>
      <c r="B720" s="18" t="s">
        <v>368</v>
      </c>
      <c r="C720" s="9"/>
      <c r="D720" s="9"/>
      <c r="E720" s="91" t="s">
        <v>21044</v>
      </c>
      <c r="F720" s="584" t="s">
        <v>21045</v>
      </c>
      <c r="G720" s="9"/>
    </row>
    <row r="721">
      <c r="A721" s="13" t="s">
        <v>248</v>
      </c>
      <c r="B721" s="18" t="s">
        <v>368</v>
      </c>
      <c r="C721" s="9"/>
      <c r="D721" s="9"/>
      <c r="E721" s="91" t="s">
        <v>1021</v>
      </c>
      <c r="F721" s="584" t="s">
        <v>21046</v>
      </c>
      <c r="G721" s="9"/>
    </row>
    <row r="722">
      <c r="A722" s="13" t="s">
        <v>248</v>
      </c>
      <c r="B722" s="18" t="s">
        <v>368</v>
      </c>
      <c r="C722" s="9"/>
      <c r="D722" s="9"/>
      <c r="E722" s="91" t="s">
        <v>21047</v>
      </c>
      <c r="F722" s="584" t="s">
        <v>21048</v>
      </c>
      <c r="G722" s="9"/>
    </row>
    <row r="723">
      <c r="A723" s="13" t="s">
        <v>248</v>
      </c>
      <c r="B723" s="18" t="s">
        <v>368</v>
      </c>
      <c r="C723" s="9"/>
      <c r="D723" s="9"/>
      <c r="E723" s="91" t="s">
        <v>21049</v>
      </c>
      <c r="F723" s="584" t="s">
        <v>21050</v>
      </c>
      <c r="G723" s="9"/>
    </row>
    <row r="724">
      <c r="A724" s="13" t="s">
        <v>248</v>
      </c>
      <c r="B724" s="18" t="s">
        <v>368</v>
      </c>
      <c r="C724" s="9"/>
      <c r="D724" s="9"/>
      <c r="E724" s="91" t="s">
        <v>5093</v>
      </c>
      <c r="F724" s="584" t="s">
        <v>21051</v>
      </c>
      <c r="G724" s="9"/>
    </row>
    <row r="725">
      <c r="A725" s="439" t="s">
        <v>21052</v>
      </c>
    </row>
    <row r="726">
      <c r="A726" s="9" t="s">
        <v>1454</v>
      </c>
      <c r="B726" s="18" t="s">
        <v>10794</v>
      </c>
      <c r="C726" s="9" t="s">
        <v>15416</v>
      </c>
      <c r="D726" s="9" t="s">
        <v>21053</v>
      </c>
      <c r="E726" s="91"/>
      <c r="F726" s="584" t="s">
        <v>21054</v>
      </c>
      <c r="G726" s="9"/>
    </row>
    <row r="727">
      <c r="A727" s="9" t="s">
        <v>1454</v>
      </c>
      <c r="B727" s="18" t="s">
        <v>10794</v>
      </c>
      <c r="C727" s="9" t="s">
        <v>15416</v>
      </c>
      <c r="D727" s="9" t="s">
        <v>21055</v>
      </c>
      <c r="E727" s="91"/>
      <c r="F727" s="584" t="s">
        <v>21054</v>
      </c>
      <c r="G727" s="9"/>
    </row>
    <row r="728">
      <c r="A728" s="9" t="s">
        <v>234</v>
      </c>
      <c r="B728" s="18" t="s">
        <v>14070</v>
      </c>
      <c r="C728" s="9"/>
      <c r="D728" s="9" t="s">
        <v>14071</v>
      </c>
      <c r="E728" s="91"/>
      <c r="F728" s="584" t="s">
        <v>21054</v>
      </c>
      <c r="G728" s="9"/>
    </row>
    <row r="729">
      <c r="A729" s="9" t="s">
        <v>234</v>
      </c>
      <c r="B729" s="18" t="s">
        <v>14070</v>
      </c>
      <c r="C729" s="9"/>
      <c r="D729" s="9" t="s">
        <v>21056</v>
      </c>
      <c r="E729" s="91"/>
      <c r="F729" s="584" t="s">
        <v>21054</v>
      </c>
      <c r="G729" s="9"/>
    </row>
    <row r="730">
      <c r="A730" s="9" t="s">
        <v>234</v>
      </c>
      <c r="B730" s="18" t="s">
        <v>14070</v>
      </c>
      <c r="C730" s="9"/>
      <c r="D730" s="9" t="s">
        <v>21057</v>
      </c>
      <c r="E730" s="91"/>
      <c r="F730" s="584" t="s">
        <v>21054</v>
      </c>
      <c r="G730" s="9"/>
    </row>
    <row r="731">
      <c r="A731" s="67" t="s">
        <v>366</v>
      </c>
    </row>
    <row r="732">
      <c r="A732" s="13" t="s">
        <v>248</v>
      </c>
      <c r="B732" s="18" t="s">
        <v>368</v>
      </c>
      <c r="C732" s="9"/>
      <c r="D732" s="9"/>
      <c r="E732" s="91" t="s">
        <v>21047</v>
      </c>
      <c r="F732" s="584" t="s">
        <v>21058</v>
      </c>
      <c r="G732" s="9"/>
    </row>
    <row r="733">
      <c r="A733" s="9" t="s">
        <v>234</v>
      </c>
      <c r="B733" s="18" t="s">
        <v>1115</v>
      </c>
      <c r="C733" s="9"/>
      <c r="D733" s="9"/>
      <c r="E733" s="91" t="s">
        <v>10549</v>
      </c>
      <c r="F733" s="584" t="s">
        <v>21058</v>
      </c>
      <c r="G733" s="9"/>
    </row>
    <row r="734">
      <c r="A734" s="9" t="s">
        <v>368</v>
      </c>
      <c r="B734" s="18" t="s">
        <v>368</v>
      </c>
      <c r="C734" s="9"/>
      <c r="D734" s="9"/>
      <c r="E734" s="9" t="s">
        <v>21059</v>
      </c>
      <c r="F734" s="9" t="s">
        <v>21060</v>
      </c>
      <c r="G734" s="9"/>
    </row>
    <row r="735">
      <c r="A735" s="1" t="s">
        <v>21061</v>
      </c>
    </row>
    <row r="736">
      <c r="A736" s="9" t="s">
        <v>5153</v>
      </c>
      <c r="B736" s="18" t="s">
        <v>21062</v>
      </c>
      <c r="C736" s="9" t="s">
        <v>1076</v>
      </c>
      <c r="D736" s="9" t="s">
        <v>368</v>
      </c>
      <c r="E736" s="91" t="s">
        <v>21063</v>
      </c>
      <c r="F736" s="584" t="s">
        <v>21064</v>
      </c>
      <c r="G736" s="9"/>
    </row>
    <row r="737">
      <c r="A737" s="1" t="s">
        <v>21065</v>
      </c>
    </row>
    <row r="738">
      <c r="A738" s="9" t="s">
        <v>4788</v>
      </c>
      <c r="B738" s="18" t="s">
        <v>5289</v>
      </c>
      <c r="C738" s="9" t="s">
        <v>21066</v>
      </c>
      <c r="D738" s="9"/>
      <c r="E738" s="91" t="s">
        <v>21067</v>
      </c>
      <c r="F738" s="584" t="s">
        <v>21068</v>
      </c>
      <c r="G738" s="9"/>
    </row>
    <row r="739">
      <c r="A739" s="9" t="s">
        <v>4788</v>
      </c>
      <c r="B739" s="18" t="s">
        <v>5289</v>
      </c>
      <c r="C739" s="9" t="s">
        <v>21069</v>
      </c>
      <c r="D739" s="9" t="s">
        <v>18304</v>
      </c>
      <c r="E739" s="91"/>
      <c r="F739" s="584" t="s">
        <v>21070</v>
      </c>
      <c r="G739" s="9"/>
    </row>
    <row r="740">
      <c r="A740" s="9" t="s">
        <v>316</v>
      </c>
      <c r="B740" s="18" t="s">
        <v>21071</v>
      </c>
      <c r="C740" s="9"/>
      <c r="D740" s="9"/>
      <c r="E740" s="91"/>
      <c r="F740" s="584" t="s">
        <v>21072</v>
      </c>
      <c r="G740" s="9"/>
    </row>
    <row r="741">
      <c r="A741" s="9" t="s">
        <v>316</v>
      </c>
      <c r="B741" s="18" t="s">
        <v>7800</v>
      </c>
      <c r="C741" s="9" t="s">
        <v>21073</v>
      </c>
      <c r="D741" s="9" t="s">
        <v>21074</v>
      </c>
      <c r="E741" s="91" t="s">
        <v>21075</v>
      </c>
      <c r="F741" s="584" t="s">
        <v>21076</v>
      </c>
      <c r="G741" s="9"/>
    </row>
    <row r="742">
      <c r="A742" s="9" t="s">
        <v>316</v>
      </c>
      <c r="B742" s="18" t="s">
        <v>7800</v>
      </c>
      <c r="C742" s="9" t="s">
        <v>21077</v>
      </c>
      <c r="D742" s="9" t="s">
        <v>21074</v>
      </c>
      <c r="E742" s="91" t="s">
        <v>21078</v>
      </c>
      <c r="F742" s="584" t="s">
        <v>21076</v>
      </c>
      <c r="G742" s="9"/>
    </row>
    <row r="743">
      <c r="A743" s="9" t="s">
        <v>316</v>
      </c>
      <c r="B743" s="18" t="s">
        <v>7800</v>
      </c>
      <c r="C743" s="9" t="s">
        <v>21079</v>
      </c>
      <c r="D743" s="9" t="s">
        <v>21074</v>
      </c>
      <c r="E743" s="91" t="s">
        <v>21080</v>
      </c>
      <c r="F743" s="584" t="s">
        <v>21076</v>
      </c>
      <c r="G743" s="9"/>
    </row>
    <row r="744">
      <c r="A744" s="9" t="s">
        <v>316</v>
      </c>
      <c r="B744" s="18" t="s">
        <v>7800</v>
      </c>
      <c r="C744" s="9" t="s">
        <v>21081</v>
      </c>
      <c r="D744" s="9" t="s">
        <v>21074</v>
      </c>
      <c r="E744" s="91" t="s">
        <v>21082</v>
      </c>
      <c r="F744" s="584" t="s">
        <v>21076</v>
      </c>
      <c r="G744" s="9"/>
    </row>
    <row r="745">
      <c r="A745" s="9" t="s">
        <v>316</v>
      </c>
      <c r="B745" s="18" t="s">
        <v>7800</v>
      </c>
      <c r="C745" s="9" t="s">
        <v>21083</v>
      </c>
      <c r="D745" s="9" t="s">
        <v>21074</v>
      </c>
      <c r="E745" s="91" t="s">
        <v>21084</v>
      </c>
      <c r="F745" s="584" t="s">
        <v>21076</v>
      </c>
      <c r="G745" s="9"/>
    </row>
    <row r="746">
      <c r="A746" s="9" t="s">
        <v>316</v>
      </c>
      <c r="B746" s="18" t="s">
        <v>7800</v>
      </c>
      <c r="C746" s="9" t="s">
        <v>21085</v>
      </c>
      <c r="D746" s="9" t="s">
        <v>21074</v>
      </c>
      <c r="E746" s="91" t="s">
        <v>21086</v>
      </c>
      <c r="F746" s="584" t="s">
        <v>21076</v>
      </c>
      <c r="G746" s="9"/>
    </row>
    <row r="747">
      <c r="A747" s="9" t="s">
        <v>316</v>
      </c>
      <c r="B747" s="18" t="s">
        <v>7800</v>
      </c>
      <c r="C747" s="9" t="s">
        <v>21087</v>
      </c>
      <c r="D747" s="9" t="s">
        <v>21074</v>
      </c>
      <c r="E747" s="91" t="s">
        <v>21088</v>
      </c>
      <c r="F747" s="584" t="s">
        <v>21076</v>
      </c>
      <c r="G747" s="9"/>
    </row>
    <row r="748">
      <c r="A748" s="9" t="s">
        <v>316</v>
      </c>
      <c r="B748" s="18" t="s">
        <v>21089</v>
      </c>
      <c r="C748" s="9" t="s">
        <v>21090</v>
      </c>
      <c r="D748" s="9" t="s">
        <v>21091</v>
      </c>
      <c r="E748" s="91"/>
      <c r="F748" s="584" t="s">
        <v>21092</v>
      </c>
      <c r="G748" s="9"/>
    </row>
    <row r="749">
      <c r="A749" s="9" t="s">
        <v>316</v>
      </c>
      <c r="B749" s="18" t="s">
        <v>21089</v>
      </c>
      <c r="C749" s="9" t="s">
        <v>21093</v>
      </c>
      <c r="D749" s="9" t="s">
        <v>21094</v>
      </c>
      <c r="E749" s="91" t="s">
        <v>21095</v>
      </c>
      <c r="F749" s="584" t="s">
        <v>21096</v>
      </c>
      <c r="G749" s="9"/>
    </row>
    <row r="750">
      <c r="A750" s="13" t="s">
        <v>316</v>
      </c>
      <c r="B750" s="189" t="s">
        <v>21089</v>
      </c>
      <c r="C750" s="43" t="s">
        <v>21097</v>
      </c>
      <c r="D750" s="43" t="s">
        <v>21098</v>
      </c>
      <c r="E750" s="84"/>
      <c r="F750" s="84" t="s">
        <v>21092</v>
      </c>
      <c r="G750" s="9"/>
    </row>
    <row r="751">
      <c r="A751" s="1" t="s">
        <v>21099</v>
      </c>
    </row>
    <row r="752">
      <c r="A752" s="13" t="s">
        <v>316</v>
      </c>
      <c r="B752" s="189" t="s">
        <v>21071</v>
      </c>
      <c r="C752" s="41"/>
      <c r="D752" s="84"/>
      <c r="E752" s="84" t="s">
        <v>3468</v>
      </c>
      <c r="F752" s="84" t="s">
        <v>21100</v>
      </c>
      <c r="G752" s="9"/>
    </row>
    <row r="753">
      <c r="A753" s="1" t="s">
        <v>21101</v>
      </c>
    </row>
    <row r="754">
      <c r="A754" s="13" t="s">
        <v>306</v>
      </c>
      <c r="B754" s="189" t="s">
        <v>21102</v>
      </c>
      <c r="C754" s="13" t="s">
        <v>21103</v>
      </c>
      <c r="D754" s="13" t="s">
        <v>21104</v>
      </c>
      <c r="E754" s="138"/>
      <c r="F754" s="84" t="s">
        <v>21105</v>
      </c>
      <c r="G754" s="9"/>
    </row>
    <row r="755">
      <c r="A755" s="13" t="s">
        <v>3979</v>
      </c>
      <c r="B755" s="189" t="s">
        <v>3980</v>
      </c>
      <c r="C755" s="13"/>
      <c r="D755" s="13" t="s">
        <v>21106</v>
      </c>
      <c r="E755" s="138"/>
      <c r="F755" s="84" t="s">
        <v>21107</v>
      </c>
      <c r="G755" s="9"/>
    </row>
    <row r="756">
      <c r="A756" s="13" t="s">
        <v>21108</v>
      </c>
      <c r="B756" s="189" t="s">
        <v>21109</v>
      </c>
      <c r="C756" s="14" t="s">
        <v>21110</v>
      </c>
      <c r="D756" s="14" t="s">
        <v>21111</v>
      </c>
      <c r="E756" s="84"/>
      <c r="F756" s="84" t="s">
        <v>21112</v>
      </c>
      <c r="G756" s="9"/>
    </row>
    <row r="757">
      <c r="A757" s="1" t="s">
        <v>21113</v>
      </c>
    </row>
    <row r="758">
      <c r="A758" s="13" t="s">
        <v>326</v>
      </c>
      <c r="B758" s="189" t="s">
        <v>658</v>
      </c>
      <c r="C758" s="13" t="s">
        <v>872</v>
      </c>
      <c r="D758" s="13" t="s">
        <v>660</v>
      </c>
      <c r="E758" s="138"/>
      <c r="F758" s="84" t="s">
        <v>21114</v>
      </c>
      <c r="G758" s="9"/>
    </row>
    <row r="759">
      <c r="A759" s="13" t="s">
        <v>687</v>
      </c>
      <c r="B759" s="189" t="s">
        <v>693</v>
      </c>
      <c r="C759" s="13" t="s">
        <v>706</v>
      </c>
      <c r="D759" s="13" t="s">
        <v>714</v>
      </c>
      <c r="E759" s="138"/>
      <c r="F759" s="84"/>
      <c r="G759" s="9"/>
    </row>
    <row r="760">
      <c r="A760" s="13" t="s">
        <v>687</v>
      </c>
      <c r="B760" s="189" t="s">
        <v>693</v>
      </c>
      <c r="C760" s="13" t="s">
        <v>715</v>
      </c>
      <c r="D760" s="13" t="s">
        <v>720</v>
      </c>
      <c r="E760" s="138"/>
      <c r="F760" s="84" t="s">
        <v>21115</v>
      </c>
      <c r="G760" s="9"/>
    </row>
    <row r="761">
      <c r="A761" s="13" t="s">
        <v>388</v>
      </c>
      <c r="B761" s="189" t="s">
        <v>1010</v>
      </c>
      <c r="C761" s="13" t="s">
        <v>1371</v>
      </c>
      <c r="D761" s="13" t="s">
        <v>7540</v>
      </c>
      <c r="E761" s="138"/>
      <c r="F761" s="84" t="s">
        <v>21116</v>
      </c>
      <c r="G761" s="9"/>
    </row>
    <row r="762">
      <c r="A762" s="13" t="s">
        <v>636</v>
      </c>
      <c r="B762" s="189" t="s">
        <v>637</v>
      </c>
      <c r="C762" s="13" t="s">
        <v>638</v>
      </c>
      <c r="D762" s="13" t="s">
        <v>639</v>
      </c>
      <c r="E762" s="138"/>
      <c r="F762" s="84" t="s">
        <v>21117</v>
      </c>
      <c r="G762" s="9"/>
    </row>
    <row r="763">
      <c r="A763" s="1" t="s">
        <v>21118</v>
      </c>
    </row>
    <row r="764">
      <c r="A764" s="13" t="s">
        <v>4788</v>
      </c>
      <c r="B764" s="189" t="s">
        <v>5289</v>
      </c>
      <c r="C764" s="84"/>
      <c r="D764" s="84" t="s">
        <v>21119</v>
      </c>
      <c r="E764" s="84"/>
      <c r="F764" s="84" t="s">
        <v>21120</v>
      </c>
      <c r="G764" s="9"/>
    </row>
    <row r="765">
      <c r="A765" s="13" t="s">
        <v>4788</v>
      </c>
      <c r="B765" s="189" t="s">
        <v>5289</v>
      </c>
      <c r="C765" s="84"/>
      <c r="D765" s="84" t="s">
        <v>17202</v>
      </c>
      <c r="E765" s="84"/>
      <c r="F765" s="84"/>
      <c r="G765" s="9"/>
    </row>
    <row r="766">
      <c r="A766" s="13" t="s">
        <v>326</v>
      </c>
      <c r="B766" s="189" t="s">
        <v>1215</v>
      </c>
      <c r="C766" s="84" t="s">
        <v>1493</v>
      </c>
      <c r="D766" s="84" t="s">
        <v>1494</v>
      </c>
      <c r="E766" s="84"/>
      <c r="F766" s="84" t="s">
        <v>21121</v>
      </c>
      <c r="G766" s="9"/>
    </row>
    <row r="767">
      <c r="A767" s="13" t="s">
        <v>326</v>
      </c>
      <c r="B767" s="189" t="s">
        <v>658</v>
      </c>
      <c r="C767" s="84"/>
      <c r="D767" s="84" t="s">
        <v>4275</v>
      </c>
      <c r="E767" s="84"/>
      <c r="F767" s="84"/>
      <c r="G767" s="9"/>
    </row>
    <row r="768">
      <c r="A768" s="13" t="s">
        <v>326</v>
      </c>
      <c r="B768" s="189" t="s">
        <v>658</v>
      </c>
      <c r="C768" s="84"/>
      <c r="D768" s="84" t="s">
        <v>21122</v>
      </c>
      <c r="E768" s="84"/>
      <c r="F768" s="84" t="s">
        <v>21123</v>
      </c>
      <c r="G768" s="9"/>
    </row>
    <row r="769">
      <c r="A769" s="13" t="s">
        <v>326</v>
      </c>
      <c r="B769" s="189" t="s">
        <v>658</v>
      </c>
      <c r="C769" s="84"/>
      <c r="D769" s="84" t="s">
        <v>21124</v>
      </c>
      <c r="E769" s="84"/>
      <c r="F769" s="84" t="s">
        <v>21125</v>
      </c>
      <c r="G769" s="9"/>
    </row>
    <row r="770">
      <c r="A770" s="13" t="s">
        <v>2562</v>
      </c>
      <c r="B770" s="189" t="s">
        <v>2563</v>
      </c>
      <c r="C770" s="84"/>
      <c r="D770" s="84" t="s">
        <v>21126</v>
      </c>
      <c r="E770" s="84"/>
      <c r="F770" s="84" t="s">
        <v>21127</v>
      </c>
      <c r="G770" s="9"/>
    </row>
    <row r="771">
      <c r="A771" s="13" t="s">
        <v>2562</v>
      </c>
      <c r="B771" s="189" t="s">
        <v>2563</v>
      </c>
      <c r="C771" s="84"/>
      <c r="D771" s="84" t="s">
        <v>2569</v>
      </c>
      <c r="E771" s="84"/>
      <c r="F771" s="84" t="s">
        <v>21128</v>
      </c>
      <c r="G771" s="9"/>
    </row>
    <row r="772">
      <c r="A772" s="13" t="s">
        <v>2562</v>
      </c>
      <c r="B772" s="189" t="s">
        <v>2563</v>
      </c>
      <c r="C772" s="84"/>
      <c r="D772" s="84" t="s">
        <v>3206</v>
      </c>
      <c r="E772" s="84"/>
      <c r="F772" s="84" t="s">
        <v>21129</v>
      </c>
      <c r="G772" s="9"/>
    </row>
    <row r="773">
      <c r="A773" s="13" t="s">
        <v>687</v>
      </c>
      <c r="B773" s="189" t="s">
        <v>1293</v>
      </c>
      <c r="C773" s="84"/>
      <c r="D773" s="84" t="s">
        <v>21130</v>
      </c>
      <c r="E773" s="84"/>
      <c r="F773" s="84" t="s">
        <v>21131</v>
      </c>
      <c r="G773" s="9"/>
    </row>
    <row r="774">
      <c r="A774" s="13" t="s">
        <v>687</v>
      </c>
      <c r="B774" s="189" t="s">
        <v>693</v>
      </c>
      <c r="C774" s="84"/>
      <c r="D774" s="84"/>
      <c r="E774" s="84"/>
      <c r="F774" s="84"/>
      <c r="G774" s="9"/>
    </row>
    <row r="775">
      <c r="A775" s="13" t="s">
        <v>1016</v>
      </c>
      <c r="B775" s="189" t="s">
        <v>21132</v>
      </c>
      <c r="C775" s="84"/>
      <c r="D775" s="84" t="s">
        <v>1030</v>
      </c>
      <c r="E775" s="84"/>
      <c r="F775" s="84" t="s">
        <v>1401</v>
      </c>
      <c r="G775" s="9"/>
    </row>
    <row r="776">
      <c r="A776" s="13" t="s">
        <v>1402</v>
      </c>
      <c r="B776" s="189" t="s">
        <v>1403</v>
      </c>
      <c r="C776" s="84" t="s">
        <v>1404</v>
      </c>
      <c r="D776" s="84" t="s">
        <v>1407</v>
      </c>
      <c r="E776" s="84"/>
      <c r="F776" s="84" t="s">
        <v>1401</v>
      </c>
      <c r="G776" s="9"/>
    </row>
    <row r="777">
      <c r="A777" s="13" t="s">
        <v>234</v>
      </c>
      <c r="B777" s="189" t="s">
        <v>14070</v>
      </c>
      <c r="C777" s="84"/>
      <c r="D777" s="84"/>
      <c r="E777" s="84"/>
      <c r="F777" s="84"/>
      <c r="G777" s="9"/>
    </row>
    <row r="778">
      <c r="A778" s="13" t="s">
        <v>234</v>
      </c>
      <c r="B778" s="189" t="s">
        <v>1951</v>
      </c>
      <c r="C778" s="84"/>
      <c r="D778" s="84" t="s">
        <v>21133</v>
      </c>
      <c r="E778" s="84"/>
      <c r="F778" s="84" t="s">
        <v>21134</v>
      </c>
      <c r="G778" s="9"/>
    </row>
    <row r="779">
      <c r="A779" s="13" t="s">
        <v>234</v>
      </c>
      <c r="B779" s="189" t="s">
        <v>1951</v>
      </c>
      <c r="C779" s="84"/>
      <c r="D779" s="84" t="s">
        <v>21135</v>
      </c>
      <c r="E779" s="84"/>
      <c r="F779" s="84" t="s">
        <v>21134</v>
      </c>
      <c r="G779" s="9"/>
    </row>
    <row r="780">
      <c r="A780" s="13" t="s">
        <v>234</v>
      </c>
      <c r="B780" s="189" t="s">
        <v>1951</v>
      </c>
      <c r="C780" s="84"/>
      <c r="D780" s="84" t="s">
        <v>21136</v>
      </c>
      <c r="E780" s="84"/>
      <c r="F780" s="84" t="s">
        <v>21134</v>
      </c>
      <c r="G780" s="9"/>
    </row>
    <row r="781">
      <c r="A781" s="13" t="s">
        <v>234</v>
      </c>
      <c r="B781" s="189" t="s">
        <v>1951</v>
      </c>
      <c r="C781" s="84"/>
      <c r="D781" s="84" t="s">
        <v>21137</v>
      </c>
      <c r="E781" s="84"/>
      <c r="F781" s="84" t="s">
        <v>21134</v>
      </c>
      <c r="G781" s="9"/>
    </row>
    <row r="782">
      <c r="A782" s="13" t="s">
        <v>234</v>
      </c>
      <c r="B782" s="189" t="s">
        <v>368</v>
      </c>
      <c r="C782" s="84"/>
      <c r="D782" s="84"/>
      <c r="E782" s="84"/>
      <c r="F782" s="84" t="s">
        <v>21138</v>
      </c>
      <c r="G782" s="9"/>
    </row>
    <row r="783">
      <c r="A783" s="1" t="s">
        <v>21139</v>
      </c>
    </row>
    <row r="784">
      <c r="A784" s="13" t="s">
        <v>21108</v>
      </c>
      <c r="B784" s="189" t="s">
        <v>21109</v>
      </c>
      <c r="C784" s="43" t="s">
        <v>21140</v>
      </c>
      <c r="D784" s="43" t="s">
        <v>21141</v>
      </c>
      <c r="E784" s="84"/>
      <c r="F784" s="43" t="s">
        <v>21142</v>
      </c>
      <c r="G784" s="84"/>
    </row>
    <row r="785">
      <c r="A785" s="13" t="s">
        <v>21108</v>
      </c>
      <c r="B785" s="189" t="s">
        <v>21109</v>
      </c>
      <c r="C785" s="43" t="s">
        <v>21110</v>
      </c>
      <c r="D785" s="43" t="s">
        <v>21143</v>
      </c>
      <c r="E785" s="84"/>
      <c r="F785" s="43" t="s">
        <v>21144</v>
      </c>
      <c r="G785" s="84"/>
    </row>
    <row r="786">
      <c r="A786" s="13" t="s">
        <v>21108</v>
      </c>
      <c r="B786" s="189" t="s">
        <v>21109</v>
      </c>
      <c r="C786" s="43" t="s">
        <v>21145</v>
      </c>
      <c r="D786" s="43" t="s">
        <v>21146</v>
      </c>
      <c r="E786" s="84"/>
      <c r="F786" s="43" t="s">
        <v>21144</v>
      </c>
      <c r="G786" s="84"/>
    </row>
    <row r="787">
      <c r="A787" s="13" t="s">
        <v>21108</v>
      </c>
      <c r="B787" s="189" t="s">
        <v>21109</v>
      </c>
      <c r="C787" s="43" t="s">
        <v>21147</v>
      </c>
      <c r="D787" s="43" t="s">
        <v>21148</v>
      </c>
      <c r="E787" s="84"/>
      <c r="F787" s="43" t="s">
        <v>21144</v>
      </c>
      <c r="G787" s="84"/>
    </row>
    <row r="788">
      <c r="A788" s="13" t="s">
        <v>21108</v>
      </c>
      <c r="B788" s="189" t="s">
        <v>21109</v>
      </c>
      <c r="C788" s="43" t="s">
        <v>21147</v>
      </c>
      <c r="D788" s="43" t="s">
        <v>21149</v>
      </c>
      <c r="E788" s="84"/>
      <c r="F788" s="43" t="s">
        <v>21144</v>
      </c>
      <c r="G788" s="84"/>
    </row>
    <row r="789">
      <c r="A789" s="13" t="s">
        <v>21108</v>
      </c>
      <c r="B789" s="189" t="s">
        <v>21109</v>
      </c>
      <c r="C789" s="43" t="s">
        <v>21150</v>
      </c>
      <c r="D789" s="43" t="s">
        <v>21151</v>
      </c>
      <c r="E789" s="84"/>
      <c r="F789" s="43" t="s">
        <v>21142</v>
      </c>
      <c r="G789" s="84"/>
    </row>
    <row r="790">
      <c r="A790" s="67" t="s">
        <v>366</v>
      </c>
    </row>
    <row r="791">
      <c r="A791" s="14" t="s">
        <v>368</v>
      </c>
      <c r="B791" s="31" t="s">
        <v>368</v>
      </c>
      <c r="C791" s="84"/>
      <c r="D791" s="84"/>
      <c r="E791" s="43" t="s">
        <v>21152</v>
      </c>
      <c r="F791" s="43" t="s">
        <v>21153</v>
      </c>
      <c r="G791" s="84"/>
    </row>
    <row r="792">
      <c r="A792" s="1" t="s">
        <v>21154</v>
      </c>
    </row>
    <row r="793">
      <c r="A793" s="13" t="s">
        <v>326</v>
      </c>
      <c r="B793" s="31" t="s">
        <v>658</v>
      </c>
      <c r="C793" s="84"/>
      <c r="D793" s="84" t="s">
        <v>660</v>
      </c>
      <c r="E793" s="84"/>
      <c r="F793" s="84" t="s">
        <v>21155</v>
      </c>
      <c r="G793" s="9"/>
    </row>
    <row r="794">
      <c r="A794" s="13" t="s">
        <v>326</v>
      </c>
      <c r="B794" s="31" t="s">
        <v>658</v>
      </c>
      <c r="C794" s="84"/>
      <c r="D794" s="84" t="s">
        <v>4654</v>
      </c>
      <c r="E794" s="84"/>
      <c r="F794" s="84" t="s">
        <v>21156</v>
      </c>
      <c r="G794" s="9"/>
    </row>
    <row r="795">
      <c r="A795" s="13" t="s">
        <v>687</v>
      </c>
      <c r="B795" s="189" t="s">
        <v>693</v>
      </c>
      <c r="C795" s="84"/>
      <c r="D795" s="84" t="s">
        <v>837</v>
      </c>
      <c r="E795" s="84"/>
      <c r="F795" s="84" t="s">
        <v>21157</v>
      </c>
      <c r="G795" s="9"/>
    </row>
    <row r="796">
      <c r="A796" s="13" t="s">
        <v>687</v>
      </c>
      <c r="B796" s="189" t="s">
        <v>693</v>
      </c>
      <c r="C796" s="84"/>
      <c r="D796" s="84" t="s">
        <v>714</v>
      </c>
      <c r="E796" s="84"/>
      <c r="F796" s="84" t="s">
        <v>21158</v>
      </c>
      <c r="G796" s="9"/>
    </row>
    <row r="797">
      <c r="A797" s="1" t="s">
        <v>21159</v>
      </c>
    </row>
    <row r="798">
      <c r="A798" s="13" t="s">
        <v>326</v>
      </c>
      <c r="B798" s="189" t="s">
        <v>864</v>
      </c>
      <c r="C798" s="84"/>
      <c r="D798" s="84"/>
      <c r="E798" s="84"/>
      <c r="F798" s="84" t="s">
        <v>21160</v>
      </c>
      <c r="G798" s="9"/>
    </row>
    <row r="799">
      <c r="A799" s="13" t="s">
        <v>326</v>
      </c>
      <c r="B799" s="189" t="s">
        <v>658</v>
      </c>
      <c r="C799" s="84" t="s">
        <v>1235</v>
      </c>
      <c r="D799" s="84" t="s">
        <v>1236</v>
      </c>
      <c r="E799" s="84"/>
      <c r="F799" s="84" t="s">
        <v>21160</v>
      </c>
      <c r="G799" s="9"/>
    </row>
    <row r="800">
      <c r="A800" s="13" t="s">
        <v>326</v>
      </c>
      <c r="B800" s="189" t="s">
        <v>658</v>
      </c>
      <c r="C800" s="84" t="s">
        <v>872</v>
      </c>
      <c r="D800" s="84" t="s">
        <v>1251</v>
      </c>
      <c r="E800" s="84"/>
      <c r="F800" s="84" t="s">
        <v>21161</v>
      </c>
      <c r="G800" s="9"/>
    </row>
    <row r="801">
      <c r="A801" s="13" t="s">
        <v>326</v>
      </c>
      <c r="B801" s="189" t="s">
        <v>658</v>
      </c>
      <c r="C801" s="84" t="s">
        <v>1253</v>
      </c>
      <c r="D801" s="84" t="s">
        <v>721</v>
      </c>
      <c r="E801" s="84"/>
      <c r="F801" s="84" t="s">
        <v>21160</v>
      </c>
      <c r="G801" s="9"/>
    </row>
    <row r="802">
      <c r="A802" s="13" t="s">
        <v>326</v>
      </c>
      <c r="B802" s="189" t="s">
        <v>658</v>
      </c>
      <c r="C802" s="84" t="s">
        <v>1529</v>
      </c>
      <c r="D802" s="84" t="s">
        <v>21162</v>
      </c>
      <c r="E802" s="84"/>
      <c r="F802" s="84" t="s">
        <v>21163</v>
      </c>
      <c r="G802" s="9"/>
    </row>
    <row r="803">
      <c r="A803" s="13" t="s">
        <v>326</v>
      </c>
      <c r="B803" s="189" t="s">
        <v>658</v>
      </c>
      <c r="C803" s="84" t="s">
        <v>2029</v>
      </c>
      <c r="D803" s="84" t="s">
        <v>2030</v>
      </c>
      <c r="E803" s="84"/>
      <c r="F803" s="84" t="s">
        <v>21164</v>
      </c>
      <c r="G803" s="9"/>
    </row>
    <row r="804">
      <c r="A804" s="13" t="s">
        <v>687</v>
      </c>
      <c r="B804" s="189" t="s">
        <v>1306</v>
      </c>
      <c r="C804" s="84" t="s">
        <v>2690</v>
      </c>
      <c r="D804" s="84" t="s">
        <v>2691</v>
      </c>
      <c r="E804" s="84"/>
      <c r="F804" s="84" t="s">
        <v>21160</v>
      </c>
      <c r="G804" s="9"/>
    </row>
    <row r="805">
      <c r="A805" s="13" t="s">
        <v>687</v>
      </c>
      <c r="B805" s="189" t="s">
        <v>11090</v>
      </c>
      <c r="C805" s="84" t="s">
        <v>11091</v>
      </c>
      <c r="D805" s="84" t="s">
        <v>11092</v>
      </c>
      <c r="E805" s="84"/>
      <c r="F805" s="84" t="s">
        <v>21165</v>
      </c>
      <c r="G805" s="9"/>
    </row>
    <row r="806">
      <c r="A806" s="13" t="s">
        <v>248</v>
      </c>
      <c r="B806" s="189" t="s">
        <v>9851</v>
      </c>
      <c r="C806" s="84"/>
      <c r="D806" s="84"/>
      <c r="E806" s="84" t="s">
        <v>21166</v>
      </c>
      <c r="F806" s="84" t="s">
        <v>21167</v>
      </c>
      <c r="G806" s="9"/>
    </row>
    <row r="807">
      <c r="A807" s="13" t="s">
        <v>388</v>
      </c>
      <c r="B807" s="189" t="s">
        <v>1010</v>
      </c>
      <c r="C807" s="84" t="s">
        <v>2167</v>
      </c>
      <c r="D807" s="84" t="s">
        <v>5378</v>
      </c>
      <c r="E807" s="84"/>
      <c r="F807" s="84" t="s">
        <v>21168</v>
      </c>
      <c r="G807" s="9"/>
    </row>
    <row r="808">
      <c r="A808" s="13" t="s">
        <v>388</v>
      </c>
      <c r="B808" s="189" t="s">
        <v>1010</v>
      </c>
      <c r="C808" s="84" t="s">
        <v>7543</v>
      </c>
      <c r="D808" s="84" t="s">
        <v>21169</v>
      </c>
      <c r="E808" s="84"/>
      <c r="F808" s="84" t="s">
        <v>21170</v>
      </c>
      <c r="G808" s="9"/>
    </row>
    <row r="809">
      <c r="A809" s="13" t="s">
        <v>388</v>
      </c>
      <c r="B809" s="189" t="s">
        <v>1010</v>
      </c>
      <c r="C809" s="84" t="s">
        <v>1371</v>
      </c>
      <c r="D809" s="84"/>
      <c r="E809" s="84"/>
      <c r="F809" s="84" t="s">
        <v>21164</v>
      </c>
      <c r="G809" s="9"/>
    </row>
    <row r="810">
      <c r="A810" s="1" t="s">
        <v>21171</v>
      </c>
    </row>
    <row r="811">
      <c r="A811" s="67" t="s">
        <v>366</v>
      </c>
    </row>
    <row r="812">
      <c r="A812" s="13" t="s">
        <v>4788</v>
      </c>
      <c r="B812" s="189" t="s">
        <v>5289</v>
      </c>
      <c r="C812" s="138"/>
      <c r="D812" s="138"/>
      <c r="E812" s="138"/>
      <c r="F812" s="84"/>
      <c r="G812" s="9"/>
    </row>
    <row r="813">
      <c r="A813" s="13" t="s">
        <v>316</v>
      </c>
      <c r="B813" s="189" t="s">
        <v>21071</v>
      </c>
      <c r="C813" s="138"/>
      <c r="D813" s="138"/>
      <c r="E813" s="138"/>
      <c r="F813" s="84" t="s">
        <v>21172</v>
      </c>
      <c r="G813" s="9"/>
    </row>
    <row r="814">
      <c r="A814" s="13" t="s">
        <v>566</v>
      </c>
      <c r="B814" s="189" t="s">
        <v>368</v>
      </c>
      <c r="C814" s="138"/>
      <c r="D814" s="138"/>
      <c r="E814" s="138"/>
      <c r="F814" s="84" t="s">
        <v>21173</v>
      </c>
      <c r="G814" s="9"/>
    </row>
    <row r="815">
      <c r="A815" s="1" t="s">
        <v>21174</v>
      </c>
    </row>
    <row r="816">
      <c r="A816" s="9" t="s">
        <v>4788</v>
      </c>
      <c r="B816" s="18" t="s">
        <v>7260</v>
      </c>
      <c r="C816" s="9" t="s">
        <v>21175</v>
      </c>
      <c r="D816" s="9" t="s">
        <v>21176</v>
      </c>
      <c r="E816" s="9"/>
      <c r="F816" s="9" t="s">
        <v>21177</v>
      </c>
      <c r="G816" s="9"/>
    </row>
    <row r="817">
      <c r="A817" s="13" t="s">
        <v>388</v>
      </c>
      <c r="B817" s="189" t="s">
        <v>1010</v>
      </c>
      <c r="C817" s="13" t="s">
        <v>1011</v>
      </c>
      <c r="D817" s="13" t="s">
        <v>21178</v>
      </c>
      <c r="E817" s="138"/>
      <c r="F817" s="84" t="s">
        <v>21179</v>
      </c>
      <c r="G817" s="9"/>
    </row>
    <row r="818">
      <c r="A818" s="13" t="s">
        <v>388</v>
      </c>
      <c r="B818" s="189" t="s">
        <v>1010</v>
      </c>
      <c r="C818" s="13" t="s">
        <v>1371</v>
      </c>
      <c r="D818" s="13" t="s">
        <v>2173</v>
      </c>
      <c r="E818" s="138"/>
      <c r="F818" s="84" t="s">
        <v>21180</v>
      </c>
      <c r="G818" s="9"/>
    </row>
    <row r="819">
      <c r="A819" s="13" t="s">
        <v>388</v>
      </c>
      <c r="B819" s="189" t="s">
        <v>1010</v>
      </c>
      <c r="C819" s="13" t="s">
        <v>1371</v>
      </c>
      <c r="D819" s="13" t="s">
        <v>1685</v>
      </c>
      <c r="E819" s="138"/>
      <c r="F819" s="84" t="s">
        <v>21180</v>
      </c>
      <c r="G819" s="9"/>
    </row>
    <row r="820">
      <c r="A820" s="13" t="s">
        <v>388</v>
      </c>
      <c r="B820" s="189" t="s">
        <v>1010</v>
      </c>
      <c r="C820" s="13" t="s">
        <v>1371</v>
      </c>
      <c r="D820" s="13" t="s">
        <v>18715</v>
      </c>
      <c r="E820" s="138"/>
      <c r="F820" s="84" t="s">
        <v>21181</v>
      </c>
      <c r="G820" s="9"/>
    </row>
    <row r="821">
      <c r="A821" s="1" t="s">
        <v>21182</v>
      </c>
    </row>
    <row r="822">
      <c r="A822" s="13" t="s">
        <v>316</v>
      </c>
      <c r="B822" s="189" t="s">
        <v>21089</v>
      </c>
      <c r="C822" s="84" t="s">
        <v>21183</v>
      </c>
      <c r="D822" s="84" t="s">
        <v>12035</v>
      </c>
      <c r="E822" s="112"/>
      <c r="F822" s="84" t="s">
        <v>21184</v>
      </c>
      <c r="G822" s="9"/>
    </row>
    <row r="823">
      <c r="A823" s="13" t="s">
        <v>316</v>
      </c>
      <c r="B823" s="189" t="s">
        <v>21089</v>
      </c>
      <c r="C823" s="84" t="s">
        <v>21185</v>
      </c>
      <c r="D823" s="84" t="s">
        <v>6990</v>
      </c>
      <c r="E823" s="112"/>
      <c r="F823" s="84" t="s">
        <v>21184</v>
      </c>
      <c r="G823" s="9"/>
    </row>
    <row r="824">
      <c r="A824" s="13" t="s">
        <v>316</v>
      </c>
      <c r="B824" s="189" t="s">
        <v>21089</v>
      </c>
      <c r="C824" s="84" t="s">
        <v>21186</v>
      </c>
      <c r="D824" s="84" t="s">
        <v>13891</v>
      </c>
      <c r="E824" s="112"/>
      <c r="F824" s="84" t="s">
        <v>21184</v>
      </c>
      <c r="G824" s="9"/>
    </row>
    <row r="825">
      <c r="A825" s="1" t="s">
        <v>21187</v>
      </c>
    </row>
    <row r="826">
      <c r="A826" s="13" t="s">
        <v>1402</v>
      </c>
      <c r="B826" s="189" t="s">
        <v>1403</v>
      </c>
      <c r="C826" s="13" t="s">
        <v>1404</v>
      </c>
      <c r="D826" s="13" t="s">
        <v>1407</v>
      </c>
      <c r="E826" s="138"/>
      <c r="F826" s="84" t="s">
        <v>21188</v>
      </c>
      <c r="G826" s="9"/>
    </row>
    <row r="827">
      <c r="A827" s="1" t="s">
        <v>21189</v>
      </c>
    </row>
    <row r="828">
      <c r="A828" s="13" t="s">
        <v>326</v>
      </c>
      <c r="B828" s="189" t="s">
        <v>658</v>
      </c>
      <c r="C828" s="84"/>
      <c r="D828" s="84"/>
      <c r="E828" s="84"/>
      <c r="F828" s="84" t="s">
        <v>21190</v>
      </c>
      <c r="G828" s="9"/>
    </row>
    <row r="829">
      <c r="A829" s="13" t="s">
        <v>388</v>
      </c>
      <c r="B829" s="189" t="s">
        <v>1006</v>
      </c>
      <c r="C829" s="84"/>
      <c r="D829" s="84"/>
      <c r="E829" s="84"/>
      <c r="F829" s="84" t="s">
        <v>21191</v>
      </c>
      <c r="G829" s="9"/>
    </row>
    <row r="830">
      <c r="A830" s="13" t="s">
        <v>388</v>
      </c>
      <c r="B830" s="189" t="s">
        <v>1392</v>
      </c>
      <c r="C830" s="84"/>
      <c r="D830" s="84"/>
      <c r="E830" s="84"/>
      <c r="F830" s="84"/>
      <c r="G830" s="9"/>
    </row>
    <row r="831">
      <c r="A831" s="13" t="s">
        <v>1402</v>
      </c>
      <c r="B831" s="189" t="s">
        <v>1403</v>
      </c>
      <c r="C831" s="84" t="s">
        <v>1404</v>
      </c>
      <c r="D831" s="84" t="s">
        <v>1407</v>
      </c>
      <c r="E831" s="84"/>
      <c r="F831" s="84" t="s">
        <v>21188</v>
      </c>
      <c r="G831" s="9"/>
    </row>
    <row r="832">
      <c r="A832" s="13" t="s">
        <v>234</v>
      </c>
      <c r="B832" s="189" t="s">
        <v>21192</v>
      </c>
      <c r="C832" s="84" t="s">
        <v>21193</v>
      </c>
      <c r="D832" s="84" t="s">
        <v>21194</v>
      </c>
      <c r="E832" s="84"/>
      <c r="F832" s="84" t="s">
        <v>21195</v>
      </c>
      <c r="G832" s="9"/>
    </row>
    <row r="833">
      <c r="A833" s="1" t="s">
        <v>21196</v>
      </c>
    </row>
    <row r="834">
      <c r="A834" s="14" t="s">
        <v>4788</v>
      </c>
      <c r="B834" s="31" t="s">
        <v>5289</v>
      </c>
      <c r="C834" s="84"/>
      <c r="D834" s="84"/>
      <c r="E834" s="43" t="s">
        <v>21197</v>
      </c>
      <c r="F834" s="84"/>
      <c r="G834" s="9"/>
    </row>
    <row r="835">
      <c r="A835" s="13" t="s">
        <v>326</v>
      </c>
      <c r="B835" s="189" t="s">
        <v>658</v>
      </c>
      <c r="C835" s="84"/>
      <c r="D835" s="84"/>
      <c r="E835" s="84"/>
      <c r="F835" s="84" t="s">
        <v>21198</v>
      </c>
      <c r="G835" s="9"/>
    </row>
    <row r="836">
      <c r="A836" s="13" t="s">
        <v>388</v>
      </c>
      <c r="B836" s="189" t="s">
        <v>1010</v>
      </c>
      <c r="C836" s="84" t="s">
        <v>2182</v>
      </c>
      <c r="D836" s="84" t="s">
        <v>2183</v>
      </c>
      <c r="E836" s="84"/>
      <c r="F836" s="84" t="s">
        <v>21199</v>
      </c>
      <c r="G836" s="9"/>
    </row>
    <row r="837">
      <c r="A837" s="13" t="s">
        <v>388</v>
      </c>
      <c r="B837" s="189" t="s">
        <v>1010</v>
      </c>
      <c r="C837" s="84" t="s">
        <v>2182</v>
      </c>
      <c r="D837" s="84" t="s">
        <v>21200</v>
      </c>
      <c r="E837" s="84"/>
      <c r="F837" s="84" t="s">
        <v>21201</v>
      </c>
      <c r="G837" s="9"/>
    </row>
    <row r="838">
      <c r="A838" s="13" t="s">
        <v>388</v>
      </c>
      <c r="B838" s="189" t="s">
        <v>1010</v>
      </c>
      <c r="C838" s="84" t="s">
        <v>21202</v>
      </c>
      <c r="D838" s="84" t="s">
        <v>21203</v>
      </c>
      <c r="E838" s="84"/>
      <c r="F838" s="84" t="s">
        <v>21201</v>
      </c>
      <c r="G838" s="9"/>
    </row>
    <row r="839">
      <c r="A839" s="13" t="s">
        <v>388</v>
      </c>
      <c r="B839" s="189" t="s">
        <v>1010</v>
      </c>
      <c r="C839" s="84" t="s">
        <v>21204</v>
      </c>
      <c r="D839" s="84" t="s">
        <v>1391</v>
      </c>
      <c r="E839" s="84"/>
      <c r="F839" s="84" t="s">
        <v>21205</v>
      </c>
      <c r="G839" s="9"/>
    </row>
    <row r="840">
      <c r="A840" s="13" t="s">
        <v>388</v>
      </c>
      <c r="B840" s="189" t="s">
        <v>1010</v>
      </c>
      <c r="C840" s="84" t="s">
        <v>13864</v>
      </c>
      <c r="D840" s="84" t="s">
        <v>13865</v>
      </c>
      <c r="E840" s="84"/>
      <c r="F840" s="84" t="s">
        <v>21206</v>
      </c>
      <c r="G840" s="9"/>
    </row>
    <row r="841">
      <c r="A841" s="1" t="s">
        <v>21207</v>
      </c>
    </row>
    <row r="842">
      <c r="A842" s="13" t="s">
        <v>316</v>
      </c>
      <c r="B842" s="189" t="s">
        <v>4651</v>
      </c>
      <c r="C842" s="84"/>
      <c r="D842" s="84" t="s">
        <v>21208</v>
      </c>
      <c r="E842" s="84"/>
      <c r="F842" s="84" t="s">
        <v>21209</v>
      </c>
      <c r="G842" s="9"/>
    </row>
    <row r="843">
      <c r="A843" s="13" t="s">
        <v>326</v>
      </c>
      <c r="B843" s="189" t="s">
        <v>658</v>
      </c>
      <c r="C843" s="84" t="s">
        <v>1246</v>
      </c>
      <c r="D843" s="84" t="s">
        <v>1247</v>
      </c>
      <c r="E843" s="84"/>
      <c r="F843" s="84"/>
      <c r="G843" s="9"/>
    </row>
    <row r="844">
      <c r="A844" s="13" t="s">
        <v>326</v>
      </c>
      <c r="B844" s="189" t="s">
        <v>658</v>
      </c>
      <c r="C844" s="84" t="s">
        <v>872</v>
      </c>
      <c r="D844" s="84" t="s">
        <v>660</v>
      </c>
      <c r="E844" s="84"/>
      <c r="F844" s="84"/>
      <c r="G844" s="9"/>
    </row>
    <row r="845">
      <c r="A845" s="13" t="s">
        <v>326</v>
      </c>
      <c r="B845" s="189" t="s">
        <v>658</v>
      </c>
      <c r="C845" s="84" t="s">
        <v>2026</v>
      </c>
      <c r="D845" s="84" t="s">
        <v>2027</v>
      </c>
      <c r="E845" s="84"/>
      <c r="F845" s="84" t="s">
        <v>21210</v>
      </c>
      <c r="G845" s="9"/>
    </row>
    <row r="846">
      <c r="A846" s="13" t="s">
        <v>326</v>
      </c>
      <c r="B846" s="189" t="s">
        <v>658</v>
      </c>
      <c r="C846" s="84" t="s">
        <v>2544</v>
      </c>
      <c r="D846" s="84" t="s">
        <v>5190</v>
      </c>
      <c r="E846" s="84"/>
      <c r="F846" s="84" t="s">
        <v>21211</v>
      </c>
      <c r="G846" s="9"/>
    </row>
    <row r="847">
      <c r="A847" s="13" t="s">
        <v>388</v>
      </c>
      <c r="B847" s="189" t="s">
        <v>1347</v>
      </c>
      <c r="C847" s="84" t="s">
        <v>1645</v>
      </c>
      <c r="D847" s="84" t="s">
        <v>5361</v>
      </c>
      <c r="E847" s="84"/>
      <c r="F847" s="84" t="s">
        <v>21212</v>
      </c>
      <c r="G847" s="9"/>
    </row>
    <row r="848">
      <c r="A848" s="13" t="s">
        <v>388</v>
      </c>
      <c r="B848" s="189" t="s">
        <v>1010</v>
      </c>
      <c r="C848" s="84"/>
      <c r="D848" s="84"/>
      <c r="E848" s="84"/>
      <c r="F848" s="84" t="s">
        <v>21213</v>
      </c>
      <c r="G848" s="9"/>
    </row>
    <row r="849">
      <c r="A849" s="13" t="s">
        <v>388</v>
      </c>
      <c r="B849" s="189" t="s">
        <v>1010</v>
      </c>
      <c r="C849" s="84"/>
      <c r="D849" s="84"/>
      <c r="E849" s="84"/>
      <c r="F849" s="84" t="s">
        <v>21210</v>
      </c>
      <c r="G849" s="9"/>
    </row>
    <row r="850">
      <c r="A850" s="1" t="s">
        <v>21214</v>
      </c>
    </row>
    <row r="851">
      <c r="A851" s="13" t="s">
        <v>4788</v>
      </c>
      <c r="B851" s="189" t="s">
        <v>7260</v>
      </c>
      <c r="C851" s="13" t="s">
        <v>21215</v>
      </c>
      <c r="D851" s="13" t="s">
        <v>21216</v>
      </c>
      <c r="E851" s="84"/>
      <c r="F851" s="84" t="s">
        <v>21217</v>
      </c>
      <c r="G851" s="9"/>
    </row>
    <row r="852">
      <c r="A852" s="13" t="s">
        <v>4788</v>
      </c>
      <c r="B852" s="189" t="s">
        <v>7260</v>
      </c>
      <c r="C852" s="13" t="s">
        <v>21215</v>
      </c>
      <c r="D852" s="13" t="s">
        <v>21218</v>
      </c>
      <c r="E852" s="84"/>
      <c r="F852" s="84" t="s">
        <v>21217</v>
      </c>
      <c r="G852" s="9"/>
    </row>
    <row r="853">
      <c r="A853" s="13" t="s">
        <v>4788</v>
      </c>
      <c r="B853" s="189" t="s">
        <v>7260</v>
      </c>
      <c r="C853" s="13" t="s">
        <v>21215</v>
      </c>
      <c r="D853" s="13" t="s">
        <v>21219</v>
      </c>
      <c r="E853" s="84"/>
      <c r="F853" s="84" t="s">
        <v>21217</v>
      </c>
      <c r="G853" s="9"/>
    </row>
    <row r="854">
      <c r="A854" s="13" t="s">
        <v>4788</v>
      </c>
      <c r="B854" s="189" t="s">
        <v>7260</v>
      </c>
      <c r="C854" s="13" t="s">
        <v>21215</v>
      </c>
      <c r="D854" s="13" t="s">
        <v>21220</v>
      </c>
      <c r="E854" s="84"/>
      <c r="F854" s="84" t="s">
        <v>21217</v>
      </c>
      <c r="G854" s="9"/>
    </row>
    <row r="855">
      <c r="A855" s="13" t="s">
        <v>4788</v>
      </c>
      <c r="B855" s="189" t="s">
        <v>7260</v>
      </c>
      <c r="C855" s="14" t="s">
        <v>21221</v>
      </c>
      <c r="D855" s="14" t="s">
        <v>21222</v>
      </c>
      <c r="E855" s="84"/>
      <c r="F855" s="84" t="s">
        <v>21217</v>
      </c>
      <c r="G855" s="9"/>
    </row>
    <row r="856">
      <c r="A856" s="13" t="s">
        <v>4788</v>
      </c>
      <c r="B856" s="189" t="s">
        <v>7260</v>
      </c>
      <c r="C856" s="13" t="s">
        <v>7251</v>
      </c>
      <c r="D856" s="13" t="s">
        <v>21223</v>
      </c>
      <c r="E856" s="84" t="s">
        <v>2858</v>
      </c>
      <c r="F856" s="84" t="s">
        <v>21217</v>
      </c>
      <c r="G856" s="9"/>
    </row>
    <row r="857">
      <c r="A857" s="13" t="s">
        <v>4788</v>
      </c>
      <c r="B857" s="189" t="s">
        <v>7260</v>
      </c>
      <c r="C857" s="13" t="s">
        <v>15450</v>
      </c>
      <c r="D857" s="13" t="s">
        <v>21224</v>
      </c>
      <c r="E857" s="84"/>
      <c r="F857" s="84" t="s">
        <v>21217</v>
      </c>
      <c r="G857" s="9"/>
    </row>
    <row r="858">
      <c r="A858" s="13" t="s">
        <v>4788</v>
      </c>
      <c r="B858" s="189" t="s">
        <v>7260</v>
      </c>
      <c r="C858" s="13" t="s">
        <v>15450</v>
      </c>
      <c r="D858" s="13" t="s">
        <v>16424</v>
      </c>
      <c r="E858" s="84" t="s">
        <v>21225</v>
      </c>
      <c r="F858" s="84" t="s">
        <v>21217</v>
      </c>
      <c r="G858" s="9"/>
    </row>
    <row r="859">
      <c r="A859" s="13" t="s">
        <v>4788</v>
      </c>
      <c r="B859" s="189" t="s">
        <v>7260</v>
      </c>
      <c r="C859" s="13" t="s">
        <v>15450</v>
      </c>
      <c r="D859" s="13" t="s">
        <v>21226</v>
      </c>
      <c r="E859" s="84" t="s">
        <v>21225</v>
      </c>
      <c r="F859" s="84" t="s">
        <v>21217</v>
      </c>
      <c r="G859" s="9"/>
    </row>
    <row r="860">
      <c r="A860" s="13" t="s">
        <v>4788</v>
      </c>
      <c r="B860" s="189" t="s">
        <v>7260</v>
      </c>
      <c r="C860" s="13" t="s">
        <v>15450</v>
      </c>
      <c r="D860" s="13" t="s">
        <v>21227</v>
      </c>
      <c r="E860" s="84" t="s">
        <v>21228</v>
      </c>
      <c r="F860" s="84" t="s">
        <v>21217</v>
      </c>
      <c r="G860" s="9"/>
    </row>
    <row r="861">
      <c r="A861" s="13" t="s">
        <v>4788</v>
      </c>
      <c r="B861" s="189" t="s">
        <v>7260</v>
      </c>
      <c r="C861" s="13" t="s">
        <v>15450</v>
      </c>
      <c r="D861" s="13" t="s">
        <v>21229</v>
      </c>
      <c r="E861" s="84"/>
      <c r="F861" s="84" t="s">
        <v>21217</v>
      </c>
      <c r="G861" s="9"/>
    </row>
    <row r="862">
      <c r="A862" s="13" t="s">
        <v>4788</v>
      </c>
      <c r="B862" s="189" t="s">
        <v>7260</v>
      </c>
      <c r="C862" s="13" t="s">
        <v>15450</v>
      </c>
      <c r="D862" s="13" t="s">
        <v>21230</v>
      </c>
      <c r="E862" s="84"/>
      <c r="F862" s="84" t="s">
        <v>21217</v>
      </c>
      <c r="G862" s="9"/>
    </row>
    <row r="863">
      <c r="A863" s="13" t="s">
        <v>4788</v>
      </c>
      <c r="B863" s="189" t="s">
        <v>7260</v>
      </c>
      <c r="C863" s="13" t="s">
        <v>15450</v>
      </c>
      <c r="D863" s="13" t="s">
        <v>21231</v>
      </c>
      <c r="E863" s="84"/>
      <c r="F863" s="84" t="s">
        <v>21217</v>
      </c>
      <c r="G863" s="9"/>
    </row>
    <row r="864">
      <c r="A864" s="13" t="s">
        <v>4788</v>
      </c>
      <c r="B864" s="189" t="s">
        <v>7260</v>
      </c>
      <c r="C864" s="13" t="s">
        <v>15450</v>
      </c>
      <c r="D864" s="13" t="s">
        <v>21232</v>
      </c>
      <c r="E864" s="84"/>
      <c r="F864" s="84" t="s">
        <v>21217</v>
      </c>
      <c r="G864" s="9"/>
    </row>
    <row r="865">
      <c r="A865" s="13" t="s">
        <v>4788</v>
      </c>
      <c r="B865" s="189" t="s">
        <v>7260</v>
      </c>
      <c r="C865" s="13" t="s">
        <v>15450</v>
      </c>
      <c r="D865" s="13" t="s">
        <v>21233</v>
      </c>
      <c r="E865" s="84"/>
      <c r="F865" s="84" t="s">
        <v>21217</v>
      </c>
      <c r="G865" s="9"/>
    </row>
    <row r="866">
      <c r="A866" s="13" t="s">
        <v>316</v>
      </c>
      <c r="B866" s="189" t="s">
        <v>7800</v>
      </c>
      <c r="C866" s="13" t="s">
        <v>21234</v>
      </c>
      <c r="D866" s="13" t="s">
        <v>21074</v>
      </c>
      <c r="E866" s="84" t="s">
        <v>21235</v>
      </c>
      <c r="F866" s="84" t="s">
        <v>21217</v>
      </c>
      <c r="G866" s="9"/>
    </row>
    <row r="867">
      <c r="A867" s="13" t="s">
        <v>388</v>
      </c>
      <c r="B867" s="189" t="s">
        <v>1010</v>
      </c>
      <c r="C867" s="13" t="s">
        <v>10856</v>
      </c>
      <c r="D867" s="13" t="s">
        <v>4747</v>
      </c>
      <c r="E867" s="84"/>
      <c r="F867" s="84" t="s">
        <v>21236</v>
      </c>
      <c r="G867" s="9"/>
    </row>
    <row r="868">
      <c r="A868" s="1" t="s">
        <v>21237</v>
      </c>
    </row>
    <row r="869">
      <c r="A869" s="9" t="s">
        <v>326</v>
      </c>
      <c r="B869" s="18" t="s">
        <v>658</v>
      </c>
      <c r="C869" s="9"/>
      <c r="D869" s="89"/>
      <c r="E869" s="91" t="s">
        <v>19060</v>
      </c>
      <c r="F869" s="584" t="s">
        <v>21238</v>
      </c>
      <c r="G869" s="9"/>
    </row>
    <row r="870">
      <c r="A870" s="9" t="s">
        <v>388</v>
      </c>
      <c r="B870" s="18" t="s">
        <v>1010</v>
      </c>
      <c r="C870" s="9" t="s">
        <v>1011</v>
      </c>
      <c r="D870" s="89"/>
      <c r="E870" s="91" t="s">
        <v>4672</v>
      </c>
      <c r="F870" s="584" t="s">
        <v>21239</v>
      </c>
      <c r="G870" s="9"/>
    </row>
    <row r="871">
      <c r="A871" s="9" t="s">
        <v>388</v>
      </c>
      <c r="B871" s="18" t="s">
        <v>1010</v>
      </c>
      <c r="C871" s="9" t="s">
        <v>1371</v>
      </c>
      <c r="D871" s="89" t="s">
        <v>5378</v>
      </c>
      <c r="E871" s="91"/>
      <c r="F871" s="584" t="s">
        <v>21240</v>
      </c>
      <c r="G871" s="9"/>
    </row>
    <row r="872">
      <c r="A872" s="9" t="s">
        <v>388</v>
      </c>
      <c r="B872" s="18" t="s">
        <v>1010</v>
      </c>
      <c r="C872" s="9" t="s">
        <v>1371</v>
      </c>
      <c r="D872" s="89" t="s">
        <v>21241</v>
      </c>
      <c r="E872" s="91"/>
      <c r="F872" s="584" t="s">
        <v>21242</v>
      </c>
      <c r="G872" s="9"/>
    </row>
    <row r="873">
      <c r="A873" s="9" t="s">
        <v>388</v>
      </c>
      <c r="B873" s="18" t="s">
        <v>1010</v>
      </c>
      <c r="C873" s="9" t="s">
        <v>1371</v>
      </c>
      <c r="D873" s="89" t="s">
        <v>21243</v>
      </c>
      <c r="E873" s="91"/>
      <c r="F873" s="584" t="s">
        <v>21244</v>
      </c>
      <c r="G873" s="9"/>
    </row>
    <row r="874">
      <c r="A874" s="9" t="s">
        <v>388</v>
      </c>
      <c r="B874" s="18" t="s">
        <v>1010</v>
      </c>
      <c r="C874" s="9" t="s">
        <v>1371</v>
      </c>
      <c r="D874" s="89" t="s">
        <v>21245</v>
      </c>
      <c r="E874" s="91" t="s">
        <v>2684</v>
      </c>
      <c r="F874" s="584" t="s">
        <v>21246</v>
      </c>
      <c r="G874" s="9"/>
    </row>
    <row r="875">
      <c r="A875" s="9" t="s">
        <v>1402</v>
      </c>
      <c r="B875" s="18" t="s">
        <v>1403</v>
      </c>
      <c r="C875" s="9"/>
      <c r="D875" s="89"/>
      <c r="E875" s="91"/>
      <c r="F875" s="584" t="s">
        <v>21247</v>
      </c>
      <c r="G875" s="9"/>
    </row>
    <row r="876">
      <c r="A876" s="1" t="s">
        <v>21248</v>
      </c>
    </row>
    <row r="877">
      <c r="A877" s="13" t="s">
        <v>326</v>
      </c>
      <c r="B877" s="189" t="s">
        <v>658</v>
      </c>
      <c r="C877" s="138"/>
      <c r="D877" s="138"/>
      <c r="E877" s="138"/>
      <c r="F877" s="84" t="s">
        <v>21249</v>
      </c>
      <c r="G877" s="9"/>
    </row>
    <row r="878">
      <c r="A878" s="13" t="s">
        <v>388</v>
      </c>
      <c r="B878" s="189" t="s">
        <v>1010</v>
      </c>
      <c r="C878" s="84" t="s">
        <v>2182</v>
      </c>
      <c r="D878" s="84" t="s">
        <v>21200</v>
      </c>
      <c r="E878" s="138"/>
      <c r="F878" s="84" t="s">
        <v>21250</v>
      </c>
      <c r="G878" s="9"/>
    </row>
    <row r="879">
      <c r="A879" s="13" t="s">
        <v>388</v>
      </c>
      <c r="B879" s="189" t="s">
        <v>1010</v>
      </c>
      <c r="C879" s="13" t="s">
        <v>1371</v>
      </c>
      <c r="D879" s="13" t="s">
        <v>2200</v>
      </c>
      <c r="E879" s="710" t="s">
        <v>21251</v>
      </c>
      <c r="F879" s="84" t="s">
        <v>21252</v>
      </c>
      <c r="G879" s="9"/>
    </row>
    <row r="880">
      <c r="A880" s="13" t="s">
        <v>1402</v>
      </c>
      <c r="B880" s="189" t="s">
        <v>1403</v>
      </c>
      <c r="C880" s="138"/>
      <c r="D880" s="138"/>
      <c r="E880" s="84" t="s">
        <v>21253</v>
      </c>
      <c r="F880" s="84" t="s">
        <v>21254</v>
      </c>
      <c r="G880" s="9"/>
    </row>
    <row r="881">
      <c r="A881" s="1" t="s">
        <v>21255</v>
      </c>
    </row>
    <row r="882">
      <c r="A882" s="9" t="s">
        <v>230</v>
      </c>
      <c r="B882" s="18" t="s">
        <v>368</v>
      </c>
      <c r="C882" s="9"/>
      <c r="D882" s="9"/>
      <c r="E882" s="91" t="s">
        <v>21256</v>
      </c>
      <c r="F882" s="584" t="s">
        <v>21257</v>
      </c>
      <c r="G882" s="9"/>
    </row>
    <row r="883">
      <c r="A883" s="9" t="s">
        <v>4808</v>
      </c>
      <c r="B883" s="18" t="s">
        <v>4809</v>
      </c>
      <c r="C883" s="9"/>
      <c r="D883" s="9"/>
      <c r="E883" s="91" t="s">
        <v>21258</v>
      </c>
      <c r="F883" s="584" t="s">
        <v>21259</v>
      </c>
      <c r="G883" s="9"/>
    </row>
    <row r="884">
      <c r="A884" s="9" t="s">
        <v>388</v>
      </c>
      <c r="B884" s="18" t="s">
        <v>1010</v>
      </c>
      <c r="C884" s="9" t="s">
        <v>2185</v>
      </c>
      <c r="D884" s="9" t="s">
        <v>21260</v>
      </c>
      <c r="E884" s="91"/>
      <c r="F884" s="584" t="s">
        <v>21257</v>
      </c>
      <c r="G884" s="9"/>
    </row>
    <row r="885">
      <c r="A885" s="9" t="s">
        <v>388</v>
      </c>
      <c r="B885" s="18" t="s">
        <v>1392</v>
      </c>
      <c r="C885" s="9"/>
      <c r="D885" s="9"/>
      <c r="E885" s="91"/>
      <c r="F885" s="584"/>
      <c r="G885" s="9"/>
    </row>
    <row r="886">
      <c r="A886" s="1" t="s">
        <v>21261</v>
      </c>
    </row>
    <row r="887">
      <c r="A887" s="13" t="s">
        <v>388</v>
      </c>
      <c r="B887" s="189" t="s">
        <v>1010</v>
      </c>
      <c r="C887" s="14" t="s">
        <v>2164</v>
      </c>
      <c r="D887" s="14" t="s">
        <v>2844</v>
      </c>
      <c r="E887" s="138"/>
      <c r="F887" s="84" t="s">
        <v>21262</v>
      </c>
      <c r="G887" s="9"/>
    </row>
    <row r="888">
      <c r="A888" s="1" t="s">
        <v>21263</v>
      </c>
    </row>
    <row r="889">
      <c r="A889" s="9" t="s">
        <v>21264</v>
      </c>
      <c r="B889" s="18" t="s">
        <v>21265</v>
      </c>
      <c r="C889" s="9"/>
      <c r="D889" s="9" t="s">
        <v>21266</v>
      </c>
      <c r="E889" s="91"/>
      <c r="F889" s="584" t="s">
        <v>21267</v>
      </c>
      <c r="G889" s="9"/>
    </row>
    <row r="890">
      <c r="A890" s="9" t="s">
        <v>4788</v>
      </c>
      <c r="B890" s="18" t="s">
        <v>6969</v>
      </c>
      <c r="C890" s="144" t="s">
        <v>21268</v>
      </c>
      <c r="D890" s="9"/>
      <c r="E890" s="91" t="s">
        <v>21269</v>
      </c>
      <c r="F890" s="584" t="s">
        <v>21270</v>
      </c>
      <c r="G890" s="9"/>
    </row>
    <row r="891">
      <c r="A891" s="9" t="s">
        <v>4788</v>
      </c>
      <c r="B891" s="18" t="s">
        <v>6969</v>
      </c>
      <c r="C891" s="9" t="s">
        <v>21271</v>
      </c>
      <c r="D891" s="9" t="s">
        <v>21272</v>
      </c>
      <c r="E891" s="91"/>
      <c r="F891" s="584" t="s">
        <v>21273</v>
      </c>
      <c r="G891" s="9"/>
    </row>
    <row r="892">
      <c r="A892" s="9" t="s">
        <v>4788</v>
      </c>
      <c r="B892" s="18" t="s">
        <v>6969</v>
      </c>
      <c r="C892" s="9" t="s">
        <v>21274</v>
      </c>
      <c r="D892" s="9" t="s">
        <v>21275</v>
      </c>
      <c r="E892" s="91" t="s">
        <v>21276</v>
      </c>
      <c r="F892" s="584" t="s">
        <v>21277</v>
      </c>
      <c r="G892" s="9"/>
    </row>
    <row r="893">
      <c r="A893" s="9" t="s">
        <v>4788</v>
      </c>
      <c r="B893" s="18" t="s">
        <v>7260</v>
      </c>
      <c r="C893" s="9" t="s">
        <v>15450</v>
      </c>
      <c r="D893" s="9" t="s">
        <v>21278</v>
      </c>
      <c r="E893" s="91"/>
      <c r="F893" s="584" t="s">
        <v>21279</v>
      </c>
      <c r="G893" s="9"/>
    </row>
    <row r="894">
      <c r="A894" s="9" t="s">
        <v>4788</v>
      </c>
      <c r="B894" s="18" t="s">
        <v>7260</v>
      </c>
      <c r="C894" s="9" t="s">
        <v>15450</v>
      </c>
      <c r="D894" s="9" t="s">
        <v>21280</v>
      </c>
      <c r="E894" s="91"/>
      <c r="F894" s="584" t="s">
        <v>21279</v>
      </c>
      <c r="G894" s="9"/>
    </row>
    <row r="895">
      <c r="A895" s="9" t="s">
        <v>4788</v>
      </c>
      <c r="B895" s="18" t="s">
        <v>7260</v>
      </c>
      <c r="C895" s="9" t="s">
        <v>15450</v>
      </c>
      <c r="D895" s="9" t="s">
        <v>21281</v>
      </c>
      <c r="E895" s="91"/>
      <c r="F895" s="584" t="s">
        <v>21279</v>
      </c>
      <c r="G895" s="9"/>
    </row>
    <row r="896">
      <c r="A896" s="9" t="s">
        <v>4788</v>
      </c>
      <c r="B896" s="18" t="s">
        <v>7260</v>
      </c>
      <c r="C896" s="9" t="s">
        <v>15450</v>
      </c>
      <c r="D896" s="9" t="s">
        <v>21233</v>
      </c>
      <c r="E896" s="91"/>
      <c r="F896" s="584" t="s">
        <v>21282</v>
      </c>
      <c r="G896" s="9"/>
    </row>
    <row r="897">
      <c r="A897" s="9" t="s">
        <v>4788</v>
      </c>
      <c r="B897" s="18" t="s">
        <v>7260</v>
      </c>
      <c r="C897" s="9" t="s">
        <v>15450</v>
      </c>
      <c r="D897" s="9" t="s">
        <v>21283</v>
      </c>
      <c r="E897" s="91"/>
      <c r="F897" s="584" t="s">
        <v>21284</v>
      </c>
      <c r="G897" s="9"/>
    </row>
    <row r="898">
      <c r="A898" s="9" t="s">
        <v>326</v>
      </c>
      <c r="B898" s="18" t="s">
        <v>1206</v>
      </c>
      <c r="C898" s="9" t="s">
        <v>1479</v>
      </c>
      <c r="D898" s="9" t="s">
        <v>1482</v>
      </c>
      <c r="E898" s="91"/>
      <c r="F898" s="584" t="s">
        <v>21285</v>
      </c>
      <c r="G898" s="9"/>
    </row>
    <row r="899">
      <c r="A899" s="9" t="s">
        <v>326</v>
      </c>
      <c r="B899" s="18" t="s">
        <v>658</v>
      </c>
      <c r="C899" s="9"/>
      <c r="D899" s="9"/>
      <c r="E899" s="91"/>
      <c r="F899" s="584" t="s">
        <v>21286</v>
      </c>
      <c r="G899" s="9"/>
    </row>
    <row r="900">
      <c r="A900" s="9" t="s">
        <v>326</v>
      </c>
      <c r="B900" s="18" t="s">
        <v>658</v>
      </c>
      <c r="C900" s="9" t="s">
        <v>2544</v>
      </c>
      <c r="D900" s="89" t="s">
        <v>2546</v>
      </c>
      <c r="E900" s="91"/>
      <c r="F900" s="584" t="s">
        <v>21287</v>
      </c>
      <c r="G900" s="9"/>
    </row>
    <row r="901">
      <c r="A901" s="9" t="s">
        <v>326</v>
      </c>
      <c r="B901" s="18" t="s">
        <v>1215</v>
      </c>
      <c r="C901" s="9" t="s">
        <v>21288</v>
      </c>
      <c r="D901" s="9" t="s">
        <v>21289</v>
      </c>
      <c r="E901" s="91"/>
      <c r="F901" s="584" t="s">
        <v>21290</v>
      </c>
      <c r="G901" s="9"/>
    </row>
    <row r="902">
      <c r="A902" s="9" t="s">
        <v>326</v>
      </c>
      <c r="B902" s="18" t="s">
        <v>1215</v>
      </c>
      <c r="C902" s="9"/>
      <c r="D902" s="9"/>
      <c r="E902" s="91"/>
      <c r="F902" s="584" t="s">
        <v>21291</v>
      </c>
      <c r="G902" s="9"/>
    </row>
    <row r="903">
      <c r="A903" s="9" t="s">
        <v>2562</v>
      </c>
      <c r="B903" s="18" t="s">
        <v>2563</v>
      </c>
      <c r="C903" s="9"/>
      <c r="D903" s="9"/>
      <c r="E903" s="91"/>
      <c r="F903" s="584" t="s">
        <v>21292</v>
      </c>
      <c r="G903" s="9"/>
    </row>
    <row r="904">
      <c r="A904" s="9" t="s">
        <v>230</v>
      </c>
      <c r="B904" s="18" t="s">
        <v>2597</v>
      </c>
      <c r="C904" s="9" t="s">
        <v>2598</v>
      </c>
      <c r="D904" s="9" t="s">
        <v>14003</v>
      </c>
      <c r="E904" s="91"/>
      <c r="F904" s="584" t="s">
        <v>21293</v>
      </c>
      <c r="G904" s="9"/>
    </row>
    <row r="905">
      <c r="A905" s="9" t="s">
        <v>230</v>
      </c>
      <c r="B905" s="18" t="s">
        <v>2597</v>
      </c>
      <c r="C905" s="9"/>
      <c r="D905" s="9"/>
      <c r="E905" s="91" t="s">
        <v>2128</v>
      </c>
      <c r="F905" s="584" t="s">
        <v>21294</v>
      </c>
      <c r="G905" s="9"/>
    </row>
    <row r="906">
      <c r="A906" s="9" t="s">
        <v>230</v>
      </c>
      <c r="B906" s="18" t="s">
        <v>2597</v>
      </c>
      <c r="C906" s="9"/>
      <c r="D906" s="9"/>
      <c r="E906" s="91" t="s">
        <v>2128</v>
      </c>
      <c r="F906" s="584" t="s">
        <v>21295</v>
      </c>
      <c r="G906" s="9"/>
    </row>
    <row r="907">
      <c r="A907" s="9" t="s">
        <v>687</v>
      </c>
      <c r="B907" s="18" t="s">
        <v>1306</v>
      </c>
      <c r="C907" s="9" t="s">
        <v>21296</v>
      </c>
      <c r="D907" s="9" t="s">
        <v>2691</v>
      </c>
      <c r="E907" s="91"/>
      <c r="F907" s="584" t="s">
        <v>21297</v>
      </c>
      <c r="G907" s="9"/>
    </row>
    <row r="908">
      <c r="A908" s="9" t="s">
        <v>687</v>
      </c>
      <c r="B908" s="18" t="s">
        <v>1306</v>
      </c>
      <c r="C908" s="9"/>
      <c r="D908" s="9"/>
      <c r="E908" s="91" t="s">
        <v>21298</v>
      </c>
      <c r="F908" s="584" t="s">
        <v>21299</v>
      </c>
      <c r="G908" s="9"/>
    </row>
    <row r="909">
      <c r="A909" s="9" t="s">
        <v>687</v>
      </c>
      <c r="B909" s="18" t="s">
        <v>1638</v>
      </c>
      <c r="C909" s="9"/>
      <c r="D909" s="9">
        <v>1991.0</v>
      </c>
      <c r="E909" s="91"/>
      <c r="F909" s="584" t="s">
        <v>21300</v>
      </c>
      <c r="G909" s="9"/>
    </row>
    <row r="910">
      <c r="A910" s="9" t="s">
        <v>687</v>
      </c>
      <c r="B910" s="18" t="s">
        <v>1638</v>
      </c>
      <c r="C910" s="9" t="s">
        <v>2724</v>
      </c>
      <c r="D910" s="9" t="s">
        <v>21301</v>
      </c>
      <c r="E910" s="91"/>
      <c r="F910" s="584" t="s">
        <v>7611</v>
      </c>
      <c r="G910" s="9"/>
    </row>
    <row r="911">
      <c r="A911" s="9" t="s">
        <v>687</v>
      </c>
      <c r="B911" s="18" t="s">
        <v>1638</v>
      </c>
      <c r="C911" s="9" t="s">
        <v>21302</v>
      </c>
      <c r="D911" s="9" t="s">
        <v>21303</v>
      </c>
      <c r="E911" s="91"/>
      <c r="F911" s="584" t="s">
        <v>21304</v>
      </c>
      <c r="G911" s="9"/>
    </row>
    <row r="912">
      <c r="A912" s="9" t="s">
        <v>687</v>
      </c>
      <c r="B912" s="18" t="s">
        <v>1638</v>
      </c>
      <c r="C912" s="9" t="s">
        <v>21305</v>
      </c>
      <c r="D912" s="9" t="s">
        <v>12450</v>
      </c>
      <c r="E912" s="91"/>
      <c r="F912" s="584" t="s">
        <v>21306</v>
      </c>
      <c r="G912" s="9"/>
    </row>
    <row r="913">
      <c r="A913" s="9" t="s">
        <v>687</v>
      </c>
      <c r="B913" s="18" t="s">
        <v>1638</v>
      </c>
      <c r="C913" s="9" t="s">
        <v>3651</v>
      </c>
      <c r="D913" s="9" t="s">
        <v>21307</v>
      </c>
      <c r="E913" s="91"/>
      <c r="F913" s="584" t="s">
        <v>21284</v>
      </c>
      <c r="G913" s="9"/>
    </row>
    <row r="914">
      <c r="A914" s="9" t="s">
        <v>687</v>
      </c>
      <c r="B914" s="18" t="s">
        <v>1638</v>
      </c>
      <c r="C914" s="9" t="s">
        <v>21308</v>
      </c>
      <c r="D914" s="9" t="s">
        <v>21309</v>
      </c>
      <c r="E914" s="91"/>
      <c r="F914" s="584" t="s">
        <v>21292</v>
      </c>
      <c r="G914" s="9"/>
    </row>
    <row r="915">
      <c r="A915" s="9" t="s">
        <v>687</v>
      </c>
      <c r="B915" s="18" t="s">
        <v>1638</v>
      </c>
      <c r="C915" s="9"/>
      <c r="D915" s="9" t="s">
        <v>21310</v>
      </c>
      <c r="E915" s="91" t="s">
        <v>21311</v>
      </c>
      <c r="F915" s="584" t="s">
        <v>21284</v>
      </c>
      <c r="G915" s="9"/>
    </row>
    <row r="916">
      <c r="A916" s="9" t="s">
        <v>687</v>
      </c>
      <c r="B916" s="18" t="s">
        <v>1638</v>
      </c>
      <c r="C916" s="9"/>
      <c r="D916" s="9" t="s">
        <v>21312</v>
      </c>
      <c r="E916" s="91" t="s">
        <v>21313</v>
      </c>
      <c r="F916" s="584" t="s">
        <v>21284</v>
      </c>
      <c r="G916" s="9"/>
    </row>
    <row r="917">
      <c r="A917" s="9" t="s">
        <v>388</v>
      </c>
      <c r="B917" s="18" t="s">
        <v>1010</v>
      </c>
      <c r="C917" s="9" t="s">
        <v>11406</v>
      </c>
      <c r="D917" s="9" t="s">
        <v>4704</v>
      </c>
      <c r="E917" s="91"/>
      <c r="F917" s="584" t="s">
        <v>21279</v>
      </c>
      <c r="G917" s="9"/>
    </row>
    <row r="918">
      <c r="A918" s="9" t="s">
        <v>388</v>
      </c>
      <c r="B918" s="18" t="s">
        <v>1010</v>
      </c>
      <c r="C918" s="9" t="s">
        <v>7208</v>
      </c>
      <c r="D918" s="9" t="s">
        <v>21314</v>
      </c>
      <c r="E918" s="91"/>
      <c r="F918" s="584" t="s">
        <v>21282</v>
      </c>
      <c r="G918" s="9"/>
    </row>
    <row r="919">
      <c r="A919" s="9" t="s">
        <v>388</v>
      </c>
      <c r="B919" s="18" t="s">
        <v>1010</v>
      </c>
      <c r="C919" s="9" t="s">
        <v>21315</v>
      </c>
      <c r="D919" s="9" t="s">
        <v>1698</v>
      </c>
      <c r="E919" s="91"/>
      <c r="F919" s="584" t="s">
        <v>21316</v>
      </c>
      <c r="G919" s="9"/>
    </row>
    <row r="920">
      <c r="A920" s="9" t="s">
        <v>3001</v>
      </c>
      <c r="B920" s="18" t="s">
        <v>3002</v>
      </c>
      <c r="C920" s="9"/>
      <c r="D920" s="9" t="s">
        <v>21317</v>
      </c>
      <c r="E920" s="91" t="s">
        <v>21318</v>
      </c>
      <c r="F920" s="584" t="s">
        <v>21319</v>
      </c>
      <c r="G920" s="9"/>
    </row>
    <row r="921">
      <c r="A921" s="67" t="s">
        <v>366</v>
      </c>
    </row>
    <row r="922">
      <c r="A922" s="9" t="s">
        <v>988</v>
      </c>
      <c r="B922" s="18" t="s">
        <v>368</v>
      </c>
      <c r="C922" s="9"/>
      <c r="D922" s="9"/>
      <c r="E922" s="91" t="s">
        <v>21320</v>
      </c>
      <c r="F922" s="584" t="s">
        <v>21321</v>
      </c>
      <c r="G922" s="9"/>
    </row>
    <row r="923">
      <c r="A923" s="9" t="s">
        <v>234</v>
      </c>
      <c r="B923" s="18" t="s">
        <v>368</v>
      </c>
      <c r="C923" s="9"/>
      <c r="D923" s="9"/>
      <c r="E923" s="9"/>
      <c r="F923" s="9"/>
      <c r="G923" s="9"/>
    </row>
    <row r="924">
      <c r="A924" s="1" t="s">
        <v>21322</v>
      </c>
    </row>
    <row r="925">
      <c r="A925" s="9" t="s">
        <v>388</v>
      </c>
      <c r="B925" s="18" t="s">
        <v>1010</v>
      </c>
      <c r="C925" s="9" t="s">
        <v>1011</v>
      </c>
      <c r="D925" s="9" t="s">
        <v>1651</v>
      </c>
      <c r="E925" s="91" t="s">
        <v>21323</v>
      </c>
      <c r="F925" s="584" t="s">
        <v>21324</v>
      </c>
      <c r="G925" s="9"/>
    </row>
    <row r="926">
      <c r="A926" s="1" t="s">
        <v>21325</v>
      </c>
    </row>
    <row r="927">
      <c r="A927" s="9" t="s">
        <v>2562</v>
      </c>
      <c r="B927" s="18" t="s">
        <v>2563</v>
      </c>
      <c r="C927" s="9"/>
      <c r="D927" s="9" t="s">
        <v>21326</v>
      </c>
      <c r="E927" s="91"/>
      <c r="F927" s="584" t="s">
        <v>21327</v>
      </c>
      <c r="G927" s="9"/>
    </row>
    <row r="928">
      <c r="A928" s="9" t="s">
        <v>388</v>
      </c>
      <c r="B928" s="18" t="s">
        <v>1010</v>
      </c>
      <c r="C928" s="9" t="s">
        <v>1371</v>
      </c>
      <c r="D928" s="9" t="s">
        <v>1714</v>
      </c>
      <c r="E928" s="91" t="s">
        <v>1686</v>
      </c>
      <c r="F928" s="584" t="s">
        <v>21266</v>
      </c>
      <c r="G928" s="9"/>
    </row>
    <row r="929">
      <c r="A929" s="67" t="s">
        <v>366</v>
      </c>
    </row>
    <row r="930">
      <c r="A930" s="9" t="s">
        <v>326</v>
      </c>
      <c r="B930" s="18" t="s">
        <v>658</v>
      </c>
      <c r="C930" s="9"/>
      <c r="D930" s="9"/>
      <c r="E930" s="9"/>
      <c r="F930" s="9"/>
      <c r="G930" s="9"/>
    </row>
    <row r="931">
      <c r="A931" s="9" t="s">
        <v>388</v>
      </c>
      <c r="B931" s="18" t="s">
        <v>1006</v>
      </c>
      <c r="C931" s="9"/>
      <c r="D931" s="9"/>
      <c r="E931" s="9"/>
      <c r="F931" s="9"/>
      <c r="G931" s="9"/>
    </row>
    <row r="932">
      <c r="A932" s="9" t="s">
        <v>388</v>
      </c>
      <c r="B932" s="18" t="s">
        <v>1392</v>
      </c>
      <c r="C932" s="9"/>
      <c r="D932" s="9"/>
      <c r="E932" s="9"/>
      <c r="F932" s="9"/>
      <c r="G932" s="9"/>
    </row>
    <row r="933">
      <c r="A933" s="9" t="s">
        <v>1402</v>
      </c>
      <c r="B933" s="18" t="s">
        <v>1403</v>
      </c>
      <c r="C933" s="9"/>
      <c r="D933" s="9"/>
      <c r="E933" s="9"/>
      <c r="F933" s="9"/>
      <c r="G933" s="9"/>
    </row>
    <row r="934">
      <c r="A934" s="1" t="s">
        <v>21328</v>
      </c>
    </row>
    <row r="935">
      <c r="A935" s="13" t="s">
        <v>316</v>
      </c>
      <c r="B935" s="189" t="s">
        <v>21089</v>
      </c>
      <c r="C935" s="13" t="s">
        <v>21329</v>
      </c>
      <c r="D935" s="84" t="s">
        <v>12312</v>
      </c>
      <c r="E935" s="138"/>
      <c r="F935" s="84" t="s">
        <v>21330</v>
      </c>
      <c r="G935" s="9"/>
    </row>
    <row r="936">
      <c r="A936" s="13" t="s">
        <v>316</v>
      </c>
      <c r="B936" s="189" t="s">
        <v>21089</v>
      </c>
      <c r="C936" s="84" t="s">
        <v>21185</v>
      </c>
      <c r="D936" s="84" t="s">
        <v>12120</v>
      </c>
      <c r="E936" s="138"/>
      <c r="F936" s="84" t="s">
        <v>21330</v>
      </c>
      <c r="G936" s="9"/>
    </row>
    <row r="937">
      <c r="A937" s="13" t="s">
        <v>326</v>
      </c>
      <c r="B937" s="189" t="s">
        <v>658</v>
      </c>
      <c r="C937" s="84" t="s">
        <v>21331</v>
      </c>
      <c r="D937" s="84" t="s">
        <v>1313</v>
      </c>
      <c r="E937" s="138"/>
      <c r="F937" s="84" t="s">
        <v>21332</v>
      </c>
      <c r="G937" s="9"/>
    </row>
    <row r="938">
      <c r="A938" s="13" t="s">
        <v>326</v>
      </c>
      <c r="B938" s="189" t="s">
        <v>658</v>
      </c>
      <c r="C938" s="84" t="s">
        <v>21331</v>
      </c>
      <c r="D938" s="84" t="s">
        <v>1251</v>
      </c>
      <c r="E938" s="138"/>
      <c r="F938" s="84" t="s">
        <v>21333</v>
      </c>
      <c r="G938" s="9"/>
    </row>
    <row r="939">
      <c r="A939" s="13" t="s">
        <v>388</v>
      </c>
      <c r="B939" s="189" t="s">
        <v>1392</v>
      </c>
      <c r="C939" s="13" t="s">
        <v>10275</v>
      </c>
      <c r="D939" s="84" t="s">
        <v>2243</v>
      </c>
      <c r="E939" s="84"/>
      <c r="F939" s="84"/>
      <c r="G939" s="9"/>
    </row>
    <row r="940">
      <c r="A940" s="1" t="s">
        <v>21334</v>
      </c>
    </row>
    <row r="941">
      <c r="A941" s="14" t="s">
        <v>4788</v>
      </c>
      <c r="B941" s="31" t="s">
        <v>7260</v>
      </c>
      <c r="C941" s="91" t="s">
        <v>7255</v>
      </c>
      <c r="D941" s="43" t="s">
        <v>21335</v>
      </c>
      <c r="E941" s="84"/>
      <c r="F941" s="584" t="s">
        <v>21336</v>
      </c>
      <c r="G941" s="9"/>
    </row>
    <row r="942">
      <c r="A942" s="14" t="s">
        <v>388</v>
      </c>
      <c r="B942" s="31" t="s">
        <v>1010</v>
      </c>
      <c r="C942" s="91"/>
      <c r="D942" s="43" t="s">
        <v>21337</v>
      </c>
      <c r="E942" s="43" t="s">
        <v>5589</v>
      </c>
      <c r="F942" s="584" t="s">
        <v>21336</v>
      </c>
      <c r="G942" s="9"/>
    </row>
    <row r="943">
      <c r="A943" s="14" t="s">
        <v>4677</v>
      </c>
      <c r="B943" s="31" t="s">
        <v>21338</v>
      </c>
      <c r="C943" s="91" t="s">
        <v>21339</v>
      </c>
      <c r="D943" s="43" t="s">
        <v>21340</v>
      </c>
      <c r="E943" s="43"/>
      <c r="F943" s="584" t="s">
        <v>21341</v>
      </c>
      <c r="G943" s="9"/>
    </row>
    <row r="944">
      <c r="A944" s="14" t="s">
        <v>4677</v>
      </c>
      <c r="B944" s="31" t="s">
        <v>21342</v>
      </c>
      <c r="C944" s="91" t="s">
        <v>21343</v>
      </c>
      <c r="D944" s="43" t="s">
        <v>21344</v>
      </c>
      <c r="E944" s="43"/>
      <c r="F944" s="584" t="s">
        <v>21341</v>
      </c>
      <c r="G944" s="9"/>
    </row>
    <row r="945">
      <c r="A945" s="14" t="s">
        <v>4677</v>
      </c>
      <c r="B945" s="31" t="s">
        <v>21345</v>
      </c>
      <c r="C945" s="91"/>
      <c r="D945" s="43" t="s">
        <v>368</v>
      </c>
      <c r="E945" s="43"/>
      <c r="F945" s="584" t="s">
        <v>21341</v>
      </c>
      <c r="G945" s="9"/>
    </row>
    <row r="946">
      <c r="A946" s="67" t="s">
        <v>366</v>
      </c>
    </row>
    <row r="947">
      <c r="A947" s="14" t="s">
        <v>368</v>
      </c>
      <c r="B947" s="31" t="s">
        <v>368</v>
      </c>
      <c r="C947" s="91"/>
      <c r="D947" s="144" t="s">
        <v>21346</v>
      </c>
      <c r="E947" s="112"/>
      <c r="F947" s="584" t="s">
        <v>21336</v>
      </c>
      <c r="G947" s="9"/>
    </row>
    <row r="948">
      <c r="A948" s="1" t="s">
        <v>21347</v>
      </c>
    </row>
    <row r="949">
      <c r="A949" s="13" t="s">
        <v>4788</v>
      </c>
      <c r="B949" s="189" t="s">
        <v>6969</v>
      </c>
      <c r="C949" s="13" t="s">
        <v>21348</v>
      </c>
      <c r="D949" s="13" t="s">
        <v>21349</v>
      </c>
      <c r="E949" s="84"/>
      <c r="F949" s="84" t="s">
        <v>21350</v>
      </c>
      <c r="G949" s="9"/>
    </row>
    <row r="950">
      <c r="A950" s="13" t="s">
        <v>4788</v>
      </c>
      <c r="B950" s="189" t="s">
        <v>6969</v>
      </c>
      <c r="C950" s="13" t="s">
        <v>21351</v>
      </c>
      <c r="D950" s="13" t="s">
        <v>9573</v>
      </c>
      <c r="E950" s="84"/>
      <c r="F950" s="84" t="s">
        <v>21352</v>
      </c>
      <c r="G950" s="9"/>
    </row>
    <row r="951">
      <c r="A951" s="13" t="s">
        <v>4788</v>
      </c>
      <c r="B951" s="189" t="s">
        <v>7260</v>
      </c>
      <c r="C951" s="13" t="s">
        <v>15450</v>
      </c>
      <c r="D951" s="13" t="s">
        <v>21283</v>
      </c>
      <c r="E951" s="84"/>
      <c r="F951" s="84" t="s">
        <v>21353</v>
      </c>
      <c r="G951" s="9"/>
    </row>
    <row r="952">
      <c r="A952" s="13" t="s">
        <v>326</v>
      </c>
      <c r="B952" s="189" t="s">
        <v>658</v>
      </c>
      <c r="C952" s="13"/>
      <c r="D952" s="13" t="s">
        <v>660</v>
      </c>
      <c r="E952" s="84"/>
      <c r="F952" s="84" t="s">
        <v>21354</v>
      </c>
      <c r="G952" s="9"/>
    </row>
    <row r="953">
      <c r="A953" s="13" t="s">
        <v>326</v>
      </c>
      <c r="B953" s="189" t="s">
        <v>658</v>
      </c>
      <c r="C953" s="13"/>
      <c r="D953" s="13"/>
      <c r="E953" s="84" t="s">
        <v>4335</v>
      </c>
      <c r="F953" s="84" t="s">
        <v>21354</v>
      </c>
      <c r="G953" s="9"/>
    </row>
    <row r="954">
      <c r="A954" s="13" t="s">
        <v>326</v>
      </c>
      <c r="B954" s="189" t="s">
        <v>1215</v>
      </c>
      <c r="C954" s="13" t="s">
        <v>1216</v>
      </c>
      <c r="D954" s="13" t="s">
        <v>1217</v>
      </c>
      <c r="E954" s="84"/>
      <c r="F954" s="84" t="s">
        <v>21355</v>
      </c>
      <c r="G954" s="9"/>
    </row>
    <row r="955">
      <c r="A955" s="13" t="s">
        <v>2562</v>
      </c>
      <c r="B955" s="189" t="s">
        <v>2563</v>
      </c>
      <c r="C955" s="13"/>
      <c r="D955" s="13"/>
      <c r="E955" s="84"/>
      <c r="F955" s="84" t="s">
        <v>21356</v>
      </c>
      <c r="G955" s="9"/>
    </row>
    <row r="956">
      <c r="A956" s="13" t="s">
        <v>2562</v>
      </c>
      <c r="B956" s="189" t="s">
        <v>2563</v>
      </c>
      <c r="C956" s="13"/>
      <c r="D956" s="13"/>
      <c r="E956" s="84"/>
      <c r="F956" s="84" t="s">
        <v>21357</v>
      </c>
      <c r="G956" s="9"/>
    </row>
    <row r="957">
      <c r="A957" s="13" t="s">
        <v>2562</v>
      </c>
      <c r="B957" s="189" t="s">
        <v>2563</v>
      </c>
      <c r="C957" s="13"/>
      <c r="D957" s="13"/>
      <c r="E957" s="84"/>
      <c r="F957" s="84" t="s">
        <v>7611</v>
      </c>
      <c r="G957" s="9"/>
    </row>
    <row r="958">
      <c r="A958" s="13" t="s">
        <v>2562</v>
      </c>
      <c r="B958" s="189" t="s">
        <v>2563</v>
      </c>
      <c r="C958" s="13"/>
      <c r="D958" s="13"/>
      <c r="E958" s="84"/>
      <c r="F958" s="84" t="s">
        <v>21354</v>
      </c>
      <c r="G958" s="9"/>
    </row>
    <row r="959">
      <c r="A959" s="13" t="s">
        <v>230</v>
      </c>
      <c r="B959" s="189" t="s">
        <v>2597</v>
      </c>
      <c r="C959" s="13" t="s">
        <v>10605</v>
      </c>
      <c r="D959" s="13" t="s">
        <v>21358</v>
      </c>
      <c r="E959" s="84"/>
      <c r="F959" s="84" t="s">
        <v>21359</v>
      </c>
      <c r="G959" s="9"/>
    </row>
    <row r="960">
      <c r="A960" s="13" t="s">
        <v>230</v>
      </c>
      <c r="B960" s="189" t="s">
        <v>2597</v>
      </c>
      <c r="C960" s="13" t="s">
        <v>2598</v>
      </c>
      <c r="D960" s="13" t="s">
        <v>14003</v>
      </c>
      <c r="E960" s="84"/>
      <c r="F960" s="84" t="s">
        <v>21360</v>
      </c>
      <c r="G960" s="9"/>
    </row>
    <row r="961">
      <c r="A961" s="13" t="s">
        <v>230</v>
      </c>
      <c r="B961" s="189" t="s">
        <v>2597</v>
      </c>
      <c r="C961" s="13"/>
      <c r="D961" s="13"/>
      <c r="E961" s="84"/>
      <c r="F961" s="84" t="s">
        <v>21361</v>
      </c>
      <c r="G961" s="9"/>
    </row>
    <row r="962">
      <c r="A962" s="13" t="s">
        <v>230</v>
      </c>
      <c r="B962" s="31" t="s">
        <v>368</v>
      </c>
      <c r="C962" s="13"/>
      <c r="D962" s="13"/>
      <c r="E962" s="84"/>
      <c r="F962" s="84" t="s">
        <v>21362</v>
      </c>
      <c r="G962" s="9"/>
    </row>
    <row r="963">
      <c r="A963" s="13" t="s">
        <v>388</v>
      </c>
      <c r="B963" s="189" t="s">
        <v>1010</v>
      </c>
      <c r="C963" s="13"/>
      <c r="D963" s="13"/>
      <c r="E963" s="84"/>
      <c r="F963" s="84" t="s">
        <v>21363</v>
      </c>
      <c r="G963" s="9"/>
    </row>
    <row r="964">
      <c r="A964" s="13" t="s">
        <v>388</v>
      </c>
      <c r="B964" s="189" t="s">
        <v>1392</v>
      </c>
      <c r="C964" s="13"/>
      <c r="D964" s="13" t="s">
        <v>21364</v>
      </c>
      <c r="E964" s="84" t="s">
        <v>2128</v>
      </c>
      <c r="F964" s="84" t="s">
        <v>21363</v>
      </c>
      <c r="G964" s="9"/>
    </row>
    <row r="965">
      <c r="A965" s="13" t="s">
        <v>388</v>
      </c>
      <c r="B965" s="189" t="s">
        <v>1392</v>
      </c>
      <c r="C965" s="13" t="s">
        <v>10277</v>
      </c>
      <c r="D965" s="13" t="s">
        <v>2243</v>
      </c>
      <c r="E965" s="84"/>
      <c r="F965" s="84" t="s">
        <v>21359</v>
      </c>
      <c r="G965" s="9"/>
    </row>
    <row r="966">
      <c r="A966" s="1" t="s">
        <v>21365</v>
      </c>
    </row>
    <row r="967">
      <c r="A967" s="9" t="s">
        <v>4788</v>
      </c>
      <c r="B967" s="18" t="s">
        <v>5289</v>
      </c>
      <c r="C967" s="9" t="s">
        <v>21069</v>
      </c>
      <c r="D967" s="9" t="s">
        <v>18304</v>
      </c>
      <c r="E967" s="91"/>
      <c r="F967" s="584"/>
      <c r="G967" s="9"/>
    </row>
    <row r="968">
      <c r="A968" s="9" t="s">
        <v>4788</v>
      </c>
      <c r="B968" s="18" t="s">
        <v>5289</v>
      </c>
      <c r="C968" s="9"/>
      <c r="D968" s="9"/>
      <c r="E968" s="91" t="s">
        <v>9445</v>
      </c>
      <c r="F968" s="584" t="s">
        <v>21366</v>
      </c>
      <c r="G968" s="9"/>
    </row>
    <row r="969">
      <c r="A969" s="9" t="s">
        <v>326</v>
      </c>
      <c r="B969" s="18" t="s">
        <v>658</v>
      </c>
      <c r="C969" s="9"/>
      <c r="D969" s="9"/>
      <c r="E969" s="91"/>
      <c r="F969" s="584"/>
      <c r="G969" s="9"/>
    </row>
    <row r="970">
      <c r="A970" s="9" t="s">
        <v>326</v>
      </c>
      <c r="B970" s="18" t="s">
        <v>658</v>
      </c>
      <c r="C970" s="9" t="s">
        <v>1249</v>
      </c>
      <c r="D970" s="9" t="s">
        <v>1522</v>
      </c>
      <c r="E970" s="91"/>
      <c r="F970" s="584" t="s">
        <v>21367</v>
      </c>
      <c r="G970" s="9"/>
    </row>
    <row r="971">
      <c r="A971" s="9" t="s">
        <v>687</v>
      </c>
      <c r="B971" s="18" t="s">
        <v>693</v>
      </c>
      <c r="C971" s="9" t="s">
        <v>21368</v>
      </c>
      <c r="D971" s="9" t="s">
        <v>1630</v>
      </c>
      <c r="E971" s="91"/>
      <c r="F971" s="584" t="s">
        <v>21369</v>
      </c>
      <c r="G971" s="9"/>
    </row>
    <row r="972">
      <c r="A972" s="9" t="s">
        <v>388</v>
      </c>
      <c r="B972" s="18" t="s">
        <v>5405</v>
      </c>
      <c r="C972" s="9"/>
      <c r="D972" s="9"/>
      <c r="E972" s="91"/>
      <c r="F972" s="584" t="s">
        <v>15391</v>
      </c>
      <c r="G972" s="9"/>
    </row>
    <row r="973">
      <c r="A973" s="9" t="s">
        <v>388</v>
      </c>
      <c r="B973" s="18" t="s">
        <v>5405</v>
      </c>
      <c r="C973" s="9"/>
      <c r="D973" s="9"/>
      <c r="E973" s="91"/>
      <c r="F973" s="584" t="s">
        <v>21370</v>
      </c>
      <c r="G973" s="9"/>
    </row>
    <row r="974">
      <c r="A974" s="9" t="s">
        <v>388</v>
      </c>
      <c r="B974" s="18" t="s">
        <v>5405</v>
      </c>
      <c r="C974" s="9"/>
      <c r="D974" s="9"/>
      <c r="E974" s="91"/>
      <c r="F974" s="584" t="s">
        <v>21371</v>
      </c>
      <c r="G974" s="9"/>
    </row>
    <row r="975">
      <c r="A975" s="9" t="s">
        <v>388</v>
      </c>
      <c r="B975" s="18" t="s">
        <v>1010</v>
      </c>
      <c r="C975" s="9" t="s">
        <v>1011</v>
      </c>
      <c r="D975" s="9" t="s">
        <v>21372</v>
      </c>
      <c r="E975" s="91"/>
      <c r="F975" s="584" t="s">
        <v>21373</v>
      </c>
      <c r="G975" s="9"/>
    </row>
    <row r="976">
      <c r="A976" s="9" t="s">
        <v>388</v>
      </c>
      <c r="B976" s="18" t="s">
        <v>1010</v>
      </c>
      <c r="C976" s="9" t="s">
        <v>1011</v>
      </c>
      <c r="D976" s="9" t="s">
        <v>21374</v>
      </c>
      <c r="E976" s="91" t="s">
        <v>4695</v>
      </c>
      <c r="F976" s="584" t="s">
        <v>21375</v>
      </c>
      <c r="G976" s="9"/>
    </row>
    <row r="977">
      <c r="A977" s="9" t="s">
        <v>388</v>
      </c>
      <c r="B977" s="18" t="s">
        <v>1010</v>
      </c>
      <c r="C977" s="9" t="s">
        <v>1371</v>
      </c>
      <c r="D977" s="9" t="s">
        <v>21376</v>
      </c>
      <c r="E977" s="91"/>
      <c r="F977" s="584" t="s">
        <v>21377</v>
      </c>
      <c r="G977" s="9"/>
    </row>
    <row r="978">
      <c r="A978" s="9" t="s">
        <v>388</v>
      </c>
      <c r="B978" s="18" t="s">
        <v>1010</v>
      </c>
      <c r="C978" s="9" t="s">
        <v>1371</v>
      </c>
      <c r="D978" s="9" t="s">
        <v>21378</v>
      </c>
      <c r="E978" s="91"/>
      <c r="F978" s="584" t="s">
        <v>21373</v>
      </c>
      <c r="G978" s="9"/>
    </row>
    <row r="979">
      <c r="A979" s="9" t="s">
        <v>388</v>
      </c>
      <c r="B979" s="18" t="s">
        <v>1010</v>
      </c>
      <c r="C979" s="9" t="s">
        <v>1371</v>
      </c>
      <c r="D979" s="9" t="s">
        <v>21379</v>
      </c>
      <c r="E979" s="91"/>
      <c r="F979" s="584" t="s">
        <v>21380</v>
      </c>
      <c r="G979" s="9"/>
    </row>
    <row r="980">
      <c r="A980" s="9" t="s">
        <v>388</v>
      </c>
      <c r="B980" s="18" t="s">
        <v>1392</v>
      </c>
      <c r="C980" s="9" t="s">
        <v>10275</v>
      </c>
      <c r="D980" s="89" t="s">
        <v>2243</v>
      </c>
      <c r="E980" s="91"/>
      <c r="F980" s="584" t="s">
        <v>16052</v>
      </c>
      <c r="G980" s="9"/>
    </row>
    <row r="981">
      <c r="A981" s="1" t="s">
        <v>21381</v>
      </c>
    </row>
    <row r="982">
      <c r="A982" s="13" t="s">
        <v>4788</v>
      </c>
      <c r="B982" s="189" t="s">
        <v>5289</v>
      </c>
      <c r="C982" s="84"/>
      <c r="D982" s="84"/>
      <c r="E982" s="84"/>
      <c r="F982" s="84" t="s">
        <v>21382</v>
      </c>
      <c r="G982" s="9"/>
    </row>
    <row r="983">
      <c r="A983" s="14" t="s">
        <v>4788</v>
      </c>
      <c r="B983" s="31" t="s">
        <v>7260</v>
      </c>
      <c r="C983" s="43" t="s">
        <v>8190</v>
      </c>
      <c r="D983" s="43" t="s">
        <v>21383</v>
      </c>
      <c r="E983" s="43" t="s">
        <v>21384</v>
      </c>
      <c r="F983" s="43" t="s">
        <v>21385</v>
      </c>
      <c r="G983" s="9"/>
    </row>
    <row r="984">
      <c r="A984" s="13" t="s">
        <v>2398</v>
      </c>
      <c r="B984" s="189" t="s">
        <v>2399</v>
      </c>
      <c r="C984" s="84"/>
      <c r="D984" s="84"/>
      <c r="E984" s="84"/>
      <c r="F984" s="84" t="s">
        <v>21386</v>
      </c>
      <c r="G984" s="9"/>
    </row>
    <row r="985">
      <c r="A985" s="13" t="s">
        <v>326</v>
      </c>
      <c r="B985" s="189" t="s">
        <v>658</v>
      </c>
      <c r="C985" s="84"/>
      <c r="D985" s="84"/>
      <c r="E985" s="84"/>
      <c r="F985" s="84" t="s">
        <v>21387</v>
      </c>
      <c r="G985" s="9"/>
    </row>
    <row r="986">
      <c r="A986" s="13" t="s">
        <v>2562</v>
      </c>
      <c r="B986" s="189" t="s">
        <v>2563</v>
      </c>
      <c r="C986" s="84"/>
      <c r="D986" s="84"/>
      <c r="E986" s="84"/>
      <c r="F986" s="84" t="s">
        <v>21388</v>
      </c>
      <c r="G986" s="9"/>
    </row>
    <row r="987">
      <c r="A987" s="13" t="s">
        <v>2562</v>
      </c>
      <c r="B987" s="189" t="s">
        <v>2563</v>
      </c>
      <c r="C987" s="84"/>
      <c r="D987" s="84"/>
      <c r="E987" s="84"/>
      <c r="F987" s="84" t="s">
        <v>21389</v>
      </c>
      <c r="G987" s="9"/>
    </row>
    <row r="988">
      <c r="A988" s="13" t="s">
        <v>388</v>
      </c>
      <c r="B988" s="189" t="s">
        <v>5405</v>
      </c>
      <c r="C988" s="84"/>
      <c r="D988" s="84"/>
      <c r="E988" s="84"/>
      <c r="F988" s="84" t="s">
        <v>21388</v>
      </c>
      <c r="G988" s="9"/>
    </row>
    <row r="989">
      <c r="A989" s="13" t="s">
        <v>388</v>
      </c>
      <c r="B989" s="189" t="s">
        <v>1347</v>
      </c>
      <c r="C989" s="84" t="s">
        <v>1645</v>
      </c>
      <c r="D989" s="84" t="s">
        <v>18691</v>
      </c>
      <c r="E989" s="84" t="s">
        <v>2684</v>
      </c>
      <c r="F989" s="84" t="s">
        <v>21390</v>
      </c>
      <c r="G989" s="9"/>
    </row>
    <row r="990">
      <c r="A990" s="13" t="s">
        <v>388</v>
      </c>
      <c r="B990" s="189" t="s">
        <v>1006</v>
      </c>
      <c r="C990" s="84" t="s">
        <v>1351</v>
      </c>
      <c r="D990" s="84" t="s">
        <v>21391</v>
      </c>
      <c r="E990" s="84"/>
      <c r="F990" s="84" t="s">
        <v>21388</v>
      </c>
      <c r="G990" s="9"/>
    </row>
    <row r="991">
      <c r="A991" s="13" t="s">
        <v>388</v>
      </c>
      <c r="B991" s="189" t="s">
        <v>1006</v>
      </c>
      <c r="C991" s="84"/>
      <c r="D991" s="84"/>
      <c r="E991" s="84"/>
      <c r="F991" s="84" t="s">
        <v>21390</v>
      </c>
      <c r="G991" s="9"/>
    </row>
    <row r="992">
      <c r="A992" s="13" t="s">
        <v>388</v>
      </c>
      <c r="B992" s="189" t="s">
        <v>1392</v>
      </c>
      <c r="C992" s="84" t="s">
        <v>10277</v>
      </c>
      <c r="D992" s="84" t="s">
        <v>2243</v>
      </c>
      <c r="E992" s="84"/>
      <c r="F992" s="84" t="s">
        <v>21392</v>
      </c>
      <c r="G992" s="9"/>
    </row>
    <row r="993">
      <c r="A993" s="13" t="s">
        <v>388</v>
      </c>
      <c r="B993" s="189" t="s">
        <v>1392</v>
      </c>
      <c r="C993" s="84"/>
      <c r="D993" s="84"/>
      <c r="E993" s="84"/>
      <c r="F993" s="84" t="s">
        <v>21388</v>
      </c>
      <c r="G993" s="9"/>
    </row>
    <row r="994">
      <c r="A994" s="13" t="s">
        <v>1402</v>
      </c>
      <c r="B994" s="189" t="s">
        <v>1403</v>
      </c>
      <c r="C994" s="84"/>
      <c r="D994" s="84"/>
      <c r="E994" s="84"/>
      <c r="F994" s="84" t="s">
        <v>21387</v>
      </c>
      <c r="G994" s="9"/>
    </row>
    <row r="995">
      <c r="A995" s="13" t="s">
        <v>368</v>
      </c>
      <c r="B995" s="189" t="s">
        <v>368</v>
      </c>
      <c r="C995" s="84"/>
      <c r="D995" s="84"/>
      <c r="E995" s="84" t="s">
        <v>21393</v>
      </c>
      <c r="F995" s="84" t="s">
        <v>21394</v>
      </c>
      <c r="G995" s="9"/>
    </row>
    <row r="996">
      <c r="A996" s="1" t="s">
        <v>21395</v>
      </c>
    </row>
    <row r="997">
      <c r="A997" s="13" t="s">
        <v>388</v>
      </c>
      <c r="B997" s="189" t="s">
        <v>2083</v>
      </c>
      <c r="C997" s="43" t="s">
        <v>2084</v>
      </c>
      <c r="D997" s="84" t="s">
        <v>2085</v>
      </c>
      <c r="E997" s="84"/>
      <c r="F997" s="84" t="s">
        <v>21396</v>
      </c>
      <c r="G997" s="9"/>
    </row>
    <row r="998">
      <c r="A998" s="13" t="s">
        <v>388</v>
      </c>
      <c r="B998" s="189" t="s">
        <v>1006</v>
      </c>
      <c r="C998" s="43" t="s">
        <v>2106</v>
      </c>
      <c r="D998" s="84" t="s">
        <v>21397</v>
      </c>
      <c r="E998" s="84"/>
      <c r="F998" s="84" t="s">
        <v>21398</v>
      </c>
      <c r="G998" s="9"/>
    </row>
    <row r="999">
      <c r="A999" s="1" t="s">
        <v>21399</v>
      </c>
    </row>
    <row r="1000">
      <c r="A1000" s="13" t="s">
        <v>388</v>
      </c>
      <c r="B1000" s="189" t="s">
        <v>1010</v>
      </c>
      <c r="C1000" s="13" t="s">
        <v>21400</v>
      </c>
      <c r="D1000" s="13" t="s">
        <v>21401</v>
      </c>
      <c r="E1000" s="138"/>
      <c r="F1000" s="84" t="s">
        <v>21402</v>
      </c>
      <c r="G1000" s="9"/>
    </row>
    <row r="1001">
      <c r="A1001" s="13" t="s">
        <v>1035</v>
      </c>
      <c r="B1001" s="189" t="s">
        <v>4976</v>
      </c>
      <c r="C1001" s="84" t="s">
        <v>21403</v>
      </c>
      <c r="D1001" s="84" t="s">
        <v>21404</v>
      </c>
      <c r="E1001" s="84"/>
      <c r="F1001" s="84" t="s">
        <v>21405</v>
      </c>
      <c r="G1001" s="9"/>
    </row>
    <row r="1002">
      <c r="A1002" s="1" t="s">
        <v>21406</v>
      </c>
    </row>
    <row r="1003">
      <c r="A1003" s="13" t="s">
        <v>326</v>
      </c>
      <c r="B1003" s="189" t="s">
        <v>658</v>
      </c>
      <c r="C1003" s="84" t="s">
        <v>2029</v>
      </c>
      <c r="D1003" s="84" t="s">
        <v>2030</v>
      </c>
      <c r="E1003" s="9"/>
      <c r="F1003" s="9"/>
      <c r="G1003" s="9"/>
    </row>
    <row r="1004">
      <c r="A1004" s="13" t="s">
        <v>388</v>
      </c>
      <c r="B1004" s="189" t="s">
        <v>1392</v>
      </c>
      <c r="C1004" s="13" t="s">
        <v>10275</v>
      </c>
      <c r="D1004" s="84" t="s">
        <v>2243</v>
      </c>
      <c r="E1004" s="9"/>
      <c r="F1004" s="584"/>
      <c r="G1004" s="9"/>
    </row>
    <row r="1005">
      <c r="A1005" s="1" t="s">
        <v>21407</v>
      </c>
    </row>
    <row r="1006">
      <c r="A1006" s="105" t="s">
        <v>4788</v>
      </c>
      <c r="B1006" s="589" t="s">
        <v>5289</v>
      </c>
      <c r="C1006" s="84"/>
      <c r="D1006" s="84"/>
      <c r="E1006" s="84"/>
      <c r="F1006" s="84"/>
      <c r="G1006" s="9"/>
    </row>
    <row r="1007">
      <c r="A1007" s="105" t="s">
        <v>388</v>
      </c>
      <c r="B1007" s="589" t="s">
        <v>1010</v>
      </c>
      <c r="C1007" s="84"/>
      <c r="D1007" s="84"/>
      <c r="E1007" s="84" t="s">
        <v>21408</v>
      </c>
      <c r="F1007" s="84"/>
      <c r="G1007" s="9"/>
    </row>
    <row r="1008">
      <c r="A1008" s="1" t="s">
        <v>21409</v>
      </c>
    </row>
    <row r="1009">
      <c r="A1009" s="9" t="s">
        <v>388</v>
      </c>
      <c r="B1009" s="18" t="s">
        <v>1347</v>
      </c>
      <c r="C1009" s="9" t="s">
        <v>1645</v>
      </c>
      <c r="D1009" s="9" t="s">
        <v>18691</v>
      </c>
      <c r="E1009" s="91"/>
      <c r="F1009" s="584" t="s">
        <v>21410</v>
      </c>
      <c r="G1009" s="9"/>
    </row>
    <row r="1010">
      <c r="A1010" s="9" t="s">
        <v>388</v>
      </c>
      <c r="B1010" s="18" t="s">
        <v>1347</v>
      </c>
      <c r="C1010" s="9" t="s">
        <v>1645</v>
      </c>
      <c r="D1010" s="9" t="s">
        <v>1646</v>
      </c>
      <c r="E1010" s="91"/>
      <c r="F1010" s="584" t="s">
        <v>21411</v>
      </c>
      <c r="G1010" s="9"/>
    </row>
    <row r="1011">
      <c r="A1011" s="9" t="s">
        <v>388</v>
      </c>
      <c r="B1011" s="18" t="s">
        <v>1347</v>
      </c>
      <c r="C1011" s="9" t="s">
        <v>21412</v>
      </c>
      <c r="D1011" s="89" t="s">
        <v>21413</v>
      </c>
      <c r="E1011" s="91"/>
      <c r="F1011" s="584" t="s">
        <v>21414</v>
      </c>
      <c r="G1011" s="9"/>
    </row>
    <row r="1012">
      <c r="A1012" s="9" t="s">
        <v>388</v>
      </c>
      <c r="B1012" s="18" t="s">
        <v>1010</v>
      </c>
      <c r="C1012" s="9"/>
      <c r="D1012" s="89"/>
      <c r="E1012" s="91"/>
      <c r="F1012" s="584" t="s">
        <v>21415</v>
      </c>
      <c r="G1012" s="9"/>
    </row>
    <row r="1013">
      <c r="A1013" s="9" t="s">
        <v>388</v>
      </c>
      <c r="B1013" s="18" t="s">
        <v>1392</v>
      </c>
      <c r="C1013" s="9" t="s">
        <v>10443</v>
      </c>
      <c r="D1013" s="89" t="s">
        <v>1727</v>
      </c>
      <c r="E1013" s="91"/>
      <c r="F1013" s="584" t="s">
        <v>21416</v>
      </c>
      <c r="G1013" s="9"/>
    </row>
    <row r="1014">
      <c r="A1014" s="9" t="s">
        <v>388</v>
      </c>
      <c r="B1014" s="18" t="s">
        <v>1392</v>
      </c>
      <c r="C1014" s="9" t="s">
        <v>10277</v>
      </c>
      <c r="D1014" s="9" t="s">
        <v>2243</v>
      </c>
      <c r="E1014" s="91"/>
      <c r="F1014" s="584" t="s">
        <v>16052</v>
      </c>
      <c r="G1014" s="9"/>
    </row>
    <row r="1015">
      <c r="A1015" s="9" t="s">
        <v>388</v>
      </c>
      <c r="B1015" s="18" t="s">
        <v>1392</v>
      </c>
      <c r="C1015" s="9" t="s">
        <v>21417</v>
      </c>
      <c r="D1015" s="89" t="s">
        <v>21418</v>
      </c>
      <c r="E1015" s="91"/>
      <c r="F1015" s="584" t="s">
        <v>21410</v>
      </c>
      <c r="G1015" s="9"/>
    </row>
    <row r="1016">
      <c r="A1016" s="1" t="s">
        <v>21419</v>
      </c>
    </row>
    <row r="1017">
      <c r="A1017" s="9" t="s">
        <v>4788</v>
      </c>
      <c r="B1017" s="18" t="s">
        <v>7260</v>
      </c>
      <c r="C1017" s="9" t="s">
        <v>21420</v>
      </c>
      <c r="D1017" s="89"/>
      <c r="E1017" s="91" t="s">
        <v>21421</v>
      </c>
      <c r="F1017" s="584" t="s">
        <v>21422</v>
      </c>
      <c r="G1017" s="9"/>
    </row>
    <row r="1018">
      <c r="A1018" s="9" t="s">
        <v>4788</v>
      </c>
      <c r="B1018" s="18" t="s">
        <v>7260</v>
      </c>
      <c r="C1018" s="9" t="s">
        <v>8190</v>
      </c>
      <c r="D1018" s="89" t="s">
        <v>21423</v>
      </c>
      <c r="E1018" s="91"/>
      <c r="F1018" s="584" t="s">
        <v>21422</v>
      </c>
      <c r="G1018" s="9"/>
    </row>
    <row r="1019">
      <c r="A1019" s="9" t="s">
        <v>4788</v>
      </c>
      <c r="B1019" s="18" t="s">
        <v>7260</v>
      </c>
      <c r="C1019" s="9" t="s">
        <v>21424</v>
      </c>
      <c r="D1019" s="9" t="s">
        <v>21425</v>
      </c>
      <c r="E1019" s="9"/>
      <c r="F1019" s="9" t="s">
        <v>21426</v>
      </c>
      <c r="G1019" s="9"/>
    </row>
    <row r="1020">
      <c r="A1020" s="9" t="s">
        <v>4788</v>
      </c>
      <c r="B1020" s="18" t="s">
        <v>7260</v>
      </c>
      <c r="C1020" s="9" t="s">
        <v>21424</v>
      </c>
      <c r="D1020" s="9" t="s">
        <v>21427</v>
      </c>
      <c r="E1020" s="9"/>
      <c r="F1020" s="9" t="s">
        <v>21426</v>
      </c>
      <c r="G1020" s="9"/>
    </row>
    <row r="1021">
      <c r="A1021" s="9" t="s">
        <v>4788</v>
      </c>
      <c r="B1021" s="18" t="s">
        <v>7260</v>
      </c>
      <c r="C1021" s="9" t="s">
        <v>21424</v>
      </c>
      <c r="D1021" s="9" t="s">
        <v>21428</v>
      </c>
      <c r="E1021" s="9"/>
      <c r="F1021" s="9" t="s">
        <v>21426</v>
      </c>
      <c r="G1021" s="9"/>
    </row>
    <row r="1022">
      <c r="A1022" s="13" t="s">
        <v>388</v>
      </c>
      <c r="B1022" s="189" t="s">
        <v>1010</v>
      </c>
      <c r="C1022" s="13" t="s">
        <v>1011</v>
      </c>
      <c r="D1022" s="13" t="s">
        <v>21372</v>
      </c>
      <c r="E1022" s="138"/>
      <c r="F1022" s="43" t="s">
        <v>21429</v>
      </c>
      <c r="G1022" s="13"/>
    </row>
    <row r="1023">
      <c r="A1023" s="9" t="s">
        <v>388</v>
      </c>
      <c r="B1023" s="18" t="s">
        <v>1392</v>
      </c>
      <c r="C1023" s="9" t="s">
        <v>10277</v>
      </c>
      <c r="D1023" s="9" t="s">
        <v>2243</v>
      </c>
      <c r="E1023" s="9"/>
      <c r="F1023" s="43" t="s">
        <v>21429</v>
      </c>
      <c r="G1023" s="9"/>
    </row>
    <row r="1024">
      <c r="A1024" s="1" t="s">
        <v>21430</v>
      </c>
    </row>
    <row r="1025">
      <c r="A1025" s="9" t="s">
        <v>4788</v>
      </c>
      <c r="B1025" s="18" t="s">
        <v>15320</v>
      </c>
      <c r="C1025" s="91" t="s">
        <v>20377</v>
      </c>
      <c r="D1025" s="9" t="s">
        <v>20378</v>
      </c>
      <c r="E1025" s="91" t="s">
        <v>21029</v>
      </c>
      <c r="F1025" s="584" t="s">
        <v>21266</v>
      </c>
      <c r="G1025" s="9"/>
    </row>
    <row r="1026">
      <c r="A1026" s="9" t="s">
        <v>368</v>
      </c>
      <c r="B1026" s="18" t="s">
        <v>368</v>
      </c>
      <c r="C1026" s="9"/>
      <c r="D1026" s="9"/>
      <c r="E1026" s="91" t="s">
        <v>21431</v>
      </c>
      <c r="F1026" s="584" t="s">
        <v>21432</v>
      </c>
      <c r="G1026" s="9"/>
    </row>
    <row r="1027">
      <c r="A1027" s="17"/>
    </row>
    <row r="1028">
      <c r="A1028" s="15"/>
    </row>
    <row r="1031">
      <c r="A1031" s="1"/>
    </row>
    <row r="1032">
      <c r="A1032" s="38" t="s">
        <v>19862</v>
      </c>
    </row>
    <row r="1033">
      <c r="A1033" s="1"/>
    </row>
    <row r="1034">
      <c r="A1034" s="190" t="s">
        <v>21433</v>
      </c>
    </row>
    <row r="1035">
      <c r="A1035" s="9" t="s">
        <v>316</v>
      </c>
      <c r="B1035" s="18" t="s">
        <v>6023</v>
      </c>
      <c r="C1035" s="91" t="s">
        <v>21434</v>
      </c>
      <c r="D1035" s="91" t="s">
        <v>12312</v>
      </c>
      <c r="E1035" s="91" t="s">
        <v>21435</v>
      </c>
      <c r="F1035" s="91" t="s">
        <v>21436</v>
      </c>
      <c r="G1035" s="91"/>
    </row>
    <row r="1036">
      <c r="A1036" s="9" t="s">
        <v>316</v>
      </c>
      <c r="B1036" s="18" t="s">
        <v>6023</v>
      </c>
      <c r="C1036" s="91" t="s">
        <v>21437</v>
      </c>
      <c r="D1036" s="91" t="s">
        <v>1190</v>
      </c>
      <c r="E1036" s="91" t="s">
        <v>21438</v>
      </c>
      <c r="F1036" s="91" t="s">
        <v>21436</v>
      </c>
      <c r="G1036" s="91"/>
    </row>
    <row r="1037">
      <c r="A1037" s="9" t="s">
        <v>13051</v>
      </c>
      <c r="B1037" s="18" t="s">
        <v>12284</v>
      </c>
      <c r="C1037" s="9"/>
      <c r="D1037" s="91"/>
      <c r="E1037" s="91" t="s">
        <v>21439</v>
      </c>
      <c r="F1037" s="91" t="s">
        <v>21440</v>
      </c>
      <c r="G1037" s="91"/>
    </row>
    <row r="1038">
      <c r="A1038" s="9" t="s">
        <v>230</v>
      </c>
      <c r="B1038" s="18" t="s">
        <v>368</v>
      </c>
      <c r="C1038" s="9"/>
      <c r="D1038" s="91"/>
      <c r="E1038" s="91" t="s">
        <v>6548</v>
      </c>
      <c r="F1038" s="91" t="s">
        <v>6</v>
      </c>
      <c r="G1038" s="91"/>
    </row>
    <row r="1039">
      <c r="A1039" s="190" t="s">
        <v>21441</v>
      </c>
    </row>
    <row r="1040">
      <c r="A1040" s="60" t="s">
        <v>366</v>
      </c>
    </row>
    <row r="1041">
      <c r="A1041" s="9" t="s">
        <v>248</v>
      </c>
      <c r="B1041" s="18" t="s">
        <v>368</v>
      </c>
      <c r="C1041" s="9"/>
      <c r="D1041" s="91"/>
      <c r="E1041" s="91" t="s">
        <v>1431</v>
      </c>
      <c r="F1041" s="91" t="s">
        <v>21442</v>
      </c>
      <c r="G1041" s="91"/>
    </row>
    <row r="1042">
      <c r="A1042" s="190" t="s">
        <v>21443</v>
      </c>
    </row>
    <row r="1043">
      <c r="A1043" s="9" t="s">
        <v>248</v>
      </c>
      <c r="B1043" s="18" t="s">
        <v>4496</v>
      </c>
      <c r="C1043" s="9" t="s">
        <v>4497</v>
      </c>
      <c r="D1043" s="91" t="s">
        <v>13078</v>
      </c>
      <c r="E1043" s="91"/>
      <c r="F1043" s="91" t="s">
        <v>21444</v>
      </c>
      <c r="G1043" s="122"/>
    </row>
    <row r="1044">
      <c r="A1044" s="190" t="s">
        <v>21445</v>
      </c>
    </row>
    <row r="1045">
      <c r="A1045" s="9" t="s">
        <v>3280</v>
      </c>
      <c r="B1045" s="18" t="s">
        <v>15440</v>
      </c>
      <c r="C1045" s="9" t="s">
        <v>15441</v>
      </c>
      <c r="D1045" s="91" t="s">
        <v>21446</v>
      </c>
      <c r="E1045" s="9"/>
      <c r="F1045" s="91" t="s">
        <v>21447</v>
      </c>
      <c r="G1045" s="91"/>
    </row>
    <row r="1046">
      <c r="A1046" s="190" t="s">
        <v>21448</v>
      </c>
    </row>
    <row r="1047">
      <c r="A1047" s="9" t="s">
        <v>10828</v>
      </c>
      <c r="B1047" s="18" t="s">
        <v>17865</v>
      </c>
      <c r="C1047" s="9" t="s">
        <v>21449</v>
      </c>
      <c r="D1047" s="91" t="s">
        <v>21450</v>
      </c>
      <c r="E1047" s="91" t="s">
        <v>21451</v>
      </c>
      <c r="F1047" s="91" t="s">
        <v>21452</v>
      </c>
      <c r="G1047" s="91"/>
    </row>
    <row r="1048">
      <c r="A1048" s="9" t="s">
        <v>10828</v>
      </c>
      <c r="B1048" s="18" t="s">
        <v>17865</v>
      </c>
      <c r="C1048" s="9" t="s">
        <v>21453</v>
      </c>
      <c r="D1048" s="91" t="s">
        <v>21454</v>
      </c>
      <c r="E1048" s="91"/>
      <c r="F1048" s="91" t="s">
        <v>21455</v>
      </c>
      <c r="G1048" s="91"/>
    </row>
    <row r="1049">
      <c r="A1049" s="9" t="s">
        <v>10828</v>
      </c>
      <c r="B1049" s="18" t="s">
        <v>21456</v>
      </c>
      <c r="C1049" s="9" t="s">
        <v>21457</v>
      </c>
      <c r="D1049" s="91" t="s">
        <v>21458</v>
      </c>
      <c r="E1049" s="91"/>
      <c r="F1049" s="91" t="s">
        <v>21459</v>
      </c>
      <c r="G1049" s="91"/>
    </row>
    <row r="1050">
      <c r="A1050" s="9" t="s">
        <v>10828</v>
      </c>
      <c r="B1050" s="18" t="s">
        <v>21456</v>
      </c>
      <c r="C1050" s="9" t="s">
        <v>21460</v>
      </c>
      <c r="D1050" s="91" t="s">
        <v>21461</v>
      </c>
      <c r="E1050" s="91"/>
      <c r="F1050" s="91" t="s">
        <v>21462</v>
      </c>
      <c r="G1050" s="91"/>
    </row>
    <row r="1051">
      <c r="A1051" s="9" t="s">
        <v>10828</v>
      </c>
      <c r="B1051" s="18" t="s">
        <v>21456</v>
      </c>
      <c r="C1051" s="9" t="s">
        <v>21460</v>
      </c>
      <c r="D1051" s="91" t="s">
        <v>21463</v>
      </c>
      <c r="E1051" s="91"/>
      <c r="F1051" s="91" t="s">
        <v>21464</v>
      </c>
      <c r="G1051" s="91"/>
    </row>
    <row r="1052">
      <c r="A1052" s="9" t="s">
        <v>10828</v>
      </c>
      <c r="B1052" s="18" t="s">
        <v>21456</v>
      </c>
      <c r="C1052" s="9" t="s">
        <v>21460</v>
      </c>
      <c r="D1052" s="91" t="s">
        <v>21465</v>
      </c>
      <c r="E1052" s="91"/>
      <c r="F1052" s="91" t="s">
        <v>21466</v>
      </c>
      <c r="G1052" s="91"/>
    </row>
    <row r="1053">
      <c r="A1053" s="9" t="s">
        <v>4540</v>
      </c>
      <c r="B1053" s="18" t="s">
        <v>21467</v>
      </c>
      <c r="C1053" s="9"/>
      <c r="D1053" s="91" t="s">
        <v>21468</v>
      </c>
      <c r="E1053" s="91"/>
      <c r="F1053" s="91" t="s">
        <v>21469</v>
      </c>
      <c r="G1053" s="91"/>
    </row>
    <row r="1054">
      <c r="A1054" s="9" t="s">
        <v>5679</v>
      </c>
      <c r="B1054" s="18" t="s">
        <v>19913</v>
      </c>
      <c r="C1054" s="9" t="s">
        <v>21470</v>
      </c>
      <c r="D1054" s="91" t="s">
        <v>21471</v>
      </c>
      <c r="E1054" s="91"/>
      <c r="F1054" s="91" t="s">
        <v>21472</v>
      </c>
      <c r="G1054" s="91"/>
    </row>
    <row r="1055">
      <c r="A1055" s="9" t="s">
        <v>234</v>
      </c>
      <c r="B1055" s="18" t="s">
        <v>21473</v>
      </c>
      <c r="C1055" s="9"/>
      <c r="D1055" s="91" t="s">
        <v>21474</v>
      </c>
      <c r="E1055" s="91" t="s">
        <v>21475</v>
      </c>
      <c r="F1055" s="91" t="s">
        <v>21455</v>
      </c>
      <c r="G1055" s="91"/>
    </row>
    <row r="1056">
      <c r="A1056" s="9" t="s">
        <v>234</v>
      </c>
      <c r="B1056" s="18" t="s">
        <v>14063</v>
      </c>
      <c r="C1056" s="9"/>
      <c r="D1056" s="91" t="s">
        <v>21476</v>
      </c>
      <c r="E1056" s="91"/>
      <c r="F1056" s="91" t="s">
        <v>10792</v>
      </c>
      <c r="G1056" s="91"/>
    </row>
    <row r="1057">
      <c r="A1057" s="9" t="s">
        <v>234</v>
      </c>
      <c r="B1057" s="18" t="s">
        <v>1953</v>
      </c>
      <c r="C1057" s="9" t="s">
        <v>21477</v>
      </c>
      <c r="D1057" s="91" t="s">
        <v>21478</v>
      </c>
      <c r="E1057" s="91" t="s">
        <v>21479</v>
      </c>
      <c r="F1057" s="91" t="s">
        <v>21480</v>
      </c>
      <c r="G1057" s="91"/>
    </row>
    <row r="1058">
      <c r="A1058" s="190" t="s">
        <v>21481</v>
      </c>
    </row>
    <row r="1059">
      <c r="A1059" s="9" t="s">
        <v>8313</v>
      </c>
      <c r="B1059" s="18" t="s">
        <v>8314</v>
      </c>
      <c r="C1059" s="91" t="s">
        <v>7624</v>
      </c>
      <c r="D1059" s="91" t="s">
        <v>18850</v>
      </c>
      <c r="E1059" s="91"/>
      <c r="F1059" s="91" t="s">
        <v>21482</v>
      </c>
      <c r="G1059" s="91"/>
    </row>
    <row r="1060">
      <c r="A1060" s="9" t="s">
        <v>4540</v>
      </c>
      <c r="B1060" s="18" t="s">
        <v>4545</v>
      </c>
      <c r="C1060" s="91"/>
      <c r="D1060" s="91"/>
      <c r="E1060" s="91" t="s">
        <v>837</v>
      </c>
      <c r="F1060" s="91" t="s">
        <v>21483</v>
      </c>
      <c r="G1060" s="91"/>
    </row>
    <row r="1061">
      <c r="A1061" s="9" t="s">
        <v>4540</v>
      </c>
      <c r="B1061" s="18" t="s">
        <v>4545</v>
      </c>
      <c r="C1061" s="91"/>
      <c r="D1061" s="91"/>
      <c r="E1061" s="91" t="s">
        <v>426</v>
      </c>
      <c r="F1061" s="91" t="s">
        <v>21483</v>
      </c>
      <c r="G1061" s="91"/>
    </row>
    <row r="1062">
      <c r="A1062" s="9" t="s">
        <v>4540</v>
      </c>
      <c r="B1062" s="18" t="s">
        <v>4545</v>
      </c>
      <c r="C1062" s="91"/>
      <c r="D1062" s="91" t="s">
        <v>21484</v>
      </c>
      <c r="E1062" s="91"/>
      <c r="F1062" s="91" t="s">
        <v>21485</v>
      </c>
      <c r="G1062" s="91"/>
    </row>
    <row r="1063">
      <c r="A1063" s="9" t="s">
        <v>4540</v>
      </c>
      <c r="B1063" s="18" t="s">
        <v>4545</v>
      </c>
      <c r="C1063" s="91"/>
      <c r="D1063" s="91" t="s">
        <v>21486</v>
      </c>
      <c r="E1063" s="91"/>
      <c r="F1063" s="91" t="s">
        <v>21487</v>
      </c>
      <c r="G1063" s="91"/>
    </row>
    <row r="1064">
      <c r="A1064" s="9" t="s">
        <v>6685</v>
      </c>
      <c r="B1064" s="18" t="s">
        <v>8322</v>
      </c>
      <c r="C1064" s="91" t="s">
        <v>21488</v>
      </c>
      <c r="D1064" s="91" t="s">
        <v>21489</v>
      </c>
      <c r="E1064" s="91" t="s">
        <v>21490</v>
      </c>
      <c r="F1064" s="91" t="s">
        <v>21491</v>
      </c>
      <c r="G1064" s="91"/>
    </row>
    <row r="1065">
      <c r="A1065" s="9" t="s">
        <v>6685</v>
      </c>
      <c r="B1065" s="18" t="s">
        <v>21492</v>
      </c>
      <c r="C1065" s="91" t="s">
        <v>21493</v>
      </c>
      <c r="D1065" s="91" t="s">
        <v>18877</v>
      </c>
      <c r="E1065" s="91"/>
      <c r="F1065" s="91" t="s">
        <v>21494</v>
      </c>
      <c r="G1065" s="91"/>
    </row>
    <row r="1066">
      <c r="A1066" s="9" t="s">
        <v>248</v>
      </c>
      <c r="B1066" s="18" t="s">
        <v>4553</v>
      </c>
      <c r="C1066" s="91" t="s">
        <v>6703</v>
      </c>
      <c r="D1066" s="91" t="s">
        <v>21495</v>
      </c>
      <c r="E1066" s="91"/>
      <c r="F1066" s="91" t="s">
        <v>21496</v>
      </c>
      <c r="G1066" s="91"/>
    </row>
    <row r="1067">
      <c r="A1067" s="9" t="s">
        <v>248</v>
      </c>
      <c r="B1067" s="18" t="s">
        <v>9851</v>
      </c>
      <c r="C1067" s="91" t="s">
        <v>4497</v>
      </c>
      <c r="D1067" s="91" t="s">
        <v>21497</v>
      </c>
      <c r="E1067" s="91"/>
      <c r="F1067" s="91" t="s">
        <v>21498</v>
      </c>
      <c r="G1067" s="91"/>
    </row>
    <row r="1068">
      <c r="A1068" s="9" t="s">
        <v>248</v>
      </c>
      <c r="B1068" s="18" t="s">
        <v>9851</v>
      </c>
      <c r="C1068" s="91" t="s">
        <v>5067</v>
      </c>
      <c r="D1068" s="91" t="s">
        <v>5524</v>
      </c>
      <c r="E1068" s="91"/>
      <c r="F1068" s="91" t="s">
        <v>21499</v>
      </c>
      <c r="G1068" s="91"/>
    </row>
    <row r="1069">
      <c r="A1069" s="9" t="s">
        <v>248</v>
      </c>
      <c r="B1069" s="18" t="s">
        <v>9851</v>
      </c>
      <c r="C1069" s="91" t="s">
        <v>5067</v>
      </c>
      <c r="D1069" s="91" t="s">
        <v>21500</v>
      </c>
      <c r="E1069" s="91"/>
      <c r="F1069" s="91" t="s">
        <v>21482</v>
      </c>
      <c r="G1069" s="91"/>
    </row>
    <row r="1070">
      <c r="A1070" s="9" t="s">
        <v>248</v>
      </c>
      <c r="B1070" s="18" t="s">
        <v>9851</v>
      </c>
      <c r="C1070" s="91" t="s">
        <v>5067</v>
      </c>
      <c r="D1070" s="91" t="s">
        <v>9855</v>
      </c>
      <c r="E1070" s="91"/>
      <c r="F1070" s="91" t="s">
        <v>21501</v>
      </c>
      <c r="G1070" s="91"/>
    </row>
    <row r="1071">
      <c r="A1071" s="9" t="s">
        <v>248</v>
      </c>
      <c r="B1071" s="18" t="s">
        <v>9851</v>
      </c>
      <c r="C1071" s="91" t="s">
        <v>5067</v>
      </c>
      <c r="D1071" s="91" t="s">
        <v>5193</v>
      </c>
      <c r="E1071" s="91"/>
      <c r="F1071" s="91" t="s">
        <v>21502</v>
      </c>
      <c r="G1071" s="91"/>
    </row>
    <row r="1072">
      <c r="A1072" s="9" t="s">
        <v>248</v>
      </c>
      <c r="B1072" s="18" t="s">
        <v>249</v>
      </c>
      <c r="C1072" s="91" t="s">
        <v>4233</v>
      </c>
      <c r="D1072" s="91" t="s">
        <v>6432</v>
      </c>
      <c r="E1072" s="91"/>
      <c r="F1072" s="91" t="s">
        <v>21503</v>
      </c>
      <c r="G1072" s="91"/>
    </row>
    <row r="1073">
      <c r="A1073" s="9" t="s">
        <v>248</v>
      </c>
      <c r="B1073" s="18" t="s">
        <v>249</v>
      </c>
      <c r="C1073" s="91" t="s">
        <v>4233</v>
      </c>
      <c r="D1073" s="91" t="s">
        <v>21504</v>
      </c>
      <c r="E1073" s="91"/>
      <c r="F1073" s="91" t="s">
        <v>21505</v>
      </c>
      <c r="G1073" s="91"/>
    </row>
    <row r="1074">
      <c r="A1074" s="9" t="s">
        <v>248</v>
      </c>
      <c r="B1074" s="18" t="s">
        <v>249</v>
      </c>
      <c r="C1074" s="91" t="s">
        <v>4233</v>
      </c>
      <c r="D1074" s="91" t="s">
        <v>21506</v>
      </c>
      <c r="E1074" s="91"/>
      <c r="F1074" s="91" t="s">
        <v>21503</v>
      </c>
      <c r="G1074" s="91"/>
    </row>
    <row r="1075">
      <c r="A1075" s="9" t="s">
        <v>248</v>
      </c>
      <c r="B1075" s="18" t="s">
        <v>249</v>
      </c>
      <c r="C1075" s="91" t="s">
        <v>254</v>
      </c>
      <c r="D1075" s="91" t="s">
        <v>278</v>
      </c>
      <c r="E1075" s="91"/>
      <c r="F1075" s="91" t="s">
        <v>21498</v>
      </c>
      <c r="G1075" s="91"/>
    </row>
    <row r="1076">
      <c r="A1076" s="9" t="s">
        <v>248</v>
      </c>
      <c r="B1076" s="18" t="s">
        <v>249</v>
      </c>
      <c r="C1076" s="91" t="s">
        <v>254</v>
      </c>
      <c r="D1076" s="91" t="s">
        <v>4574</v>
      </c>
      <c r="E1076" s="91"/>
      <c r="F1076" s="91" t="s">
        <v>21498</v>
      </c>
      <c r="G1076" s="91"/>
    </row>
    <row r="1077">
      <c r="A1077" s="9" t="s">
        <v>248</v>
      </c>
      <c r="B1077" s="18" t="s">
        <v>249</v>
      </c>
      <c r="C1077" s="91" t="s">
        <v>254</v>
      </c>
      <c r="D1077" s="91" t="s">
        <v>9878</v>
      </c>
      <c r="E1077" s="91"/>
      <c r="F1077" s="91" t="s">
        <v>21507</v>
      </c>
      <c r="G1077" s="91"/>
    </row>
    <row r="1078">
      <c r="A1078" s="9" t="s">
        <v>248</v>
      </c>
      <c r="B1078" s="18" t="s">
        <v>7691</v>
      </c>
      <c r="C1078" s="91" t="s">
        <v>4581</v>
      </c>
      <c r="D1078" s="91" t="s">
        <v>21508</v>
      </c>
      <c r="E1078" s="91"/>
      <c r="F1078" s="91" t="s">
        <v>21509</v>
      </c>
      <c r="G1078" s="91"/>
    </row>
    <row r="1079">
      <c r="A1079" s="9" t="s">
        <v>234</v>
      </c>
      <c r="B1079" s="18" t="s">
        <v>21510</v>
      </c>
      <c r="C1079" s="91" t="s">
        <v>18640</v>
      </c>
      <c r="D1079" s="91" t="s">
        <v>18641</v>
      </c>
      <c r="E1079" s="91"/>
      <c r="F1079" s="91" t="s">
        <v>21511</v>
      </c>
      <c r="G1079" s="91"/>
    </row>
    <row r="1080">
      <c r="A1080" s="9" t="s">
        <v>234</v>
      </c>
      <c r="B1080" s="18" t="s">
        <v>21510</v>
      </c>
      <c r="C1080" s="91" t="s">
        <v>18643</v>
      </c>
      <c r="D1080" s="91" t="s">
        <v>18644</v>
      </c>
      <c r="E1080" s="91"/>
      <c r="F1080" s="91" t="s">
        <v>21512</v>
      </c>
      <c r="G1080" s="91"/>
    </row>
    <row r="1081">
      <c r="A1081" s="569" t="s">
        <v>366</v>
      </c>
      <c r="B1081" s="60"/>
      <c r="C1081" s="60"/>
      <c r="D1081" s="60"/>
      <c r="E1081" s="60"/>
      <c r="F1081" s="60"/>
      <c r="G1081" s="60"/>
    </row>
    <row r="1082">
      <c r="A1082" s="9" t="s">
        <v>248</v>
      </c>
      <c r="B1082" s="18" t="s">
        <v>368</v>
      </c>
      <c r="C1082" s="91"/>
      <c r="D1082" s="91"/>
      <c r="E1082" s="91" t="s">
        <v>21513</v>
      </c>
      <c r="F1082" s="91" t="s">
        <v>20143</v>
      </c>
      <c r="G1082" s="91"/>
    </row>
    <row r="1083">
      <c r="A1083" s="9" t="s">
        <v>248</v>
      </c>
      <c r="B1083" s="18" t="s">
        <v>368</v>
      </c>
      <c r="C1083" s="91"/>
      <c r="D1083" s="91"/>
      <c r="E1083" s="91" t="s">
        <v>1021</v>
      </c>
      <c r="F1083" s="91" t="s">
        <v>21514</v>
      </c>
      <c r="G1083" s="91"/>
    </row>
    <row r="1084">
      <c r="A1084" s="9" t="s">
        <v>248</v>
      </c>
      <c r="B1084" s="18" t="s">
        <v>368</v>
      </c>
      <c r="C1084" s="91"/>
      <c r="D1084" s="91"/>
      <c r="E1084" s="91" t="s">
        <v>8502</v>
      </c>
      <c r="F1084" s="91" t="s">
        <v>3345</v>
      </c>
      <c r="G1084" s="91"/>
    </row>
    <row r="1085">
      <c r="A1085" s="9" t="s">
        <v>234</v>
      </c>
      <c r="B1085" s="18" t="s">
        <v>368</v>
      </c>
      <c r="C1085" s="91"/>
      <c r="D1085" s="91"/>
      <c r="E1085" s="91" t="s">
        <v>21515</v>
      </c>
      <c r="F1085" s="91" t="s">
        <v>21516</v>
      </c>
      <c r="G1085" s="91"/>
    </row>
    <row r="1086">
      <c r="A1086" s="190" t="s">
        <v>21517</v>
      </c>
      <c r="B1086" s="190"/>
      <c r="C1086" s="190"/>
      <c r="D1086" s="190"/>
      <c r="E1086" s="190"/>
      <c r="F1086" s="190"/>
      <c r="G1086" s="190"/>
    </row>
    <row r="1087">
      <c r="A1087" s="9" t="s">
        <v>248</v>
      </c>
      <c r="B1087" s="18" t="s">
        <v>11069</v>
      </c>
      <c r="C1087" s="91"/>
      <c r="D1087" s="91"/>
      <c r="E1087" s="91" t="s">
        <v>21518</v>
      </c>
      <c r="F1087" s="91" t="s">
        <v>21519</v>
      </c>
      <c r="G1087" s="91"/>
    </row>
    <row r="1088">
      <c r="A1088" s="190" t="s">
        <v>21520</v>
      </c>
    </row>
    <row r="1089">
      <c r="A1089" s="9" t="s">
        <v>248</v>
      </c>
      <c r="B1089" s="18" t="s">
        <v>4496</v>
      </c>
      <c r="C1089" s="9" t="s">
        <v>5067</v>
      </c>
      <c r="D1089" s="9" t="s">
        <v>5524</v>
      </c>
      <c r="E1089" s="9"/>
      <c r="F1089" s="9"/>
      <c r="G1089" s="19"/>
    </row>
    <row r="1090">
      <c r="A1090" s="9" t="s">
        <v>248</v>
      </c>
      <c r="B1090" s="18" t="s">
        <v>368</v>
      </c>
      <c r="C1090" s="19"/>
      <c r="D1090" s="19"/>
      <c r="E1090" s="9" t="s">
        <v>1632</v>
      </c>
      <c r="F1090" s="9" t="s">
        <v>21521</v>
      </c>
      <c r="G1090" s="19"/>
    </row>
    <row r="1091">
      <c r="A1091" s="190" t="s">
        <v>21522</v>
      </c>
    </row>
    <row r="1092">
      <c r="A1092" s="9" t="s">
        <v>642</v>
      </c>
      <c r="B1092" s="18" t="s">
        <v>21523</v>
      </c>
      <c r="C1092" s="9" t="s">
        <v>21524</v>
      </c>
      <c r="D1092" s="9" t="s">
        <v>12635</v>
      </c>
      <c r="E1092" s="9"/>
      <c r="F1092" s="9" t="s">
        <v>21525</v>
      </c>
      <c r="G1092" s="19"/>
    </row>
    <row r="1093">
      <c r="A1093" s="9" t="s">
        <v>5496</v>
      </c>
      <c r="B1093" s="18" t="s">
        <v>21526</v>
      </c>
      <c r="C1093" s="9" t="s">
        <v>21527</v>
      </c>
      <c r="D1093" s="9" t="s">
        <v>12523</v>
      </c>
      <c r="E1093" s="9" t="s">
        <v>6227</v>
      </c>
      <c r="F1093" s="9" t="s">
        <v>21528</v>
      </c>
      <c r="G1093" s="19"/>
    </row>
    <row r="1094">
      <c r="A1094" s="9" t="s">
        <v>5496</v>
      </c>
      <c r="B1094" s="18" t="s">
        <v>10511</v>
      </c>
      <c r="C1094" s="9" t="s">
        <v>13593</v>
      </c>
      <c r="D1094" s="9" t="s">
        <v>13594</v>
      </c>
      <c r="E1094" s="9"/>
      <c r="F1094" s="9" t="s">
        <v>21529</v>
      </c>
      <c r="G1094" s="19"/>
    </row>
    <row r="1095">
      <c r="A1095" s="9" t="s">
        <v>13682</v>
      </c>
      <c r="B1095" s="18" t="s">
        <v>16922</v>
      </c>
      <c r="C1095" s="9" t="s">
        <v>17506</v>
      </c>
      <c r="D1095" s="9" t="s">
        <v>17507</v>
      </c>
      <c r="E1095" s="9"/>
      <c r="F1095" s="9" t="s">
        <v>21530</v>
      </c>
      <c r="G1095" s="19"/>
    </row>
    <row r="1096">
      <c r="A1096" s="9" t="s">
        <v>248</v>
      </c>
      <c r="B1096" s="18" t="s">
        <v>4496</v>
      </c>
      <c r="C1096" s="9" t="s">
        <v>5067</v>
      </c>
      <c r="D1096" s="9" t="s">
        <v>9855</v>
      </c>
      <c r="E1096" s="9"/>
      <c r="F1096" s="9" t="s">
        <v>21531</v>
      </c>
      <c r="G1096" s="19"/>
    </row>
    <row r="1097">
      <c r="A1097" s="9" t="s">
        <v>388</v>
      </c>
      <c r="B1097" s="18" t="s">
        <v>4584</v>
      </c>
      <c r="C1097" s="9" t="s">
        <v>21532</v>
      </c>
      <c r="D1097" s="9" t="s">
        <v>6175</v>
      </c>
      <c r="E1097" s="9" t="s">
        <v>6227</v>
      </c>
      <c r="F1097" s="9" t="s">
        <v>21533</v>
      </c>
      <c r="G1097" s="19"/>
    </row>
    <row r="1098">
      <c r="A1098" s="60" t="s">
        <v>366</v>
      </c>
    </row>
    <row r="1099">
      <c r="A1099" s="9" t="s">
        <v>1454</v>
      </c>
      <c r="B1099" s="18" t="s">
        <v>16723</v>
      </c>
      <c r="C1099" s="9"/>
      <c r="D1099" s="9"/>
      <c r="E1099" s="9"/>
      <c r="F1099" s="9" t="s">
        <v>21534</v>
      </c>
      <c r="G1099" s="19"/>
    </row>
    <row r="1100">
      <c r="A1100" s="9" t="s">
        <v>4371</v>
      </c>
      <c r="B1100" s="18" t="s">
        <v>10573</v>
      </c>
      <c r="C1100" s="9"/>
      <c r="D1100" s="9"/>
      <c r="E1100" s="9"/>
      <c r="F1100" s="9" t="s">
        <v>21525</v>
      </c>
      <c r="G1100" s="19"/>
    </row>
    <row r="1101">
      <c r="A1101" s="190" t="s">
        <v>21535</v>
      </c>
    </row>
    <row r="1102">
      <c r="A1102" s="9" t="s">
        <v>3280</v>
      </c>
      <c r="B1102" s="18" t="s">
        <v>9063</v>
      </c>
      <c r="C1102" s="91"/>
      <c r="D1102" s="91" t="s">
        <v>9064</v>
      </c>
      <c r="E1102" s="91" t="s">
        <v>11705</v>
      </c>
      <c r="F1102" s="91" t="s">
        <v>10749</v>
      </c>
      <c r="G1102" s="91"/>
    </row>
    <row r="1103">
      <c r="A1103" s="9" t="s">
        <v>3280</v>
      </c>
      <c r="B1103" s="18" t="s">
        <v>19987</v>
      </c>
      <c r="C1103" s="91" t="s">
        <v>21536</v>
      </c>
      <c r="D1103" s="91" t="s">
        <v>21537</v>
      </c>
      <c r="E1103" s="91" t="s">
        <v>11705</v>
      </c>
      <c r="F1103" s="91" t="s">
        <v>21538</v>
      </c>
      <c r="G1103" s="91"/>
    </row>
    <row r="1104">
      <c r="A1104" s="190" t="s">
        <v>21539</v>
      </c>
    </row>
    <row r="1105">
      <c r="A1105" s="9" t="s">
        <v>388</v>
      </c>
      <c r="B1105" s="18" t="s">
        <v>10544</v>
      </c>
      <c r="C1105" s="9" t="s">
        <v>21540</v>
      </c>
      <c r="D1105" s="89" t="s">
        <v>21541</v>
      </c>
      <c r="E1105" s="91"/>
      <c r="F1105" s="91" t="s">
        <v>21542</v>
      </c>
      <c r="G1105" s="91"/>
    </row>
    <row r="1106">
      <c r="A1106" s="9" t="s">
        <v>388</v>
      </c>
      <c r="B1106" s="18" t="s">
        <v>10544</v>
      </c>
      <c r="C1106" s="9" t="s">
        <v>7182</v>
      </c>
      <c r="D1106" s="89" t="s">
        <v>21543</v>
      </c>
      <c r="E1106" s="91"/>
      <c r="F1106" s="91" t="s">
        <v>21542</v>
      </c>
      <c r="G1106" s="91"/>
    </row>
    <row r="1107">
      <c r="A1107" s="9" t="s">
        <v>234</v>
      </c>
      <c r="B1107" s="18" t="s">
        <v>1115</v>
      </c>
      <c r="C1107" s="9" t="s">
        <v>4398</v>
      </c>
      <c r="D1107" s="89" t="s">
        <v>21544</v>
      </c>
      <c r="E1107" s="91"/>
      <c r="F1107" s="91" t="s">
        <v>21545</v>
      </c>
      <c r="G1107" s="91"/>
    </row>
    <row r="1108">
      <c r="A1108" s="9" t="s">
        <v>234</v>
      </c>
      <c r="B1108" s="18" t="s">
        <v>1115</v>
      </c>
      <c r="C1108" s="9" t="s">
        <v>15384</v>
      </c>
      <c r="D1108" s="89" t="s">
        <v>21546</v>
      </c>
      <c r="E1108" s="91"/>
      <c r="F1108" s="91" t="s">
        <v>21545</v>
      </c>
      <c r="G1108" s="91"/>
    </row>
    <row r="1109">
      <c r="A1109" s="9" t="s">
        <v>234</v>
      </c>
      <c r="B1109" s="18" t="s">
        <v>1115</v>
      </c>
      <c r="C1109" s="9" t="s">
        <v>15384</v>
      </c>
      <c r="D1109" s="89" t="s">
        <v>13706</v>
      </c>
      <c r="E1109" s="91"/>
      <c r="F1109" s="91" t="s">
        <v>21545</v>
      </c>
      <c r="G1109" s="91"/>
    </row>
    <row r="1110">
      <c r="A1110" s="9" t="s">
        <v>234</v>
      </c>
      <c r="B1110" s="18" t="s">
        <v>1115</v>
      </c>
      <c r="C1110" s="9" t="s">
        <v>15384</v>
      </c>
      <c r="D1110" s="89" t="s">
        <v>21547</v>
      </c>
      <c r="E1110" s="91"/>
      <c r="F1110" s="91" t="s">
        <v>21545</v>
      </c>
      <c r="G1110" s="91"/>
    </row>
    <row r="1111">
      <c r="A1111" s="9" t="s">
        <v>234</v>
      </c>
      <c r="B1111" s="18" t="s">
        <v>1115</v>
      </c>
      <c r="C1111" s="9" t="s">
        <v>15384</v>
      </c>
      <c r="D1111" s="89" t="s">
        <v>21548</v>
      </c>
      <c r="E1111" s="91"/>
      <c r="F1111" s="91" t="s">
        <v>21545</v>
      </c>
      <c r="G1111" s="91"/>
    </row>
    <row r="1112">
      <c r="A1112" s="9" t="s">
        <v>234</v>
      </c>
      <c r="B1112" s="18" t="s">
        <v>1115</v>
      </c>
      <c r="C1112" s="9" t="s">
        <v>21549</v>
      </c>
      <c r="D1112" s="91" t="s">
        <v>21550</v>
      </c>
      <c r="E1112" s="91"/>
      <c r="F1112" s="91" t="s">
        <v>21545</v>
      </c>
      <c r="G1112" s="91"/>
    </row>
    <row r="1113">
      <c r="A1113" s="9" t="s">
        <v>234</v>
      </c>
      <c r="B1113" s="18" t="s">
        <v>1115</v>
      </c>
      <c r="C1113" s="9" t="s">
        <v>21549</v>
      </c>
      <c r="D1113" s="91" t="s">
        <v>21551</v>
      </c>
      <c r="E1113" s="91"/>
      <c r="F1113" s="91" t="s">
        <v>21545</v>
      </c>
      <c r="G1113" s="91"/>
    </row>
    <row r="1114">
      <c r="A1114" s="9" t="s">
        <v>234</v>
      </c>
      <c r="B1114" s="18" t="s">
        <v>1115</v>
      </c>
      <c r="C1114" s="9" t="s">
        <v>4405</v>
      </c>
      <c r="D1114" s="91" t="s">
        <v>21552</v>
      </c>
      <c r="E1114" s="91"/>
      <c r="F1114" s="91" t="s">
        <v>21545</v>
      </c>
      <c r="G1114" s="91"/>
    </row>
    <row r="1115">
      <c r="A1115" s="9" t="s">
        <v>234</v>
      </c>
      <c r="B1115" s="18" t="s">
        <v>1115</v>
      </c>
      <c r="C1115" s="9" t="s">
        <v>13713</v>
      </c>
      <c r="D1115" s="91" t="s">
        <v>21553</v>
      </c>
      <c r="E1115" s="91"/>
      <c r="F1115" s="91" t="s">
        <v>21554</v>
      </c>
      <c r="G1115" s="91"/>
    </row>
    <row r="1116">
      <c r="A1116" s="9" t="s">
        <v>234</v>
      </c>
      <c r="B1116" s="18" t="s">
        <v>1115</v>
      </c>
      <c r="C1116" s="9" t="s">
        <v>13713</v>
      </c>
      <c r="D1116" s="91" t="s">
        <v>21555</v>
      </c>
      <c r="E1116" s="91"/>
      <c r="F1116" s="91" t="s">
        <v>21554</v>
      </c>
      <c r="G1116" s="91"/>
    </row>
    <row r="1117">
      <c r="A1117" s="9" t="s">
        <v>234</v>
      </c>
      <c r="B1117" s="18" t="s">
        <v>1115</v>
      </c>
      <c r="C1117" s="9" t="s">
        <v>13713</v>
      </c>
      <c r="D1117" s="91" t="s">
        <v>13714</v>
      </c>
      <c r="E1117" s="91"/>
      <c r="F1117" s="91" t="s">
        <v>21554</v>
      </c>
      <c r="G1117" s="91"/>
    </row>
    <row r="1118">
      <c r="A1118" s="9" t="s">
        <v>234</v>
      </c>
      <c r="B1118" s="18" t="s">
        <v>1115</v>
      </c>
      <c r="C1118" s="9" t="s">
        <v>13713</v>
      </c>
      <c r="D1118" s="91" t="s">
        <v>21556</v>
      </c>
      <c r="E1118" s="91"/>
      <c r="F1118" s="91" t="s">
        <v>21554</v>
      </c>
      <c r="G1118" s="91"/>
    </row>
    <row r="1119">
      <c r="A1119" s="9" t="s">
        <v>234</v>
      </c>
      <c r="B1119" s="18" t="s">
        <v>1115</v>
      </c>
      <c r="C1119" s="9" t="s">
        <v>13713</v>
      </c>
      <c r="D1119" s="91" t="s">
        <v>21557</v>
      </c>
      <c r="E1119" s="91"/>
      <c r="F1119" s="91" t="s">
        <v>21554</v>
      </c>
      <c r="G1119" s="91"/>
    </row>
    <row r="1120">
      <c r="A1120" s="9" t="s">
        <v>234</v>
      </c>
      <c r="B1120" s="18" t="s">
        <v>1115</v>
      </c>
      <c r="C1120" s="9" t="s">
        <v>13713</v>
      </c>
      <c r="D1120" s="91" t="s">
        <v>21558</v>
      </c>
      <c r="E1120" s="91"/>
      <c r="F1120" s="91" t="s">
        <v>21554</v>
      </c>
      <c r="G1120" s="91"/>
    </row>
    <row r="1121">
      <c r="A1121" s="9" t="s">
        <v>234</v>
      </c>
      <c r="B1121" s="18" t="s">
        <v>8168</v>
      </c>
      <c r="C1121" s="9" t="s">
        <v>21559</v>
      </c>
      <c r="D1121" s="91" t="s">
        <v>21560</v>
      </c>
      <c r="E1121" s="91"/>
      <c r="F1121" s="91" t="s">
        <v>21561</v>
      </c>
      <c r="G1121" s="91"/>
    </row>
    <row r="1122">
      <c r="A1122" s="9" t="s">
        <v>234</v>
      </c>
      <c r="B1122" s="18" t="s">
        <v>8168</v>
      </c>
      <c r="C1122" s="9" t="s">
        <v>21562</v>
      </c>
      <c r="D1122" s="89" t="s">
        <v>21563</v>
      </c>
      <c r="E1122" s="91"/>
      <c r="F1122" s="91" t="s">
        <v>21561</v>
      </c>
      <c r="G1122" s="91"/>
    </row>
    <row r="1123">
      <c r="A1123" s="9" t="s">
        <v>234</v>
      </c>
      <c r="B1123" s="18" t="s">
        <v>8168</v>
      </c>
      <c r="C1123" s="9" t="s">
        <v>21564</v>
      </c>
      <c r="D1123" s="89" t="s">
        <v>20856</v>
      </c>
      <c r="E1123" s="91"/>
      <c r="F1123" s="91" t="s">
        <v>21561</v>
      </c>
      <c r="G1123" s="91"/>
    </row>
    <row r="1124">
      <c r="A1124" s="9" t="s">
        <v>234</v>
      </c>
      <c r="B1124" s="18" t="s">
        <v>8168</v>
      </c>
      <c r="C1124" s="9" t="s">
        <v>21565</v>
      </c>
      <c r="D1124" s="89" t="s">
        <v>21566</v>
      </c>
      <c r="E1124" s="91"/>
      <c r="F1124" s="91" t="s">
        <v>21567</v>
      </c>
      <c r="G1124" s="91"/>
    </row>
    <row r="1125">
      <c r="A1125" s="60" t="s">
        <v>366</v>
      </c>
    </row>
    <row r="1126">
      <c r="A1126" s="9" t="s">
        <v>248</v>
      </c>
      <c r="B1126" s="18" t="s">
        <v>368</v>
      </c>
      <c r="C1126" s="9"/>
      <c r="D1126" s="89"/>
      <c r="E1126" s="91" t="s">
        <v>14077</v>
      </c>
      <c r="F1126" s="91" t="s">
        <v>21568</v>
      </c>
      <c r="G1126" s="91"/>
    </row>
    <row r="1127">
      <c r="A1127" s="9" t="s">
        <v>368</v>
      </c>
      <c r="B1127" s="18" t="s">
        <v>21569</v>
      </c>
      <c r="C1127" s="9"/>
      <c r="D1127" s="89"/>
      <c r="E1127" s="91" t="s">
        <v>21570</v>
      </c>
      <c r="F1127" s="91" t="s">
        <v>21542</v>
      </c>
      <c r="G1127" s="91"/>
    </row>
    <row r="1128">
      <c r="A1128" s="190" t="s">
        <v>21571</v>
      </c>
    </row>
    <row r="1129">
      <c r="A1129" s="9" t="s">
        <v>248</v>
      </c>
      <c r="B1129" s="18" t="s">
        <v>5459</v>
      </c>
      <c r="C1129" s="91" t="s">
        <v>9708</v>
      </c>
      <c r="D1129" s="91" t="s">
        <v>21572</v>
      </c>
      <c r="E1129" s="91"/>
      <c r="F1129" s="91" t="s">
        <v>21573</v>
      </c>
      <c r="G1129" s="91"/>
    </row>
    <row r="1130">
      <c r="A1130" s="190" t="s">
        <v>21574</v>
      </c>
    </row>
    <row r="1131">
      <c r="A1131" s="9" t="s">
        <v>248</v>
      </c>
      <c r="B1131" s="18" t="s">
        <v>368</v>
      </c>
      <c r="C1131" s="9"/>
      <c r="D1131" s="89"/>
      <c r="E1131" s="91" t="s">
        <v>14077</v>
      </c>
      <c r="F1131" s="91" t="s">
        <v>21575</v>
      </c>
      <c r="G1131" s="91"/>
    </row>
    <row r="1132">
      <c r="A1132" s="190" t="s">
        <v>21576</v>
      </c>
    </row>
    <row r="1133">
      <c r="A1133" s="9" t="s">
        <v>4788</v>
      </c>
      <c r="B1133" s="18" t="s">
        <v>15320</v>
      </c>
      <c r="C1133" s="91"/>
      <c r="D1133" s="91"/>
      <c r="E1133" s="91"/>
      <c r="F1133" s="91" t="s">
        <v>21577</v>
      </c>
      <c r="G1133" s="91"/>
    </row>
    <row r="1134">
      <c r="A1134" s="190" t="s">
        <v>21578</v>
      </c>
    </row>
    <row r="1135">
      <c r="A1135" s="9" t="s">
        <v>3600</v>
      </c>
      <c r="B1135" s="18" t="s">
        <v>21579</v>
      </c>
      <c r="C1135" s="91" t="s">
        <v>21580</v>
      </c>
      <c r="D1135" s="91" t="s">
        <v>21581</v>
      </c>
      <c r="E1135" s="91" t="s">
        <v>21582</v>
      </c>
      <c r="F1135" s="91" t="s">
        <v>21583</v>
      </c>
      <c r="G1135" s="91"/>
    </row>
    <row r="1136">
      <c r="A1136" s="9" t="s">
        <v>3600</v>
      </c>
      <c r="B1136" s="18" t="s">
        <v>21579</v>
      </c>
      <c r="C1136" s="91" t="s">
        <v>3604</v>
      </c>
      <c r="D1136" s="91" t="s">
        <v>21584</v>
      </c>
      <c r="E1136" s="91" t="s">
        <v>21585</v>
      </c>
      <c r="F1136" s="91" t="s">
        <v>21583</v>
      </c>
      <c r="G1136" s="91"/>
    </row>
    <row r="1137">
      <c r="A1137" s="9" t="s">
        <v>388</v>
      </c>
      <c r="B1137" s="18" t="s">
        <v>18633</v>
      </c>
      <c r="C1137" s="91" t="s">
        <v>21586</v>
      </c>
      <c r="D1137" s="91" t="s">
        <v>21587</v>
      </c>
      <c r="E1137" s="91"/>
      <c r="F1137" s="91" t="s">
        <v>21588</v>
      </c>
      <c r="G1137" s="91"/>
    </row>
    <row r="1138">
      <c r="A1138" s="9" t="s">
        <v>234</v>
      </c>
      <c r="B1138" s="18" t="s">
        <v>13738</v>
      </c>
      <c r="C1138" s="91" t="s">
        <v>21589</v>
      </c>
      <c r="D1138" s="91" t="s">
        <v>13740</v>
      </c>
      <c r="E1138" s="91" t="s">
        <v>21590</v>
      </c>
      <c r="F1138" s="91" t="s">
        <v>21588</v>
      </c>
      <c r="G1138" s="91"/>
    </row>
    <row r="1139">
      <c r="A1139" s="67" t="s">
        <v>366</v>
      </c>
    </row>
    <row r="1140">
      <c r="A1140" s="9" t="s">
        <v>3600</v>
      </c>
      <c r="B1140" s="18" t="s">
        <v>368</v>
      </c>
      <c r="C1140" s="91"/>
      <c r="D1140" s="91"/>
      <c r="E1140" s="91" t="s">
        <v>21591</v>
      </c>
      <c r="F1140" s="91" t="s">
        <v>21583</v>
      </c>
      <c r="G1140" s="91"/>
    </row>
    <row r="1141">
      <c r="A1141" s="190" t="s">
        <v>21592</v>
      </c>
    </row>
    <row r="1142">
      <c r="A1142" s="9" t="s">
        <v>326</v>
      </c>
      <c r="B1142" s="18" t="s">
        <v>2015</v>
      </c>
      <c r="C1142" s="9" t="s">
        <v>10147</v>
      </c>
      <c r="D1142" s="89" t="s">
        <v>10148</v>
      </c>
      <c r="E1142" s="91"/>
      <c r="F1142" s="89" t="s">
        <v>21593</v>
      </c>
      <c r="G1142" s="91"/>
    </row>
    <row r="1143">
      <c r="A1143" s="9" t="s">
        <v>248</v>
      </c>
      <c r="B1143" s="18" t="s">
        <v>368</v>
      </c>
      <c r="C1143" s="9"/>
      <c r="D1143" s="89"/>
      <c r="E1143" s="91" t="s">
        <v>14077</v>
      </c>
      <c r="F1143" s="91" t="s">
        <v>21594</v>
      </c>
      <c r="G1143" s="91"/>
    </row>
    <row r="1144">
      <c r="A1144" s="9" t="s">
        <v>234</v>
      </c>
      <c r="B1144" s="18" t="s">
        <v>1115</v>
      </c>
      <c r="C1144" s="9" t="s">
        <v>4398</v>
      </c>
      <c r="D1144" s="89" t="s">
        <v>4399</v>
      </c>
      <c r="E1144" s="91"/>
      <c r="F1144" s="91" t="s">
        <v>21595</v>
      </c>
      <c r="G1144" s="91"/>
    </row>
    <row r="1145">
      <c r="A1145" s="9" t="s">
        <v>234</v>
      </c>
      <c r="B1145" s="18" t="s">
        <v>1115</v>
      </c>
      <c r="C1145" s="9" t="s">
        <v>21596</v>
      </c>
      <c r="D1145" s="89" t="s">
        <v>21597</v>
      </c>
      <c r="E1145" s="91"/>
      <c r="F1145" s="91" t="s">
        <v>21598</v>
      </c>
      <c r="G1145" s="91"/>
    </row>
    <row r="1146">
      <c r="A1146" s="190" t="s">
        <v>21599</v>
      </c>
    </row>
    <row r="1147">
      <c r="A1147" s="9" t="s">
        <v>2927</v>
      </c>
      <c r="B1147" s="18" t="s">
        <v>21600</v>
      </c>
      <c r="C1147" s="91"/>
      <c r="D1147" s="91"/>
      <c r="E1147" s="91"/>
      <c r="F1147" s="43" t="s">
        <v>21601</v>
      </c>
      <c r="G1147" s="91"/>
    </row>
    <row r="1148">
      <c r="A1148" s="9" t="s">
        <v>248</v>
      </c>
      <c r="B1148" s="18" t="s">
        <v>368</v>
      </c>
      <c r="C1148" s="9"/>
      <c r="D1148" s="89"/>
      <c r="E1148" s="91" t="s">
        <v>14077</v>
      </c>
      <c r="F1148" s="43" t="s">
        <v>21602</v>
      </c>
      <c r="G1148" s="91"/>
    </row>
    <row r="1149">
      <c r="A1149" s="190" t="s">
        <v>21603</v>
      </c>
    </row>
    <row r="1150">
      <c r="A1150" s="9" t="s">
        <v>234</v>
      </c>
      <c r="B1150" s="18" t="s">
        <v>1115</v>
      </c>
      <c r="C1150" s="91" t="s">
        <v>20021</v>
      </c>
      <c r="D1150" s="91" t="s">
        <v>21604</v>
      </c>
      <c r="E1150" s="91"/>
      <c r="F1150" s="91" t="s">
        <v>21605</v>
      </c>
      <c r="G1150" s="91"/>
    </row>
    <row r="1151">
      <c r="A1151" s="9" t="s">
        <v>234</v>
      </c>
      <c r="B1151" s="18" t="s">
        <v>1115</v>
      </c>
      <c r="C1151" s="91" t="s">
        <v>13708</v>
      </c>
      <c r="D1151" s="91" t="s">
        <v>21606</v>
      </c>
      <c r="E1151" s="91"/>
      <c r="F1151" s="91" t="s">
        <v>21605</v>
      </c>
      <c r="G1151" s="91"/>
    </row>
    <row r="1152">
      <c r="A1152" s="9" t="s">
        <v>234</v>
      </c>
      <c r="B1152" s="18" t="s">
        <v>1115</v>
      </c>
      <c r="C1152" s="91" t="s">
        <v>13708</v>
      </c>
      <c r="D1152" s="91" t="s">
        <v>13709</v>
      </c>
      <c r="E1152" s="91"/>
      <c r="F1152" s="91" t="s">
        <v>21605</v>
      </c>
      <c r="G1152" s="91"/>
    </row>
    <row r="1153">
      <c r="A1153" s="9" t="s">
        <v>234</v>
      </c>
      <c r="B1153" s="18" t="s">
        <v>1115</v>
      </c>
      <c r="C1153" s="91" t="s">
        <v>13708</v>
      </c>
      <c r="D1153" s="91" t="s">
        <v>13962</v>
      </c>
      <c r="E1153" s="91"/>
      <c r="F1153" s="91" t="s">
        <v>21605</v>
      </c>
      <c r="G1153" s="91"/>
    </row>
    <row r="1154">
      <c r="A1154" s="190" t="s">
        <v>21607</v>
      </c>
      <c r="B1154" s="190"/>
      <c r="C1154" s="190"/>
      <c r="D1154" s="190"/>
      <c r="E1154" s="190"/>
      <c r="F1154" s="190"/>
      <c r="G1154" s="190"/>
    </row>
    <row r="1155">
      <c r="A1155" s="9" t="s">
        <v>3280</v>
      </c>
      <c r="B1155" s="18" t="s">
        <v>15440</v>
      </c>
      <c r="C1155" s="91" t="s">
        <v>18631</v>
      </c>
      <c r="D1155" s="91" t="s">
        <v>21608</v>
      </c>
      <c r="E1155" s="91"/>
      <c r="F1155" s="91" t="s">
        <v>21609</v>
      </c>
      <c r="G1155" s="91"/>
    </row>
    <row r="1156">
      <c r="A1156" s="9" t="s">
        <v>1035</v>
      </c>
      <c r="B1156" s="18" t="s">
        <v>21610</v>
      </c>
      <c r="C1156" s="91" t="s">
        <v>21611</v>
      </c>
      <c r="D1156" s="91" t="s">
        <v>21612</v>
      </c>
      <c r="E1156" s="91"/>
      <c r="F1156" s="91" t="s">
        <v>21609</v>
      </c>
      <c r="G1156" s="91"/>
    </row>
    <row r="1157">
      <c r="A1157" s="190" t="s">
        <v>21613</v>
      </c>
    </row>
    <row r="1158">
      <c r="A1158" s="9" t="s">
        <v>4788</v>
      </c>
      <c r="B1158" s="18" t="s">
        <v>5289</v>
      </c>
      <c r="C1158" s="9"/>
      <c r="D1158" s="91"/>
      <c r="E1158" s="91" t="s">
        <v>4676</v>
      </c>
      <c r="F1158" s="91" t="s">
        <v>21614</v>
      </c>
      <c r="G1158" s="91"/>
    </row>
    <row r="1159">
      <c r="A1159" s="9" t="s">
        <v>326</v>
      </c>
      <c r="B1159" s="18" t="s">
        <v>368</v>
      </c>
      <c r="C1159" s="9"/>
      <c r="D1159" s="91"/>
      <c r="E1159" s="91" t="s">
        <v>21615</v>
      </c>
      <c r="F1159" s="91" t="s">
        <v>21616</v>
      </c>
      <c r="G1159" s="91"/>
    </row>
    <row r="1160">
      <c r="A1160" s="9" t="s">
        <v>671</v>
      </c>
      <c r="B1160" s="18" t="s">
        <v>17041</v>
      </c>
      <c r="C1160" s="9" t="s">
        <v>17052</v>
      </c>
      <c r="D1160" s="91" t="s">
        <v>17053</v>
      </c>
      <c r="E1160" s="91"/>
      <c r="F1160" s="91" t="s">
        <v>21617</v>
      </c>
      <c r="G1160" s="91"/>
    </row>
    <row r="1161">
      <c r="A1161" s="9" t="s">
        <v>248</v>
      </c>
      <c r="B1161" s="18" t="s">
        <v>4496</v>
      </c>
      <c r="C1161" s="9" t="s">
        <v>4497</v>
      </c>
      <c r="D1161" s="91" t="s">
        <v>21618</v>
      </c>
      <c r="E1161" s="91"/>
      <c r="F1161" s="91" t="s">
        <v>21619</v>
      </c>
      <c r="G1161" s="91"/>
    </row>
    <row r="1162">
      <c r="A1162" s="9" t="s">
        <v>248</v>
      </c>
      <c r="B1162" s="18" t="s">
        <v>4496</v>
      </c>
      <c r="C1162" s="9" t="s">
        <v>4509</v>
      </c>
      <c r="D1162" s="91" t="s">
        <v>16708</v>
      </c>
      <c r="E1162" s="91"/>
      <c r="F1162" s="91" t="s">
        <v>21620</v>
      </c>
      <c r="G1162" s="91"/>
    </row>
    <row r="1163">
      <c r="A1163" s="9" t="s">
        <v>248</v>
      </c>
      <c r="B1163" s="18" t="s">
        <v>9484</v>
      </c>
      <c r="C1163" s="9" t="s">
        <v>4581</v>
      </c>
      <c r="D1163" s="91" t="s">
        <v>9486</v>
      </c>
      <c r="E1163" s="91"/>
      <c r="F1163" s="91" t="s">
        <v>21621</v>
      </c>
      <c r="G1163" s="91"/>
    </row>
    <row r="1164">
      <c r="A1164" s="9" t="s">
        <v>388</v>
      </c>
      <c r="B1164" s="18" t="s">
        <v>1010</v>
      </c>
      <c r="C1164" s="9" t="s">
        <v>1371</v>
      </c>
      <c r="D1164" s="91" t="s">
        <v>21622</v>
      </c>
      <c r="E1164" s="91"/>
      <c r="F1164" s="91" t="s">
        <v>21623</v>
      </c>
      <c r="G1164" s="91"/>
    </row>
    <row r="1165">
      <c r="A1165" s="9" t="s">
        <v>388</v>
      </c>
      <c r="B1165" s="18" t="s">
        <v>1010</v>
      </c>
      <c r="C1165" s="9" t="s">
        <v>1371</v>
      </c>
      <c r="D1165" s="91" t="s">
        <v>1666</v>
      </c>
      <c r="E1165" s="91"/>
      <c r="F1165" s="91" t="s">
        <v>21624</v>
      </c>
      <c r="G1165" s="91"/>
    </row>
    <row r="1166">
      <c r="A1166" s="9" t="s">
        <v>388</v>
      </c>
      <c r="B1166" s="18" t="s">
        <v>1010</v>
      </c>
      <c r="C1166" s="9" t="s">
        <v>1371</v>
      </c>
      <c r="D1166" s="91" t="s">
        <v>11122</v>
      </c>
      <c r="E1166" s="91"/>
      <c r="F1166" s="91" t="s">
        <v>21625</v>
      </c>
      <c r="G1166" s="91"/>
    </row>
    <row r="1167">
      <c r="A1167" s="9" t="s">
        <v>388</v>
      </c>
      <c r="B1167" s="18" t="s">
        <v>1010</v>
      </c>
      <c r="C1167" s="9" t="s">
        <v>1371</v>
      </c>
      <c r="D1167" s="91" t="s">
        <v>21626</v>
      </c>
      <c r="E1167" s="91"/>
      <c r="F1167" s="91" t="s">
        <v>21627</v>
      </c>
      <c r="G1167" s="91"/>
    </row>
    <row r="1168">
      <c r="A1168" s="9" t="s">
        <v>388</v>
      </c>
      <c r="B1168" s="18" t="s">
        <v>1010</v>
      </c>
      <c r="C1168" s="9" t="s">
        <v>1371</v>
      </c>
      <c r="D1168" s="91" t="s">
        <v>2160</v>
      </c>
      <c r="E1168" s="91"/>
      <c r="F1168" s="91" t="s">
        <v>21628</v>
      </c>
      <c r="G1168" s="91"/>
    </row>
    <row r="1169">
      <c r="A1169" s="9" t="s">
        <v>388</v>
      </c>
      <c r="B1169" s="18" t="s">
        <v>1010</v>
      </c>
      <c r="C1169" s="9" t="s">
        <v>1371</v>
      </c>
      <c r="D1169" s="91" t="s">
        <v>7206</v>
      </c>
      <c r="E1169" s="91"/>
      <c r="F1169" s="91" t="s">
        <v>21629</v>
      </c>
      <c r="G1169" s="91"/>
    </row>
    <row r="1170">
      <c r="A1170" s="9" t="s">
        <v>388</v>
      </c>
      <c r="B1170" s="18" t="s">
        <v>1010</v>
      </c>
      <c r="C1170" s="9" t="s">
        <v>1371</v>
      </c>
      <c r="D1170" s="91" t="s">
        <v>21630</v>
      </c>
      <c r="E1170" s="91"/>
      <c r="F1170" s="91" t="s">
        <v>21631</v>
      </c>
      <c r="G1170" s="91"/>
    </row>
    <row r="1171">
      <c r="A1171" s="190" t="s">
        <v>21632</v>
      </c>
    </row>
    <row r="1172">
      <c r="A1172" s="9" t="s">
        <v>16850</v>
      </c>
      <c r="B1172" s="18" t="s">
        <v>10755</v>
      </c>
      <c r="C1172" s="91"/>
      <c r="D1172" s="91"/>
      <c r="E1172" s="91"/>
      <c r="F1172" s="91" t="s">
        <v>21633</v>
      </c>
      <c r="G1172" s="91"/>
    </row>
    <row r="1173">
      <c r="A1173" s="9" t="s">
        <v>234</v>
      </c>
      <c r="B1173" s="18" t="s">
        <v>13738</v>
      </c>
      <c r="C1173" s="91" t="s">
        <v>21589</v>
      </c>
      <c r="D1173" s="91" t="s">
        <v>13740</v>
      </c>
      <c r="E1173" s="91" t="s">
        <v>21590</v>
      </c>
      <c r="F1173" s="91" t="s">
        <v>21634</v>
      </c>
      <c r="G1173" s="91"/>
    </row>
    <row r="1174">
      <c r="A1174" s="67" t="s">
        <v>366</v>
      </c>
    </row>
    <row r="1175">
      <c r="A1175" s="9" t="s">
        <v>3600</v>
      </c>
      <c r="B1175" s="18" t="s">
        <v>368</v>
      </c>
      <c r="C1175" s="91"/>
      <c r="D1175" s="91"/>
      <c r="E1175" s="91" t="s">
        <v>21635</v>
      </c>
      <c r="F1175" s="91" t="s">
        <v>21636</v>
      </c>
      <c r="G1175" s="91"/>
    </row>
    <row r="1176">
      <c r="A1176" s="9" t="s">
        <v>3600</v>
      </c>
      <c r="B1176" s="18" t="s">
        <v>21637</v>
      </c>
      <c r="C1176" s="91"/>
      <c r="D1176" s="91"/>
      <c r="E1176" s="91" t="s">
        <v>21638</v>
      </c>
      <c r="F1176" s="91" t="s">
        <v>21636</v>
      </c>
      <c r="G1176" s="91"/>
    </row>
    <row r="1177">
      <c r="A1177" s="190" t="s">
        <v>21639</v>
      </c>
    </row>
    <row r="1178">
      <c r="A1178" s="9" t="s">
        <v>1454</v>
      </c>
      <c r="B1178" s="18" t="s">
        <v>1455</v>
      </c>
      <c r="C1178" s="91" t="s">
        <v>21640</v>
      </c>
      <c r="D1178" s="91" t="s">
        <v>368</v>
      </c>
      <c r="E1178" s="91"/>
      <c r="F1178" s="91" t="s">
        <v>21641</v>
      </c>
      <c r="G1178" s="91"/>
    </row>
    <row r="1179">
      <c r="A1179" s="9" t="s">
        <v>1454</v>
      </c>
      <c r="B1179" s="18" t="s">
        <v>1455</v>
      </c>
      <c r="C1179" s="91" t="s">
        <v>21642</v>
      </c>
      <c r="D1179" s="91" t="s">
        <v>21643</v>
      </c>
      <c r="E1179" s="91"/>
      <c r="F1179" s="91" t="s">
        <v>21641</v>
      </c>
      <c r="G1179" s="91"/>
    </row>
    <row r="1180">
      <c r="A1180" s="9" t="s">
        <v>388</v>
      </c>
      <c r="B1180" s="18" t="s">
        <v>14818</v>
      </c>
      <c r="C1180" s="91"/>
      <c r="D1180" s="91" t="s">
        <v>10070</v>
      </c>
      <c r="E1180" s="91"/>
      <c r="F1180" s="91" t="s">
        <v>21644</v>
      </c>
      <c r="G1180" s="91"/>
    </row>
    <row r="1181">
      <c r="A1181" s="67" t="s">
        <v>366</v>
      </c>
    </row>
    <row r="1182">
      <c r="A1182" s="9" t="s">
        <v>248</v>
      </c>
      <c r="B1182" s="18" t="s">
        <v>368</v>
      </c>
      <c r="C1182" s="91" t="s">
        <v>368</v>
      </c>
      <c r="D1182" s="91" t="s">
        <v>368</v>
      </c>
      <c r="E1182" s="91" t="s">
        <v>10184</v>
      </c>
      <c r="F1182" s="91" t="s">
        <v>21645</v>
      </c>
      <c r="G1182" s="91"/>
    </row>
    <row r="1183">
      <c r="A1183" s="190" t="s">
        <v>21646</v>
      </c>
    </row>
    <row r="1184">
      <c r="A1184" s="9" t="s">
        <v>326</v>
      </c>
      <c r="B1184" s="18" t="s">
        <v>2009</v>
      </c>
      <c r="C1184" s="91" t="s">
        <v>8235</v>
      </c>
      <c r="D1184" s="91" t="s">
        <v>8236</v>
      </c>
      <c r="E1184" s="91"/>
      <c r="F1184" s="91" t="s">
        <v>21647</v>
      </c>
      <c r="G1184" s="91"/>
    </row>
    <row r="1185">
      <c r="A1185" s="190" t="s">
        <v>21648</v>
      </c>
    </row>
    <row r="1186">
      <c r="A1186" s="9" t="s">
        <v>316</v>
      </c>
      <c r="B1186" s="18" t="s">
        <v>4517</v>
      </c>
      <c r="C1186" s="91" t="s">
        <v>21649</v>
      </c>
      <c r="D1186" s="91" t="s">
        <v>21650</v>
      </c>
      <c r="E1186" s="91"/>
      <c r="F1186" s="91" t="s">
        <v>21651</v>
      </c>
      <c r="G1186" s="91"/>
    </row>
    <row r="1187">
      <c r="A1187" s="190" t="s">
        <v>21652</v>
      </c>
    </row>
    <row r="1188">
      <c r="A1188" s="9" t="s">
        <v>388</v>
      </c>
      <c r="B1188" s="18" t="s">
        <v>10544</v>
      </c>
      <c r="C1188" s="91"/>
      <c r="D1188" s="91" t="s">
        <v>21653</v>
      </c>
      <c r="E1188" s="91"/>
      <c r="F1188" s="91" t="s">
        <v>21654</v>
      </c>
      <c r="G1188" s="91"/>
    </row>
    <row r="1189">
      <c r="A1189" s="190" t="s">
        <v>21655</v>
      </c>
    </row>
    <row r="1190">
      <c r="A1190" s="9" t="s">
        <v>316</v>
      </c>
      <c r="B1190" s="18" t="s">
        <v>9385</v>
      </c>
      <c r="C1190" s="91" t="s">
        <v>21656</v>
      </c>
      <c r="D1190" s="91" t="s">
        <v>21657</v>
      </c>
      <c r="E1190" s="91"/>
      <c r="F1190" s="91" t="s">
        <v>21658</v>
      </c>
      <c r="G1190" s="91"/>
    </row>
    <row r="1191">
      <c r="A1191" s="9" t="s">
        <v>326</v>
      </c>
      <c r="B1191" s="18" t="s">
        <v>10673</v>
      </c>
      <c r="C1191" s="91"/>
      <c r="D1191" s="91"/>
      <c r="E1191" s="91"/>
      <c r="F1191" s="91"/>
      <c r="G1191" s="91"/>
    </row>
    <row r="1192">
      <c r="A1192" s="9" t="s">
        <v>248</v>
      </c>
      <c r="B1192" s="18" t="s">
        <v>18437</v>
      </c>
      <c r="C1192" s="91" t="s">
        <v>13213</v>
      </c>
      <c r="D1192" s="91" t="s">
        <v>21659</v>
      </c>
      <c r="E1192" s="91"/>
      <c r="F1192" s="91" t="s">
        <v>14116</v>
      </c>
      <c r="G1192" s="91"/>
    </row>
    <row r="1193">
      <c r="A1193" s="9" t="s">
        <v>248</v>
      </c>
      <c r="B1193" s="18" t="s">
        <v>18437</v>
      </c>
      <c r="C1193" s="91" t="s">
        <v>13213</v>
      </c>
      <c r="D1193" s="91" t="s">
        <v>21660</v>
      </c>
      <c r="E1193" s="91"/>
      <c r="F1193" s="91" t="s">
        <v>21661</v>
      </c>
      <c r="G1193" s="91"/>
    </row>
    <row r="1194">
      <c r="A1194" s="9" t="s">
        <v>234</v>
      </c>
      <c r="B1194" s="18" t="s">
        <v>1115</v>
      </c>
      <c r="C1194" s="91" t="s">
        <v>3041</v>
      </c>
      <c r="D1194" s="91" t="s">
        <v>21662</v>
      </c>
      <c r="E1194" s="91"/>
      <c r="F1194" s="91" t="s">
        <v>21663</v>
      </c>
      <c r="G1194" s="91"/>
    </row>
    <row r="1195">
      <c r="A1195" s="9" t="s">
        <v>234</v>
      </c>
      <c r="B1195" s="18" t="s">
        <v>21664</v>
      </c>
      <c r="C1195" s="91"/>
      <c r="D1195" s="91" t="s">
        <v>21665</v>
      </c>
      <c r="E1195" s="91"/>
      <c r="F1195" s="91" t="s">
        <v>21663</v>
      </c>
      <c r="G1195" s="91"/>
    </row>
    <row r="1196">
      <c r="A1196" s="190" t="s">
        <v>21666</v>
      </c>
    </row>
    <row r="1197">
      <c r="A1197" s="9" t="s">
        <v>248</v>
      </c>
      <c r="B1197" s="18" t="s">
        <v>11069</v>
      </c>
      <c r="C1197" s="91" t="s">
        <v>4581</v>
      </c>
      <c r="D1197" s="91" t="s">
        <v>21039</v>
      </c>
      <c r="E1197" s="91"/>
      <c r="F1197" s="91" t="s">
        <v>607</v>
      </c>
      <c r="G1197" s="91"/>
    </row>
    <row r="1198">
      <c r="A1198" s="9" t="s">
        <v>388</v>
      </c>
      <c r="B1198" s="18" t="s">
        <v>1010</v>
      </c>
      <c r="C1198" s="91"/>
      <c r="D1198" s="91"/>
      <c r="E1198" s="91"/>
      <c r="F1198" s="91"/>
      <c r="G1198" s="91"/>
    </row>
    <row r="1199">
      <c r="A1199" s="190" t="s">
        <v>21667</v>
      </c>
    </row>
    <row r="1200">
      <c r="A1200" s="9" t="s">
        <v>326</v>
      </c>
      <c r="B1200" s="18" t="s">
        <v>21668</v>
      </c>
      <c r="C1200" s="91"/>
      <c r="D1200" s="91" t="s">
        <v>21669</v>
      </c>
      <c r="E1200" s="91"/>
      <c r="F1200" s="91" t="s">
        <v>21670</v>
      </c>
      <c r="G1200" s="91"/>
    </row>
    <row r="1201">
      <c r="A1201" s="9" t="s">
        <v>388</v>
      </c>
      <c r="B1201" s="18" t="s">
        <v>1010</v>
      </c>
      <c r="C1201" s="91" t="s">
        <v>10865</v>
      </c>
      <c r="D1201" s="91" t="s">
        <v>4751</v>
      </c>
      <c r="E1201" s="91"/>
      <c r="F1201" s="91" t="s">
        <v>21671</v>
      </c>
      <c r="G1201" s="91"/>
    </row>
    <row r="1202">
      <c r="A1202" s="9" t="s">
        <v>248</v>
      </c>
      <c r="B1202" s="18" t="s">
        <v>5459</v>
      </c>
      <c r="C1202" s="91" t="s">
        <v>4509</v>
      </c>
      <c r="D1202" s="91" t="s">
        <v>21672</v>
      </c>
      <c r="E1202" s="91"/>
      <c r="F1202" s="91" t="s">
        <v>21673</v>
      </c>
      <c r="G1202" s="91"/>
    </row>
    <row r="1203">
      <c r="A1203" s="9" t="s">
        <v>234</v>
      </c>
      <c r="B1203" s="18" t="s">
        <v>20587</v>
      </c>
      <c r="C1203" s="91" t="s">
        <v>21674</v>
      </c>
      <c r="D1203" s="91" t="s">
        <v>21675</v>
      </c>
      <c r="E1203" s="91"/>
      <c r="F1203" s="91" t="s">
        <v>21676</v>
      </c>
      <c r="G1203" s="91"/>
    </row>
    <row r="1204">
      <c r="A1204" s="9" t="s">
        <v>234</v>
      </c>
      <c r="B1204" s="18" t="s">
        <v>20587</v>
      </c>
      <c r="C1204" s="91" t="s">
        <v>21677</v>
      </c>
      <c r="D1204" s="91" t="s">
        <v>21678</v>
      </c>
      <c r="E1204" s="91"/>
      <c r="F1204" s="91" t="s">
        <v>21676</v>
      </c>
      <c r="G1204" s="91"/>
    </row>
    <row r="1205">
      <c r="A1205" s="190" t="s">
        <v>21679</v>
      </c>
    </row>
    <row r="1206">
      <c r="A1206" s="9" t="s">
        <v>326</v>
      </c>
      <c r="B1206" s="18" t="s">
        <v>21680</v>
      </c>
      <c r="C1206" s="91" t="s">
        <v>21681</v>
      </c>
      <c r="D1206" s="91" t="s">
        <v>21682</v>
      </c>
      <c r="E1206" s="91"/>
      <c r="F1206" s="91" t="s">
        <v>21683</v>
      </c>
      <c r="G1206" s="91"/>
    </row>
    <row r="1207">
      <c r="A1207" s="190" t="s">
        <v>21684</v>
      </c>
    </row>
    <row r="1208">
      <c r="A1208" s="9" t="s">
        <v>326</v>
      </c>
      <c r="B1208" s="18" t="s">
        <v>17617</v>
      </c>
      <c r="C1208" s="91" t="s">
        <v>21685</v>
      </c>
      <c r="D1208" s="91" t="s">
        <v>17620</v>
      </c>
      <c r="E1208" s="91"/>
      <c r="F1208" s="91" t="s">
        <v>5437</v>
      </c>
      <c r="G1208" s="91"/>
    </row>
    <row r="1209">
      <c r="A1209" s="9" t="s">
        <v>326</v>
      </c>
      <c r="B1209" s="18" t="s">
        <v>17617</v>
      </c>
      <c r="C1209" s="91" t="s">
        <v>21685</v>
      </c>
      <c r="D1209" s="91" t="s">
        <v>21686</v>
      </c>
      <c r="E1209" s="91"/>
      <c r="F1209" s="91"/>
      <c r="G1209" s="91"/>
    </row>
    <row r="1210">
      <c r="A1210" s="9" t="s">
        <v>326</v>
      </c>
      <c r="B1210" s="18" t="s">
        <v>17617</v>
      </c>
      <c r="C1210" s="91" t="s">
        <v>21687</v>
      </c>
      <c r="D1210" s="91" t="s">
        <v>21688</v>
      </c>
      <c r="E1210" s="91"/>
      <c r="F1210" s="91" t="s">
        <v>21689</v>
      </c>
      <c r="G1210" s="91"/>
    </row>
    <row r="1211">
      <c r="A1211" s="9" t="s">
        <v>326</v>
      </c>
      <c r="B1211" s="18" t="s">
        <v>658</v>
      </c>
      <c r="C1211" s="91"/>
      <c r="D1211" s="91"/>
      <c r="E1211" s="91"/>
      <c r="F1211" s="91"/>
      <c r="G1211" s="91"/>
    </row>
    <row r="1212">
      <c r="A1212" s="9" t="s">
        <v>248</v>
      </c>
      <c r="B1212" s="18" t="s">
        <v>5459</v>
      </c>
      <c r="C1212" s="91" t="s">
        <v>6721</v>
      </c>
      <c r="D1212" s="91" t="s">
        <v>15257</v>
      </c>
      <c r="E1212" s="91"/>
      <c r="F1212" s="91" t="s">
        <v>639</v>
      </c>
      <c r="G1212" s="91"/>
    </row>
    <row r="1213">
      <c r="A1213" s="9" t="s">
        <v>248</v>
      </c>
      <c r="B1213" s="18" t="s">
        <v>18437</v>
      </c>
      <c r="C1213" s="91" t="s">
        <v>13213</v>
      </c>
      <c r="D1213" s="91" t="s">
        <v>16205</v>
      </c>
      <c r="E1213" s="91"/>
      <c r="F1213" s="91" t="s">
        <v>21690</v>
      </c>
      <c r="G1213" s="91"/>
    </row>
    <row r="1214">
      <c r="A1214" s="9" t="s">
        <v>234</v>
      </c>
      <c r="B1214" s="18" t="s">
        <v>21691</v>
      </c>
      <c r="C1214" s="91"/>
      <c r="D1214" s="91" t="s">
        <v>21692</v>
      </c>
      <c r="E1214" s="91"/>
      <c r="F1214" s="91" t="s">
        <v>21693</v>
      </c>
      <c r="G1214" s="91"/>
    </row>
    <row r="1215">
      <c r="A1215" s="190" t="s">
        <v>21694</v>
      </c>
    </row>
    <row r="1216">
      <c r="A1216" s="9" t="s">
        <v>230</v>
      </c>
      <c r="B1216" s="18" t="s">
        <v>12759</v>
      </c>
      <c r="C1216" s="91" t="s">
        <v>6093</v>
      </c>
      <c r="D1216" s="91" t="s">
        <v>21695</v>
      </c>
      <c r="E1216" s="91"/>
      <c r="F1216" s="91" t="s">
        <v>21696</v>
      </c>
      <c r="G1216" s="91"/>
    </row>
    <row r="1217">
      <c r="A1217" s="9" t="s">
        <v>248</v>
      </c>
      <c r="B1217" s="18" t="s">
        <v>4496</v>
      </c>
      <c r="C1217" s="91" t="s">
        <v>4497</v>
      </c>
      <c r="D1217" s="91" t="s">
        <v>17433</v>
      </c>
      <c r="E1217" s="91"/>
      <c r="F1217" s="91" t="s">
        <v>21697</v>
      </c>
      <c r="G1217" s="91"/>
    </row>
    <row r="1218">
      <c r="A1218" s="9" t="s">
        <v>2927</v>
      </c>
      <c r="B1218" s="18" t="s">
        <v>21698</v>
      </c>
      <c r="C1218" s="91"/>
      <c r="D1218" s="91"/>
      <c r="E1218" s="91"/>
      <c r="F1218" s="91" t="s">
        <v>21697</v>
      </c>
      <c r="G1218" s="91"/>
    </row>
    <row r="1219">
      <c r="A1219" s="190" t="s">
        <v>21699</v>
      </c>
      <c r="B1219" s="190"/>
      <c r="C1219" s="190"/>
      <c r="D1219" s="190"/>
      <c r="E1219" s="190"/>
      <c r="F1219" s="190"/>
      <c r="G1219" s="190"/>
    </row>
    <row r="1220">
      <c r="A1220" s="9" t="s">
        <v>248</v>
      </c>
      <c r="B1220" s="18" t="s">
        <v>368</v>
      </c>
      <c r="C1220" s="9"/>
      <c r="D1220" s="89"/>
      <c r="E1220" s="91" t="s">
        <v>14077</v>
      </c>
      <c r="F1220" s="43" t="s">
        <v>4610</v>
      </c>
      <c r="G1220" s="91"/>
    </row>
    <row r="1221">
      <c r="A1221" s="190" t="s">
        <v>21700</v>
      </c>
    </row>
    <row r="1222">
      <c r="A1222" s="9" t="s">
        <v>388</v>
      </c>
      <c r="B1222" s="18" t="s">
        <v>1010</v>
      </c>
      <c r="C1222" s="9" t="s">
        <v>2167</v>
      </c>
      <c r="D1222" s="91" t="s">
        <v>2168</v>
      </c>
      <c r="E1222" s="91"/>
      <c r="F1222" s="91" t="s">
        <v>21701</v>
      </c>
      <c r="G1222" s="91"/>
    </row>
    <row r="1223">
      <c r="A1223" s="190" t="s">
        <v>21702</v>
      </c>
    </row>
    <row r="1224">
      <c r="A1224" s="9" t="s">
        <v>1402</v>
      </c>
      <c r="B1224" s="18" t="s">
        <v>1403</v>
      </c>
      <c r="C1224" s="9"/>
      <c r="D1224" s="91"/>
      <c r="E1224" s="91"/>
      <c r="F1224" s="91" t="s">
        <v>7611</v>
      </c>
      <c r="G1224" s="91"/>
    </row>
    <row r="1225">
      <c r="A1225" s="190" t="s">
        <v>21703</v>
      </c>
    </row>
    <row r="1226">
      <c r="A1226" s="9" t="s">
        <v>326</v>
      </c>
      <c r="B1226" s="18" t="s">
        <v>17617</v>
      </c>
      <c r="C1226" s="91" t="s">
        <v>21685</v>
      </c>
      <c r="D1226" s="91" t="s">
        <v>21704</v>
      </c>
      <c r="E1226" s="91"/>
      <c r="F1226" s="91" t="s">
        <v>10792</v>
      </c>
      <c r="G1226" s="91"/>
    </row>
    <row r="1227">
      <c r="A1227" s="9" t="s">
        <v>326</v>
      </c>
      <c r="B1227" s="18" t="s">
        <v>17617</v>
      </c>
      <c r="C1227" s="91" t="s">
        <v>21705</v>
      </c>
      <c r="D1227" s="91" t="s">
        <v>1021</v>
      </c>
      <c r="E1227" s="91" t="s">
        <v>21706</v>
      </c>
      <c r="F1227" s="91" t="s">
        <v>21707</v>
      </c>
      <c r="G1227" s="91"/>
    </row>
    <row r="1228">
      <c r="A1228" s="190" t="s">
        <v>21708</v>
      </c>
    </row>
    <row r="1229">
      <c r="A1229" s="9" t="s">
        <v>248</v>
      </c>
      <c r="B1229" s="18" t="s">
        <v>5459</v>
      </c>
      <c r="C1229" s="91" t="s">
        <v>6721</v>
      </c>
      <c r="D1229" s="91" t="s">
        <v>21709</v>
      </c>
      <c r="E1229" s="91"/>
      <c r="F1229" s="91" t="s">
        <v>21710</v>
      </c>
      <c r="G1229" s="91"/>
    </row>
    <row r="1230">
      <c r="A1230" s="190" t="s">
        <v>21711</v>
      </c>
    </row>
    <row r="1231">
      <c r="A1231" s="9" t="s">
        <v>248</v>
      </c>
      <c r="B1231" s="18" t="s">
        <v>4496</v>
      </c>
      <c r="C1231" s="9" t="s">
        <v>4504</v>
      </c>
      <c r="D1231" s="9" t="s">
        <v>9709</v>
      </c>
      <c r="E1231" s="91"/>
      <c r="F1231" s="661" t="s">
        <v>152</v>
      </c>
      <c r="G1231" s="91"/>
    </row>
    <row r="1232">
      <c r="A1232" s="9" t="s">
        <v>2927</v>
      </c>
      <c r="B1232" s="18" t="s">
        <v>21600</v>
      </c>
      <c r="C1232" s="91"/>
      <c r="D1232" s="91"/>
      <c r="E1232" s="91"/>
      <c r="F1232" s="661" t="s">
        <v>152</v>
      </c>
      <c r="G1232" s="91"/>
    </row>
    <row r="1233">
      <c r="A1233" s="190" t="s">
        <v>21712</v>
      </c>
    </row>
    <row r="1234">
      <c r="A1234" s="9" t="s">
        <v>316</v>
      </c>
      <c r="B1234" s="18" t="s">
        <v>4651</v>
      </c>
      <c r="C1234" s="91" t="s">
        <v>21713</v>
      </c>
      <c r="D1234" s="91" t="s">
        <v>21714</v>
      </c>
      <c r="E1234" s="91"/>
      <c r="F1234" s="91" t="s">
        <v>21715</v>
      </c>
      <c r="G1234" s="91"/>
    </row>
    <row r="1235">
      <c r="A1235" s="9" t="s">
        <v>326</v>
      </c>
      <c r="B1235" s="18" t="s">
        <v>17617</v>
      </c>
      <c r="C1235" s="91" t="s">
        <v>21716</v>
      </c>
      <c r="D1235" s="91" t="s">
        <v>21717</v>
      </c>
      <c r="E1235" s="91"/>
      <c r="F1235" s="91" t="s">
        <v>21718</v>
      </c>
      <c r="G1235" s="91"/>
    </row>
    <row r="1236">
      <c r="A1236" s="13" t="s">
        <v>326</v>
      </c>
      <c r="B1236" s="189" t="s">
        <v>17617</v>
      </c>
      <c r="C1236" s="43" t="s">
        <v>21685</v>
      </c>
      <c r="D1236" s="91" t="s">
        <v>21686</v>
      </c>
      <c r="E1236" s="91"/>
      <c r="F1236" s="91" t="s">
        <v>10792</v>
      </c>
      <c r="G1236" s="91"/>
    </row>
    <row r="1237">
      <c r="A1237" s="13" t="s">
        <v>326</v>
      </c>
      <c r="B1237" s="189" t="s">
        <v>17617</v>
      </c>
      <c r="C1237" s="43" t="s">
        <v>21705</v>
      </c>
      <c r="D1237" s="91" t="s">
        <v>21719</v>
      </c>
      <c r="E1237" s="91"/>
      <c r="F1237" s="91" t="s">
        <v>10792</v>
      </c>
      <c r="G1237" s="91"/>
    </row>
    <row r="1238">
      <c r="A1238" s="9" t="s">
        <v>1016</v>
      </c>
      <c r="B1238" s="18" t="s">
        <v>5628</v>
      </c>
      <c r="C1238" s="91" t="s">
        <v>21720</v>
      </c>
      <c r="D1238" s="91" t="s">
        <v>18369</v>
      </c>
      <c r="E1238" s="91"/>
      <c r="F1238" s="91" t="s">
        <v>10792</v>
      </c>
      <c r="G1238" s="91"/>
    </row>
    <row r="1239">
      <c r="A1239" s="190" t="s">
        <v>21721</v>
      </c>
    </row>
    <row r="1240">
      <c r="A1240" s="9" t="s">
        <v>4788</v>
      </c>
      <c r="B1240" s="18" t="s">
        <v>7260</v>
      </c>
      <c r="C1240" s="91" t="s">
        <v>7255</v>
      </c>
      <c r="D1240" s="91" t="s">
        <v>21722</v>
      </c>
      <c r="E1240" s="91"/>
      <c r="F1240" s="91" t="s">
        <v>21723</v>
      </c>
      <c r="G1240" s="91"/>
    </row>
    <row r="1241">
      <c r="A1241" s="9" t="s">
        <v>4788</v>
      </c>
      <c r="B1241" s="18" t="s">
        <v>7260</v>
      </c>
      <c r="C1241" s="91" t="s">
        <v>7255</v>
      </c>
      <c r="D1241" s="91" t="s">
        <v>21724</v>
      </c>
      <c r="E1241" s="91"/>
      <c r="F1241" s="91" t="s">
        <v>21723</v>
      </c>
      <c r="G1241" s="91"/>
    </row>
    <row r="1242">
      <c r="A1242" s="9" t="s">
        <v>4788</v>
      </c>
      <c r="B1242" s="18" t="s">
        <v>7260</v>
      </c>
      <c r="C1242" s="91" t="s">
        <v>7255</v>
      </c>
      <c r="D1242" s="91" t="s">
        <v>21725</v>
      </c>
      <c r="E1242" s="91"/>
      <c r="F1242" s="91" t="s">
        <v>21723</v>
      </c>
      <c r="G1242" s="91"/>
    </row>
    <row r="1243">
      <c r="A1243" s="9" t="s">
        <v>4788</v>
      </c>
      <c r="B1243" s="18" t="s">
        <v>7260</v>
      </c>
      <c r="C1243" s="91" t="s">
        <v>7255</v>
      </c>
      <c r="D1243" s="91" t="s">
        <v>21726</v>
      </c>
      <c r="E1243" s="91"/>
      <c r="F1243" s="91" t="s">
        <v>21723</v>
      </c>
      <c r="G1243" s="91"/>
    </row>
    <row r="1244">
      <c r="A1244" s="9" t="s">
        <v>4788</v>
      </c>
      <c r="B1244" s="18" t="s">
        <v>7260</v>
      </c>
      <c r="C1244" s="91" t="s">
        <v>7255</v>
      </c>
      <c r="D1244" s="91" t="s">
        <v>10203</v>
      </c>
      <c r="E1244" s="91"/>
      <c r="F1244" s="91" t="s">
        <v>21723</v>
      </c>
      <c r="G1244" s="91"/>
    </row>
    <row r="1245">
      <c r="A1245" s="9" t="s">
        <v>4788</v>
      </c>
      <c r="B1245" s="18" t="s">
        <v>7260</v>
      </c>
      <c r="C1245" s="91" t="s">
        <v>7255</v>
      </c>
      <c r="D1245" s="91" t="s">
        <v>21727</v>
      </c>
      <c r="E1245" s="91"/>
      <c r="F1245" s="91" t="s">
        <v>21723</v>
      </c>
      <c r="G1245" s="91"/>
    </row>
    <row r="1246">
      <c r="A1246" s="9" t="s">
        <v>4788</v>
      </c>
      <c r="B1246" s="18" t="s">
        <v>7260</v>
      </c>
      <c r="C1246" s="91" t="s">
        <v>7255</v>
      </c>
      <c r="D1246" s="91" t="s">
        <v>21728</v>
      </c>
      <c r="E1246" s="91"/>
      <c r="F1246" s="91" t="s">
        <v>21723</v>
      </c>
      <c r="G1246" s="91"/>
    </row>
    <row r="1247">
      <c r="A1247" s="9" t="s">
        <v>248</v>
      </c>
      <c r="B1247" s="18" t="s">
        <v>21729</v>
      </c>
      <c r="C1247" s="91"/>
      <c r="D1247" s="91" t="s">
        <v>21730</v>
      </c>
      <c r="E1247" s="91"/>
      <c r="F1247" s="91" t="s">
        <v>21731</v>
      </c>
      <c r="G1247" s="91"/>
    </row>
    <row r="1248">
      <c r="A1248" s="9" t="s">
        <v>1016</v>
      </c>
      <c r="B1248" s="18" t="s">
        <v>2924</v>
      </c>
      <c r="C1248" s="91" t="s">
        <v>21732</v>
      </c>
      <c r="D1248" s="91" t="s">
        <v>21733</v>
      </c>
      <c r="E1248" s="91"/>
      <c r="F1248" s="91" t="s">
        <v>21734</v>
      </c>
      <c r="G1248" s="91"/>
    </row>
    <row r="1249">
      <c r="A1249" s="190" t="s">
        <v>21735</v>
      </c>
    </row>
    <row r="1250">
      <c r="A1250" s="9" t="s">
        <v>316</v>
      </c>
      <c r="B1250" s="18" t="s">
        <v>4651</v>
      </c>
      <c r="C1250" s="91" t="s">
        <v>21736</v>
      </c>
      <c r="D1250" s="91" t="s">
        <v>21737</v>
      </c>
      <c r="E1250" s="91"/>
      <c r="F1250" s="91" t="s">
        <v>21738</v>
      </c>
      <c r="G1250" s="91"/>
    </row>
    <row r="1251">
      <c r="A1251" s="190" t="s">
        <v>21739</v>
      </c>
    </row>
    <row r="1252">
      <c r="A1252" s="9" t="s">
        <v>687</v>
      </c>
      <c r="B1252" s="18" t="s">
        <v>1638</v>
      </c>
      <c r="C1252" s="91" t="s">
        <v>9551</v>
      </c>
      <c r="D1252" s="91" t="s">
        <v>21740</v>
      </c>
      <c r="E1252" s="91"/>
      <c r="F1252" s="91" t="s">
        <v>21741</v>
      </c>
      <c r="G1252" s="91"/>
    </row>
    <row r="1253">
      <c r="A1253" s="9" t="s">
        <v>687</v>
      </c>
      <c r="B1253" s="18" t="s">
        <v>1638</v>
      </c>
      <c r="C1253" s="91" t="s">
        <v>9551</v>
      </c>
      <c r="D1253" s="91" t="s">
        <v>21742</v>
      </c>
      <c r="E1253" s="91"/>
      <c r="F1253" s="91" t="s">
        <v>21743</v>
      </c>
      <c r="G1253" s="91"/>
    </row>
    <row r="1254">
      <c r="A1254" s="190" t="s">
        <v>21744</v>
      </c>
    </row>
    <row r="1255">
      <c r="A1255" s="9" t="s">
        <v>4788</v>
      </c>
      <c r="B1255" s="18" t="s">
        <v>7260</v>
      </c>
      <c r="C1255" s="91" t="s">
        <v>10193</v>
      </c>
      <c r="D1255" s="91" t="s">
        <v>21745</v>
      </c>
      <c r="E1255" s="91"/>
      <c r="F1255" s="91" t="s">
        <v>21746</v>
      </c>
      <c r="G1255" s="91"/>
    </row>
    <row r="1256">
      <c r="A1256" s="9" t="s">
        <v>5016</v>
      </c>
      <c r="B1256" s="18" t="s">
        <v>21747</v>
      </c>
      <c r="C1256" s="91" t="s">
        <v>21748</v>
      </c>
      <c r="D1256" s="91" t="s">
        <v>21749</v>
      </c>
      <c r="E1256" s="91"/>
      <c r="F1256" s="91" t="s">
        <v>21750</v>
      </c>
      <c r="G1256" s="91"/>
    </row>
    <row r="1257">
      <c r="A1257" s="9" t="s">
        <v>5016</v>
      </c>
      <c r="B1257" s="31" t="s">
        <v>13374</v>
      </c>
      <c r="C1257" s="91" t="s">
        <v>21751</v>
      </c>
      <c r="D1257" s="91" t="s">
        <v>13376</v>
      </c>
      <c r="E1257" s="91"/>
      <c r="F1257" s="91" t="s">
        <v>21752</v>
      </c>
      <c r="G1257" s="91"/>
    </row>
    <row r="1258">
      <c r="A1258" s="9" t="s">
        <v>5016</v>
      </c>
      <c r="B1258" s="31" t="s">
        <v>13374</v>
      </c>
      <c r="C1258" s="91" t="s">
        <v>21751</v>
      </c>
      <c r="D1258" s="91" t="s">
        <v>21753</v>
      </c>
      <c r="E1258" s="91"/>
      <c r="F1258" s="91" t="s">
        <v>21752</v>
      </c>
      <c r="G1258" s="91"/>
    </row>
    <row r="1259">
      <c r="A1259" s="9" t="s">
        <v>5016</v>
      </c>
      <c r="B1259" s="31" t="s">
        <v>13374</v>
      </c>
      <c r="C1259" s="91" t="s">
        <v>21751</v>
      </c>
      <c r="D1259" s="91" t="s">
        <v>15959</v>
      </c>
      <c r="E1259" s="91"/>
      <c r="F1259" s="91" t="s">
        <v>21752</v>
      </c>
      <c r="G1259" s="91"/>
    </row>
    <row r="1260">
      <c r="A1260" s="9" t="s">
        <v>5016</v>
      </c>
      <c r="B1260" s="31" t="s">
        <v>13374</v>
      </c>
      <c r="C1260" s="91" t="s">
        <v>21751</v>
      </c>
      <c r="D1260" s="91" t="s">
        <v>12290</v>
      </c>
      <c r="E1260" s="91"/>
      <c r="F1260" s="91" t="s">
        <v>21752</v>
      </c>
      <c r="G1260" s="91"/>
    </row>
    <row r="1261">
      <c r="A1261" s="9" t="s">
        <v>5016</v>
      </c>
      <c r="B1261" s="31" t="s">
        <v>13374</v>
      </c>
      <c r="C1261" s="91" t="s">
        <v>21754</v>
      </c>
      <c r="D1261" s="91" t="s">
        <v>1190</v>
      </c>
      <c r="E1261" s="91"/>
      <c r="F1261" s="91" t="s">
        <v>21752</v>
      </c>
      <c r="G1261" s="91"/>
    </row>
    <row r="1262">
      <c r="A1262" s="9" t="s">
        <v>1035</v>
      </c>
      <c r="B1262" s="18" t="s">
        <v>5059</v>
      </c>
      <c r="C1262" s="91"/>
      <c r="D1262" s="91"/>
      <c r="E1262" s="91" t="s">
        <v>21755</v>
      </c>
      <c r="F1262" s="91" t="s">
        <v>21756</v>
      </c>
      <c r="G1262" s="91"/>
    </row>
    <row r="1263">
      <c r="A1263" s="9" t="s">
        <v>234</v>
      </c>
      <c r="B1263" s="18" t="s">
        <v>1115</v>
      </c>
      <c r="C1263" s="91" t="s">
        <v>21757</v>
      </c>
      <c r="D1263" s="91" t="s">
        <v>21758</v>
      </c>
      <c r="E1263" s="91"/>
      <c r="F1263" s="91" t="s">
        <v>21746</v>
      </c>
      <c r="G1263" s="91"/>
    </row>
    <row r="1264">
      <c r="A1264" s="9" t="s">
        <v>234</v>
      </c>
      <c r="B1264" s="18" t="s">
        <v>12336</v>
      </c>
      <c r="C1264" s="91"/>
      <c r="D1264" s="91"/>
      <c r="E1264" s="91" t="s">
        <v>21759</v>
      </c>
      <c r="F1264" s="91"/>
      <c r="G1264" s="91"/>
    </row>
    <row r="1265">
      <c r="A1265" s="9" t="s">
        <v>234</v>
      </c>
      <c r="B1265" s="18" t="s">
        <v>14895</v>
      </c>
      <c r="C1265" s="91"/>
      <c r="D1265" s="91"/>
      <c r="E1265" s="91"/>
      <c r="F1265" s="91" t="s">
        <v>21752</v>
      </c>
      <c r="G1265" s="91"/>
    </row>
    <row r="1266">
      <c r="A1266" s="9" t="s">
        <v>234</v>
      </c>
      <c r="B1266" s="18" t="s">
        <v>11615</v>
      </c>
      <c r="C1266" s="91" t="s">
        <v>21760</v>
      </c>
      <c r="D1266" s="91" t="s">
        <v>21761</v>
      </c>
      <c r="E1266" s="91" t="s">
        <v>21762</v>
      </c>
      <c r="F1266" s="91" t="s">
        <v>21763</v>
      </c>
      <c r="G1266" s="91"/>
    </row>
    <row r="1267">
      <c r="A1267" s="9" t="s">
        <v>234</v>
      </c>
      <c r="B1267" s="18" t="s">
        <v>11615</v>
      </c>
      <c r="C1267" s="91"/>
      <c r="D1267" s="91"/>
      <c r="E1267" s="91" t="s">
        <v>9450</v>
      </c>
      <c r="F1267" s="91" t="s">
        <v>21763</v>
      </c>
      <c r="G1267" s="91"/>
    </row>
    <row r="1268">
      <c r="A1268" s="190" t="s">
        <v>21764</v>
      </c>
    </row>
    <row r="1269">
      <c r="A1269" s="9" t="s">
        <v>7580</v>
      </c>
      <c r="B1269" s="18" t="s">
        <v>7581</v>
      </c>
      <c r="C1269" s="91"/>
      <c r="D1269" s="91"/>
      <c r="E1269" s="91"/>
      <c r="F1269" s="91" t="s">
        <v>21765</v>
      </c>
      <c r="G1269" s="91"/>
    </row>
    <row r="1270">
      <c r="A1270" s="9" t="s">
        <v>1402</v>
      </c>
      <c r="B1270" s="18" t="s">
        <v>1403</v>
      </c>
      <c r="C1270" s="91"/>
      <c r="D1270" s="91"/>
      <c r="E1270" s="91"/>
      <c r="F1270" s="91" t="s">
        <v>21766</v>
      </c>
      <c r="G1270" s="91"/>
    </row>
    <row r="1271">
      <c r="A1271" s="17"/>
      <c r="B1271" s="219"/>
      <c r="C1271" s="17"/>
      <c r="D1271" s="17"/>
      <c r="E1271" s="17"/>
      <c r="F1271" s="17"/>
      <c r="G1271" s="17"/>
    </row>
    <row r="1272">
      <c r="A1272" s="15"/>
    </row>
    <row r="1275">
      <c r="A1275" s="17"/>
    </row>
    <row r="1276">
      <c r="A1276" s="31" t="s">
        <v>19865</v>
      </c>
    </row>
    <row r="1277">
      <c r="A1277" s="17"/>
    </row>
    <row r="1278">
      <c r="A1278" s="1" t="s">
        <v>21767</v>
      </c>
    </row>
    <row r="1279">
      <c r="A1279" s="9" t="s">
        <v>4540</v>
      </c>
      <c r="B1279" s="18" t="s">
        <v>4541</v>
      </c>
      <c r="C1279" s="19" t="s">
        <v>4542</v>
      </c>
      <c r="D1279" s="9" t="s">
        <v>21768</v>
      </c>
      <c r="E1279" s="9" t="s">
        <v>21769</v>
      </c>
      <c r="F1279" s="91" t="s">
        <v>21770</v>
      </c>
      <c r="G1279" s="91"/>
    </row>
    <row r="1280">
      <c r="A1280" s="9" t="s">
        <v>230</v>
      </c>
      <c r="B1280" s="18" t="s">
        <v>10943</v>
      </c>
      <c r="C1280" s="9" t="s">
        <v>2598</v>
      </c>
      <c r="D1280" s="91" t="s">
        <v>11968</v>
      </c>
      <c r="E1280" s="91"/>
      <c r="F1280" s="91" t="s">
        <v>21771</v>
      </c>
      <c r="G1280" s="91"/>
    </row>
    <row r="1281">
      <c r="A1281" s="9" t="s">
        <v>230</v>
      </c>
      <c r="B1281" s="18" t="s">
        <v>368</v>
      </c>
      <c r="C1281" s="9"/>
      <c r="D1281" s="91"/>
      <c r="E1281" s="91" t="s">
        <v>4806</v>
      </c>
      <c r="F1281" s="91" t="s">
        <v>21772</v>
      </c>
      <c r="G1281" s="91"/>
    </row>
    <row r="1282">
      <c r="A1282" s="9" t="s">
        <v>248</v>
      </c>
      <c r="B1282" s="18" t="s">
        <v>5986</v>
      </c>
      <c r="C1282" s="9" t="s">
        <v>21773</v>
      </c>
      <c r="D1282" s="91" t="s">
        <v>368</v>
      </c>
      <c r="E1282" s="91" t="s">
        <v>21774</v>
      </c>
      <c r="F1282" s="91" t="s">
        <v>21775</v>
      </c>
      <c r="G1282" s="91"/>
    </row>
    <row r="1283">
      <c r="A1283" s="9" t="s">
        <v>248</v>
      </c>
      <c r="B1283" s="18" t="s">
        <v>5986</v>
      </c>
      <c r="C1283" s="9" t="s">
        <v>21776</v>
      </c>
      <c r="D1283" s="91" t="s">
        <v>21777</v>
      </c>
      <c r="E1283" s="91" t="s">
        <v>21778</v>
      </c>
      <c r="F1283" s="91" t="s">
        <v>21775</v>
      </c>
      <c r="G1283" s="91"/>
    </row>
    <row r="1284">
      <c r="A1284" s="9" t="s">
        <v>248</v>
      </c>
      <c r="B1284" s="18" t="s">
        <v>5986</v>
      </c>
      <c r="C1284" s="9" t="s">
        <v>18139</v>
      </c>
      <c r="D1284" s="91" t="s">
        <v>18140</v>
      </c>
      <c r="E1284" s="91" t="s">
        <v>21779</v>
      </c>
      <c r="F1284" s="91" t="s">
        <v>21780</v>
      </c>
      <c r="G1284" s="91"/>
    </row>
    <row r="1285">
      <c r="A1285" s="9" t="s">
        <v>248</v>
      </c>
      <c r="B1285" s="18" t="s">
        <v>21781</v>
      </c>
      <c r="C1285" s="9"/>
      <c r="D1285" s="91"/>
      <c r="E1285" s="91" t="s">
        <v>21782</v>
      </c>
      <c r="F1285" s="91" t="s">
        <v>21783</v>
      </c>
      <c r="G1285" s="91"/>
    </row>
    <row r="1286">
      <c r="A1286" s="67" t="s">
        <v>366</v>
      </c>
    </row>
    <row r="1287">
      <c r="A1287" s="9" t="s">
        <v>368</v>
      </c>
      <c r="B1287" s="18" t="s">
        <v>368</v>
      </c>
      <c r="C1287" s="9"/>
      <c r="D1287" s="91"/>
      <c r="E1287" s="91" t="s">
        <v>5093</v>
      </c>
      <c r="F1287" s="91" t="s">
        <v>3345</v>
      </c>
      <c r="G1287" s="91"/>
    </row>
    <row r="1288">
      <c r="A1288" s="9" t="s">
        <v>368</v>
      </c>
      <c r="B1288" s="18" t="s">
        <v>368</v>
      </c>
      <c r="C1288" s="9"/>
      <c r="D1288" s="91"/>
      <c r="E1288" s="91" t="s">
        <v>9445</v>
      </c>
      <c r="F1288" s="91" t="s">
        <v>21784</v>
      </c>
      <c r="G1288" s="91"/>
    </row>
    <row r="1289">
      <c r="A1289" s="9" t="s">
        <v>368</v>
      </c>
      <c r="B1289" s="18" t="s">
        <v>368</v>
      </c>
      <c r="C1289" s="9"/>
      <c r="D1289" s="91"/>
      <c r="E1289" s="91" t="s">
        <v>21785</v>
      </c>
      <c r="F1289" s="91" t="s">
        <v>21786</v>
      </c>
      <c r="G1289" s="91"/>
    </row>
    <row r="1290">
      <c r="A1290" s="9" t="s">
        <v>368</v>
      </c>
      <c r="B1290" s="18" t="s">
        <v>368</v>
      </c>
      <c r="C1290" s="9"/>
      <c r="D1290" s="91"/>
      <c r="E1290" s="91" t="s">
        <v>3697</v>
      </c>
      <c r="F1290" s="91" t="s">
        <v>21787</v>
      </c>
      <c r="G1290" s="91"/>
    </row>
    <row r="1291">
      <c r="A1291" s="9" t="s">
        <v>368</v>
      </c>
      <c r="B1291" s="18" t="s">
        <v>368</v>
      </c>
      <c r="C1291" s="9"/>
      <c r="D1291" s="91"/>
      <c r="E1291" s="91" t="s">
        <v>16589</v>
      </c>
      <c r="F1291" s="91" t="s">
        <v>21788</v>
      </c>
      <c r="G1291" s="91"/>
    </row>
    <row r="1292">
      <c r="A1292" s="9" t="s">
        <v>368</v>
      </c>
      <c r="B1292" s="18" t="s">
        <v>368</v>
      </c>
      <c r="C1292" s="9"/>
      <c r="D1292" s="91"/>
      <c r="E1292" s="91" t="s">
        <v>4764</v>
      </c>
      <c r="F1292" s="91"/>
      <c r="G1292" s="91"/>
    </row>
    <row r="1293">
      <c r="A1293" s="9" t="s">
        <v>368</v>
      </c>
      <c r="B1293" s="18" t="s">
        <v>368</v>
      </c>
      <c r="C1293" s="9"/>
      <c r="D1293" s="91"/>
      <c r="E1293" s="91" t="s">
        <v>8023</v>
      </c>
      <c r="F1293" s="91" t="s">
        <v>21789</v>
      </c>
      <c r="G1293" s="91"/>
    </row>
    <row r="1294">
      <c r="A1294" s="9" t="s">
        <v>368</v>
      </c>
      <c r="B1294" s="18" t="s">
        <v>368</v>
      </c>
      <c r="C1294" s="9"/>
      <c r="D1294" s="91"/>
      <c r="E1294" s="91" t="s">
        <v>21790</v>
      </c>
      <c r="F1294" s="91"/>
      <c r="G1294" s="91"/>
    </row>
    <row r="1295">
      <c r="A1295" s="9" t="s">
        <v>368</v>
      </c>
      <c r="B1295" s="18" t="s">
        <v>368</v>
      </c>
      <c r="C1295" s="9"/>
      <c r="D1295" s="91"/>
      <c r="E1295" s="91" t="s">
        <v>21791</v>
      </c>
      <c r="F1295" s="91"/>
      <c r="G1295" s="91"/>
    </row>
    <row r="1296">
      <c r="A1296" s="9" t="s">
        <v>368</v>
      </c>
      <c r="B1296" s="18" t="s">
        <v>368</v>
      </c>
      <c r="C1296" s="9"/>
      <c r="D1296" s="91"/>
      <c r="E1296" s="91" t="s">
        <v>21792</v>
      </c>
      <c r="F1296" s="91"/>
      <c r="G1296" s="91"/>
    </row>
    <row r="1297">
      <c r="A1297" s="9" t="s">
        <v>368</v>
      </c>
      <c r="B1297" s="18" t="s">
        <v>368</v>
      </c>
      <c r="C1297" s="9"/>
      <c r="D1297" s="91"/>
      <c r="E1297" s="91" t="s">
        <v>21793</v>
      </c>
      <c r="F1297" s="91"/>
      <c r="G1297" s="91"/>
    </row>
    <row r="1298">
      <c r="A1298" s="190" t="s">
        <v>21794</v>
      </c>
    </row>
    <row r="1299">
      <c r="A1299" s="9" t="s">
        <v>642</v>
      </c>
      <c r="B1299" s="18" t="s">
        <v>21795</v>
      </c>
      <c r="C1299" s="9" t="s">
        <v>21796</v>
      </c>
      <c r="D1299" s="9" t="s">
        <v>21797</v>
      </c>
      <c r="E1299" s="9"/>
      <c r="F1299" s="91"/>
      <c r="G1299" s="91"/>
    </row>
    <row r="1300">
      <c r="A1300" s="9" t="s">
        <v>642</v>
      </c>
      <c r="B1300" s="18" t="s">
        <v>21798</v>
      </c>
      <c r="C1300" s="9" t="s">
        <v>21799</v>
      </c>
      <c r="D1300" s="9" t="s">
        <v>21800</v>
      </c>
      <c r="E1300" s="9"/>
      <c r="F1300" s="91"/>
      <c r="G1300" s="91"/>
    </row>
    <row r="1301">
      <c r="A1301" s="9" t="s">
        <v>642</v>
      </c>
      <c r="B1301" s="18" t="s">
        <v>12637</v>
      </c>
      <c r="C1301" s="9" t="s">
        <v>21801</v>
      </c>
      <c r="D1301" s="9" t="s">
        <v>21802</v>
      </c>
      <c r="E1301" s="9" t="s">
        <v>21803</v>
      </c>
      <c r="F1301" s="91"/>
      <c r="G1301" s="91"/>
    </row>
    <row r="1302">
      <c r="A1302" s="9" t="s">
        <v>642</v>
      </c>
      <c r="B1302" s="18" t="s">
        <v>12637</v>
      </c>
      <c r="C1302" s="9" t="s">
        <v>21804</v>
      </c>
      <c r="D1302" s="9" t="s">
        <v>21805</v>
      </c>
      <c r="E1302" s="9"/>
      <c r="F1302" s="91"/>
      <c r="G1302" s="91"/>
    </row>
    <row r="1303">
      <c r="A1303" s="9" t="s">
        <v>4540</v>
      </c>
      <c r="B1303" s="18" t="s">
        <v>4541</v>
      </c>
      <c r="C1303" s="19" t="s">
        <v>4542</v>
      </c>
      <c r="D1303" s="9" t="s">
        <v>21806</v>
      </c>
      <c r="E1303" s="9"/>
      <c r="F1303" s="91"/>
      <c r="G1303" s="91"/>
    </row>
    <row r="1304">
      <c r="A1304" s="9" t="s">
        <v>4540</v>
      </c>
      <c r="B1304" s="18" t="s">
        <v>4545</v>
      </c>
      <c r="C1304" s="19" t="s">
        <v>4542</v>
      </c>
      <c r="D1304" s="9" t="s">
        <v>21807</v>
      </c>
      <c r="E1304" s="9"/>
      <c r="F1304" s="91"/>
      <c r="G1304" s="91"/>
    </row>
    <row r="1305">
      <c r="A1305" s="9" t="s">
        <v>4540</v>
      </c>
      <c r="B1305" s="18" t="s">
        <v>4545</v>
      </c>
      <c r="C1305" s="19" t="s">
        <v>4542</v>
      </c>
      <c r="D1305" s="9" t="s">
        <v>6638</v>
      </c>
      <c r="E1305" s="9"/>
      <c r="F1305" s="91"/>
      <c r="G1305" s="91"/>
    </row>
    <row r="1306">
      <c r="A1306" s="9" t="s">
        <v>230</v>
      </c>
      <c r="B1306" s="18" t="s">
        <v>12701</v>
      </c>
      <c r="C1306" s="9" t="s">
        <v>4551</v>
      </c>
      <c r="D1306" s="9" t="s">
        <v>21808</v>
      </c>
      <c r="E1306" s="9"/>
      <c r="F1306" s="91"/>
      <c r="G1306" s="91"/>
    </row>
    <row r="1307">
      <c r="A1307" s="9" t="s">
        <v>230</v>
      </c>
      <c r="B1307" s="18" t="s">
        <v>12330</v>
      </c>
      <c r="C1307" s="9" t="s">
        <v>21809</v>
      </c>
      <c r="D1307" s="9" t="s">
        <v>21810</v>
      </c>
      <c r="E1307" s="9"/>
      <c r="F1307" s="91"/>
      <c r="G1307" s="91"/>
    </row>
    <row r="1308">
      <c r="A1308" s="9" t="s">
        <v>248</v>
      </c>
      <c r="B1308" s="18" t="s">
        <v>12887</v>
      </c>
      <c r="C1308" s="9" t="s">
        <v>8333</v>
      </c>
      <c r="D1308" s="9" t="s">
        <v>21811</v>
      </c>
      <c r="E1308" s="9" t="s">
        <v>21812</v>
      </c>
      <c r="F1308" s="91"/>
      <c r="G1308" s="91"/>
    </row>
    <row r="1309">
      <c r="A1309" s="9" t="s">
        <v>248</v>
      </c>
      <c r="B1309" s="18" t="s">
        <v>5996</v>
      </c>
      <c r="C1309" s="9" t="s">
        <v>572</v>
      </c>
      <c r="D1309" s="9" t="s">
        <v>21813</v>
      </c>
      <c r="E1309" s="9"/>
      <c r="F1309" s="91"/>
      <c r="G1309" s="91"/>
    </row>
    <row r="1310">
      <c r="A1310" s="9" t="s">
        <v>248</v>
      </c>
      <c r="B1310" s="18" t="s">
        <v>21814</v>
      </c>
      <c r="C1310" s="9" t="s">
        <v>21815</v>
      </c>
      <c r="D1310" s="9" t="s">
        <v>21816</v>
      </c>
      <c r="E1310" s="9" t="s">
        <v>21817</v>
      </c>
      <c r="F1310" s="91" t="s">
        <v>21818</v>
      </c>
      <c r="G1310" s="91"/>
    </row>
    <row r="1311">
      <c r="A1311" s="9" t="s">
        <v>248</v>
      </c>
      <c r="B1311" s="18" t="s">
        <v>21814</v>
      </c>
      <c r="C1311" s="9" t="s">
        <v>21819</v>
      </c>
      <c r="D1311" s="9" t="s">
        <v>21777</v>
      </c>
      <c r="E1311" s="9" t="s">
        <v>21820</v>
      </c>
      <c r="F1311" s="91"/>
      <c r="G1311" s="91"/>
    </row>
    <row r="1312">
      <c r="A1312" s="9" t="s">
        <v>248</v>
      </c>
      <c r="B1312" s="18" t="s">
        <v>21814</v>
      </c>
      <c r="C1312" s="9" t="s">
        <v>21821</v>
      </c>
      <c r="D1312" s="9" t="s">
        <v>21822</v>
      </c>
      <c r="E1312" s="9" t="s">
        <v>21823</v>
      </c>
      <c r="F1312" s="91" t="s">
        <v>21824</v>
      </c>
      <c r="G1312" s="91"/>
    </row>
    <row r="1313">
      <c r="A1313" s="9" t="s">
        <v>248</v>
      </c>
      <c r="B1313" s="18" t="s">
        <v>21825</v>
      </c>
      <c r="C1313" s="9" t="s">
        <v>21826</v>
      </c>
      <c r="D1313" s="9" t="s">
        <v>21827</v>
      </c>
      <c r="E1313" s="9" t="s">
        <v>21828</v>
      </c>
      <c r="F1313" s="91" t="s">
        <v>21829</v>
      </c>
      <c r="G1313" s="91"/>
    </row>
    <row r="1314">
      <c r="A1314" s="9" t="s">
        <v>248</v>
      </c>
      <c r="B1314" s="18" t="s">
        <v>10975</v>
      </c>
      <c r="C1314" s="9" t="s">
        <v>21830</v>
      </c>
      <c r="D1314" s="9" t="s">
        <v>21831</v>
      </c>
      <c r="E1314" s="9"/>
      <c r="F1314" s="91"/>
      <c r="G1314" s="91"/>
    </row>
    <row r="1315">
      <c r="A1315" s="9" t="s">
        <v>248</v>
      </c>
      <c r="B1315" s="18" t="s">
        <v>10975</v>
      </c>
      <c r="C1315" s="9" t="s">
        <v>21830</v>
      </c>
      <c r="D1315" s="9" t="s">
        <v>21832</v>
      </c>
      <c r="E1315" s="9"/>
      <c r="F1315" s="91"/>
      <c r="G1315" s="91"/>
    </row>
    <row r="1316">
      <c r="A1316" s="9" t="s">
        <v>248</v>
      </c>
      <c r="B1316" s="18" t="s">
        <v>10975</v>
      </c>
      <c r="C1316" s="9" t="s">
        <v>21833</v>
      </c>
      <c r="D1316" s="9" t="s">
        <v>21834</v>
      </c>
      <c r="E1316" s="9"/>
      <c r="F1316" s="91"/>
      <c r="G1316" s="91"/>
    </row>
    <row r="1317">
      <c r="A1317" s="9" t="s">
        <v>248</v>
      </c>
      <c r="B1317" s="18" t="s">
        <v>12612</v>
      </c>
      <c r="C1317" s="9"/>
      <c r="D1317" s="9" t="s">
        <v>6566</v>
      </c>
      <c r="E1317" s="9"/>
      <c r="F1317" s="91" t="s">
        <v>21835</v>
      </c>
      <c r="G1317" s="91"/>
    </row>
    <row r="1318">
      <c r="A1318" s="9" t="s">
        <v>248</v>
      </c>
      <c r="B1318" s="18" t="s">
        <v>21836</v>
      </c>
      <c r="C1318" s="9"/>
      <c r="D1318" s="9" t="s">
        <v>4109</v>
      </c>
      <c r="E1318" s="9"/>
      <c r="F1318" s="91" t="s">
        <v>21829</v>
      </c>
      <c r="G1318" s="91"/>
    </row>
    <row r="1319">
      <c r="A1319" s="9" t="s">
        <v>248</v>
      </c>
      <c r="B1319" s="18" t="s">
        <v>21837</v>
      </c>
      <c r="C1319" s="9"/>
      <c r="D1319" s="9" t="s">
        <v>21838</v>
      </c>
      <c r="E1319" s="9"/>
      <c r="F1319" s="91" t="s">
        <v>21839</v>
      </c>
      <c r="G1319" s="91"/>
    </row>
    <row r="1320">
      <c r="A1320" s="9" t="s">
        <v>248</v>
      </c>
      <c r="B1320" s="18" t="s">
        <v>21837</v>
      </c>
      <c r="C1320" s="9"/>
      <c r="D1320" s="9" t="s">
        <v>21840</v>
      </c>
      <c r="E1320" s="9"/>
      <c r="F1320" s="91" t="s">
        <v>21841</v>
      </c>
      <c r="G1320" s="91"/>
    </row>
    <row r="1321">
      <c r="A1321" s="9" t="s">
        <v>248</v>
      </c>
      <c r="B1321" s="18" t="s">
        <v>21837</v>
      </c>
      <c r="C1321" s="9"/>
      <c r="D1321" s="9" t="s">
        <v>21842</v>
      </c>
      <c r="E1321" s="9"/>
      <c r="F1321" s="91"/>
      <c r="G1321" s="91"/>
    </row>
    <row r="1322">
      <c r="A1322" s="9" t="s">
        <v>248</v>
      </c>
      <c r="B1322" s="18" t="s">
        <v>21843</v>
      </c>
      <c r="C1322" s="9"/>
      <c r="D1322" s="359" t="s">
        <v>21844</v>
      </c>
      <c r="E1322" s="9"/>
      <c r="F1322" s="91"/>
      <c r="G1322" s="91"/>
    </row>
    <row r="1323">
      <c r="A1323" s="9" t="s">
        <v>248</v>
      </c>
      <c r="B1323" s="18" t="s">
        <v>21781</v>
      </c>
      <c r="C1323" s="9"/>
      <c r="D1323" s="359" t="s">
        <v>21845</v>
      </c>
      <c r="E1323" s="9"/>
      <c r="F1323" s="91" t="s">
        <v>21824</v>
      </c>
      <c r="G1323" s="91"/>
    </row>
    <row r="1324">
      <c r="A1324" s="190" t="s">
        <v>21846</v>
      </c>
    </row>
    <row r="1325">
      <c r="A1325" s="9" t="s">
        <v>642</v>
      </c>
      <c r="B1325" s="18" t="s">
        <v>12637</v>
      </c>
      <c r="C1325" s="9" t="s">
        <v>21804</v>
      </c>
      <c r="D1325" s="9" t="s">
        <v>21805</v>
      </c>
      <c r="E1325" s="9"/>
      <c r="F1325" s="91"/>
      <c r="G1325" s="91"/>
    </row>
    <row r="1326">
      <c r="A1326" s="9" t="s">
        <v>4540</v>
      </c>
      <c r="B1326" s="18" t="s">
        <v>4541</v>
      </c>
      <c r="C1326" s="19" t="s">
        <v>4542</v>
      </c>
      <c r="D1326" s="9" t="s">
        <v>21806</v>
      </c>
      <c r="E1326" s="9"/>
      <c r="F1326" s="91"/>
      <c r="G1326" s="91"/>
    </row>
    <row r="1327">
      <c r="A1327" s="9" t="s">
        <v>4540</v>
      </c>
      <c r="B1327" s="18" t="s">
        <v>4541</v>
      </c>
      <c r="C1327" s="19" t="s">
        <v>4542</v>
      </c>
      <c r="D1327" s="9" t="s">
        <v>21847</v>
      </c>
      <c r="E1327" s="9"/>
      <c r="F1327" s="91" t="s">
        <v>21848</v>
      </c>
      <c r="G1327" s="91"/>
    </row>
    <row r="1328">
      <c r="A1328" s="9" t="s">
        <v>4540</v>
      </c>
      <c r="B1328" s="18" t="s">
        <v>4541</v>
      </c>
      <c r="C1328" s="19"/>
      <c r="D1328" s="9" t="s">
        <v>21849</v>
      </c>
      <c r="E1328" s="9"/>
      <c r="F1328" s="91"/>
      <c r="G1328" s="91"/>
    </row>
    <row r="1329">
      <c r="A1329" s="9" t="s">
        <v>230</v>
      </c>
      <c r="B1329" s="18" t="s">
        <v>12701</v>
      </c>
      <c r="C1329" s="9" t="s">
        <v>4551</v>
      </c>
      <c r="D1329" s="9" t="s">
        <v>21808</v>
      </c>
      <c r="E1329" s="9"/>
      <c r="F1329" s="91"/>
      <c r="G1329" s="91"/>
    </row>
    <row r="1330">
      <c r="A1330" s="9" t="s">
        <v>248</v>
      </c>
      <c r="B1330" s="18" t="s">
        <v>12887</v>
      </c>
      <c r="C1330" s="9" t="s">
        <v>8333</v>
      </c>
      <c r="D1330" s="9" t="s">
        <v>21811</v>
      </c>
      <c r="E1330" s="9" t="s">
        <v>21812</v>
      </c>
      <c r="F1330" s="91"/>
      <c r="G1330" s="91"/>
    </row>
    <row r="1331">
      <c r="A1331" s="9" t="s">
        <v>248</v>
      </c>
      <c r="B1331" s="18" t="s">
        <v>5996</v>
      </c>
      <c r="C1331" s="9"/>
      <c r="D1331" s="9" t="s">
        <v>21850</v>
      </c>
      <c r="E1331" s="9"/>
      <c r="F1331" s="91"/>
      <c r="G1331" s="91"/>
    </row>
    <row r="1332">
      <c r="A1332" s="9" t="s">
        <v>248</v>
      </c>
      <c r="B1332" s="18" t="s">
        <v>21814</v>
      </c>
      <c r="C1332" s="9" t="s">
        <v>21819</v>
      </c>
      <c r="D1332" s="9" t="s">
        <v>21777</v>
      </c>
      <c r="E1332" s="9" t="s">
        <v>21820</v>
      </c>
      <c r="F1332" s="91"/>
      <c r="G1332" s="91"/>
    </row>
    <row r="1333">
      <c r="A1333" s="9" t="s">
        <v>248</v>
      </c>
      <c r="B1333" s="18" t="s">
        <v>21843</v>
      </c>
      <c r="C1333" s="9"/>
      <c r="D1333" s="359" t="s">
        <v>21844</v>
      </c>
      <c r="E1333" s="9"/>
      <c r="F1333" s="91"/>
      <c r="G1333" s="91"/>
    </row>
    <row r="1334">
      <c r="A1334" s="190" t="s">
        <v>21851</v>
      </c>
    </row>
    <row r="1335">
      <c r="A1335" s="9" t="s">
        <v>230</v>
      </c>
      <c r="B1335" s="18" t="s">
        <v>10943</v>
      </c>
      <c r="C1335" s="9" t="s">
        <v>2598</v>
      </c>
      <c r="D1335" s="91" t="s">
        <v>11968</v>
      </c>
      <c r="E1335" s="9"/>
      <c r="F1335" s="9"/>
      <c r="G1335" s="9"/>
    </row>
    <row r="1336">
      <c r="A1336" s="482" t="s">
        <v>21852</v>
      </c>
      <c r="B1336" s="97"/>
      <c r="C1336" s="97"/>
      <c r="D1336" s="97"/>
      <c r="E1336" s="97"/>
      <c r="F1336" s="97"/>
      <c r="G1336" s="97"/>
    </row>
    <row r="1337">
      <c r="A1337" s="9" t="s">
        <v>4540</v>
      </c>
      <c r="B1337" s="18" t="s">
        <v>4541</v>
      </c>
      <c r="C1337" s="19" t="s">
        <v>4542</v>
      </c>
      <c r="D1337" s="9" t="s">
        <v>21806</v>
      </c>
      <c r="E1337" s="9"/>
      <c r="F1337" s="91"/>
      <c r="G1337" s="91"/>
    </row>
    <row r="1338">
      <c r="A1338" s="9" t="s">
        <v>4540</v>
      </c>
      <c r="B1338" s="18" t="s">
        <v>4541</v>
      </c>
      <c r="C1338" s="19"/>
      <c r="D1338" s="9" t="s">
        <v>21849</v>
      </c>
      <c r="E1338" s="9"/>
      <c r="F1338" s="91"/>
      <c r="G1338" s="91"/>
    </row>
    <row r="1339">
      <c r="A1339" s="9" t="s">
        <v>230</v>
      </c>
      <c r="B1339" s="18" t="s">
        <v>21853</v>
      </c>
      <c r="C1339" s="9" t="s">
        <v>21854</v>
      </c>
      <c r="D1339" s="9" t="s">
        <v>21855</v>
      </c>
      <c r="E1339" s="9"/>
      <c r="F1339" s="91" t="s">
        <v>21856</v>
      </c>
      <c r="G1339" s="91"/>
    </row>
    <row r="1340">
      <c r="A1340" s="9" t="s">
        <v>230</v>
      </c>
      <c r="B1340" s="18" t="s">
        <v>12701</v>
      </c>
      <c r="C1340" s="9" t="s">
        <v>4551</v>
      </c>
      <c r="D1340" s="9" t="s">
        <v>21808</v>
      </c>
      <c r="E1340" s="9"/>
      <c r="F1340" s="91"/>
      <c r="G1340" s="91"/>
    </row>
    <row r="1341">
      <c r="A1341" s="9" t="s">
        <v>230</v>
      </c>
      <c r="B1341" s="18" t="s">
        <v>12330</v>
      </c>
      <c r="C1341" s="9" t="s">
        <v>21809</v>
      </c>
      <c r="D1341" s="9" t="s">
        <v>21810</v>
      </c>
      <c r="E1341" s="9"/>
      <c r="F1341" s="91"/>
      <c r="G1341" s="91"/>
    </row>
    <row r="1342">
      <c r="A1342" s="9" t="s">
        <v>248</v>
      </c>
      <c r="B1342" s="18" t="s">
        <v>12887</v>
      </c>
      <c r="C1342" s="9" t="s">
        <v>8333</v>
      </c>
      <c r="D1342" s="9" t="s">
        <v>21811</v>
      </c>
      <c r="E1342" s="9" t="s">
        <v>21812</v>
      </c>
      <c r="F1342" s="91"/>
      <c r="G1342" s="91"/>
    </row>
    <row r="1343">
      <c r="A1343" s="9" t="s">
        <v>248</v>
      </c>
      <c r="B1343" s="18" t="s">
        <v>4496</v>
      </c>
      <c r="C1343" s="9" t="s">
        <v>4504</v>
      </c>
      <c r="D1343" s="9" t="s">
        <v>4813</v>
      </c>
      <c r="E1343" s="9"/>
      <c r="F1343" s="9"/>
      <c r="G1343" s="9"/>
    </row>
    <row r="1344">
      <c r="A1344" s="9" t="s">
        <v>248</v>
      </c>
      <c r="B1344" s="18" t="s">
        <v>5996</v>
      </c>
      <c r="C1344" s="9"/>
      <c r="D1344" s="9" t="s">
        <v>21850</v>
      </c>
      <c r="E1344" s="9"/>
      <c r="F1344" s="91"/>
      <c r="G1344" s="91"/>
    </row>
    <row r="1345">
      <c r="A1345" s="9" t="s">
        <v>248</v>
      </c>
      <c r="B1345" s="18" t="s">
        <v>21814</v>
      </c>
      <c r="C1345" s="9" t="s">
        <v>21819</v>
      </c>
      <c r="D1345" s="9" t="s">
        <v>21777</v>
      </c>
      <c r="E1345" s="9" t="s">
        <v>21820</v>
      </c>
      <c r="F1345" s="91"/>
      <c r="G1345" s="91"/>
    </row>
    <row r="1346">
      <c r="A1346" s="9" t="s">
        <v>248</v>
      </c>
      <c r="B1346" s="18" t="s">
        <v>21857</v>
      </c>
      <c r="C1346" s="9"/>
      <c r="D1346" s="9" t="s">
        <v>21858</v>
      </c>
      <c r="E1346" s="9"/>
      <c r="F1346" s="91"/>
      <c r="G1346" s="91"/>
    </row>
    <row r="1347">
      <c r="A1347" s="9" t="s">
        <v>248</v>
      </c>
      <c r="B1347" s="18" t="s">
        <v>21843</v>
      </c>
      <c r="C1347" s="9"/>
      <c r="D1347" s="359" t="s">
        <v>21859</v>
      </c>
      <c r="E1347" s="9"/>
      <c r="F1347" s="91"/>
      <c r="G1347" s="91"/>
    </row>
    <row r="1348">
      <c r="A1348" s="9" t="s">
        <v>248</v>
      </c>
      <c r="B1348" s="18" t="s">
        <v>21843</v>
      </c>
      <c r="C1348" s="9"/>
      <c r="D1348" s="359" t="s">
        <v>21844</v>
      </c>
      <c r="E1348" s="9"/>
      <c r="F1348" s="91"/>
      <c r="G1348" s="91"/>
    </row>
    <row r="1349">
      <c r="A1349" s="190" t="s">
        <v>21860</v>
      </c>
    </row>
    <row r="1350">
      <c r="A1350" s="237" t="s">
        <v>21861</v>
      </c>
      <c r="B1350" s="4"/>
      <c r="C1350" s="4"/>
      <c r="D1350" s="4"/>
      <c r="E1350" s="4"/>
      <c r="F1350" s="4"/>
      <c r="G1350" s="4"/>
    </row>
    <row r="1351">
      <c r="A1351" s="25" t="s">
        <v>150</v>
      </c>
      <c r="B1351" s="18" t="s">
        <v>150</v>
      </c>
      <c r="C1351" s="9"/>
      <c r="D1351" s="9"/>
      <c r="E1351" s="9"/>
      <c r="F1351" s="9"/>
      <c r="G1351" s="9"/>
    </row>
    <row r="1352">
      <c r="A1352" s="237" t="s">
        <v>21862</v>
      </c>
      <c r="B1352" s="4"/>
      <c r="C1352" s="4"/>
      <c r="D1352" s="4"/>
      <c r="E1352" s="4"/>
      <c r="F1352" s="4"/>
      <c r="G1352" s="4"/>
    </row>
    <row r="1353">
      <c r="A1353" s="25" t="s">
        <v>230</v>
      </c>
      <c r="B1353" s="18" t="s">
        <v>10943</v>
      </c>
      <c r="C1353" s="9" t="s">
        <v>2598</v>
      </c>
      <c r="D1353" s="9" t="s">
        <v>11943</v>
      </c>
      <c r="E1353" s="9"/>
      <c r="F1353" s="9" t="s">
        <v>3345</v>
      </c>
      <c r="G1353" s="9"/>
    </row>
    <row r="1354">
      <c r="A1354" s="9" t="s">
        <v>248</v>
      </c>
      <c r="B1354" s="18" t="s">
        <v>4496</v>
      </c>
      <c r="C1354" s="9" t="s">
        <v>4504</v>
      </c>
      <c r="D1354" s="9" t="s">
        <v>13080</v>
      </c>
      <c r="E1354" s="9"/>
      <c r="F1354" s="9" t="s">
        <v>21863</v>
      </c>
      <c r="G1354" s="9"/>
    </row>
    <row r="1355">
      <c r="A1355" s="9" t="s">
        <v>248</v>
      </c>
      <c r="B1355" s="18" t="s">
        <v>4496</v>
      </c>
      <c r="C1355" s="9" t="s">
        <v>21864</v>
      </c>
      <c r="D1355" s="9" t="s">
        <v>9058</v>
      </c>
      <c r="E1355" s="9"/>
      <c r="F1355" s="9" t="s">
        <v>3345</v>
      </c>
      <c r="G1355" s="9"/>
    </row>
    <row r="1356">
      <c r="A1356" s="190" t="s">
        <v>21865</v>
      </c>
    </row>
    <row r="1357">
      <c r="A1357" s="9" t="s">
        <v>234</v>
      </c>
      <c r="B1357" s="18" t="s">
        <v>12895</v>
      </c>
      <c r="C1357" s="9" t="s">
        <v>21866</v>
      </c>
      <c r="D1357" s="9" t="s">
        <v>15280</v>
      </c>
      <c r="E1357" s="91"/>
      <c r="F1357" s="9" t="s">
        <v>21867</v>
      </c>
      <c r="G1357" s="9"/>
    </row>
    <row r="1358">
      <c r="A1358" s="190" t="s">
        <v>21868</v>
      </c>
    </row>
    <row r="1359">
      <c r="A1359" s="237" t="s">
        <v>21861</v>
      </c>
      <c r="B1359" s="4"/>
      <c r="C1359" s="4"/>
      <c r="D1359" s="4"/>
      <c r="E1359" s="4"/>
      <c r="F1359" s="4"/>
      <c r="G1359" s="4"/>
    </row>
    <row r="1360">
      <c r="A1360" s="9" t="s">
        <v>248</v>
      </c>
      <c r="B1360" s="18" t="s">
        <v>4496</v>
      </c>
      <c r="C1360" s="9" t="s">
        <v>4497</v>
      </c>
      <c r="D1360" s="9" t="s">
        <v>21869</v>
      </c>
      <c r="E1360" s="9"/>
      <c r="F1360" s="9"/>
      <c r="G1360" s="9"/>
    </row>
    <row r="1361">
      <c r="A1361" s="9" t="s">
        <v>248</v>
      </c>
      <c r="B1361" s="18" t="s">
        <v>21814</v>
      </c>
      <c r="C1361" s="9" t="s">
        <v>21819</v>
      </c>
      <c r="D1361" s="9" t="s">
        <v>21777</v>
      </c>
      <c r="E1361" s="9" t="s">
        <v>21820</v>
      </c>
      <c r="F1361" s="9"/>
      <c r="G1361" s="9"/>
    </row>
    <row r="1362">
      <c r="A1362" s="9" t="s">
        <v>248</v>
      </c>
      <c r="B1362" s="18" t="s">
        <v>21857</v>
      </c>
      <c r="C1362" s="9"/>
      <c r="D1362" s="9" t="s">
        <v>21870</v>
      </c>
      <c r="E1362" s="9"/>
      <c r="F1362" s="9"/>
      <c r="G1362" s="9"/>
    </row>
    <row r="1363">
      <c r="A1363" s="9" t="s">
        <v>248</v>
      </c>
      <c r="B1363" s="18" t="s">
        <v>21843</v>
      </c>
      <c r="C1363" s="9"/>
      <c r="D1363" s="359" t="s">
        <v>21859</v>
      </c>
      <c r="E1363" s="9"/>
      <c r="F1363" s="9"/>
      <c r="G1363" s="9"/>
    </row>
    <row r="1364">
      <c r="A1364" s="237" t="s">
        <v>21862</v>
      </c>
      <c r="B1364" s="4"/>
      <c r="C1364" s="4"/>
      <c r="D1364" s="4"/>
      <c r="E1364" s="4"/>
      <c r="F1364" s="4"/>
      <c r="G1364" s="4"/>
    </row>
    <row r="1365">
      <c r="A1365" s="9" t="s">
        <v>248</v>
      </c>
      <c r="B1365" s="18" t="s">
        <v>4496</v>
      </c>
      <c r="C1365" s="9" t="s">
        <v>4504</v>
      </c>
      <c r="D1365" s="9" t="s">
        <v>21871</v>
      </c>
      <c r="E1365" s="91"/>
      <c r="F1365" s="9" t="s">
        <v>21872</v>
      </c>
      <c r="G1365" s="9"/>
    </row>
    <row r="1366">
      <c r="A1366" s="9" t="s">
        <v>988</v>
      </c>
      <c r="B1366" s="18" t="s">
        <v>6513</v>
      </c>
      <c r="C1366" s="9" t="s">
        <v>21873</v>
      </c>
      <c r="D1366" s="9" t="s">
        <v>21874</v>
      </c>
      <c r="E1366" s="9" t="s">
        <v>21875</v>
      </c>
      <c r="F1366" s="9" t="s">
        <v>21876</v>
      </c>
      <c r="G1366" s="9"/>
    </row>
    <row r="1367">
      <c r="A1367" s="190" t="s">
        <v>21877</v>
      </c>
    </row>
    <row r="1368">
      <c r="A1368" s="9" t="s">
        <v>230</v>
      </c>
      <c r="B1368" s="18" t="s">
        <v>368</v>
      </c>
      <c r="C1368" s="9"/>
      <c r="D1368" s="9"/>
      <c r="E1368" s="9" t="s">
        <v>7042</v>
      </c>
      <c r="F1368" s="9" t="s">
        <v>21878</v>
      </c>
      <c r="G1368" s="9"/>
    </row>
    <row r="1369">
      <c r="A1369" s="190" t="s">
        <v>21879</v>
      </c>
    </row>
    <row r="1370">
      <c r="A1370" s="9" t="s">
        <v>642</v>
      </c>
      <c r="B1370" s="18" t="s">
        <v>12637</v>
      </c>
      <c r="C1370" s="9" t="s">
        <v>21880</v>
      </c>
      <c r="D1370" s="9" t="s">
        <v>21881</v>
      </c>
      <c r="E1370" s="9" t="s">
        <v>21882</v>
      </c>
      <c r="F1370" s="9"/>
      <c r="G1370" s="9"/>
    </row>
    <row r="1371">
      <c r="A1371" s="9" t="s">
        <v>316</v>
      </c>
      <c r="B1371" s="18" t="s">
        <v>5026</v>
      </c>
      <c r="C1371" s="9" t="s">
        <v>21883</v>
      </c>
      <c r="D1371" s="9" t="s">
        <v>21884</v>
      </c>
      <c r="E1371" s="9"/>
      <c r="F1371" s="9" t="s">
        <v>21885</v>
      </c>
      <c r="G1371" s="9"/>
    </row>
    <row r="1372">
      <c r="A1372" s="9" t="s">
        <v>230</v>
      </c>
      <c r="B1372" s="18" t="s">
        <v>12701</v>
      </c>
      <c r="C1372" s="9" t="s">
        <v>4551</v>
      </c>
      <c r="D1372" s="9" t="s">
        <v>21808</v>
      </c>
      <c r="E1372" s="9"/>
      <c r="F1372" s="91"/>
      <c r="G1372" s="91"/>
    </row>
    <row r="1373">
      <c r="A1373" s="9" t="s">
        <v>230</v>
      </c>
      <c r="B1373" s="18" t="s">
        <v>21853</v>
      </c>
      <c r="C1373" s="9" t="s">
        <v>21854</v>
      </c>
      <c r="D1373" s="9" t="s">
        <v>21855</v>
      </c>
      <c r="E1373" s="9"/>
      <c r="F1373" s="91" t="s">
        <v>21886</v>
      </c>
      <c r="G1373" s="91"/>
    </row>
    <row r="1374">
      <c r="A1374" s="9" t="s">
        <v>248</v>
      </c>
      <c r="B1374" s="18" t="s">
        <v>4496</v>
      </c>
      <c r="C1374" s="9" t="s">
        <v>4497</v>
      </c>
      <c r="D1374" s="9" t="s">
        <v>21887</v>
      </c>
      <c r="E1374" s="9"/>
      <c r="F1374" s="9"/>
      <c r="G1374" s="9"/>
    </row>
    <row r="1375">
      <c r="A1375" s="9" t="s">
        <v>248</v>
      </c>
      <c r="B1375" s="18" t="s">
        <v>4496</v>
      </c>
      <c r="C1375" s="9" t="s">
        <v>4497</v>
      </c>
      <c r="D1375" s="9" t="s">
        <v>21888</v>
      </c>
      <c r="E1375" s="9"/>
      <c r="F1375" s="9" t="s">
        <v>21889</v>
      </c>
      <c r="G1375" s="9"/>
    </row>
    <row r="1376">
      <c r="A1376" s="9" t="s">
        <v>248</v>
      </c>
      <c r="B1376" s="18" t="s">
        <v>4496</v>
      </c>
      <c r="C1376" s="9" t="s">
        <v>4497</v>
      </c>
      <c r="D1376" s="9" t="s">
        <v>21869</v>
      </c>
      <c r="E1376" s="9"/>
      <c r="F1376" s="9"/>
      <c r="G1376" s="9"/>
    </row>
    <row r="1377">
      <c r="A1377" s="9" t="s">
        <v>248</v>
      </c>
      <c r="B1377" s="18" t="s">
        <v>4496</v>
      </c>
      <c r="C1377" s="9" t="s">
        <v>4504</v>
      </c>
      <c r="D1377" s="9" t="s">
        <v>21871</v>
      </c>
      <c r="E1377" s="9"/>
      <c r="F1377" s="9" t="s">
        <v>21885</v>
      </c>
      <c r="G1377" s="9"/>
    </row>
    <row r="1378">
      <c r="A1378" s="9" t="s">
        <v>248</v>
      </c>
      <c r="B1378" s="18" t="s">
        <v>4496</v>
      </c>
      <c r="C1378" s="9" t="s">
        <v>4504</v>
      </c>
      <c r="D1378" s="9" t="s">
        <v>4813</v>
      </c>
      <c r="E1378" s="9"/>
      <c r="F1378" s="9"/>
      <c r="G1378" s="9"/>
    </row>
    <row r="1379">
      <c r="A1379" s="9" t="s">
        <v>248</v>
      </c>
      <c r="B1379" s="18" t="s">
        <v>9851</v>
      </c>
      <c r="C1379" s="9" t="s">
        <v>17510</v>
      </c>
      <c r="D1379" s="9" t="s">
        <v>21890</v>
      </c>
      <c r="E1379" s="9"/>
      <c r="F1379" s="9"/>
      <c r="G1379" s="9"/>
    </row>
    <row r="1380">
      <c r="A1380" s="9" t="s">
        <v>248</v>
      </c>
      <c r="B1380" s="18" t="s">
        <v>21814</v>
      </c>
      <c r="C1380" s="9" t="s">
        <v>21819</v>
      </c>
      <c r="D1380" s="9" t="s">
        <v>21777</v>
      </c>
      <c r="E1380" s="9" t="s">
        <v>21820</v>
      </c>
      <c r="F1380" s="91"/>
      <c r="G1380" s="91"/>
    </row>
    <row r="1381">
      <c r="A1381" s="9" t="s">
        <v>248</v>
      </c>
      <c r="B1381" s="18" t="s">
        <v>10975</v>
      </c>
      <c r="C1381" s="9" t="s">
        <v>4581</v>
      </c>
      <c r="D1381" s="9" t="s">
        <v>21891</v>
      </c>
      <c r="E1381" s="9"/>
      <c r="F1381" s="9" t="s">
        <v>21892</v>
      </c>
      <c r="G1381" s="9"/>
    </row>
    <row r="1382">
      <c r="A1382" s="9" t="s">
        <v>248</v>
      </c>
      <c r="B1382" s="18" t="s">
        <v>11069</v>
      </c>
      <c r="C1382" s="9" t="s">
        <v>4581</v>
      </c>
      <c r="D1382" s="9" t="s">
        <v>21893</v>
      </c>
      <c r="E1382" s="9"/>
      <c r="F1382" s="9" t="s">
        <v>21894</v>
      </c>
      <c r="G1382" s="9"/>
    </row>
    <row r="1383">
      <c r="A1383" s="9" t="s">
        <v>248</v>
      </c>
      <c r="B1383" s="18" t="s">
        <v>11069</v>
      </c>
      <c r="C1383" s="9" t="s">
        <v>4581</v>
      </c>
      <c r="D1383" s="9" t="s">
        <v>21895</v>
      </c>
      <c r="E1383" s="9"/>
      <c r="F1383" s="9"/>
      <c r="G1383" s="9"/>
    </row>
    <row r="1384">
      <c r="A1384" s="9" t="s">
        <v>248</v>
      </c>
      <c r="B1384" s="18" t="s">
        <v>21843</v>
      </c>
      <c r="C1384" s="9"/>
      <c r="D1384" s="359" t="s">
        <v>21859</v>
      </c>
      <c r="E1384" s="9"/>
      <c r="F1384" s="91"/>
      <c r="G1384" s="91"/>
    </row>
    <row r="1385">
      <c r="A1385" s="9" t="s">
        <v>248</v>
      </c>
      <c r="B1385" s="18" t="s">
        <v>21843</v>
      </c>
      <c r="C1385" s="9"/>
      <c r="D1385" s="359" t="s">
        <v>21844</v>
      </c>
      <c r="E1385" s="9"/>
      <c r="F1385" s="91"/>
      <c r="G1385" s="91"/>
    </row>
    <row r="1386">
      <c r="A1386" s="9" t="s">
        <v>988</v>
      </c>
      <c r="B1386" s="18" t="s">
        <v>1225</v>
      </c>
      <c r="C1386" s="9" t="s">
        <v>21896</v>
      </c>
      <c r="D1386" s="9" t="s">
        <v>12035</v>
      </c>
      <c r="E1386" s="9"/>
      <c r="F1386" s="9" t="s">
        <v>21885</v>
      </c>
      <c r="G1386" s="9"/>
    </row>
    <row r="1387">
      <c r="A1387" s="190" t="s">
        <v>21897</v>
      </c>
    </row>
    <row r="1388">
      <c r="A1388" s="25" t="s">
        <v>230</v>
      </c>
      <c r="B1388" s="18" t="s">
        <v>10504</v>
      </c>
      <c r="C1388" s="9" t="s">
        <v>6396</v>
      </c>
      <c r="D1388" s="9" t="s">
        <v>21898</v>
      </c>
      <c r="E1388" s="9"/>
      <c r="F1388" s="9" t="s">
        <v>21899</v>
      </c>
      <c r="G1388" s="9"/>
    </row>
    <row r="1389">
      <c r="A1389" s="9" t="s">
        <v>248</v>
      </c>
      <c r="B1389" s="18" t="s">
        <v>4496</v>
      </c>
      <c r="C1389" s="9" t="s">
        <v>4497</v>
      </c>
      <c r="D1389" s="9" t="s">
        <v>21900</v>
      </c>
      <c r="E1389" s="9"/>
      <c r="F1389" s="9" t="s">
        <v>21901</v>
      </c>
      <c r="G1389" s="9"/>
    </row>
    <row r="1390">
      <c r="A1390" s="9" t="s">
        <v>248</v>
      </c>
      <c r="B1390" s="18" t="s">
        <v>4496</v>
      </c>
      <c r="C1390" s="9" t="s">
        <v>4504</v>
      </c>
      <c r="D1390" s="9" t="s">
        <v>13080</v>
      </c>
      <c r="E1390" s="9"/>
      <c r="F1390" s="9" t="s">
        <v>21902</v>
      </c>
      <c r="G1390" s="9"/>
    </row>
    <row r="1391">
      <c r="A1391" s="9" t="s">
        <v>248</v>
      </c>
      <c r="B1391" s="18" t="s">
        <v>4496</v>
      </c>
      <c r="C1391" s="9" t="s">
        <v>4504</v>
      </c>
      <c r="D1391" s="9" t="s">
        <v>21903</v>
      </c>
      <c r="E1391" s="9"/>
      <c r="F1391" s="9" t="s">
        <v>21902</v>
      </c>
      <c r="G1391" s="9"/>
    </row>
    <row r="1392">
      <c r="A1392" s="9" t="s">
        <v>248</v>
      </c>
      <c r="B1392" s="18" t="s">
        <v>21781</v>
      </c>
      <c r="C1392" s="9"/>
      <c r="D1392" s="9" t="s">
        <v>21904</v>
      </c>
      <c r="E1392" s="9"/>
      <c r="F1392" s="9" t="s">
        <v>21905</v>
      </c>
      <c r="G1392" s="9"/>
    </row>
    <row r="1393">
      <c r="A1393" s="9" t="s">
        <v>248</v>
      </c>
      <c r="B1393" s="18" t="s">
        <v>21781</v>
      </c>
      <c r="C1393" s="9"/>
      <c r="D1393" s="9" t="s">
        <v>21906</v>
      </c>
      <c r="E1393" s="9"/>
      <c r="F1393" s="9" t="s">
        <v>21907</v>
      </c>
      <c r="G1393" s="9"/>
    </row>
    <row r="1394">
      <c r="A1394" s="190" t="s">
        <v>21908</v>
      </c>
    </row>
    <row r="1395">
      <c r="A1395" s="9" t="s">
        <v>316</v>
      </c>
      <c r="B1395" s="18" t="s">
        <v>21909</v>
      </c>
      <c r="C1395" s="9" t="s">
        <v>21910</v>
      </c>
      <c r="D1395" s="9" t="s">
        <v>21911</v>
      </c>
      <c r="E1395" s="9" t="s">
        <v>21912</v>
      </c>
      <c r="F1395" s="9" t="s">
        <v>21913</v>
      </c>
      <c r="G1395" s="9"/>
    </row>
    <row r="1396">
      <c r="A1396" s="9" t="s">
        <v>230</v>
      </c>
      <c r="B1396" s="18" t="s">
        <v>10943</v>
      </c>
      <c r="C1396" s="9"/>
      <c r="D1396" s="91"/>
      <c r="E1396" s="9" t="s">
        <v>9445</v>
      </c>
      <c r="F1396" s="9"/>
      <c r="G1396" s="9"/>
    </row>
    <row r="1397">
      <c r="A1397" s="13" t="s">
        <v>248</v>
      </c>
      <c r="B1397" s="189" t="s">
        <v>4580</v>
      </c>
      <c r="C1397" s="13" t="s">
        <v>11074</v>
      </c>
      <c r="D1397" s="13" t="s">
        <v>21914</v>
      </c>
      <c r="E1397" s="138"/>
      <c r="F1397" s="9" t="s">
        <v>21915</v>
      </c>
      <c r="G1397" s="9"/>
    </row>
    <row r="1398">
      <c r="A1398" s="190" t="s">
        <v>21916</v>
      </c>
    </row>
    <row r="1399">
      <c r="A1399" s="9" t="s">
        <v>248</v>
      </c>
      <c r="B1399" s="18" t="s">
        <v>4496</v>
      </c>
      <c r="C1399" s="9"/>
      <c r="D1399" s="91"/>
      <c r="E1399" s="91" t="s">
        <v>21917</v>
      </c>
      <c r="F1399" s="91" t="s">
        <v>21918</v>
      </c>
      <c r="G1399" s="91"/>
    </row>
    <row r="1400">
      <c r="A1400" s="190" t="s">
        <v>21919</v>
      </c>
    </row>
    <row r="1401">
      <c r="A1401" s="9" t="s">
        <v>230</v>
      </c>
      <c r="B1401" s="18" t="s">
        <v>4547</v>
      </c>
      <c r="C1401" s="14" t="s">
        <v>4548</v>
      </c>
      <c r="D1401" s="14" t="s">
        <v>12713</v>
      </c>
      <c r="E1401" s="91"/>
      <c r="F1401" s="91" t="s">
        <v>21920</v>
      </c>
      <c r="G1401" s="91"/>
    </row>
    <row r="1402">
      <c r="A1402" s="9" t="s">
        <v>248</v>
      </c>
      <c r="B1402" s="18" t="s">
        <v>4496</v>
      </c>
      <c r="C1402" s="9" t="s">
        <v>4497</v>
      </c>
      <c r="D1402" s="9" t="s">
        <v>13076</v>
      </c>
      <c r="E1402" s="91"/>
      <c r="F1402" s="91" t="s">
        <v>21921</v>
      </c>
      <c r="G1402" s="91"/>
    </row>
    <row r="1403">
      <c r="A1403" s="9" t="s">
        <v>248</v>
      </c>
      <c r="B1403" s="18" t="s">
        <v>4496</v>
      </c>
      <c r="C1403" s="9" t="s">
        <v>4497</v>
      </c>
      <c r="D1403" s="9" t="s">
        <v>13078</v>
      </c>
      <c r="E1403" s="91"/>
      <c r="F1403" s="91" t="s">
        <v>21922</v>
      </c>
      <c r="G1403" s="91"/>
    </row>
    <row r="1404">
      <c r="A1404" s="9" t="s">
        <v>248</v>
      </c>
      <c r="B1404" s="18" t="s">
        <v>4496</v>
      </c>
      <c r="C1404" s="9" t="s">
        <v>4497</v>
      </c>
      <c r="D1404" s="91" t="s">
        <v>21923</v>
      </c>
      <c r="E1404" s="91"/>
      <c r="F1404" s="91" t="s">
        <v>21924</v>
      </c>
      <c r="G1404" s="91"/>
    </row>
    <row r="1405">
      <c r="A1405" s="9" t="s">
        <v>248</v>
      </c>
      <c r="B1405" s="18" t="s">
        <v>4496</v>
      </c>
      <c r="C1405" s="9" t="s">
        <v>4497</v>
      </c>
      <c r="D1405" s="91" t="s">
        <v>17433</v>
      </c>
      <c r="E1405" s="91"/>
      <c r="F1405" s="91" t="s">
        <v>21925</v>
      </c>
      <c r="G1405" s="91"/>
    </row>
    <row r="1406">
      <c r="A1406" s="9" t="s">
        <v>248</v>
      </c>
      <c r="B1406" s="18" t="s">
        <v>4496</v>
      </c>
      <c r="C1406" s="9" t="s">
        <v>4509</v>
      </c>
      <c r="D1406" s="91" t="s">
        <v>21926</v>
      </c>
      <c r="E1406" s="91"/>
      <c r="F1406" s="91" t="s">
        <v>21927</v>
      </c>
      <c r="G1406" s="91"/>
    </row>
    <row r="1407">
      <c r="A1407" s="9" t="s">
        <v>248</v>
      </c>
      <c r="B1407" s="18" t="s">
        <v>11069</v>
      </c>
      <c r="C1407" s="9" t="s">
        <v>4581</v>
      </c>
      <c r="D1407" s="91" t="s">
        <v>21928</v>
      </c>
      <c r="E1407" s="91"/>
      <c r="F1407" s="91" t="s">
        <v>21929</v>
      </c>
      <c r="G1407" s="91"/>
    </row>
    <row r="1408">
      <c r="A1408" s="9" t="s">
        <v>248</v>
      </c>
      <c r="B1408" s="18" t="s">
        <v>11069</v>
      </c>
      <c r="C1408" s="9" t="s">
        <v>4581</v>
      </c>
      <c r="D1408" s="91" t="s">
        <v>21930</v>
      </c>
      <c r="E1408" s="91"/>
      <c r="F1408" s="91" t="s">
        <v>21931</v>
      </c>
      <c r="G1408" s="91"/>
    </row>
    <row r="1409">
      <c r="A1409" s="9" t="s">
        <v>234</v>
      </c>
      <c r="B1409" s="18" t="s">
        <v>21932</v>
      </c>
      <c r="C1409" s="9" t="s">
        <v>21933</v>
      </c>
      <c r="D1409" s="91" t="s">
        <v>21934</v>
      </c>
      <c r="E1409" s="91"/>
      <c r="F1409" s="91" t="s">
        <v>21935</v>
      </c>
      <c r="G1409" s="91"/>
    </row>
    <row r="1410">
      <c r="A1410" s="9" t="s">
        <v>234</v>
      </c>
      <c r="B1410" s="18" t="s">
        <v>21932</v>
      </c>
      <c r="C1410" s="9" t="s">
        <v>21936</v>
      </c>
      <c r="D1410" s="91" t="s">
        <v>21934</v>
      </c>
      <c r="E1410" s="91"/>
      <c r="F1410" s="91" t="s">
        <v>21937</v>
      </c>
      <c r="G1410" s="91"/>
    </row>
    <row r="1411">
      <c r="A1411" s="67" t="s">
        <v>366</v>
      </c>
    </row>
    <row r="1412">
      <c r="A1412" s="9" t="s">
        <v>4540</v>
      </c>
      <c r="B1412" s="18" t="s">
        <v>13070</v>
      </c>
      <c r="C1412" s="9"/>
      <c r="D1412" s="91"/>
      <c r="E1412" s="91" t="s">
        <v>959</v>
      </c>
      <c r="F1412" s="91" t="s">
        <v>21938</v>
      </c>
      <c r="G1412" s="91"/>
    </row>
    <row r="1413">
      <c r="A1413" s="190" t="s">
        <v>21939</v>
      </c>
    </row>
    <row r="1414">
      <c r="A1414" s="9" t="s">
        <v>248</v>
      </c>
      <c r="B1414" s="18" t="s">
        <v>4496</v>
      </c>
      <c r="C1414" s="9" t="s">
        <v>4504</v>
      </c>
      <c r="D1414" s="9" t="s">
        <v>4505</v>
      </c>
      <c r="E1414" s="9"/>
      <c r="F1414" s="9" t="s">
        <v>21940</v>
      </c>
      <c r="G1414" s="9"/>
    </row>
    <row r="1415">
      <c r="A1415" s="9" t="s">
        <v>248</v>
      </c>
      <c r="B1415" s="18" t="s">
        <v>4496</v>
      </c>
      <c r="C1415" s="9" t="s">
        <v>4504</v>
      </c>
      <c r="D1415" s="9" t="s">
        <v>21941</v>
      </c>
      <c r="E1415" s="9"/>
      <c r="F1415" s="9" t="s">
        <v>21942</v>
      </c>
      <c r="G1415" s="9"/>
    </row>
    <row r="1416">
      <c r="A1416" s="9" t="s">
        <v>248</v>
      </c>
      <c r="B1416" s="18" t="s">
        <v>4496</v>
      </c>
      <c r="C1416" s="13" t="s">
        <v>5067</v>
      </c>
      <c r="D1416" s="43" t="s">
        <v>21943</v>
      </c>
      <c r="E1416" s="9"/>
      <c r="F1416" s="9"/>
      <c r="G1416" s="9"/>
    </row>
    <row r="1417">
      <c r="A1417" s="9" t="s">
        <v>248</v>
      </c>
      <c r="B1417" s="18" t="s">
        <v>4496</v>
      </c>
      <c r="C1417" s="9" t="s">
        <v>21864</v>
      </c>
      <c r="D1417" s="9" t="s">
        <v>9058</v>
      </c>
      <c r="E1417" s="9" t="s">
        <v>21944</v>
      </c>
      <c r="F1417" s="9" t="s">
        <v>21918</v>
      </c>
      <c r="G1417" s="9"/>
    </row>
    <row r="1418">
      <c r="A1418" s="190" t="s">
        <v>21945</v>
      </c>
    </row>
    <row r="1419">
      <c r="A1419" s="9" t="s">
        <v>8313</v>
      </c>
      <c r="B1419" s="18" t="s">
        <v>368</v>
      </c>
      <c r="C1419" s="9"/>
      <c r="D1419" s="9"/>
      <c r="E1419" s="9"/>
      <c r="F1419" s="9"/>
      <c r="G1419" s="9"/>
    </row>
    <row r="1420">
      <c r="A1420" s="9" t="s">
        <v>326</v>
      </c>
      <c r="B1420" s="18" t="s">
        <v>14494</v>
      </c>
      <c r="C1420" s="9"/>
      <c r="D1420" s="9"/>
      <c r="E1420" s="9" t="s">
        <v>21946</v>
      </c>
      <c r="F1420" s="9" t="s">
        <v>21947</v>
      </c>
      <c r="G1420" s="9"/>
    </row>
    <row r="1421">
      <c r="A1421" s="9" t="s">
        <v>14528</v>
      </c>
      <c r="B1421" s="18" t="s">
        <v>21948</v>
      </c>
      <c r="C1421" s="9"/>
      <c r="D1421" s="9" t="s">
        <v>21949</v>
      </c>
      <c r="E1421" s="9"/>
      <c r="F1421" s="9" t="s">
        <v>21950</v>
      </c>
      <c r="G1421" s="9"/>
    </row>
    <row r="1422">
      <c r="A1422" s="9" t="s">
        <v>248</v>
      </c>
      <c r="B1422" s="18" t="s">
        <v>4496</v>
      </c>
      <c r="C1422" s="9" t="s">
        <v>4504</v>
      </c>
      <c r="D1422" s="9" t="s">
        <v>21951</v>
      </c>
      <c r="E1422" s="9"/>
      <c r="F1422" s="9" t="s">
        <v>21952</v>
      </c>
      <c r="G1422" s="9"/>
    </row>
    <row r="1423">
      <c r="A1423" s="9" t="s">
        <v>248</v>
      </c>
      <c r="B1423" s="18" t="s">
        <v>11069</v>
      </c>
      <c r="C1423" s="9" t="s">
        <v>4581</v>
      </c>
      <c r="D1423" s="9" t="s">
        <v>21953</v>
      </c>
      <c r="E1423" s="9" t="s">
        <v>21954</v>
      </c>
      <c r="F1423" s="9" t="s">
        <v>21955</v>
      </c>
      <c r="G1423" s="9"/>
    </row>
    <row r="1424">
      <c r="A1424" s="9" t="s">
        <v>248</v>
      </c>
      <c r="B1424" s="18" t="s">
        <v>11069</v>
      </c>
      <c r="C1424" s="9" t="s">
        <v>4581</v>
      </c>
      <c r="D1424" s="9" t="s">
        <v>21956</v>
      </c>
      <c r="E1424" s="9" t="s">
        <v>21957</v>
      </c>
      <c r="F1424" s="9" t="s">
        <v>21955</v>
      </c>
      <c r="G1424" s="9"/>
    </row>
    <row r="1425">
      <c r="A1425" s="9" t="s">
        <v>248</v>
      </c>
      <c r="B1425" s="18" t="s">
        <v>11069</v>
      </c>
      <c r="C1425" s="9" t="s">
        <v>4581</v>
      </c>
      <c r="D1425" s="9" t="s">
        <v>21958</v>
      </c>
      <c r="E1425" s="9"/>
      <c r="F1425" s="9"/>
      <c r="G1425" s="122" t="s">
        <v>1333</v>
      </c>
    </row>
    <row r="1426">
      <c r="A1426" s="190" t="s">
        <v>21959</v>
      </c>
    </row>
    <row r="1427">
      <c r="A1427" s="9" t="s">
        <v>248</v>
      </c>
      <c r="B1427" s="18" t="s">
        <v>4496</v>
      </c>
      <c r="C1427" s="9"/>
      <c r="D1427" s="9"/>
      <c r="E1427" s="9"/>
      <c r="F1427" s="9"/>
      <c r="G1427" s="9"/>
    </row>
    <row r="1428">
      <c r="A1428" s="9" t="s">
        <v>234</v>
      </c>
      <c r="B1428" s="18" t="s">
        <v>14063</v>
      </c>
      <c r="C1428" s="9" t="s">
        <v>21960</v>
      </c>
      <c r="D1428" s="9" t="s">
        <v>21961</v>
      </c>
      <c r="E1428" s="9"/>
      <c r="F1428" s="9" t="s">
        <v>21962</v>
      </c>
      <c r="G1428" s="9"/>
    </row>
    <row r="1429">
      <c r="A1429" s="9" t="s">
        <v>234</v>
      </c>
      <c r="B1429" s="18" t="s">
        <v>14063</v>
      </c>
      <c r="C1429" s="9" t="s">
        <v>21963</v>
      </c>
      <c r="D1429" s="9" t="s">
        <v>21964</v>
      </c>
      <c r="E1429" s="9"/>
      <c r="F1429" s="9" t="s">
        <v>21965</v>
      </c>
      <c r="G1429" s="9"/>
    </row>
    <row r="1430">
      <c r="A1430" s="9" t="s">
        <v>234</v>
      </c>
      <c r="B1430" s="18" t="s">
        <v>14063</v>
      </c>
      <c r="C1430" s="9" t="s">
        <v>21966</v>
      </c>
      <c r="D1430" s="9" t="s">
        <v>21967</v>
      </c>
      <c r="E1430" s="9"/>
      <c r="F1430" s="9" t="s">
        <v>4506</v>
      </c>
      <c r="G1430" s="9"/>
    </row>
    <row r="1431">
      <c r="A1431" s="190" t="s">
        <v>21968</v>
      </c>
    </row>
    <row r="1432">
      <c r="A1432" s="9" t="s">
        <v>14528</v>
      </c>
      <c r="B1432" s="18" t="s">
        <v>21948</v>
      </c>
      <c r="C1432" s="9"/>
      <c r="D1432" s="9" t="s">
        <v>21969</v>
      </c>
      <c r="E1432" s="9"/>
      <c r="F1432" s="9" t="s">
        <v>21970</v>
      </c>
      <c r="G1432" s="9"/>
    </row>
    <row r="1433">
      <c r="A1433" s="9" t="s">
        <v>14528</v>
      </c>
      <c r="B1433" s="18" t="s">
        <v>21948</v>
      </c>
      <c r="C1433" s="9"/>
      <c r="D1433" s="9" t="s">
        <v>21971</v>
      </c>
      <c r="E1433" s="9"/>
      <c r="F1433" s="9" t="s">
        <v>21970</v>
      </c>
      <c r="G1433" s="9"/>
    </row>
    <row r="1434">
      <c r="A1434" s="9" t="s">
        <v>14528</v>
      </c>
      <c r="B1434" s="18" t="s">
        <v>21948</v>
      </c>
      <c r="C1434" s="9"/>
      <c r="D1434" s="9" t="s">
        <v>21972</v>
      </c>
      <c r="E1434" s="9"/>
      <c r="F1434" s="9" t="s">
        <v>21970</v>
      </c>
      <c r="G1434" s="9"/>
    </row>
    <row r="1435">
      <c r="A1435" s="9" t="s">
        <v>5016</v>
      </c>
      <c r="B1435" s="31" t="s">
        <v>13374</v>
      </c>
      <c r="C1435" s="9" t="s">
        <v>21973</v>
      </c>
      <c r="D1435" s="9" t="s">
        <v>1190</v>
      </c>
      <c r="E1435" s="9" t="s">
        <v>21974</v>
      </c>
      <c r="F1435" s="9" t="s">
        <v>21975</v>
      </c>
      <c r="G1435" s="9"/>
    </row>
    <row r="1436">
      <c r="A1436" s="9" t="s">
        <v>5016</v>
      </c>
      <c r="B1436" s="31" t="s">
        <v>13374</v>
      </c>
      <c r="C1436" s="9" t="s">
        <v>21976</v>
      </c>
      <c r="D1436" s="9" t="s">
        <v>21977</v>
      </c>
      <c r="E1436" s="9" t="s">
        <v>21978</v>
      </c>
      <c r="F1436" s="9" t="s">
        <v>21979</v>
      </c>
      <c r="G1436" s="9"/>
    </row>
    <row r="1437">
      <c r="A1437" s="9" t="s">
        <v>5016</v>
      </c>
      <c r="B1437" s="31" t="s">
        <v>13374</v>
      </c>
      <c r="C1437" s="9" t="s">
        <v>21980</v>
      </c>
      <c r="D1437" s="9"/>
      <c r="E1437" s="9"/>
      <c r="F1437" s="9" t="s">
        <v>21981</v>
      </c>
      <c r="G1437" s="9"/>
    </row>
    <row r="1438">
      <c r="A1438" s="9" t="s">
        <v>5016</v>
      </c>
      <c r="B1438" s="31" t="s">
        <v>13374</v>
      </c>
      <c r="C1438" s="9" t="s">
        <v>21982</v>
      </c>
      <c r="D1438" s="9" t="s">
        <v>21983</v>
      </c>
      <c r="E1438" s="9" t="s">
        <v>21984</v>
      </c>
      <c r="F1438" s="9" t="s">
        <v>21985</v>
      </c>
      <c r="G1438" s="9"/>
    </row>
    <row r="1439">
      <c r="A1439" s="9" t="s">
        <v>5016</v>
      </c>
      <c r="B1439" s="31" t="s">
        <v>13374</v>
      </c>
      <c r="C1439" s="9" t="s">
        <v>13379</v>
      </c>
      <c r="D1439" s="9"/>
      <c r="E1439" s="9"/>
      <c r="F1439" s="9" t="s">
        <v>21986</v>
      </c>
      <c r="G1439" s="9"/>
    </row>
    <row r="1440">
      <c r="A1440" s="9" t="s">
        <v>5016</v>
      </c>
      <c r="B1440" s="31" t="s">
        <v>13374</v>
      </c>
      <c r="C1440" s="9" t="s">
        <v>21987</v>
      </c>
      <c r="D1440" s="9" t="s">
        <v>12298</v>
      </c>
      <c r="E1440" s="9" t="s">
        <v>21988</v>
      </c>
      <c r="F1440" s="9" t="s">
        <v>21989</v>
      </c>
      <c r="G1440" s="9"/>
    </row>
    <row r="1441">
      <c r="A1441" s="9" t="s">
        <v>5016</v>
      </c>
      <c r="B1441" s="31" t="s">
        <v>13374</v>
      </c>
      <c r="C1441" s="9" t="s">
        <v>21990</v>
      </c>
      <c r="D1441" s="14"/>
      <c r="E1441" s="9"/>
      <c r="F1441" s="9" t="s">
        <v>21991</v>
      </c>
      <c r="G1441" s="9"/>
    </row>
    <row r="1442">
      <c r="A1442" s="9" t="s">
        <v>5016</v>
      </c>
      <c r="B1442" s="31" t="s">
        <v>13374</v>
      </c>
      <c r="C1442" s="9" t="s">
        <v>13388</v>
      </c>
      <c r="D1442" s="14"/>
      <c r="E1442" s="9"/>
      <c r="F1442" s="9" t="s">
        <v>21992</v>
      </c>
      <c r="G1442" s="9"/>
    </row>
    <row r="1443">
      <c r="A1443" s="9" t="s">
        <v>248</v>
      </c>
      <c r="B1443" s="18" t="s">
        <v>4496</v>
      </c>
      <c r="C1443" s="9" t="s">
        <v>4497</v>
      </c>
      <c r="D1443" s="14" t="s">
        <v>21993</v>
      </c>
      <c r="E1443" s="9"/>
      <c r="F1443" s="9" t="s">
        <v>21994</v>
      </c>
      <c r="G1443" s="9"/>
    </row>
    <row r="1444">
      <c r="A1444" s="9" t="s">
        <v>248</v>
      </c>
      <c r="B1444" s="18" t="s">
        <v>4496</v>
      </c>
      <c r="C1444" s="13" t="s">
        <v>5067</v>
      </c>
      <c r="D1444" s="14" t="s">
        <v>21995</v>
      </c>
      <c r="E1444" s="9"/>
      <c r="F1444" s="9" t="s">
        <v>21985</v>
      </c>
      <c r="G1444" s="9"/>
    </row>
    <row r="1445">
      <c r="A1445" s="9" t="s">
        <v>248</v>
      </c>
      <c r="B1445" s="18" t="s">
        <v>11069</v>
      </c>
      <c r="C1445" s="14" t="s">
        <v>4581</v>
      </c>
      <c r="D1445" s="14" t="s">
        <v>20639</v>
      </c>
      <c r="E1445" s="9"/>
      <c r="F1445" s="9" t="s">
        <v>21979</v>
      </c>
      <c r="G1445" s="9"/>
    </row>
    <row r="1446">
      <c r="A1446" s="9" t="s">
        <v>3280</v>
      </c>
      <c r="B1446" s="18" t="s">
        <v>15440</v>
      </c>
      <c r="C1446" s="9" t="s">
        <v>18631</v>
      </c>
      <c r="D1446" s="9" t="s">
        <v>21996</v>
      </c>
      <c r="E1446" s="9"/>
      <c r="F1446" s="9" t="s">
        <v>21997</v>
      </c>
      <c r="G1446" s="9"/>
    </row>
    <row r="1447">
      <c r="A1447" s="9" t="s">
        <v>3280</v>
      </c>
      <c r="B1447" s="18" t="s">
        <v>15440</v>
      </c>
      <c r="C1447" s="9" t="s">
        <v>18631</v>
      </c>
      <c r="D1447" s="9" t="s">
        <v>21998</v>
      </c>
      <c r="E1447" s="9"/>
      <c r="F1447" s="9" t="s">
        <v>21997</v>
      </c>
      <c r="G1447" s="9"/>
    </row>
    <row r="1448">
      <c r="A1448" s="9" t="s">
        <v>3280</v>
      </c>
      <c r="B1448" s="18" t="s">
        <v>15440</v>
      </c>
      <c r="C1448" s="9" t="s">
        <v>18631</v>
      </c>
      <c r="D1448" s="9" t="s">
        <v>21999</v>
      </c>
      <c r="E1448" s="9"/>
      <c r="F1448" s="9" t="s">
        <v>22000</v>
      </c>
      <c r="G1448" s="9"/>
    </row>
    <row r="1449">
      <c r="A1449" s="9" t="s">
        <v>234</v>
      </c>
      <c r="B1449" s="18" t="s">
        <v>20587</v>
      </c>
      <c r="C1449" s="9" t="s">
        <v>20757</v>
      </c>
      <c r="D1449" s="89" t="s">
        <v>22001</v>
      </c>
      <c r="E1449" s="91"/>
      <c r="F1449" s="9" t="s">
        <v>21997</v>
      </c>
      <c r="G1449" s="9"/>
    </row>
    <row r="1450">
      <c r="A1450" s="9" t="s">
        <v>234</v>
      </c>
      <c r="B1450" s="18" t="s">
        <v>20587</v>
      </c>
      <c r="C1450" s="9" t="s">
        <v>22002</v>
      </c>
      <c r="D1450" s="89" t="s">
        <v>22003</v>
      </c>
      <c r="E1450" s="91" t="s">
        <v>22004</v>
      </c>
      <c r="F1450" s="9" t="s">
        <v>21997</v>
      </c>
      <c r="G1450" s="9"/>
    </row>
    <row r="1451">
      <c r="A1451" s="9" t="s">
        <v>234</v>
      </c>
      <c r="B1451" s="18" t="s">
        <v>12895</v>
      </c>
      <c r="C1451" s="9" t="s">
        <v>12512</v>
      </c>
      <c r="D1451" s="9" t="s">
        <v>19915</v>
      </c>
      <c r="E1451" s="9" t="s">
        <v>22005</v>
      </c>
      <c r="F1451" s="9" t="s">
        <v>21997</v>
      </c>
      <c r="G1451" s="9"/>
    </row>
    <row r="1452">
      <c r="A1452" s="9" t="s">
        <v>234</v>
      </c>
      <c r="B1452" s="18" t="s">
        <v>12895</v>
      </c>
      <c r="C1452" s="9" t="s">
        <v>604</v>
      </c>
      <c r="D1452" s="9" t="s">
        <v>19969</v>
      </c>
      <c r="E1452" s="9" t="s">
        <v>22006</v>
      </c>
      <c r="F1452" s="9" t="s">
        <v>21997</v>
      </c>
      <c r="G1452" s="9"/>
    </row>
    <row r="1453">
      <c r="A1453" s="9" t="s">
        <v>234</v>
      </c>
      <c r="B1453" s="18" t="s">
        <v>12895</v>
      </c>
      <c r="C1453" s="9" t="s">
        <v>619</v>
      </c>
      <c r="D1453" s="9" t="s">
        <v>22007</v>
      </c>
      <c r="E1453" s="9" t="s">
        <v>22008</v>
      </c>
      <c r="F1453" s="9" t="s">
        <v>21997</v>
      </c>
      <c r="G1453" s="9"/>
    </row>
    <row r="1454">
      <c r="A1454" s="9" t="s">
        <v>234</v>
      </c>
      <c r="B1454" s="18" t="s">
        <v>12895</v>
      </c>
      <c r="C1454" s="9" t="s">
        <v>22009</v>
      </c>
      <c r="D1454" s="9" t="s">
        <v>19919</v>
      </c>
      <c r="E1454" s="9" t="s">
        <v>19543</v>
      </c>
      <c r="F1454" s="9" t="s">
        <v>21970</v>
      </c>
      <c r="G1454" s="9"/>
    </row>
    <row r="1455">
      <c r="A1455" s="9" t="s">
        <v>234</v>
      </c>
      <c r="B1455" s="18" t="s">
        <v>12895</v>
      </c>
      <c r="C1455" s="9" t="s">
        <v>22009</v>
      </c>
      <c r="D1455" s="9" t="s">
        <v>20411</v>
      </c>
      <c r="E1455" s="9" t="s">
        <v>22010</v>
      </c>
      <c r="F1455" s="9" t="s">
        <v>21970</v>
      </c>
      <c r="G1455" s="9"/>
    </row>
    <row r="1456">
      <c r="A1456" s="9" t="s">
        <v>234</v>
      </c>
      <c r="B1456" s="18" t="s">
        <v>12895</v>
      </c>
      <c r="C1456" s="9" t="s">
        <v>22009</v>
      </c>
      <c r="D1456" s="9" t="s">
        <v>21461</v>
      </c>
      <c r="E1456" s="9" t="s">
        <v>22011</v>
      </c>
      <c r="F1456" s="9" t="s">
        <v>21997</v>
      </c>
      <c r="G1456" s="9"/>
    </row>
    <row r="1457">
      <c r="A1457" s="9" t="s">
        <v>234</v>
      </c>
      <c r="B1457" s="18" t="s">
        <v>8344</v>
      </c>
      <c r="C1457" s="9" t="s">
        <v>616</v>
      </c>
      <c r="D1457" s="9" t="s">
        <v>21461</v>
      </c>
      <c r="E1457" s="9" t="s">
        <v>22012</v>
      </c>
      <c r="F1457" s="9" t="s">
        <v>21970</v>
      </c>
      <c r="G1457" s="9"/>
    </row>
    <row r="1458">
      <c r="A1458" s="9" t="s">
        <v>234</v>
      </c>
      <c r="B1458" s="18" t="s">
        <v>8344</v>
      </c>
      <c r="C1458" s="9" t="s">
        <v>22013</v>
      </c>
      <c r="D1458" s="9" t="s">
        <v>21461</v>
      </c>
      <c r="E1458" s="9" t="s">
        <v>22014</v>
      </c>
      <c r="F1458" s="9" t="s">
        <v>22015</v>
      </c>
      <c r="G1458" s="9"/>
    </row>
    <row r="1459">
      <c r="A1459" s="9" t="s">
        <v>234</v>
      </c>
      <c r="B1459" s="18" t="s">
        <v>12033</v>
      </c>
      <c r="C1459" s="704" t="s">
        <v>22016</v>
      </c>
      <c r="D1459" s="704" t="s">
        <v>22017</v>
      </c>
      <c r="E1459" s="9"/>
      <c r="F1459" s="9" t="s">
        <v>21997</v>
      </c>
      <c r="G1459" s="9"/>
    </row>
    <row r="1460">
      <c r="A1460" s="9" t="s">
        <v>234</v>
      </c>
      <c r="B1460" s="18" t="s">
        <v>14063</v>
      </c>
      <c r="C1460" s="9" t="s">
        <v>22018</v>
      </c>
      <c r="D1460" s="9" t="s">
        <v>22019</v>
      </c>
      <c r="E1460" s="9"/>
      <c r="F1460" s="9" t="s">
        <v>22020</v>
      </c>
      <c r="G1460" s="9"/>
    </row>
    <row r="1461">
      <c r="A1461" s="9" t="s">
        <v>234</v>
      </c>
      <c r="B1461" s="18" t="s">
        <v>14063</v>
      </c>
      <c r="C1461" s="9" t="s">
        <v>22021</v>
      </c>
      <c r="D1461" s="9" t="s">
        <v>22022</v>
      </c>
      <c r="E1461" s="9"/>
      <c r="F1461" s="9" t="s">
        <v>22020</v>
      </c>
      <c r="G1461" s="9"/>
    </row>
    <row r="1462">
      <c r="A1462" s="9" t="s">
        <v>234</v>
      </c>
      <c r="B1462" s="18" t="s">
        <v>19123</v>
      </c>
      <c r="C1462" s="9" t="s">
        <v>22023</v>
      </c>
      <c r="D1462" s="9" t="s">
        <v>22024</v>
      </c>
      <c r="E1462" s="9"/>
      <c r="F1462" s="9" t="s">
        <v>21994</v>
      </c>
      <c r="G1462" s="9"/>
    </row>
    <row r="1463">
      <c r="A1463" s="9" t="s">
        <v>234</v>
      </c>
      <c r="B1463" s="18" t="s">
        <v>19123</v>
      </c>
      <c r="C1463" s="9" t="s">
        <v>22025</v>
      </c>
      <c r="D1463" s="91" t="s">
        <v>22026</v>
      </c>
      <c r="E1463" s="9"/>
      <c r="F1463" s="9" t="s">
        <v>21994</v>
      </c>
      <c r="G1463" s="9"/>
    </row>
    <row r="1464">
      <c r="A1464" s="9" t="s">
        <v>234</v>
      </c>
      <c r="B1464" s="18" t="s">
        <v>22027</v>
      </c>
      <c r="C1464" s="9" t="s">
        <v>22028</v>
      </c>
      <c r="D1464" s="9" t="s">
        <v>22029</v>
      </c>
      <c r="E1464" s="9"/>
      <c r="F1464" s="9" t="s">
        <v>22030</v>
      </c>
      <c r="G1464" s="9"/>
    </row>
    <row r="1465">
      <c r="A1465" s="9" t="s">
        <v>234</v>
      </c>
      <c r="B1465" s="18" t="s">
        <v>22027</v>
      </c>
      <c r="C1465" s="9" t="s">
        <v>22031</v>
      </c>
      <c r="D1465" s="9" t="s">
        <v>22032</v>
      </c>
      <c r="E1465" s="9"/>
      <c r="F1465" s="9" t="s">
        <v>22033</v>
      </c>
      <c r="G1465" s="9"/>
    </row>
    <row r="1466">
      <c r="A1466" s="9" t="s">
        <v>234</v>
      </c>
      <c r="B1466" s="18" t="s">
        <v>22027</v>
      </c>
      <c r="C1466" s="9" t="s">
        <v>22034</v>
      </c>
      <c r="D1466" s="9" t="s">
        <v>22035</v>
      </c>
      <c r="E1466" s="9"/>
      <c r="F1466" s="9" t="s">
        <v>22030</v>
      </c>
      <c r="G1466" s="9"/>
    </row>
    <row r="1467">
      <c r="A1467" s="9" t="s">
        <v>234</v>
      </c>
      <c r="B1467" s="18" t="s">
        <v>22027</v>
      </c>
      <c r="C1467" s="9" t="s">
        <v>22036</v>
      </c>
      <c r="D1467" s="9" t="s">
        <v>22037</v>
      </c>
      <c r="E1467" s="9"/>
      <c r="F1467" s="9" t="s">
        <v>22030</v>
      </c>
      <c r="G1467" s="9"/>
    </row>
    <row r="1468">
      <c r="A1468" s="9" t="s">
        <v>234</v>
      </c>
      <c r="B1468" s="18" t="s">
        <v>22027</v>
      </c>
      <c r="C1468" s="9" t="s">
        <v>22038</v>
      </c>
      <c r="D1468" s="9" t="s">
        <v>14559</v>
      </c>
      <c r="E1468" s="9"/>
      <c r="F1468" s="9" t="s">
        <v>22033</v>
      </c>
      <c r="G1468" s="9"/>
    </row>
    <row r="1469">
      <c r="A1469" s="67" t="s">
        <v>366</v>
      </c>
    </row>
    <row r="1470">
      <c r="A1470" s="9" t="s">
        <v>234</v>
      </c>
      <c r="B1470" s="18" t="s">
        <v>1608</v>
      </c>
      <c r="C1470" s="9"/>
      <c r="D1470" s="9"/>
      <c r="E1470" s="9" t="s">
        <v>22039</v>
      </c>
      <c r="F1470" s="9" t="s">
        <v>21997</v>
      </c>
      <c r="G1470" s="9"/>
    </row>
    <row r="1471">
      <c r="A1471" s="9" t="s">
        <v>234</v>
      </c>
      <c r="B1471" s="18" t="s">
        <v>19123</v>
      </c>
      <c r="C1471" s="9"/>
      <c r="D1471" s="9"/>
      <c r="E1471" s="9" t="s">
        <v>22040</v>
      </c>
      <c r="F1471" s="9" t="s">
        <v>21979</v>
      </c>
      <c r="G1471" s="9"/>
    </row>
    <row r="1472">
      <c r="A1472" s="9" t="s">
        <v>368</v>
      </c>
      <c r="B1472" s="18" t="s">
        <v>368</v>
      </c>
      <c r="C1472" s="9"/>
      <c r="D1472" s="9"/>
      <c r="E1472" s="9" t="s">
        <v>22041</v>
      </c>
      <c r="F1472" s="9" t="s">
        <v>21985</v>
      </c>
      <c r="G1472" s="9"/>
    </row>
    <row r="1473">
      <c r="A1473" s="190" t="s">
        <v>22042</v>
      </c>
    </row>
    <row r="1474">
      <c r="A1474" s="9" t="s">
        <v>10828</v>
      </c>
      <c r="B1474" s="18" t="s">
        <v>22043</v>
      </c>
      <c r="C1474" s="9" t="s">
        <v>22044</v>
      </c>
      <c r="D1474" s="91" t="s">
        <v>22045</v>
      </c>
      <c r="E1474" s="9"/>
      <c r="F1474" s="9" t="s">
        <v>22046</v>
      </c>
      <c r="G1474" s="9"/>
    </row>
    <row r="1475">
      <c r="A1475" s="9" t="s">
        <v>5016</v>
      </c>
      <c r="B1475" s="31" t="s">
        <v>13374</v>
      </c>
      <c r="C1475" s="9" t="s">
        <v>21751</v>
      </c>
      <c r="D1475" s="91" t="s">
        <v>15290</v>
      </c>
      <c r="E1475" s="9"/>
      <c r="F1475" s="9" t="s">
        <v>22047</v>
      </c>
      <c r="G1475" s="9"/>
    </row>
    <row r="1476">
      <c r="A1476" s="9" t="s">
        <v>380</v>
      </c>
      <c r="B1476" s="18" t="s">
        <v>11442</v>
      </c>
      <c r="C1476" s="9" t="s">
        <v>20410</v>
      </c>
      <c r="D1476" s="91" t="s">
        <v>12298</v>
      </c>
      <c r="E1476" s="9" t="s">
        <v>22048</v>
      </c>
      <c r="F1476" s="9" t="s">
        <v>22049</v>
      </c>
      <c r="G1476" s="9"/>
    </row>
    <row r="1477">
      <c r="A1477" s="13" t="s">
        <v>248</v>
      </c>
      <c r="B1477" s="18" t="s">
        <v>4496</v>
      </c>
      <c r="C1477" s="9" t="s">
        <v>4497</v>
      </c>
      <c r="D1477" s="25" t="s">
        <v>21923</v>
      </c>
      <c r="E1477" s="9"/>
      <c r="F1477" s="9" t="s">
        <v>22050</v>
      </c>
      <c r="G1477" s="122"/>
    </row>
    <row r="1478">
      <c r="A1478" s="13" t="s">
        <v>248</v>
      </c>
      <c r="B1478" s="18" t="s">
        <v>4496</v>
      </c>
      <c r="C1478" s="9" t="s">
        <v>4504</v>
      </c>
      <c r="D1478" s="25" t="s">
        <v>15259</v>
      </c>
      <c r="E1478" s="9"/>
      <c r="F1478" s="9" t="s">
        <v>22051</v>
      </c>
      <c r="G1478" s="122"/>
    </row>
    <row r="1479">
      <c r="A1479" s="13" t="s">
        <v>248</v>
      </c>
      <c r="B1479" s="18" t="s">
        <v>4496</v>
      </c>
      <c r="C1479" s="9" t="s">
        <v>4509</v>
      </c>
      <c r="D1479" s="25" t="s">
        <v>13606</v>
      </c>
      <c r="E1479" s="9"/>
      <c r="F1479" s="9" t="s">
        <v>22052</v>
      </c>
      <c r="G1479" s="122"/>
    </row>
    <row r="1480">
      <c r="A1480" s="13" t="s">
        <v>248</v>
      </c>
      <c r="B1480" s="18" t="s">
        <v>4496</v>
      </c>
      <c r="C1480" s="9" t="s">
        <v>5067</v>
      </c>
      <c r="D1480" s="250" t="s">
        <v>22053</v>
      </c>
      <c r="E1480" s="9"/>
      <c r="F1480" s="9" t="s">
        <v>22054</v>
      </c>
      <c r="G1480" s="122"/>
    </row>
    <row r="1481">
      <c r="A1481" s="13" t="s">
        <v>248</v>
      </c>
      <c r="B1481" s="18" t="s">
        <v>4496</v>
      </c>
      <c r="C1481" s="9" t="s">
        <v>5067</v>
      </c>
      <c r="D1481" s="250" t="s">
        <v>22055</v>
      </c>
      <c r="E1481" s="9"/>
      <c r="F1481" s="9" t="s">
        <v>22056</v>
      </c>
      <c r="G1481" s="122"/>
    </row>
    <row r="1482">
      <c r="A1482" s="13" t="s">
        <v>248</v>
      </c>
      <c r="B1482" s="18" t="s">
        <v>11069</v>
      </c>
      <c r="C1482" s="9" t="s">
        <v>4581</v>
      </c>
      <c r="D1482" s="91" t="s">
        <v>22057</v>
      </c>
      <c r="E1482" s="9"/>
      <c r="F1482" s="9" t="s">
        <v>22058</v>
      </c>
      <c r="G1482" s="122" t="s">
        <v>1333</v>
      </c>
    </row>
    <row r="1483">
      <c r="A1483" s="9" t="s">
        <v>5679</v>
      </c>
      <c r="B1483" s="18" t="s">
        <v>13690</v>
      </c>
      <c r="C1483" s="9" t="s">
        <v>18531</v>
      </c>
      <c r="D1483" s="91" t="s">
        <v>15585</v>
      </c>
      <c r="E1483" s="9"/>
      <c r="F1483" s="144" t="s">
        <v>22046</v>
      </c>
      <c r="G1483" s="9"/>
    </row>
    <row r="1484">
      <c r="A1484" s="9" t="s">
        <v>1035</v>
      </c>
      <c r="B1484" s="18" t="s">
        <v>16800</v>
      </c>
      <c r="C1484" s="9" t="s">
        <v>22059</v>
      </c>
      <c r="D1484" s="9" t="s">
        <v>22060</v>
      </c>
      <c r="E1484" s="9" t="s">
        <v>8513</v>
      </c>
      <c r="F1484" s="9" t="s">
        <v>22061</v>
      </c>
      <c r="G1484" s="9"/>
    </row>
    <row r="1485">
      <c r="A1485" s="9" t="s">
        <v>1035</v>
      </c>
      <c r="B1485" s="18" t="s">
        <v>16800</v>
      </c>
      <c r="C1485" s="9" t="s">
        <v>22062</v>
      </c>
      <c r="D1485" s="9" t="s">
        <v>22063</v>
      </c>
      <c r="E1485" s="9" t="s">
        <v>2350</v>
      </c>
      <c r="F1485" s="9" t="s">
        <v>22061</v>
      </c>
      <c r="G1485" s="9"/>
    </row>
    <row r="1486">
      <c r="A1486" s="9" t="s">
        <v>1035</v>
      </c>
      <c r="B1486" s="18" t="s">
        <v>16800</v>
      </c>
      <c r="C1486" s="9" t="s">
        <v>22064</v>
      </c>
      <c r="D1486" s="9" t="s">
        <v>22063</v>
      </c>
      <c r="E1486" s="9" t="s">
        <v>3419</v>
      </c>
      <c r="F1486" s="9" t="s">
        <v>22061</v>
      </c>
      <c r="G1486" s="9"/>
    </row>
    <row r="1487">
      <c r="A1487" s="9" t="s">
        <v>1035</v>
      </c>
      <c r="B1487" s="18" t="s">
        <v>16800</v>
      </c>
      <c r="C1487" s="9" t="s">
        <v>22065</v>
      </c>
      <c r="D1487" s="9" t="s">
        <v>22066</v>
      </c>
      <c r="E1487" s="9" t="s">
        <v>22067</v>
      </c>
      <c r="F1487" s="9" t="s">
        <v>22061</v>
      </c>
      <c r="G1487" s="9"/>
    </row>
    <row r="1488">
      <c r="A1488" s="9" t="s">
        <v>1035</v>
      </c>
      <c r="B1488" s="18" t="s">
        <v>16800</v>
      </c>
      <c r="C1488" s="9" t="s">
        <v>22068</v>
      </c>
      <c r="D1488" s="9" t="s">
        <v>16811</v>
      </c>
      <c r="E1488" s="9" t="s">
        <v>2010</v>
      </c>
      <c r="F1488" s="9" t="s">
        <v>22069</v>
      </c>
      <c r="G1488" s="9"/>
    </row>
    <row r="1489">
      <c r="A1489" s="9" t="s">
        <v>234</v>
      </c>
      <c r="B1489" s="18" t="s">
        <v>11728</v>
      </c>
      <c r="C1489" s="9" t="s">
        <v>20267</v>
      </c>
      <c r="D1489" s="91" t="s">
        <v>1190</v>
      </c>
      <c r="E1489" s="9"/>
      <c r="F1489" s="9" t="s">
        <v>22070</v>
      </c>
      <c r="G1489" s="9"/>
    </row>
    <row r="1490">
      <c r="A1490" s="9" t="s">
        <v>234</v>
      </c>
      <c r="B1490" s="18" t="s">
        <v>12895</v>
      </c>
      <c r="C1490" s="9" t="s">
        <v>22071</v>
      </c>
      <c r="D1490" s="91" t="s">
        <v>12312</v>
      </c>
      <c r="E1490" s="9" t="s">
        <v>22072</v>
      </c>
      <c r="F1490" s="9" t="s">
        <v>22073</v>
      </c>
      <c r="G1490" s="9"/>
    </row>
    <row r="1491">
      <c r="A1491" s="9" t="s">
        <v>234</v>
      </c>
      <c r="B1491" s="18" t="s">
        <v>12033</v>
      </c>
      <c r="C1491" s="9" t="s">
        <v>13890</v>
      </c>
      <c r="D1491" s="91" t="s">
        <v>12301</v>
      </c>
      <c r="E1491" s="9" t="s">
        <v>22074</v>
      </c>
      <c r="F1491" s="9" t="s">
        <v>22075</v>
      </c>
      <c r="G1491" s="9"/>
    </row>
    <row r="1492">
      <c r="A1492" s="9" t="s">
        <v>234</v>
      </c>
      <c r="B1492" s="18" t="s">
        <v>12033</v>
      </c>
      <c r="C1492" s="9" t="s">
        <v>22076</v>
      </c>
      <c r="D1492" s="91" t="s">
        <v>15017</v>
      </c>
      <c r="E1492" s="91" t="s">
        <v>1021</v>
      </c>
      <c r="F1492" s="9" t="s">
        <v>22077</v>
      </c>
      <c r="G1492" s="9"/>
    </row>
    <row r="1493">
      <c r="A1493" s="9" t="s">
        <v>234</v>
      </c>
      <c r="B1493" s="18" t="s">
        <v>1608</v>
      </c>
      <c r="C1493" s="9" t="s">
        <v>959</v>
      </c>
      <c r="D1493" s="91" t="s">
        <v>22078</v>
      </c>
      <c r="E1493" s="91"/>
      <c r="F1493" s="9" t="s">
        <v>22075</v>
      </c>
      <c r="G1493" s="9"/>
    </row>
    <row r="1494">
      <c r="A1494" s="9" t="s">
        <v>234</v>
      </c>
      <c r="B1494" s="18" t="s">
        <v>14063</v>
      </c>
      <c r="C1494" s="9" t="s">
        <v>22079</v>
      </c>
      <c r="D1494" s="91" t="s">
        <v>22080</v>
      </c>
      <c r="E1494" s="9"/>
      <c r="F1494" s="9" t="s">
        <v>22081</v>
      </c>
      <c r="G1494" s="9"/>
    </row>
    <row r="1495">
      <c r="A1495" s="9" t="s">
        <v>234</v>
      </c>
      <c r="B1495" s="18" t="s">
        <v>22082</v>
      </c>
      <c r="C1495" s="9" t="s">
        <v>356</v>
      </c>
      <c r="D1495" s="91" t="s">
        <v>1190</v>
      </c>
      <c r="E1495" s="9"/>
      <c r="F1495" s="9" t="s">
        <v>1401</v>
      </c>
      <c r="G1495" s="9"/>
    </row>
    <row r="1496">
      <c r="A1496" s="9" t="s">
        <v>234</v>
      </c>
      <c r="B1496" s="18" t="s">
        <v>22082</v>
      </c>
      <c r="C1496" s="9" t="s">
        <v>629</v>
      </c>
      <c r="D1496" s="91" t="s">
        <v>1190</v>
      </c>
      <c r="E1496" s="9" t="s">
        <v>22083</v>
      </c>
      <c r="F1496" s="9" t="s">
        <v>22051</v>
      </c>
      <c r="G1496" s="9"/>
    </row>
    <row r="1497">
      <c r="A1497" s="9" t="s">
        <v>234</v>
      </c>
      <c r="B1497" s="18" t="s">
        <v>22082</v>
      </c>
      <c r="C1497" s="9" t="s">
        <v>22084</v>
      </c>
      <c r="D1497" s="91" t="s">
        <v>1190</v>
      </c>
      <c r="E1497" s="9"/>
      <c r="F1497" s="9" t="s">
        <v>22085</v>
      </c>
      <c r="G1497" s="9"/>
    </row>
    <row r="1498">
      <c r="A1498" s="67" t="s">
        <v>366</v>
      </c>
    </row>
    <row r="1499">
      <c r="A1499" s="9" t="s">
        <v>248</v>
      </c>
      <c r="B1499" s="18" t="s">
        <v>4496</v>
      </c>
      <c r="C1499" s="9"/>
      <c r="D1499" s="91"/>
      <c r="E1499" s="9" t="s">
        <v>22086</v>
      </c>
      <c r="F1499" s="9" t="s">
        <v>22087</v>
      </c>
      <c r="G1499" s="9"/>
    </row>
    <row r="1500">
      <c r="A1500" s="9" t="s">
        <v>368</v>
      </c>
      <c r="B1500" s="18" t="s">
        <v>368</v>
      </c>
      <c r="C1500" s="9"/>
      <c r="D1500" s="91"/>
      <c r="E1500" s="9" t="s">
        <v>22088</v>
      </c>
      <c r="F1500" s="9" t="s">
        <v>22089</v>
      </c>
      <c r="G1500" s="9"/>
    </row>
    <row r="1501">
      <c r="A1501" s="190" t="s">
        <v>22090</v>
      </c>
    </row>
    <row r="1502">
      <c r="A1502" s="9" t="s">
        <v>234</v>
      </c>
      <c r="B1502" s="18" t="s">
        <v>22091</v>
      </c>
      <c r="C1502" s="43" t="s">
        <v>22092</v>
      </c>
      <c r="D1502" s="25" t="s">
        <v>22093</v>
      </c>
      <c r="E1502" s="91"/>
      <c r="F1502" s="91" t="s">
        <v>22094</v>
      </c>
      <c r="G1502" s="9"/>
    </row>
    <row r="1503">
      <c r="A1503" s="190" t="s">
        <v>22095</v>
      </c>
    </row>
    <row r="1504">
      <c r="A1504" s="9" t="s">
        <v>10828</v>
      </c>
      <c r="B1504" s="18" t="s">
        <v>22043</v>
      </c>
      <c r="C1504" s="9" t="s">
        <v>22096</v>
      </c>
      <c r="D1504" s="91" t="s">
        <v>22097</v>
      </c>
      <c r="E1504" s="91"/>
      <c r="F1504" s="91" t="s">
        <v>22098</v>
      </c>
      <c r="G1504" s="91"/>
    </row>
    <row r="1505">
      <c r="A1505" s="9" t="s">
        <v>10828</v>
      </c>
      <c r="B1505" s="18" t="s">
        <v>22043</v>
      </c>
      <c r="C1505" s="9" t="s">
        <v>22096</v>
      </c>
      <c r="D1505" s="91" t="s">
        <v>22099</v>
      </c>
      <c r="E1505" s="91"/>
      <c r="F1505" s="91" t="s">
        <v>22098</v>
      </c>
      <c r="G1505" s="91"/>
    </row>
    <row r="1506">
      <c r="A1506" s="9" t="s">
        <v>10828</v>
      </c>
      <c r="B1506" s="18" t="s">
        <v>22043</v>
      </c>
      <c r="C1506" s="9" t="s">
        <v>22096</v>
      </c>
      <c r="D1506" s="91" t="s">
        <v>22100</v>
      </c>
      <c r="E1506" s="91"/>
      <c r="F1506" s="91" t="s">
        <v>22098</v>
      </c>
      <c r="G1506" s="91"/>
    </row>
    <row r="1507">
      <c r="A1507" s="9" t="s">
        <v>10828</v>
      </c>
      <c r="B1507" s="18" t="s">
        <v>22043</v>
      </c>
      <c r="C1507" s="9" t="s">
        <v>22096</v>
      </c>
      <c r="D1507" s="91" t="s">
        <v>22101</v>
      </c>
      <c r="E1507" s="91"/>
      <c r="F1507" s="91" t="s">
        <v>22098</v>
      </c>
      <c r="G1507" s="91"/>
    </row>
    <row r="1508">
      <c r="A1508" s="9" t="s">
        <v>10828</v>
      </c>
      <c r="B1508" s="18" t="s">
        <v>22043</v>
      </c>
      <c r="C1508" s="9" t="s">
        <v>22096</v>
      </c>
      <c r="D1508" s="91" t="s">
        <v>22102</v>
      </c>
      <c r="E1508" s="91"/>
      <c r="F1508" s="91" t="s">
        <v>10792</v>
      </c>
      <c r="G1508" s="91"/>
    </row>
    <row r="1509">
      <c r="A1509" s="9" t="s">
        <v>10828</v>
      </c>
      <c r="B1509" s="18" t="s">
        <v>22043</v>
      </c>
      <c r="C1509" s="9" t="s">
        <v>22096</v>
      </c>
      <c r="D1509" s="91" t="s">
        <v>22103</v>
      </c>
      <c r="E1509" s="91"/>
      <c r="F1509" s="91" t="s">
        <v>22104</v>
      </c>
      <c r="G1509" s="91"/>
    </row>
    <row r="1510">
      <c r="A1510" s="9" t="s">
        <v>10828</v>
      </c>
      <c r="B1510" s="18" t="s">
        <v>22043</v>
      </c>
      <c r="C1510" s="9" t="s">
        <v>22096</v>
      </c>
      <c r="D1510" s="91" t="s">
        <v>22105</v>
      </c>
      <c r="E1510" s="91"/>
      <c r="F1510" s="91" t="s">
        <v>22104</v>
      </c>
      <c r="G1510" s="91"/>
    </row>
    <row r="1511">
      <c r="A1511" s="9" t="s">
        <v>10828</v>
      </c>
      <c r="B1511" s="18" t="s">
        <v>22043</v>
      </c>
      <c r="C1511" s="9" t="s">
        <v>22106</v>
      </c>
      <c r="D1511" s="91" t="s">
        <v>22107</v>
      </c>
      <c r="E1511" s="91"/>
      <c r="F1511" s="91" t="s">
        <v>4610</v>
      </c>
      <c r="G1511" s="91"/>
    </row>
    <row r="1512">
      <c r="A1512" s="9" t="s">
        <v>10828</v>
      </c>
      <c r="B1512" s="18" t="s">
        <v>22043</v>
      </c>
      <c r="C1512" s="9" t="s">
        <v>22106</v>
      </c>
      <c r="D1512" s="91" t="s">
        <v>22108</v>
      </c>
      <c r="E1512" s="91"/>
      <c r="F1512" s="91" t="s">
        <v>4610</v>
      </c>
      <c r="G1512" s="91"/>
    </row>
    <row r="1513">
      <c r="A1513" s="9" t="s">
        <v>248</v>
      </c>
      <c r="B1513" s="18" t="s">
        <v>4496</v>
      </c>
      <c r="C1513" s="9" t="s">
        <v>4497</v>
      </c>
      <c r="D1513" s="91" t="s">
        <v>13076</v>
      </c>
      <c r="E1513" s="91"/>
      <c r="F1513" s="91" t="s">
        <v>22109</v>
      </c>
      <c r="G1513" s="91"/>
    </row>
    <row r="1514">
      <c r="A1514" s="9" t="s">
        <v>1035</v>
      </c>
      <c r="B1514" s="18" t="s">
        <v>22110</v>
      </c>
      <c r="C1514" s="9" t="s">
        <v>18531</v>
      </c>
      <c r="D1514" s="91" t="s">
        <v>19969</v>
      </c>
      <c r="E1514" s="91"/>
      <c r="F1514" s="91" t="s">
        <v>22111</v>
      </c>
      <c r="G1514" s="91"/>
    </row>
    <row r="1515">
      <c r="A1515" s="9" t="s">
        <v>234</v>
      </c>
      <c r="B1515" s="18" t="s">
        <v>22112</v>
      </c>
      <c r="C1515" s="9" t="s">
        <v>22113</v>
      </c>
      <c r="D1515" s="91"/>
      <c r="E1515" s="91" t="s">
        <v>22114</v>
      </c>
      <c r="F1515" s="91" t="s">
        <v>22115</v>
      </c>
      <c r="G1515" s="91"/>
    </row>
    <row r="1516">
      <c r="A1516" s="9" t="s">
        <v>234</v>
      </c>
      <c r="B1516" s="18" t="s">
        <v>22112</v>
      </c>
      <c r="C1516" s="9" t="s">
        <v>22116</v>
      </c>
      <c r="D1516" s="91" t="s">
        <v>22117</v>
      </c>
      <c r="E1516" s="91"/>
      <c r="F1516" s="91" t="s">
        <v>22115</v>
      </c>
      <c r="G1516" s="91"/>
    </row>
    <row r="1517">
      <c r="A1517" s="9" t="s">
        <v>234</v>
      </c>
      <c r="B1517" s="18" t="s">
        <v>22112</v>
      </c>
      <c r="C1517" s="9" t="s">
        <v>22118</v>
      </c>
      <c r="D1517" s="91"/>
      <c r="E1517" s="91"/>
      <c r="F1517" s="91" t="s">
        <v>22119</v>
      </c>
      <c r="G1517" s="91"/>
    </row>
    <row r="1518">
      <c r="A1518" s="9" t="s">
        <v>234</v>
      </c>
      <c r="B1518" s="18" t="s">
        <v>12336</v>
      </c>
      <c r="C1518" s="9" t="s">
        <v>14740</v>
      </c>
      <c r="D1518" s="91" t="s">
        <v>22120</v>
      </c>
      <c r="E1518" s="91"/>
      <c r="F1518" s="91" t="s">
        <v>22121</v>
      </c>
      <c r="G1518" s="91"/>
    </row>
    <row r="1519">
      <c r="A1519" s="9" t="s">
        <v>234</v>
      </c>
      <c r="B1519" s="18" t="s">
        <v>12336</v>
      </c>
      <c r="C1519" s="9" t="s">
        <v>14526</v>
      </c>
      <c r="D1519" s="91" t="s">
        <v>22122</v>
      </c>
      <c r="E1519" s="91" t="s">
        <v>22083</v>
      </c>
      <c r="F1519" s="91" t="s">
        <v>22123</v>
      </c>
      <c r="G1519" s="91"/>
    </row>
    <row r="1520">
      <c r="A1520" s="67" t="s">
        <v>366</v>
      </c>
    </row>
    <row r="1521">
      <c r="A1521" s="9" t="s">
        <v>248</v>
      </c>
      <c r="B1521" s="18" t="s">
        <v>22124</v>
      </c>
      <c r="C1521" s="9"/>
      <c r="D1521" s="91"/>
      <c r="E1521" s="91"/>
      <c r="F1521" s="91"/>
      <c r="G1521" s="91"/>
    </row>
    <row r="1522">
      <c r="A1522" s="9" t="s">
        <v>248</v>
      </c>
      <c r="B1522" s="18" t="s">
        <v>22125</v>
      </c>
      <c r="C1522" s="9"/>
      <c r="D1522" s="91"/>
      <c r="E1522" s="91"/>
      <c r="F1522" s="91"/>
      <c r="G1522" s="91"/>
    </row>
    <row r="1523">
      <c r="A1523" s="190" t="s">
        <v>22126</v>
      </c>
    </row>
    <row r="1524">
      <c r="A1524" s="9" t="s">
        <v>10828</v>
      </c>
      <c r="B1524" s="18" t="s">
        <v>22127</v>
      </c>
      <c r="C1524" s="91" t="s">
        <v>356</v>
      </c>
      <c r="D1524" s="91" t="s">
        <v>22128</v>
      </c>
      <c r="E1524" s="91"/>
      <c r="F1524" s="91" t="s">
        <v>22129</v>
      </c>
      <c r="G1524" s="91"/>
    </row>
    <row r="1525">
      <c r="A1525" s="9" t="s">
        <v>1454</v>
      </c>
      <c r="B1525" s="18" t="s">
        <v>14720</v>
      </c>
      <c r="C1525" s="91" t="s">
        <v>22130</v>
      </c>
      <c r="D1525" s="91" t="s">
        <v>22131</v>
      </c>
      <c r="E1525" s="91" t="s">
        <v>1431</v>
      </c>
      <c r="F1525" s="91" t="s">
        <v>22129</v>
      </c>
      <c r="G1525" s="91"/>
    </row>
    <row r="1526">
      <c r="A1526" s="9" t="s">
        <v>1454</v>
      </c>
      <c r="B1526" s="18" t="s">
        <v>14720</v>
      </c>
      <c r="C1526" s="91" t="s">
        <v>22132</v>
      </c>
      <c r="D1526" s="91" t="s">
        <v>22133</v>
      </c>
      <c r="E1526" s="91" t="s">
        <v>22134</v>
      </c>
      <c r="F1526" s="91" t="s">
        <v>22135</v>
      </c>
      <c r="G1526" s="91"/>
    </row>
    <row r="1527">
      <c r="A1527" s="9" t="s">
        <v>1454</v>
      </c>
      <c r="B1527" s="18" t="s">
        <v>14720</v>
      </c>
      <c r="C1527" s="91" t="s">
        <v>22136</v>
      </c>
      <c r="D1527" s="91" t="s">
        <v>22137</v>
      </c>
      <c r="E1527" s="91" t="s">
        <v>22138</v>
      </c>
      <c r="F1527" s="91" t="s">
        <v>22139</v>
      </c>
      <c r="G1527" s="91"/>
    </row>
    <row r="1528">
      <c r="A1528" s="9" t="s">
        <v>5016</v>
      </c>
      <c r="B1528" s="18" t="s">
        <v>13374</v>
      </c>
      <c r="C1528" s="91" t="s">
        <v>22140</v>
      </c>
      <c r="D1528" s="91" t="s">
        <v>1190</v>
      </c>
      <c r="E1528" s="91" t="s">
        <v>22141</v>
      </c>
      <c r="F1528" s="91" t="s">
        <v>22142</v>
      </c>
      <c r="G1528" s="91"/>
    </row>
    <row r="1529">
      <c r="A1529" s="9" t="s">
        <v>5016</v>
      </c>
      <c r="B1529" s="18" t="s">
        <v>13374</v>
      </c>
      <c r="C1529" s="91" t="s">
        <v>22143</v>
      </c>
      <c r="D1529" s="91" t="s">
        <v>14757</v>
      </c>
      <c r="E1529" s="91" t="s">
        <v>22144</v>
      </c>
      <c r="F1529" s="91" t="s">
        <v>22145</v>
      </c>
      <c r="G1529" s="122" t="s">
        <v>1333</v>
      </c>
    </row>
    <row r="1530">
      <c r="A1530" s="9" t="s">
        <v>5016</v>
      </c>
      <c r="B1530" s="18" t="s">
        <v>13374</v>
      </c>
      <c r="C1530" s="91" t="s">
        <v>13391</v>
      </c>
      <c r="D1530" s="91" t="s">
        <v>12120</v>
      </c>
      <c r="E1530" s="91" t="s">
        <v>22146</v>
      </c>
      <c r="F1530" s="91" t="s">
        <v>22145</v>
      </c>
      <c r="G1530" s="91"/>
    </row>
    <row r="1531">
      <c r="A1531" s="9" t="s">
        <v>11474</v>
      </c>
      <c r="B1531" s="18" t="s">
        <v>11475</v>
      </c>
      <c r="C1531" s="91" t="s">
        <v>22147</v>
      </c>
      <c r="D1531" s="91" t="s">
        <v>12301</v>
      </c>
      <c r="E1531" s="91" t="s">
        <v>22148</v>
      </c>
      <c r="F1531" s="91" t="s">
        <v>22149</v>
      </c>
      <c r="G1531" s="91"/>
    </row>
    <row r="1532">
      <c r="A1532" s="9" t="s">
        <v>11474</v>
      </c>
      <c r="B1532" s="18" t="s">
        <v>11475</v>
      </c>
      <c r="C1532" s="91" t="s">
        <v>22147</v>
      </c>
      <c r="D1532" s="91" t="s">
        <v>22150</v>
      </c>
      <c r="E1532" s="91" t="s">
        <v>22151</v>
      </c>
      <c r="F1532" s="91" t="s">
        <v>22152</v>
      </c>
      <c r="G1532" s="91"/>
    </row>
    <row r="1533">
      <c r="A1533" s="9" t="s">
        <v>3280</v>
      </c>
      <c r="B1533" s="18" t="s">
        <v>22153</v>
      </c>
      <c r="C1533" s="91" t="s">
        <v>22154</v>
      </c>
      <c r="D1533" s="91" t="s">
        <v>22155</v>
      </c>
      <c r="E1533" s="91"/>
      <c r="F1533" s="91" t="s">
        <v>22149</v>
      </c>
      <c r="G1533" s="91"/>
    </row>
    <row r="1534">
      <c r="A1534" s="9" t="s">
        <v>988</v>
      </c>
      <c r="B1534" s="18" t="s">
        <v>994</v>
      </c>
      <c r="C1534" s="91" t="s">
        <v>22156</v>
      </c>
      <c r="D1534" s="91" t="s">
        <v>22157</v>
      </c>
      <c r="E1534" s="91"/>
      <c r="F1534" s="91" t="s">
        <v>22158</v>
      </c>
      <c r="G1534" s="91"/>
    </row>
    <row r="1535">
      <c r="A1535" s="13" t="s">
        <v>234</v>
      </c>
      <c r="B1535" s="189" t="s">
        <v>20587</v>
      </c>
      <c r="C1535" s="14" t="s">
        <v>22159</v>
      </c>
      <c r="D1535" s="14" t="s">
        <v>22160</v>
      </c>
      <c r="E1535" s="25"/>
      <c r="F1535" s="91" t="s">
        <v>22142</v>
      </c>
      <c r="G1535" s="91"/>
    </row>
    <row r="1536">
      <c r="A1536" s="13" t="s">
        <v>234</v>
      </c>
      <c r="B1536" s="189" t="s">
        <v>20587</v>
      </c>
      <c r="C1536" s="13" t="s">
        <v>22161</v>
      </c>
      <c r="D1536" s="14" t="s">
        <v>22160</v>
      </c>
      <c r="E1536" s="25"/>
      <c r="F1536" s="91" t="s">
        <v>22142</v>
      </c>
      <c r="G1536" s="91"/>
    </row>
    <row r="1537">
      <c r="A1537" s="13" t="s">
        <v>234</v>
      </c>
      <c r="B1537" s="189" t="s">
        <v>20587</v>
      </c>
      <c r="C1537" s="13" t="s">
        <v>22162</v>
      </c>
      <c r="D1537" s="14" t="s">
        <v>22160</v>
      </c>
      <c r="E1537" s="25"/>
      <c r="F1537" s="91" t="s">
        <v>22142</v>
      </c>
      <c r="G1537" s="91"/>
    </row>
    <row r="1538">
      <c r="A1538" s="9" t="s">
        <v>234</v>
      </c>
      <c r="B1538" s="18" t="s">
        <v>20587</v>
      </c>
      <c r="C1538" s="89" t="s">
        <v>22163</v>
      </c>
      <c r="D1538" s="9" t="s">
        <v>22164</v>
      </c>
      <c r="E1538" s="25"/>
      <c r="F1538" s="91" t="s">
        <v>22142</v>
      </c>
      <c r="G1538" s="91"/>
    </row>
    <row r="1539">
      <c r="A1539" s="9" t="s">
        <v>234</v>
      </c>
      <c r="B1539" s="18" t="s">
        <v>20587</v>
      </c>
      <c r="C1539" s="89" t="s">
        <v>22165</v>
      </c>
      <c r="D1539" s="9" t="s">
        <v>22166</v>
      </c>
      <c r="E1539" s="25" t="s">
        <v>22167</v>
      </c>
      <c r="F1539" s="91" t="s">
        <v>22142</v>
      </c>
      <c r="G1539" s="91"/>
    </row>
    <row r="1540">
      <c r="A1540" s="9" t="s">
        <v>234</v>
      </c>
      <c r="B1540" s="18" t="s">
        <v>20587</v>
      </c>
      <c r="C1540" s="89" t="s">
        <v>22168</v>
      </c>
      <c r="D1540" s="25" t="s">
        <v>22169</v>
      </c>
      <c r="E1540" s="25"/>
      <c r="F1540" s="91" t="s">
        <v>22142</v>
      </c>
      <c r="G1540" s="91"/>
    </row>
    <row r="1541">
      <c r="A1541" s="9" t="s">
        <v>234</v>
      </c>
      <c r="B1541" s="18" t="s">
        <v>1115</v>
      </c>
      <c r="C1541" s="91" t="s">
        <v>13645</v>
      </c>
      <c r="D1541" s="25" t="s">
        <v>22170</v>
      </c>
      <c r="E1541" s="25" t="s">
        <v>22171</v>
      </c>
      <c r="F1541" s="91" t="s">
        <v>3345</v>
      </c>
      <c r="G1541" s="91"/>
    </row>
    <row r="1542">
      <c r="A1542" s="9" t="s">
        <v>234</v>
      </c>
      <c r="B1542" s="18" t="s">
        <v>1115</v>
      </c>
      <c r="C1542" s="91" t="s">
        <v>22172</v>
      </c>
      <c r="D1542" s="25" t="s">
        <v>22173</v>
      </c>
      <c r="E1542" s="91" t="s">
        <v>22174</v>
      </c>
      <c r="F1542" s="91" t="s">
        <v>4663</v>
      </c>
      <c r="G1542" s="91"/>
    </row>
    <row r="1543">
      <c r="A1543" s="9" t="s">
        <v>234</v>
      </c>
      <c r="B1543" s="18" t="s">
        <v>12895</v>
      </c>
      <c r="C1543" s="91" t="s">
        <v>10760</v>
      </c>
      <c r="D1543" s="91" t="s">
        <v>13517</v>
      </c>
      <c r="E1543" s="91" t="s">
        <v>22175</v>
      </c>
      <c r="F1543" s="91" t="s">
        <v>3345</v>
      </c>
      <c r="G1543" s="91"/>
    </row>
    <row r="1544">
      <c r="A1544" s="9" t="s">
        <v>234</v>
      </c>
      <c r="B1544" s="18" t="s">
        <v>12895</v>
      </c>
      <c r="C1544" s="91" t="s">
        <v>22176</v>
      </c>
      <c r="D1544" s="91" t="s">
        <v>1190</v>
      </c>
      <c r="E1544" s="91" t="s">
        <v>22177</v>
      </c>
      <c r="F1544" s="91" t="s">
        <v>3345</v>
      </c>
      <c r="G1544" s="91"/>
    </row>
    <row r="1545">
      <c r="A1545" s="9" t="s">
        <v>234</v>
      </c>
      <c r="B1545" s="18" t="s">
        <v>12895</v>
      </c>
      <c r="C1545" s="91" t="s">
        <v>22178</v>
      </c>
      <c r="D1545" s="91" t="s">
        <v>12301</v>
      </c>
      <c r="E1545" s="91" t="s">
        <v>22179</v>
      </c>
      <c r="F1545" s="91" t="s">
        <v>3345</v>
      </c>
      <c r="G1545" s="91"/>
    </row>
    <row r="1546">
      <c r="A1546" s="9" t="s">
        <v>234</v>
      </c>
      <c r="B1546" s="18" t="s">
        <v>12895</v>
      </c>
      <c r="C1546" s="91" t="s">
        <v>22178</v>
      </c>
      <c r="D1546" s="91" t="s">
        <v>14616</v>
      </c>
      <c r="E1546" s="91" t="s">
        <v>22180</v>
      </c>
      <c r="F1546" s="91" t="s">
        <v>22181</v>
      </c>
      <c r="G1546" s="91"/>
    </row>
    <row r="1547">
      <c r="A1547" s="9" t="s">
        <v>234</v>
      </c>
      <c r="B1547" s="18" t="s">
        <v>12895</v>
      </c>
      <c r="C1547" s="91" t="s">
        <v>22182</v>
      </c>
      <c r="D1547" s="91" t="s">
        <v>15201</v>
      </c>
      <c r="E1547" s="91" t="s">
        <v>22183</v>
      </c>
      <c r="F1547" s="91" t="s">
        <v>3345</v>
      </c>
      <c r="G1547" s="91"/>
    </row>
    <row r="1548">
      <c r="A1548" s="9" t="s">
        <v>234</v>
      </c>
      <c r="B1548" s="18" t="s">
        <v>12895</v>
      </c>
      <c r="C1548" s="91" t="s">
        <v>22184</v>
      </c>
      <c r="D1548" s="91" t="s">
        <v>15585</v>
      </c>
      <c r="E1548" s="91" t="s">
        <v>22185</v>
      </c>
      <c r="F1548" s="91" t="s">
        <v>3345</v>
      </c>
      <c r="G1548" s="91"/>
    </row>
    <row r="1549">
      <c r="A1549" s="9" t="s">
        <v>234</v>
      </c>
      <c r="B1549" s="18" t="s">
        <v>12895</v>
      </c>
      <c r="C1549" s="91" t="s">
        <v>22186</v>
      </c>
      <c r="D1549" s="91" t="s">
        <v>15290</v>
      </c>
      <c r="E1549" s="91" t="s">
        <v>22187</v>
      </c>
      <c r="F1549" s="91" t="s">
        <v>3345</v>
      </c>
      <c r="G1549" s="91"/>
    </row>
    <row r="1550">
      <c r="A1550" s="9" t="s">
        <v>234</v>
      </c>
      <c r="B1550" s="18" t="s">
        <v>22188</v>
      </c>
      <c r="C1550" s="25" t="s">
        <v>14740</v>
      </c>
      <c r="D1550" s="25"/>
      <c r="E1550" s="25" t="s">
        <v>5781</v>
      </c>
      <c r="F1550" s="91" t="s">
        <v>22142</v>
      </c>
      <c r="G1550" s="25"/>
    </row>
    <row r="1551">
      <c r="A1551" s="9" t="s">
        <v>234</v>
      </c>
      <c r="B1551" s="18" t="s">
        <v>22188</v>
      </c>
      <c r="C1551" s="25" t="s">
        <v>22189</v>
      </c>
      <c r="D1551" s="25"/>
      <c r="E1551" s="25" t="s">
        <v>5781</v>
      </c>
      <c r="F1551" s="91" t="s">
        <v>22142</v>
      </c>
      <c r="G1551" s="25"/>
    </row>
    <row r="1552">
      <c r="A1552" s="67" t="s">
        <v>366</v>
      </c>
    </row>
    <row r="1553">
      <c r="A1553" s="9" t="s">
        <v>5016</v>
      </c>
      <c r="B1553" s="18" t="s">
        <v>368</v>
      </c>
      <c r="C1553" s="91"/>
      <c r="D1553" s="91"/>
      <c r="E1553" s="91" t="s">
        <v>22190</v>
      </c>
      <c r="F1553" s="91" t="s">
        <v>22191</v>
      </c>
      <c r="G1553" s="91"/>
    </row>
    <row r="1554">
      <c r="A1554" s="190" t="s">
        <v>22192</v>
      </c>
    </row>
    <row r="1555">
      <c r="A1555" s="9" t="s">
        <v>8313</v>
      </c>
      <c r="B1555" s="18" t="s">
        <v>8314</v>
      </c>
      <c r="C1555" s="9"/>
      <c r="D1555" s="91"/>
      <c r="E1555" s="91" t="s">
        <v>2010</v>
      </c>
      <c r="F1555" s="91" t="s">
        <v>22193</v>
      </c>
      <c r="G1555" s="91"/>
    </row>
    <row r="1556">
      <c r="A1556" s="9" t="s">
        <v>248</v>
      </c>
      <c r="B1556" s="18" t="s">
        <v>4496</v>
      </c>
      <c r="C1556" s="9" t="s">
        <v>4504</v>
      </c>
      <c r="D1556" s="91" t="s">
        <v>22194</v>
      </c>
      <c r="E1556" s="91"/>
      <c r="F1556" s="91" t="s">
        <v>22195</v>
      </c>
      <c r="G1556" s="91"/>
    </row>
    <row r="1557">
      <c r="A1557" s="9" t="s">
        <v>248</v>
      </c>
      <c r="B1557" s="18" t="s">
        <v>22196</v>
      </c>
      <c r="C1557" s="9" t="s">
        <v>4513</v>
      </c>
      <c r="D1557" s="43" t="s">
        <v>368</v>
      </c>
      <c r="E1557" s="43" t="s">
        <v>22197</v>
      </c>
      <c r="F1557" s="91"/>
      <c r="G1557" s="91"/>
    </row>
    <row r="1558">
      <c r="A1558" s="9" t="s">
        <v>234</v>
      </c>
      <c r="B1558" s="18" t="s">
        <v>1115</v>
      </c>
      <c r="C1558" s="14" t="s">
        <v>13652</v>
      </c>
      <c r="D1558" s="43" t="s">
        <v>13653</v>
      </c>
      <c r="E1558" s="43" t="s">
        <v>22198</v>
      </c>
      <c r="F1558" s="91" t="s">
        <v>22199</v>
      </c>
      <c r="G1558" s="91"/>
    </row>
    <row r="1559">
      <c r="A1559" s="67" t="s">
        <v>366</v>
      </c>
    </row>
    <row r="1560">
      <c r="A1560" s="9" t="s">
        <v>22200</v>
      </c>
      <c r="B1560" s="18" t="s">
        <v>368</v>
      </c>
      <c r="C1560" s="91"/>
      <c r="D1560" s="91"/>
      <c r="E1560" s="91" t="s">
        <v>22201</v>
      </c>
      <c r="F1560" s="91" t="s">
        <v>22202</v>
      </c>
      <c r="G1560" s="91"/>
    </row>
    <row r="1561">
      <c r="A1561" s="190" t="s">
        <v>22203</v>
      </c>
    </row>
    <row r="1562">
      <c r="A1562" s="9" t="s">
        <v>248</v>
      </c>
      <c r="B1562" s="18" t="s">
        <v>11069</v>
      </c>
      <c r="C1562" s="9" t="s">
        <v>4581</v>
      </c>
      <c r="D1562" s="91" t="s">
        <v>22204</v>
      </c>
      <c r="E1562" s="91"/>
      <c r="F1562" s="91" t="s">
        <v>22205</v>
      </c>
      <c r="G1562" s="91"/>
    </row>
    <row r="1563">
      <c r="A1563" s="9" t="s">
        <v>1035</v>
      </c>
      <c r="B1563" s="18" t="s">
        <v>16800</v>
      </c>
      <c r="C1563" s="9" t="s">
        <v>22206</v>
      </c>
      <c r="D1563" s="91" t="s">
        <v>22066</v>
      </c>
      <c r="E1563" s="91" t="s">
        <v>2375</v>
      </c>
      <c r="F1563" s="91" t="s">
        <v>22207</v>
      </c>
      <c r="G1563" s="91"/>
    </row>
    <row r="1564">
      <c r="A1564" s="115" t="s">
        <v>22208</v>
      </c>
    </row>
    <row r="1565">
      <c r="A1565" s="9" t="s">
        <v>1035</v>
      </c>
      <c r="B1565" s="18" t="s">
        <v>16800</v>
      </c>
      <c r="C1565" s="9" t="s">
        <v>22206</v>
      </c>
      <c r="D1565" s="91" t="s">
        <v>22066</v>
      </c>
      <c r="E1565" s="91" t="s">
        <v>2375</v>
      </c>
      <c r="F1565" s="84" t="s">
        <v>22209</v>
      </c>
      <c r="G1565" s="84"/>
    </row>
    <row r="1566">
      <c r="A1566" s="190" t="s">
        <v>22210</v>
      </c>
    </row>
    <row r="1567">
      <c r="A1567" s="9" t="s">
        <v>316</v>
      </c>
      <c r="B1567" s="18" t="s">
        <v>22211</v>
      </c>
      <c r="C1567" s="91" t="s">
        <v>581</v>
      </c>
      <c r="D1567" s="91" t="s">
        <v>19919</v>
      </c>
      <c r="E1567" s="91" t="s">
        <v>22212</v>
      </c>
      <c r="F1567" s="91" t="s">
        <v>22213</v>
      </c>
      <c r="G1567" s="91"/>
    </row>
    <row r="1568">
      <c r="A1568" s="9" t="s">
        <v>316</v>
      </c>
      <c r="B1568" s="18" t="s">
        <v>22211</v>
      </c>
      <c r="C1568" s="91" t="s">
        <v>22214</v>
      </c>
      <c r="D1568" s="91" t="s">
        <v>1190</v>
      </c>
      <c r="E1568" s="91" t="s">
        <v>22215</v>
      </c>
      <c r="F1568" s="91" t="s">
        <v>22216</v>
      </c>
      <c r="G1568" s="91"/>
    </row>
    <row r="1569">
      <c r="A1569" s="9" t="s">
        <v>4540</v>
      </c>
      <c r="B1569" s="18" t="s">
        <v>22217</v>
      </c>
      <c r="C1569" s="91"/>
      <c r="D1569" s="91" t="s">
        <v>22218</v>
      </c>
      <c r="E1569" s="91"/>
      <c r="F1569" s="91" t="s">
        <v>22216</v>
      </c>
      <c r="G1569" s="91"/>
    </row>
    <row r="1570">
      <c r="A1570" s="9" t="s">
        <v>4540</v>
      </c>
      <c r="B1570" s="18" t="s">
        <v>22217</v>
      </c>
      <c r="C1570" s="91"/>
      <c r="D1570" s="91" t="s">
        <v>22219</v>
      </c>
      <c r="E1570" s="91"/>
      <c r="F1570" s="91" t="s">
        <v>22216</v>
      </c>
      <c r="G1570" s="91"/>
    </row>
    <row r="1571">
      <c r="A1571" s="9" t="s">
        <v>326</v>
      </c>
      <c r="B1571" s="18" t="s">
        <v>1225</v>
      </c>
      <c r="C1571" s="91" t="s">
        <v>22220</v>
      </c>
      <c r="D1571" s="91" t="s">
        <v>22221</v>
      </c>
      <c r="E1571" s="91"/>
      <c r="F1571" s="91" t="s">
        <v>22222</v>
      </c>
      <c r="G1571" s="91"/>
    </row>
    <row r="1572">
      <c r="A1572" s="9" t="s">
        <v>326</v>
      </c>
      <c r="B1572" s="18" t="s">
        <v>1225</v>
      </c>
      <c r="C1572" s="91" t="s">
        <v>22223</v>
      </c>
      <c r="D1572" s="91" t="s">
        <v>22224</v>
      </c>
      <c r="E1572" s="91"/>
      <c r="F1572" s="91" t="s">
        <v>22222</v>
      </c>
      <c r="G1572" s="91"/>
    </row>
    <row r="1573">
      <c r="A1573" s="9" t="s">
        <v>5016</v>
      </c>
      <c r="B1573" s="31" t="s">
        <v>13374</v>
      </c>
      <c r="C1573" s="91" t="s">
        <v>13375</v>
      </c>
      <c r="D1573" s="91" t="s">
        <v>1190</v>
      </c>
      <c r="E1573" s="91" t="s">
        <v>22225</v>
      </c>
      <c r="F1573" s="91" t="s">
        <v>22226</v>
      </c>
      <c r="G1573" s="91"/>
    </row>
    <row r="1574">
      <c r="A1574" s="9" t="s">
        <v>248</v>
      </c>
      <c r="B1574" s="18" t="s">
        <v>4580</v>
      </c>
      <c r="C1574" s="91" t="s">
        <v>4581</v>
      </c>
      <c r="D1574" s="25" t="s">
        <v>22227</v>
      </c>
      <c r="E1574" s="91"/>
      <c r="F1574" s="91" t="s">
        <v>22228</v>
      </c>
      <c r="G1574" s="91"/>
    </row>
    <row r="1575">
      <c r="A1575" s="9" t="s">
        <v>5153</v>
      </c>
      <c r="B1575" s="18" t="s">
        <v>22229</v>
      </c>
      <c r="C1575" s="91" t="s">
        <v>22230</v>
      </c>
      <c r="D1575" s="25" t="s">
        <v>22231</v>
      </c>
      <c r="E1575" s="91"/>
      <c r="F1575" s="91" t="s">
        <v>22232</v>
      </c>
      <c r="G1575" s="91"/>
    </row>
    <row r="1576">
      <c r="A1576" s="9" t="s">
        <v>1035</v>
      </c>
      <c r="B1576" s="18" t="s">
        <v>1041</v>
      </c>
      <c r="C1576" s="91" t="s">
        <v>22233</v>
      </c>
      <c r="D1576" s="25" t="s">
        <v>22234</v>
      </c>
      <c r="E1576" s="91" t="s">
        <v>22235</v>
      </c>
      <c r="F1576" s="91" t="s">
        <v>22226</v>
      </c>
      <c r="G1576" s="91"/>
    </row>
    <row r="1577">
      <c r="A1577" s="190" t="s">
        <v>22236</v>
      </c>
    </row>
    <row r="1578">
      <c r="A1578" s="9" t="s">
        <v>22237</v>
      </c>
      <c r="B1578" s="18" t="s">
        <v>4739</v>
      </c>
      <c r="C1578" s="9"/>
      <c r="D1578" s="91"/>
      <c r="E1578" s="91"/>
      <c r="F1578" s="91" t="s">
        <v>22238</v>
      </c>
      <c r="G1578" s="91"/>
    </row>
    <row r="1579">
      <c r="A1579" s="9" t="s">
        <v>10828</v>
      </c>
      <c r="B1579" s="18" t="s">
        <v>22127</v>
      </c>
      <c r="C1579" s="9" t="s">
        <v>356</v>
      </c>
      <c r="D1579" s="91" t="s">
        <v>22128</v>
      </c>
      <c r="E1579" s="91"/>
      <c r="F1579" s="91" t="s">
        <v>22239</v>
      </c>
      <c r="G1579" s="91"/>
    </row>
    <row r="1580">
      <c r="A1580" s="9" t="s">
        <v>1454</v>
      </c>
      <c r="B1580" s="18" t="s">
        <v>22240</v>
      </c>
      <c r="C1580" s="9" t="s">
        <v>22241</v>
      </c>
      <c r="D1580" s="91" t="s">
        <v>22242</v>
      </c>
      <c r="E1580" s="91"/>
      <c r="F1580" s="91" t="s">
        <v>22243</v>
      </c>
      <c r="G1580" s="91"/>
    </row>
    <row r="1581">
      <c r="A1581" s="9" t="s">
        <v>1454</v>
      </c>
      <c r="B1581" s="18" t="s">
        <v>22240</v>
      </c>
      <c r="C1581" s="9" t="s">
        <v>22244</v>
      </c>
      <c r="D1581" s="91" t="s">
        <v>22245</v>
      </c>
      <c r="E1581" s="91"/>
      <c r="F1581" s="91" t="s">
        <v>22246</v>
      </c>
      <c r="G1581" s="91"/>
    </row>
    <row r="1582">
      <c r="A1582" s="9" t="s">
        <v>1454</v>
      </c>
      <c r="B1582" s="18" t="s">
        <v>22240</v>
      </c>
      <c r="C1582" s="9" t="s">
        <v>22247</v>
      </c>
      <c r="D1582" s="91" t="s">
        <v>22248</v>
      </c>
      <c r="E1582" s="91"/>
      <c r="F1582" s="91" t="s">
        <v>22249</v>
      </c>
      <c r="G1582" s="91"/>
    </row>
    <row r="1583">
      <c r="A1583" s="9" t="s">
        <v>1454</v>
      </c>
      <c r="B1583" s="18" t="s">
        <v>22240</v>
      </c>
      <c r="C1583" s="9" t="s">
        <v>22250</v>
      </c>
      <c r="D1583" s="91" t="s">
        <v>22251</v>
      </c>
      <c r="E1583" s="91"/>
      <c r="F1583" s="91" t="s">
        <v>4663</v>
      </c>
      <c r="G1583" s="91"/>
    </row>
    <row r="1584">
      <c r="A1584" s="9" t="s">
        <v>1454</v>
      </c>
      <c r="B1584" s="18" t="s">
        <v>22240</v>
      </c>
      <c r="C1584" s="9" t="s">
        <v>22252</v>
      </c>
      <c r="D1584" s="91" t="s">
        <v>22253</v>
      </c>
      <c r="E1584" s="91"/>
      <c r="F1584" s="91" t="s">
        <v>22254</v>
      </c>
      <c r="G1584" s="91"/>
    </row>
    <row r="1585">
      <c r="A1585" s="9" t="s">
        <v>1454</v>
      </c>
      <c r="B1585" s="18" t="s">
        <v>22240</v>
      </c>
      <c r="C1585" s="9" t="s">
        <v>20396</v>
      </c>
      <c r="D1585" s="91" t="s">
        <v>22255</v>
      </c>
      <c r="E1585" s="91"/>
      <c r="F1585" s="91" t="s">
        <v>22256</v>
      </c>
      <c r="G1585" s="91"/>
    </row>
    <row r="1586">
      <c r="A1586" s="9" t="s">
        <v>1454</v>
      </c>
      <c r="B1586" s="18" t="s">
        <v>14720</v>
      </c>
      <c r="C1586" s="9" t="s">
        <v>22257</v>
      </c>
      <c r="D1586" s="91" t="s">
        <v>13376</v>
      </c>
      <c r="E1586" s="91"/>
      <c r="F1586" s="91" t="s">
        <v>22243</v>
      </c>
      <c r="G1586" s="91"/>
    </row>
    <row r="1587">
      <c r="A1587" s="9" t="s">
        <v>1454</v>
      </c>
      <c r="B1587" s="18" t="s">
        <v>14720</v>
      </c>
      <c r="C1587" s="9" t="s">
        <v>22258</v>
      </c>
      <c r="D1587" s="91" t="s">
        <v>20393</v>
      </c>
      <c r="E1587" s="91"/>
      <c r="F1587" s="91" t="s">
        <v>22243</v>
      </c>
      <c r="G1587" s="91"/>
    </row>
    <row r="1588">
      <c r="A1588" s="9" t="s">
        <v>1454</v>
      </c>
      <c r="B1588" s="18" t="s">
        <v>14720</v>
      </c>
      <c r="C1588" s="9" t="s">
        <v>22132</v>
      </c>
      <c r="D1588" s="91" t="s">
        <v>22259</v>
      </c>
      <c r="E1588" s="91"/>
      <c r="F1588" s="91" t="s">
        <v>22243</v>
      </c>
      <c r="G1588" s="91"/>
    </row>
    <row r="1589">
      <c r="A1589" s="9" t="s">
        <v>1454</v>
      </c>
      <c r="B1589" s="18" t="s">
        <v>14720</v>
      </c>
      <c r="C1589" s="9" t="s">
        <v>22260</v>
      </c>
      <c r="D1589" s="91" t="s">
        <v>20393</v>
      </c>
      <c r="E1589" s="91"/>
      <c r="F1589" s="91" t="s">
        <v>22261</v>
      </c>
      <c r="G1589" s="91"/>
    </row>
    <row r="1590">
      <c r="A1590" s="9" t="s">
        <v>1454</v>
      </c>
      <c r="B1590" s="18" t="s">
        <v>14720</v>
      </c>
      <c r="C1590" s="9" t="s">
        <v>16155</v>
      </c>
      <c r="D1590" s="89" t="s">
        <v>13809</v>
      </c>
      <c r="E1590" s="91"/>
      <c r="F1590" s="91" t="s">
        <v>22243</v>
      </c>
      <c r="G1590" s="91"/>
    </row>
    <row r="1591">
      <c r="A1591" s="9" t="s">
        <v>1454</v>
      </c>
      <c r="B1591" s="18" t="s">
        <v>14720</v>
      </c>
      <c r="C1591" s="9" t="s">
        <v>22262</v>
      </c>
      <c r="D1591" s="89" t="s">
        <v>22263</v>
      </c>
      <c r="E1591" s="91"/>
      <c r="F1591" s="91" t="s">
        <v>22264</v>
      </c>
      <c r="G1591" s="91"/>
    </row>
    <row r="1592">
      <c r="A1592" s="9" t="s">
        <v>1454</v>
      </c>
      <c r="B1592" s="18" t="s">
        <v>14720</v>
      </c>
      <c r="C1592" s="9" t="s">
        <v>20398</v>
      </c>
      <c r="D1592" s="89" t="s">
        <v>22265</v>
      </c>
      <c r="E1592" s="91" t="s">
        <v>22266</v>
      </c>
      <c r="F1592" s="91" t="s">
        <v>22267</v>
      </c>
      <c r="G1592" s="91"/>
    </row>
    <row r="1593">
      <c r="A1593" s="9" t="s">
        <v>1454</v>
      </c>
      <c r="B1593" s="18" t="s">
        <v>14720</v>
      </c>
      <c r="C1593" s="9" t="s">
        <v>22268</v>
      </c>
      <c r="D1593" s="89" t="s">
        <v>22007</v>
      </c>
      <c r="E1593" s="91" t="s">
        <v>22269</v>
      </c>
      <c r="F1593" s="91" t="s">
        <v>22261</v>
      </c>
      <c r="G1593" s="91"/>
    </row>
    <row r="1594">
      <c r="A1594" s="9" t="s">
        <v>14528</v>
      </c>
      <c r="B1594" s="18" t="s">
        <v>22270</v>
      </c>
      <c r="C1594" s="9" t="s">
        <v>22271</v>
      </c>
      <c r="D1594" s="91" t="s">
        <v>22272</v>
      </c>
      <c r="E1594" s="91" t="s">
        <v>22273</v>
      </c>
      <c r="F1594" s="43" t="s">
        <v>22274</v>
      </c>
      <c r="G1594" s="91"/>
    </row>
    <row r="1595">
      <c r="A1595" s="9" t="s">
        <v>14528</v>
      </c>
      <c r="B1595" s="18" t="s">
        <v>22275</v>
      </c>
      <c r="C1595" s="9" t="s">
        <v>22276</v>
      </c>
      <c r="D1595" s="91" t="s">
        <v>22277</v>
      </c>
      <c r="E1595" s="91"/>
      <c r="F1595" s="91" t="s">
        <v>22261</v>
      </c>
      <c r="G1595" s="91"/>
    </row>
    <row r="1596">
      <c r="A1596" s="9" t="s">
        <v>14528</v>
      </c>
      <c r="B1596" s="18" t="s">
        <v>22278</v>
      </c>
      <c r="C1596" s="9" t="s">
        <v>22279</v>
      </c>
      <c r="D1596" s="91" t="s">
        <v>22280</v>
      </c>
      <c r="E1596" s="91" t="s">
        <v>22281</v>
      </c>
      <c r="F1596" s="91" t="s">
        <v>22254</v>
      </c>
      <c r="G1596" s="91"/>
    </row>
    <row r="1597">
      <c r="A1597" s="9" t="s">
        <v>14528</v>
      </c>
      <c r="B1597" s="18" t="s">
        <v>22282</v>
      </c>
      <c r="C1597" s="9" t="s">
        <v>22283</v>
      </c>
      <c r="D1597" s="91" t="s">
        <v>22284</v>
      </c>
      <c r="E1597" s="91"/>
      <c r="F1597" s="91" t="s">
        <v>22243</v>
      </c>
      <c r="G1597" s="91"/>
    </row>
    <row r="1598">
      <c r="A1598" s="9" t="s">
        <v>14528</v>
      </c>
      <c r="B1598" s="18" t="s">
        <v>22282</v>
      </c>
      <c r="C1598" s="9" t="s">
        <v>22285</v>
      </c>
      <c r="D1598" s="91" t="s">
        <v>22286</v>
      </c>
      <c r="E1598" s="91"/>
      <c r="F1598" s="91" t="s">
        <v>22243</v>
      </c>
      <c r="G1598" s="91"/>
    </row>
    <row r="1599">
      <c r="A1599" s="154" t="s">
        <v>326</v>
      </c>
      <c r="B1599" s="18" t="s">
        <v>10673</v>
      </c>
      <c r="C1599" s="9" t="s">
        <v>22287</v>
      </c>
      <c r="D1599" s="91" t="s">
        <v>22288</v>
      </c>
      <c r="E1599" s="91"/>
      <c r="F1599" s="91" t="s">
        <v>22289</v>
      </c>
      <c r="G1599" s="91"/>
    </row>
    <row r="1600">
      <c r="A1600" s="154" t="s">
        <v>326</v>
      </c>
      <c r="B1600" s="18" t="s">
        <v>10906</v>
      </c>
      <c r="C1600" s="9" t="s">
        <v>22290</v>
      </c>
      <c r="D1600" s="91" t="s">
        <v>9107</v>
      </c>
      <c r="E1600" s="91"/>
      <c r="F1600" s="91" t="s">
        <v>1401</v>
      </c>
      <c r="G1600" s="91"/>
    </row>
    <row r="1601">
      <c r="A1601" s="154" t="s">
        <v>326</v>
      </c>
      <c r="B1601" s="18" t="s">
        <v>10906</v>
      </c>
      <c r="C1601" s="9" t="s">
        <v>22291</v>
      </c>
      <c r="D1601" s="91" t="s">
        <v>9285</v>
      </c>
      <c r="E1601" s="91"/>
      <c r="F1601" s="91" t="s">
        <v>1401</v>
      </c>
      <c r="G1601" s="91"/>
    </row>
    <row r="1602">
      <c r="A1602" s="154" t="s">
        <v>326</v>
      </c>
      <c r="B1602" s="18" t="s">
        <v>10906</v>
      </c>
      <c r="C1602" s="9" t="s">
        <v>22292</v>
      </c>
      <c r="D1602" s="91" t="s">
        <v>22293</v>
      </c>
      <c r="E1602" s="91"/>
      <c r="F1602" s="91" t="s">
        <v>1401</v>
      </c>
      <c r="G1602" s="91"/>
    </row>
    <row r="1603">
      <c r="A1603" s="154" t="s">
        <v>326</v>
      </c>
      <c r="B1603" s="18" t="s">
        <v>10906</v>
      </c>
      <c r="C1603" s="9" t="s">
        <v>22294</v>
      </c>
      <c r="D1603" s="91" t="s">
        <v>9400</v>
      </c>
      <c r="E1603" s="91"/>
      <c r="F1603" s="91" t="s">
        <v>1401</v>
      </c>
      <c r="G1603" s="91"/>
    </row>
    <row r="1604">
      <c r="A1604" s="154" t="s">
        <v>326</v>
      </c>
      <c r="B1604" s="18" t="s">
        <v>10906</v>
      </c>
      <c r="C1604" s="14" t="s">
        <v>22295</v>
      </c>
      <c r="D1604" s="14" t="s">
        <v>22296</v>
      </c>
      <c r="E1604" s="91"/>
      <c r="F1604" s="91" t="s">
        <v>22289</v>
      </c>
      <c r="G1604" s="91"/>
    </row>
    <row r="1605">
      <c r="A1605" s="154" t="s">
        <v>326</v>
      </c>
      <c r="B1605" s="18" t="s">
        <v>10906</v>
      </c>
      <c r="C1605" s="9" t="s">
        <v>22297</v>
      </c>
      <c r="D1605" s="91" t="s">
        <v>9285</v>
      </c>
      <c r="E1605" s="91"/>
      <c r="F1605" s="91" t="s">
        <v>1401</v>
      </c>
      <c r="G1605" s="91"/>
    </row>
    <row r="1606">
      <c r="A1606" s="154" t="s">
        <v>326</v>
      </c>
      <c r="B1606" s="18" t="s">
        <v>10906</v>
      </c>
      <c r="C1606" s="9" t="s">
        <v>22298</v>
      </c>
      <c r="D1606" s="91" t="s">
        <v>22299</v>
      </c>
      <c r="E1606" s="91"/>
      <c r="F1606" s="91" t="s">
        <v>1401</v>
      </c>
      <c r="G1606" s="91"/>
    </row>
    <row r="1607">
      <c r="A1607" s="154" t="s">
        <v>326</v>
      </c>
      <c r="B1607" s="18" t="s">
        <v>1225</v>
      </c>
      <c r="C1607" s="9" t="s">
        <v>22300</v>
      </c>
      <c r="D1607" s="91" t="s">
        <v>22301</v>
      </c>
      <c r="E1607" s="91"/>
      <c r="F1607" s="91" t="s">
        <v>22302</v>
      </c>
      <c r="G1607" s="91"/>
    </row>
    <row r="1608">
      <c r="A1608" s="154" t="s">
        <v>326</v>
      </c>
      <c r="B1608" s="18" t="s">
        <v>1225</v>
      </c>
      <c r="C1608" s="9" t="s">
        <v>22303</v>
      </c>
      <c r="D1608" s="91" t="s">
        <v>22304</v>
      </c>
      <c r="E1608" s="91"/>
      <c r="F1608" s="91" t="s">
        <v>22302</v>
      </c>
      <c r="G1608" s="91"/>
    </row>
    <row r="1609">
      <c r="A1609" s="154" t="s">
        <v>326</v>
      </c>
      <c r="B1609" s="18" t="s">
        <v>1225</v>
      </c>
      <c r="C1609" s="9" t="s">
        <v>22305</v>
      </c>
      <c r="D1609" s="91"/>
      <c r="E1609" s="91"/>
      <c r="F1609" s="91" t="s">
        <v>22302</v>
      </c>
      <c r="G1609" s="91"/>
    </row>
    <row r="1610">
      <c r="A1610" s="9" t="s">
        <v>4540</v>
      </c>
      <c r="B1610" s="18" t="s">
        <v>4614</v>
      </c>
      <c r="C1610" s="9"/>
      <c r="D1610" s="91" t="s">
        <v>22306</v>
      </c>
      <c r="E1610" s="91"/>
      <c r="F1610" s="91" t="s">
        <v>22307</v>
      </c>
      <c r="G1610" s="91"/>
    </row>
    <row r="1611">
      <c r="A1611" s="9" t="s">
        <v>4371</v>
      </c>
      <c r="B1611" s="18" t="s">
        <v>4472</v>
      </c>
      <c r="C1611" s="9" t="s">
        <v>22308</v>
      </c>
      <c r="D1611" s="91" t="s">
        <v>22309</v>
      </c>
      <c r="E1611" s="91"/>
      <c r="F1611" s="43" t="s">
        <v>22274</v>
      </c>
      <c r="G1611" s="122" t="s">
        <v>1333</v>
      </c>
    </row>
    <row r="1612">
      <c r="A1612" s="9" t="s">
        <v>671</v>
      </c>
      <c r="B1612" s="18" t="s">
        <v>5742</v>
      </c>
      <c r="C1612" s="9" t="s">
        <v>22310</v>
      </c>
      <c r="D1612" s="91" t="s">
        <v>22311</v>
      </c>
      <c r="E1612" s="91"/>
      <c r="F1612" s="91" t="s">
        <v>22254</v>
      </c>
      <c r="G1612" s="91"/>
    </row>
    <row r="1613">
      <c r="A1613" s="9" t="s">
        <v>671</v>
      </c>
      <c r="B1613" s="18" t="s">
        <v>5742</v>
      </c>
      <c r="C1613" s="9" t="s">
        <v>22310</v>
      </c>
      <c r="D1613" s="91" t="s">
        <v>22312</v>
      </c>
      <c r="E1613" s="91"/>
      <c r="F1613" s="91" t="s">
        <v>22289</v>
      </c>
      <c r="G1613" s="91"/>
    </row>
    <row r="1614">
      <c r="A1614" s="9" t="s">
        <v>671</v>
      </c>
      <c r="B1614" s="18" t="s">
        <v>22313</v>
      </c>
      <c r="C1614" s="9" t="s">
        <v>22314</v>
      </c>
      <c r="D1614" s="91" t="s">
        <v>8759</v>
      </c>
      <c r="E1614" s="91"/>
      <c r="F1614" s="91" t="s">
        <v>22254</v>
      </c>
      <c r="G1614" s="91"/>
    </row>
    <row r="1615">
      <c r="A1615" s="9" t="s">
        <v>671</v>
      </c>
      <c r="B1615" s="18" t="s">
        <v>22313</v>
      </c>
      <c r="C1615" s="9" t="s">
        <v>22315</v>
      </c>
      <c r="D1615" s="91" t="s">
        <v>8759</v>
      </c>
      <c r="E1615" s="91"/>
      <c r="F1615" s="91" t="s">
        <v>22243</v>
      </c>
      <c r="G1615" s="91"/>
    </row>
    <row r="1616">
      <c r="A1616" s="9" t="s">
        <v>671</v>
      </c>
      <c r="B1616" s="18" t="s">
        <v>22313</v>
      </c>
      <c r="C1616" s="9" t="s">
        <v>22315</v>
      </c>
      <c r="D1616" s="91" t="s">
        <v>8759</v>
      </c>
      <c r="E1616" s="91"/>
      <c r="F1616" s="91" t="s">
        <v>22239</v>
      </c>
      <c r="G1616" s="91"/>
    </row>
    <row r="1617">
      <c r="A1617" s="14" t="s">
        <v>671</v>
      </c>
      <c r="B1617" s="18" t="s">
        <v>22313</v>
      </c>
      <c r="C1617" s="9" t="s">
        <v>22315</v>
      </c>
      <c r="D1617" s="14" t="s">
        <v>22316</v>
      </c>
      <c r="E1617" s="91" t="s">
        <v>22317</v>
      </c>
      <c r="F1617" s="91" t="s">
        <v>22318</v>
      </c>
      <c r="G1617" s="91"/>
    </row>
    <row r="1618">
      <c r="A1618" s="9" t="s">
        <v>230</v>
      </c>
      <c r="B1618" s="18" t="s">
        <v>13007</v>
      </c>
      <c r="C1618" s="9" t="s">
        <v>22319</v>
      </c>
      <c r="D1618" s="91" t="s">
        <v>22320</v>
      </c>
      <c r="E1618" s="91" t="s">
        <v>22321</v>
      </c>
      <c r="F1618" s="91" t="s">
        <v>22322</v>
      </c>
      <c r="G1618" s="91"/>
    </row>
    <row r="1619">
      <c r="A1619" s="9" t="s">
        <v>3280</v>
      </c>
      <c r="B1619" s="18" t="s">
        <v>22323</v>
      </c>
      <c r="C1619" s="9" t="s">
        <v>356</v>
      </c>
      <c r="D1619" s="91" t="s">
        <v>22324</v>
      </c>
      <c r="E1619" s="91"/>
      <c r="F1619" s="91" t="s">
        <v>22325</v>
      </c>
      <c r="G1619" s="91"/>
    </row>
    <row r="1620">
      <c r="A1620" s="9" t="s">
        <v>3280</v>
      </c>
      <c r="B1620" s="18" t="s">
        <v>22323</v>
      </c>
      <c r="C1620" s="9" t="s">
        <v>581</v>
      </c>
      <c r="D1620" s="91" t="s">
        <v>22326</v>
      </c>
      <c r="E1620" s="91" t="s">
        <v>22327</v>
      </c>
      <c r="F1620" s="91" t="s">
        <v>22318</v>
      </c>
      <c r="G1620" s="91"/>
    </row>
    <row r="1621">
      <c r="A1621" s="9" t="s">
        <v>3280</v>
      </c>
      <c r="B1621" s="18" t="s">
        <v>22323</v>
      </c>
      <c r="C1621" s="9" t="s">
        <v>604</v>
      </c>
      <c r="D1621" s="91" t="s">
        <v>22328</v>
      </c>
      <c r="E1621" s="91" t="s">
        <v>22329</v>
      </c>
      <c r="F1621" s="91" t="s">
        <v>22330</v>
      </c>
      <c r="G1621" s="91"/>
    </row>
    <row r="1622">
      <c r="A1622" s="9" t="s">
        <v>3280</v>
      </c>
      <c r="B1622" s="18" t="s">
        <v>22323</v>
      </c>
      <c r="C1622" s="9" t="s">
        <v>22331</v>
      </c>
      <c r="D1622" s="91" t="s">
        <v>22332</v>
      </c>
      <c r="E1622" s="91"/>
      <c r="F1622" s="91" t="s">
        <v>22318</v>
      </c>
      <c r="G1622" s="91"/>
    </row>
    <row r="1623">
      <c r="A1623" s="9" t="s">
        <v>3280</v>
      </c>
      <c r="B1623" s="18" t="s">
        <v>22323</v>
      </c>
      <c r="C1623" s="9" t="s">
        <v>22333</v>
      </c>
      <c r="D1623" s="91" t="s">
        <v>22334</v>
      </c>
      <c r="E1623" s="91"/>
      <c r="F1623" s="91" t="s">
        <v>22267</v>
      </c>
      <c r="G1623" s="91"/>
    </row>
    <row r="1624">
      <c r="A1624" s="9" t="s">
        <v>3280</v>
      </c>
      <c r="B1624" s="18" t="s">
        <v>15440</v>
      </c>
      <c r="C1624" s="9" t="s">
        <v>22335</v>
      </c>
      <c r="D1624" s="91" t="s">
        <v>22336</v>
      </c>
      <c r="E1624" s="91"/>
      <c r="F1624" s="91" t="s">
        <v>22337</v>
      </c>
      <c r="G1624" s="91"/>
    </row>
    <row r="1625">
      <c r="A1625" s="9" t="s">
        <v>3280</v>
      </c>
      <c r="B1625" s="18" t="s">
        <v>15440</v>
      </c>
      <c r="C1625" s="9" t="s">
        <v>22335</v>
      </c>
      <c r="D1625" s="91" t="s">
        <v>22338</v>
      </c>
      <c r="E1625" s="91"/>
      <c r="F1625" s="91" t="s">
        <v>22337</v>
      </c>
      <c r="G1625" s="91"/>
    </row>
    <row r="1626">
      <c r="A1626" s="9" t="s">
        <v>3280</v>
      </c>
      <c r="B1626" s="18" t="s">
        <v>15440</v>
      </c>
      <c r="C1626" s="9" t="s">
        <v>22335</v>
      </c>
      <c r="D1626" s="91" t="s">
        <v>22339</v>
      </c>
      <c r="E1626" s="91"/>
      <c r="F1626" s="91" t="s">
        <v>22340</v>
      </c>
      <c r="G1626" s="91"/>
    </row>
    <row r="1627">
      <c r="A1627" s="9" t="s">
        <v>3280</v>
      </c>
      <c r="B1627" s="18" t="s">
        <v>15440</v>
      </c>
      <c r="C1627" s="9" t="s">
        <v>18631</v>
      </c>
      <c r="D1627" s="91" t="s">
        <v>22341</v>
      </c>
      <c r="E1627" s="91"/>
      <c r="F1627" s="91" t="s">
        <v>22340</v>
      </c>
      <c r="G1627" s="91"/>
    </row>
    <row r="1628">
      <c r="A1628" s="9" t="s">
        <v>3280</v>
      </c>
      <c r="B1628" s="18" t="s">
        <v>15440</v>
      </c>
      <c r="C1628" s="9" t="s">
        <v>18631</v>
      </c>
      <c r="D1628" s="91" t="s">
        <v>22342</v>
      </c>
      <c r="E1628" s="91"/>
      <c r="F1628" s="91" t="s">
        <v>22340</v>
      </c>
      <c r="G1628" s="91"/>
    </row>
    <row r="1629">
      <c r="A1629" s="9" t="s">
        <v>3280</v>
      </c>
      <c r="B1629" s="18" t="s">
        <v>15440</v>
      </c>
      <c r="C1629" s="9" t="s">
        <v>18631</v>
      </c>
      <c r="D1629" s="25" t="s">
        <v>22343</v>
      </c>
      <c r="E1629" s="91"/>
      <c r="F1629" s="91" t="s">
        <v>22344</v>
      </c>
      <c r="G1629" s="91"/>
    </row>
    <row r="1630">
      <c r="A1630" s="9" t="s">
        <v>3280</v>
      </c>
      <c r="B1630" s="18" t="s">
        <v>15440</v>
      </c>
      <c r="C1630" s="43" t="s">
        <v>18631</v>
      </c>
      <c r="D1630" s="91" t="s">
        <v>20348</v>
      </c>
      <c r="E1630" s="91"/>
      <c r="F1630" s="91" t="s">
        <v>22243</v>
      </c>
      <c r="G1630" s="91"/>
    </row>
    <row r="1631">
      <c r="A1631" s="9" t="s">
        <v>3280</v>
      </c>
      <c r="B1631" s="18" t="s">
        <v>22153</v>
      </c>
      <c r="C1631" s="9" t="s">
        <v>22345</v>
      </c>
      <c r="D1631" s="91" t="s">
        <v>22346</v>
      </c>
      <c r="E1631" s="91"/>
      <c r="F1631" s="91" t="s">
        <v>22264</v>
      </c>
      <c r="G1631" s="91"/>
    </row>
    <row r="1632">
      <c r="A1632" s="9" t="s">
        <v>3280</v>
      </c>
      <c r="B1632" s="18" t="s">
        <v>22153</v>
      </c>
      <c r="C1632" s="9" t="s">
        <v>22347</v>
      </c>
      <c r="D1632" s="91" t="s">
        <v>22348</v>
      </c>
      <c r="E1632" s="91"/>
      <c r="F1632" s="91" t="s">
        <v>22264</v>
      </c>
      <c r="G1632" s="91"/>
    </row>
    <row r="1633">
      <c r="A1633" s="9" t="s">
        <v>3280</v>
      </c>
      <c r="B1633" s="18" t="s">
        <v>22153</v>
      </c>
      <c r="C1633" s="9" t="s">
        <v>22347</v>
      </c>
      <c r="D1633" s="91" t="s">
        <v>22349</v>
      </c>
      <c r="E1633" s="91"/>
      <c r="F1633" s="91" t="s">
        <v>22350</v>
      </c>
      <c r="G1633" s="91"/>
    </row>
    <row r="1634">
      <c r="A1634" s="9" t="s">
        <v>988</v>
      </c>
      <c r="B1634" s="18" t="s">
        <v>994</v>
      </c>
      <c r="C1634" s="84" t="s">
        <v>22351</v>
      </c>
      <c r="D1634" s="84" t="s">
        <v>22352</v>
      </c>
      <c r="E1634" s="84" t="s">
        <v>22353</v>
      </c>
      <c r="F1634" s="91" t="s">
        <v>22354</v>
      </c>
      <c r="G1634" s="91"/>
    </row>
    <row r="1635">
      <c r="A1635" s="9" t="s">
        <v>5679</v>
      </c>
      <c r="B1635" s="18" t="s">
        <v>15951</v>
      </c>
      <c r="C1635" s="9" t="s">
        <v>22132</v>
      </c>
      <c r="D1635" s="91" t="s">
        <v>22355</v>
      </c>
      <c r="E1635" s="91"/>
      <c r="F1635" s="91" t="s">
        <v>22238</v>
      </c>
      <c r="G1635" s="91"/>
    </row>
    <row r="1636">
      <c r="A1636" s="9" t="s">
        <v>5679</v>
      </c>
      <c r="B1636" s="18" t="s">
        <v>15951</v>
      </c>
      <c r="C1636" s="9" t="s">
        <v>22356</v>
      </c>
      <c r="D1636" s="91" t="s">
        <v>15201</v>
      </c>
      <c r="E1636" s="91"/>
      <c r="F1636" s="91" t="s">
        <v>22238</v>
      </c>
      <c r="G1636" s="91"/>
    </row>
    <row r="1637">
      <c r="A1637" s="9" t="s">
        <v>5679</v>
      </c>
      <c r="B1637" s="18" t="s">
        <v>15951</v>
      </c>
      <c r="C1637" s="9" t="s">
        <v>19467</v>
      </c>
      <c r="D1637" s="91" t="s">
        <v>1190</v>
      </c>
      <c r="E1637" s="91"/>
      <c r="F1637" s="91" t="s">
        <v>22307</v>
      </c>
      <c r="G1637" s="91"/>
    </row>
    <row r="1638">
      <c r="A1638" s="9" t="s">
        <v>5679</v>
      </c>
      <c r="B1638" s="18" t="s">
        <v>15951</v>
      </c>
      <c r="C1638" s="9" t="s">
        <v>22357</v>
      </c>
      <c r="D1638" s="91" t="s">
        <v>22358</v>
      </c>
      <c r="E1638" s="91"/>
      <c r="F1638" s="91" t="s">
        <v>22256</v>
      </c>
      <c r="G1638" s="91"/>
    </row>
    <row r="1639">
      <c r="A1639" s="9" t="s">
        <v>5679</v>
      </c>
      <c r="B1639" s="18" t="s">
        <v>15951</v>
      </c>
      <c r="C1639" s="9" t="s">
        <v>22359</v>
      </c>
      <c r="D1639" s="91" t="s">
        <v>13506</v>
      </c>
      <c r="E1639" s="91" t="s">
        <v>22360</v>
      </c>
      <c r="F1639" s="91" t="s">
        <v>22361</v>
      </c>
      <c r="G1639" s="91"/>
    </row>
    <row r="1640">
      <c r="A1640" s="9" t="s">
        <v>388</v>
      </c>
      <c r="B1640" s="18" t="s">
        <v>18675</v>
      </c>
      <c r="C1640" s="43" t="s">
        <v>22362</v>
      </c>
      <c r="D1640" s="91" t="s">
        <v>22363</v>
      </c>
      <c r="E1640" s="91"/>
      <c r="F1640" s="91" t="s">
        <v>22256</v>
      </c>
      <c r="G1640" s="91"/>
    </row>
    <row r="1641">
      <c r="A1641" s="9" t="s">
        <v>388</v>
      </c>
      <c r="B1641" s="18" t="s">
        <v>18675</v>
      </c>
      <c r="C1641" s="43" t="s">
        <v>22364</v>
      </c>
      <c r="D1641" s="91" t="s">
        <v>22365</v>
      </c>
      <c r="E1641" s="91"/>
      <c r="F1641" s="91" t="s">
        <v>22302</v>
      </c>
      <c r="G1641" s="91"/>
    </row>
    <row r="1642">
      <c r="A1642" s="9" t="s">
        <v>388</v>
      </c>
      <c r="B1642" s="18" t="s">
        <v>18675</v>
      </c>
      <c r="C1642" s="43" t="s">
        <v>22366</v>
      </c>
      <c r="D1642" s="91" t="s">
        <v>22367</v>
      </c>
      <c r="E1642" s="91"/>
      <c r="F1642" s="91" t="s">
        <v>22368</v>
      </c>
      <c r="G1642" s="91"/>
    </row>
    <row r="1643">
      <c r="A1643" s="9" t="s">
        <v>388</v>
      </c>
      <c r="B1643" s="18" t="s">
        <v>18675</v>
      </c>
      <c r="C1643" s="43" t="s">
        <v>22369</v>
      </c>
      <c r="D1643" s="91" t="s">
        <v>22370</v>
      </c>
      <c r="E1643" s="91"/>
      <c r="F1643" s="43" t="s">
        <v>22371</v>
      </c>
      <c r="G1643" s="91"/>
    </row>
    <row r="1644">
      <c r="A1644" s="9" t="s">
        <v>388</v>
      </c>
      <c r="B1644" s="18" t="s">
        <v>18675</v>
      </c>
      <c r="C1644" s="43" t="s">
        <v>22372</v>
      </c>
      <c r="D1644" s="91" t="s">
        <v>22373</v>
      </c>
      <c r="E1644" s="91"/>
      <c r="F1644" s="91" t="s">
        <v>22256</v>
      </c>
      <c r="G1644" s="91"/>
    </row>
    <row r="1645">
      <c r="A1645" s="9" t="s">
        <v>388</v>
      </c>
      <c r="B1645" s="18" t="s">
        <v>18675</v>
      </c>
      <c r="C1645" s="43" t="s">
        <v>22374</v>
      </c>
      <c r="D1645" s="91" t="s">
        <v>22375</v>
      </c>
      <c r="E1645" s="91"/>
      <c r="F1645" s="91" t="s">
        <v>22337</v>
      </c>
      <c r="G1645" s="91"/>
    </row>
    <row r="1646">
      <c r="A1646" s="9" t="s">
        <v>388</v>
      </c>
      <c r="B1646" s="18" t="s">
        <v>18675</v>
      </c>
      <c r="C1646" s="43" t="s">
        <v>22376</v>
      </c>
      <c r="D1646" s="91" t="s">
        <v>22377</v>
      </c>
      <c r="E1646" s="91"/>
      <c r="F1646" s="91" t="s">
        <v>22378</v>
      </c>
      <c r="G1646" s="91"/>
    </row>
    <row r="1647">
      <c r="A1647" s="9" t="s">
        <v>388</v>
      </c>
      <c r="B1647" s="18" t="s">
        <v>18675</v>
      </c>
      <c r="C1647" s="43" t="s">
        <v>22379</v>
      </c>
      <c r="D1647" s="91" t="s">
        <v>22380</v>
      </c>
      <c r="E1647" s="91"/>
      <c r="F1647" s="91" t="s">
        <v>22337</v>
      </c>
      <c r="G1647" s="91"/>
    </row>
    <row r="1648">
      <c r="A1648" s="9" t="s">
        <v>388</v>
      </c>
      <c r="B1648" s="18" t="s">
        <v>18675</v>
      </c>
      <c r="C1648" s="9" t="s">
        <v>22381</v>
      </c>
      <c r="D1648" s="91" t="s">
        <v>22382</v>
      </c>
      <c r="E1648" s="91"/>
      <c r="F1648" s="91" t="s">
        <v>22383</v>
      </c>
      <c r="G1648" s="91"/>
    </row>
    <row r="1649">
      <c r="A1649" s="9" t="s">
        <v>388</v>
      </c>
      <c r="B1649" s="18" t="s">
        <v>18675</v>
      </c>
      <c r="C1649" s="9" t="s">
        <v>22384</v>
      </c>
      <c r="D1649" s="91" t="s">
        <v>22385</v>
      </c>
      <c r="E1649" s="91"/>
      <c r="F1649" s="91" t="s">
        <v>22386</v>
      </c>
      <c r="G1649" s="91"/>
    </row>
    <row r="1650">
      <c r="A1650" s="9" t="s">
        <v>566</v>
      </c>
      <c r="B1650" s="18" t="s">
        <v>22387</v>
      </c>
      <c r="C1650" s="43" t="s">
        <v>22388</v>
      </c>
      <c r="D1650" s="43" t="s">
        <v>22389</v>
      </c>
      <c r="E1650" s="84"/>
      <c r="F1650" s="91" t="s">
        <v>15612</v>
      </c>
      <c r="G1650" s="91"/>
    </row>
    <row r="1651">
      <c r="A1651" s="9" t="s">
        <v>234</v>
      </c>
      <c r="B1651" s="18" t="s">
        <v>22112</v>
      </c>
      <c r="C1651" s="43" t="s">
        <v>22390</v>
      </c>
      <c r="D1651" s="43" t="s">
        <v>22391</v>
      </c>
      <c r="E1651" s="84"/>
      <c r="F1651" s="91" t="s">
        <v>22392</v>
      </c>
      <c r="G1651" s="91"/>
    </row>
    <row r="1652">
      <c r="A1652" s="9" t="s">
        <v>234</v>
      </c>
      <c r="B1652" s="18" t="s">
        <v>22112</v>
      </c>
      <c r="C1652" s="43" t="s">
        <v>22393</v>
      </c>
      <c r="D1652" s="43" t="s">
        <v>22394</v>
      </c>
      <c r="E1652" s="43"/>
      <c r="F1652" s="91" t="s">
        <v>22350</v>
      </c>
      <c r="G1652" s="91"/>
    </row>
    <row r="1653">
      <c r="A1653" s="9" t="s">
        <v>234</v>
      </c>
      <c r="B1653" s="18" t="s">
        <v>1115</v>
      </c>
      <c r="C1653" s="43" t="s">
        <v>19922</v>
      </c>
      <c r="D1653" s="43" t="s">
        <v>19923</v>
      </c>
      <c r="E1653" s="84"/>
      <c r="F1653" s="91" t="s">
        <v>22337</v>
      </c>
      <c r="G1653" s="91"/>
    </row>
    <row r="1654">
      <c r="A1654" s="9" t="s">
        <v>234</v>
      </c>
      <c r="B1654" s="18" t="s">
        <v>1115</v>
      </c>
      <c r="C1654" s="43" t="s">
        <v>22395</v>
      </c>
      <c r="D1654" s="43" t="s">
        <v>22396</v>
      </c>
      <c r="E1654" s="43"/>
      <c r="F1654" s="91" t="s">
        <v>22337</v>
      </c>
      <c r="G1654" s="91"/>
    </row>
    <row r="1655">
      <c r="A1655" s="9" t="s">
        <v>234</v>
      </c>
      <c r="B1655" s="18" t="s">
        <v>1115</v>
      </c>
      <c r="C1655" s="43" t="s">
        <v>22397</v>
      </c>
      <c r="D1655" s="43" t="s">
        <v>22398</v>
      </c>
      <c r="E1655" s="84"/>
      <c r="F1655" s="91" t="s">
        <v>22340</v>
      </c>
      <c r="G1655" s="91"/>
    </row>
    <row r="1656">
      <c r="A1656" s="9" t="s">
        <v>234</v>
      </c>
      <c r="B1656" s="18" t="s">
        <v>22091</v>
      </c>
      <c r="C1656" s="43" t="s">
        <v>22399</v>
      </c>
      <c r="D1656" s="43" t="s">
        <v>22400</v>
      </c>
      <c r="E1656" s="84"/>
      <c r="F1656" s="91" t="s">
        <v>22256</v>
      </c>
      <c r="G1656" s="91"/>
    </row>
    <row r="1657">
      <c r="A1657" s="9" t="s">
        <v>234</v>
      </c>
      <c r="B1657" s="18" t="s">
        <v>22091</v>
      </c>
      <c r="C1657" s="43" t="s">
        <v>22401</v>
      </c>
      <c r="D1657" s="43" t="s">
        <v>22402</v>
      </c>
      <c r="E1657" s="84"/>
      <c r="F1657" s="91" t="s">
        <v>22264</v>
      </c>
      <c r="G1657" s="91"/>
    </row>
    <row r="1658">
      <c r="A1658" s="9" t="s">
        <v>234</v>
      </c>
      <c r="B1658" s="18" t="s">
        <v>22091</v>
      </c>
      <c r="C1658" s="43" t="s">
        <v>22403</v>
      </c>
      <c r="D1658" s="43" t="s">
        <v>22404</v>
      </c>
      <c r="E1658" s="84"/>
      <c r="F1658" s="43" t="s">
        <v>22274</v>
      </c>
      <c r="G1658" s="91"/>
    </row>
    <row r="1659">
      <c r="A1659" s="9" t="s">
        <v>234</v>
      </c>
      <c r="B1659" s="18" t="s">
        <v>22091</v>
      </c>
      <c r="C1659" s="43" t="s">
        <v>22405</v>
      </c>
      <c r="D1659" s="43" t="s">
        <v>22406</v>
      </c>
      <c r="E1659" s="84"/>
      <c r="F1659" s="43" t="s">
        <v>22274</v>
      </c>
      <c r="G1659" s="91"/>
    </row>
    <row r="1660">
      <c r="A1660" s="9" t="s">
        <v>234</v>
      </c>
      <c r="B1660" s="18" t="s">
        <v>22091</v>
      </c>
      <c r="C1660" s="43" t="s">
        <v>22092</v>
      </c>
      <c r="D1660" s="25" t="s">
        <v>22093</v>
      </c>
      <c r="E1660" s="84"/>
      <c r="F1660" s="43" t="s">
        <v>22274</v>
      </c>
      <c r="G1660" s="91"/>
    </row>
    <row r="1661">
      <c r="A1661" s="9" t="s">
        <v>234</v>
      </c>
      <c r="B1661" s="18" t="s">
        <v>22091</v>
      </c>
      <c r="C1661" s="43" t="s">
        <v>22407</v>
      </c>
      <c r="D1661" s="43" t="s">
        <v>22408</v>
      </c>
      <c r="E1661" s="84"/>
      <c r="F1661" s="43" t="s">
        <v>22409</v>
      </c>
      <c r="G1661" s="91"/>
    </row>
    <row r="1662">
      <c r="A1662" s="9" t="s">
        <v>234</v>
      </c>
      <c r="B1662" s="18" t="s">
        <v>22091</v>
      </c>
      <c r="C1662" s="43" t="s">
        <v>22410</v>
      </c>
      <c r="D1662" s="43" t="s">
        <v>22411</v>
      </c>
      <c r="E1662" s="84"/>
      <c r="F1662" s="43" t="s">
        <v>22371</v>
      </c>
      <c r="G1662" s="91"/>
    </row>
    <row r="1663">
      <c r="A1663" s="9" t="s">
        <v>234</v>
      </c>
      <c r="B1663" s="18" t="s">
        <v>22091</v>
      </c>
      <c r="C1663" s="43" t="s">
        <v>22412</v>
      </c>
      <c r="D1663" s="43" t="s">
        <v>22413</v>
      </c>
      <c r="E1663" s="84"/>
      <c r="F1663" s="43" t="s">
        <v>4610</v>
      </c>
      <c r="G1663" s="91"/>
    </row>
    <row r="1664">
      <c r="A1664" s="13" t="s">
        <v>234</v>
      </c>
      <c r="B1664" s="31" t="s">
        <v>22414</v>
      </c>
      <c r="C1664" s="14" t="s">
        <v>22415</v>
      </c>
      <c r="D1664" s="14"/>
      <c r="E1664" s="91"/>
      <c r="F1664" s="91" t="s">
        <v>22416</v>
      </c>
      <c r="G1664" s="91"/>
    </row>
    <row r="1665">
      <c r="A1665" s="13" t="s">
        <v>234</v>
      </c>
      <c r="B1665" s="31" t="s">
        <v>22414</v>
      </c>
      <c r="C1665" s="14" t="s">
        <v>22417</v>
      </c>
      <c r="D1665" s="14" t="s">
        <v>22418</v>
      </c>
      <c r="E1665" s="91" t="s">
        <v>22419</v>
      </c>
      <c r="F1665" s="91" t="s">
        <v>22420</v>
      </c>
      <c r="G1665" s="91"/>
    </row>
    <row r="1666">
      <c r="A1666" s="13" t="s">
        <v>234</v>
      </c>
      <c r="B1666" s="31" t="s">
        <v>22414</v>
      </c>
      <c r="C1666" s="14" t="s">
        <v>22421</v>
      </c>
      <c r="D1666" s="14" t="s">
        <v>22422</v>
      </c>
      <c r="E1666" s="91"/>
      <c r="F1666" s="91" t="s">
        <v>22423</v>
      </c>
      <c r="G1666" s="91"/>
    </row>
    <row r="1667">
      <c r="A1667" s="9" t="s">
        <v>234</v>
      </c>
      <c r="B1667" s="18" t="s">
        <v>22424</v>
      </c>
      <c r="C1667" s="9" t="s">
        <v>22425</v>
      </c>
      <c r="D1667" s="89" t="s">
        <v>22426</v>
      </c>
      <c r="E1667" s="91"/>
      <c r="F1667" s="91" t="s">
        <v>22427</v>
      </c>
      <c r="G1667" s="91"/>
    </row>
    <row r="1668">
      <c r="A1668" s="60" t="s">
        <v>366</v>
      </c>
      <c r="B1668" s="190"/>
      <c r="C1668" s="190"/>
      <c r="D1668" s="190"/>
      <c r="E1668" s="190"/>
      <c r="F1668" s="190"/>
      <c r="G1668" s="190"/>
    </row>
    <row r="1669">
      <c r="A1669" s="14" t="s">
        <v>248</v>
      </c>
      <c r="B1669" s="31" t="s">
        <v>22428</v>
      </c>
      <c r="C1669" s="14"/>
      <c r="D1669" s="14"/>
      <c r="E1669" s="91" t="s">
        <v>22429</v>
      </c>
      <c r="F1669" s="91"/>
      <c r="G1669" s="91"/>
    </row>
    <row r="1670">
      <c r="A1670" s="14" t="s">
        <v>368</v>
      </c>
      <c r="B1670" s="31" t="s">
        <v>368</v>
      </c>
      <c r="C1670" s="14"/>
      <c r="D1670" s="14"/>
      <c r="E1670" s="91" t="s">
        <v>21570</v>
      </c>
      <c r="F1670" s="91" t="s">
        <v>22243</v>
      </c>
      <c r="G1670" s="91"/>
    </row>
    <row r="1671">
      <c r="A1671" s="190" t="s">
        <v>22430</v>
      </c>
    </row>
    <row r="1672">
      <c r="A1672" s="13" t="s">
        <v>326</v>
      </c>
      <c r="B1672" s="189" t="s">
        <v>10906</v>
      </c>
      <c r="C1672" s="14" t="s">
        <v>22295</v>
      </c>
      <c r="D1672" s="14" t="s">
        <v>22296</v>
      </c>
      <c r="E1672" s="13"/>
      <c r="F1672" s="13" t="s">
        <v>22431</v>
      </c>
      <c r="G1672" s="91"/>
    </row>
    <row r="1673">
      <c r="A1673" s="13" t="s">
        <v>326</v>
      </c>
      <c r="B1673" s="189" t="s">
        <v>10906</v>
      </c>
      <c r="C1673" s="14" t="s">
        <v>22432</v>
      </c>
      <c r="D1673" s="14" t="s">
        <v>4061</v>
      </c>
      <c r="E1673" s="13"/>
      <c r="F1673" s="13" t="s">
        <v>22431</v>
      </c>
      <c r="G1673" s="91"/>
    </row>
    <row r="1674">
      <c r="A1674" s="13" t="s">
        <v>326</v>
      </c>
      <c r="B1674" s="189" t="s">
        <v>10906</v>
      </c>
      <c r="C1674" s="14" t="s">
        <v>22433</v>
      </c>
      <c r="D1674" s="14" t="s">
        <v>13024</v>
      </c>
      <c r="E1674" s="13"/>
      <c r="F1674" s="13" t="s">
        <v>22431</v>
      </c>
      <c r="G1674" s="91"/>
    </row>
    <row r="1675">
      <c r="A1675" s="13" t="s">
        <v>326</v>
      </c>
      <c r="B1675" s="189" t="s">
        <v>10906</v>
      </c>
      <c r="C1675" s="14" t="s">
        <v>22434</v>
      </c>
      <c r="D1675" s="14" t="s">
        <v>3593</v>
      </c>
      <c r="E1675" s="13"/>
      <c r="F1675" s="13" t="s">
        <v>22431</v>
      </c>
      <c r="G1675" s="91"/>
    </row>
    <row r="1676">
      <c r="A1676" s="13" t="s">
        <v>326</v>
      </c>
      <c r="B1676" s="189" t="s">
        <v>10906</v>
      </c>
      <c r="C1676" s="14" t="s">
        <v>22435</v>
      </c>
      <c r="D1676" s="14" t="s">
        <v>7924</v>
      </c>
      <c r="E1676" s="14"/>
      <c r="F1676" s="13" t="s">
        <v>22431</v>
      </c>
      <c r="G1676" s="13"/>
    </row>
    <row r="1677">
      <c r="A1677" s="13" t="s">
        <v>248</v>
      </c>
      <c r="B1677" s="189" t="s">
        <v>4496</v>
      </c>
      <c r="C1677" s="9" t="s">
        <v>5067</v>
      </c>
      <c r="D1677" s="14" t="s">
        <v>17150</v>
      </c>
      <c r="E1677" s="13"/>
      <c r="F1677" s="14" t="s">
        <v>22436</v>
      </c>
      <c r="G1677" s="91"/>
    </row>
    <row r="1678">
      <c r="A1678" s="13" t="s">
        <v>248</v>
      </c>
      <c r="B1678" s="31" t="s">
        <v>7691</v>
      </c>
      <c r="C1678" s="14" t="s">
        <v>4581</v>
      </c>
      <c r="D1678" s="14" t="s">
        <v>22437</v>
      </c>
      <c r="E1678" s="13"/>
      <c r="F1678" s="14" t="s">
        <v>22438</v>
      </c>
      <c r="G1678" s="91"/>
    </row>
    <row r="1679">
      <c r="A1679" s="13" t="s">
        <v>248</v>
      </c>
      <c r="B1679" s="31" t="s">
        <v>7691</v>
      </c>
      <c r="C1679" s="14" t="s">
        <v>11074</v>
      </c>
      <c r="D1679" s="14" t="s">
        <v>22439</v>
      </c>
      <c r="E1679" s="14"/>
      <c r="F1679" s="14" t="s">
        <v>22440</v>
      </c>
      <c r="G1679" s="13"/>
    </row>
    <row r="1680">
      <c r="A1680" s="14" t="s">
        <v>234</v>
      </c>
      <c r="B1680" s="31" t="s">
        <v>1115</v>
      </c>
      <c r="C1680" s="14" t="s">
        <v>22441</v>
      </c>
      <c r="D1680" s="14" t="s">
        <v>22442</v>
      </c>
      <c r="E1680" s="14"/>
      <c r="F1680" s="14" t="s">
        <v>22443</v>
      </c>
      <c r="G1680" s="13"/>
    </row>
    <row r="1681">
      <c r="A1681" s="60" t="s">
        <v>366</v>
      </c>
    </row>
    <row r="1682">
      <c r="A1682" s="14" t="s">
        <v>230</v>
      </c>
      <c r="B1682" s="31" t="s">
        <v>22444</v>
      </c>
      <c r="C1682" s="13"/>
      <c r="D1682" s="13"/>
      <c r="E1682" s="13"/>
      <c r="F1682" s="13"/>
      <c r="G1682" s="91"/>
    </row>
    <row r="1683">
      <c r="A1683" s="13" t="s">
        <v>566</v>
      </c>
      <c r="B1683" s="189" t="s">
        <v>15318</v>
      </c>
      <c r="C1683" s="13"/>
      <c r="D1683" s="13"/>
      <c r="E1683" s="13" t="s">
        <v>6548</v>
      </c>
      <c r="F1683" s="14" t="s">
        <v>22445</v>
      </c>
      <c r="G1683" s="91"/>
    </row>
    <row r="1684">
      <c r="A1684" s="14" t="s">
        <v>368</v>
      </c>
      <c r="B1684" s="31" t="s">
        <v>22446</v>
      </c>
      <c r="C1684" s="13"/>
      <c r="D1684" s="13"/>
      <c r="E1684" s="14" t="s">
        <v>21635</v>
      </c>
      <c r="F1684" s="13"/>
      <c r="G1684" s="13"/>
    </row>
    <row r="1685">
      <c r="A1685" s="190" t="s">
        <v>22447</v>
      </c>
    </row>
    <row r="1686">
      <c r="A1686" s="14" t="s">
        <v>10828</v>
      </c>
      <c r="B1686" s="31" t="s">
        <v>22448</v>
      </c>
      <c r="C1686" s="13"/>
      <c r="D1686" s="43"/>
      <c r="E1686" s="9" t="s">
        <v>2375</v>
      </c>
      <c r="F1686" s="9"/>
      <c r="G1686" s="19"/>
    </row>
    <row r="1687">
      <c r="A1687" s="9" t="s">
        <v>306</v>
      </c>
      <c r="B1687" s="18" t="s">
        <v>4962</v>
      </c>
      <c r="C1687" s="91" t="s">
        <v>4735</v>
      </c>
      <c r="D1687" s="91" t="s">
        <v>22449</v>
      </c>
      <c r="E1687" s="9"/>
      <c r="F1687" s="9" t="s">
        <v>22450</v>
      </c>
      <c r="G1687" s="19"/>
    </row>
    <row r="1688">
      <c r="A1688" s="9" t="s">
        <v>248</v>
      </c>
      <c r="B1688" s="18" t="s">
        <v>4496</v>
      </c>
      <c r="C1688" s="9" t="s">
        <v>4497</v>
      </c>
      <c r="D1688" s="9" t="s">
        <v>21618</v>
      </c>
      <c r="E1688" s="9"/>
      <c r="F1688" s="9" t="s">
        <v>5452</v>
      </c>
      <c r="G1688" s="19"/>
    </row>
    <row r="1689">
      <c r="A1689" s="9" t="s">
        <v>248</v>
      </c>
      <c r="B1689" s="18" t="s">
        <v>4496</v>
      </c>
      <c r="C1689" s="9"/>
      <c r="D1689" s="9"/>
      <c r="E1689" s="9" t="s">
        <v>985</v>
      </c>
      <c r="F1689" s="9" t="s">
        <v>22451</v>
      </c>
      <c r="G1689" s="19"/>
    </row>
    <row r="1690">
      <c r="A1690" s="190" t="s">
        <v>22452</v>
      </c>
    </row>
    <row r="1691">
      <c r="A1691" s="9" t="s">
        <v>14528</v>
      </c>
      <c r="B1691" s="18" t="s">
        <v>22453</v>
      </c>
      <c r="C1691" s="9"/>
      <c r="D1691" s="91" t="s">
        <v>22454</v>
      </c>
      <c r="E1691" s="91"/>
      <c r="F1691" s="91" t="s">
        <v>22455</v>
      </c>
      <c r="G1691" s="91"/>
    </row>
    <row r="1692">
      <c r="A1692" s="190" t="s">
        <v>22456</v>
      </c>
    </row>
    <row r="1693">
      <c r="A1693" s="14" t="s">
        <v>10828</v>
      </c>
      <c r="B1693" s="31" t="s">
        <v>22457</v>
      </c>
      <c r="C1693" s="9" t="s">
        <v>19971</v>
      </c>
      <c r="D1693" s="43" t="s">
        <v>22458</v>
      </c>
      <c r="E1693" s="84"/>
      <c r="F1693" s="43" t="s">
        <v>22459</v>
      </c>
      <c r="G1693" s="91"/>
    </row>
    <row r="1694">
      <c r="A1694" s="13" t="s">
        <v>316</v>
      </c>
      <c r="B1694" s="189" t="s">
        <v>1446</v>
      </c>
      <c r="C1694" s="9" t="s">
        <v>22460</v>
      </c>
      <c r="D1694" s="43" t="s">
        <v>368</v>
      </c>
      <c r="E1694" s="84" t="s">
        <v>22461</v>
      </c>
      <c r="F1694" s="84" t="s">
        <v>22462</v>
      </c>
      <c r="G1694" s="91"/>
    </row>
    <row r="1695">
      <c r="A1695" s="13" t="s">
        <v>316</v>
      </c>
      <c r="B1695" s="189" t="s">
        <v>1446</v>
      </c>
      <c r="C1695" s="9" t="s">
        <v>22460</v>
      </c>
      <c r="D1695" s="43" t="s">
        <v>368</v>
      </c>
      <c r="E1695" s="84" t="s">
        <v>22463</v>
      </c>
      <c r="F1695" s="84" t="s">
        <v>22462</v>
      </c>
      <c r="G1695" s="91"/>
    </row>
    <row r="1696">
      <c r="A1696" s="14" t="s">
        <v>1454</v>
      </c>
      <c r="B1696" s="31" t="s">
        <v>22240</v>
      </c>
      <c r="C1696" s="9"/>
      <c r="D1696" s="84"/>
      <c r="E1696" s="84"/>
      <c r="F1696" s="43" t="s">
        <v>22464</v>
      </c>
      <c r="G1696" s="91"/>
    </row>
    <row r="1697">
      <c r="A1697" s="14" t="s">
        <v>671</v>
      </c>
      <c r="B1697" s="18" t="s">
        <v>5742</v>
      </c>
      <c r="C1697" s="9" t="s">
        <v>22310</v>
      </c>
      <c r="D1697" s="43" t="s">
        <v>8759</v>
      </c>
      <c r="E1697" s="43"/>
      <c r="F1697" s="91" t="s">
        <v>22465</v>
      </c>
      <c r="G1697" s="91"/>
    </row>
    <row r="1698">
      <c r="A1698" s="14" t="s">
        <v>671</v>
      </c>
      <c r="B1698" s="18" t="s">
        <v>5742</v>
      </c>
      <c r="C1698" s="9" t="s">
        <v>22310</v>
      </c>
      <c r="D1698" s="91" t="s">
        <v>22466</v>
      </c>
      <c r="E1698" s="91"/>
      <c r="F1698" s="91" t="s">
        <v>22467</v>
      </c>
      <c r="G1698" s="91"/>
    </row>
    <row r="1699">
      <c r="A1699" s="9" t="s">
        <v>671</v>
      </c>
      <c r="B1699" s="18" t="s">
        <v>22313</v>
      </c>
      <c r="C1699" s="9" t="s">
        <v>22314</v>
      </c>
      <c r="D1699" s="91" t="s">
        <v>22468</v>
      </c>
      <c r="E1699" s="91"/>
      <c r="F1699" s="91" t="s">
        <v>22465</v>
      </c>
      <c r="G1699" s="91"/>
    </row>
    <row r="1700">
      <c r="A1700" s="9" t="s">
        <v>3280</v>
      </c>
      <c r="B1700" s="18" t="s">
        <v>22153</v>
      </c>
      <c r="C1700" s="9" t="s">
        <v>22347</v>
      </c>
      <c r="D1700" s="91" t="s">
        <v>22348</v>
      </c>
      <c r="E1700" s="91"/>
      <c r="F1700" s="91" t="s">
        <v>22469</v>
      </c>
      <c r="G1700" s="91"/>
    </row>
    <row r="1701">
      <c r="A1701" s="9" t="s">
        <v>388</v>
      </c>
      <c r="B1701" s="18" t="s">
        <v>18675</v>
      </c>
      <c r="C1701" s="9" t="s">
        <v>22470</v>
      </c>
      <c r="D1701" s="91" t="s">
        <v>22471</v>
      </c>
      <c r="E1701" s="91"/>
      <c r="F1701" s="91" t="s">
        <v>22472</v>
      </c>
      <c r="G1701" s="91"/>
    </row>
    <row r="1702">
      <c r="A1702" s="9" t="s">
        <v>388</v>
      </c>
      <c r="B1702" s="18" t="s">
        <v>18675</v>
      </c>
      <c r="C1702" s="9" t="s">
        <v>22473</v>
      </c>
      <c r="D1702" s="43" t="s">
        <v>22474</v>
      </c>
      <c r="E1702" s="84"/>
      <c r="F1702" s="91" t="s">
        <v>22472</v>
      </c>
      <c r="G1702" s="91"/>
    </row>
    <row r="1703">
      <c r="A1703" s="14" t="s">
        <v>388</v>
      </c>
      <c r="B1703" s="31" t="s">
        <v>18675</v>
      </c>
      <c r="C1703" s="9" t="s">
        <v>22475</v>
      </c>
      <c r="D1703" s="43" t="s">
        <v>22476</v>
      </c>
      <c r="E1703" s="84"/>
      <c r="F1703" s="43" t="s">
        <v>22477</v>
      </c>
      <c r="G1703" s="91"/>
    </row>
    <row r="1704">
      <c r="A1704" s="13" t="s">
        <v>388</v>
      </c>
      <c r="B1704" s="189" t="s">
        <v>18675</v>
      </c>
      <c r="C1704" s="9" t="s">
        <v>22478</v>
      </c>
      <c r="D1704" s="43" t="s">
        <v>22479</v>
      </c>
      <c r="E1704" s="84"/>
      <c r="F1704" s="84" t="s">
        <v>22480</v>
      </c>
      <c r="G1704" s="91"/>
    </row>
    <row r="1705">
      <c r="A1705" s="13" t="s">
        <v>388</v>
      </c>
      <c r="B1705" s="189" t="s">
        <v>18675</v>
      </c>
      <c r="C1705" s="9" t="s">
        <v>22481</v>
      </c>
      <c r="D1705" s="43" t="s">
        <v>22482</v>
      </c>
      <c r="E1705" s="84"/>
      <c r="F1705" s="91" t="s">
        <v>22469</v>
      </c>
      <c r="G1705" s="91"/>
    </row>
    <row r="1706">
      <c r="A1706" s="13" t="s">
        <v>388</v>
      </c>
      <c r="B1706" s="189" t="s">
        <v>18675</v>
      </c>
      <c r="C1706" s="9" t="s">
        <v>22483</v>
      </c>
      <c r="D1706" s="43" t="s">
        <v>22484</v>
      </c>
      <c r="E1706" s="84"/>
      <c r="F1706" s="91" t="s">
        <v>22469</v>
      </c>
      <c r="G1706" s="91"/>
    </row>
    <row r="1707">
      <c r="A1707" s="13" t="s">
        <v>234</v>
      </c>
      <c r="B1707" s="189" t="s">
        <v>22112</v>
      </c>
      <c r="C1707" s="9"/>
      <c r="D1707" s="84"/>
      <c r="E1707" s="84"/>
      <c r="F1707" s="84" t="s">
        <v>22485</v>
      </c>
      <c r="G1707" s="91"/>
    </row>
    <row r="1708">
      <c r="A1708" s="13" t="s">
        <v>234</v>
      </c>
      <c r="B1708" s="189" t="s">
        <v>1115</v>
      </c>
      <c r="C1708" s="9" t="s">
        <v>22486</v>
      </c>
      <c r="D1708" s="9" t="s">
        <v>22487</v>
      </c>
      <c r="E1708" s="84"/>
      <c r="F1708" s="84" t="s">
        <v>22459</v>
      </c>
      <c r="G1708" s="91"/>
    </row>
    <row r="1709">
      <c r="A1709" s="13" t="s">
        <v>234</v>
      </c>
      <c r="B1709" s="189" t="s">
        <v>1115</v>
      </c>
      <c r="C1709" s="43" t="s">
        <v>22395</v>
      </c>
      <c r="D1709" s="43" t="s">
        <v>22396</v>
      </c>
      <c r="E1709" s="84"/>
      <c r="F1709" s="84" t="s">
        <v>22459</v>
      </c>
      <c r="G1709" s="91"/>
    </row>
    <row r="1710">
      <c r="A1710" s="13" t="s">
        <v>234</v>
      </c>
      <c r="B1710" s="189" t="s">
        <v>1115</v>
      </c>
      <c r="C1710" s="43" t="s">
        <v>22488</v>
      </c>
      <c r="D1710" s="43" t="s">
        <v>22396</v>
      </c>
      <c r="E1710" s="84"/>
      <c r="F1710" s="84" t="s">
        <v>22459</v>
      </c>
      <c r="G1710" s="91"/>
    </row>
    <row r="1711">
      <c r="A1711" s="13" t="s">
        <v>234</v>
      </c>
      <c r="B1711" s="18" t="s">
        <v>22091</v>
      </c>
      <c r="C1711" s="9" t="s">
        <v>22489</v>
      </c>
      <c r="D1711" s="84" t="s">
        <v>22490</v>
      </c>
      <c r="E1711" s="84"/>
      <c r="F1711" s="91" t="s">
        <v>22469</v>
      </c>
      <c r="G1711" s="91"/>
    </row>
    <row r="1712">
      <c r="A1712" s="60" t="s">
        <v>366</v>
      </c>
    </row>
    <row r="1713">
      <c r="A1713" s="13" t="s">
        <v>326</v>
      </c>
      <c r="B1713" s="189" t="s">
        <v>10906</v>
      </c>
      <c r="C1713" s="9"/>
      <c r="D1713" s="84"/>
      <c r="E1713" s="84"/>
      <c r="F1713" s="91"/>
      <c r="G1713" s="91"/>
    </row>
    <row r="1714">
      <c r="A1714" s="190" t="s">
        <v>22491</v>
      </c>
    </row>
    <row r="1715">
      <c r="A1715" s="14" t="s">
        <v>10828</v>
      </c>
      <c r="B1715" s="31" t="s">
        <v>22448</v>
      </c>
      <c r="C1715" s="13"/>
      <c r="D1715" s="43"/>
      <c r="E1715" s="14" t="s">
        <v>10549</v>
      </c>
      <c r="F1715" s="14" t="s">
        <v>22492</v>
      </c>
      <c r="G1715" s="91"/>
    </row>
    <row r="1716">
      <c r="A1716" s="14" t="s">
        <v>248</v>
      </c>
      <c r="B1716" s="31" t="s">
        <v>5459</v>
      </c>
      <c r="C1716" s="13" t="s">
        <v>4504</v>
      </c>
      <c r="D1716" s="43" t="s">
        <v>9709</v>
      </c>
      <c r="E1716" s="14"/>
      <c r="F1716" s="14" t="s">
        <v>22493</v>
      </c>
      <c r="G1716" s="91"/>
    </row>
    <row r="1717">
      <c r="A1717" s="14" t="s">
        <v>248</v>
      </c>
      <c r="B1717" s="31" t="s">
        <v>5459</v>
      </c>
      <c r="C1717" s="13" t="s">
        <v>4504</v>
      </c>
      <c r="D1717" s="43" t="s">
        <v>22494</v>
      </c>
      <c r="E1717" s="14"/>
      <c r="F1717" s="14" t="s">
        <v>22495</v>
      </c>
      <c r="G1717" s="91"/>
    </row>
    <row r="1718">
      <c r="A1718" s="13" t="s">
        <v>234</v>
      </c>
      <c r="B1718" s="189" t="s">
        <v>1115</v>
      </c>
      <c r="C1718" s="43" t="s">
        <v>22496</v>
      </c>
      <c r="D1718" s="43" t="s">
        <v>22497</v>
      </c>
      <c r="E1718" s="14"/>
      <c r="F1718" s="14" t="s">
        <v>22498</v>
      </c>
      <c r="G1718" s="91"/>
    </row>
    <row r="1719">
      <c r="A1719" s="190" t="s">
        <v>22499</v>
      </c>
    </row>
    <row r="1720">
      <c r="A1720" s="14" t="s">
        <v>3280</v>
      </c>
      <c r="B1720" s="31" t="s">
        <v>15440</v>
      </c>
      <c r="C1720" s="14" t="s">
        <v>22335</v>
      </c>
      <c r="D1720" s="14" t="s">
        <v>22500</v>
      </c>
      <c r="E1720" s="14"/>
      <c r="F1720" s="14" t="s">
        <v>22501</v>
      </c>
      <c r="G1720" s="91"/>
    </row>
    <row r="1721">
      <c r="A1721" s="14" t="s">
        <v>3280</v>
      </c>
      <c r="B1721" s="31" t="s">
        <v>15440</v>
      </c>
      <c r="C1721" s="14" t="s">
        <v>22335</v>
      </c>
      <c r="D1721" s="14" t="s">
        <v>22502</v>
      </c>
      <c r="E1721" s="14"/>
      <c r="F1721" s="13" t="s">
        <v>22503</v>
      </c>
      <c r="G1721" s="91"/>
    </row>
    <row r="1722">
      <c r="A1722" s="14" t="s">
        <v>3280</v>
      </c>
      <c r="B1722" s="31" t="s">
        <v>15440</v>
      </c>
      <c r="C1722" s="14" t="s">
        <v>22335</v>
      </c>
      <c r="D1722" s="14" t="s">
        <v>22336</v>
      </c>
      <c r="E1722" s="14"/>
      <c r="F1722" s="13" t="s">
        <v>22503</v>
      </c>
      <c r="G1722" s="91"/>
    </row>
    <row r="1723">
      <c r="A1723" s="14" t="s">
        <v>3280</v>
      </c>
      <c r="B1723" s="31" t="s">
        <v>15440</v>
      </c>
      <c r="C1723" s="14" t="s">
        <v>22335</v>
      </c>
      <c r="D1723" s="14" t="s">
        <v>22504</v>
      </c>
      <c r="E1723" s="14"/>
      <c r="F1723" s="14" t="s">
        <v>22505</v>
      </c>
      <c r="G1723" s="91"/>
    </row>
    <row r="1724">
      <c r="A1724" s="14" t="s">
        <v>3280</v>
      </c>
      <c r="B1724" s="31" t="s">
        <v>15440</v>
      </c>
      <c r="C1724" s="14" t="s">
        <v>18631</v>
      </c>
      <c r="D1724" s="14" t="s">
        <v>22506</v>
      </c>
      <c r="E1724" s="14"/>
      <c r="F1724" s="14" t="s">
        <v>22505</v>
      </c>
      <c r="G1724" s="91"/>
    </row>
    <row r="1725">
      <c r="A1725" s="14" t="s">
        <v>234</v>
      </c>
      <c r="B1725" s="31" t="s">
        <v>1172</v>
      </c>
      <c r="C1725" s="14" t="s">
        <v>22507</v>
      </c>
      <c r="D1725" s="14" t="s">
        <v>22508</v>
      </c>
      <c r="E1725" s="13"/>
      <c r="F1725" s="14" t="s">
        <v>22509</v>
      </c>
      <c r="G1725" s="91"/>
    </row>
    <row r="1726">
      <c r="A1726" s="14" t="s">
        <v>234</v>
      </c>
      <c r="B1726" s="31" t="s">
        <v>1172</v>
      </c>
      <c r="C1726" s="14" t="s">
        <v>22510</v>
      </c>
      <c r="D1726" s="14" t="s">
        <v>22511</v>
      </c>
      <c r="E1726" s="13"/>
      <c r="F1726" s="14" t="s">
        <v>22512</v>
      </c>
      <c r="G1726" s="91"/>
    </row>
    <row r="1727">
      <c r="A1727" s="14" t="s">
        <v>234</v>
      </c>
      <c r="B1727" s="31" t="s">
        <v>1172</v>
      </c>
      <c r="C1727" s="14" t="s">
        <v>22513</v>
      </c>
      <c r="D1727" s="14" t="s">
        <v>22514</v>
      </c>
      <c r="E1727" s="14"/>
      <c r="F1727" s="14" t="s">
        <v>22512</v>
      </c>
      <c r="G1727" s="91"/>
    </row>
    <row r="1728">
      <c r="A1728" s="190" t="s">
        <v>22515</v>
      </c>
    </row>
    <row r="1729">
      <c r="A1729" s="14" t="s">
        <v>326</v>
      </c>
      <c r="B1729" s="189" t="s">
        <v>10906</v>
      </c>
      <c r="C1729" s="9" t="s">
        <v>22516</v>
      </c>
      <c r="D1729" s="91" t="s">
        <v>22517</v>
      </c>
      <c r="E1729" s="13"/>
      <c r="F1729" s="14" t="s">
        <v>22518</v>
      </c>
      <c r="G1729" s="91"/>
    </row>
    <row r="1730">
      <c r="A1730" s="14" t="s">
        <v>671</v>
      </c>
      <c r="B1730" s="18" t="s">
        <v>5742</v>
      </c>
      <c r="C1730" s="9"/>
      <c r="D1730" s="91"/>
      <c r="E1730" s="13"/>
      <c r="F1730" s="14" t="s">
        <v>22519</v>
      </c>
      <c r="G1730" s="91"/>
    </row>
    <row r="1731">
      <c r="A1731" s="14" t="s">
        <v>671</v>
      </c>
      <c r="B1731" s="31" t="s">
        <v>22520</v>
      </c>
      <c r="C1731" s="9" t="s">
        <v>22521</v>
      </c>
      <c r="D1731" s="91" t="s">
        <v>22522</v>
      </c>
      <c r="E1731" s="13"/>
      <c r="F1731" s="14" t="s">
        <v>22519</v>
      </c>
      <c r="G1731" s="91"/>
    </row>
    <row r="1732">
      <c r="A1732" s="14" t="s">
        <v>671</v>
      </c>
      <c r="B1732" s="31" t="s">
        <v>22313</v>
      </c>
      <c r="C1732" s="14" t="s">
        <v>22523</v>
      </c>
      <c r="D1732" s="14" t="s">
        <v>22466</v>
      </c>
      <c r="E1732" s="13"/>
      <c r="F1732" s="14" t="s">
        <v>22519</v>
      </c>
      <c r="G1732" s="91"/>
    </row>
    <row r="1733">
      <c r="A1733" s="13" t="s">
        <v>248</v>
      </c>
      <c r="B1733" s="189" t="s">
        <v>4496</v>
      </c>
      <c r="C1733" s="13" t="s">
        <v>4497</v>
      </c>
      <c r="D1733" s="13" t="s">
        <v>17433</v>
      </c>
      <c r="E1733" s="13"/>
      <c r="F1733" s="14" t="s">
        <v>22524</v>
      </c>
      <c r="G1733" s="91"/>
    </row>
    <row r="1734">
      <c r="A1734" s="13" t="s">
        <v>248</v>
      </c>
      <c r="B1734" s="189" t="s">
        <v>4496</v>
      </c>
      <c r="C1734" s="13" t="s">
        <v>4504</v>
      </c>
      <c r="D1734" s="13" t="s">
        <v>22525</v>
      </c>
      <c r="E1734" s="13"/>
      <c r="F1734" s="14" t="s">
        <v>22526</v>
      </c>
      <c r="G1734" s="91"/>
    </row>
    <row r="1735">
      <c r="A1735" s="13" t="s">
        <v>248</v>
      </c>
      <c r="B1735" s="189" t="s">
        <v>4496</v>
      </c>
      <c r="C1735" s="13" t="s">
        <v>4504</v>
      </c>
      <c r="D1735" s="14" t="s">
        <v>18284</v>
      </c>
      <c r="E1735" s="14"/>
      <c r="F1735" s="14" t="s">
        <v>22527</v>
      </c>
      <c r="G1735" s="91"/>
    </row>
    <row r="1736">
      <c r="A1736" s="13" t="s">
        <v>248</v>
      </c>
      <c r="B1736" s="189" t="s">
        <v>4496</v>
      </c>
      <c r="C1736" s="9" t="s">
        <v>22528</v>
      </c>
      <c r="D1736" s="14" t="s">
        <v>9061</v>
      </c>
      <c r="E1736" s="14"/>
      <c r="F1736" s="14" t="s">
        <v>22529</v>
      </c>
      <c r="G1736" s="91"/>
    </row>
    <row r="1737">
      <c r="A1737" s="9" t="s">
        <v>3280</v>
      </c>
      <c r="B1737" s="31" t="s">
        <v>22530</v>
      </c>
      <c r="C1737" s="43"/>
      <c r="D1737" s="43" t="s">
        <v>22531</v>
      </c>
      <c r="E1737" s="14" t="s">
        <v>11705</v>
      </c>
      <c r="F1737" s="13" t="s">
        <v>22532</v>
      </c>
      <c r="G1737" s="91"/>
    </row>
    <row r="1738">
      <c r="A1738" s="13" t="s">
        <v>234</v>
      </c>
      <c r="B1738" s="189" t="s">
        <v>1115</v>
      </c>
      <c r="C1738" s="9" t="s">
        <v>22533</v>
      </c>
      <c r="D1738" s="9" t="s">
        <v>22534</v>
      </c>
      <c r="E1738" s="13"/>
      <c r="F1738" s="13" t="s">
        <v>22532</v>
      </c>
      <c r="G1738" s="91"/>
    </row>
    <row r="1739">
      <c r="A1739" s="13" t="s">
        <v>234</v>
      </c>
      <c r="B1739" s="189" t="s">
        <v>1115</v>
      </c>
      <c r="C1739" s="14" t="s">
        <v>22535</v>
      </c>
      <c r="D1739" s="14" t="s">
        <v>22536</v>
      </c>
      <c r="E1739" s="13"/>
      <c r="F1739" s="14" t="s">
        <v>22537</v>
      </c>
      <c r="G1739" s="91"/>
    </row>
    <row r="1740">
      <c r="A1740" s="13" t="s">
        <v>234</v>
      </c>
      <c r="B1740" s="31" t="s">
        <v>1172</v>
      </c>
      <c r="C1740" s="9" t="s">
        <v>15409</v>
      </c>
      <c r="D1740" s="9" t="s">
        <v>15410</v>
      </c>
      <c r="E1740" s="13"/>
      <c r="F1740" s="14" t="s">
        <v>22538</v>
      </c>
      <c r="G1740" s="91"/>
    </row>
    <row r="1741">
      <c r="A1741" s="13" t="s">
        <v>234</v>
      </c>
      <c r="B1741" s="189" t="s">
        <v>1172</v>
      </c>
      <c r="C1741" s="13" t="s">
        <v>22539</v>
      </c>
      <c r="D1741" s="13" t="s">
        <v>22540</v>
      </c>
      <c r="E1741" s="13"/>
      <c r="F1741" s="13" t="s">
        <v>22541</v>
      </c>
      <c r="G1741" s="138"/>
    </row>
    <row r="1742">
      <c r="A1742" s="60" t="s">
        <v>366</v>
      </c>
    </row>
    <row r="1743">
      <c r="A1743" s="14" t="s">
        <v>10828</v>
      </c>
      <c r="B1743" s="31" t="s">
        <v>22448</v>
      </c>
      <c r="C1743" s="13"/>
      <c r="D1743" s="13"/>
      <c r="E1743" s="14" t="s">
        <v>22542</v>
      </c>
      <c r="F1743" s="14" t="s">
        <v>22543</v>
      </c>
      <c r="G1743" s="91"/>
    </row>
    <row r="1744">
      <c r="A1744" s="14" t="s">
        <v>368</v>
      </c>
      <c r="B1744" s="31" t="s">
        <v>368</v>
      </c>
      <c r="C1744" s="13"/>
      <c r="D1744" s="13"/>
      <c r="E1744" s="14" t="s">
        <v>22544</v>
      </c>
      <c r="F1744" s="14" t="s">
        <v>22545</v>
      </c>
      <c r="G1744" s="13"/>
    </row>
    <row r="1745">
      <c r="A1745" s="14" t="s">
        <v>368</v>
      </c>
      <c r="B1745" s="31" t="s">
        <v>368</v>
      </c>
      <c r="C1745" s="13"/>
      <c r="D1745" s="13"/>
      <c r="E1745" s="14" t="s">
        <v>22544</v>
      </c>
      <c r="F1745" s="14" t="s">
        <v>22537</v>
      </c>
      <c r="G1745" s="13"/>
    </row>
    <row r="1746">
      <c r="A1746" s="190" t="s">
        <v>22546</v>
      </c>
    </row>
    <row r="1747">
      <c r="A1747" s="9" t="s">
        <v>326</v>
      </c>
      <c r="B1747" s="18" t="s">
        <v>2015</v>
      </c>
      <c r="C1747" s="91" t="s">
        <v>17795</v>
      </c>
      <c r="D1747" s="91" t="s">
        <v>22547</v>
      </c>
      <c r="E1747" s="91"/>
      <c r="F1747" s="91" t="s">
        <v>22548</v>
      </c>
      <c r="G1747" s="91"/>
    </row>
    <row r="1748">
      <c r="A1748" s="9" t="s">
        <v>316</v>
      </c>
      <c r="B1748" s="18" t="s">
        <v>6023</v>
      </c>
      <c r="C1748" s="9" t="s">
        <v>22549</v>
      </c>
      <c r="D1748" s="91" t="s">
        <v>19915</v>
      </c>
      <c r="E1748" s="91"/>
      <c r="F1748" s="91" t="s">
        <v>22548</v>
      </c>
      <c r="G1748" s="91"/>
    </row>
    <row r="1749">
      <c r="A1749" s="9" t="s">
        <v>316</v>
      </c>
      <c r="B1749" s="18" t="s">
        <v>6023</v>
      </c>
      <c r="C1749" s="9" t="s">
        <v>22549</v>
      </c>
      <c r="D1749" s="91" t="s">
        <v>19919</v>
      </c>
      <c r="E1749" s="91"/>
      <c r="F1749" s="91" t="s">
        <v>22548</v>
      </c>
      <c r="G1749" s="91"/>
    </row>
    <row r="1750">
      <c r="A1750" s="190" t="s">
        <v>22550</v>
      </c>
    </row>
    <row r="1751">
      <c r="A1751" s="9" t="s">
        <v>4540</v>
      </c>
      <c r="B1751" s="18" t="s">
        <v>4614</v>
      </c>
      <c r="C1751" s="9" t="s">
        <v>8924</v>
      </c>
      <c r="D1751" s="9" t="s">
        <v>8925</v>
      </c>
      <c r="E1751" s="9"/>
      <c r="F1751" s="91" t="s">
        <v>22551</v>
      </c>
      <c r="G1751" s="91"/>
    </row>
    <row r="1752">
      <c r="A1752" s="9" t="s">
        <v>1035</v>
      </c>
      <c r="B1752" s="18" t="s">
        <v>4976</v>
      </c>
      <c r="C1752" s="9" t="s">
        <v>22552</v>
      </c>
      <c r="D1752" s="9" t="s">
        <v>22553</v>
      </c>
      <c r="E1752" s="9"/>
      <c r="F1752" s="91" t="s">
        <v>22554</v>
      </c>
      <c r="G1752" s="91"/>
    </row>
    <row r="1753">
      <c r="A1753" s="9" t="s">
        <v>1035</v>
      </c>
      <c r="B1753" s="18" t="s">
        <v>4976</v>
      </c>
      <c r="C1753" s="9" t="s">
        <v>22555</v>
      </c>
      <c r="D1753" s="9" t="s">
        <v>22556</v>
      </c>
      <c r="E1753" s="9"/>
      <c r="F1753" s="91" t="s">
        <v>22554</v>
      </c>
      <c r="G1753" s="91"/>
    </row>
    <row r="1754">
      <c r="A1754" s="13" t="s">
        <v>248</v>
      </c>
      <c r="B1754" s="189" t="s">
        <v>4496</v>
      </c>
      <c r="C1754" s="13" t="s">
        <v>4504</v>
      </c>
      <c r="D1754" s="9" t="s">
        <v>22194</v>
      </c>
      <c r="E1754" s="9"/>
      <c r="F1754" s="91" t="s">
        <v>22557</v>
      </c>
      <c r="G1754" s="91"/>
    </row>
    <row r="1755">
      <c r="A1755" s="9" t="s">
        <v>234</v>
      </c>
      <c r="B1755" s="31" t="s">
        <v>1172</v>
      </c>
      <c r="C1755" s="9" t="s">
        <v>22558</v>
      </c>
      <c r="D1755" s="9" t="s">
        <v>22559</v>
      </c>
      <c r="E1755" s="9"/>
      <c r="F1755" s="91" t="s">
        <v>22557</v>
      </c>
      <c r="G1755" s="91"/>
    </row>
    <row r="1756">
      <c r="A1756" s="9" t="s">
        <v>234</v>
      </c>
      <c r="B1756" s="31" t="s">
        <v>1172</v>
      </c>
      <c r="C1756" s="9" t="s">
        <v>22560</v>
      </c>
      <c r="D1756" s="9" t="s">
        <v>22561</v>
      </c>
      <c r="E1756" s="13"/>
      <c r="F1756" s="91" t="s">
        <v>22557</v>
      </c>
      <c r="G1756" s="91"/>
    </row>
    <row r="1757">
      <c r="A1757" s="9" t="s">
        <v>234</v>
      </c>
      <c r="B1757" s="31" t="s">
        <v>1172</v>
      </c>
      <c r="C1757" s="9" t="s">
        <v>22562</v>
      </c>
      <c r="D1757" s="9" t="s">
        <v>22563</v>
      </c>
      <c r="E1757" s="13"/>
      <c r="F1757" s="91" t="s">
        <v>22557</v>
      </c>
      <c r="G1757" s="91"/>
    </row>
    <row r="1758">
      <c r="A1758" s="9" t="s">
        <v>234</v>
      </c>
      <c r="B1758" s="31" t="s">
        <v>1172</v>
      </c>
      <c r="C1758" s="9" t="s">
        <v>22564</v>
      </c>
      <c r="D1758" s="9" t="s">
        <v>22565</v>
      </c>
      <c r="E1758" s="13"/>
      <c r="F1758" s="91" t="s">
        <v>22557</v>
      </c>
      <c r="G1758" s="91"/>
    </row>
    <row r="1759">
      <c r="A1759" s="190" t="s">
        <v>22566</v>
      </c>
    </row>
    <row r="1760">
      <c r="A1760" s="13" t="s">
        <v>326</v>
      </c>
      <c r="B1760" s="189" t="s">
        <v>10906</v>
      </c>
      <c r="C1760" s="14" t="s">
        <v>22567</v>
      </c>
      <c r="D1760" s="14" t="s">
        <v>22568</v>
      </c>
      <c r="E1760" s="13"/>
      <c r="F1760" s="14" t="s">
        <v>22569</v>
      </c>
      <c r="G1760" s="91"/>
    </row>
    <row r="1761">
      <c r="A1761" s="13" t="s">
        <v>248</v>
      </c>
      <c r="B1761" s="189" t="s">
        <v>4496</v>
      </c>
      <c r="C1761" s="13" t="s">
        <v>4497</v>
      </c>
      <c r="D1761" s="13" t="s">
        <v>17433</v>
      </c>
      <c r="E1761" s="13"/>
      <c r="F1761" s="13" t="s">
        <v>22570</v>
      </c>
      <c r="G1761" s="91"/>
    </row>
    <row r="1762">
      <c r="A1762" s="60" t="s">
        <v>366</v>
      </c>
    </row>
    <row r="1763">
      <c r="A1763" s="14" t="s">
        <v>326</v>
      </c>
      <c r="B1763" s="31" t="s">
        <v>22571</v>
      </c>
      <c r="C1763" s="13"/>
      <c r="D1763" s="13"/>
      <c r="E1763" s="13"/>
      <c r="F1763" s="13"/>
      <c r="G1763" s="91"/>
    </row>
    <row r="1764">
      <c r="A1764" s="14" t="s">
        <v>687</v>
      </c>
      <c r="B1764" s="31" t="s">
        <v>22572</v>
      </c>
      <c r="C1764" s="13"/>
      <c r="D1764" s="13"/>
      <c r="E1764" s="13"/>
      <c r="F1764" s="13"/>
      <c r="G1764" s="91"/>
    </row>
    <row r="1765">
      <c r="A1765" s="13" t="s">
        <v>388</v>
      </c>
      <c r="B1765" s="189" t="s">
        <v>3993</v>
      </c>
      <c r="C1765" s="13"/>
      <c r="D1765" s="13"/>
      <c r="E1765" s="13"/>
      <c r="F1765" s="13"/>
      <c r="G1765" s="91"/>
    </row>
    <row r="1766">
      <c r="A1766" s="14" t="s">
        <v>1107</v>
      </c>
      <c r="B1766" s="31" t="s">
        <v>22573</v>
      </c>
      <c r="C1766" s="13"/>
      <c r="D1766" s="13"/>
      <c r="E1766" s="14" t="s">
        <v>22574</v>
      </c>
      <c r="F1766" s="13"/>
      <c r="G1766" s="91"/>
    </row>
    <row r="1767">
      <c r="A1767" s="190" t="s">
        <v>22575</v>
      </c>
    </row>
    <row r="1768">
      <c r="A1768" s="13" t="s">
        <v>1454</v>
      </c>
      <c r="B1768" s="31" t="s">
        <v>22240</v>
      </c>
      <c r="C1768" s="14" t="s">
        <v>22576</v>
      </c>
      <c r="D1768" s="43" t="s">
        <v>22577</v>
      </c>
      <c r="E1768" s="84"/>
      <c r="F1768" s="43" t="s">
        <v>22578</v>
      </c>
      <c r="G1768" s="91"/>
    </row>
    <row r="1769">
      <c r="A1769" s="13" t="s">
        <v>1454</v>
      </c>
      <c r="B1769" s="189" t="s">
        <v>8734</v>
      </c>
      <c r="C1769" s="13"/>
      <c r="D1769" s="84" t="s">
        <v>16221</v>
      </c>
      <c r="E1769" s="84"/>
      <c r="F1769" s="84" t="s">
        <v>22579</v>
      </c>
      <c r="G1769" s="91"/>
    </row>
    <row r="1770">
      <c r="A1770" s="13" t="s">
        <v>326</v>
      </c>
      <c r="B1770" s="38" t="s">
        <v>20980</v>
      </c>
      <c r="C1770" s="14" t="s">
        <v>22580</v>
      </c>
      <c r="D1770" s="43" t="s">
        <v>22581</v>
      </c>
      <c r="E1770" s="43"/>
      <c r="F1770" s="43" t="s">
        <v>22582</v>
      </c>
      <c r="G1770" s="91"/>
    </row>
    <row r="1771">
      <c r="A1771" s="13" t="s">
        <v>326</v>
      </c>
      <c r="B1771" s="38" t="s">
        <v>20980</v>
      </c>
      <c r="C1771" s="14" t="s">
        <v>22583</v>
      </c>
      <c r="D1771" s="43" t="s">
        <v>22584</v>
      </c>
      <c r="E1771" s="43"/>
      <c r="F1771" s="43" t="s">
        <v>22585</v>
      </c>
      <c r="G1771" s="91"/>
    </row>
    <row r="1772">
      <c r="A1772" s="13" t="s">
        <v>326</v>
      </c>
      <c r="B1772" s="38" t="s">
        <v>20980</v>
      </c>
      <c r="C1772" s="14" t="s">
        <v>22586</v>
      </c>
      <c r="D1772" s="43" t="s">
        <v>22587</v>
      </c>
      <c r="E1772" s="43"/>
      <c r="F1772" s="43" t="s">
        <v>22588</v>
      </c>
      <c r="G1772" s="91"/>
    </row>
    <row r="1773">
      <c r="A1773" s="13" t="s">
        <v>326</v>
      </c>
      <c r="B1773" s="38" t="s">
        <v>20980</v>
      </c>
      <c r="C1773" s="14" t="s">
        <v>22589</v>
      </c>
      <c r="D1773" s="43" t="s">
        <v>22590</v>
      </c>
      <c r="E1773" s="43"/>
      <c r="F1773" s="43" t="s">
        <v>22588</v>
      </c>
      <c r="G1773" s="91"/>
    </row>
    <row r="1774">
      <c r="A1774" s="13" t="s">
        <v>326</v>
      </c>
      <c r="B1774" s="38" t="s">
        <v>20980</v>
      </c>
      <c r="C1774" s="14" t="s">
        <v>22591</v>
      </c>
      <c r="D1774" s="43" t="s">
        <v>22592</v>
      </c>
      <c r="E1774" s="84"/>
      <c r="F1774" s="84" t="s">
        <v>22593</v>
      </c>
      <c r="G1774" s="91"/>
    </row>
    <row r="1775">
      <c r="A1775" s="13" t="s">
        <v>326</v>
      </c>
      <c r="B1775" s="189" t="s">
        <v>10673</v>
      </c>
      <c r="C1775" s="14" t="s">
        <v>22594</v>
      </c>
      <c r="D1775" s="43" t="s">
        <v>22595</v>
      </c>
      <c r="E1775" s="43" t="s">
        <v>1401</v>
      </c>
      <c r="F1775" s="43" t="s">
        <v>2454</v>
      </c>
      <c r="G1775" s="91"/>
    </row>
    <row r="1776">
      <c r="A1776" s="13" t="s">
        <v>326</v>
      </c>
      <c r="B1776" s="189" t="s">
        <v>10673</v>
      </c>
      <c r="C1776" s="43" t="s">
        <v>22596</v>
      </c>
      <c r="D1776" s="14" t="s">
        <v>22597</v>
      </c>
      <c r="E1776" s="9"/>
      <c r="F1776" s="9" t="s">
        <v>22585</v>
      </c>
      <c r="G1776" s="91"/>
    </row>
    <row r="1777">
      <c r="A1777" s="10" t="s">
        <v>326</v>
      </c>
      <c r="B1777" s="189" t="s">
        <v>1225</v>
      </c>
      <c r="C1777" s="43" t="s">
        <v>22598</v>
      </c>
      <c r="D1777" s="14" t="s">
        <v>22599</v>
      </c>
      <c r="E1777" s="9"/>
      <c r="F1777" s="9" t="s">
        <v>22600</v>
      </c>
      <c r="G1777" s="91"/>
    </row>
    <row r="1778">
      <c r="A1778" s="10" t="s">
        <v>326</v>
      </c>
      <c r="B1778" s="189" t="s">
        <v>1225</v>
      </c>
      <c r="C1778" s="43" t="s">
        <v>22601</v>
      </c>
      <c r="D1778" s="14" t="s">
        <v>22602</v>
      </c>
      <c r="E1778" s="9"/>
      <c r="F1778" s="9" t="s">
        <v>22600</v>
      </c>
      <c r="G1778" s="91"/>
    </row>
    <row r="1779">
      <c r="A1779" s="14" t="s">
        <v>3280</v>
      </c>
      <c r="B1779" s="18" t="s">
        <v>19987</v>
      </c>
      <c r="C1779" s="14" t="s">
        <v>22603</v>
      </c>
      <c r="D1779" s="43" t="s">
        <v>22604</v>
      </c>
      <c r="E1779" s="84"/>
      <c r="F1779" s="43" t="s">
        <v>22605</v>
      </c>
      <c r="G1779" s="91"/>
    </row>
    <row r="1780">
      <c r="A1780" s="14" t="s">
        <v>3280</v>
      </c>
      <c r="B1780" s="18" t="s">
        <v>22606</v>
      </c>
      <c r="C1780" s="14" t="s">
        <v>22607</v>
      </c>
      <c r="D1780" s="43" t="s">
        <v>22608</v>
      </c>
      <c r="E1780" s="84"/>
      <c r="F1780" s="43" t="s">
        <v>22609</v>
      </c>
      <c r="G1780" s="91"/>
    </row>
    <row r="1781">
      <c r="A1781" s="14" t="s">
        <v>988</v>
      </c>
      <c r="B1781" s="18" t="s">
        <v>22610</v>
      </c>
      <c r="C1781" s="14" t="s">
        <v>22611</v>
      </c>
      <c r="D1781" s="43" t="s">
        <v>22612</v>
      </c>
      <c r="E1781" s="84"/>
      <c r="F1781" s="43" t="s">
        <v>22613</v>
      </c>
      <c r="G1781" s="91"/>
    </row>
    <row r="1782">
      <c r="A1782" s="14" t="s">
        <v>988</v>
      </c>
      <c r="B1782" s="18" t="s">
        <v>22614</v>
      </c>
      <c r="C1782" s="14" t="s">
        <v>22615</v>
      </c>
      <c r="D1782" s="43" t="s">
        <v>22616</v>
      </c>
      <c r="E1782" s="84"/>
      <c r="F1782" s="43" t="s">
        <v>22617</v>
      </c>
      <c r="G1782" s="91"/>
    </row>
    <row r="1783">
      <c r="A1783" s="14" t="s">
        <v>388</v>
      </c>
      <c r="B1783" s="18" t="s">
        <v>2083</v>
      </c>
      <c r="C1783" s="14" t="s">
        <v>22618</v>
      </c>
      <c r="D1783" s="43" t="s">
        <v>22619</v>
      </c>
      <c r="E1783" s="43" t="s">
        <v>22620</v>
      </c>
      <c r="F1783" s="43" t="s">
        <v>22621</v>
      </c>
      <c r="G1783" s="91"/>
    </row>
    <row r="1784">
      <c r="A1784" s="14" t="s">
        <v>388</v>
      </c>
      <c r="B1784" s="18" t="s">
        <v>18675</v>
      </c>
      <c r="C1784" s="14" t="s">
        <v>18917</v>
      </c>
      <c r="D1784" s="43" t="s">
        <v>22622</v>
      </c>
      <c r="E1784" s="84"/>
      <c r="F1784" s="43" t="s">
        <v>22623</v>
      </c>
      <c r="G1784" s="91"/>
    </row>
    <row r="1785">
      <c r="A1785" s="14" t="s">
        <v>234</v>
      </c>
      <c r="B1785" s="18" t="s">
        <v>22091</v>
      </c>
      <c r="C1785" s="14" t="s">
        <v>22399</v>
      </c>
      <c r="D1785" s="43" t="s">
        <v>22400</v>
      </c>
      <c r="E1785" s="84"/>
      <c r="F1785" s="43" t="s">
        <v>22624</v>
      </c>
      <c r="G1785" s="91"/>
    </row>
    <row r="1786">
      <c r="A1786" s="14" t="s">
        <v>234</v>
      </c>
      <c r="B1786" s="18" t="s">
        <v>22091</v>
      </c>
      <c r="C1786" s="14" t="s">
        <v>22625</v>
      </c>
      <c r="D1786" s="43" t="s">
        <v>22626</v>
      </c>
      <c r="E1786" s="43" t="s">
        <v>3606</v>
      </c>
      <c r="F1786" s="43" t="s">
        <v>22627</v>
      </c>
      <c r="G1786" s="91"/>
    </row>
    <row r="1787">
      <c r="A1787" s="14" t="s">
        <v>234</v>
      </c>
      <c r="B1787" s="18" t="s">
        <v>22091</v>
      </c>
      <c r="C1787" s="14" t="s">
        <v>22407</v>
      </c>
      <c r="D1787" s="43" t="s">
        <v>22408</v>
      </c>
      <c r="E1787" s="84"/>
      <c r="F1787" s="43" t="s">
        <v>22628</v>
      </c>
      <c r="G1787" s="91"/>
    </row>
    <row r="1788">
      <c r="A1788" s="14" t="s">
        <v>234</v>
      </c>
      <c r="B1788" s="18" t="s">
        <v>22091</v>
      </c>
      <c r="C1788" s="14" t="s">
        <v>22629</v>
      </c>
      <c r="D1788" s="43" t="s">
        <v>22630</v>
      </c>
      <c r="E1788" s="84"/>
      <c r="F1788" s="43" t="s">
        <v>22628</v>
      </c>
      <c r="G1788" s="91"/>
    </row>
    <row r="1789">
      <c r="A1789" s="60" t="s">
        <v>366</v>
      </c>
    </row>
    <row r="1790">
      <c r="A1790" s="14" t="s">
        <v>368</v>
      </c>
      <c r="B1790" s="18" t="s">
        <v>368</v>
      </c>
      <c r="C1790" s="14"/>
      <c r="D1790" s="43"/>
      <c r="E1790" s="84"/>
      <c r="F1790" s="43"/>
      <c r="G1790" s="91"/>
    </row>
    <row r="1791">
      <c r="A1791" s="190" t="s">
        <v>22631</v>
      </c>
    </row>
    <row r="1792">
      <c r="A1792" s="14" t="s">
        <v>671</v>
      </c>
      <c r="B1792" s="31" t="s">
        <v>5742</v>
      </c>
      <c r="C1792" s="14" t="s">
        <v>22632</v>
      </c>
      <c r="D1792" s="43" t="s">
        <v>22633</v>
      </c>
      <c r="E1792" s="84"/>
      <c r="F1792" s="43"/>
      <c r="G1792" s="91"/>
    </row>
    <row r="1793">
      <c r="A1793" s="13" t="s">
        <v>22634</v>
      </c>
      <c r="B1793" s="189" t="s">
        <v>22635</v>
      </c>
      <c r="C1793" s="13" t="s">
        <v>22636</v>
      </c>
      <c r="D1793" s="84" t="s">
        <v>22637</v>
      </c>
      <c r="E1793" s="84"/>
      <c r="F1793" s="84" t="s">
        <v>22638</v>
      </c>
      <c r="G1793" s="91"/>
    </row>
    <row r="1794">
      <c r="A1794" s="13" t="s">
        <v>22634</v>
      </c>
      <c r="B1794" s="189" t="s">
        <v>22635</v>
      </c>
      <c r="C1794" s="13" t="s">
        <v>22636</v>
      </c>
      <c r="D1794" s="84" t="s">
        <v>22639</v>
      </c>
      <c r="E1794" s="84"/>
      <c r="F1794" s="84" t="s">
        <v>22638</v>
      </c>
      <c r="G1794" s="91"/>
    </row>
    <row r="1795">
      <c r="A1795" s="14" t="s">
        <v>234</v>
      </c>
      <c r="B1795" s="31" t="s">
        <v>22640</v>
      </c>
      <c r="C1795" s="14" t="s">
        <v>22641</v>
      </c>
      <c r="D1795" s="43" t="s">
        <v>22642</v>
      </c>
      <c r="E1795" s="84"/>
      <c r="F1795" s="43" t="s">
        <v>22643</v>
      </c>
      <c r="G1795" s="91"/>
    </row>
    <row r="1796">
      <c r="A1796" s="190" t="s">
        <v>22644</v>
      </c>
    </row>
    <row r="1797">
      <c r="A1797" s="14" t="s">
        <v>642</v>
      </c>
      <c r="B1797" s="31" t="s">
        <v>643</v>
      </c>
      <c r="C1797" s="9" t="s">
        <v>644</v>
      </c>
      <c r="D1797" s="91" t="s">
        <v>645</v>
      </c>
      <c r="E1797" s="91"/>
      <c r="F1797" s="91"/>
      <c r="G1797" s="91"/>
    </row>
    <row r="1798">
      <c r="A1798" s="13" t="s">
        <v>230</v>
      </c>
      <c r="B1798" s="31" t="s">
        <v>22645</v>
      </c>
      <c r="C1798" s="9"/>
      <c r="D1798" s="91" t="s">
        <v>22646</v>
      </c>
      <c r="E1798" s="91"/>
      <c r="F1798" s="91" t="s">
        <v>22647</v>
      </c>
      <c r="G1798" s="91"/>
    </row>
    <row r="1799">
      <c r="A1799" s="13" t="s">
        <v>230</v>
      </c>
      <c r="B1799" s="31" t="s">
        <v>22645</v>
      </c>
      <c r="C1799" s="9"/>
      <c r="D1799" s="91" t="s">
        <v>22648</v>
      </c>
      <c r="E1799" s="91"/>
      <c r="F1799" s="91" t="s">
        <v>22649</v>
      </c>
      <c r="G1799" s="91"/>
    </row>
    <row r="1800">
      <c r="A1800" s="13" t="s">
        <v>230</v>
      </c>
      <c r="B1800" s="31" t="s">
        <v>22645</v>
      </c>
      <c r="C1800" s="9"/>
      <c r="D1800" s="91" t="s">
        <v>22650</v>
      </c>
      <c r="E1800" s="91"/>
      <c r="F1800" s="91" t="s">
        <v>22651</v>
      </c>
      <c r="G1800" s="91"/>
    </row>
    <row r="1801">
      <c r="A1801" s="13" t="s">
        <v>230</v>
      </c>
      <c r="B1801" s="31" t="s">
        <v>22645</v>
      </c>
      <c r="C1801" s="9"/>
      <c r="D1801" s="91" t="s">
        <v>22652</v>
      </c>
      <c r="E1801" s="91"/>
      <c r="F1801" s="91" t="s">
        <v>22653</v>
      </c>
      <c r="G1801" s="91"/>
    </row>
    <row r="1802">
      <c r="A1802" s="13" t="s">
        <v>230</v>
      </c>
      <c r="B1802" s="189" t="s">
        <v>6370</v>
      </c>
      <c r="C1802" s="9" t="s">
        <v>244</v>
      </c>
      <c r="D1802" s="91" t="s">
        <v>559</v>
      </c>
      <c r="E1802" s="91"/>
      <c r="F1802" s="91" t="s">
        <v>22654</v>
      </c>
      <c r="G1802" s="91"/>
    </row>
    <row r="1803">
      <c r="A1803" s="13" t="s">
        <v>230</v>
      </c>
      <c r="B1803" s="189" t="s">
        <v>6370</v>
      </c>
      <c r="C1803" s="9" t="s">
        <v>244</v>
      </c>
      <c r="D1803" s="91" t="s">
        <v>22655</v>
      </c>
      <c r="E1803" s="91"/>
      <c r="F1803" s="91" t="s">
        <v>22656</v>
      </c>
      <c r="G1803" s="91"/>
    </row>
    <row r="1804">
      <c r="A1804" s="13" t="s">
        <v>230</v>
      </c>
      <c r="B1804" s="189" t="s">
        <v>6370</v>
      </c>
      <c r="C1804" s="9" t="s">
        <v>244</v>
      </c>
      <c r="D1804" s="91" t="s">
        <v>22657</v>
      </c>
      <c r="E1804" s="91"/>
      <c r="F1804" s="155" t="s">
        <v>152</v>
      </c>
      <c r="G1804" s="91"/>
    </row>
    <row r="1805">
      <c r="A1805" s="13" t="s">
        <v>230</v>
      </c>
      <c r="B1805" s="189" t="s">
        <v>6370</v>
      </c>
      <c r="C1805" s="9" t="s">
        <v>244</v>
      </c>
      <c r="D1805" s="91" t="s">
        <v>11301</v>
      </c>
      <c r="E1805" s="91"/>
      <c r="F1805" s="91" t="s">
        <v>22651</v>
      </c>
      <c r="G1805" s="91"/>
    </row>
    <row r="1806">
      <c r="A1806" s="13" t="s">
        <v>230</v>
      </c>
      <c r="B1806" s="189" t="s">
        <v>6370</v>
      </c>
      <c r="C1806" s="9" t="s">
        <v>244</v>
      </c>
      <c r="D1806" s="91" t="s">
        <v>22658</v>
      </c>
      <c r="E1806" s="91"/>
      <c r="F1806" s="91" t="s">
        <v>22659</v>
      </c>
      <c r="G1806" s="91"/>
    </row>
    <row r="1807">
      <c r="A1807" s="13" t="s">
        <v>230</v>
      </c>
      <c r="B1807" s="189" t="s">
        <v>6370</v>
      </c>
      <c r="C1807" s="9" t="s">
        <v>244</v>
      </c>
      <c r="D1807" s="91" t="s">
        <v>22660</v>
      </c>
      <c r="E1807" s="91"/>
      <c r="F1807" s="91" t="s">
        <v>22661</v>
      </c>
      <c r="G1807" s="91"/>
    </row>
    <row r="1808">
      <c r="A1808" s="13" t="s">
        <v>230</v>
      </c>
      <c r="B1808" s="189" t="s">
        <v>6370</v>
      </c>
      <c r="C1808" s="9" t="s">
        <v>244</v>
      </c>
      <c r="D1808" s="91" t="s">
        <v>22662</v>
      </c>
      <c r="E1808" s="91"/>
      <c r="F1808" s="91" t="s">
        <v>22663</v>
      </c>
      <c r="G1808" s="91"/>
    </row>
    <row r="1809">
      <c r="A1809" s="13" t="s">
        <v>230</v>
      </c>
      <c r="B1809" s="189" t="s">
        <v>6370</v>
      </c>
      <c r="C1809" s="9" t="s">
        <v>244</v>
      </c>
      <c r="D1809" s="91" t="s">
        <v>22664</v>
      </c>
      <c r="E1809" s="91"/>
      <c r="F1809" s="91" t="s">
        <v>22665</v>
      </c>
      <c r="G1809" s="91"/>
    </row>
    <row r="1810">
      <c r="A1810" s="13" t="s">
        <v>230</v>
      </c>
      <c r="B1810" s="189" t="s">
        <v>6370</v>
      </c>
      <c r="C1810" s="9" t="s">
        <v>244</v>
      </c>
      <c r="D1810" s="91" t="s">
        <v>14117</v>
      </c>
      <c r="E1810" s="91"/>
      <c r="F1810" s="91" t="s">
        <v>22666</v>
      </c>
      <c r="G1810" s="91"/>
    </row>
    <row r="1811">
      <c r="A1811" s="13" t="s">
        <v>230</v>
      </c>
      <c r="B1811" s="189" t="s">
        <v>6370</v>
      </c>
      <c r="C1811" s="9" t="s">
        <v>244</v>
      </c>
      <c r="D1811" s="91" t="s">
        <v>22667</v>
      </c>
      <c r="E1811" s="91"/>
      <c r="F1811" s="91" t="s">
        <v>22653</v>
      </c>
      <c r="G1811" s="91"/>
    </row>
    <row r="1812">
      <c r="A1812" s="13" t="s">
        <v>230</v>
      </c>
      <c r="B1812" s="189" t="s">
        <v>6370</v>
      </c>
      <c r="C1812" s="9" t="s">
        <v>244</v>
      </c>
      <c r="D1812" s="91" t="s">
        <v>8062</v>
      </c>
      <c r="E1812" s="91"/>
      <c r="F1812" s="91" t="s">
        <v>22668</v>
      </c>
      <c r="G1812" s="91"/>
    </row>
    <row r="1813">
      <c r="A1813" s="13" t="s">
        <v>230</v>
      </c>
      <c r="B1813" s="189" t="s">
        <v>6370</v>
      </c>
      <c r="C1813" s="9" t="s">
        <v>244</v>
      </c>
      <c r="D1813" s="91" t="s">
        <v>22669</v>
      </c>
      <c r="E1813" s="91"/>
      <c r="F1813" s="91" t="s">
        <v>22670</v>
      </c>
      <c r="G1813" s="91"/>
    </row>
    <row r="1814">
      <c r="A1814" s="13" t="s">
        <v>230</v>
      </c>
      <c r="B1814" s="189" t="s">
        <v>6370</v>
      </c>
      <c r="C1814" s="9" t="s">
        <v>244</v>
      </c>
      <c r="D1814" s="91" t="s">
        <v>22671</v>
      </c>
      <c r="E1814" s="91"/>
      <c r="F1814" s="91" t="s">
        <v>22672</v>
      </c>
      <c r="G1814" s="91"/>
    </row>
    <row r="1815">
      <c r="A1815" s="13" t="s">
        <v>230</v>
      </c>
      <c r="B1815" s="189" t="s">
        <v>6370</v>
      </c>
      <c r="C1815" s="9" t="s">
        <v>244</v>
      </c>
      <c r="D1815" s="91" t="s">
        <v>22673</v>
      </c>
      <c r="E1815" s="91"/>
      <c r="F1815" s="91" t="s">
        <v>22674</v>
      </c>
      <c r="G1815" s="91"/>
    </row>
    <row r="1816">
      <c r="A1816" s="13" t="s">
        <v>230</v>
      </c>
      <c r="B1816" s="189" t="s">
        <v>6370</v>
      </c>
      <c r="C1816" s="9" t="s">
        <v>244</v>
      </c>
      <c r="D1816" s="91" t="s">
        <v>22675</v>
      </c>
      <c r="E1816" s="91"/>
      <c r="F1816" s="91" t="s">
        <v>22651</v>
      </c>
      <c r="G1816" s="91"/>
    </row>
    <row r="1817">
      <c r="A1817" s="13" t="s">
        <v>230</v>
      </c>
      <c r="B1817" s="189" t="s">
        <v>6370</v>
      </c>
      <c r="C1817" s="9" t="s">
        <v>244</v>
      </c>
      <c r="D1817" s="91" t="s">
        <v>22676</v>
      </c>
      <c r="E1817" s="91"/>
      <c r="F1817" s="91" t="s">
        <v>22659</v>
      </c>
      <c r="G1817" s="91"/>
    </row>
    <row r="1818">
      <c r="A1818" s="13" t="s">
        <v>230</v>
      </c>
      <c r="B1818" s="189" t="s">
        <v>6370</v>
      </c>
      <c r="C1818" s="9" t="s">
        <v>244</v>
      </c>
      <c r="D1818" s="91" t="s">
        <v>22677</v>
      </c>
      <c r="E1818" s="91"/>
      <c r="F1818" s="91" t="s">
        <v>22670</v>
      </c>
      <c r="G1818" s="91"/>
    </row>
    <row r="1819">
      <c r="A1819" s="13" t="s">
        <v>230</v>
      </c>
      <c r="B1819" s="189" t="s">
        <v>6370</v>
      </c>
      <c r="C1819" s="9" t="s">
        <v>244</v>
      </c>
      <c r="D1819" s="91" t="s">
        <v>14124</v>
      </c>
      <c r="E1819" s="91"/>
      <c r="F1819" s="91" t="s">
        <v>22665</v>
      </c>
      <c r="G1819" s="91"/>
    </row>
    <row r="1820">
      <c r="A1820" s="13" t="s">
        <v>230</v>
      </c>
      <c r="B1820" s="189" t="s">
        <v>6370</v>
      </c>
      <c r="C1820" s="9" t="s">
        <v>6384</v>
      </c>
      <c r="D1820" s="91" t="s">
        <v>22678</v>
      </c>
      <c r="E1820" s="91"/>
      <c r="F1820" s="91" t="s">
        <v>22647</v>
      </c>
      <c r="G1820" s="91"/>
    </row>
    <row r="1821">
      <c r="A1821" s="13" t="s">
        <v>230</v>
      </c>
      <c r="B1821" s="189" t="s">
        <v>6370</v>
      </c>
      <c r="C1821" s="9" t="s">
        <v>6384</v>
      </c>
      <c r="D1821" s="91" t="s">
        <v>22679</v>
      </c>
      <c r="E1821" s="91"/>
      <c r="F1821" s="91" t="s">
        <v>22680</v>
      </c>
      <c r="G1821" s="91"/>
    </row>
    <row r="1822">
      <c r="A1822" s="13" t="s">
        <v>230</v>
      </c>
      <c r="B1822" s="189" t="s">
        <v>6370</v>
      </c>
      <c r="C1822" s="9" t="s">
        <v>6384</v>
      </c>
      <c r="D1822" s="91" t="s">
        <v>22681</v>
      </c>
      <c r="E1822" s="91"/>
      <c r="F1822" s="91" t="s">
        <v>22659</v>
      </c>
      <c r="G1822" s="91"/>
    </row>
    <row r="1823">
      <c r="A1823" s="13" t="s">
        <v>230</v>
      </c>
      <c r="B1823" s="189" t="s">
        <v>6370</v>
      </c>
      <c r="C1823" s="9" t="s">
        <v>6384</v>
      </c>
      <c r="D1823" s="91" t="s">
        <v>22682</v>
      </c>
      <c r="E1823" s="91"/>
      <c r="F1823" s="91" t="s">
        <v>22683</v>
      </c>
      <c r="G1823" s="91"/>
    </row>
    <row r="1824">
      <c r="A1824" s="13" t="s">
        <v>230</v>
      </c>
      <c r="B1824" s="189" t="s">
        <v>6370</v>
      </c>
      <c r="C1824" s="9" t="s">
        <v>6384</v>
      </c>
      <c r="D1824" s="91" t="s">
        <v>14128</v>
      </c>
      <c r="E1824" s="91"/>
      <c r="F1824" s="91" t="s">
        <v>22684</v>
      </c>
      <c r="G1824" s="91"/>
    </row>
    <row r="1825">
      <c r="A1825" s="13" t="s">
        <v>230</v>
      </c>
      <c r="B1825" s="189" t="s">
        <v>6370</v>
      </c>
      <c r="C1825" s="9" t="s">
        <v>6384</v>
      </c>
      <c r="D1825" s="91" t="s">
        <v>22685</v>
      </c>
      <c r="E1825" s="91"/>
      <c r="F1825" s="91" t="s">
        <v>22663</v>
      </c>
      <c r="G1825" s="91"/>
    </row>
    <row r="1826">
      <c r="A1826" s="13" t="s">
        <v>230</v>
      </c>
      <c r="B1826" s="189" t="s">
        <v>6370</v>
      </c>
      <c r="C1826" s="9" t="s">
        <v>6384</v>
      </c>
      <c r="D1826" s="91" t="s">
        <v>22686</v>
      </c>
      <c r="E1826" s="91"/>
      <c r="F1826" s="91" t="s">
        <v>22687</v>
      </c>
      <c r="G1826" s="91"/>
    </row>
    <row r="1827">
      <c r="A1827" s="13" t="s">
        <v>230</v>
      </c>
      <c r="B1827" s="189" t="s">
        <v>6370</v>
      </c>
      <c r="C1827" s="9" t="s">
        <v>6384</v>
      </c>
      <c r="D1827" s="91" t="s">
        <v>6780</v>
      </c>
      <c r="E1827" s="91"/>
      <c r="F1827" s="91" t="s">
        <v>22661</v>
      </c>
      <c r="G1827" s="91"/>
    </row>
    <row r="1828">
      <c r="A1828" s="13" t="s">
        <v>230</v>
      </c>
      <c r="B1828" s="189" t="s">
        <v>6370</v>
      </c>
      <c r="C1828" s="9" t="s">
        <v>6384</v>
      </c>
      <c r="D1828" s="91" t="s">
        <v>22688</v>
      </c>
      <c r="E1828" s="91"/>
      <c r="F1828" s="91" t="s">
        <v>22649</v>
      </c>
      <c r="G1828" s="91"/>
    </row>
    <row r="1829">
      <c r="A1829" s="13" t="s">
        <v>230</v>
      </c>
      <c r="B1829" s="189" t="s">
        <v>6370</v>
      </c>
      <c r="C1829" s="9" t="s">
        <v>6384</v>
      </c>
      <c r="D1829" s="91" t="s">
        <v>13674</v>
      </c>
      <c r="E1829" s="91"/>
      <c r="F1829" s="91" t="s">
        <v>22656</v>
      </c>
      <c r="G1829" s="91"/>
    </row>
    <row r="1830">
      <c r="A1830" s="13" t="s">
        <v>230</v>
      </c>
      <c r="B1830" s="189" t="s">
        <v>6370</v>
      </c>
      <c r="C1830" s="9" t="s">
        <v>6384</v>
      </c>
      <c r="D1830" s="91" t="s">
        <v>7827</v>
      </c>
      <c r="E1830" s="91"/>
      <c r="F1830" s="91" t="s">
        <v>22689</v>
      </c>
      <c r="G1830" s="91"/>
    </row>
    <row r="1831">
      <c r="A1831" s="13" t="s">
        <v>230</v>
      </c>
      <c r="B1831" s="189" t="s">
        <v>6370</v>
      </c>
      <c r="C1831" s="9" t="s">
        <v>6384</v>
      </c>
      <c r="D1831" s="91" t="s">
        <v>8072</v>
      </c>
      <c r="E1831" s="91"/>
      <c r="F1831" s="91" t="s">
        <v>22684</v>
      </c>
      <c r="G1831" s="91"/>
    </row>
    <row r="1832">
      <c r="A1832" s="13" t="s">
        <v>230</v>
      </c>
      <c r="B1832" s="189" t="s">
        <v>6370</v>
      </c>
      <c r="C1832" s="9" t="s">
        <v>6384</v>
      </c>
      <c r="D1832" s="91" t="s">
        <v>22690</v>
      </c>
      <c r="E1832" s="91"/>
      <c r="F1832" s="91" t="s">
        <v>22670</v>
      </c>
      <c r="G1832" s="91"/>
    </row>
    <row r="1833">
      <c r="A1833" s="13" t="s">
        <v>230</v>
      </c>
      <c r="B1833" s="189" t="s">
        <v>6370</v>
      </c>
      <c r="C1833" s="9" t="s">
        <v>6384</v>
      </c>
      <c r="D1833" s="91" t="s">
        <v>22691</v>
      </c>
      <c r="E1833" s="91"/>
      <c r="F1833" s="91" t="s">
        <v>22692</v>
      </c>
      <c r="G1833" s="91"/>
    </row>
    <row r="1834">
      <c r="A1834" s="13" t="s">
        <v>230</v>
      </c>
      <c r="B1834" s="189" t="s">
        <v>6370</v>
      </c>
      <c r="C1834" s="9" t="s">
        <v>6384</v>
      </c>
      <c r="D1834" s="91" t="s">
        <v>22693</v>
      </c>
      <c r="E1834" s="91"/>
      <c r="F1834" s="91" t="s">
        <v>22663</v>
      </c>
      <c r="G1834" s="91"/>
    </row>
    <row r="1835">
      <c r="A1835" s="13" t="s">
        <v>230</v>
      </c>
      <c r="B1835" s="189" t="s">
        <v>6370</v>
      </c>
      <c r="C1835" s="9" t="s">
        <v>6384</v>
      </c>
      <c r="D1835" s="91" t="s">
        <v>6674</v>
      </c>
      <c r="E1835" s="91"/>
      <c r="F1835" s="91" t="s">
        <v>22694</v>
      </c>
      <c r="G1835" s="91"/>
    </row>
    <row r="1836">
      <c r="A1836" s="13" t="s">
        <v>230</v>
      </c>
      <c r="B1836" s="189" t="s">
        <v>6370</v>
      </c>
      <c r="C1836" s="9" t="s">
        <v>6391</v>
      </c>
      <c r="D1836" s="91" t="s">
        <v>22695</v>
      </c>
      <c r="E1836" s="91"/>
      <c r="F1836" s="91" t="s">
        <v>22649</v>
      </c>
      <c r="G1836" s="91"/>
    </row>
    <row r="1837">
      <c r="A1837" s="13" t="s">
        <v>230</v>
      </c>
      <c r="B1837" s="189" t="s">
        <v>6370</v>
      </c>
      <c r="C1837" s="9" t="s">
        <v>6391</v>
      </c>
      <c r="D1837" s="91" t="s">
        <v>22696</v>
      </c>
      <c r="E1837" s="91"/>
      <c r="F1837" s="91" t="s">
        <v>22659</v>
      </c>
      <c r="G1837" s="91"/>
    </row>
    <row r="1838">
      <c r="A1838" s="13" t="s">
        <v>230</v>
      </c>
      <c r="B1838" s="189" t="s">
        <v>6370</v>
      </c>
      <c r="C1838" s="9" t="s">
        <v>6391</v>
      </c>
      <c r="D1838" s="91" t="s">
        <v>22697</v>
      </c>
      <c r="E1838" s="91"/>
      <c r="F1838" s="91" t="s">
        <v>22698</v>
      </c>
      <c r="G1838" s="91"/>
    </row>
    <row r="1839">
      <c r="A1839" s="13" t="s">
        <v>230</v>
      </c>
      <c r="B1839" s="189" t="s">
        <v>6370</v>
      </c>
      <c r="C1839" s="9" t="s">
        <v>6391</v>
      </c>
      <c r="D1839" s="91" t="s">
        <v>15163</v>
      </c>
      <c r="E1839" s="91"/>
      <c r="F1839" s="91" t="s">
        <v>22687</v>
      </c>
      <c r="G1839" s="91"/>
    </row>
    <row r="1840">
      <c r="A1840" s="13" t="s">
        <v>230</v>
      </c>
      <c r="B1840" s="189" t="s">
        <v>6370</v>
      </c>
      <c r="C1840" s="9" t="s">
        <v>6391</v>
      </c>
      <c r="D1840" s="91" t="s">
        <v>22699</v>
      </c>
      <c r="E1840" s="91"/>
      <c r="F1840" s="91" t="s">
        <v>22700</v>
      </c>
      <c r="G1840" s="91"/>
    </row>
    <row r="1841">
      <c r="A1841" s="13" t="s">
        <v>230</v>
      </c>
      <c r="B1841" s="189" t="s">
        <v>6370</v>
      </c>
      <c r="C1841" s="9" t="s">
        <v>6391</v>
      </c>
      <c r="D1841" s="91" t="s">
        <v>22701</v>
      </c>
      <c r="E1841" s="91"/>
      <c r="F1841" s="91" t="s">
        <v>22649</v>
      </c>
      <c r="G1841" s="91"/>
    </row>
    <row r="1842">
      <c r="A1842" s="13" t="s">
        <v>230</v>
      </c>
      <c r="B1842" s="189" t="s">
        <v>6370</v>
      </c>
      <c r="C1842" s="9" t="s">
        <v>6391</v>
      </c>
      <c r="D1842" s="91" t="s">
        <v>22702</v>
      </c>
      <c r="E1842" s="91"/>
      <c r="F1842" s="91" t="s">
        <v>22684</v>
      </c>
      <c r="G1842" s="91"/>
    </row>
    <row r="1843">
      <c r="A1843" s="13" t="s">
        <v>230</v>
      </c>
      <c r="B1843" s="189" t="s">
        <v>6370</v>
      </c>
      <c r="C1843" s="9" t="s">
        <v>6391</v>
      </c>
      <c r="D1843" s="91" t="s">
        <v>22703</v>
      </c>
      <c r="E1843" s="91"/>
      <c r="F1843" s="91" t="s">
        <v>22704</v>
      </c>
      <c r="G1843" s="91"/>
    </row>
    <row r="1844">
      <c r="A1844" s="13" t="s">
        <v>230</v>
      </c>
      <c r="B1844" s="189" t="s">
        <v>6370</v>
      </c>
      <c r="C1844" s="9" t="s">
        <v>6391</v>
      </c>
      <c r="D1844" s="91" t="s">
        <v>22705</v>
      </c>
      <c r="E1844" s="91"/>
      <c r="F1844" s="91" t="s">
        <v>22706</v>
      </c>
      <c r="G1844" s="91"/>
    </row>
    <row r="1845">
      <c r="A1845" s="13" t="s">
        <v>230</v>
      </c>
      <c r="B1845" s="189" t="s">
        <v>6370</v>
      </c>
      <c r="C1845" s="9" t="s">
        <v>6396</v>
      </c>
      <c r="D1845" s="91" t="s">
        <v>22707</v>
      </c>
      <c r="E1845" s="91"/>
      <c r="F1845" s="91" t="s">
        <v>22708</v>
      </c>
      <c r="G1845" s="91"/>
    </row>
    <row r="1846">
      <c r="A1846" s="13" t="s">
        <v>230</v>
      </c>
      <c r="B1846" s="189" t="s">
        <v>6370</v>
      </c>
      <c r="C1846" s="9" t="s">
        <v>6396</v>
      </c>
      <c r="D1846" s="91" t="s">
        <v>22709</v>
      </c>
      <c r="E1846" s="91"/>
      <c r="F1846" s="91" t="s">
        <v>22710</v>
      </c>
      <c r="G1846" s="91"/>
    </row>
    <row r="1847">
      <c r="A1847" s="13" t="s">
        <v>230</v>
      </c>
      <c r="B1847" s="189" t="s">
        <v>6370</v>
      </c>
      <c r="C1847" s="9" t="s">
        <v>6396</v>
      </c>
      <c r="D1847" s="91" t="s">
        <v>22711</v>
      </c>
      <c r="E1847" s="91"/>
      <c r="F1847" s="91" t="s">
        <v>22670</v>
      </c>
      <c r="G1847" s="91"/>
    </row>
    <row r="1848">
      <c r="A1848" s="13" t="s">
        <v>230</v>
      </c>
      <c r="B1848" s="189" t="s">
        <v>6370</v>
      </c>
      <c r="C1848" s="9" t="s">
        <v>6396</v>
      </c>
      <c r="D1848" s="91" t="s">
        <v>22712</v>
      </c>
      <c r="E1848" s="91"/>
      <c r="F1848" s="91" t="s">
        <v>22713</v>
      </c>
      <c r="G1848" s="91"/>
    </row>
    <row r="1849">
      <c r="A1849" s="13" t="s">
        <v>230</v>
      </c>
      <c r="B1849" s="189" t="s">
        <v>6370</v>
      </c>
      <c r="C1849" s="9" t="s">
        <v>6396</v>
      </c>
      <c r="D1849" s="91" t="s">
        <v>22714</v>
      </c>
      <c r="E1849" s="91"/>
      <c r="F1849" s="155" t="s">
        <v>152</v>
      </c>
      <c r="G1849" s="91"/>
    </row>
    <row r="1850">
      <c r="A1850" s="13" t="s">
        <v>230</v>
      </c>
      <c r="B1850" s="189" t="s">
        <v>6370</v>
      </c>
      <c r="C1850" s="9" t="s">
        <v>6396</v>
      </c>
      <c r="D1850" s="91" t="s">
        <v>6397</v>
      </c>
      <c r="E1850" s="91"/>
      <c r="F1850" s="91" t="s">
        <v>22694</v>
      </c>
      <c r="G1850" s="91"/>
    </row>
    <row r="1851">
      <c r="A1851" s="13" t="s">
        <v>230</v>
      </c>
      <c r="B1851" s="189" t="s">
        <v>6370</v>
      </c>
      <c r="C1851" s="9" t="s">
        <v>6396</v>
      </c>
      <c r="D1851" s="91" t="s">
        <v>22715</v>
      </c>
      <c r="E1851" s="91"/>
      <c r="F1851" s="91" t="s">
        <v>22656</v>
      </c>
      <c r="G1851" s="91"/>
    </row>
    <row r="1852">
      <c r="A1852" s="13" t="s">
        <v>230</v>
      </c>
      <c r="B1852" s="189" t="s">
        <v>6370</v>
      </c>
      <c r="C1852" s="9" t="s">
        <v>6396</v>
      </c>
      <c r="D1852" s="91" t="s">
        <v>22716</v>
      </c>
      <c r="E1852" s="91"/>
      <c r="F1852" s="91" t="s">
        <v>22661</v>
      </c>
      <c r="G1852" s="91"/>
    </row>
    <row r="1853">
      <c r="A1853" s="13" t="s">
        <v>230</v>
      </c>
      <c r="B1853" s="189" t="s">
        <v>6370</v>
      </c>
      <c r="C1853" s="9" t="s">
        <v>6396</v>
      </c>
      <c r="D1853" s="91" t="s">
        <v>22717</v>
      </c>
      <c r="E1853" s="91"/>
      <c r="F1853" s="91" t="s">
        <v>22718</v>
      </c>
      <c r="G1853" s="91"/>
    </row>
    <row r="1854">
      <c r="A1854" s="13" t="s">
        <v>230</v>
      </c>
      <c r="B1854" s="189" t="s">
        <v>6370</v>
      </c>
      <c r="C1854" s="9" t="s">
        <v>6679</v>
      </c>
      <c r="D1854" s="91" t="s">
        <v>22719</v>
      </c>
      <c r="E1854" s="91"/>
      <c r="F1854" s="91" t="s">
        <v>22663</v>
      </c>
      <c r="G1854" s="91"/>
    </row>
    <row r="1855">
      <c r="A1855" s="13" t="s">
        <v>230</v>
      </c>
      <c r="B1855" s="189" t="s">
        <v>6370</v>
      </c>
      <c r="C1855" s="9" t="s">
        <v>6679</v>
      </c>
      <c r="D1855" s="91" t="s">
        <v>22720</v>
      </c>
      <c r="E1855" s="91"/>
      <c r="F1855" s="91" t="s">
        <v>22721</v>
      </c>
      <c r="G1855" s="91"/>
    </row>
    <row r="1856">
      <c r="A1856" s="13" t="s">
        <v>230</v>
      </c>
      <c r="B1856" s="189" t="s">
        <v>6370</v>
      </c>
      <c r="C1856" s="9" t="s">
        <v>6679</v>
      </c>
      <c r="D1856" s="91" t="s">
        <v>22722</v>
      </c>
      <c r="E1856" s="91"/>
      <c r="F1856" s="91" t="s">
        <v>22723</v>
      </c>
      <c r="G1856" s="91"/>
    </row>
    <row r="1857">
      <c r="A1857" s="13" t="s">
        <v>230</v>
      </c>
      <c r="B1857" s="189" t="s">
        <v>6370</v>
      </c>
      <c r="C1857" s="9" t="s">
        <v>6679</v>
      </c>
      <c r="D1857" s="91" t="s">
        <v>22724</v>
      </c>
      <c r="E1857" s="91"/>
      <c r="F1857" s="91" t="s">
        <v>22661</v>
      </c>
      <c r="G1857" s="91"/>
    </row>
    <row r="1858">
      <c r="A1858" s="13" t="s">
        <v>230</v>
      </c>
      <c r="B1858" s="189" t="s">
        <v>6370</v>
      </c>
      <c r="C1858" s="9" t="s">
        <v>6679</v>
      </c>
      <c r="D1858" s="91" t="s">
        <v>22725</v>
      </c>
      <c r="E1858" s="91"/>
      <c r="F1858" s="91" t="s">
        <v>22726</v>
      </c>
      <c r="G1858" s="91"/>
    </row>
    <row r="1859">
      <c r="A1859" s="13" t="s">
        <v>230</v>
      </c>
      <c r="B1859" s="189" t="s">
        <v>6370</v>
      </c>
      <c r="C1859" s="9" t="s">
        <v>6679</v>
      </c>
      <c r="D1859" s="91" t="s">
        <v>22727</v>
      </c>
      <c r="E1859" s="91"/>
      <c r="F1859" s="91" t="s">
        <v>22718</v>
      </c>
      <c r="G1859" s="91"/>
    </row>
    <row r="1860">
      <c r="A1860" s="13" t="s">
        <v>230</v>
      </c>
      <c r="B1860" s="189" t="s">
        <v>6370</v>
      </c>
      <c r="C1860" s="9" t="s">
        <v>6679</v>
      </c>
      <c r="D1860" s="91" t="s">
        <v>22728</v>
      </c>
      <c r="E1860" s="91"/>
      <c r="F1860" s="91" t="s">
        <v>22651</v>
      </c>
      <c r="G1860" s="91"/>
    </row>
    <row r="1861">
      <c r="A1861" s="13" t="s">
        <v>230</v>
      </c>
      <c r="B1861" s="189" t="s">
        <v>6370</v>
      </c>
      <c r="C1861" s="9" t="s">
        <v>6679</v>
      </c>
      <c r="D1861" s="91" t="s">
        <v>7145</v>
      </c>
      <c r="E1861" s="91"/>
      <c r="F1861" s="91" t="s">
        <v>22674</v>
      </c>
      <c r="G1861" s="91"/>
    </row>
    <row r="1862">
      <c r="A1862" s="14" t="s">
        <v>248</v>
      </c>
      <c r="B1862" s="31" t="s">
        <v>9851</v>
      </c>
      <c r="C1862" s="13" t="s">
        <v>4497</v>
      </c>
      <c r="D1862" s="84" t="s">
        <v>13076</v>
      </c>
      <c r="E1862" s="91"/>
      <c r="F1862" s="91" t="s">
        <v>22729</v>
      </c>
      <c r="G1862" s="91"/>
    </row>
    <row r="1863">
      <c r="A1863" s="14" t="s">
        <v>248</v>
      </c>
      <c r="B1863" s="31" t="s">
        <v>9851</v>
      </c>
      <c r="C1863" s="13" t="s">
        <v>4504</v>
      </c>
      <c r="D1863" s="84" t="s">
        <v>22730</v>
      </c>
      <c r="E1863" s="91"/>
      <c r="F1863" s="91" t="s">
        <v>22647</v>
      </c>
      <c r="G1863" s="91"/>
    </row>
    <row r="1864">
      <c r="A1864" s="14" t="s">
        <v>248</v>
      </c>
      <c r="B1864" s="31" t="s">
        <v>9851</v>
      </c>
      <c r="C1864" s="13" t="s">
        <v>4504</v>
      </c>
      <c r="D1864" s="84" t="s">
        <v>9709</v>
      </c>
      <c r="E1864" s="91"/>
      <c r="F1864" s="91" t="s">
        <v>22731</v>
      </c>
      <c r="G1864" s="91"/>
    </row>
    <row r="1865">
      <c r="A1865" s="14" t="s">
        <v>248</v>
      </c>
      <c r="B1865" s="31" t="s">
        <v>9851</v>
      </c>
      <c r="C1865" s="13" t="s">
        <v>4509</v>
      </c>
      <c r="D1865" s="84" t="s">
        <v>7932</v>
      </c>
      <c r="E1865" s="91"/>
      <c r="F1865" s="91" t="s">
        <v>22732</v>
      </c>
      <c r="G1865" s="91"/>
    </row>
    <row r="1866">
      <c r="A1866" s="14" t="s">
        <v>248</v>
      </c>
      <c r="B1866" s="31" t="s">
        <v>9851</v>
      </c>
      <c r="C1866" s="13" t="s">
        <v>5067</v>
      </c>
      <c r="D1866" s="84" t="s">
        <v>22733</v>
      </c>
      <c r="E1866" s="91"/>
      <c r="F1866" s="661" t="s">
        <v>152</v>
      </c>
      <c r="G1866" s="91"/>
    </row>
    <row r="1867">
      <c r="A1867" s="14" t="s">
        <v>248</v>
      </c>
      <c r="B1867" s="31" t="s">
        <v>9851</v>
      </c>
      <c r="C1867" s="13" t="s">
        <v>5067</v>
      </c>
      <c r="D1867" s="84" t="s">
        <v>22734</v>
      </c>
      <c r="E1867" s="91"/>
      <c r="F1867" s="91" t="s">
        <v>22735</v>
      </c>
      <c r="G1867" s="91"/>
    </row>
    <row r="1868">
      <c r="A1868" s="14" t="s">
        <v>248</v>
      </c>
      <c r="B1868" s="31" t="s">
        <v>9851</v>
      </c>
      <c r="C1868" s="13" t="s">
        <v>5067</v>
      </c>
      <c r="D1868" s="43" t="s">
        <v>22736</v>
      </c>
      <c r="E1868" s="91" t="s">
        <v>6227</v>
      </c>
      <c r="F1868" s="91" t="s">
        <v>22737</v>
      </c>
      <c r="G1868" s="91"/>
    </row>
    <row r="1869">
      <c r="A1869" s="14" t="s">
        <v>248</v>
      </c>
      <c r="B1869" s="31" t="s">
        <v>9851</v>
      </c>
      <c r="C1869" s="13" t="s">
        <v>5067</v>
      </c>
      <c r="D1869" s="84" t="s">
        <v>18192</v>
      </c>
      <c r="E1869" s="91" t="s">
        <v>18670</v>
      </c>
      <c r="F1869" s="661" t="s">
        <v>152</v>
      </c>
      <c r="G1869" s="91"/>
    </row>
    <row r="1870">
      <c r="A1870" s="14" t="s">
        <v>248</v>
      </c>
      <c r="B1870" s="31" t="s">
        <v>9851</v>
      </c>
      <c r="C1870" s="13" t="s">
        <v>5067</v>
      </c>
      <c r="D1870" s="84" t="s">
        <v>18903</v>
      </c>
      <c r="E1870" s="91"/>
      <c r="F1870" s="661" t="s">
        <v>152</v>
      </c>
      <c r="G1870" s="91"/>
    </row>
    <row r="1871">
      <c r="A1871" s="14" t="s">
        <v>248</v>
      </c>
      <c r="B1871" s="31" t="s">
        <v>9851</v>
      </c>
      <c r="C1871" s="13" t="s">
        <v>15309</v>
      </c>
      <c r="D1871" s="43" t="s">
        <v>22738</v>
      </c>
      <c r="E1871" s="43" t="s">
        <v>1132</v>
      </c>
      <c r="F1871" s="661" t="s">
        <v>152</v>
      </c>
      <c r="G1871" s="91"/>
    </row>
    <row r="1872">
      <c r="A1872" s="14" t="s">
        <v>248</v>
      </c>
      <c r="B1872" s="31" t="s">
        <v>9851</v>
      </c>
      <c r="C1872" s="13" t="s">
        <v>15309</v>
      </c>
      <c r="D1872" s="84" t="s">
        <v>15310</v>
      </c>
      <c r="E1872" s="43" t="s">
        <v>548</v>
      </c>
      <c r="F1872" s="91" t="s">
        <v>22732</v>
      </c>
      <c r="G1872" s="91"/>
    </row>
    <row r="1873">
      <c r="A1873" s="14" t="s">
        <v>248</v>
      </c>
      <c r="B1873" s="31" t="s">
        <v>9851</v>
      </c>
      <c r="C1873" s="13" t="s">
        <v>21864</v>
      </c>
      <c r="D1873" s="84" t="s">
        <v>22739</v>
      </c>
      <c r="E1873" s="43" t="s">
        <v>22740</v>
      </c>
      <c r="F1873" s="661" t="s">
        <v>152</v>
      </c>
      <c r="G1873" s="91"/>
    </row>
    <row r="1874">
      <c r="A1874" s="9" t="s">
        <v>248</v>
      </c>
      <c r="B1874" s="18" t="s">
        <v>249</v>
      </c>
      <c r="C1874" s="9" t="s">
        <v>7307</v>
      </c>
      <c r="D1874" s="91" t="s">
        <v>19441</v>
      </c>
      <c r="E1874" s="91" t="s">
        <v>18477</v>
      </c>
      <c r="F1874" s="661" t="s">
        <v>152</v>
      </c>
      <c r="G1874" s="91"/>
    </row>
    <row r="1875">
      <c r="A1875" s="9" t="s">
        <v>234</v>
      </c>
      <c r="B1875" s="18" t="s">
        <v>1172</v>
      </c>
      <c r="C1875" s="9" t="s">
        <v>22741</v>
      </c>
      <c r="D1875" s="91" t="s">
        <v>22742</v>
      </c>
      <c r="E1875" s="91" t="s">
        <v>6227</v>
      </c>
      <c r="F1875" s="91" t="s">
        <v>22743</v>
      </c>
      <c r="G1875" s="91"/>
    </row>
    <row r="1876">
      <c r="A1876" s="9" t="s">
        <v>234</v>
      </c>
      <c r="B1876" s="18" t="s">
        <v>1172</v>
      </c>
      <c r="C1876" s="9" t="s">
        <v>22744</v>
      </c>
      <c r="D1876" s="91" t="s">
        <v>22745</v>
      </c>
      <c r="E1876" s="91"/>
      <c r="F1876" s="91" t="s">
        <v>22746</v>
      </c>
      <c r="G1876" s="91"/>
    </row>
    <row r="1877">
      <c r="A1877" s="190" t="s">
        <v>22747</v>
      </c>
    </row>
    <row r="1878">
      <c r="A1878" s="9" t="s">
        <v>1454</v>
      </c>
      <c r="B1878" s="18" t="s">
        <v>10794</v>
      </c>
      <c r="C1878" s="9" t="s">
        <v>13763</v>
      </c>
      <c r="D1878" s="91" t="s">
        <v>13766</v>
      </c>
      <c r="E1878" s="91"/>
      <c r="F1878" s="91" t="s">
        <v>22748</v>
      </c>
      <c r="G1878" s="91"/>
    </row>
    <row r="1879">
      <c r="A1879" s="9" t="s">
        <v>1454</v>
      </c>
      <c r="B1879" s="18" t="s">
        <v>10794</v>
      </c>
      <c r="C1879" s="9" t="s">
        <v>15436</v>
      </c>
      <c r="D1879" s="91" t="s">
        <v>15437</v>
      </c>
      <c r="E1879" s="91"/>
      <c r="F1879" s="91" t="s">
        <v>22749</v>
      </c>
      <c r="G1879" s="91"/>
    </row>
    <row r="1880">
      <c r="A1880" s="9" t="s">
        <v>1454</v>
      </c>
      <c r="B1880" s="18" t="s">
        <v>10794</v>
      </c>
      <c r="C1880" s="9" t="s">
        <v>15436</v>
      </c>
      <c r="D1880" s="628" t="s">
        <v>22750</v>
      </c>
      <c r="E1880" s="91"/>
      <c r="F1880" s="91" t="s">
        <v>22749</v>
      </c>
      <c r="G1880" s="91"/>
    </row>
    <row r="1881">
      <c r="A1881" s="14" t="s">
        <v>248</v>
      </c>
      <c r="B1881" s="31" t="s">
        <v>4496</v>
      </c>
      <c r="C1881" s="9"/>
      <c r="D1881" s="91"/>
      <c r="E1881" s="91" t="s">
        <v>22751</v>
      </c>
      <c r="F1881" s="91" t="s">
        <v>22752</v>
      </c>
      <c r="G1881" s="91"/>
    </row>
    <row r="1882">
      <c r="A1882" s="14" t="s">
        <v>248</v>
      </c>
      <c r="B1882" s="31" t="s">
        <v>4496</v>
      </c>
      <c r="C1882" s="9"/>
      <c r="D1882" s="91"/>
      <c r="E1882" s="91" t="s">
        <v>17107</v>
      </c>
      <c r="F1882" s="91" t="s">
        <v>22752</v>
      </c>
      <c r="G1882" s="91"/>
    </row>
    <row r="1883">
      <c r="A1883" s="154" t="s">
        <v>3280</v>
      </c>
      <c r="B1883" s="31" t="s">
        <v>22753</v>
      </c>
      <c r="C1883" s="9"/>
      <c r="D1883" s="91" t="s">
        <v>22754</v>
      </c>
      <c r="E1883" s="91" t="s">
        <v>22755</v>
      </c>
      <c r="F1883" s="91" t="s">
        <v>22756</v>
      </c>
      <c r="G1883" s="91"/>
    </row>
    <row r="1884">
      <c r="A1884" s="9" t="s">
        <v>234</v>
      </c>
      <c r="B1884" s="18" t="s">
        <v>1115</v>
      </c>
      <c r="C1884" s="9" t="s">
        <v>22486</v>
      </c>
      <c r="D1884" s="9" t="s">
        <v>22487</v>
      </c>
      <c r="E1884" s="91"/>
      <c r="F1884" s="91" t="s">
        <v>22757</v>
      </c>
      <c r="G1884" s="91"/>
    </row>
    <row r="1885">
      <c r="A1885" s="9" t="s">
        <v>234</v>
      </c>
      <c r="B1885" s="18" t="s">
        <v>1115</v>
      </c>
      <c r="C1885" s="91" t="s">
        <v>22758</v>
      </c>
      <c r="D1885" s="91" t="s">
        <v>22759</v>
      </c>
      <c r="E1885" s="91"/>
      <c r="F1885" s="91" t="s">
        <v>22757</v>
      </c>
      <c r="G1885" s="91"/>
    </row>
    <row r="1886">
      <c r="A1886" s="190" t="s">
        <v>22760</v>
      </c>
    </row>
    <row r="1887">
      <c r="A1887" s="14" t="s">
        <v>3280</v>
      </c>
      <c r="B1887" s="31" t="s">
        <v>15440</v>
      </c>
      <c r="C1887" s="91" t="s">
        <v>22335</v>
      </c>
      <c r="D1887" s="91" t="s">
        <v>22761</v>
      </c>
      <c r="E1887" s="91"/>
      <c r="F1887" s="91" t="s">
        <v>22762</v>
      </c>
      <c r="G1887" s="91"/>
    </row>
    <row r="1888">
      <c r="A1888" s="14" t="s">
        <v>3280</v>
      </c>
      <c r="B1888" s="31" t="s">
        <v>15440</v>
      </c>
      <c r="C1888" s="91" t="s">
        <v>18631</v>
      </c>
      <c r="D1888" s="91" t="s">
        <v>22763</v>
      </c>
      <c r="E1888" s="91"/>
      <c r="F1888" s="91" t="s">
        <v>22762</v>
      </c>
      <c r="G1888" s="91"/>
    </row>
    <row r="1889">
      <c r="A1889" s="14" t="s">
        <v>5153</v>
      </c>
      <c r="B1889" s="31" t="s">
        <v>22764</v>
      </c>
      <c r="C1889" s="91"/>
      <c r="D1889" s="91"/>
      <c r="E1889" s="91" t="s">
        <v>5781</v>
      </c>
      <c r="F1889" s="91" t="s">
        <v>22762</v>
      </c>
      <c r="G1889" s="91"/>
    </row>
    <row r="1890">
      <c r="A1890" s="190" t="s">
        <v>22765</v>
      </c>
    </row>
    <row r="1891">
      <c r="A1891" s="9" t="s">
        <v>1454</v>
      </c>
      <c r="B1891" s="18" t="s">
        <v>8734</v>
      </c>
      <c r="C1891" s="9"/>
      <c r="D1891" s="91" t="s">
        <v>16221</v>
      </c>
      <c r="E1891" s="91"/>
      <c r="F1891" s="91" t="s">
        <v>22766</v>
      </c>
      <c r="G1891" s="91"/>
    </row>
    <row r="1892">
      <c r="A1892" s="190" t="s">
        <v>22767</v>
      </c>
    </row>
    <row r="1893">
      <c r="A1893" s="14" t="s">
        <v>4788</v>
      </c>
      <c r="B1893" s="31" t="s">
        <v>7260</v>
      </c>
      <c r="C1893" s="204" t="s">
        <v>10193</v>
      </c>
      <c r="D1893" s="9" t="s">
        <v>22768</v>
      </c>
      <c r="E1893" s="9" t="s">
        <v>22769</v>
      </c>
      <c r="F1893" s="43"/>
      <c r="G1893" s="91"/>
    </row>
    <row r="1894">
      <c r="A1894" s="190" t="s">
        <v>22770</v>
      </c>
    </row>
    <row r="1895">
      <c r="A1895" s="9" t="s">
        <v>1454</v>
      </c>
      <c r="B1895" s="18" t="s">
        <v>22240</v>
      </c>
      <c r="C1895" s="9" t="s">
        <v>22771</v>
      </c>
      <c r="D1895" s="91" t="s">
        <v>22253</v>
      </c>
      <c r="E1895" s="91"/>
      <c r="F1895" s="91" t="s">
        <v>22772</v>
      </c>
      <c r="G1895" s="91"/>
    </row>
    <row r="1896">
      <c r="A1896" s="9" t="s">
        <v>1454</v>
      </c>
      <c r="B1896" s="18" t="s">
        <v>22240</v>
      </c>
      <c r="C1896" s="9" t="s">
        <v>22773</v>
      </c>
      <c r="D1896" s="91" t="s">
        <v>22774</v>
      </c>
      <c r="E1896" s="91"/>
      <c r="F1896" s="91" t="s">
        <v>22772</v>
      </c>
      <c r="G1896" s="91"/>
    </row>
    <row r="1897">
      <c r="A1897" s="9" t="s">
        <v>14528</v>
      </c>
      <c r="B1897" s="18" t="s">
        <v>22775</v>
      </c>
      <c r="C1897" s="9" t="s">
        <v>22776</v>
      </c>
      <c r="D1897" s="91" t="s">
        <v>22777</v>
      </c>
      <c r="E1897" s="91" t="s">
        <v>22778</v>
      </c>
      <c r="F1897" s="91" t="s">
        <v>22779</v>
      </c>
      <c r="G1897" s="91"/>
    </row>
    <row r="1898">
      <c r="A1898" s="9" t="s">
        <v>326</v>
      </c>
      <c r="B1898" s="38" t="s">
        <v>20980</v>
      </c>
      <c r="C1898" s="9" t="s">
        <v>22780</v>
      </c>
      <c r="D1898" s="91" t="s">
        <v>22781</v>
      </c>
      <c r="E1898" s="91"/>
      <c r="F1898" s="91" t="s">
        <v>1229</v>
      </c>
      <c r="G1898" s="91"/>
    </row>
    <row r="1899">
      <c r="A1899" s="9" t="s">
        <v>326</v>
      </c>
      <c r="B1899" s="38" t="s">
        <v>20980</v>
      </c>
      <c r="C1899" s="9" t="s">
        <v>22782</v>
      </c>
      <c r="D1899" s="9" t="s">
        <v>22783</v>
      </c>
      <c r="E1899" s="9"/>
      <c r="F1899" s="91" t="s">
        <v>1229</v>
      </c>
      <c r="G1899" s="91"/>
    </row>
    <row r="1900">
      <c r="A1900" s="9" t="s">
        <v>326</v>
      </c>
      <c r="B1900" s="38" t="s">
        <v>20980</v>
      </c>
      <c r="C1900" s="9" t="s">
        <v>22784</v>
      </c>
      <c r="D1900" s="9" t="s">
        <v>22785</v>
      </c>
      <c r="E1900" s="9"/>
      <c r="F1900" s="91" t="s">
        <v>1229</v>
      </c>
      <c r="G1900" s="91"/>
    </row>
    <row r="1901">
      <c r="A1901" s="9" t="s">
        <v>326</v>
      </c>
      <c r="B1901" s="31" t="s">
        <v>10673</v>
      </c>
      <c r="C1901" s="204" t="s">
        <v>22136</v>
      </c>
      <c r="D1901" s="9" t="s">
        <v>22786</v>
      </c>
      <c r="E1901" s="9"/>
      <c r="F1901" s="91" t="s">
        <v>1229</v>
      </c>
      <c r="G1901" s="91"/>
    </row>
    <row r="1902">
      <c r="A1902" s="14" t="s">
        <v>13682</v>
      </c>
      <c r="B1902" s="31" t="s">
        <v>16922</v>
      </c>
      <c r="C1902" s="204" t="s">
        <v>17506</v>
      </c>
      <c r="D1902" s="9" t="s">
        <v>17507</v>
      </c>
      <c r="E1902" s="9"/>
      <c r="F1902" s="43" t="s">
        <v>22787</v>
      </c>
      <c r="G1902" s="91"/>
    </row>
    <row r="1903">
      <c r="A1903" s="14" t="s">
        <v>248</v>
      </c>
      <c r="B1903" s="31" t="s">
        <v>9851</v>
      </c>
      <c r="C1903" s="204" t="s">
        <v>4497</v>
      </c>
      <c r="D1903" s="9" t="s">
        <v>21923</v>
      </c>
      <c r="E1903" s="9"/>
      <c r="F1903" s="43" t="s">
        <v>22787</v>
      </c>
      <c r="G1903" s="91"/>
    </row>
    <row r="1904">
      <c r="A1904" s="14" t="s">
        <v>3280</v>
      </c>
      <c r="B1904" s="31" t="s">
        <v>22788</v>
      </c>
      <c r="C1904" s="204" t="s">
        <v>22789</v>
      </c>
      <c r="D1904" s="9" t="s">
        <v>22790</v>
      </c>
      <c r="E1904" s="9"/>
      <c r="F1904" s="43" t="s">
        <v>22791</v>
      </c>
      <c r="G1904" s="91"/>
    </row>
    <row r="1905">
      <c r="A1905" s="190" t="s">
        <v>22792</v>
      </c>
    </row>
    <row r="1906">
      <c r="A1906" s="14" t="s">
        <v>316</v>
      </c>
      <c r="B1906" s="31" t="s">
        <v>9657</v>
      </c>
      <c r="C1906" s="9" t="s">
        <v>22793</v>
      </c>
      <c r="D1906" s="9" t="s">
        <v>22794</v>
      </c>
      <c r="E1906" s="9" t="s">
        <v>22795</v>
      </c>
      <c r="F1906" s="43" t="s">
        <v>22796</v>
      </c>
      <c r="G1906" s="91"/>
    </row>
    <row r="1907">
      <c r="A1907" s="14" t="s">
        <v>316</v>
      </c>
      <c r="B1907" s="31" t="s">
        <v>9657</v>
      </c>
      <c r="C1907" s="9" t="s">
        <v>9658</v>
      </c>
      <c r="D1907" s="9" t="s">
        <v>22797</v>
      </c>
      <c r="E1907" s="9" t="s">
        <v>22798</v>
      </c>
      <c r="F1907" s="43" t="s">
        <v>22796</v>
      </c>
      <c r="G1907" s="91"/>
    </row>
    <row r="1908">
      <c r="A1908" s="14" t="s">
        <v>316</v>
      </c>
      <c r="B1908" s="31" t="s">
        <v>9657</v>
      </c>
      <c r="C1908" s="9" t="s">
        <v>9658</v>
      </c>
      <c r="D1908" s="9" t="s">
        <v>9659</v>
      </c>
      <c r="E1908" s="9" t="s">
        <v>22799</v>
      </c>
      <c r="F1908" s="43" t="s">
        <v>22796</v>
      </c>
      <c r="G1908" s="91"/>
    </row>
    <row r="1909">
      <c r="A1909" s="190" t="s">
        <v>22800</v>
      </c>
    </row>
    <row r="1910">
      <c r="A1910" s="348" t="s">
        <v>22801</v>
      </c>
      <c r="B1910" s="4"/>
      <c r="C1910" s="4"/>
      <c r="D1910" s="4"/>
      <c r="E1910" s="4"/>
      <c r="F1910" s="23"/>
      <c r="G1910" s="263"/>
    </row>
    <row r="1911">
      <c r="A1911" s="13" t="s">
        <v>248</v>
      </c>
      <c r="B1911" s="31" t="s">
        <v>9851</v>
      </c>
      <c r="C1911" s="9" t="s">
        <v>4497</v>
      </c>
      <c r="D1911" s="9" t="s">
        <v>22802</v>
      </c>
      <c r="E1911" s="91" t="s">
        <v>6227</v>
      </c>
      <c r="F1911" s="661" t="s">
        <v>152</v>
      </c>
      <c r="G1911" s="91"/>
    </row>
    <row r="1912">
      <c r="A1912" s="13" t="s">
        <v>248</v>
      </c>
      <c r="B1912" s="31" t="s">
        <v>9851</v>
      </c>
      <c r="C1912" s="9" t="s">
        <v>4497</v>
      </c>
      <c r="D1912" s="9" t="s">
        <v>22803</v>
      </c>
      <c r="E1912" s="91" t="s">
        <v>6227</v>
      </c>
      <c r="F1912" s="43" t="s">
        <v>22804</v>
      </c>
      <c r="G1912" s="91"/>
    </row>
    <row r="1913">
      <c r="A1913" s="13" t="s">
        <v>248</v>
      </c>
      <c r="B1913" s="31" t="s">
        <v>9851</v>
      </c>
      <c r="C1913" s="9" t="s">
        <v>4497</v>
      </c>
      <c r="D1913" s="9" t="s">
        <v>17431</v>
      </c>
      <c r="E1913" s="91" t="s">
        <v>6227</v>
      </c>
      <c r="F1913" s="43" t="s">
        <v>22805</v>
      </c>
      <c r="G1913" s="91"/>
    </row>
    <row r="1914">
      <c r="A1914" s="13" t="s">
        <v>248</v>
      </c>
      <c r="B1914" s="31" t="s">
        <v>9851</v>
      </c>
      <c r="C1914" s="9" t="s">
        <v>4497</v>
      </c>
      <c r="D1914" s="9" t="s">
        <v>22806</v>
      </c>
      <c r="E1914" s="91" t="s">
        <v>6227</v>
      </c>
      <c r="F1914" s="43" t="s">
        <v>22807</v>
      </c>
      <c r="G1914" s="91"/>
    </row>
    <row r="1915">
      <c r="A1915" s="13" t="s">
        <v>248</v>
      </c>
      <c r="B1915" s="31" t="s">
        <v>9851</v>
      </c>
      <c r="C1915" s="9" t="s">
        <v>4497</v>
      </c>
      <c r="D1915" s="9" t="s">
        <v>22808</v>
      </c>
      <c r="E1915" s="91" t="s">
        <v>6227</v>
      </c>
      <c r="F1915" s="43" t="s">
        <v>22809</v>
      </c>
      <c r="G1915" s="91"/>
    </row>
    <row r="1916">
      <c r="A1916" s="13" t="s">
        <v>248</v>
      </c>
      <c r="B1916" s="31" t="s">
        <v>9851</v>
      </c>
      <c r="C1916" s="9" t="s">
        <v>4497</v>
      </c>
      <c r="D1916" s="9" t="s">
        <v>22810</v>
      </c>
      <c r="E1916" s="91" t="s">
        <v>6227</v>
      </c>
      <c r="F1916" s="43" t="s">
        <v>22811</v>
      </c>
      <c r="G1916" s="91"/>
    </row>
    <row r="1917">
      <c r="A1917" s="13" t="s">
        <v>248</v>
      </c>
      <c r="B1917" s="31" t="s">
        <v>9851</v>
      </c>
      <c r="C1917" s="9" t="s">
        <v>4504</v>
      </c>
      <c r="D1917" s="9" t="s">
        <v>22812</v>
      </c>
      <c r="E1917" s="91" t="s">
        <v>6227</v>
      </c>
      <c r="F1917" s="43" t="s">
        <v>22813</v>
      </c>
      <c r="G1917" s="91"/>
    </row>
    <row r="1918">
      <c r="A1918" s="13" t="s">
        <v>248</v>
      </c>
      <c r="B1918" s="31" t="s">
        <v>9851</v>
      </c>
      <c r="C1918" s="9" t="s">
        <v>4504</v>
      </c>
      <c r="D1918" s="9" t="s">
        <v>15937</v>
      </c>
      <c r="E1918" s="91" t="s">
        <v>6227</v>
      </c>
      <c r="F1918" s="43" t="s">
        <v>22814</v>
      </c>
      <c r="G1918" s="91"/>
    </row>
    <row r="1919">
      <c r="A1919" s="13" t="s">
        <v>248</v>
      </c>
      <c r="B1919" s="31" t="s">
        <v>9851</v>
      </c>
      <c r="C1919" s="9" t="s">
        <v>4509</v>
      </c>
      <c r="D1919" s="9" t="s">
        <v>16206</v>
      </c>
      <c r="E1919" s="91" t="s">
        <v>6227</v>
      </c>
      <c r="F1919" s="43" t="s">
        <v>22815</v>
      </c>
      <c r="G1919" s="91"/>
    </row>
    <row r="1920">
      <c r="A1920" s="13" t="s">
        <v>248</v>
      </c>
      <c r="B1920" s="31" t="s">
        <v>9851</v>
      </c>
      <c r="C1920" s="9" t="s">
        <v>4509</v>
      </c>
      <c r="D1920" s="9" t="s">
        <v>22816</v>
      </c>
      <c r="E1920" s="91" t="s">
        <v>6227</v>
      </c>
      <c r="F1920" s="43" t="s">
        <v>22817</v>
      </c>
      <c r="G1920" s="91"/>
    </row>
    <row r="1921">
      <c r="A1921" s="13" t="s">
        <v>248</v>
      </c>
      <c r="B1921" s="31" t="s">
        <v>9851</v>
      </c>
      <c r="C1921" s="9" t="s">
        <v>4509</v>
      </c>
      <c r="D1921" s="9" t="s">
        <v>22818</v>
      </c>
      <c r="E1921" s="91" t="s">
        <v>6227</v>
      </c>
      <c r="F1921" s="43" t="s">
        <v>22819</v>
      </c>
      <c r="G1921" s="91"/>
    </row>
    <row r="1922">
      <c r="A1922" s="13" t="s">
        <v>248</v>
      </c>
      <c r="B1922" s="31" t="s">
        <v>9851</v>
      </c>
      <c r="C1922" s="9" t="s">
        <v>4509</v>
      </c>
      <c r="D1922" s="9" t="s">
        <v>7935</v>
      </c>
      <c r="E1922" s="91" t="s">
        <v>6227</v>
      </c>
      <c r="F1922" s="43" t="s">
        <v>22820</v>
      </c>
      <c r="G1922" s="91"/>
    </row>
    <row r="1923">
      <c r="A1923" s="13" t="s">
        <v>248</v>
      </c>
      <c r="B1923" s="31" t="s">
        <v>9851</v>
      </c>
      <c r="C1923" s="9" t="s">
        <v>5067</v>
      </c>
      <c r="D1923" s="9" t="s">
        <v>19413</v>
      </c>
      <c r="E1923" s="91" t="s">
        <v>6227</v>
      </c>
      <c r="F1923" s="43" t="s">
        <v>22821</v>
      </c>
      <c r="G1923" s="91"/>
    </row>
    <row r="1924">
      <c r="A1924" s="13" t="s">
        <v>248</v>
      </c>
      <c r="B1924" s="31" t="s">
        <v>9851</v>
      </c>
      <c r="C1924" s="9" t="s">
        <v>5067</v>
      </c>
      <c r="D1924" s="9" t="s">
        <v>22822</v>
      </c>
      <c r="E1924" s="91" t="s">
        <v>6227</v>
      </c>
      <c r="F1924" s="43" t="s">
        <v>22823</v>
      </c>
      <c r="G1924" s="91"/>
    </row>
    <row r="1925">
      <c r="A1925" s="13" t="s">
        <v>248</v>
      </c>
      <c r="B1925" s="31" t="s">
        <v>9851</v>
      </c>
      <c r="C1925" s="9" t="s">
        <v>5067</v>
      </c>
      <c r="D1925" s="9" t="s">
        <v>22824</v>
      </c>
      <c r="E1925" s="91" t="s">
        <v>6227</v>
      </c>
      <c r="F1925" s="43" t="s">
        <v>22825</v>
      </c>
      <c r="G1925" s="91"/>
    </row>
    <row r="1926">
      <c r="A1926" s="13" t="s">
        <v>248</v>
      </c>
      <c r="B1926" s="31" t="s">
        <v>9851</v>
      </c>
      <c r="C1926" s="9" t="s">
        <v>5067</v>
      </c>
      <c r="D1926" s="9" t="s">
        <v>22826</v>
      </c>
      <c r="E1926" s="91" t="s">
        <v>6227</v>
      </c>
      <c r="F1926" s="43" t="s">
        <v>22827</v>
      </c>
      <c r="G1926" s="91"/>
    </row>
    <row r="1927">
      <c r="A1927" s="13" t="s">
        <v>248</v>
      </c>
      <c r="B1927" s="31" t="s">
        <v>9851</v>
      </c>
      <c r="C1927" s="9" t="s">
        <v>5067</v>
      </c>
      <c r="D1927" s="9" t="s">
        <v>13106</v>
      </c>
      <c r="E1927" s="91" t="s">
        <v>6227</v>
      </c>
      <c r="F1927" s="43" t="s">
        <v>22821</v>
      </c>
      <c r="G1927" s="91"/>
    </row>
    <row r="1928">
      <c r="A1928" s="13" t="s">
        <v>248</v>
      </c>
      <c r="B1928" s="31" t="s">
        <v>9851</v>
      </c>
      <c r="C1928" s="9" t="s">
        <v>13084</v>
      </c>
      <c r="D1928" s="9" t="s">
        <v>22828</v>
      </c>
      <c r="E1928" s="91" t="s">
        <v>6227</v>
      </c>
      <c r="F1928" s="43" t="s">
        <v>22823</v>
      </c>
      <c r="G1928" s="91"/>
    </row>
    <row r="1929">
      <c r="A1929" s="13" t="s">
        <v>248</v>
      </c>
      <c r="B1929" s="31" t="s">
        <v>5459</v>
      </c>
      <c r="C1929" s="9" t="s">
        <v>22829</v>
      </c>
      <c r="D1929" s="9" t="s">
        <v>22830</v>
      </c>
      <c r="E1929" s="9" t="s">
        <v>6227</v>
      </c>
      <c r="F1929" s="43" t="s">
        <v>22819</v>
      </c>
      <c r="G1929" s="91"/>
    </row>
    <row r="1930">
      <c r="A1930" s="13" t="s">
        <v>248</v>
      </c>
      <c r="B1930" s="31" t="s">
        <v>9856</v>
      </c>
      <c r="C1930" s="9" t="s">
        <v>4581</v>
      </c>
      <c r="D1930" s="9" t="s">
        <v>22831</v>
      </c>
      <c r="E1930" s="9" t="s">
        <v>6227</v>
      </c>
      <c r="F1930" s="43" t="s">
        <v>22815</v>
      </c>
      <c r="G1930" s="91"/>
    </row>
    <row r="1931">
      <c r="A1931" s="13" t="s">
        <v>248</v>
      </c>
      <c r="B1931" s="31" t="s">
        <v>9856</v>
      </c>
      <c r="C1931" s="9" t="s">
        <v>4581</v>
      </c>
      <c r="D1931" s="9" t="s">
        <v>10529</v>
      </c>
      <c r="E1931" s="9" t="s">
        <v>6227</v>
      </c>
      <c r="F1931" s="43" t="s">
        <v>22832</v>
      </c>
      <c r="G1931" s="91"/>
    </row>
    <row r="1932">
      <c r="A1932" s="13" t="s">
        <v>248</v>
      </c>
      <c r="B1932" s="31" t="s">
        <v>9856</v>
      </c>
      <c r="C1932" s="9" t="s">
        <v>4581</v>
      </c>
      <c r="D1932" s="9" t="s">
        <v>22833</v>
      </c>
      <c r="E1932" s="9" t="s">
        <v>6227</v>
      </c>
      <c r="F1932" s="43" t="s">
        <v>22834</v>
      </c>
      <c r="G1932" s="91"/>
    </row>
    <row r="1933">
      <c r="A1933" s="13" t="s">
        <v>248</v>
      </c>
      <c r="B1933" s="31" t="s">
        <v>9856</v>
      </c>
      <c r="C1933" s="9" t="s">
        <v>4581</v>
      </c>
      <c r="D1933" s="9" t="s">
        <v>22835</v>
      </c>
      <c r="E1933" s="9" t="s">
        <v>6227</v>
      </c>
      <c r="F1933" s="43" t="s">
        <v>22815</v>
      </c>
      <c r="G1933" s="91"/>
    </row>
    <row r="1934">
      <c r="A1934" s="13" t="s">
        <v>248</v>
      </c>
      <c r="B1934" s="189" t="s">
        <v>4580</v>
      </c>
      <c r="C1934" s="9" t="s">
        <v>4581</v>
      </c>
      <c r="D1934" s="9" t="s">
        <v>22836</v>
      </c>
      <c r="E1934" s="9" t="s">
        <v>6227</v>
      </c>
      <c r="F1934" s="43" t="s">
        <v>22837</v>
      </c>
      <c r="G1934" s="91"/>
    </row>
    <row r="1935">
      <c r="A1935" s="13" t="s">
        <v>248</v>
      </c>
      <c r="B1935" s="189" t="s">
        <v>4580</v>
      </c>
      <c r="C1935" s="9" t="s">
        <v>4581</v>
      </c>
      <c r="D1935" s="9" t="s">
        <v>22838</v>
      </c>
      <c r="E1935" s="9" t="s">
        <v>6227</v>
      </c>
      <c r="F1935" s="43" t="s">
        <v>22837</v>
      </c>
      <c r="G1935" s="91"/>
    </row>
    <row r="1936">
      <c r="A1936" s="13" t="s">
        <v>248</v>
      </c>
      <c r="B1936" s="31" t="s">
        <v>7691</v>
      </c>
      <c r="C1936" s="9" t="s">
        <v>4581</v>
      </c>
      <c r="D1936" s="9" t="s">
        <v>22839</v>
      </c>
      <c r="E1936" s="9"/>
      <c r="F1936" s="43" t="s">
        <v>22840</v>
      </c>
      <c r="G1936" s="91"/>
    </row>
    <row r="1937">
      <c r="A1937" s="13" t="s">
        <v>248</v>
      </c>
      <c r="B1937" s="31" t="s">
        <v>22841</v>
      </c>
      <c r="C1937" s="9" t="s">
        <v>4581</v>
      </c>
      <c r="D1937" s="9" t="s">
        <v>22842</v>
      </c>
      <c r="E1937" s="9" t="s">
        <v>6227</v>
      </c>
      <c r="F1937" s="43" t="s">
        <v>22843</v>
      </c>
      <c r="G1937" s="91"/>
    </row>
    <row r="1938">
      <c r="A1938" s="60" t="s">
        <v>366</v>
      </c>
    </row>
    <row r="1939">
      <c r="A1939" s="13" t="s">
        <v>248</v>
      </c>
      <c r="B1939" s="31" t="s">
        <v>22844</v>
      </c>
      <c r="C1939" s="9"/>
      <c r="D1939" s="9"/>
      <c r="E1939" s="9" t="s">
        <v>1536</v>
      </c>
      <c r="F1939" s="43" t="s">
        <v>22845</v>
      </c>
      <c r="G1939" s="91"/>
    </row>
    <row r="1940">
      <c r="A1940" s="13" t="s">
        <v>248</v>
      </c>
      <c r="B1940" s="31" t="s">
        <v>368</v>
      </c>
      <c r="C1940" s="9"/>
      <c r="D1940" s="9"/>
      <c r="E1940" s="9" t="s">
        <v>6548</v>
      </c>
      <c r="F1940" s="43" t="s">
        <v>22846</v>
      </c>
      <c r="G1940" s="91"/>
    </row>
    <row r="1941">
      <c r="A1941" s="13" t="s">
        <v>248</v>
      </c>
      <c r="B1941" s="31" t="s">
        <v>368</v>
      </c>
      <c r="C1941" s="9"/>
      <c r="D1941" s="9"/>
      <c r="E1941" s="9" t="s">
        <v>6548</v>
      </c>
      <c r="F1941" s="43" t="s">
        <v>22847</v>
      </c>
      <c r="G1941" s="91"/>
    </row>
    <row r="1942">
      <c r="A1942" s="190" t="s">
        <v>22848</v>
      </c>
    </row>
    <row r="1943">
      <c r="A1943" s="9" t="s">
        <v>671</v>
      </c>
      <c r="B1943" s="18" t="s">
        <v>22849</v>
      </c>
      <c r="C1943" s="9" t="s">
        <v>9437</v>
      </c>
      <c r="D1943" s="91" t="s">
        <v>14743</v>
      </c>
      <c r="E1943" s="9" t="s">
        <v>6227</v>
      </c>
      <c r="F1943" s="91" t="s">
        <v>22850</v>
      </c>
      <c r="G1943" s="91"/>
    </row>
    <row r="1944">
      <c r="A1944" s="9" t="s">
        <v>230</v>
      </c>
      <c r="B1944" s="18" t="s">
        <v>6370</v>
      </c>
      <c r="C1944" s="9" t="s">
        <v>244</v>
      </c>
      <c r="D1944" s="91" t="s">
        <v>6372</v>
      </c>
      <c r="E1944" s="9" t="s">
        <v>6227</v>
      </c>
      <c r="F1944" s="155" t="s">
        <v>152</v>
      </c>
      <c r="G1944" s="91"/>
    </row>
    <row r="1945">
      <c r="A1945" s="9" t="s">
        <v>230</v>
      </c>
      <c r="B1945" s="18" t="s">
        <v>6370</v>
      </c>
      <c r="C1945" s="9" t="s">
        <v>244</v>
      </c>
      <c r="D1945" s="91" t="s">
        <v>22851</v>
      </c>
      <c r="E1945" s="9" t="s">
        <v>6227</v>
      </c>
      <c r="F1945" s="155" t="s">
        <v>152</v>
      </c>
      <c r="G1945" s="91"/>
    </row>
    <row r="1946">
      <c r="A1946" s="9" t="s">
        <v>230</v>
      </c>
      <c r="B1946" s="18" t="s">
        <v>6370</v>
      </c>
      <c r="C1946" s="9" t="s">
        <v>244</v>
      </c>
      <c r="D1946" s="91" t="s">
        <v>22852</v>
      </c>
      <c r="E1946" s="9" t="s">
        <v>6227</v>
      </c>
      <c r="F1946" s="91" t="s">
        <v>22853</v>
      </c>
      <c r="G1946" s="91"/>
    </row>
    <row r="1947">
      <c r="A1947" s="9" t="s">
        <v>230</v>
      </c>
      <c r="B1947" s="18" t="s">
        <v>6370</v>
      </c>
      <c r="C1947" s="9" t="s">
        <v>244</v>
      </c>
      <c r="D1947" s="91" t="s">
        <v>22854</v>
      </c>
      <c r="E1947" s="9" t="s">
        <v>6227</v>
      </c>
      <c r="F1947" s="155" t="s">
        <v>152</v>
      </c>
      <c r="G1947" s="91"/>
    </row>
    <row r="1948">
      <c r="A1948" s="9" t="s">
        <v>230</v>
      </c>
      <c r="B1948" s="18" t="s">
        <v>6370</v>
      </c>
      <c r="C1948" s="9" t="s">
        <v>244</v>
      </c>
      <c r="D1948" s="91" t="s">
        <v>11301</v>
      </c>
      <c r="E1948" s="9" t="s">
        <v>6227</v>
      </c>
      <c r="F1948" s="91" t="s">
        <v>22855</v>
      </c>
      <c r="G1948" s="91"/>
    </row>
    <row r="1949">
      <c r="A1949" s="9" t="s">
        <v>230</v>
      </c>
      <c r="B1949" s="18" t="s">
        <v>6370</v>
      </c>
      <c r="C1949" s="9" t="s">
        <v>244</v>
      </c>
      <c r="D1949" s="91" t="s">
        <v>22856</v>
      </c>
      <c r="E1949" s="9" t="s">
        <v>6227</v>
      </c>
      <c r="F1949" s="91" t="s">
        <v>22857</v>
      </c>
      <c r="G1949" s="91"/>
    </row>
    <row r="1950">
      <c r="A1950" s="9" t="s">
        <v>230</v>
      </c>
      <c r="B1950" s="18" t="s">
        <v>6370</v>
      </c>
      <c r="C1950" s="9" t="s">
        <v>244</v>
      </c>
      <c r="D1950" s="91" t="s">
        <v>22669</v>
      </c>
      <c r="E1950" s="9" t="s">
        <v>6227</v>
      </c>
      <c r="F1950" s="91" t="s">
        <v>22858</v>
      </c>
      <c r="G1950" s="91"/>
    </row>
    <row r="1951">
      <c r="A1951" s="9" t="s">
        <v>230</v>
      </c>
      <c r="B1951" s="18" t="s">
        <v>6370</v>
      </c>
      <c r="C1951" s="9" t="s">
        <v>244</v>
      </c>
      <c r="D1951" s="91" t="s">
        <v>22859</v>
      </c>
      <c r="E1951" s="9" t="s">
        <v>6227</v>
      </c>
      <c r="F1951" s="91" t="s">
        <v>22860</v>
      </c>
      <c r="G1951" s="91"/>
    </row>
    <row r="1952">
      <c r="A1952" s="9" t="s">
        <v>230</v>
      </c>
      <c r="B1952" s="18" t="s">
        <v>6370</v>
      </c>
      <c r="C1952" s="9" t="s">
        <v>244</v>
      </c>
      <c r="D1952" s="91" t="s">
        <v>22861</v>
      </c>
      <c r="E1952" s="9" t="s">
        <v>6227</v>
      </c>
      <c r="F1952" s="155" t="s">
        <v>152</v>
      </c>
      <c r="G1952" s="91"/>
    </row>
    <row r="1953">
      <c r="A1953" s="9" t="s">
        <v>230</v>
      </c>
      <c r="B1953" s="18" t="s">
        <v>6370</v>
      </c>
      <c r="C1953" s="9" t="s">
        <v>244</v>
      </c>
      <c r="D1953" s="91" t="s">
        <v>22673</v>
      </c>
      <c r="E1953" s="9" t="s">
        <v>6227</v>
      </c>
      <c r="F1953" s="91" t="s">
        <v>22862</v>
      </c>
      <c r="G1953" s="91"/>
    </row>
    <row r="1954">
      <c r="A1954" s="9" t="s">
        <v>230</v>
      </c>
      <c r="B1954" s="18" t="s">
        <v>6370</v>
      </c>
      <c r="C1954" s="9" t="s">
        <v>6384</v>
      </c>
      <c r="D1954" s="91" t="s">
        <v>14126</v>
      </c>
      <c r="E1954" s="9" t="s">
        <v>6227</v>
      </c>
      <c r="F1954" s="91" t="s">
        <v>22863</v>
      </c>
      <c r="G1954" s="91"/>
    </row>
    <row r="1955">
      <c r="A1955" s="9" t="s">
        <v>230</v>
      </c>
      <c r="B1955" s="18" t="s">
        <v>6370</v>
      </c>
      <c r="C1955" s="9" t="s">
        <v>6384</v>
      </c>
      <c r="D1955" s="91" t="s">
        <v>22864</v>
      </c>
      <c r="E1955" s="9" t="s">
        <v>6227</v>
      </c>
      <c r="F1955" s="155" t="s">
        <v>152</v>
      </c>
      <c r="G1955" s="91"/>
    </row>
    <row r="1956">
      <c r="A1956" s="9" t="s">
        <v>230</v>
      </c>
      <c r="B1956" s="18" t="s">
        <v>6370</v>
      </c>
      <c r="C1956" s="9" t="s">
        <v>6384</v>
      </c>
      <c r="D1956" s="91" t="s">
        <v>22865</v>
      </c>
      <c r="E1956" s="9" t="s">
        <v>6227</v>
      </c>
      <c r="F1956" s="91" t="s">
        <v>22866</v>
      </c>
      <c r="G1956" s="91"/>
    </row>
    <row r="1957">
      <c r="A1957" s="9" t="s">
        <v>230</v>
      </c>
      <c r="B1957" s="18" t="s">
        <v>6370</v>
      </c>
      <c r="C1957" s="9" t="s">
        <v>6384</v>
      </c>
      <c r="D1957" s="91" t="s">
        <v>22690</v>
      </c>
      <c r="E1957" s="9" t="s">
        <v>6227</v>
      </c>
      <c r="F1957" s="91" t="s">
        <v>22867</v>
      </c>
      <c r="G1957" s="91"/>
    </row>
    <row r="1958">
      <c r="A1958" s="9" t="s">
        <v>230</v>
      </c>
      <c r="B1958" s="18" t="s">
        <v>6370</v>
      </c>
      <c r="C1958" s="9" t="s">
        <v>6391</v>
      </c>
      <c r="D1958" s="91" t="s">
        <v>22868</v>
      </c>
      <c r="E1958" s="9" t="s">
        <v>6227</v>
      </c>
      <c r="F1958" s="91" t="s">
        <v>22857</v>
      </c>
      <c r="G1958" s="91"/>
    </row>
    <row r="1959">
      <c r="A1959" s="9" t="s">
        <v>230</v>
      </c>
      <c r="B1959" s="18" t="s">
        <v>6370</v>
      </c>
      <c r="C1959" s="9" t="s">
        <v>6391</v>
      </c>
      <c r="D1959" s="91" t="s">
        <v>22869</v>
      </c>
      <c r="E1959" s="9" t="s">
        <v>6227</v>
      </c>
      <c r="F1959" s="91" t="s">
        <v>22870</v>
      </c>
      <c r="G1959" s="91"/>
    </row>
    <row r="1960">
      <c r="A1960" s="9" t="s">
        <v>230</v>
      </c>
      <c r="B1960" s="18" t="s">
        <v>6370</v>
      </c>
      <c r="C1960" s="9" t="s">
        <v>6391</v>
      </c>
      <c r="D1960" s="91" t="s">
        <v>22871</v>
      </c>
      <c r="E1960" s="9" t="s">
        <v>6227</v>
      </c>
      <c r="F1960" s="91" t="s">
        <v>22857</v>
      </c>
      <c r="G1960" s="91"/>
    </row>
    <row r="1961">
      <c r="A1961" s="9" t="s">
        <v>230</v>
      </c>
      <c r="B1961" s="18" t="s">
        <v>6370</v>
      </c>
      <c r="C1961" s="9" t="s">
        <v>6396</v>
      </c>
      <c r="D1961" s="91" t="s">
        <v>22872</v>
      </c>
      <c r="E1961" s="9" t="s">
        <v>6227</v>
      </c>
      <c r="F1961" s="91" t="s">
        <v>22873</v>
      </c>
      <c r="G1961" s="91"/>
    </row>
    <row r="1962">
      <c r="A1962" s="9" t="s">
        <v>230</v>
      </c>
      <c r="B1962" s="18" t="s">
        <v>6370</v>
      </c>
      <c r="C1962" s="9" t="s">
        <v>6396</v>
      </c>
      <c r="D1962" s="91" t="s">
        <v>22874</v>
      </c>
      <c r="E1962" s="9" t="s">
        <v>6227</v>
      </c>
      <c r="F1962" s="91" t="s">
        <v>22875</v>
      </c>
      <c r="G1962" s="91"/>
    </row>
    <row r="1963">
      <c r="A1963" s="9" t="s">
        <v>230</v>
      </c>
      <c r="B1963" s="18" t="s">
        <v>6370</v>
      </c>
      <c r="C1963" s="9" t="s">
        <v>6679</v>
      </c>
      <c r="D1963" s="91" t="s">
        <v>22727</v>
      </c>
      <c r="E1963" s="9" t="s">
        <v>6227</v>
      </c>
      <c r="F1963" s="91" t="s">
        <v>22876</v>
      </c>
      <c r="G1963" s="91"/>
    </row>
    <row r="1964">
      <c r="A1964" s="9" t="s">
        <v>248</v>
      </c>
      <c r="B1964" s="18" t="s">
        <v>9851</v>
      </c>
      <c r="C1964" s="9" t="s">
        <v>5067</v>
      </c>
      <c r="D1964" s="711" t="s">
        <v>22877</v>
      </c>
      <c r="E1964" s="91" t="s">
        <v>6227</v>
      </c>
      <c r="F1964" s="91" t="s">
        <v>22878</v>
      </c>
      <c r="G1964" s="91"/>
    </row>
    <row r="1965">
      <c r="A1965" s="9" t="s">
        <v>248</v>
      </c>
      <c r="B1965" s="18" t="s">
        <v>9851</v>
      </c>
      <c r="C1965" s="9" t="s">
        <v>5067</v>
      </c>
      <c r="D1965" s="711" t="s">
        <v>22879</v>
      </c>
      <c r="E1965" s="91" t="s">
        <v>6227</v>
      </c>
      <c r="F1965" s="91" t="s">
        <v>22880</v>
      </c>
      <c r="G1965" s="91"/>
    </row>
    <row r="1966">
      <c r="A1966" s="9" t="s">
        <v>248</v>
      </c>
      <c r="B1966" s="18" t="s">
        <v>9851</v>
      </c>
      <c r="C1966" s="9" t="s">
        <v>5067</v>
      </c>
      <c r="D1966" s="711" t="s">
        <v>16059</v>
      </c>
      <c r="E1966" s="91" t="s">
        <v>6227</v>
      </c>
      <c r="F1966" s="91" t="s">
        <v>22881</v>
      </c>
      <c r="G1966" s="91"/>
    </row>
    <row r="1967">
      <c r="A1967" s="9" t="s">
        <v>248</v>
      </c>
      <c r="B1967" s="18" t="s">
        <v>5459</v>
      </c>
      <c r="C1967" s="9" t="s">
        <v>4497</v>
      </c>
      <c r="D1967" s="91" t="s">
        <v>22882</v>
      </c>
      <c r="E1967" s="91" t="s">
        <v>6227</v>
      </c>
      <c r="F1967" s="91" t="s">
        <v>22883</v>
      </c>
      <c r="G1967" s="91"/>
    </row>
    <row r="1968">
      <c r="A1968" s="9" t="s">
        <v>248</v>
      </c>
      <c r="B1968" s="18" t="s">
        <v>5459</v>
      </c>
      <c r="C1968" s="9" t="s">
        <v>4504</v>
      </c>
      <c r="D1968" s="91" t="s">
        <v>9709</v>
      </c>
      <c r="E1968" s="91" t="s">
        <v>6227</v>
      </c>
      <c r="F1968" s="91" t="s">
        <v>22884</v>
      </c>
      <c r="G1968" s="91"/>
    </row>
    <row r="1969">
      <c r="A1969" s="9" t="s">
        <v>248</v>
      </c>
      <c r="B1969" s="18" t="s">
        <v>5459</v>
      </c>
      <c r="C1969" s="9" t="s">
        <v>4504</v>
      </c>
      <c r="D1969" s="91" t="s">
        <v>22885</v>
      </c>
      <c r="E1969" s="91" t="s">
        <v>6227</v>
      </c>
      <c r="F1969" s="91" t="s">
        <v>22886</v>
      </c>
      <c r="G1969" s="91"/>
    </row>
    <row r="1970">
      <c r="A1970" s="9" t="s">
        <v>248</v>
      </c>
      <c r="B1970" s="18" t="s">
        <v>5459</v>
      </c>
      <c r="C1970" s="9" t="s">
        <v>13084</v>
      </c>
      <c r="D1970" s="91" t="s">
        <v>19457</v>
      </c>
      <c r="E1970" s="91" t="s">
        <v>6227</v>
      </c>
      <c r="F1970" s="91" t="s">
        <v>22878</v>
      </c>
      <c r="G1970" s="91"/>
    </row>
    <row r="1971">
      <c r="A1971" s="9" t="s">
        <v>248</v>
      </c>
      <c r="B1971" s="18" t="s">
        <v>5459</v>
      </c>
      <c r="C1971" s="9" t="s">
        <v>13084</v>
      </c>
      <c r="D1971" s="91" t="s">
        <v>22887</v>
      </c>
      <c r="E1971" s="91" t="s">
        <v>6227</v>
      </c>
      <c r="F1971" s="91" t="s">
        <v>22857</v>
      </c>
      <c r="G1971" s="91"/>
    </row>
    <row r="1972">
      <c r="A1972" s="9" t="s">
        <v>248</v>
      </c>
      <c r="B1972" s="18" t="s">
        <v>5459</v>
      </c>
      <c r="C1972" s="9" t="s">
        <v>13084</v>
      </c>
      <c r="D1972" s="91" t="s">
        <v>22888</v>
      </c>
      <c r="E1972" s="91" t="s">
        <v>6227</v>
      </c>
      <c r="F1972" s="91" t="s">
        <v>22889</v>
      </c>
      <c r="G1972" s="91"/>
    </row>
    <row r="1973">
      <c r="A1973" s="9" t="s">
        <v>248</v>
      </c>
      <c r="B1973" s="18" t="s">
        <v>5459</v>
      </c>
      <c r="C1973" s="9" t="s">
        <v>13084</v>
      </c>
      <c r="D1973" s="91" t="s">
        <v>22890</v>
      </c>
      <c r="E1973" s="91" t="s">
        <v>6227</v>
      </c>
      <c r="F1973" s="91" t="s">
        <v>22857</v>
      </c>
      <c r="G1973" s="91"/>
    </row>
    <row r="1974">
      <c r="A1974" s="9" t="s">
        <v>248</v>
      </c>
      <c r="B1974" s="18" t="s">
        <v>5459</v>
      </c>
      <c r="C1974" s="9" t="s">
        <v>7839</v>
      </c>
      <c r="D1974" s="91" t="s">
        <v>22891</v>
      </c>
      <c r="E1974" s="91" t="s">
        <v>6227</v>
      </c>
      <c r="F1974" s="91" t="s">
        <v>22892</v>
      </c>
      <c r="G1974" s="91"/>
    </row>
    <row r="1975">
      <c r="A1975" s="9" t="s">
        <v>248</v>
      </c>
      <c r="B1975" s="18" t="s">
        <v>5459</v>
      </c>
      <c r="C1975" s="9" t="s">
        <v>22829</v>
      </c>
      <c r="D1975" s="91" t="s">
        <v>22830</v>
      </c>
      <c r="E1975" s="91" t="s">
        <v>6227</v>
      </c>
      <c r="F1975" s="91" t="s">
        <v>22893</v>
      </c>
      <c r="G1975" s="91"/>
    </row>
    <row r="1976">
      <c r="A1976" s="60" t="s">
        <v>366</v>
      </c>
    </row>
    <row r="1977">
      <c r="A1977" s="9" t="s">
        <v>230</v>
      </c>
      <c r="B1977" s="18" t="s">
        <v>368</v>
      </c>
      <c r="C1977" s="9"/>
      <c r="D1977" s="91"/>
      <c r="E1977" s="9" t="s">
        <v>22894</v>
      </c>
      <c r="F1977" s="91" t="s">
        <v>22895</v>
      </c>
      <c r="G1977" s="91"/>
    </row>
    <row r="1978">
      <c r="A1978" s="9" t="s">
        <v>230</v>
      </c>
      <c r="B1978" s="18" t="s">
        <v>368</v>
      </c>
      <c r="C1978" s="9"/>
      <c r="D1978" s="91"/>
      <c r="E1978" s="9" t="s">
        <v>6548</v>
      </c>
      <c r="F1978" s="91" t="s">
        <v>22896</v>
      </c>
      <c r="G1978" s="91"/>
    </row>
    <row r="1979">
      <c r="A1979" s="9" t="s">
        <v>248</v>
      </c>
      <c r="B1979" s="18" t="s">
        <v>368</v>
      </c>
      <c r="C1979" s="9"/>
      <c r="D1979" s="91"/>
      <c r="E1979" s="9" t="s">
        <v>22897</v>
      </c>
      <c r="F1979" s="91" t="s">
        <v>22850</v>
      </c>
      <c r="G1979" s="91"/>
    </row>
    <row r="1980">
      <c r="A1980" s="190" t="s">
        <v>22898</v>
      </c>
    </row>
    <row r="1981">
      <c r="A1981" s="348" t="s">
        <v>22899</v>
      </c>
      <c r="B1981" s="4"/>
      <c r="C1981" s="4"/>
      <c r="D1981" s="4"/>
      <c r="E1981" s="4"/>
      <c r="F1981" s="23"/>
      <c r="G1981" s="263"/>
    </row>
    <row r="1982">
      <c r="A1982" s="14" t="s">
        <v>326</v>
      </c>
      <c r="B1982" s="31" t="s">
        <v>1215</v>
      </c>
      <c r="C1982" s="9" t="s">
        <v>22900</v>
      </c>
      <c r="D1982" s="9" t="s">
        <v>1494</v>
      </c>
      <c r="E1982" s="9" t="s">
        <v>6227</v>
      </c>
      <c r="F1982" s="43" t="s">
        <v>22901</v>
      </c>
      <c r="G1982" s="91"/>
    </row>
    <row r="1983">
      <c r="A1983" s="14" t="s">
        <v>230</v>
      </c>
      <c r="B1983" s="31" t="s">
        <v>2597</v>
      </c>
      <c r="C1983" s="9" t="s">
        <v>2598</v>
      </c>
      <c r="D1983" s="9" t="s">
        <v>22902</v>
      </c>
      <c r="E1983" s="9" t="s">
        <v>6227</v>
      </c>
      <c r="F1983" s="661" t="s">
        <v>152</v>
      </c>
      <c r="G1983" s="91"/>
    </row>
    <row r="1984">
      <c r="A1984" s="14" t="s">
        <v>230</v>
      </c>
      <c r="B1984" s="31" t="s">
        <v>6370</v>
      </c>
      <c r="C1984" s="9" t="s">
        <v>6679</v>
      </c>
      <c r="D1984" s="9" t="s">
        <v>8083</v>
      </c>
      <c r="E1984" s="9" t="s">
        <v>6227</v>
      </c>
      <c r="F1984" s="43" t="s">
        <v>22903</v>
      </c>
      <c r="G1984" s="91"/>
    </row>
    <row r="1985">
      <c r="A1985" s="14" t="s">
        <v>687</v>
      </c>
      <c r="B1985" s="31" t="s">
        <v>22904</v>
      </c>
      <c r="C1985" s="9"/>
      <c r="D1985" s="9" t="s">
        <v>22905</v>
      </c>
      <c r="E1985" s="9" t="s">
        <v>6227</v>
      </c>
      <c r="F1985" s="43" t="s">
        <v>22906</v>
      </c>
      <c r="G1985" s="91"/>
    </row>
    <row r="1986">
      <c r="A1986" s="14" t="s">
        <v>248</v>
      </c>
      <c r="B1986" s="31" t="s">
        <v>9856</v>
      </c>
      <c r="C1986" s="9" t="s">
        <v>4581</v>
      </c>
      <c r="D1986" s="9" t="s">
        <v>10972</v>
      </c>
      <c r="E1986" s="9" t="s">
        <v>6227</v>
      </c>
      <c r="F1986" s="43" t="s">
        <v>22907</v>
      </c>
      <c r="G1986" s="91"/>
    </row>
    <row r="1987">
      <c r="A1987" s="14" t="s">
        <v>388</v>
      </c>
      <c r="B1987" s="31" t="s">
        <v>3993</v>
      </c>
      <c r="C1987" s="9" t="s">
        <v>22908</v>
      </c>
      <c r="D1987" s="9" t="s">
        <v>22909</v>
      </c>
      <c r="E1987" s="9" t="s">
        <v>6227</v>
      </c>
      <c r="F1987" s="661" t="s">
        <v>152</v>
      </c>
      <c r="G1987" s="91"/>
    </row>
    <row r="1988">
      <c r="A1988" s="190" t="s">
        <v>22910</v>
      </c>
    </row>
    <row r="1989">
      <c r="A1989" s="9" t="s">
        <v>22634</v>
      </c>
      <c r="B1989" s="18" t="s">
        <v>22635</v>
      </c>
      <c r="C1989" s="9" t="s">
        <v>22911</v>
      </c>
      <c r="D1989" s="91" t="s">
        <v>22912</v>
      </c>
      <c r="E1989" s="91"/>
      <c r="F1989" s="91" t="s">
        <v>22913</v>
      </c>
      <c r="G1989" s="91"/>
    </row>
    <row r="1990">
      <c r="A1990" s="9" t="s">
        <v>388</v>
      </c>
      <c r="B1990" s="18" t="s">
        <v>14818</v>
      </c>
      <c r="C1990" s="9"/>
      <c r="D1990" s="91" t="s">
        <v>22914</v>
      </c>
      <c r="E1990" s="91"/>
      <c r="F1990" s="91" t="s">
        <v>22915</v>
      </c>
      <c r="G1990" s="91"/>
    </row>
    <row r="1991">
      <c r="A1991" s="9" t="s">
        <v>388</v>
      </c>
      <c r="B1991" s="18" t="s">
        <v>14818</v>
      </c>
      <c r="C1991" s="9"/>
      <c r="D1991" s="91" t="s">
        <v>22916</v>
      </c>
      <c r="E1991" s="91"/>
      <c r="F1991" s="91" t="s">
        <v>22913</v>
      </c>
      <c r="G1991" s="91"/>
    </row>
    <row r="1992">
      <c r="A1992" s="9" t="s">
        <v>388</v>
      </c>
      <c r="B1992" s="18" t="s">
        <v>1010</v>
      </c>
      <c r="C1992" s="9" t="s">
        <v>10856</v>
      </c>
      <c r="D1992" s="91" t="s">
        <v>19520</v>
      </c>
      <c r="E1992" s="91" t="s">
        <v>22917</v>
      </c>
      <c r="F1992" s="91" t="s">
        <v>22918</v>
      </c>
      <c r="G1992" s="91"/>
    </row>
    <row r="1993">
      <c r="A1993" s="9" t="s">
        <v>388</v>
      </c>
      <c r="B1993" s="18" t="s">
        <v>1010</v>
      </c>
      <c r="C1993" s="9" t="s">
        <v>22919</v>
      </c>
      <c r="D1993" s="91" t="s">
        <v>22920</v>
      </c>
      <c r="E1993" s="91"/>
      <c r="F1993" s="91" t="s">
        <v>22918</v>
      </c>
      <c r="G1993" s="91"/>
    </row>
    <row r="1994">
      <c r="A1994" s="9" t="s">
        <v>234</v>
      </c>
      <c r="B1994" s="18" t="s">
        <v>1115</v>
      </c>
      <c r="C1994" s="9" t="s">
        <v>22921</v>
      </c>
      <c r="D1994" s="91" t="s">
        <v>13653</v>
      </c>
      <c r="E1994" s="91" t="s">
        <v>22922</v>
      </c>
      <c r="F1994" s="91" t="s">
        <v>22918</v>
      </c>
      <c r="G1994" s="91"/>
    </row>
    <row r="1995">
      <c r="A1995" s="9" t="s">
        <v>234</v>
      </c>
      <c r="B1995" s="18" t="s">
        <v>4413</v>
      </c>
      <c r="C1995" s="9"/>
      <c r="D1995" s="91"/>
      <c r="E1995" s="91"/>
      <c r="F1995" s="91"/>
      <c r="G1995" s="91"/>
    </row>
    <row r="1996">
      <c r="A1996" s="190" t="s">
        <v>22923</v>
      </c>
    </row>
    <row r="1997">
      <c r="A1997" s="9" t="s">
        <v>687</v>
      </c>
      <c r="B1997" s="18" t="s">
        <v>1638</v>
      </c>
      <c r="C1997" s="9" t="s">
        <v>9915</v>
      </c>
      <c r="D1997" s="91" t="s">
        <v>22924</v>
      </c>
      <c r="E1997" s="91"/>
      <c r="F1997" s="91" t="s">
        <v>22925</v>
      </c>
      <c r="G1997" s="91"/>
    </row>
    <row r="1998">
      <c r="A1998" s="190" t="s">
        <v>22926</v>
      </c>
    </row>
    <row r="1999">
      <c r="A1999" s="9" t="s">
        <v>326</v>
      </c>
      <c r="B1999" s="18" t="s">
        <v>857</v>
      </c>
      <c r="C1999" s="9" t="s">
        <v>22927</v>
      </c>
      <c r="D1999" s="91" t="s">
        <v>22928</v>
      </c>
      <c r="E1999" s="91" t="s">
        <v>5444</v>
      </c>
      <c r="F1999" s="91" t="s">
        <v>22929</v>
      </c>
      <c r="G1999" s="91"/>
    </row>
    <row r="2000">
      <c r="A2000" s="9" t="s">
        <v>326</v>
      </c>
      <c r="B2000" s="18" t="s">
        <v>857</v>
      </c>
      <c r="C2000" s="9" t="s">
        <v>22930</v>
      </c>
      <c r="D2000" s="91" t="s">
        <v>22931</v>
      </c>
      <c r="E2000" s="91" t="s">
        <v>5444</v>
      </c>
      <c r="F2000" s="155" t="s">
        <v>152</v>
      </c>
      <c r="G2000" s="91"/>
    </row>
    <row r="2001">
      <c r="A2001" s="9" t="s">
        <v>326</v>
      </c>
      <c r="B2001" s="18" t="s">
        <v>857</v>
      </c>
      <c r="C2001" s="9" t="s">
        <v>22932</v>
      </c>
      <c r="D2001" s="91" t="s">
        <v>22933</v>
      </c>
      <c r="E2001" s="91" t="s">
        <v>5444</v>
      </c>
      <c r="F2001" s="91" t="s">
        <v>22934</v>
      </c>
      <c r="G2001" s="91"/>
    </row>
    <row r="2002">
      <c r="A2002" s="9" t="s">
        <v>326</v>
      </c>
      <c r="B2002" s="18" t="s">
        <v>17625</v>
      </c>
      <c r="C2002" s="9" t="s">
        <v>8802</v>
      </c>
      <c r="D2002" s="91" t="s">
        <v>22935</v>
      </c>
      <c r="E2002" s="91" t="s">
        <v>5444</v>
      </c>
      <c r="F2002" s="91" t="s">
        <v>22936</v>
      </c>
      <c r="G2002" s="91"/>
    </row>
    <row r="2003">
      <c r="A2003" s="9" t="s">
        <v>326</v>
      </c>
      <c r="B2003" s="18" t="s">
        <v>17625</v>
      </c>
      <c r="C2003" s="9" t="s">
        <v>14761</v>
      </c>
      <c r="D2003" s="91" t="s">
        <v>22937</v>
      </c>
      <c r="E2003" s="91" t="s">
        <v>5444</v>
      </c>
      <c r="F2003" s="91" t="s">
        <v>22938</v>
      </c>
      <c r="G2003" s="91"/>
    </row>
    <row r="2004">
      <c r="A2004" s="9" t="s">
        <v>6078</v>
      </c>
      <c r="B2004" s="18" t="s">
        <v>6079</v>
      </c>
      <c r="C2004" s="204" t="s">
        <v>16875</v>
      </c>
      <c r="D2004" s="91" t="s">
        <v>22939</v>
      </c>
      <c r="E2004" s="91" t="s">
        <v>5444</v>
      </c>
      <c r="F2004" s="91" t="s">
        <v>22940</v>
      </c>
      <c r="G2004" s="91"/>
    </row>
    <row r="2005">
      <c r="A2005" s="9" t="s">
        <v>671</v>
      </c>
      <c r="B2005" s="18" t="s">
        <v>672</v>
      </c>
      <c r="C2005" s="9" t="s">
        <v>911</v>
      </c>
      <c r="D2005" s="91" t="s">
        <v>16881</v>
      </c>
      <c r="E2005" s="91"/>
      <c r="F2005" s="91" t="s">
        <v>22941</v>
      </c>
      <c r="G2005" s="91"/>
    </row>
    <row r="2006">
      <c r="A2006" s="9" t="s">
        <v>671</v>
      </c>
      <c r="B2006" s="18" t="s">
        <v>672</v>
      </c>
      <c r="C2006" s="9" t="s">
        <v>911</v>
      </c>
      <c r="D2006" s="91" t="s">
        <v>912</v>
      </c>
      <c r="E2006" s="91"/>
      <c r="F2006" s="155" t="s">
        <v>152</v>
      </c>
      <c r="G2006" s="91"/>
    </row>
    <row r="2007">
      <c r="A2007" s="9" t="s">
        <v>671</v>
      </c>
      <c r="B2007" s="18" t="s">
        <v>672</v>
      </c>
      <c r="C2007" s="9" t="s">
        <v>911</v>
      </c>
      <c r="D2007" s="91" t="s">
        <v>22942</v>
      </c>
      <c r="E2007" s="91" t="s">
        <v>5444</v>
      </c>
      <c r="F2007" s="91" t="s">
        <v>22943</v>
      </c>
      <c r="G2007" s="91"/>
    </row>
    <row r="2008">
      <c r="A2008" s="9" t="s">
        <v>671</v>
      </c>
      <c r="B2008" s="18" t="s">
        <v>672</v>
      </c>
      <c r="C2008" s="9" t="s">
        <v>22944</v>
      </c>
      <c r="D2008" s="91" t="s">
        <v>22945</v>
      </c>
      <c r="E2008" s="91" t="s">
        <v>5444</v>
      </c>
      <c r="F2008" s="91" t="s">
        <v>22946</v>
      </c>
      <c r="G2008" s="91"/>
    </row>
    <row r="2009">
      <c r="A2009" s="9" t="s">
        <v>671</v>
      </c>
      <c r="B2009" s="18" t="s">
        <v>672</v>
      </c>
      <c r="C2009" s="9" t="s">
        <v>15026</v>
      </c>
      <c r="D2009" s="91" t="s">
        <v>17653</v>
      </c>
      <c r="E2009" s="91" t="s">
        <v>5444</v>
      </c>
      <c r="F2009" s="91" t="s">
        <v>22947</v>
      </c>
      <c r="G2009" s="91"/>
    </row>
    <row r="2010">
      <c r="A2010" s="9" t="s">
        <v>671</v>
      </c>
      <c r="B2010" s="18" t="s">
        <v>672</v>
      </c>
      <c r="C2010" s="9" t="s">
        <v>15030</v>
      </c>
      <c r="D2010" s="91" t="s">
        <v>22948</v>
      </c>
      <c r="E2010" s="91" t="s">
        <v>5444</v>
      </c>
      <c r="F2010" s="91" t="s">
        <v>22943</v>
      </c>
      <c r="G2010" s="91"/>
    </row>
    <row r="2011">
      <c r="A2011" s="9" t="s">
        <v>671</v>
      </c>
      <c r="B2011" s="18" t="s">
        <v>672</v>
      </c>
      <c r="C2011" s="9" t="s">
        <v>9445</v>
      </c>
      <c r="D2011" s="91" t="s">
        <v>22949</v>
      </c>
      <c r="E2011" s="91" t="s">
        <v>5444</v>
      </c>
      <c r="F2011" s="91" t="s">
        <v>22950</v>
      </c>
      <c r="G2011" s="91"/>
    </row>
    <row r="2012">
      <c r="A2012" s="9" t="s">
        <v>671</v>
      </c>
      <c r="B2012" s="18" t="s">
        <v>672</v>
      </c>
      <c r="C2012" s="9" t="s">
        <v>922</v>
      </c>
      <c r="D2012" s="91" t="s">
        <v>22951</v>
      </c>
      <c r="E2012" s="91" t="s">
        <v>5444</v>
      </c>
      <c r="F2012" s="91" t="s">
        <v>22952</v>
      </c>
      <c r="G2012" s="91"/>
    </row>
    <row r="2013">
      <c r="A2013" s="9" t="s">
        <v>671</v>
      </c>
      <c r="B2013" s="18" t="s">
        <v>672</v>
      </c>
      <c r="C2013" s="9" t="s">
        <v>922</v>
      </c>
      <c r="D2013" s="91" t="s">
        <v>720</v>
      </c>
      <c r="E2013" s="91" t="s">
        <v>5444</v>
      </c>
      <c r="F2013" s="91" t="s">
        <v>22953</v>
      </c>
      <c r="G2013" s="91"/>
    </row>
    <row r="2014">
      <c r="A2014" s="9" t="s">
        <v>671</v>
      </c>
      <c r="B2014" s="18" t="s">
        <v>672</v>
      </c>
      <c r="C2014" s="9" t="s">
        <v>922</v>
      </c>
      <c r="D2014" s="91" t="s">
        <v>6566</v>
      </c>
      <c r="E2014" s="91" t="s">
        <v>5444</v>
      </c>
      <c r="F2014" s="91" t="s">
        <v>22954</v>
      </c>
      <c r="G2014" s="91"/>
    </row>
    <row r="2015">
      <c r="A2015" s="9" t="s">
        <v>671</v>
      </c>
      <c r="B2015" s="18" t="s">
        <v>672</v>
      </c>
      <c r="C2015" s="9" t="s">
        <v>922</v>
      </c>
      <c r="D2015" s="91" t="s">
        <v>7448</v>
      </c>
      <c r="E2015" s="91" t="s">
        <v>5444</v>
      </c>
      <c r="F2015" s="91" t="s">
        <v>22955</v>
      </c>
      <c r="G2015" s="91"/>
    </row>
    <row r="2016">
      <c r="A2016" s="9" t="s">
        <v>671</v>
      </c>
      <c r="B2016" s="18" t="s">
        <v>672</v>
      </c>
      <c r="C2016" s="9" t="s">
        <v>22956</v>
      </c>
      <c r="D2016" s="91" t="s">
        <v>9911</v>
      </c>
      <c r="E2016" s="91" t="s">
        <v>5444</v>
      </c>
      <c r="F2016" s="91" t="s">
        <v>22954</v>
      </c>
      <c r="G2016" s="91"/>
    </row>
    <row r="2017">
      <c r="A2017" s="9" t="s">
        <v>671</v>
      </c>
      <c r="B2017" s="18" t="s">
        <v>672</v>
      </c>
      <c r="C2017" s="9" t="s">
        <v>22956</v>
      </c>
      <c r="D2017" s="91" t="s">
        <v>22957</v>
      </c>
      <c r="E2017" s="91"/>
      <c r="F2017" s="91" t="s">
        <v>22958</v>
      </c>
      <c r="G2017" s="91"/>
    </row>
    <row r="2018">
      <c r="A2018" s="9" t="s">
        <v>671</v>
      </c>
      <c r="B2018" s="18" t="s">
        <v>672</v>
      </c>
      <c r="C2018" s="9" t="s">
        <v>22956</v>
      </c>
      <c r="D2018" s="91" t="s">
        <v>22959</v>
      </c>
      <c r="E2018" s="91" t="s">
        <v>5444</v>
      </c>
      <c r="F2018" s="91" t="s">
        <v>22960</v>
      </c>
      <c r="G2018" s="91"/>
    </row>
    <row r="2019">
      <c r="A2019" s="9" t="s">
        <v>671</v>
      </c>
      <c r="B2019" s="18" t="s">
        <v>672</v>
      </c>
      <c r="C2019" s="9" t="s">
        <v>22956</v>
      </c>
      <c r="D2019" s="91" t="s">
        <v>22961</v>
      </c>
      <c r="E2019" s="91" t="s">
        <v>5444</v>
      </c>
      <c r="F2019" s="91" t="s">
        <v>22954</v>
      </c>
      <c r="G2019" s="91"/>
    </row>
    <row r="2020">
      <c r="A2020" s="9" t="s">
        <v>671</v>
      </c>
      <c r="B2020" s="18" t="s">
        <v>672</v>
      </c>
      <c r="C2020" s="9" t="s">
        <v>22962</v>
      </c>
      <c r="D2020" s="91" t="s">
        <v>22963</v>
      </c>
      <c r="E2020" s="91" t="s">
        <v>5444</v>
      </c>
      <c r="F2020" s="155" t="s">
        <v>152</v>
      </c>
      <c r="G2020" s="91"/>
    </row>
    <row r="2021">
      <c r="A2021" s="9" t="s">
        <v>6351</v>
      </c>
      <c r="B2021" s="18" t="s">
        <v>6352</v>
      </c>
      <c r="C2021" s="204" t="s">
        <v>22964</v>
      </c>
      <c r="D2021" s="91" t="s">
        <v>22965</v>
      </c>
      <c r="E2021" s="91" t="s">
        <v>5444</v>
      </c>
      <c r="F2021" s="91" t="s">
        <v>22966</v>
      </c>
      <c r="G2021" s="91"/>
    </row>
    <row r="2022">
      <c r="A2022" s="9" t="s">
        <v>6351</v>
      </c>
      <c r="B2022" s="18" t="s">
        <v>6352</v>
      </c>
      <c r="C2022" s="204" t="s">
        <v>22967</v>
      </c>
      <c r="D2022" s="91" t="s">
        <v>22968</v>
      </c>
      <c r="E2022" s="91" t="s">
        <v>5444</v>
      </c>
      <c r="F2022" s="91" t="s">
        <v>22950</v>
      </c>
      <c r="G2022" s="91"/>
    </row>
    <row r="2023">
      <c r="A2023" s="9" t="s">
        <v>6351</v>
      </c>
      <c r="B2023" s="18" t="s">
        <v>6352</v>
      </c>
      <c r="C2023" s="204" t="s">
        <v>22967</v>
      </c>
      <c r="D2023" s="91" t="s">
        <v>22969</v>
      </c>
      <c r="E2023" s="91" t="s">
        <v>5444</v>
      </c>
      <c r="F2023" s="155" t="s">
        <v>152</v>
      </c>
      <c r="G2023" s="91"/>
    </row>
    <row r="2024">
      <c r="A2024" s="9" t="s">
        <v>6351</v>
      </c>
      <c r="B2024" s="18" t="s">
        <v>6352</v>
      </c>
      <c r="C2024" s="204" t="s">
        <v>18555</v>
      </c>
      <c r="D2024" s="91" t="s">
        <v>18556</v>
      </c>
      <c r="E2024" s="91" t="s">
        <v>5444</v>
      </c>
      <c r="F2024" s="155" t="s">
        <v>152</v>
      </c>
      <c r="G2024" s="91"/>
    </row>
    <row r="2025">
      <c r="A2025" s="9" t="s">
        <v>230</v>
      </c>
      <c r="B2025" s="18" t="s">
        <v>13343</v>
      </c>
      <c r="C2025" s="204" t="s">
        <v>244</v>
      </c>
      <c r="D2025" s="91" t="s">
        <v>22970</v>
      </c>
      <c r="E2025" s="91" t="s">
        <v>5444</v>
      </c>
      <c r="F2025" s="91" t="s">
        <v>22971</v>
      </c>
      <c r="G2025" s="91"/>
    </row>
    <row r="2026">
      <c r="A2026" s="9" t="s">
        <v>230</v>
      </c>
      <c r="B2026" s="18" t="s">
        <v>22972</v>
      </c>
      <c r="C2026" s="204" t="s">
        <v>244</v>
      </c>
      <c r="D2026" s="91" t="s">
        <v>7815</v>
      </c>
      <c r="E2026" s="91" t="s">
        <v>5444</v>
      </c>
      <c r="F2026" s="91" t="s">
        <v>22971</v>
      </c>
      <c r="G2026" s="91"/>
    </row>
    <row r="2027">
      <c r="A2027" s="9" t="s">
        <v>230</v>
      </c>
      <c r="B2027" s="18" t="s">
        <v>22972</v>
      </c>
      <c r="C2027" s="204" t="s">
        <v>244</v>
      </c>
      <c r="D2027" s="91" t="s">
        <v>22973</v>
      </c>
      <c r="E2027" s="91" t="s">
        <v>5444</v>
      </c>
      <c r="F2027" s="91" t="s">
        <v>22971</v>
      </c>
      <c r="G2027" s="91"/>
    </row>
    <row r="2028">
      <c r="A2028" s="9" t="s">
        <v>230</v>
      </c>
      <c r="B2028" s="18" t="s">
        <v>22972</v>
      </c>
      <c r="C2028" s="204" t="s">
        <v>244</v>
      </c>
      <c r="D2028" s="91" t="s">
        <v>22974</v>
      </c>
      <c r="E2028" s="91" t="s">
        <v>5444</v>
      </c>
      <c r="F2028" s="91" t="s">
        <v>22975</v>
      </c>
      <c r="G2028" s="91"/>
    </row>
    <row r="2029">
      <c r="A2029" s="9" t="s">
        <v>687</v>
      </c>
      <c r="B2029" s="18" t="s">
        <v>688</v>
      </c>
      <c r="C2029" s="204" t="s">
        <v>689</v>
      </c>
      <c r="D2029" s="91" t="s">
        <v>962</v>
      </c>
      <c r="E2029" s="91" t="s">
        <v>5444</v>
      </c>
      <c r="F2029" s="91" t="s">
        <v>22950</v>
      </c>
      <c r="G2029" s="91"/>
    </row>
    <row r="2030">
      <c r="A2030" s="9" t="s">
        <v>687</v>
      </c>
      <c r="B2030" s="18" t="s">
        <v>688</v>
      </c>
      <c r="C2030" s="204" t="s">
        <v>9989</v>
      </c>
      <c r="D2030" s="91" t="s">
        <v>22976</v>
      </c>
      <c r="E2030" s="91" t="s">
        <v>5444</v>
      </c>
      <c r="F2030" s="91" t="s">
        <v>22977</v>
      </c>
      <c r="G2030" s="91"/>
    </row>
    <row r="2031">
      <c r="A2031" s="9" t="s">
        <v>687</v>
      </c>
      <c r="B2031" s="18" t="s">
        <v>1306</v>
      </c>
      <c r="C2031" s="204" t="s">
        <v>22978</v>
      </c>
      <c r="D2031" s="91" t="s">
        <v>22979</v>
      </c>
      <c r="E2031" s="91" t="s">
        <v>5444</v>
      </c>
      <c r="F2031" s="91" t="s">
        <v>22936</v>
      </c>
      <c r="G2031" s="91"/>
    </row>
    <row r="2032">
      <c r="A2032" s="9" t="s">
        <v>687</v>
      </c>
      <c r="B2032" s="18" t="s">
        <v>693</v>
      </c>
      <c r="C2032" s="204" t="s">
        <v>694</v>
      </c>
      <c r="D2032" s="91" t="s">
        <v>4881</v>
      </c>
      <c r="E2032" s="91" t="s">
        <v>5444</v>
      </c>
      <c r="F2032" s="91" t="s">
        <v>22980</v>
      </c>
      <c r="G2032" s="91"/>
    </row>
    <row r="2033">
      <c r="A2033" s="9" t="s">
        <v>687</v>
      </c>
      <c r="B2033" s="18" t="s">
        <v>693</v>
      </c>
      <c r="C2033" s="204" t="s">
        <v>694</v>
      </c>
      <c r="D2033" s="91" t="s">
        <v>701</v>
      </c>
      <c r="E2033" s="91" t="s">
        <v>5444</v>
      </c>
      <c r="F2033" s="155" t="s">
        <v>152</v>
      </c>
      <c r="G2033" s="91"/>
    </row>
    <row r="2034">
      <c r="A2034" s="9" t="s">
        <v>687</v>
      </c>
      <c r="B2034" s="18" t="s">
        <v>693</v>
      </c>
      <c r="C2034" s="204" t="s">
        <v>702</v>
      </c>
      <c r="D2034" s="91" t="s">
        <v>22981</v>
      </c>
      <c r="E2034" s="91" t="s">
        <v>5444</v>
      </c>
      <c r="F2034" s="91" t="s">
        <v>22929</v>
      </c>
      <c r="G2034" s="91"/>
    </row>
    <row r="2035">
      <c r="A2035" s="9" t="s">
        <v>687</v>
      </c>
      <c r="B2035" s="18" t="s">
        <v>693</v>
      </c>
      <c r="C2035" s="204" t="s">
        <v>702</v>
      </c>
      <c r="D2035" s="91" t="s">
        <v>426</v>
      </c>
      <c r="E2035" s="91" t="s">
        <v>5444</v>
      </c>
      <c r="F2035" s="91" t="s">
        <v>22982</v>
      </c>
      <c r="G2035" s="91"/>
    </row>
    <row r="2036">
      <c r="A2036" s="9" t="s">
        <v>687</v>
      </c>
      <c r="B2036" s="18" t="s">
        <v>693</v>
      </c>
      <c r="C2036" s="204" t="s">
        <v>702</v>
      </c>
      <c r="D2036" s="91" t="s">
        <v>2709</v>
      </c>
      <c r="E2036" s="91" t="s">
        <v>5444</v>
      </c>
      <c r="F2036" s="91" t="s">
        <v>22983</v>
      </c>
      <c r="G2036" s="91"/>
    </row>
    <row r="2037">
      <c r="A2037" s="9" t="s">
        <v>687</v>
      </c>
      <c r="B2037" s="18" t="s">
        <v>693</v>
      </c>
      <c r="C2037" s="204" t="s">
        <v>715</v>
      </c>
      <c r="D2037" s="91" t="s">
        <v>3468</v>
      </c>
      <c r="E2037" s="91" t="s">
        <v>5444</v>
      </c>
      <c r="F2037" s="91" t="s">
        <v>22984</v>
      </c>
      <c r="G2037" s="91"/>
    </row>
    <row r="2038">
      <c r="A2038" s="9" t="s">
        <v>13682</v>
      </c>
      <c r="B2038" s="18" t="s">
        <v>22985</v>
      </c>
      <c r="C2038" s="204" t="s">
        <v>22986</v>
      </c>
      <c r="D2038" s="91" t="s">
        <v>22987</v>
      </c>
      <c r="E2038" s="91"/>
      <c r="F2038" s="91" t="s">
        <v>22988</v>
      </c>
      <c r="G2038" s="91"/>
    </row>
    <row r="2039">
      <c r="A2039" s="9" t="s">
        <v>13682</v>
      </c>
      <c r="B2039" s="18" t="s">
        <v>22985</v>
      </c>
      <c r="C2039" s="204" t="s">
        <v>22989</v>
      </c>
      <c r="D2039" s="91" t="s">
        <v>22990</v>
      </c>
      <c r="E2039" s="91"/>
      <c r="F2039" s="91" t="s">
        <v>22991</v>
      </c>
      <c r="G2039" s="91"/>
    </row>
    <row r="2040">
      <c r="A2040" s="9" t="s">
        <v>22992</v>
      </c>
      <c r="B2040" s="18" t="s">
        <v>22993</v>
      </c>
      <c r="C2040" s="9" t="s">
        <v>22994</v>
      </c>
      <c r="D2040" s="91" t="s">
        <v>22995</v>
      </c>
      <c r="E2040" s="91"/>
      <c r="F2040" s="91" t="s">
        <v>22996</v>
      </c>
      <c r="G2040" s="91"/>
    </row>
    <row r="2041">
      <c r="A2041" s="9" t="s">
        <v>248</v>
      </c>
      <c r="B2041" s="18" t="s">
        <v>9851</v>
      </c>
      <c r="C2041" s="9" t="s">
        <v>4497</v>
      </c>
      <c r="D2041" s="91" t="s">
        <v>22997</v>
      </c>
      <c r="E2041" s="91" t="s">
        <v>5444</v>
      </c>
      <c r="F2041" s="91" t="s">
        <v>22998</v>
      </c>
      <c r="G2041" s="91"/>
    </row>
    <row r="2042">
      <c r="A2042" s="9" t="s">
        <v>248</v>
      </c>
      <c r="B2042" s="18" t="s">
        <v>9851</v>
      </c>
      <c r="C2042" s="9" t="s">
        <v>4497</v>
      </c>
      <c r="D2042" s="91" t="s">
        <v>22999</v>
      </c>
      <c r="E2042" s="91" t="s">
        <v>5444</v>
      </c>
      <c r="F2042" s="91" t="s">
        <v>22960</v>
      </c>
      <c r="G2042" s="91"/>
    </row>
    <row r="2043">
      <c r="A2043" s="9" t="s">
        <v>248</v>
      </c>
      <c r="B2043" s="18" t="s">
        <v>9851</v>
      </c>
      <c r="C2043" s="9" t="s">
        <v>4497</v>
      </c>
      <c r="D2043" s="91" t="s">
        <v>15256</v>
      </c>
      <c r="E2043" s="91" t="s">
        <v>5444</v>
      </c>
      <c r="F2043" s="91" t="s">
        <v>22946</v>
      </c>
      <c r="G2043" s="91"/>
    </row>
    <row r="2044">
      <c r="A2044" s="9" t="s">
        <v>248</v>
      </c>
      <c r="B2044" s="18" t="s">
        <v>9851</v>
      </c>
      <c r="C2044" s="9" t="s">
        <v>4497</v>
      </c>
      <c r="D2044" s="91" t="s">
        <v>23000</v>
      </c>
      <c r="E2044" s="91" t="s">
        <v>5444</v>
      </c>
      <c r="F2044" s="91" t="s">
        <v>23001</v>
      </c>
      <c r="G2044" s="91"/>
    </row>
    <row r="2045">
      <c r="A2045" s="9" t="s">
        <v>248</v>
      </c>
      <c r="B2045" s="18" t="s">
        <v>9851</v>
      </c>
      <c r="C2045" s="9" t="s">
        <v>4504</v>
      </c>
      <c r="D2045" s="91" t="s">
        <v>13080</v>
      </c>
      <c r="E2045" s="91" t="s">
        <v>5444</v>
      </c>
      <c r="F2045" s="91" t="s">
        <v>23002</v>
      </c>
      <c r="G2045" s="91"/>
    </row>
    <row r="2046">
      <c r="A2046" s="9" t="s">
        <v>248</v>
      </c>
      <c r="B2046" s="18" t="s">
        <v>9851</v>
      </c>
      <c r="C2046" s="9" t="s">
        <v>4504</v>
      </c>
      <c r="D2046" s="91" t="s">
        <v>23003</v>
      </c>
      <c r="E2046" s="91" t="s">
        <v>5444</v>
      </c>
      <c r="F2046" s="91" t="s">
        <v>23004</v>
      </c>
      <c r="G2046" s="91"/>
    </row>
    <row r="2047">
      <c r="A2047" s="9" t="s">
        <v>248</v>
      </c>
      <c r="B2047" s="18" t="s">
        <v>9851</v>
      </c>
      <c r="C2047" s="9" t="s">
        <v>4504</v>
      </c>
      <c r="D2047" s="91" t="s">
        <v>5065</v>
      </c>
      <c r="E2047" s="91" t="s">
        <v>5444</v>
      </c>
      <c r="F2047" s="91" t="s">
        <v>23005</v>
      </c>
      <c r="G2047" s="91"/>
    </row>
    <row r="2048">
      <c r="A2048" s="9" t="s">
        <v>248</v>
      </c>
      <c r="B2048" s="18" t="s">
        <v>9851</v>
      </c>
      <c r="C2048" s="9" t="s">
        <v>4504</v>
      </c>
      <c r="D2048" s="91" t="s">
        <v>23006</v>
      </c>
      <c r="E2048" s="91" t="s">
        <v>5444</v>
      </c>
      <c r="F2048" s="91" t="s">
        <v>22954</v>
      </c>
      <c r="G2048" s="91"/>
    </row>
    <row r="2049">
      <c r="A2049" s="9" t="s">
        <v>248</v>
      </c>
      <c r="B2049" s="18" t="s">
        <v>9851</v>
      </c>
      <c r="C2049" s="9" t="s">
        <v>4509</v>
      </c>
      <c r="D2049" s="91" t="s">
        <v>23007</v>
      </c>
      <c r="E2049" s="91" t="s">
        <v>5444</v>
      </c>
      <c r="F2049" s="91" t="s">
        <v>23002</v>
      </c>
      <c r="G2049" s="91"/>
    </row>
    <row r="2050">
      <c r="A2050" s="9" t="s">
        <v>248</v>
      </c>
      <c r="B2050" s="18" t="s">
        <v>9851</v>
      </c>
      <c r="C2050" s="9" t="s">
        <v>5067</v>
      </c>
      <c r="D2050" s="91" t="s">
        <v>23008</v>
      </c>
      <c r="E2050" s="91" t="s">
        <v>5444</v>
      </c>
      <c r="F2050" s="91" t="s">
        <v>22946</v>
      </c>
      <c r="G2050" s="91"/>
    </row>
    <row r="2051">
      <c r="A2051" s="9" t="s">
        <v>248</v>
      </c>
      <c r="B2051" s="18" t="s">
        <v>4908</v>
      </c>
      <c r="C2051" s="9" t="s">
        <v>4233</v>
      </c>
      <c r="D2051" s="91" t="s">
        <v>7303</v>
      </c>
      <c r="E2051" s="91" t="s">
        <v>5444</v>
      </c>
      <c r="F2051" s="91" t="s">
        <v>23009</v>
      </c>
      <c r="G2051" s="91"/>
    </row>
    <row r="2052">
      <c r="A2052" s="9" t="s">
        <v>248</v>
      </c>
      <c r="B2052" s="18" t="s">
        <v>4908</v>
      </c>
      <c r="C2052" s="9" t="s">
        <v>4233</v>
      </c>
      <c r="D2052" s="91" t="s">
        <v>7748</v>
      </c>
      <c r="E2052" s="91"/>
      <c r="F2052" s="155" t="s">
        <v>152</v>
      </c>
      <c r="G2052" s="91"/>
    </row>
    <row r="2053">
      <c r="A2053" s="9" t="s">
        <v>248</v>
      </c>
      <c r="B2053" s="18" t="s">
        <v>4908</v>
      </c>
      <c r="C2053" s="9" t="s">
        <v>4233</v>
      </c>
      <c r="D2053" s="91" t="s">
        <v>7741</v>
      </c>
      <c r="E2053" s="91" t="s">
        <v>5444</v>
      </c>
      <c r="F2053" s="91" t="s">
        <v>22940</v>
      </c>
      <c r="G2053" s="91"/>
    </row>
    <row r="2054">
      <c r="A2054" s="9" t="s">
        <v>248</v>
      </c>
      <c r="B2054" s="18" t="s">
        <v>4908</v>
      </c>
      <c r="C2054" s="9" t="s">
        <v>4233</v>
      </c>
      <c r="D2054" s="91" t="s">
        <v>11495</v>
      </c>
      <c r="E2054" s="91" t="s">
        <v>5444</v>
      </c>
      <c r="F2054" s="91" t="s">
        <v>23010</v>
      </c>
      <c r="G2054" s="91"/>
    </row>
    <row r="2055">
      <c r="A2055" s="9" t="s">
        <v>248</v>
      </c>
      <c r="B2055" s="18" t="s">
        <v>4908</v>
      </c>
      <c r="C2055" s="9" t="s">
        <v>4513</v>
      </c>
      <c r="D2055" s="91" t="s">
        <v>17511</v>
      </c>
      <c r="E2055" s="91" t="s">
        <v>5444</v>
      </c>
      <c r="F2055" s="155" t="s">
        <v>152</v>
      </c>
      <c r="G2055" s="91"/>
    </row>
    <row r="2056">
      <c r="A2056" s="9" t="s">
        <v>248</v>
      </c>
      <c r="B2056" s="18" t="s">
        <v>4908</v>
      </c>
      <c r="C2056" s="9" t="s">
        <v>4513</v>
      </c>
      <c r="D2056" s="91" t="s">
        <v>23011</v>
      </c>
      <c r="E2056" s="91"/>
      <c r="F2056" s="91" t="s">
        <v>23012</v>
      </c>
      <c r="G2056" s="91"/>
    </row>
    <row r="2057">
      <c r="A2057" s="9" t="s">
        <v>248</v>
      </c>
      <c r="B2057" s="18" t="s">
        <v>4908</v>
      </c>
      <c r="C2057" s="9" t="s">
        <v>4513</v>
      </c>
      <c r="D2057" s="91" t="s">
        <v>23013</v>
      </c>
      <c r="E2057" s="91" t="s">
        <v>5444</v>
      </c>
      <c r="F2057" s="91" t="s">
        <v>23014</v>
      </c>
      <c r="G2057" s="91"/>
    </row>
    <row r="2058">
      <c r="A2058" s="9" t="s">
        <v>248</v>
      </c>
      <c r="B2058" s="18" t="s">
        <v>4908</v>
      </c>
      <c r="C2058" s="9" t="s">
        <v>4513</v>
      </c>
      <c r="D2058" s="91" t="s">
        <v>6421</v>
      </c>
      <c r="E2058" s="91" t="s">
        <v>5444</v>
      </c>
      <c r="F2058" s="91" t="s">
        <v>23015</v>
      </c>
      <c r="G2058" s="91"/>
    </row>
    <row r="2059">
      <c r="A2059" s="9" t="s">
        <v>248</v>
      </c>
      <c r="B2059" s="18" t="s">
        <v>4908</v>
      </c>
      <c r="C2059" s="9" t="s">
        <v>4513</v>
      </c>
      <c r="D2059" s="91" t="s">
        <v>23016</v>
      </c>
      <c r="E2059" s="91" t="s">
        <v>5444</v>
      </c>
      <c r="F2059" s="91" t="s">
        <v>23010</v>
      </c>
      <c r="G2059" s="91"/>
    </row>
    <row r="2060">
      <c r="A2060" s="9" t="s">
        <v>248</v>
      </c>
      <c r="B2060" s="18" t="s">
        <v>4908</v>
      </c>
      <c r="C2060" s="9" t="s">
        <v>4513</v>
      </c>
      <c r="D2060" s="711" t="s">
        <v>23017</v>
      </c>
      <c r="E2060" s="91" t="s">
        <v>5444</v>
      </c>
      <c r="F2060" s="91" t="s">
        <v>23010</v>
      </c>
      <c r="G2060" s="91"/>
    </row>
    <row r="2061">
      <c r="A2061" s="9" t="s">
        <v>248</v>
      </c>
      <c r="B2061" s="18" t="s">
        <v>4908</v>
      </c>
      <c r="C2061" s="9" t="s">
        <v>4513</v>
      </c>
      <c r="D2061" s="711" t="s">
        <v>23018</v>
      </c>
      <c r="E2061" s="91" t="s">
        <v>5444</v>
      </c>
      <c r="F2061" s="91" t="s">
        <v>23019</v>
      </c>
      <c r="G2061" s="91"/>
    </row>
    <row r="2062">
      <c r="A2062" s="9" t="s">
        <v>248</v>
      </c>
      <c r="B2062" s="18" t="s">
        <v>4908</v>
      </c>
      <c r="C2062" s="9" t="s">
        <v>4513</v>
      </c>
      <c r="D2062" s="711" t="s">
        <v>23020</v>
      </c>
      <c r="E2062" s="91" t="s">
        <v>5444</v>
      </c>
      <c r="F2062" s="91" t="s">
        <v>23021</v>
      </c>
      <c r="G2062" s="91"/>
    </row>
    <row r="2063">
      <c r="A2063" s="9" t="s">
        <v>248</v>
      </c>
      <c r="B2063" s="18" t="s">
        <v>4908</v>
      </c>
      <c r="C2063" s="9" t="s">
        <v>4513</v>
      </c>
      <c r="D2063" s="711" t="s">
        <v>7731</v>
      </c>
      <c r="E2063" s="91" t="s">
        <v>5444</v>
      </c>
      <c r="F2063" s="155" t="s">
        <v>152</v>
      </c>
      <c r="G2063" s="91"/>
    </row>
    <row r="2064">
      <c r="A2064" s="9" t="s">
        <v>248</v>
      </c>
      <c r="B2064" s="18" t="s">
        <v>4908</v>
      </c>
      <c r="C2064" s="9" t="s">
        <v>4513</v>
      </c>
      <c r="D2064" s="711" t="s">
        <v>16897</v>
      </c>
      <c r="E2064" s="91" t="s">
        <v>5444</v>
      </c>
      <c r="F2064" s="91" t="s">
        <v>23022</v>
      </c>
      <c r="G2064" s="91"/>
    </row>
    <row r="2065">
      <c r="A2065" s="9" t="s">
        <v>248</v>
      </c>
      <c r="B2065" s="18" t="s">
        <v>4908</v>
      </c>
      <c r="C2065" s="9" t="s">
        <v>4513</v>
      </c>
      <c r="D2065" s="711" t="s">
        <v>23023</v>
      </c>
      <c r="E2065" s="91" t="s">
        <v>5444</v>
      </c>
      <c r="F2065" s="91" t="s">
        <v>23024</v>
      </c>
      <c r="G2065" s="91"/>
    </row>
    <row r="2066">
      <c r="A2066" s="9" t="s">
        <v>248</v>
      </c>
      <c r="B2066" s="18" t="s">
        <v>4908</v>
      </c>
      <c r="C2066" s="9" t="s">
        <v>4513</v>
      </c>
      <c r="D2066" s="711" t="s">
        <v>15915</v>
      </c>
      <c r="E2066" s="91" t="s">
        <v>5444</v>
      </c>
      <c r="F2066" s="91" t="s">
        <v>23009</v>
      </c>
      <c r="G2066" s="91"/>
    </row>
    <row r="2067">
      <c r="A2067" s="9" t="s">
        <v>248</v>
      </c>
      <c r="B2067" s="18" t="s">
        <v>4908</v>
      </c>
      <c r="C2067" s="9" t="s">
        <v>4513</v>
      </c>
      <c r="D2067" s="711" t="s">
        <v>6436</v>
      </c>
      <c r="E2067" s="91" t="s">
        <v>5444</v>
      </c>
      <c r="F2067" s="91" t="s">
        <v>23025</v>
      </c>
      <c r="G2067" s="91"/>
    </row>
    <row r="2068">
      <c r="A2068" s="9" t="s">
        <v>248</v>
      </c>
      <c r="B2068" s="18" t="s">
        <v>4908</v>
      </c>
      <c r="C2068" s="9" t="s">
        <v>4513</v>
      </c>
      <c r="D2068" s="711" t="s">
        <v>5144</v>
      </c>
      <c r="E2068" s="91" t="s">
        <v>5444</v>
      </c>
      <c r="F2068" s="91" t="s">
        <v>23021</v>
      </c>
      <c r="G2068" s="91"/>
    </row>
    <row r="2069">
      <c r="A2069" s="9" t="s">
        <v>248</v>
      </c>
      <c r="B2069" s="18" t="s">
        <v>4908</v>
      </c>
      <c r="C2069" s="9" t="s">
        <v>4513</v>
      </c>
      <c r="D2069" s="711" t="s">
        <v>7751</v>
      </c>
      <c r="E2069" s="91" t="s">
        <v>5444</v>
      </c>
      <c r="F2069" s="91" t="s">
        <v>23025</v>
      </c>
      <c r="G2069" s="91"/>
    </row>
    <row r="2070">
      <c r="A2070" s="9" t="s">
        <v>248</v>
      </c>
      <c r="B2070" s="18" t="s">
        <v>4908</v>
      </c>
      <c r="C2070" s="9" t="s">
        <v>4513</v>
      </c>
      <c r="D2070" s="91" t="s">
        <v>7739</v>
      </c>
      <c r="E2070" s="91"/>
      <c r="F2070" s="155" t="s">
        <v>152</v>
      </c>
      <c r="G2070" s="91"/>
    </row>
    <row r="2071">
      <c r="A2071" s="9" t="s">
        <v>248</v>
      </c>
      <c r="B2071" s="18" t="s">
        <v>4908</v>
      </c>
      <c r="C2071" s="9" t="s">
        <v>4513</v>
      </c>
      <c r="D2071" s="91" t="s">
        <v>23026</v>
      </c>
      <c r="E2071" s="91" t="s">
        <v>5444</v>
      </c>
      <c r="F2071" s="91" t="s">
        <v>23019</v>
      </c>
      <c r="G2071" s="91"/>
    </row>
    <row r="2072">
      <c r="A2072" s="9" t="s">
        <v>248</v>
      </c>
      <c r="B2072" s="18" t="s">
        <v>4908</v>
      </c>
      <c r="C2072" s="9" t="s">
        <v>4513</v>
      </c>
      <c r="D2072" s="91" t="s">
        <v>23027</v>
      </c>
      <c r="E2072" s="91" t="s">
        <v>5444</v>
      </c>
      <c r="F2072" s="91" t="s">
        <v>23022</v>
      </c>
      <c r="G2072" s="91"/>
    </row>
    <row r="2073">
      <c r="A2073" s="9" t="s">
        <v>248</v>
      </c>
      <c r="B2073" s="18" t="s">
        <v>4908</v>
      </c>
      <c r="C2073" s="9" t="s">
        <v>4513</v>
      </c>
      <c r="D2073" s="91" t="s">
        <v>15920</v>
      </c>
      <c r="E2073" s="91" t="s">
        <v>5444</v>
      </c>
      <c r="F2073" s="91" t="s">
        <v>23015</v>
      </c>
      <c r="G2073" s="91"/>
    </row>
    <row r="2074">
      <c r="A2074" s="9" t="s">
        <v>248</v>
      </c>
      <c r="B2074" s="18" t="s">
        <v>4908</v>
      </c>
      <c r="C2074" s="9" t="s">
        <v>4513</v>
      </c>
      <c r="D2074" s="91" t="s">
        <v>5073</v>
      </c>
      <c r="E2074" s="91" t="s">
        <v>5444</v>
      </c>
      <c r="F2074" s="91" t="s">
        <v>23015</v>
      </c>
      <c r="G2074" s="91"/>
    </row>
    <row r="2075">
      <c r="A2075" s="9" t="s">
        <v>248</v>
      </c>
      <c r="B2075" s="18" t="s">
        <v>4908</v>
      </c>
      <c r="C2075" s="9" t="s">
        <v>4513</v>
      </c>
      <c r="D2075" s="91" t="s">
        <v>23028</v>
      </c>
      <c r="E2075" s="91" t="s">
        <v>5444</v>
      </c>
      <c r="F2075" s="91" t="s">
        <v>23022</v>
      </c>
      <c r="G2075" s="91"/>
    </row>
    <row r="2076">
      <c r="A2076" s="9" t="s">
        <v>248</v>
      </c>
      <c r="B2076" s="18" t="s">
        <v>4908</v>
      </c>
      <c r="C2076" s="9" t="s">
        <v>4513</v>
      </c>
      <c r="D2076" s="91" t="s">
        <v>17690</v>
      </c>
      <c r="E2076" s="91" t="s">
        <v>5444</v>
      </c>
      <c r="F2076" s="155" t="s">
        <v>152</v>
      </c>
      <c r="G2076" s="91"/>
    </row>
    <row r="2077">
      <c r="A2077" s="9" t="s">
        <v>248</v>
      </c>
      <c r="B2077" s="18" t="s">
        <v>4908</v>
      </c>
      <c r="C2077" s="9" t="s">
        <v>4513</v>
      </c>
      <c r="D2077" s="91" t="s">
        <v>23029</v>
      </c>
      <c r="E2077" s="91" t="s">
        <v>5444</v>
      </c>
      <c r="F2077" s="91" t="s">
        <v>23030</v>
      </c>
      <c r="G2077" s="91"/>
    </row>
    <row r="2078">
      <c r="A2078" s="9" t="s">
        <v>248</v>
      </c>
      <c r="B2078" s="18" t="s">
        <v>4908</v>
      </c>
      <c r="C2078" s="9" t="s">
        <v>4513</v>
      </c>
      <c r="D2078" s="91" t="s">
        <v>23031</v>
      </c>
      <c r="E2078" s="91" t="s">
        <v>5444</v>
      </c>
      <c r="F2078" s="91" t="s">
        <v>23022</v>
      </c>
      <c r="G2078" s="91"/>
    </row>
    <row r="2079">
      <c r="A2079" s="9" t="s">
        <v>248</v>
      </c>
      <c r="B2079" s="18" t="s">
        <v>4908</v>
      </c>
      <c r="C2079" s="9" t="s">
        <v>4514</v>
      </c>
      <c r="D2079" s="91" t="s">
        <v>4579</v>
      </c>
      <c r="E2079" s="91" t="s">
        <v>5444</v>
      </c>
      <c r="F2079" s="91" t="s">
        <v>23010</v>
      </c>
      <c r="G2079" s="91"/>
    </row>
    <row r="2080">
      <c r="A2080" s="9" t="s">
        <v>248</v>
      </c>
      <c r="B2080" s="18" t="s">
        <v>4908</v>
      </c>
      <c r="C2080" s="9" t="s">
        <v>4913</v>
      </c>
      <c r="D2080" s="91" t="s">
        <v>23032</v>
      </c>
      <c r="E2080" s="91" t="s">
        <v>5444</v>
      </c>
      <c r="F2080" s="91" t="s">
        <v>23014</v>
      </c>
      <c r="G2080" s="91"/>
    </row>
    <row r="2081">
      <c r="A2081" s="9" t="s">
        <v>248</v>
      </c>
      <c r="B2081" s="18" t="s">
        <v>4908</v>
      </c>
      <c r="C2081" s="9" t="s">
        <v>4916</v>
      </c>
      <c r="D2081" s="91" t="s">
        <v>23033</v>
      </c>
      <c r="E2081" s="91" t="s">
        <v>5444</v>
      </c>
      <c r="F2081" s="91" t="s">
        <v>23014</v>
      </c>
      <c r="G2081" s="91"/>
    </row>
    <row r="2082">
      <c r="A2082" s="9" t="s">
        <v>248</v>
      </c>
      <c r="B2082" s="18" t="s">
        <v>4908</v>
      </c>
      <c r="C2082" s="9" t="s">
        <v>4916</v>
      </c>
      <c r="D2082" s="91" t="s">
        <v>23034</v>
      </c>
      <c r="E2082" s="91" t="s">
        <v>5444</v>
      </c>
      <c r="F2082" s="91" t="s">
        <v>23014</v>
      </c>
      <c r="G2082" s="91"/>
    </row>
    <row r="2083">
      <c r="A2083" s="9" t="s">
        <v>248</v>
      </c>
      <c r="B2083" s="18" t="s">
        <v>4908</v>
      </c>
      <c r="C2083" s="9" t="s">
        <v>7768</v>
      </c>
      <c r="D2083" s="91" t="s">
        <v>4515</v>
      </c>
      <c r="E2083" s="91" t="s">
        <v>5444</v>
      </c>
      <c r="F2083" s="91" t="s">
        <v>23022</v>
      </c>
      <c r="G2083" s="91"/>
    </row>
    <row r="2084">
      <c r="A2084" s="9" t="s">
        <v>248</v>
      </c>
      <c r="B2084" s="18" t="s">
        <v>4908</v>
      </c>
      <c r="C2084" s="9" t="s">
        <v>7768</v>
      </c>
      <c r="D2084" s="91" t="s">
        <v>7689</v>
      </c>
      <c r="E2084" s="91" t="s">
        <v>5444</v>
      </c>
      <c r="F2084" s="91" t="s">
        <v>23022</v>
      </c>
      <c r="G2084" s="91"/>
    </row>
    <row r="2085">
      <c r="A2085" s="9" t="s">
        <v>248</v>
      </c>
      <c r="B2085" s="18" t="s">
        <v>9856</v>
      </c>
      <c r="C2085" s="9" t="s">
        <v>4581</v>
      </c>
      <c r="D2085" s="91" t="s">
        <v>23035</v>
      </c>
      <c r="E2085" s="91" t="s">
        <v>5444</v>
      </c>
      <c r="F2085" s="155" t="s">
        <v>152</v>
      </c>
      <c r="G2085" s="91"/>
    </row>
    <row r="2086">
      <c r="A2086" s="9" t="s">
        <v>248</v>
      </c>
      <c r="B2086" s="18" t="s">
        <v>9484</v>
      </c>
      <c r="C2086" s="9" t="s">
        <v>4581</v>
      </c>
      <c r="D2086" s="91" t="s">
        <v>10978</v>
      </c>
      <c r="E2086" s="91" t="s">
        <v>5444</v>
      </c>
      <c r="F2086" s="91" t="s">
        <v>23036</v>
      </c>
      <c r="G2086" s="91"/>
    </row>
    <row r="2087">
      <c r="A2087" s="9" t="s">
        <v>248</v>
      </c>
      <c r="B2087" s="18" t="s">
        <v>9484</v>
      </c>
      <c r="C2087" s="9" t="s">
        <v>4581</v>
      </c>
      <c r="D2087" s="91" t="s">
        <v>23037</v>
      </c>
      <c r="E2087" s="91" t="s">
        <v>5444</v>
      </c>
      <c r="F2087" s="155" t="s">
        <v>152</v>
      </c>
      <c r="G2087" s="91"/>
    </row>
    <row r="2088">
      <c r="A2088" s="9" t="s">
        <v>248</v>
      </c>
      <c r="B2088" s="18" t="s">
        <v>9484</v>
      </c>
      <c r="C2088" s="9" t="s">
        <v>4581</v>
      </c>
      <c r="D2088" s="91" t="s">
        <v>23038</v>
      </c>
      <c r="E2088" s="91" t="s">
        <v>5444</v>
      </c>
      <c r="F2088" s="91" t="s">
        <v>23036</v>
      </c>
      <c r="G2088" s="91"/>
    </row>
    <row r="2089">
      <c r="A2089" s="9" t="s">
        <v>248</v>
      </c>
      <c r="B2089" s="18" t="s">
        <v>9484</v>
      </c>
      <c r="C2089" s="9" t="s">
        <v>4581</v>
      </c>
      <c r="D2089" s="91" t="s">
        <v>23039</v>
      </c>
      <c r="E2089" s="91" t="s">
        <v>5444</v>
      </c>
      <c r="F2089" s="91" t="s">
        <v>23036</v>
      </c>
      <c r="G2089" s="91"/>
    </row>
    <row r="2090">
      <c r="A2090" s="9" t="s">
        <v>248</v>
      </c>
      <c r="B2090" s="18" t="s">
        <v>9484</v>
      </c>
      <c r="C2090" s="9" t="s">
        <v>4581</v>
      </c>
      <c r="D2090" s="91" t="s">
        <v>23040</v>
      </c>
      <c r="E2090" s="91" t="s">
        <v>5444</v>
      </c>
      <c r="F2090" s="91" t="s">
        <v>23036</v>
      </c>
      <c r="G2090" s="91"/>
    </row>
    <row r="2091">
      <c r="A2091" s="9" t="s">
        <v>10550</v>
      </c>
      <c r="B2091" s="18" t="s">
        <v>23041</v>
      </c>
      <c r="C2091" s="9" t="s">
        <v>23042</v>
      </c>
      <c r="D2091" s="91" t="s">
        <v>23043</v>
      </c>
      <c r="E2091" s="91" t="s">
        <v>5444</v>
      </c>
      <c r="F2091" s="91" t="s">
        <v>23044</v>
      </c>
      <c r="G2091" s="91"/>
    </row>
    <row r="2092">
      <c r="A2092" s="9" t="s">
        <v>10550</v>
      </c>
      <c r="B2092" s="18" t="s">
        <v>23041</v>
      </c>
      <c r="C2092" s="9" t="s">
        <v>23045</v>
      </c>
      <c r="D2092" s="91" t="s">
        <v>23046</v>
      </c>
      <c r="E2092" s="91" t="s">
        <v>5444</v>
      </c>
      <c r="F2092" s="91" t="s">
        <v>23047</v>
      </c>
      <c r="G2092" s="91"/>
    </row>
    <row r="2093">
      <c r="A2093" s="9" t="s">
        <v>1107</v>
      </c>
      <c r="B2093" s="18" t="s">
        <v>23048</v>
      </c>
      <c r="C2093" s="9"/>
      <c r="D2093" s="91"/>
      <c r="E2093" s="91" t="s">
        <v>5444</v>
      </c>
      <c r="F2093" s="91"/>
      <c r="G2093" s="91"/>
    </row>
    <row r="2094">
      <c r="A2094" s="60" t="s">
        <v>366</v>
      </c>
    </row>
    <row r="2095">
      <c r="A2095" s="9" t="s">
        <v>230</v>
      </c>
      <c r="B2095" s="18" t="s">
        <v>23049</v>
      </c>
      <c r="C2095" s="9"/>
      <c r="D2095" s="91"/>
      <c r="E2095" s="91" t="s">
        <v>23050</v>
      </c>
      <c r="F2095" s="155" t="s">
        <v>152</v>
      </c>
      <c r="G2095" s="91"/>
    </row>
    <row r="2096">
      <c r="A2096" s="9" t="s">
        <v>248</v>
      </c>
      <c r="B2096" s="18" t="s">
        <v>22844</v>
      </c>
      <c r="C2096" s="9"/>
      <c r="D2096" s="91"/>
      <c r="E2096" s="91" t="s">
        <v>7040</v>
      </c>
      <c r="F2096" s="155" t="s">
        <v>152</v>
      </c>
      <c r="G2096" s="91"/>
    </row>
    <row r="2097">
      <c r="A2097" s="190" t="s">
        <v>23051</v>
      </c>
    </row>
    <row r="2098">
      <c r="A2098" s="9" t="s">
        <v>451</v>
      </c>
      <c r="B2098" s="18" t="s">
        <v>23052</v>
      </c>
      <c r="C2098" s="91" t="s">
        <v>23053</v>
      </c>
      <c r="D2098" s="91" t="s">
        <v>12513</v>
      </c>
      <c r="E2098" s="266"/>
      <c r="F2098" s="91" t="s">
        <v>23054</v>
      </c>
      <c r="G2098" s="91"/>
    </row>
    <row r="2099">
      <c r="A2099" s="9" t="s">
        <v>451</v>
      </c>
      <c r="B2099" s="18" t="s">
        <v>23052</v>
      </c>
      <c r="C2099" s="91" t="s">
        <v>23053</v>
      </c>
      <c r="D2099" s="91" t="s">
        <v>12120</v>
      </c>
      <c r="E2099" s="266"/>
      <c r="F2099" s="91" t="s">
        <v>23054</v>
      </c>
      <c r="G2099" s="91"/>
    </row>
    <row r="2100">
      <c r="A2100" s="9" t="s">
        <v>451</v>
      </c>
      <c r="B2100" s="18" t="s">
        <v>23052</v>
      </c>
      <c r="C2100" s="91" t="s">
        <v>23053</v>
      </c>
      <c r="D2100" s="91" t="s">
        <v>12309</v>
      </c>
      <c r="E2100" s="266"/>
      <c r="F2100" s="91" t="s">
        <v>23054</v>
      </c>
      <c r="G2100" s="91"/>
    </row>
    <row r="2101">
      <c r="A2101" s="9" t="s">
        <v>388</v>
      </c>
      <c r="B2101" s="18" t="s">
        <v>11194</v>
      </c>
      <c r="C2101" s="9"/>
      <c r="D2101" s="91"/>
      <c r="E2101" s="91" t="s">
        <v>23055</v>
      </c>
      <c r="F2101" s="91" t="s">
        <v>23056</v>
      </c>
      <c r="G2101" s="91"/>
    </row>
    <row r="2102">
      <c r="A2102" s="9" t="s">
        <v>388</v>
      </c>
      <c r="B2102" s="18" t="s">
        <v>1006</v>
      </c>
      <c r="C2102" s="9"/>
      <c r="D2102" s="91" t="s">
        <v>7485</v>
      </c>
      <c r="E2102" s="266"/>
      <c r="F2102" s="91" t="s">
        <v>23057</v>
      </c>
      <c r="G2102" s="91"/>
    </row>
    <row r="2103">
      <c r="A2103" s="9" t="s">
        <v>388</v>
      </c>
      <c r="B2103" s="18" t="s">
        <v>1010</v>
      </c>
      <c r="C2103" s="9" t="s">
        <v>11832</v>
      </c>
      <c r="D2103" s="91" t="s">
        <v>368</v>
      </c>
      <c r="E2103" s="266"/>
      <c r="F2103" s="91" t="s">
        <v>23056</v>
      </c>
      <c r="G2103" s="91"/>
    </row>
    <row r="2104">
      <c r="A2104" s="9" t="s">
        <v>388</v>
      </c>
      <c r="B2104" s="18" t="s">
        <v>1010</v>
      </c>
      <c r="C2104" s="9" t="s">
        <v>2204</v>
      </c>
      <c r="D2104" s="91" t="s">
        <v>15487</v>
      </c>
      <c r="E2104" s="266"/>
      <c r="F2104" s="91" t="s">
        <v>23056</v>
      </c>
      <c r="G2104" s="91"/>
    </row>
    <row r="2105">
      <c r="A2105" s="9" t="s">
        <v>1402</v>
      </c>
      <c r="B2105" s="18" t="s">
        <v>1403</v>
      </c>
      <c r="C2105" s="9"/>
      <c r="D2105" s="91"/>
      <c r="E2105" s="266"/>
      <c r="F2105" s="91" t="s">
        <v>23058</v>
      </c>
      <c r="G2105" s="91"/>
    </row>
    <row r="2106">
      <c r="A2106" s="482" t="s">
        <v>23059</v>
      </c>
      <c r="B2106" s="97"/>
      <c r="C2106" s="97"/>
      <c r="D2106" s="97"/>
      <c r="E2106" s="97"/>
      <c r="F2106" s="97"/>
      <c r="G2106" s="97"/>
    </row>
    <row r="2107">
      <c r="A2107" s="9" t="s">
        <v>230</v>
      </c>
      <c r="B2107" s="18" t="s">
        <v>2597</v>
      </c>
      <c r="C2107" s="9" t="s">
        <v>2598</v>
      </c>
      <c r="D2107" s="91" t="s">
        <v>13148</v>
      </c>
      <c r="E2107" s="91"/>
      <c r="F2107" s="91" t="s">
        <v>23060</v>
      </c>
      <c r="G2107" s="91"/>
    </row>
    <row r="2108">
      <c r="A2108" s="482" t="s">
        <v>23061</v>
      </c>
      <c r="B2108" s="97"/>
      <c r="C2108" s="97"/>
      <c r="D2108" s="97"/>
      <c r="E2108" s="97"/>
      <c r="F2108" s="97"/>
      <c r="G2108" s="97"/>
    </row>
    <row r="2109">
      <c r="A2109" s="9" t="s">
        <v>234</v>
      </c>
      <c r="B2109" s="18" t="s">
        <v>23062</v>
      </c>
      <c r="C2109" s="9" t="s">
        <v>23063</v>
      </c>
      <c r="D2109" s="9" t="s">
        <v>368</v>
      </c>
      <c r="E2109" s="9"/>
      <c r="F2109" s="9" t="s">
        <v>23064</v>
      </c>
      <c r="G2109" s="9"/>
    </row>
    <row r="2110">
      <c r="A2110" s="9" t="s">
        <v>234</v>
      </c>
      <c r="B2110" s="18" t="s">
        <v>23062</v>
      </c>
      <c r="C2110" s="9" t="s">
        <v>23065</v>
      </c>
      <c r="D2110" s="9" t="s">
        <v>368</v>
      </c>
      <c r="E2110" s="9"/>
      <c r="F2110" s="9" t="s">
        <v>23064</v>
      </c>
      <c r="G2110" s="9"/>
    </row>
    <row r="2111">
      <c r="A2111" s="9" t="s">
        <v>234</v>
      </c>
      <c r="B2111" s="18" t="s">
        <v>23062</v>
      </c>
      <c r="C2111" s="9" t="s">
        <v>23066</v>
      </c>
      <c r="D2111" s="9" t="s">
        <v>368</v>
      </c>
      <c r="E2111" s="9"/>
      <c r="F2111" s="9" t="s">
        <v>23064</v>
      </c>
      <c r="G2111" s="9"/>
    </row>
    <row r="2112">
      <c r="A2112" s="190" t="s">
        <v>23067</v>
      </c>
    </row>
    <row r="2113">
      <c r="A2113" s="348" t="s">
        <v>23068</v>
      </c>
      <c r="B2113" s="4"/>
      <c r="C2113" s="4"/>
      <c r="D2113" s="4"/>
      <c r="E2113" s="4"/>
      <c r="F2113" s="23"/>
      <c r="G2113" s="263"/>
    </row>
    <row r="2114">
      <c r="A2114" s="9" t="s">
        <v>4788</v>
      </c>
      <c r="B2114" s="18" t="s">
        <v>4791</v>
      </c>
      <c r="C2114" s="9" t="s">
        <v>23069</v>
      </c>
      <c r="D2114" s="91" t="s">
        <v>23070</v>
      </c>
      <c r="E2114" s="91" t="s">
        <v>5444</v>
      </c>
      <c r="F2114" s="91" t="s">
        <v>23071</v>
      </c>
      <c r="G2114" s="91"/>
    </row>
    <row r="2115">
      <c r="A2115" s="9" t="s">
        <v>4788</v>
      </c>
      <c r="B2115" s="18" t="s">
        <v>6969</v>
      </c>
      <c r="C2115" s="9" t="s">
        <v>10190</v>
      </c>
      <c r="D2115" s="91" t="s">
        <v>10191</v>
      </c>
      <c r="E2115" s="91"/>
      <c r="F2115" s="91" t="s">
        <v>23072</v>
      </c>
      <c r="G2115" s="91"/>
    </row>
    <row r="2116">
      <c r="A2116" s="9" t="s">
        <v>4788</v>
      </c>
      <c r="B2116" s="18" t="s">
        <v>6969</v>
      </c>
      <c r="C2116" s="9" t="s">
        <v>23073</v>
      </c>
      <c r="D2116" s="91" t="s">
        <v>698</v>
      </c>
      <c r="E2116" s="91" t="s">
        <v>5444</v>
      </c>
      <c r="F2116" s="91" t="s">
        <v>23074</v>
      </c>
      <c r="G2116" s="91"/>
    </row>
    <row r="2117">
      <c r="A2117" s="9" t="s">
        <v>4788</v>
      </c>
      <c r="B2117" s="18" t="s">
        <v>6969</v>
      </c>
      <c r="C2117" s="9" t="s">
        <v>23075</v>
      </c>
      <c r="D2117" s="91" t="s">
        <v>8877</v>
      </c>
      <c r="E2117" s="91" t="s">
        <v>5444</v>
      </c>
      <c r="F2117" s="91" t="s">
        <v>23076</v>
      </c>
      <c r="G2117" s="91"/>
    </row>
    <row r="2118">
      <c r="A2118" s="9" t="s">
        <v>4788</v>
      </c>
      <c r="B2118" s="18" t="s">
        <v>6969</v>
      </c>
      <c r="C2118" s="9" t="s">
        <v>21271</v>
      </c>
      <c r="D2118" s="91" t="s">
        <v>17195</v>
      </c>
      <c r="E2118" s="91" t="s">
        <v>5444</v>
      </c>
      <c r="F2118" s="91" t="s">
        <v>23077</v>
      </c>
      <c r="G2118" s="91"/>
    </row>
    <row r="2119">
      <c r="A2119" s="9" t="s">
        <v>316</v>
      </c>
      <c r="B2119" s="18" t="s">
        <v>1450</v>
      </c>
      <c r="C2119" s="9" t="s">
        <v>14160</v>
      </c>
      <c r="D2119" s="91" t="s">
        <v>14161</v>
      </c>
      <c r="E2119" s="91"/>
      <c r="F2119" s="91" t="s">
        <v>23078</v>
      </c>
      <c r="G2119" s="91"/>
    </row>
    <row r="2120">
      <c r="A2120" s="9" t="s">
        <v>316</v>
      </c>
      <c r="B2120" s="18" t="s">
        <v>1450</v>
      </c>
      <c r="C2120" s="9" t="s">
        <v>14163</v>
      </c>
      <c r="D2120" s="91" t="s">
        <v>14164</v>
      </c>
      <c r="E2120" s="91"/>
      <c r="F2120" s="91" t="s">
        <v>23078</v>
      </c>
      <c r="G2120" s="91"/>
    </row>
    <row r="2121">
      <c r="A2121" s="9" t="s">
        <v>316</v>
      </c>
      <c r="B2121" s="18" t="s">
        <v>1450</v>
      </c>
      <c r="C2121" s="9" t="s">
        <v>21713</v>
      </c>
      <c r="D2121" s="91" t="s">
        <v>21737</v>
      </c>
      <c r="E2121" s="91"/>
      <c r="F2121" s="91" t="s">
        <v>23079</v>
      </c>
      <c r="G2121" s="91"/>
    </row>
    <row r="2122">
      <c r="A2122" s="9" t="s">
        <v>326</v>
      </c>
      <c r="B2122" s="18" t="s">
        <v>17625</v>
      </c>
      <c r="C2122" s="9" t="s">
        <v>14761</v>
      </c>
      <c r="D2122" s="91" t="s">
        <v>23080</v>
      </c>
      <c r="E2122" s="91"/>
      <c r="F2122" s="91" t="s">
        <v>23081</v>
      </c>
      <c r="G2122" s="91"/>
    </row>
    <row r="2123">
      <c r="A2123" s="9" t="s">
        <v>326</v>
      </c>
      <c r="B2123" s="18" t="s">
        <v>17625</v>
      </c>
      <c r="C2123" s="9" t="s">
        <v>23082</v>
      </c>
      <c r="D2123" s="91" t="s">
        <v>23083</v>
      </c>
      <c r="E2123" s="91"/>
      <c r="F2123" s="155" t="s">
        <v>152</v>
      </c>
      <c r="G2123" s="91"/>
    </row>
    <row r="2124">
      <c r="A2124" s="9" t="s">
        <v>671</v>
      </c>
      <c r="B2124" s="18" t="s">
        <v>672</v>
      </c>
      <c r="C2124" s="9" t="s">
        <v>2350</v>
      </c>
      <c r="D2124" s="91" t="s">
        <v>23084</v>
      </c>
      <c r="E2124" s="91"/>
      <c r="F2124" s="91" t="s">
        <v>23085</v>
      </c>
      <c r="G2124" s="91"/>
    </row>
    <row r="2125">
      <c r="A2125" s="9" t="s">
        <v>671</v>
      </c>
      <c r="B2125" s="18" t="s">
        <v>672</v>
      </c>
      <c r="C2125" s="9" t="s">
        <v>9437</v>
      </c>
      <c r="D2125" s="91" t="s">
        <v>14743</v>
      </c>
      <c r="E2125" s="91"/>
      <c r="F2125" s="91" t="s">
        <v>23086</v>
      </c>
      <c r="G2125" s="91"/>
    </row>
    <row r="2126">
      <c r="A2126" s="9" t="s">
        <v>671</v>
      </c>
      <c r="B2126" s="18" t="s">
        <v>672</v>
      </c>
      <c r="C2126" s="9" t="s">
        <v>4735</v>
      </c>
      <c r="D2126" s="91" t="s">
        <v>8283</v>
      </c>
      <c r="E2126" s="91"/>
      <c r="F2126" s="91" t="s">
        <v>23087</v>
      </c>
      <c r="G2126" s="91"/>
    </row>
    <row r="2127">
      <c r="A2127" s="9" t="s">
        <v>230</v>
      </c>
      <c r="B2127" s="18" t="s">
        <v>22972</v>
      </c>
      <c r="C2127" s="9" t="s">
        <v>244</v>
      </c>
      <c r="D2127" s="91" t="s">
        <v>23088</v>
      </c>
      <c r="E2127" s="91"/>
      <c r="F2127" s="91" t="s">
        <v>23089</v>
      </c>
      <c r="G2127" s="91"/>
    </row>
    <row r="2128">
      <c r="A2128" s="9" t="s">
        <v>230</v>
      </c>
      <c r="B2128" s="18" t="s">
        <v>22972</v>
      </c>
      <c r="C2128" s="9" t="s">
        <v>6384</v>
      </c>
      <c r="D2128" s="91" t="s">
        <v>22690</v>
      </c>
      <c r="E2128" s="91"/>
      <c r="F2128" s="91" t="s">
        <v>23078</v>
      </c>
      <c r="G2128" s="91"/>
    </row>
    <row r="2129">
      <c r="A2129" s="9" t="s">
        <v>687</v>
      </c>
      <c r="B2129" s="18" t="s">
        <v>688</v>
      </c>
      <c r="C2129" s="204" t="s">
        <v>23090</v>
      </c>
      <c r="D2129" s="91" t="s">
        <v>23091</v>
      </c>
      <c r="E2129" s="91"/>
      <c r="F2129" s="91" t="s">
        <v>23079</v>
      </c>
      <c r="G2129" s="91"/>
    </row>
    <row r="2130">
      <c r="A2130" s="9" t="s">
        <v>687</v>
      </c>
      <c r="B2130" s="18" t="s">
        <v>693</v>
      </c>
      <c r="C2130" s="204" t="s">
        <v>702</v>
      </c>
      <c r="D2130" s="91" t="s">
        <v>703</v>
      </c>
      <c r="E2130" s="91" t="s">
        <v>5444</v>
      </c>
      <c r="F2130" s="91" t="s">
        <v>23092</v>
      </c>
      <c r="G2130" s="91"/>
    </row>
    <row r="2131">
      <c r="A2131" s="9" t="s">
        <v>687</v>
      </c>
      <c r="B2131" s="18" t="s">
        <v>693</v>
      </c>
      <c r="C2131" s="9" t="s">
        <v>1631</v>
      </c>
      <c r="D2131" s="91" t="s">
        <v>1632</v>
      </c>
      <c r="E2131" s="91" t="s">
        <v>23093</v>
      </c>
      <c r="F2131" s="91" t="s">
        <v>23094</v>
      </c>
      <c r="G2131" s="91"/>
    </row>
    <row r="2132">
      <c r="A2132" s="9" t="s">
        <v>13682</v>
      </c>
      <c r="B2132" s="18" t="s">
        <v>22985</v>
      </c>
      <c r="C2132" s="204" t="s">
        <v>23095</v>
      </c>
      <c r="D2132" s="91" t="s">
        <v>23096</v>
      </c>
      <c r="E2132" s="91" t="s">
        <v>5444</v>
      </c>
      <c r="F2132" s="91" t="s">
        <v>23086</v>
      </c>
      <c r="G2132" s="91"/>
    </row>
    <row r="2133">
      <c r="A2133" s="9" t="s">
        <v>22992</v>
      </c>
      <c r="B2133" s="18" t="s">
        <v>22993</v>
      </c>
      <c r="C2133" s="9" t="s">
        <v>23097</v>
      </c>
      <c r="D2133" s="91" t="s">
        <v>23098</v>
      </c>
      <c r="E2133" s="91"/>
      <c r="F2133" s="91" t="s">
        <v>23099</v>
      </c>
      <c r="G2133" s="91"/>
    </row>
    <row r="2134">
      <c r="A2134" s="9" t="s">
        <v>248</v>
      </c>
      <c r="B2134" s="18" t="s">
        <v>9851</v>
      </c>
      <c r="C2134" s="204" t="s">
        <v>4504</v>
      </c>
      <c r="D2134" s="91" t="s">
        <v>23100</v>
      </c>
      <c r="E2134" s="91" t="s">
        <v>5444</v>
      </c>
      <c r="F2134" s="91" t="s">
        <v>23101</v>
      </c>
      <c r="G2134" s="91"/>
    </row>
    <row r="2135">
      <c r="A2135" s="60" t="s">
        <v>366</v>
      </c>
    </row>
    <row r="2136">
      <c r="A2136" s="9" t="s">
        <v>566</v>
      </c>
      <c r="B2136" s="18" t="s">
        <v>17007</v>
      </c>
      <c r="C2136" s="9"/>
      <c r="D2136" s="91"/>
      <c r="E2136" s="91" t="s">
        <v>10247</v>
      </c>
      <c r="F2136" s="91" t="s">
        <v>23102</v>
      </c>
      <c r="G2136" s="91"/>
    </row>
    <row r="2137">
      <c r="A2137" s="190" t="s">
        <v>23103</v>
      </c>
    </row>
    <row r="2138">
      <c r="A2138" s="9" t="s">
        <v>388</v>
      </c>
      <c r="B2138" s="18" t="s">
        <v>1010</v>
      </c>
      <c r="C2138" s="9" t="s">
        <v>7543</v>
      </c>
      <c r="D2138" s="91" t="s">
        <v>23104</v>
      </c>
      <c r="E2138" s="91" t="s">
        <v>23105</v>
      </c>
      <c r="F2138" s="91" t="s">
        <v>23106</v>
      </c>
      <c r="G2138" s="91"/>
    </row>
    <row r="2139">
      <c r="A2139" s="9" t="s">
        <v>1402</v>
      </c>
      <c r="B2139" s="18" t="s">
        <v>1403</v>
      </c>
      <c r="C2139" s="9" t="s">
        <v>1404</v>
      </c>
      <c r="D2139" s="91" t="s">
        <v>1407</v>
      </c>
      <c r="E2139" s="91"/>
      <c r="F2139" s="91" t="s">
        <v>23107</v>
      </c>
      <c r="G2139" s="91"/>
    </row>
    <row r="2140">
      <c r="A2140" s="190" t="s">
        <v>23108</v>
      </c>
    </row>
    <row r="2141">
      <c r="A2141" s="9" t="s">
        <v>316</v>
      </c>
      <c r="B2141" s="18" t="s">
        <v>6023</v>
      </c>
      <c r="C2141" s="9" t="s">
        <v>23109</v>
      </c>
      <c r="D2141" s="91" t="s">
        <v>19969</v>
      </c>
      <c r="E2141" s="91"/>
      <c r="F2141" s="91"/>
      <c r="G2141" s="91"/>
    </row>
    <row r="2142">
      <c r="A2142" s="9" t="s">
        <v>14528</v>
      </c>
      <c r="B2142" s="18" t="s">
        <v>22775</v>
      </c>
      <c r="C2142" s="9" t="s">
        <v>22776</v>
      </c>
      <c r="D2142" s="91" t="s">
        <v>22777</v>
      </c>
      <c r="E2142" s="91" t="s">
        <v>22778</v>
      </c>
      <c r="F2142" s="91" t="s">
        <v>23110</v>
      </c>
      <c r="G2142" s="91"/>
    </row>
    <row r="2143">
      <c r="A2143" s="190" t="s">
        <v>23111</v>
      </c>
    </row>
    <row r="2144">
      <c r="A2144" s="9" t="s">
        <v>326</v>
      </c>
      <c r="B2144" s="18" t="s">
        <v>658</v>
      </c>
      <c r="C2144" s="9" t="s">
        <v>3577</v>
      </c>
      <c r="D2144" s="91" t="s">
        <v>23112</v>
      </c>
      <c r="E2144" s="91"/>
      <c r="F2144" s="91" t="s">
        <v>23113</v>
      </c>
      <c r="G2144" s="91"/>
    </row>
    <row r="2145">
      <c r="A2145" s="9" t="s">
        <v>326</v>
      </c>
      <c r="B2145" s="18" t="s">
        <v>658</v>
      </c>
      <c r="C2145" s="9" t="s">
        <v>872</v>
      </c>
      <c r="D2145" s="91" t="s">
        <v>1313</v>
      </c>
      <c r="E2145" s="91"/>
      <c r="F2145" s="91" t="s">
        <v>23113</v>
      </c>
      <c r="G2145" s="91"/>
    </row>
    <row r="2146">
      <c r="A2146" s="190" t="s">
        <v>23114</v>
      </c>
    </row>
    <row r="2147">
      <c r="A2147" s="9" t="s">
        <v>234</v>
      </c>
      <c r="B2147" s="18" t="s">
        <v>1115</v>
      </c>
      <c r="C2147" s="9" t="s">
        <v>23115</v>
      </c>
      <c r="D2147" s="91" t="s">
        <v>368</v>
      </c>
      <c r="E2147" s="91"/>
      <c r="F2147" s="91" t="s">
        <v>23116</v>
      </c>
      <c r="G2147" s="91"/>
    </row>
    <row r="2148">
      <c r="A2148" s="190" t="s">
        <v>23117</v>
      </c>
    </row>
    <row r="2149">
      <c r="A2149" s="9" t="s">
        <v>326</v>
      </c>
      <c r="B2149" s="18" t="s">
        <v>2009</v>
      </c>
      <c r="C2149" s="9"/>
      <c r="D2149" s="91"/>
      <c r="E2149" s="91"/>
      <c r="F2149" s="91" t="s">
        <v>23118</v>
      </c>
      <c r="G2149" s="91"/>
    </row>
    <row r="2150">
      <c r="A2150" s="9" t="s">
        <v>326</v>
      </c>
      <c r="B2150" s="18" t="s">
        <v>658</v>
      </c>
      <c r="C2150" s="9"/>
      <c r="D2150" s="91"/>
      <c r="E2150" s="91"/>
      <c r="F2150" s="91"/>
      <c r="G2150" s="91"/>
    </row>
    <row r="2151">
      <c r="A2151" s="9" t="s">
        <v>230</v>
      </c>
      <c r="B2151" s="18" t="s">
        <v>6370</v>
      </c>
      <c r="C2151" s="9"/>
      <c r="D2151" s="91"/>
      <c r="E2151" s="91"/>
      <c r="F2151" s="91"/>
      <c r="G2151" s="91"/>
    </row>
    <row r="2152">
      <c r="A2152" s="9" t="s">
        <v>687</v>
      </c>
      <c r="B2152" s="18" t="s">
        <v>693</v>
      </c>
      <c r="C2152" s="9"/>
      <c r="D2152" s="91"/>
      <c r="E2152" s="91"/>
      <c r="F2152" s="91"/>
      <c r="G2152" s="91"/>
    </row>
    <row r="2153">
      <c r="A2153" s="9" t="s">
        <v>248</v>
      </c>
      <c r="B2153" s="18" t="s">
        <v>9851</v>
      </c>
      <c r="C2153" s="9"/>
      <c r="D2153" s="91"/>
      <c r="E2153" s="91"/>
      <c r="F2153" s="91"/>
      <c r="G2153" s="91"/>
    </row>
    <row r="2154">
      <c r="A2154" s="9" t="s">
        <v>388</v>
      </c>
      <c r="B2154" s="18" t="s">
        <v>1010</v>
      </c>
      <c r="C2154" s="9"/>
      <c r="D2154" s="91"/>
      <c r="E2154" s="91"/>
      <c r="F2154" s="91"/>
      <c r="G2154" s="91"/>
    </row>
    <row r="2155">
      <c r="A2155" s="9" t="s">
        <v>388</v>
      </c>
      <c r="B2155" s="18" t="s">
        <v>23119</v>
      </c>
      <c r="C2155" s="9"/>
      <c r="D2155" s="91"/>
      <c r="E2155" s="91"/>
      <c r="F2155" s="91"/>
      <c r="G2155" s="91"/>
    </row>
    <row r="2156">
      <c r="A2156" s="9" t="s">
        <v>636</v>
      </c>
      <c r="B2156" s="18" t="s">
        <v>637</v>
      </c>
      <c r="C2156" s="9"/>
      <c r="D2156" s="91" t="s">
        <v>739</v>
      </c>
      <c r="E2156" s="91"/>
      <c r="F2156" s="91"/>
      <c r="G2156" s="91"/>
    </row>
    <row r="2157">
      <c r="A2157" s="60" t="s">
        <v>366</v>
      </c>
    </row>
    <row r="2158">
      <c r="A2158" s="9" t="s">
        <v>230</v>
      </c>
      <c r="B2158" s="18" t="s">
        <v>6370</v>
      </c>
      <c r="C2158" s="9"/>
      <c r="D2158" s="91"/>
      <c r="E2158" s="91" t="s">
        <v>13453</v>
      </c>
      <c r="F2158" s="91" t="s">
        <v>23120</v>
      </c>
      <c r="G2158" s="91"/>
    </row>
    <row r="2159">
      <c r="A2159" s="190" t="s">
        <v>23121</v>
      </c>
    </row>
    <row r="2160">
      <c r="A2160" s="9" t="s">
        <v>388</v>
      </c>
      <c r="B2160" s="18" t="s">
        <v>1010</v>
      </c>
      <c r="C2160" s="9" t="s">
        <v>1655</v>
      </c>
      <c r="D2160" s="91" t="s">
        <v>368</v>
      </c>
      <c r="E2160" s="266"/>
      <c r="F2160" s="91" t="s">
        <v>23122</v>
      </c>
      <c r="G2160" s="91"/>
    </row>
    <row r="2161">
      <c r="A2161" s="9" t="s">
        <v>388</v>
      </c>
      <c r="B2161" s="18" t="s">
        <v>1010</v>
      </c>
      <c r="C2161" s="9" t="s">
        <v>2189</v>
      </c>
      <c r="D2161" s="91" t="s">
        <v>2191</v>
      </c>
      <c r="E2161" s="266"/>
      <c r="F2161" s="91" t="s">
        <v>23122</v>
      </c>
      <c r="G2161" s="91"/>
    </row>
    <row r="2162">
      <c r="A2162" s="9" t="s">
        <v>388</v>
      </c>
      <c r="B2162" s="18" t="s">
        <v>1006</v>
      </c>
      <c r="C2162" s="9" t="s">
        <v>2106</v>
      </c>
      <c r="D2162" s="91" t="s">
        <v>2114</v>
      </c>
      <c r="E2162" s="91"/>
      <c r="F2162" s="91" t="s">
        <v>23122</v>
      </c>
      <c r="G2162" s="91"/>
    </row>
    <row r="2163">
      <c r="A2163" s="9" t="s">
        <v>388</v>
      </c>
      <c r="B2163" s="18" t="s">
        <v>3110</v>
      </c>
      <c r="C2163" s="9"/>
      <c r="D2163" s="91"/>
      <c r="E2163" s="91" t="s">
        <v>3416</v>
      </c>
      <c r="F2163" s="91" t="s">
        <v>23122</v>
      </c>
      <c r="G2163" s="91"/>
    </row>
    <row r="2164">
      <c r="A2164" s="190" t="s">
        <v>23123</v>
      </c>
    </row>
    <row r="2165">
      <c r="A2165" s="9" t="s">
        <v>316</v>
      </c>
      <c r="B2165" s="18" t="s">
        <v>4651</v>
      </c>
      <c r="C2165" s="9"/>
      <c r="D2165" s="91" t="s">
        <v>23124</v>
      </c>
      <c r="E2165" s="91"/>
      <c r="F2165" s="91" t="s">
        <v>23125</v>
      </c>
      <c r="G2165" s="91"/>
    </row>
    <row r="2166">
      <c r="A2166" s="9" t="s">
        <v>316</v>
      </c>
      <c r="B2166" s="18" t="s">
        <v>4651</v>
      </c>
      <c r="C2166" s="9"/>
      <c r="D2166" s="91" t="s">
        <v>23126</v>
      </c>
      <c r="E2166" s="91"/>
      <c r="F2166" s="91" t="s">
        <v>23127</v>
      </c>
      <c r="G2166" s="91"/>
    </row>
    <row r="2167">
      <c r="A2167" s="9" t="s">
        <v>326</v>
      </c>
      <c r="B2167" s="18" t="s">
        <v>658</v>
      </c>
      <c r="C2167" s="9"/>
      <c r="D2167" s="91"/>
      <c r="E2167" s="91"/>
      <c r="F2167" s="91"/>
      <c r="G2167" s="91"/>
    </row>
    <row r="2168">
      <c r="A2168" s="9" t="s">
        <v>2562</v>
      </c>
      <c r="B2168" s="18" t="s">
        <v>2563</v>
      </c>
      <c r="C2168" s="9"/>
      <c r="D2168" s="91" t="s">
        <v>18727</v>
      </c>
      <c r="E2168" s="91"/>
      <c r="F2168" s="91" t="s">
        <v>23128</v>
      </c>
      <c r="G2168" s="91"/>
    </row>
    <row r="2169">
      <c r="A2169" s="9" t="s">
        <v>230</v>
      </c>
      <c r="B2169" s="18" t="s">
        <v>6370</v>
      </c>
      <c r="C2169" s="9"/>
      <c r="D2169" s="91"/>
      <c r="E2169" s="91"/>
      <c r="F2169" s="91"/>
      <c r="G2169" s="91"/>
    </row>
    <row r="2170">
      <c r="A2170" s="9" t="s">
        <v>687</v>
      </c>
      <c r="B2170" s="18" t="s">
        <v>693</v>
      </c>
      <c r="C2170" s="9"/>
      <c r="D2170" s="91" t="s">
        <v>17925</v>
      </c>
      <c r="E2170" s="91"/>
      <c r="F2170" s="91" t="s">
        <v>23129</v>
      </c>
      <c r="G2170" s="91"/>
    </row>
    <row r="2171">
      <c r="A2171" s="9" t="s">
        <v>248</v>
      </c>
      <c r="B2171" s="18" t="s">
        <v>9851</v>
      </c>
      <c r="C2171" s="9"/>
      <c r="D2171" s="91"/>
      <c r="E2171" s="91"/>
      <c r="F2171" s="91"/>
      <c r="G2171" s="91"/>
    </row>
    <row r="2172">
      <c r="A2172" s="9" t="s">
        <v>388</v>
      </c>
      <c r="B2172" s="18" t="s">
        <v>1006</v>
      </c>
      <c r="C2172" s="9"/>
      <c r="D2172" s="91"/>
      <c r="E2172" s="91"/>
      <c r="F2172" s="91"/>
      <c r="G2172" s="91"/>
    </row>
    <row r="2173">
      <c r="A2173" s="9" t="s">
        <v>388</v>
      </c>
      <c r="B2173" s="18" t="s">
        <v>1010</v>
      </c>
      <c r="C2173" s="9"/>
      <c r="D2173" s="91"/>
      <c r="E2173" s="91"/>
      <c r="F2173" s="91"/>
      <c r="G2173" s="91"/>
    </row>
    <row r="2174">
      <c r="A2174" s="9" t="s">
        <v>1016</v>
      </c>
      <c r="B2174" s="18" t="s">
        <v>1782</v>
      </c>
      <c r="C2174" s="9" t="s">
        <v>1022</v>
      </c>
      <c r="D2174" s="91" t="s">
        <v>1832</v>
      </c>
      <c r="E2174" s="91"/>
      <c r="F2174" s="91" t="s">
        <v>23130</v>
      </c>
      <c r="G2174" s="91"/>
    </row>
    <row r="2175">
      <c r="A2175" s="9" t="s">
        <v>1016</v>
      </c>
      <c r="B2175" s="18" t="s">
        <v>1782</v>
      </c>
      <c r="C2175" s="9" t="s">
        <v>1783</v>
      </c>
      <c r="D2175" s="91" t="s">
        <v>1787</v>
      </c>
      <c r="E2175" s="91"/>
      <c r="F2175" s="91" t="s">
        <v>23129</v>
      </c>
      <c r="G2175" s="91"/>
    </row>
    <row r="2176">
      <c r="A2176" s="9" t="s">
        <v>1016</v>
      </c>
      <c r="B2176" s="18" t="s">
        <v>1782</v>
      </c>
      <c r="C2176" s="9" t="s">
        <v>1783</v>
      </c>
      <c r="D2176" s="91" t="s">
        <v>1030</v>
      </c>
      <c r="E2176" s="91"/>
      <c r="F2176" s="91" t="s">
        <v>23129</v>
      </c>
      <c r="G2176" s="91"/>
    </row>
    <row r="2177">
      <c r="A2177" s="9" t="s">
        <v>636</v>
      </c>
      <c r="B2177" s="18" t="s">
        <v>637</v>
      </c>
      <c r="C2177" s="9"/>
      <c r="D2177" s="91" t="s">
        <v>739</v>
      </c>
      <c r="E2177" s="91"/>
      <c r="F2177" s="91"/>
      <c r="G2177" s="91"/>
    </row>
    <row r="2178">
      <c r="A2178" s="190" t="s">
        <v>23131</v>
      </c>
    </row>
    <row r="2179">
      <c r="A2179" s="9" t="s">
        <v>316</v>
      </c>
      <c r="B2179" s="18" t="s">
        <v>1450</v>
      </c>
      <c r="C2179" s="9" t="s">
        <v>1451</v>
      </c>
      <c r="D2179" s="91" t="s">
        <v>1452</v>
      </c>
      <c r="E2179" s="91"/>
      <c r="F2179" s="91" t="s">
        <v>23132</v>
      </c>
      <c r="G2179" s="91"/>
    </row>
    <row r="2180">
      <c r="A2180" s="9" t="s">
        <v>326</v>
      </c>
      <c r="B2180" s="18" t="s">
        <v>2015</v>
      </c>
      <c r="C2180" s="9" t="s">
        <v>2016</v>
      </c>
      <c r="D2180" s="91" t="s">
        <v>23133</v>
      </c>
      <c r="E2180" s="91"/>
      <c r="F2180" s="91" t="s">
        <v>23134</v>
      </c>
      <c r="G2180" s="91"/>
    </row>
    <row r="2181">
      <c r="A2181" s="9" t="s">
        <v>687</v>
      </c>
      <c r="B2181" s="18" t="s">
        <v>693</v>
      </c>
      <c r="C2181" s="9" t="s">
        <v>1595</v>
      </c>
      <c r="D2181" s="91" t="s">
        <v>956</v>
      </c>
      <c r="E2181" s="91"/>
      <c r="F2181" s="91" t="s">
        <v>23135</v>
      </c>
      <c r="G2181" s="91"/>
    </row>
    <row r="2182">
      <c r="A2182" s="9" t="s">
        <v>687</v>
      </c>
      <c r="B2182" s="18" t="s">
        <v>693</v>
      </c>
      <c r="C2182" s="9" t="s">
        <v>1595</v>
      </c>
      <c r="D2182" s="91" t="s">
        <v>17925</v>
      </c>
      <c r="E2182" s="91"/>
      <c r="F2182" s="91"/>
      <c r="G2182" s="91"/>
    </row>
    <row r="2183">
      <c r="A2183" s="9" t="s">
        <v>687</v>
      </c>
      <c r="B2183" s="18" t="s">
        <v>693</v>
      </c>
      <c r="C2183" s="13" t="s">
        <v>715</v>
      </c>
      <c r="D2183" s="84" t="s">
        <v>720</v>
      </c>
      <c r="E2183" s="91"/>
      <c r="F2183" s="91" t="s">
        <v>23136</v>
      </c>
      <c r="G2183" s="91"/>
    </row>
    <row r="2184">
      <c r="A2184" s="9" t="s">
        <v>687</v>
      </c>
      <c r="B2184" s="18" t="s">
        <v>693</v>
      </c>
      <c r="C2184" s="9" t="s">
        <v>1634</v>
      </c>
      <c r="D2184" s="91" t="s">
        <v>2720</v>
      </c>
      <c r="E2184" s="91"/>
      <c r="F2184" s="91" t="s">
        <v>23136</v>
      </c>
      <c r="G2184" s="91"/>
    </row>
    <row r="2185">
      <c r="A2185" s="9" t="s">
        <v>388</v>
      </c>
      <c r="B2185" s="18" t="s">
        <v>1392</v>
      </c>
      <c r="C2185" s="9"/>
      <c r="D2185" s="91" t="s">
        <v>23137</v>
      </c>
      <c r="E2185" s="91"/>
      <c r="F2185" s="91"/>
      <c r="G2185" s="91"/>
    </row>
    <row r="2186">
      <c r="A2186" s="60" t="s">
        <v>366</v>
      </c>
    </row>
    <row r="2187">
      <c r="A2187" s="9" t="s">
        <v>326</v>
      </c>
      <c r="B2187" s="18" t="s">
        <v>4686</v>
      </c>
      <c r="C2187" s="9"/>
      <c r="D2187" s="91"/>
      <c r="E2187" s="91"/>
      <c r="F2187" s="91"/>
      <c r="G2187" s="91"/>
    </row>
    <row r="2188">
      <c r="A2188" s="9" t="s">
        <v>326</v>
      </c>
      <c r="B2188" s="18" t="s">
        <v>10137</v>
      </c>
      <c r="C2188" s="9"/>
      <c r="D2188" s="91"/>
      <c r="E2188" s="91"/>
      <c r="F2188" s="91" t="s">
        <v>23138</v>
      </c>
      <c r="G2188" s="91"/>
    </row>
    <row r="2189">
      <c r="A2189" s="9" t="s">
        <v>316</v>
      </c>
      <c r="B2189" s="18" t="s">
        <v>2450</v>
      </c>
      <c r="C2189" s="9"/>
      <c r="D2189" s="91"/>
      <c r="E2189" s="91"/>
      <c r="F2189" s="91"/>
      <c r="G2189" s="91"/>
    </row>
    <row r="2190">
      <c r="A2190" s="9" t="s">
        <v>4835</v>
      </c>
      <c r="B2190" s="18" t="s">
        <v>23139</v>
      </c>
      <c r="C2190" s="9"/>
      <c r="D2190" s="91"/>
      <c r="E2190" s="91"/>
      <c r="F2190" s="91"/>
      <c r="G2190" s="91"/>
    </row>
    <row r="2191">
      <c r="A2191" s="9" t="s">
        <v>388</v>
      </c>
      <c r="B2191" s="18" t="s">
        <v>1006</v>
      </c>
      <c r="C2191" s="9"/>
      <c r="D2191" s="91"/>
      <c r="E2191" s="91"/>
      <c r="F2191" s="91"/>
      <c r="G2191" s="91"/>
    </row>
    <row r="2192">
      <c r="A2192" s="9" t="s">
        <v>388</v>
      </c>
      <c r="B2192" s="18" t="s">
        <v>1010</v>
      </c>
      <c r="C2192" s="9" t="s">
        <v>11853</v>
      </c>
      <c r="D2192" s="91" t="s">
        <v>368</v>
      </c>
      <c r="E2192" s="91"/>
      <c r="F2192" s="91" t="s">
        <v>23140</v>
      </c>
      <c r="G2192" s="91"/>
    </row>
    <row r="2193">
      <c r="A2193" s="9" t="s">
        <v>388</v>
      </c>
      <c r="B2193" s="18" t="s">
        <v>1392</v>
      </c>
      <c r="C2193" s="9"/>
      <c r="D2193" s="91"/>
      <c r="E2193" s="91"/>
      <c r="F2193" s="91" t="s">
        <v>23141</v>
      </c>
      <c r="G2193" s="91"/>
    </row>
    <row r="2194">
      <c r="A2194" s="9" t="s">
        <v>1016</v>
      </c>
      <c r="B2194" s="18" t="s">
        <v>23142</v>
      </c>
      <c r="C2194" s="9"/>
      <c r="D2194" s="91"/>
      <c r="E2194" s="91"/>
      <c r="F2194" s="91"/>
      <c r="G2194" s="91"/>
    </row>
    <row r="2195">
      <c r="A2195" s="9" t="s">
        <v>368</v>
      </c>
      <c r="B2195" s="18" t="s">
        <v>368</v>
      </c>
      <c r="C2195" s="9"/>
      <c r="D2195" s="91"/>
      <c r="E2195" s="122" t="s">
        <v>23143</v>
      </c>
      <c r="F2195" s="91" t="s">
        <v>23144</v>
      </c>
      <c r="G2195" s="91"/>
    </row>
    <row r="2196">
      <c r="A2196" s="190" t="s">
        <v>23145</v>
      </c>
    </row>
    <row r="2197">
      <c r="A2197" s="9" t="s">
        <v>326</v>
      </c>
      <c r="B2197" s="18" t="s">
        <v>2015</v>
      </c>
      <c r="C2197" s="9" t="s">
        <v>2016</v>
      </c>
      <c r="D2197" s="91" t="s">
        <v>19003</v>
      </c>
      <c r="E2197" s="91"/>
      <c r="F2197" s="91" t="s">
        <v>23146</v>
      </c>
      <c r="G2197" s="91"/>
    </row>
    <row r="2198">
      <c r="A2198" s="9" t="s">
        <v>687</v>
      </c>
      <c r="B2198" s="18" t="s">
        <v>2672</v>
      </c>
      <c r="C2198" s="9"/>
      <c r="D2198" s="91"/>
      <c r="E2198" s="91"/>
      <c r="F2198" s="91" t="s">
        <v>23147</v>
      </c>
      <c r="G2198" s="91"/>
    </row>
    <row r="2199">
      <c r="A2199" s="9" t="s">
        <v>687</v>
      </c>
      <c r="B2199" s="18" t="s">
        <v>693</v>
      </c>
      <c r="C2199" s="9" t="s">
        <v>1595</v>
      </c>
      <c r="D2199" s="91" t="s">
        <v>956</v>
      </c>
      <c r="E2199" s="91"/>
      <c r="F2199" s="91" t="s">
        <v>23148</v>
      </c>
      <c r="G2199" s="91"/>
    </row>
    <row r="2200">
      <c r="A2200" s="9" t="s">
        <v>687</v>
      </c>
      <c r="B2200" s="18" t="s">
        <v>693</v>
      </c>
      <c r="C2200" s="9" t="s">
        <v>1634</v>
      </c>
      <c r="D2200" s="91" t="s">
        <v>2720</v>
      </c>
      <c r="E2200" s="91"/>
      <c r="F2200" s="91" t="s">
        <v>23149</v>
      </c>
      <c r="G2200" s="91"/>
    </row>
    <row r="2201">
      <c r="A2201" s="190" t="s">
        <v>23150</v>
      </c>
    </row>
    <row r="2202">
      <c r="A2202" s="9" t="s">
        <v>2562</v>
      </c>
      <c r="B2202" s="18" t="s">
        <v>368</v>
      </c>
      <c r="C2202" s="9"/>
      <c r="D2202" s="91"/>
      <c r="E2202" s="91"/>
      <c r="F2202" s="91"/>
      <c r="G2202" s="91"/>
    </row>
    <row r="2203">
      <c r="A2203" s="9" t="s">
        <v>4808</v>
      </c>
      <c r="B2203" s="18" t="s">
        <v>4809</v>
      </c>
      <c r="C2203" s="9"/>
      <c r="D2203" s="91" t="s">
        <v>23151</v>
      </c>
      <c r="E2203" s="91"/>
      <c r="F2203" s="91" t="s">
        <v>23152</v>
      </c>
      <c r="G2203" s="91"/>
    </row>
    <row r="2204">
      <c r="A2204" s="9" t="s">
        <v>3354</v>
      </c>
      <c r="B2204" s="18" t="s">
        <v>368</v>
      </c>
      <c r="C2204" s="9"/>
      <c r="D2204" s="91"/>
      <c r="E2204" s="91"/>
      <c r="F2204" s="91" t="s">
        <v>23153</v>
      </c>
      <c r="G2204" s="91"/>
    </row>
    <row r="2205">
      <c r="A2205" s="190" t="s">
        <v>23154</v>
      </c>
    </row>
    <row r="2206">
      <c r="A2206" s="9" t="s">
        <v>23155</v>
      </c>
      <c r="B2206" s="18" t="s">
        <v>23156</v>
      </c>
      <c r="C2206" s="9"/>
      <c r="D2206" s="91" t="s">
        <v>23157</v>
      </c>
      <c r="E2206" s="91"/>
      <c r="F2206" s="91" t="s">
        <v>23158</v>
      </c>
      <c r="G2206" s="91"/>
    </row>
    <row r="2207">
      <c r="A2207" s="9" t="s">
        <v>388</v>
      </c>
      <c r="B2207" s="18" t="s">
        <v>1010</v>
      </c>
      <c r="C2207" s="9" t="s">
        <v>23159</v>
      </c>
      <c r="D2207" s="91" t="s">
        <v>23160</v>
      </c>
      <c r="E2207" s="91" t="s">
        <v>4695</v>
      </c>
      <c r="F2207" s="91" t="s">
        <v>23161</v>
      </c>
      <c r="G2207" s="91"/>
    </row>
    <row r="2208">
      <c r="A2208" s="115" t="s">
        <v>23162</v>
      </c>
    </row>
    <row r="2209">
      <c r="A2209" s="9" t="s">
        <v>23155</v>
      </c>
      <c r="B2209" s="18" t="s">
        <v>23163</v>
      </c>
      <c r="C2209" s="9" t="s">
        <v>23164</v>
      </c>
      <c r="D2209" s="91" t="s">
        <v>23165</v>
      </c>
      <c r="E2209" s="91" t="s">
        <v>23166</v>
      </c>
      <c r="F2209" s="91" t="s">
        <v>23167</v>
      </c>
      <c r="G2209" s="91"/>
    </row>
    <row r="2210">
      <c r="A2210" s="9" t="s">
        <v>23155</v>
      </c>
      <c r="B2210" s="18" t="s">
        <v>23168</v>
      </c>
      <c r="C2210" s="9"/>
      <c r="D2210" s="91"/>
      <c r="E2210" s="91"/>
      <c r="F2210" s="91" t="s">
        <v>23167</v>
      </c>
      <c r="G2210" s="91"/>
    </row>
    <row r="2211">
      <c r="A2211" s="14" t="s">
        <v>3368</v>
      </c>
      <c r="B2211" s="31" t="s">
        <v>3369</v>
      </c>
      <c r="C2211" s="138"/>
      <c r="D2211" s="138"/>
      <c r="E2211" s="138"/>
      <c r="F2211" s="91" t="s">
        <v>23167</v>
      </c>
      <c r="G2211" s="138"/>
    </row>
    <row r="2212">
      <c r="A2212" s="14" t="s">
        <v>23169</v>
      </c>
      <c r="B2212" s="31" t="s">
        <v>23170</v>
      </c>
      <c r="C2212" s="138"/>
      <c r="D2212" s="138"/>
      <c r="E2212" s="138"/>
      <c r="F2212" s="91" t="s">
        <v>23167</v>
      </c>
      <c r="G2212" s="138"/>
    </row>
    <row r="2213">
      <c r="A2213" s="17"/>
      <c r="B2213" s="219"/>
      <c r="C2213" s="17"/>
      <c r="D2213" s="17"/>
      <c r="E2213" s="17"/>
      <c r="F2213" s="17"/>
      <c r="G2213" s="17"/>
    </row>
    <row r="2214">
      <c r="A2214" s="15"/>
    </row>
    <row r="2217">
      <c r="A2217" s="1"/>
    </row>
    <row r="2218">
      <c r="A2218" s="31" t="s">
        <v>19868</v>
      </c>
    </row>
    <row r="2219">
      <c r="A2219" s="1"/>
    </row>
    <row r="2220">
      <c r="A2220" s="190" t="s">
        <v>23171</v>
      </c>
    </row>
    <row r="2221">
      <c r="A2221" s="19" t="s">
        <v>326</v>
      </c>
      <c r="B2221" s="292" t="s">
        <v>857</v>
      </c>
      <c r="C2221" s="19"/>
      <c r="D2221" s="19"/>
      <c r="E2221" s="19" t="s">
        <v>4123</v>
      </c>
      <c r="F2221" s="9" t="s">
        <v>23172</v>
      </c>
      <c r="G2221" s="19"/>
    </row>
    <row r="2222">
      <c r="A2222" s="190" t="s">
        <v>23173</v>
      </c>
    </row>
    <row r="2223">
      <c r="A2223" s="237" t="s">
        <v>23174</v>
      </c>
      <c r="B2223" s="4"/>
      <c r="C2223" s="4"/>
      <c r="D2223" s="4"/>
      <c r="E2223" s="4"/>
      <c r="F2223" s="4"/>
      <c r="G2223" s="4"/>
    </row>
    <row r="2224">
      <c r="A2224" s="13" t="s">
        <v>1454</v>
      </c>
      <c r="B2224" s="189" t="s">
        <v>10794</v>
      </c>
      <c r="C2224" s="13" t="s">
        <v>23175</v>
      </c>
      <c r="D2224" s="13" t="s">
        <v>8759</v>
      </c>
      <c r="E2224" s="43"/>
      <c r="F2224" s="13" t="s">
        <v>23176</v>
      </c>
      <c r="G2224" s="43"/>
    </row>
    <row r="2225">
      <c r="A2225" s="13" t="s">
        <v>1454</v>
      </c>
      <c r="B2225" s="189" t="s">
        <v>10794</v>
      </c>
      <c r="C2225" s="13" t="s">
        <v>15416</v>
      </c>
      <c r="D2225" s="13" t="s">
        <v>8759</v>
      </c>
      <c r="E2225" s="43"/>
      <c r="F2225" s="13" t="s">
        <v>23177</v>
      </c>
      <c r="G2225" s="43"/>
    </row>
    <row r="2226">
      <c r="A2226" s="13" t="s">
        <v>1454</v>
      </c>
      <c r="B2226" s="189" t="s">
        <v>10794</v>
      </c>
      <c r="C2226" s="13" t="s">
        <v>15417</v>
      </c>
      <c r="D2226" s="13" t="s">
        <v>8759</v>
      </c>
      <c r="E2226" s="43"/>
      <c r="F2226" s="13" t="s">
        <v>23178</v>
      </c>
      <c r="G2226" s="43"/>
    </row>
    <row r="2227">
      <c r="A2227" s="13" t="s">
        <v>1454</v>
      </c>
      <c r="B2227" s="189" t="s">
        <v>10794</v>
      </c>
      <c r="C2227" s="13" t="s">
        <v>13763</v>
      </c>
      <c r="D2227" s="13" t="s">
        <v>8759</v>
      </c>
      <c r="E2227" s="43"/>
      <c r="F2227" s="13" t="s">
        <v>23179</v>
      </c>
      <c r="G2227" s="43"/>
    </row>
    <row r="2228">
      <c r="A2228" s="13" t="s">
        <v>1454</v>
      </c>
      <c r="B2228" s="189" t="s">
        <v>10794</v>
      </c>
      <c r="C2228" s="13" t="s">
        <v>23180</v>
      </c>
      <c r="D2228" s="13" t="s">
        <v>8759</v>
      </c>
      <c r="E2228" s="43"/>
      <c r="F2228" s="13" t="s">
        <v>11784</v>
      </c>
      <c r="G2228" s="43"/>
    </row>
    <row r="2229">
      <c r="A2229" s="13" t="s">
        <v>1454</v>
      </c>
      <c r="B2229" s="189" t="s">
        <v>10794</v>
      </c>
      <c r="C2229" s="13" t="s">
        <v>23181</v>
      </c>
      <c r="D2229" s="13" t="s">
        <v>8759</v>
      </c>
      <c r="E2229" s="43"/>
      <c r="F2229" s="13" t="s">
        <v>23182</v>
      </c>
      <c r="G2229" s="43"/>
    </row>
    <row r="2230">
      <c r="A2230" s="13" t="s">
        <v>1454</v>
      </c>
      <c r="B2230" s="189" t="s">
        <v>10794</v>
      </c>
      <c r="C2230" s="13" t="s">
        <v>23183</v>
      </c>
      <c r="D2230" s="13" t="s">
        <v>8759</v>
      </c>
      <c r="E2230" s="43"/>
      <c r="F2230" s="13" t="s">
        <v>23184</v>
      </c>
      <c r="G2230" s="43"/>
    </row>
    <row r="2231">
      <c r="A2231" s="13" t="s">
        <v>1454</v>
      </c>
      <c r="B2231" s="189" t="s">
        <v>10794</v>
      </c>
      <c r="C2231" s="13" t="s">
        <v>23185</v>
      </c>
      <c r="D2231" s="13" t="s">
        <v>8759</v>
      </c>
      <c r="E2231" s="43"/>
      <c r="F2231" s="13" t="s">
        <v>23186</v>
      </c>
      <c r="G2231" s="43"/>
    </row>
    <row r="2232">
      <c r="A2232" s="13" t="s">
        <v>1454</v>
      </c>
      <c r="B2232" s="189" t="s">
        <v>10794</v>
      </c>
      <c r="C2232" s="13" t="s">
        <v>23187</v>
      </c>
      <c r="D2232" s="13" t="s">
        <v>8759</v>
      </c>
      <c r="E2232" s="43"/>
      <c r="F2232" s="13" t="s">
        <v>23188</v>
      </c>
      <c r="G2232" s="43"/>
    </row>
    <row r="2233">
      <c r="A2233" s="13" t="s">
        <v>1454</v>
      </c>
      <c r="B2233" s="189" t="s">
        <v>10794</v>
      </c>
      <c r="C2233" s="13" t="s">
        <v>23189</v>
      </c>
      <c r="D2233" s="13" t="s">
        <v>8759</v>
      </c>
      <c r="E2233" s="43"/>
      <c r="F2233" s="13" t="s">
        <v>23190</v>
      </c>
      <c r="G2233" s="43"/>
    </row>
    <row r="2234">
      <c r="A2234" s="13" t="s">
        <v>1454</v>
      </c>
      <c r="B2234" s="189" t="s">
        <v>10794</v>
      </c>
      <c r="C2234" s="13" t="s">
        <v>23191</v>
      </c>
      <c r="D2234" s="13" t="s">
        <v>8759</v>
      </c>
      <c r="E2234" s="43"/>
      <c r="F2234" s="13" t="s">
        <v>23192</v>
      </c>
      <c r="G2234" s="43"/>
    </row>
    <row r="2235">
      <c r="A2235" s="13" t="s">
        <v>1454</v>
      </c>
      <c r="B2235" s="189" t="s">
        <v>10794</v>
      </c>
      <c r="C2235" s="13" t="s">
        <v>15418</v>
      </c>
      <c r="D2235" s="13" t="s">
        <v>8759</v>
      </c>
      <c r="E2235" s="43"/>
      <c r="F2235" s="13" t="s">
        <v>23193</v>
      </c>
      <c r="G2235" s="43"/>
    </row>
    <row r="2236">
      <c r="A2236" s="13" t="s">
        <v>1454</v>
      </c>
      <c r="B2236" s="189" t="s">
        <v>10794</v>
      </c>
      <c r="C2236" s="13" t="s">
        <v>23194</v>
      </c>
      <c r="D2236" s="13" t="s">
        <v>8759</v>
      </c>
      <c r="E2236" s="43"/>
      <c r="F2236" s="13" t="s">
        <v>23195</v>
      </c>
      <c r="G2236" s="43"/>
    </row>
    <row r="2237">
      <c r="A2237" s="13" t="s">
        <v>1454</v>
      </c>
      <c r="B2237" s="189" t="s">
        <v>10794</v>
      </c>
      <c r="C2237" s="13" t="s">
        <v>13767</v>
      </c>
      <c r="D2237" s="13" t="s">
        <v>8759</v>
      </c>
      <c r="E2237" s="43"/>
      <c r="F2237" s="13" t="s">
        <v>23196</v>
      </c>
      <c r="G2237" s="43"/>
    </row>
    <row r="2238">
      <c r="A2238" s="13" t="s">
        <v>1454</v>
      </c>
      <c r="B2238" s="189" t="s">
        <v>10794</v>
      </c>
      <c r="C2238" s="13" t="s">
        <v>15420</v>
      </c>
      <c r="D2238" s="13" t="s">
        <v>8759</v>
      </c>
      <c r="E2238" s="43"/>
      <c r="F2238" s="13" t="s">
        <v>23197</v>
      </c>
      <c r="G2238" s="43"/>
    </row>
    <row r="2239">
      <c r="A2239" s="13" t="s">
        <v>1454</v>
      </c>
      <c r="B2239" s="189" t="s">
        <v>10794</v>
      </c>
      <c r="C2239" s="13" t="s">
        <v>13776</v>
      </c>
      <c r="D2239" s="13" t="s">
        <v>8759</v>
      </c>
      <c r="E2239" s="43"/>
      <c r="F2239" s="13" t="s">
        <v>23198</v>
      </c>
      <c r="G2239" s="43"/>
    </row>
    <row r="2240">
      <c r="A2240" s="13" t="s">
        <v>1454</v>
      </c>
      <c r="B2240" s="189" t="s">
        <v>10794</v>
      </c>
      <c r="C2240" s="13" t="s">
        <v>15383</v>
      </c>
      <c r="D2240" s="13" t="s">
        <v>8759</v>
      </c>
      <c r="E2240" s="43"/>
      <c r="F2240" s="13" t="s">
        <v>23199</v>
      </c>
      <c r="G2240" s="43"/>
    </row>
    <row r="2241">
      <c r="A2241" s="13" t="s">
        <v>1454</v>
      </c>
      <c r="B2241" s="189" t="s">
        <v>10794</v>
      </c>
      <c r="C2241" s="13" t="s">
        <v>15431</v>
      </c>
      <c r="D2241" s="13" t="s">
        <v>8759</v>
      </c>
      <c r="E2241" s="43"/>
      <c r="F2241" s="13" t="s">
        <v>23200</v>
      </c>
      <c r="G2241" s="43"/>
    </row>
    <row r="2242">
      <c r="A2242" s="13" t="s">
        <v>1454</v>
      </c>
      <c r="B2242" s="189" t="s">
        <v>10794</v>
      </c>
      <c r="C2242" s="13" t="s">
        <v>15435</v>
      </c>
      <c r="D2242" s="13" t="s">
        <v>8759</v>
      </c>
      <c r="E2242" s="43"/>
      <c r="F2242" s="13" t="s">
        <v>23201</v>
      </c>
      <c r="G2242" s="43"/>
    </row>
    <row r="2243">
      <c r="A2243" s="14" t="s">
        <v>248</v>
      </c>
      <c r="B2243" s="31" t="s">
        <v>4496</v>
      </c>
      <c r="C2243" s="43" t="s">
        <v>5067</v>
      </c>
      <c r="D2243" s="43" t="s">
        <v>16057</v>
      </c>
      <c r="E2243" s="43"/>
      <c r="F2243" s="43" t="s">
        <v>4255</v>
      </c>
      <c r="G2243" s="43"/>
    </row>
    <row r="2244">
      <c r="A2244" s="14" t="s">
        <v>3280</v>
      </c>
      <c r="B2244" s="31" t="s">
        <v>20169</v>
      </c>
      <c r="C2244" s="43" t="s">
        <v>23202</v>
      </c>
      <c r="D2244" s="43" t="s">
        <v>23203</v>
      </c>
      <c r="E2244" s="43"/>
      <c r="F2244" s="43" t="s">
        <v>4255</v>
      </c>
      <c r="G2244" s="43"/>
    </row>
    <row r="2245">
      <c r="A2245" s="14" t="s">
        <v>3280</v>
      </c>
      <c r="B2245" s="31" t="s">
        <v>23204</v>
      </c>
      <c r="C2245" s="43" t="s">
        <v>23205</v>
      </c>
      <c r="D2245" s="43" t="s">
        <v>23206</v>
      </c>
      <c r="E2245" s="43"/>
      <c r="F2245" s="43" t="s">
        <v>23176</v>
      </c>
      <c r="G2245" s="43"/>
    </row>
    <row r="2246">
      <c r="A2246" s="14" t="s">
        <v>3280</v>
      </c>
      <c r="B2246" s="31" t="s">
        <v>23204</v>
      </c>
      <c r="C2246" s="43" t="s">
        <v>23205</v>
      </c>
      <c r="D2246" s="43" t="s">
        <v>23207</v>
      </c>
      <c r="E2246" s="43"/>
      <c r="F2246" s="43" t="s">
        <v>23197</v>
      </c>
      <c r="G2246" s="43"/>
    </row>
    <row r="2247">
      <c r="A2247" s="60" t="s">
        <v>366</v>
      </c>
    </row>
    <row r="2248">
      <c r="A2248" s="9" t="s">
        <v>3280</v>
      </c>
      <c r="B2248" s="18" t="s">
        <v>368</v>
      </c>
      <c r="C2248" s="9"/>
      <c r="D2248" s="9"/>
      <c r="E2248" s="9" t="s">
        <v>23208</v>
      </c>
      <c r="F2248" s="9" t="s">
        <v>23197</v>
      </c>
      <c r="G2248" s="19"/>
    </row>
    <row r="2249">
      <c r="A2249" s="9" t="s">
        <v>23209</v>
      </c>
      <c r="B2249" s="18" t="s">
        <v>23210</v>
      </c>
      <c r="C2249" s="9"/>
      <c r="D2249" s="9"/>
      <c r="E2249" s="9" t="s">
        <v>2375</v>
      </c>
      <c r="F2249" s="9" t="s">
        <v>4255</v>
      </c>
      <c r="G2249" s="19"/>
    </row>
    <row r="2250">
      <c r="A2250" s="115" t="s">
        <v>23211</v>
      </c>
    </row>
    <row r="2251">
      <c r="A2251" s="13" t="s">
        <v>6685</v>
      </c>
      <c r="B2251" s="31" t="s">
        <v>21492</v>
      </c>
      <c r="C2251" s="14" t="s">
        <v>6687</v>
      </c>
      <c r="D2251" s="14" t="s">
        <v>20656</v>
      </c>
      <c r="E2251" s="43"/>
      <c r="F2251" s="14" t="s">
        <v>23212</v>
      </c>
      <c r="G2251" s="43"/>
    </row>
    <row r="2252">
      <c r="A2252" s="13" t="s">
        <v>6685</v>
      </c>
      <c r="B2252" s="31" t="s">
        <v>21492</v>
      </c>
      <c r="C2252" s="13" t="s">
        <v>13022</v>
      </c>
      <c r="D2252" s="13" t="s">
        <v>23213</v>
      </c>
      <c r="E2252" s="43"/>
      <c r="F2252" s="14" t="s">
        <v>23195</v>
      </c>
      <c r="G2252" s="43"/>
    </row>
    <row r="2253">
      <c r="A2253" s="14" t="s">
        <v>248</v>
      </c>
      <c r="B2253" s="31" t="s">
        <v>4496</v>
      </c>
      <c r="C2253" s="43" t="s">
        <v>5067</v>
      </c>
      <c r="D2253" s="43" t="s">
        <v>17683</v>
      </c>
      <c r="E2253" s="43"/>
      <c r="F2253" s="43" t="s">
        <v>23190</v>
      </c>
      <c r="G2253" s="43"/>
    </row>
    <row r="2254">
      <c r="A2254" s="14" t="s">
        <v>3280</v>
      </c>
      <c r="B2254" s="31" t="s">
        <v>23214</v>
      </c>
      <c r="C2254" s="43"/>
      <c r="D2254" s="43" t="s">
        <v>23215</v>
      </c>
      <c r="E2254" s="43" t="s">
        <v>11705</v>
      </c>
      <c r="F2254" s="43" t="s">
        <v>23198</v>
      </c>
      <c r="G2254" s="43"/>
    </row>
    <row r="2255">
      <c r="A2255" s="190" t="s">
        <v>23216</v>
      </c>
    </row>
    <row r="2256">
      <c r="A2256" s="9" t="s">
        <v>10828</v>
      </c>
      <c r="B2256" s="18" t="s">
        <v>10832</v>
      </c>
      <c r="C2256" s="9" t="s">
        <v>12293</v>
      </c>
      <c r="D2256" s="9" t="s">
        <v>12294</v>
      </c>
      <c r="E2256" s="9" t="s">
        <v>12295</v>
      </c>
      <c r="F2256" s="9" t="s">
        <v>23217</v>
      </c>
      <c r="G2256" s="19"/>
    </row>
    <row r="2257">
      <c r="A2257" s="9" t="s">
        <v>10828</v>
      </c>
      <c r="B2257" s="18" t="s">
        <v>10832</v>
      </c>
      <c r="C2257" s="9" t="s">
        <v>13982</v>
      </c>
      <c r="D2257" s="9" t="s">
        <v>23218</v>
      </c>
      <c r="E2257" s="9" t="s">
        <v>12307</v>
      </c>
      <c r="F2257" s="9" t="s">
        <v>11890</v>
      </c>
      <c r="G2257" s="19"/>
    </row>
    <row r="2258">
      <c r="A2258" s="9" t="s">
        <v>10828</v>
      </c>
      <c r="B2258" s="18" t="s">
        <v>10832</v>
      </c>
      <c r="C2258" s="9" t="s">
        <v>13982</v>
      </c>
      <c r="D2258" s="9" t="s">
        <v>23219</v>
      </c>
      <c r="E2258" s="9" t="s">
        <v>14673</v>
      </c>
      <c r="F2258" s="9" t="s">
        <v>23217</v>
      </c>
      <c r="G2258" s="19"/>
    </row>
    <row r="2259">
      <c r="A2259" s="9" t="s">
        <v>10828</v>
      </c>
      <c r="B2259" s="18" t="s">
        <v>10832</v>
      </c>
      <c r="C2259" s="9" t="s">
        <v>13982</v>
      </c>
      <c r="D2259" s="9" t="s">
        <v>23220</v>
      </c>
      <c r="E2259" s="9" t="s">
        <v>23221</v>
      </c>
      <c r="F2259" s="9" t="s">
        <v>23217</v>
      </c>
      <c r="G2259" s="19"/>
    </row>
    <row r="2260">
      <c r="A2260" s="190" t="s">
        <v>23222</v>
      </c>
    </row>
    <row r="2261">
      <c r="A2261" s="9" t="s">
        <v>326</v>
      </c>
      <c r="B2261" s="18" t="s">
        <v>10906</v>
      </c>
      <c r="C2261" s="43" t="s">
        <v>23223</v>
      </c>
      <c r="D2261" s="43" t="s">
        <v>23224</v>
      </c>
      <c r="E2261" s="43" t="s">
        <v>23225</v>
      </c>
      <c r="F2261" s="43" t="s">
        <v>23226</v>
      </c>
      <c r="G2261" s="19"/>
    </row>
    <row r="2262">
      <c r="A2262" s="9" t="s">
        <v>326</v>
      </c>
      <c r="B2262" s="18" t="s">
        <v>10906</v>
      </c>
      <c r="C2262" s="43"/>
      <c r="D2262" s="43"/>
      <c r="E2262" s="43"/>
      <c r="F2262" s="43" t="s">
        <v>23227</v>
      </c>
      <c r="G2262" s="19"/>
    </row>
    <row r="2263">
      <c r="A2263" s="9" t="s">
        <v>388</v>
      </c>
      <c r="B2263" s="18" t="s">
        <v>14818</v>
      </c>
      <c r="C2263" s="43"/>
      <c r="D2263" s="43" t="s">
        <v>23228</v>
      </c>
      <c r="E2263" s="43"/>
      <c r="F2263" s="43" t="s">
        <v>23229</v>
      </c>
      <c r="G2263" s="19"/>
    </row>
    <row r="2264">
      <c r="A2264" s="60" t="s">
        <v>366</v>
      </c>
    </row>
    <row r="2265">
      <c r="A2265" s="9" t="s">
        <v>368</v>
      </c>
      <c r="B2265" s="18" t="s">
        <v>368</v>
      </c>
      <c r="C2265" s="43"/>
      <c r="D2265" s="43"/>
      <c r="E2265" s="43" t="s">
        <v>23230</v>
      </c>
      <c r="F2265" s="43" t="s">
        <v>23231</v>
      </c>
      <c r="G2265" s="19"/>
    </row>
    <row r="2266">
      <c r="A2266" s="190" t="s">
        <v>23232</v>
      </c>
    </row>
    <row r="2267">
      <c r="A2267" s="9" t="s">
        <v>326</v>
      </c>
      <c r="B2267" s="18" t="s">
        <v>8392</v>
      </c>
      <c r="C2267" s="9"/>
      <c r="D2267" s="9" t="s">
        <v>23233</v>
      </c>
      <c r="E2267" s="9" t="s">
        <v>23234</v>
      </c>
      <c r="F2267" s="9" t="s">
        <v>23235</v>
      </c>
      <c r="G2267" s="19"/>
    </row>
    <row r="2268">
      <c r="A2268" s="190" t="s">
        <v>23236</v>
      </c>
    </row>
    <row r="2269">
      <c r="A2269" s="9" t="s">
        <v>388</v>
      </c>
      <c r="B2269" s="18" t="s">
        <v>1010</v>
      </c>
      <c r="C2269" s="9" t="s">
        <v>2225</v>
      </c>
      <c r="D2269" s="9" t="s">
        <v>23237</v>
      </c>
      <c r="E2269" s="9"/>
      <c r="F2269" s="9" t="s">
        <v>23238</v>
      </c>
      <c r="G2269" s="19"/>
    </row>
    <row r="2270">
      <c r="A2270" s="190" t="s">
        <v>23239</v>
      </c>
    </row>
    <row r="2271">
      <c r="A2271" s="9" t="s">
        <v>23240</v>
      </c>
      <c r="B2271" s="18" t="s">
        <v>4020</v>
      </c>
      <c r="C2271" s="9"/>
      <c r="D2271" s="9"/>
      <c r="E2271" s="9"/>
      <c r="F2271" s="9" t="s">
        <v>23241</v>
      </c>
      <c r="G2271" s="19"/>
    </row>
    <row r="2272">
      <c r="A2272" s="9" t="s">
        <v>4788</v>
      </c>
      <c r="B2272" s="18" t="s">
        <v>6969</v>
      </c>
      <c r="C2272" s="9" t="s">
        <v>7231</v>
      </c>
      <c r="D2272" s="9" t="s">
        <v>17289</v>
      </c>
      <c r="E2272" s="9"/>
      <c r="F2272" s="9" t="s">
        <v>23242</v>
      </c>
      <c r="G2272" s="19"/>
    </row>
    <row r="2273">
      <c r="A2273" s="9" t="s">
        <v>4788</v>
      </c>
      <c r="B2273" s="18" t="s">
        <v>6969</v>
      </c>
      <c r="C2273" s="9" t="s">
        <v>23243</v>
      </c>
      <c r="D2273" s="9" t="s">
        <v>698</v>
      </c>
      <c r="E2273" s="9"/>
      <c r="F2273" s="9" t="s">
        <v>23244</v>
      </c>
      <c r="G2273" s="19"/>
    </row>
    <row r="2274">
      <c r="A2274" s="9" t="s">
        <v>4788</v>
      </c>
      <c r="B2274" s="18" t="s">
        <v>6969</v>
      </c>
      <c r="C2274" s="9" t="s">
        <v>23245</v>
      </c>
      <c r="D2274" s="9" t="s">
        <v>23246</v>
      </c>
      <c r="E2274" s="9"/>
      <c r="F2274" s="9" t="s">
        <v>23244</v>
      </c>
      <c r="G2274" s="19"/>
    </row>
    <row r="2275">
      <c r="A2275" s="9" t="s">
        <v>4788</v>
      </c>
      <c r="B2275" s="18" t="s">
        <v>6969</v>
      </c>
      <c r="C2275" s="9" t="s">
        <v>23247</v>
      </c>
      <c r="D2275" s="9" t="s">
        <v>23248</v>
      </c>
      <c r="E2275" s="9"/>
      <c r="F2275" s="9" t="s">
        <v>23244</v>
      </c>
      <c r="G2275" s="19"/>
    </row>
    <row r="2276">
      <c r="A2276" s="9" t="s">
        <v>4788</v>
      </c>
      <c r="B2276" s="18" t="s">
        <v>6969</v>
      </c>
      <c r="C2276" s="9" t="s">
        <v>6983</v>
      </c>
      <c r="D2276" s="9" t="s">
        <v>6984</v>
      </c>
      <c r="E2276" s="9"/>
      <c r="F2276" s="9" t="s">
        <v>23249</v>
      </c>
      <c r="G2276" s="19"/>
    </row>
    <row r="2277">
      <c r="A2277" s="9" t="s">
        <v>4788</v>
      </c>
      <c r="B2277" s="18" t="s">
        <v>6969</v>
      </c>
      <c r="C2277" s="9" t="s">
        <v>9935</v>
      </c>
      <c r="D2277" s="9" t="s">
        <v>16223</v>
      </c>
      <c r="E2277" s="9"/>
      <c r="F2277" s="9" t="s">
        <v>23244</v>
      </c>
      <c r="G2277" s="19"/>
    </row>
    <row r="2278">
      <c r="A2278" s="9" t="s">
        <v>4788</v>
      </c>
      <c r="B2278" s="18" t="s">
        <v>7260</v>
      </c>
      <c r="C2278" s="9" t="s">
        <v>10193</v>
      </c>
      <c r="D2278" s="9" t="s">
        <v>23250</v>
      </c>
      <c r="E2278" s="9" t="s">
        <v>23251</v>
      </c>
      <c r="F2278" s="9" t="s">
        <v>23252</v>
      </c>
      <c r="G2278" s="19"/>
    </row>
    <row r="2279">
      <c r="A2279" s="9" t="s">
        <v>4788</v>
      </c>
      <c r="B2279" s="18" t="s">
        <v>7260</v>
      </c>
      <c r="C2279" s="9" t="s">
        <v>10193</v>
      </c>
      <c r="D2279" s="9" t="s">
        <v>23253</v>
      </c>
      <c r="E2279" s="9" t="s">
        <v>23251</v>
      </c>
      <c r="F2279" s="9" t="s">
        <v>23252</v>
      </c>
      <c r="G2279" s="19"/>
    </row>
    <row r="2280">
      <c r="A2280" s="9" t="s">
        <v>4788</v>
      </c>
      <c r="B2280" s="18" t="s">
        <v>7260</v>
      </c>
      <c r="C2280" s="9" t="s">
        <v>8196</v>
      </c>
      <c r="D2280" s="9" t="s">
        <v>23254</v>
      </c>
      <c r="E2280" s="9"/>
      <c r="F2280" s="9" t="s">
        <v>23255</v>
      </c>
      <c r="G2280" s="19"/>
    </row>
    <row r="2281">
      <c r="A2281" s="9" t="s">
        <v>4788</v>
      </c>
      <c r="B2281" s="18" t="s">
        <v>7260</v>
      </c>
      <c r="C2281" s="9" t="s">
        <v>8196</v>
      </c>
      <c r="D2281" s="9" t="s">
        <v>23256</v>
      </c>
      <c r="E2281" s="9"/>
      <c r="F2281" s="9" t="s">
        <v>23255</v>
      </c>
      <c r="G2281" s="19"/>
    </row>
    <row r="2282">
      <c r="A2282" s="9" t="s">
        <v>4788</v>
      </c>
      <c r="B2282" s="18" t="s">
        <v>7260</v>
      </c>
      <c r="C2282" s="9" t="s">
        <v>7255</v>
      </c>
      <c r="D2282" s="9" t="s">
        <v>23257</v>
      </c>
      <c r="E2282" s="9" t="s">
        <v>23251</v>
      </c>
      <c r="F2282" s="9" t="s">
        <v>23258</v>
      </c>
      <c r="G2282" s="19"/>
    </row>
    <row r="2283">
      <c r="A2283" s="9" t="s">
        <v>4788</v>
      </c>
      <c r="B2283" s="18" t="s">
        <v>7260</v>
      </c>
      <c r="C2283" s="9" t="s">
        <v>7255</v>
      </c>
      <c r="D2283" s="9" t="s">
        <v>23259</v>
      </c>
      <c r="E2283" s="9" t="s">
        <v>23251</v>
      </c>
      <c r="F2283" s="9" t="s">
        <v>23258</v>
      </c>
      <c r="G2283" s="19"/>
    </row>
    <row r="2284">
      <c r="A2284" s="9" t="s">
        <v>23260</v>
      </c>
      <c r="B2284" s="18" t="s">
        <v>23261</v>
      </c>
      <c r="C2284" s="9" t="s">
        <v>23262</v>
      </c>
      <c r="D2284" s="9" t="s">
        <v>4572</v>
      </c>
      <c r="E2284" s="9"/>
      <c r="F2284" s="9" t="s">
        <v>23263</v>
      </c>
      <c r="G2284" s="19"/>
    </row>
    <row r="2285">
      <c r="A2285" s="9" t="s">
        <v>23260</v>
      </c>
      <c r="B2285" s="18" t="s">
        <v>23261</v>
      </c>
      <c r="C2285" s="9" t="s">
        <v>23264</v>
      </c>
      <c r="D2285" s="9" t="s">
        <v>294</v>
      </c>
      <c r="E2285" s="9"/>
      <c r="F2285" s="9" t="s">
        <v>23265</v>
      </c>
      <c r="G2285" s="19"/>
    </row>
    <row r="2286">
      <c r="A2286" s="9" t="s">
        <v>326</v>
      </c>
      <c r="B2286" s="18" t="s">
        <v>1206</v>
      </c>
      <c r="C2286" s="9" t="s">
        <v>23266</v>
      </c>
      <c r="D2286" s="9" t="s">
        <v>11308</v>
      </c>
      <c r="E2286" s="9"/>
      <c r="F2286" s="9" t="s">
        <v>23267</v>
      </c>
      <c r="G2286" s="19"/>
    </row>
    <row r="2287">
      <c r="A2287" s="9" t="s">
        <v>326</v>
      </c>
      <c r="B2287" s="18" t="s">
        <v>1206</v>
      </c>
      <c r="C2287" s="9" t="s">
        <v>1998</v>
      </c>
      <c r="D2287" s="9" t="s">
        <v>23268</v>
      </c>
      <c r="E2287" s="9"/>
      <c r="F2287" s="9" t="s">
        <v>23269</v>
      </c>
      <c r="G2287" s="19"/>
    </row>
    <row r="2288">
      <c r="A2288" s="9" t="s">
        <v>326</v>
      </c>
      <c r="B2288" s="18" t="s">
        <v>1206</v>
      </c>
      <c r="C2288" s="9" t="s">
        <v>1210</v>
      </c>
      <c r="D2288" s="9" t="s">
        <v>23270</v>
      </c>
      <c r="E2288" s="9" t="s">
        <v>23271</v>
      </c>
      <c r="F2288" s="9" t="s">
        <v>23272</v>
      </c>
      <c r="G2288" s="19"/>
    </row>
    <row r="2289">
      <c r="A2289" s="9" t="s">
        <v>326</v>
      </c>
      <c r="B2289" s="18" t="s">
        <v>1206</v>
      </c>
      <c r="C2289" s="9" t="s">
        <v>23273</v>
      </c>
      <c r="D2289" s="9" t="s">
        <v>23274</v>
      </c>
      <c r="E2289" s="9" t="s">
        <v>23275</v>
      </c>
      <c r="F2289" s="9" t="s">
        <v>23276</v>
      </c>
      <c r="G2289" s="19"/>
    </row>
    <row r="2290">
      <c r="A2290" s="9" t="s">
        <v>326</v>
      </c>
      <c r="B2290" s="18" t="s">
        <v>1206</v>
      </c>
      <c r="C2290" s="9" t="s">
        <v>23277</v>
      </c>
      <c r="D2290" s="9" t="s">
        <v>23278</v>
      </c>
      <c r="E2290" s="9"/>
      <c r="F2290" s="9" t="s">
        <v>23279</v>
      </c>
      <c r="G2290" s="19"/>
    </row>
    <row r="2291">
      <c r="A2291" s="9" t="s">
        <v>326</v>
      </c>
      <c r="B2291" s="18" t="s">
        <v>1206</v>
      </c>
      <c r="C2291" s="9" t="s">
        <v>1479</v>
      </c>
      <c r="D2291" s="9" t="s">
        <v>720</v>
      </c>
      <c r="E2291" s="9" t="s">
        <v>23280</v>
      </c>
      <c r="F2291" s="9" t="s">
        <v>23281</v>
      </c>
      <c r="G2291" s="19"/>
    </row>
    <row r="2292">
      <c r="A2292" s="9" t="s">
        <v>326</v>
      </c>
      <c r="B2292" s="18" t="s">
        <v>1206</v>
      </c>
      <c r="C2292" s="9" t="s">
        <v>676</v>
      </c>
      <c r="D2292" s="9" t="s">
        <v>674</v>
      </c>
      <c r="E2292" s="9" t="s">
        <v>23280</v>
      </c>
      <c r="F2292" s="9" t="s">
        <v>23282</v>
      </c>
      <c r="G2292" s="19"/>
    </row>
    <row r="2293">
      <c r="A2293" s="9" t="s">
        <v>326</v>
      </c>
      <c r="B2293" s="18" t="s">
        <v>1206</v>
      </c>
      <c r="C2293" s="9" t="s">
        <v>676</v>
      </c>
      <c r="D2293" s="9" t="s">
        <v>23283</v>
      </c>
      <c r="E2293" s="9"/>
      <c r="F2293" s="9" t="s">
        <v>23263</v>
      </c>
      <c r="G2293" s="19"/>
    </row>
    <row r="2294">
      <c r="A2294" s="9" t="s">
        <v>326</v>
      </c>
      <c r="B2294" s="18" t="s">
        <v>1206</v>
      </c>
      <c r="C2294" s="9" t="s">
        <v>23284</v>
      </c>
      <c r="D2294" s="9" t="s">
        <v>23285</v>
      </c>
      <c r="E2294" s="9"/>
      <c r="F2294" s="9" t="s">
        <v>23281</v>
      </c>
      <c r="G2294" s="19"/>
    </row>
    <row r="2295">
      <c r="A2295" s="9" t="s">
        <v>326</v>
      </c>
      <c r="B2295" s="18" t="s">
        <v>1206</v>
      </c>
      <c r="C2295" s="9" t="s">
        <v>7324</v>
      </c>
      <c r="D2295" s="9" t="s">
        <v>23286</v>
      </c>
      <c r="E2295" s="9" t="s">
        <v>23287</v>
      </c>
      <c r="F2295" s="9" t="s">
        <v>23288</v>
      </c>
      <c r="G2295" s="19"/>
    </row>
    <row r="2296">
      <c r="A2296" s="9" t="s">
        <v>326</v>
      </c>
      <c r="B2296" s="18" t="s">
        <v>1206</v>
      </c>
      <c r="C2296" s="9" t="s">
        <v>23289</v>
      </c>
      <c r="D2296" s="9" t="s">
        <v>23290</v>
      </c>
      <c r="E2296" s="9" t="s">
        <v>23287</v>
      </c>
      <c r="F2296" s="9" t="s">
        <v>23272</v>
      </c>
      <c r="G2296" s="19"/>
    </row>
    <row r="2297">
      <c r="A2297" s="9" t="s">
        <v>326</v>
      </c>
      <c r="B2297" s="18" t="s">
        <v>1206</v>
      </c>
      <c r="C2297" s="9" t="s">
        <v>1964</v>
      </c>
      <c r="D2297" s="9" t="s">
        <v>23291</v>
      </c>
      <c r="E2297" s="9"/>
      <c r="F2297" s="9" t="s">
        <v>23281</v>
      </c>
      <c r="G2297" s="19"/>
    </row>
    <row r="2298">
      <c r="A2298" s="9" t="s">
        <v>326</v>
      </c>
      <c r="B2298" s="18" t="s">
        <v>1215</v>
      </c>
      <c r="C2298" s="9" t="s">
        <v>1493</v>
      </c>
      <c r="D2298" s="9" t="s">
        <v>1494</v>
      </c>
      <c r="E2298" s="9"/>
      <c r="F2298" s="9" t="s">
        <v>23292</v>
      </c>
      <c r="G2298" s="19"/>
    </row>
    <row r="2299">
      <c r="A2299" s="9" t="s">
        <v>326</v>
      </c>
      <c r="B2299" s="18" t="s">
        <v>1215</v>
      </c>
      <c r="C2299" s="9" t="s">
        <v>23293</v>
      </c>
      <c r="D2299" s="9" t="s">
        <v>3198</v>
      </c>
      <c r="E2299" s="9"/>
      <c r="F2299" s="9" t="s">
        <v>23292</v>
      </c>
      <c r="G2299" s="19"/>
    </row>
    <row r="2300">
      <c r="A2300" s="9" t="s">
        <v>326</v>
      </c>
      <c r="B2300" s="18" t="s">
        <v>658</v>
      </c>
      <c r="C2300" s="9" t="s">
        <v>1246</v>
      </c>
      <c r="D2300" s="9" t="s">
        <v>1247</v>
      </c>
      <c r="E2300" s="9"/>
      <c r="F2300" s="9" t="s">
        <v>23294</v>
      </c>
      <c r="G2300" s="19"/>
    </row>
    <row r="2301">
      <c r="A2301" s="9" t="s">
        <v>326</v>
      </c>
      <c r="B2301" s="18" t="s">
        <v>658</v>
      </c>
      <c r="C2301" s="9" t="s">
        <v>872</v>
      </c>
      <c r="D2301" s="9" t="s">
        <v>1313</v>
      </c>
      <c r="E2301" s="9"/>
      <c r="F2301" s="9" t="s">
        <v>23295</v>
      </c>
      <c r="G2301" s="19"/>
    </row>
    <row r="2302">
      <c r="A2302" s="9" t="s">
        <v>326</v>
      </c>
      <c r="B2302" s="18" t="s">
        <v>658</v>
      </c>
      <c r="C2302" s="9" t="s">
        <v>1253</v>
      </c>
      <c r="D2302" s="9" t="s">
        <v>721</v>
      </c>
      <c r="E2302" s="9"/>
      <c r="F2302" s="9" t="s">
        <v>23295</v>
      </c>
      <c r="G2302" s="19"/>
    </row>
    <row r="2303">
      <c r="A2303" s="9" t="s">
        <v>326</v>
      </c>
      <c r="B2303" s="18" t="s">
        <v>658</v>
      </c>
      <c r="C2303" s="9" t="s">
        <v>23296</v>
      </c>
      <c r="D2303" s="9" t="s">
        <v>23297</v>
      </c>
      <c r="E2303" s="9"/>
      <c r="F2303" s="9" t="s">
        <v>23298</v>
      </c>
      <c r="G2303" s="19"/>
    </row>
    <row r="2304">
      <c r="A2304" s="9" t="s">
        <v>4540</v>
      </c>
      <c r="B2304" s="18" t="s">
        <v>6343</v>
      </c>
      <c r="C2304" s="9" t="s">
        <v>5469</v>
      </c>
      <c r="D2304" s="9" t="s">
        <v>6344</v>
      </c>
      <c r="E2304" s="9"/>
      <c r="F2304" s="9" t="s">
        <v>23299</v>
      </c>
      <c r="G2304" s="19"/>
    </row>
    <row r="2305">
      <c r="A2305" s="9" t="s">
        <v>2562</v>
      </c>
      <c r="B2305" s="18" t="s">
        <v>2563</v>
      </c>
      <c r="C2305" s="9" t="s">
        <v>2564</v>
      </c>
      <c r="D2305" s="9" t="s">
        <v>2569</v>
      </c>
      <c r="E2305" s="9"/>
      <c r="F2305" s="9" t="s">
        <v>23300</v>
      </c>
      <c r="G2305" s="19"/>
    </row>
    <row r="2306">
      <c r="A2306" s="9" t="s">
        <v>6787</v>
      </c>
      <c r="B2306" s="18" t="s">
        <v>23301</v>
      </c>
      <c r="C2306" s="9" t="s">
        <v>23302</v>
      </c>
      <c r="D2306" s="9" t="s">
        <v>23303</v>
      </c>
      <c r="E2306" s="9"/>
      <c r="F2306" s="9" t="s">
        <v>23304</v>
      </c>
      <c r="G2306" s="19"/>
    </row>
    <row r="2307">
      <c r="A2307" s="9" t="s">
        <v>6787</v>
      </c>
      <c r="B2307" s="18" t="s">
        <v>23305</v>
      </c>
      <c r="C2307" s="9" t="s">
        <v>23306</v>
      </c>
      <c r="D2307" s="9" t="s">
        <v>23307</v>
      </c>
      <c r="E2307" s="9" t="s">
        <v>23308</v>
      </c>
      <c r="F2307" s="9" t="s">
        <v>23309</v>
      </c>
      <c r="G2307" s="19"/>
    </row>
    <row r="2308">
      <c r="A2308" s="9" t="s">
        <v>6787</v>
      </c>
      <c r="B2308" s="18" t="s">
        <v>23310</v>
      </c>
      <c r="C2308" s="9" t="s">
        <v>23311</v>
      </c>
      <c r="D2308" s="9" t="s">
        <v>23312</v>
      </c>
      <c r="E2308" s="9" t="s">
        <v>23313</v>
      </c>
      <c r="F2308" s="9" t="s">
        <v>23309</v>
      </c>
      <c r="G2308" s="19"/>
    </row>
    <row r="2309">
      <c r="A2309" s="9" t="s">
        <v>6787</v>
      </c>
      <c r="B2309" s="18" t="s">
        <v>23310</v>
      </c>
      <c r="C2309" s="9" t="s">
        <v>23314</v>
      </c>
      <c r="D2309" s="9" t="s">
        <v>23315</v>
      </c>
      <c r="E2309" s="9" t="s">
        <v>23316</v>
      </c>
      <c r="F2309" s="9" t="s">
        <v>23317</v>
      </c>
      <c r="G2309" s="19"/>
    </row>
    <row r="2310">
      <c r="A2310" s="9" t="s">
        <v>6787</v>
      </c>
      <c r="B2310" s="18" t="s">
        <v>23310</v>
      </c>
      <c r="C2310" s="9" t="s">
        <v>23314</v>
      </c>
      <c r="D2310" s="9" t="s">
        <v>23318</v>
      </c>
      <c r="E2310" s="9" t="s">
        <v>23316</v>
      </c>
      <c r="F2310" s="9" t="s">
        <v>23309</v>
      </c>
      <c r="G2310" s="19"/>
    </row>
    <row r="2311">
      <c r="A2311" s="9" t="s">
        <v>6787</v>
      </c>
      <c r="B2311" s="18" t="s">
        <v>23319</v>
      </c>
      <c r="C2311" s="9" t="s">
        <v>23320</v>
      </c>
      <c r="D2311" s="9" t="s">
        <v>23321</v>
      </c>
      <c r="E2311" s="9"/>
      <c r="F2311" s="9" t="s">
        <v>23309</v>
      </c>
      <c r="G2311" s="19"/>
    </row>
    <row r="2312">
      <c r="A2312" s="9" t="s">
        <v>6787</v>
      </c>
      <c r="B2312" s="18" t="s">
        <v>23319</v>
      </c>
      <c r="C2312" s="9" t="s">
        <v>23322</v>
      </c>
      <c r="D2312" s="9" t="s">
        <v>23323</v>
      </c>
      <c r="E2312" s="9"/>
      <c r="F2312" s="9" t="s">
        <v>23309</v>
      </c>
      <c r="G2312" s="19"/>
    </row>
    <row r="2313">
      <c r="A2313" s="9" t="s">
        <v>6787</v>
      </c>
      <c r="B2313" s="18" t="s">
        <v>23319</v>
      </c>
      <c r="C2313" s="9" t="s">
        <v>23324</v>
      </c>
      <c r="D2313" s="9" t="s">
        <v>23325</v>
      </c>
      <c r="E2313" s="9" t="s">
        <v>23313</v>
      </c>
      <c r="F2313" s="9" t="s">
        <v>23309</v>
      </c>
      <c r="G2313" s="19"/>
    </row>
    <row r="2314">
      <c r="A2314" s="9" t="s">
        <v>6787</v>
      </c>
      <c r="B2314" s="18" t="s">
        <v>23319</v>
      </c>
      <c r="C2314" s="9" t="s">
        <v>23326</v>
      </c>
      <c r="D2314" s="9" t="s">
        <v>23327</v>
      </c>
      <c r="E2314" s="9" t="s">
        <v>23313</v>
      </c>
      <c r="F2314" s="9" t="s">
        <v>23309</v>
      </c>
      <c r="G2314" s="19"/>
    </row>
    <row r="2315">
      <c r="A2315" s="9" t="s">
        <v>6787</v>
      </c>
      <c r="B2315" s="18" t="s">
        <v>23319</v>
      </c>
      <c r="C2315" s="9" t="s">
        <v>23326</v>
      </c>
      <c r="D2315" s="9" t="s">
        <v>23328</v>
      </c>
      <c r="E2315" s="9" t="s">
        <v>23313</v>
      </c>
      <c r="F2315" s="9" t="s">
        <v>23309</v>
      </c>
      <c r="G2315" s="19"/>
    </row>
    <row r="2316">
      <c r="A2316" s="9" t="s">
        <v>6787</v>
      </c>
      <c r="B2316" s="18" t="s">
        <v>23319</v>
      </c>
      <c r="C2316" s="9" t="s">
        <v>23329</v>
      </c>
      <c r="D2316" s="9" t="s">
        <v>23330</v>
      </c>
      <c r="E2316" s="9" t="s">
        <v>14213</v>
      </c>
      <c r="F2316" s="9" t="s">
        <v>23317</v>
      </c>
      <c r="G2316" s="19"/>
    </row>
    <row r="2317">
      <c r="A2317" s="9" t="s">
        <v>6787</v>
      </c>
      <c r="B2317" s="18" t="s">
        <v>23319</v>
      </c>
      <c r="C2317" s="9" t="s">
        <v>23329</v>
      </c>
      <c r="D2317" s="9" t="s">
        <v>23331</v>
      </c>
      <c r="E2317" s="9" t="s">
        <v>23313</v>
      </c>
      <c r="F2317" s="9" t="s">
        <v>23309</v>
      </c>
      <c r="G2317" s="19"/>
    </row>
    <row r="2318">
      <c r="A2318" s="9" t="s">
        <v>6787</v>
      </c>
      <c r="B2318" s="18" t="s">
        <v>23332</v>
      </c>
      <c r="C2318" s="9" t="s">
        <v>23333</v>
      </c>
      <c r="D2318" s="9" t="s">
        <v>23334</v>
      </c>
      <c r="E2318" s="9"/>
      <c r="F2318" s="9" t="s">
        <v>23309</v>
      </c>
      <c r="G2318" s="19"/>
    </row>
    <row r="2319">
      <c r="A2319" s="9" t="s">
        <v>988</v>
      </c>
      <c r="B2319" s="18" t="s">
        <v>23335</v>
      </c>
      <c r="C2319" s="9" t="s">
        <v>23336</v>
      </c>
      <c r="D2319" s="9" t="s">
        <v>23337</v>
      </c>
      <c r="E2319" s="9" t="s">
        <v>23338</v>
      </c>
      <c r="F2319" s="9" t="s">
        <v>23339</v>
      </c>
      <c r="G2319" s="19"/>
    </row>
    <row r="2320">
      <c r="A2320" s="9" t="s">
        <v>988</v>
      </c>
      <c r="B2320" s="18" t="s">
        <v>23335</v>
      </c>
      <c r="C2320" s="9" t="s">
        <v>23340</v>
      </c>
      <c r="D2320" s="9" t="s">
        <v>23341</v>
      </c>
      <c r="E2320" s="9" t="s">
        <v>23342</v>
      </c>
      <c r="F2320" s="9" t="s">
        <v>23339</v>
      </c>
      <c r="G2320" s="19"/>
    </row>
    <row r="2321">
      <c r="A2321" s="9" t="s">
        <v>988</v>
      </c>
      <c r="B2321" s="18" t="s">
        <v>22614</v>
      </c>
      <c r="C2321" s="9" t="s">
        <v>23343</v>
      </c>
      <c r="D2321" s="9" t="s">
        <v>23344</v>
      </c>
      <c r="E2321" s="9" t="s">
        <v>23345</v>
      </c>
      <c r="F2321" s="9" t="s">
        <v>23346</v>
      </c>
      <c r="G2321" s="19"/>
    </row>
    <row r="2322">
      <c r="A2322" s="9" t="s">
        <v>1035</v>
      </c>
      <c r="B2322" s="18" t="s">
        <v>6739</v>
      </c>
      <c r="C2322" s="9" t="s">
        <v>8156</v>
      </c>
      <c r="D2322" s="9" t="s">
        <v>12519</v>
      </c>
      <c r="E2322" s="9" t="s">
        <v>12520</v>
      </c>
      <c r="F2322" s="9" t="s">
        <v>23309</v>
      </c>
      <c r="G2322" s="19"/>
    </row>
    <row r="2323">
      <c r="A2323" s="9" t="s">
        <v>566</v>
      </c>
      <c r="B2323" s="18" t="s">
        <v>23347</v>
      </c>
      <c r="C2323" s="9" t="s">
        <v>23348</v>
      </c>
      <c r="D2323" s="9" t="s">
        <v>23349</v>
      </c>
      <c r="E2323" s="9"/>
      <c r="F2323" s="9" t="s">
        <v>23350</v>
      </c>
      <c r="G2323" s="19"/>
    </row>
    <row r="2324">
      <c r="A2324" s="9" t="s">
        <v>566</v>
      </c>
      <c r="B2324" s="18" t="s">
        <v>23347</v>
      </c>
      <c r="C2324" s="9" t="s">
        <v>23348</v>
      </c>
      <c r="D2324" s="9" t="s">
        <v>23351</v>
      </c>
      <c r="E2324" s="9"/>
      <c r="F2324" s="9" t="s">
        <v>23352</v>
      </c>
      <c r="G2324" s="19"/>
    </row>
    <row r="2325">
      <c r="A2325" s="9" t="s">
        <v>566</v>
      </c>
      <c r="B2325" s="18" t="s">
        <v>23347</v>
      </c>
      <c r="C2325" s="9" t="s">
        <v>23348</v>
      </c>
      <c r="D2325" s="9" t="s">
        <v>23353</v>
      </c>
      <c r="E2325" s="9"/>
      <c r="F2325" s="9" t="s">
        <v>23354</v>
      </c>
      <c r="G2325" s="19"/>
    </row>
    <row r="2326">
      <c r="A2326" s="9" t="s">
        <v>566</v>
      </c>
      <c r="B2326" s="18" t="s">
        <v>23347</v>
      </c>
      <c r="C2326" s="9" t="s">
        <v>23348</v>
      </c>
      <c r="D2326" s="9" t="s">
        <v>23355</v>
      </c>
      <c r="E2326" s="9"/>
      <c r="F2326" s="9" t="s">
        <v>23356</v>
      </c>
      <c r="G2326" s="19"/>
    </row>
    <row r="2327">
      <c r="A2327" s="9" t="s">
        <v>566</v>
      </c>
      <c r="B2327" s="18" t="s">
        <v>23347</v>
      </c>
      <c r="C2327" s="9" t="s">
        <v>23348</v>
      </c>
      <c r="D2327" s="9" t="s">
        <v>23357</v>
      </c>
      <c r="E2327" s="9"/>
      <c r="F2327" s="9" t="s">
        <v>23358</v>
      </c>
      <c r="G2327" s="19"/>
    </row>
    <row r="2328">
      <c r="A2328" s="9" t="s">
        <v>566</v>
      </c>
      <c r="B2328" s="18" t="s">
        <v>23347</v>
      </c>
      <c r="C2328" s="9" t="s">
        <v>23348</v>
      </c>
      <c r="D2328" s="9" t="s">
        <v>23359</v>
      </c>
      <c r="E2328" s="9"/>
      <c r="F2328" s="9" t="s">
        <v>23360</v>
      </c>
      <c r="G2328" s="19"/>
    </row>
    <row r="2329">
      <c r="A2329" s="9" t="s">
        <v>566</v>
      </c>
      <c r="B2329" s="18" t="s">
        <v>23347</v>
      </c>
      <c r="C2329" s="9" t="s">
        <v>23348</v>
      </c>
      <c r="D2329" s="9" t="s">
        <v>23361</v>
      </c>
      <c r="E2329" s="9"/>
      <c r="F2329" s="9" t="s">
        <v>23362</v>
      </c>
      <c r="G2329" s="19"/>
    </row>
    <row r="2330">
      <c r="A2330" s="9" t="s">
        <v>566</v>
      </c>
      <c r="B2330" s="18" t="s">
        <v>23347</v>
      </c>
      <c r="C2330" s="9" t="s">
        <v>23348</v>
      </c>
      <c r="D2330" s="9" t="s">
        <v>23363</v>
      </c>
      <c r="E2330" s="9"/>
      <c r="F2330" s="9" t="s">
        <v>23364</v>
      </c>
      <c r="G2330" s="19"/>
    </row>
    <row r="2331">
      <c r="A2331" s="9" t="s">
        <v>566</v>
      </c>
      <c r="B2331" s="18" t="s">
        <v>23347</v>
      </c>
      <c r="C2331" s="9" t="s">
        <v>23348</v>
      </c>
      <c r="D2331" s="9" t="s">
        <v>23365</v>
      </c>
      <c r="E2331" s="9"/>
      <c r="F2331" s="9" t="s">
        <v>23358</v>
      </c>
      <c r="G2331" s="19"/>
    </row>
    <row r="2332">
      <c r="A2332" s="9" t="s">
        <v>566</v>
      </c>
      <c r="B2332" s="18" t="s">
        <v>23347</v>
      </c>
      <c r="C2332" s="9" t="s">
        <v>23348</v>
      </c>
      <c r="D2332" s="9" t="s">
        <v>23366</v>
      </c>
      <c r="E2332" s="9" t="s">
        <v>23367</v>
      </c>
      <c r="F2332" s="9" t="s">
        <v>23368</v>
      </c>
      <c r="G2332" s="19"/>
    </row>
    <row r="2333">
      <c r="A2333" s="9" t="s">
        <v>566</v>
      </c>
      <c r="B2333" s="18" t="s">
        <v>23347</v>
      </c>
      <c r="C2333" s="9" t="s">
        <v>23369</v>
      </c>
      <c r="D2333" s="9" t="s">
        <v>23370</v>
      </c>
      <c r="E2333" s="9" t="s">
        <v>23367</v>
      </c>
      <c r="F2333" s="9" t="s">
        <v>23371</v>
      </c>
      <c r="G2333" s="19"/>
    </row>
    <row r="2334">
      <c r="A2334" s="9" t="s">
        <v>566</v>
      </c>
      <c r="B2334" s="18" t="s">
        <v>23347</v>
      </c>
      <c r="C2334" s="9" t="s">
        <v>23369</v>
      </c>
      <c r="D2334" s="9" t="s">
        <v>23372</v>
      </c>
      <c r="E2334" s="9"/>
      <c r="F2334" s="9" t="s">
        <v>23373</v>
      </c>
      <c r="G2334" s="19"/>
    </row>
    <row r="2335">
      <c r="A2335" s="60" t="s">
        <v>366</v>
      </c>
    </row>
    <row r="2336">
      <c r="A2336" s="9" t="s">
        <v>326</v>
      </c>
      <c r="B2336" s="18" t="s">
        <v>864</v>
      </c>
      <c r="C2336" s="9"/>
      <c r="D2336" s="9"/>
      <c r="E2336" s="9"/>
      <c r="F2336" s="9" t="s">
        <v>23374</v>
      </c>
      <c r="G2336" s="19"/>
    </row>
    <row r="2337">
      <c r="A2337" s="9" t="s">
        <v>326</v>
      </c>
      <c r="B2337" s="18" t="s">
        <v>658</v>
      </c>
      <c r="C2337" s="9"/>
      <c r="D2337" s="9"/>
      <c r="E2337" s="9"/>
      <c r="F2337" s="9" t="s">
        <v>23374</v>
      </c>
      <c r="G2337" s="19"/>
    </row>
    <row r="2338">
      <c r="A2338" s="9" t="s">
        <v>230</v>
      </c>
      <c r="B2338" s="18" t="s">
        <v>10943</v>
      </c>
      <c r="C2338" s="9"/>
      <c r="D2338" s="9"/>
      <c r="E2338" s="9"/>
      <c r="F2338" s="9" t="s">
        <v>23375</v>
      </c>
      <c r="G2338" s="19"/>
    </row>
    <row r="2339">
      <c r="A2339" s="9" t="s">
        <v>248</v>
      </c>
      <c r="B2339" s="18" t="s">
        <v>5996</v>
      </c>
      <c r="C2339" s="9"/>
      <c r="D2339" s="9"/>
      <c r="E2339" s="9"/>
      <c r="F2339" s="9" t="s">
        <v>23376</v>
      </c>
      <c r="G2339" s="19"/>
    </row>
    <row r="2340">
      <c r="A2340" s="190" t="s">
        <v>23377</v>
      </c>
    </row>
    <row r="2341">
      <c r="A2341" s="9" t="s">
        <v>248</v>
      </c>
      <c r="B2341" s="18" t="s">
        <v>249</v>
      </c>
      <c r="C2341" s="9" t="s">
        <v>4913</v>
      </c>
      <c r="D2341" s="9" t="s">
        <v>23378</v>
      </c>
      <c r="E2341" s="9"/>
      <c r="F2341" s="9" t="s">
        <v>23376</v>
      </c>
      <c r="G2341" s="19"/>
    </row>
    <row r="2342">
      <c r="A2342" s="190" t="s">
        <v>23379</v>
      </c>
    </row>
    <row r="2343">
      <c r="A2343" s="9" t="s">
        <v>388</v>
      </c>
      <c r="B2343" s="18" t="s">
        <v>1010</v>
      </c>
      <c r="C2343" s="9"/>
      <c r="D2343" s="9"/>
      <c r="E2343" s="9" t="s">
        <v>23380</v>
      </c>
      <c r="F2343" s="9"/>
      <c r="G2343" s="19"/>
    </row>
    <row r="2344">
      <c r="A2344" s="190" t="s">
        <v>23381</v>
      </c>
    </row>
    <row r="2345">
      <c r="A2345" s="9" t="s">
        <v>687</v>
      </c>
      <c r="B2345" s="18" t="s">
        <v>1638</v>
      </c>
      <c r="C2345" s="9" t="s">
        <v>23382</v>
      </c>
      <c r="D2345" s="9" t="s">
        <v>21301</v>
      </c>
      <c r="E2345" s="9"/>
      <c r="F2345" s="9" t="s">
        <v>23383</v>
      </c>
      <c r="G2345" s="19"/>
    </row>
    <row r="2346">
      <c r="A2346" s="9" t="s">
        <v>248</v>
      </c>
      <c r="B2346" s="18" t="s">
        <v>16996</v>
      </c>
      <c r="C2346" s="9" t="s">
        <v>6703</v>
      </c>
      <c r="D2346" s="9" t="s">
        <v>23384</v>
      </c>
      <c r="E2346" s="9"/>
      <c r="F2346" s="9" t="s">
        <v>23385</v>
      </c>
      <c r="G2346" s="19"/>
    </row>
    <row r="2347">
      <c r="A2347" s="9" t="s">
        <v>248</v>
      </c>
      <c r="B2347" s="18" t="s">
        <v>7691</v>
      </c>
      <c r="C2347" s="9" t="s">
        <v>4581</v>
      </c>
      <c r="D2347" s="9" t="s">
        <v>23386</v>
      </c>
      <c r="E2347" s="9"/>
      <c r="F2347" s="9" t="s">
        <v>23387</v>
      </c>
      <c r="G2347" s="19"/>
    </row>
    <row r="2348">
      <c r="A2348" s="9" t="s">
        <v>248</v>
      </c>
      <c r="B2348" s="18" t="s">
        <v>7691</v>
      </c>
      <c r="C2348" s="9" t="s">
        <v>4581</v>
      </c>
      <c r="D2348" s="9" t="s">
        <v>23388</v>
      </c>
      <c r="E2348" s="9"/>
      <c r="F2348" s="9" t="s">
        <v>23389</v>
      </c>
      <c r="G2348" s="19"/>
    </row>
    <row r="2349">
      <c r="A2349" s="9" t="s">
        <v>248</v>
      </c>
      <c r="B2349" s="18" t="s">
        <v>22841</v>
      </c>
      <c r="C2349" s="9" t="s">
        <v>4581</v>
      </c>
      <c r="D2349" s="9" t="s">
        <v>23390</v>
      </c>
      <c r="E2349" s="9"/>
      <c r="F2349" s="9" t="s">
        <v>23391</v>
      </c>
      <c r="G2349" s="19"/>
    </row>
    <row r="2350">
      <c r="A2350" s="9" t="s">
        <v>248</v>
      </c>
      <c r="B2350" s="18" t="s">
        <v>6924</v>
      </c>
      <c r="C2350" s="9" t="s">
        <v>4581</v>
      </c>
      <c r="D2350" s="9" t="s">
        <v>23392</v>
      </c>
      <c r="E2350" s="9"/>
      <c r="F2350" s="9" t="s">
        <v>23393</v>
      </c>
      <c r="G2350" s="19"/>
    </row>
    <row r="2351">
      <c r="A2351" s="9" t="s">
        <v>248</v>
      </c>
      <c r="B2351" s="18" t="s">
        <v>6924</v>
      </c>
      <c r="C2351" s="9" t="s">
        <v>4581</v>
      </c>
      <c r="D2351" s="9" t="s">
        <v>23394</v>
      </c>
      <c r="E2351" s="9"/>
      <c r="F2351" s="9" t="s">
        <v>23393</v>
      </c>
      <c r="G2351" s="19"/>
    </row>
    <row r="2352">
      <c r="A2352" s="9" t="s">
        <v>248</v>
      </c>
      <c r="B2352" s="18" t="s">
        <v>6924</v>
      </c>
      <c r="C2352" s="9" t="s">
        <v>4581</v>
      </c>
      <c r="D2352" s="9" t="s">
        <v>23395</v>
      </c>
      <c r="E2352" s="9"/>
      <c r="F2352" s="9" t="s">
        <v>23393</v>
      </c>
      <c r="G2352" s="19"/>
    </row>
    <row r="2353">
      <c r="A2353" s="9" t="s">
        <v>248</v>
      </c>
      <c r="B2353" s="18" t="s">
        <v>5459</v>
      </c>
      <c r="C2353" s="9" t="s">
        <v>4497</v>
      </c>
      <c r="D2353" s="9" t="s">
        <v>23396</v>
      </c>
      <c r="E2353" s="9"/>
      <c r="F2353" s="9" t="s">
        <v>23397</v>
      </c>
      <c r="G2353" s="19"/>
    </row>
    <row r="2354">
      <c r="A2354" s="9" t="s">
        <v>248</v>
      </c>
      <c r="B2354" s="18" t="s">
        <v>5459</v>
      </c>
      <c r="C2354" s="9" t="s">
        <v>4497</v>
      </c>
      <c r="D2354" s="9" t="s">
        <v>21618</v>
      </c>
      <c r="E2354" s="9"/>
      <c r="F2354" s="9" t="s">
        <v>23398</v>
      </c>
      <c r="G2354" s="19"/>
    </row>
    <row r="2355">
      <c r="A2355" s="9" t="s">
        <v>248</v>
      </c>
      <c r="B2355" s="18" t="s">
        <v>5459</v>
      </c>
      <c r="C2355" s="9" t="s">
        <v>4497</v>
      </c>
      <c r="D2355" s="9" t="s">
        <v>21869</v>
      </c>
      <c r="E2355" s="9"/>
      <c r="F2355" s="9" t="s">
        <v>18398</v>
      </c>
      <c r="G2355" s="19"/>
    </row>
    <row r="2356">
      <c r="A2356" s="9" t="s">
        <v>248</v>
      </c>
      <c r="B2356" s="18" t="s">
        <v>5459</v>
      </c>
      <c r="C2356" s="9" t="s">
        <v>4504</v>
      </c>
      <c r="D2356" s="9" t="s">
        <v>13604</v>
      </c>
      <c r="E2356" s="9"/>
      <c r="F2356" s="9" t="s">
        <v>23399</v>
      </c>
      <c r="G2356" s="19"/>
    </row>
    <row r="2357">
      <c r="A2357" s="9" t="s">
        <v>248</v>
      </c>
      <c r="B2357" s="18" t="s">
        <v>5459</v>
      </c>
      <c r="C2357" s="9" t="s">
        <v>4504</v>
      </c>
      <c r="D2357" s="9" t="s">
        <v>20429</v>
      </c>
      <c r="E2357" s="9" t="s">
        <v>23400</v>
      </c>
      <c r="F2357" s="9" t="s">
        <v>23401</v>
      </c>
      <c r="G2357" s="19"/>
    </row>
    <row r="2358">
      <c r="A2358" s="9" t="s">
        <v>248</v>
      </c>
      <c r="B2358" s="18" t="s">
        <v>5459</v>
      </c>
      <c r="C2358" s="9" t="s">
        <v>4509</v>
      </c>
      <c r="D2358" s="9" t="s">
        <v>23402</v>
      </c>
      <c r="E2358" s="9"/>
      <c r="F2358" s="9" t="s">
        <v>23403</v>
      </c>
      <c r="G2358" s="19"/>
    </row>
    <row r="2359">
      <c r="A2359" s="9" t="s">
        <v>248</v>
      </c>
      <c r="B2359" s="18" t="s">
        <v>5459</v>
      </c>
      <c r="C2359" s="9" t="s">
        <v>23404</v>
      </c>
      <c r="D2359" s="9" t="s">
        <v>23405</v>
      </c>
      <c r="E2359" s="9"/>
      <c r="F2359" s="9" t="s">
        <v>23406</v>
      </c>
      <c r="G2359" s="19"/>
    </row>
    <row r="2360">
      <c r="A2360" s="9" t="s">
        <v>248</v>
      </c>
      <c r="B2360" s="18" t="s">
        <v>5459</v>
      </c>
      <c r="C2360" s="9" t="s">
        <v>13084</v>
      </c>
      <c r="D2360" s="9" t="s">
        <v>23407</v>
      </c>
      <c r="E2360" s="9"/>
      <c r="F2360" s="9" t="s">
        <v>23398</v>
      </c>
      <c r="G2360" s="19"/>
    </row>
    <row r="2361">
      <c r="A2361" s="190" t="s">
        <v>23408</v>
      </c>
    </row>
    <row r="2362">
      <c r="A2362" s="9" t="s">
        <v>326</v>
      </c>
      <c r="B2362" s="18" t="s">
        <v>658</v>
      </c>
      <c r="C2362" s="9"/>
      <c r="D2362" s="9"/>
      <c r="E2362" s="9"/>
      <c r="F2362" s="9"/>
      <c r="G2362" s="19"/>
    </row>
    <row r="2363">
      <c r="A2363" s="9" t="s">
        <v>2562</v>
      </c>
      <c r="B2363" s="18" t="s">
        <v>7411</v>
      </c>
      <c r="C2363" s="9" t="s">
        <v>23409</v>
      </c>
      <c r="D2363" s="9" t="s">
        <v>23410</v>
      </c>
      <c r="E2363" s="9"/>
      <c r="F2363" s="9" t="s">
        <v>23411</v>
      </c>
      <c r="G2363" s="19"/>
    </row>
    <row r="2364">
      <c r="A2364" s="9" t="s">
        <v>23412</v>
      </c>
      <c r="B2364" s="18" t="s">
        <v>23413</v>
      </c>
      <c r="C2364" s="9"/>
      <c r="D2364" s="9"/>
      <c r="E2364" s="9"/>
      <c r="F2364" s="9" t="s">
        <v>23414</v>
      </c>
      <c r="G2364" s="19"/>
    </row>
    <row r="2365">
      <c r="A2365" s="9" t="s">
        <v>388</v>
      </c>
      <c r="B2365" s="18" t="s">
        <v>1010</v>
      </c>
      <c r="C2365" s="9" t="s">
        <v>10856</v>
      </c>
      <c r="D2365" s="9" t="s">
        <v>10857</v>
      </c>
      <c r="E2365" s="9"/>
      <c r="F2365" s="9" t="s">
        <v>10760</v>
      </c>
      <c r="G2365" s="19"/>
    </row>
    <row r="2366">
      <c r="A2366" s="9" t="s">
        <v>388</v>
      </c>
      <c r="B2366" s="18" t="s">
        <v>1010</v>
      </c>
      <c r="C2366" s="9" t="s">
        <v>10822</v>
      </c>
      <c r="D2366" s="9" t="s">
        <v>10823</v>
      </c>
      <c r="E2366" s="9"/>
      <c r="F2366" s="9" t="s">
        <v>23414</v>
      </c>
      <c r="G2366" s="19"/>
    </row>
    <row r="2367">
      <c r="A2367" s="9" t="s">
        <v>388</v>
      </c>
      <c r="B2367" s="18" t="s">
        <v>1010</v>
      </c>
      <c r="C2367" s="9" t="s">
        <v>10636</v>
      </c>
      <c r="D2367" s="9" t="s">
        <v>23415</v>
      </c>
      <c r="E2367" s="9" t="s">
        <v>11852</v>
      </c>
      <c r="F2367" s="9" t="s">
        <v>23416</v>
      </c>
      <c r="G2367" s="19"/>
    </row>
    <row r="2368">
      <c r="A2368" s="190" t="s">
        <v>23417</v>
      </c>
    </row>
    <row r="2369">
      <c r="A2369" s="9" t="s">
        <v>306</v>
      </c>
      <c r="B2369" s="18" t="s">
        <v>4962</v>
      </c>
      <c r="C2369" s="9" t="s">
        <v>5738</v>
      </c>
      <c r="D2369" s="9" t="s">
        <v>23418</v>
      </c>
      <c r="E2369" s="9" t="s">
        <v>23419</v>
      </c>
      <c r="F2369" s="9" t="s">
        <v>23420</v>
      </c>
      <c r="G2369" s="19"/>
    </row>
    <row r="2370">
      <c r="A2370" s="9" t="s">
        <v>306</v>
      </c>
      <c r="B2370" s="18" t="s">
        <v>4962</v>
      </c>
      <c r="C2370" s="9" t="s">
        <v>5569</v>
      </c>
      <c r="D2370" s="9" t="s">
        <v>23421</v>
      </c>
      <c r="E2370" s="9" t="s">
        <v>23422</v>
      </c>
      <c r="F2370" s="9" t="s">
        <v>23420</v>
      </c>
      <c r="G2370" s="19"/>
    </row>
    <row r="2371">
      <c r="A2371" s="9" t="s">
        <v>248</v>
      </c>
      <c r="B2371" s="18" t="s">
        <v>5459</v>
      </c>
      <c r="C2371" s="9" t="s">
        <v>4504</v>
      </c>
      <c r="D2371" s="9" t="s">
        <v>9709</v>
      </c>
      <c r="E2371" s="9"/>
      <c r="F2371" s="9" t="s">
        <v>23423</v>
      </c>
      <c r="G2371" s="19"/>
    </row>
    <row r="2372">
      <c r="A2372" s="190" t="s">
        <v>23424</v>
      </c>
    </row>
    <row r="2373">
      <c r="A2373" s="9" t="s">
        <v>23425</v>
      </c>
      <c r="B2373" s="18" t="s">
        <v>23426</v>
      </c>
      <c r="C2373" s="9"/>
      <c r="D2373" s="9"/>
      <c r="E2373" s="9"/>
      <c r="F2373" s="9" t="s">
        <v>23427</v>
      </c>
      <c r="G2373" s="19"/>
    </row>
    <row r="2374">
      <c r="A2374" s="9" t="s">
        <v>4788</v>
      </c>
      <c r="B2374" s="18" t="s">
        <v>7260</v>
      </c>
      <c r="C2374" s="9" t="s">
        <v>7255</v>
      </c>
      <c r="D2374" s="9" t="s">
        <v>368</v>
      </c>
      <c r="E2374" s="9"/>
      <c r="F2374" s="9" t="s">
        <v>23428</v>
      </c>
      <c r="G2374" s="19"/>
    </row>
    <row r="2375">
      <c r="A2375" s="9" t="s">
        <v>316</v>
      </c>
      <c r="B2375" s="18" t="s">
        <v>6023</v>
      </c>
      <c r="C2375" s="9" t="s">
        <v>23429</v>
      </c>
      <c r="D2375" s="9" t="s">
        <v>15201</v>
      </c>
      <c r="E2375" s="9" t="s">
        <v>23430</v>
      </c>
      <c r="F2375" s="9" t="s">
        <v>23431</v>
      </c>
      <c r="G2375" s="19"/>
    </row>
    <row r="2376">
      <c r="A2376" s="9" t="s">
        <v>316</v>
      </c>
      <c r="B2376" s="18" t="s">
        <v>6023</v>
      </c>
      <c r="C2376" s="9" t="s">
        <v>23432</v>
      </c>
      <c r="D2376" s="9" t="s">
        <v>1190</v>
      </c>
      <c r="E2376" s="9" t="s">
        <v>23433</v>
      </c>
      <c r="F2376" s="9" t="s">
        <v>23431</v>
      </c>
      <c r="G2376" s="19"/>
    </row>
    <row r="2377">
      <c r="A2377" s="9" t="s">
        <v>234</v>
      </c>
      <c r="B2377" s="18" t="s">
        <v>13874</v>
      </c>
      <c r="C2377" s="9" t="s">
        <v>14052</v>
      </c>
      <c r="D2377" s="9" t="s">
        <v>23434</v>
      </c>
      <c r="E2377" s="9"/>
      <c r="F2377" s="9" t="s">
        <v>23431</v>
      </c>
      <c r="G2377" s="19"/>
    </row>
    <row r="2378">
      <c r="A2378" s="9" t="s">
        <v>234</v>
      </c>
      <c r="B2378" s="18" t="s">
        <v>13874</v>
      </c>
      <c r="C2378" s="9" t="s">
        <v>14052</v>
      </c>
      <c r="D2378" s="9" t="s">
        <v>23435</v>
      </c>
      <c r="E2378" s="9"/>
      <c r="F2378" s="9" t="s">
        <v>23431</v>
      </c>
      <c r="G2378" s="19"/>
    </row>
    <row r="2379">
      <c r="A2379" s="9" t="s">
        <v>234</v>
      </c>
      <c r="B2379" s="18" t="s">
        <v>13874</v>
      </c>
      <c r="C2379" s="9" t="s">
        <v>14052</v>
      </c>
      <c r="D2379" s="9" t="s">
        <v>14053</v>
      </c>
      <c r="E2379" s="9"/>
      <c r="F2379" s="9" t="s">
        <v>23431</v>
      </c>
      <c r="G2379" s="19"/>
    </row>
    <row r="2380">
      <c r="A2380" s="9" t="s">
        <v>234</v>
      </c>
      <c r="B2380" s="18" t="s">
        <v>13874</v>
      </c>
      <c r="C2380" s="9" t="s">
        <v>14052</v>
      </c>
      <c r="D2380" s="9" t="s">
        <v>15399</v>
      </c>
      <c r="E2380" s="9"/>
      <c r="F2380" s="9" t="s">
        <v>23436</v>
      </c>
      <c r="G2380" s="19"/>
    </row>
    <row r="2381">
      <c r="A2381" s="9" t="s">
        <v>234</v>
      </c>
      <c r="B2381" s="18" t="s">
        <v>4413</v>
      </c>
      <c r="C2381" s="9" t="s">
        <v>15389</v>
      </c>
      <c r="D2381" s="9" t="s">
        <v>15390</v>
      </c>
      <c r="E2381" s="9"/>
      <c r="F2381" s="9" t="s">
        <v>23431</v>
      </c>
      <c r="G2381" s="19"/>
    </row>
    <row r="2382">
      <c r="A2382" s="9" t="s">
        <v>234</v>
      </c>
      <c r="B2382" s="18" t="s">
        <v>235</v>
      </c>
      <c r="C2382" s="9" t="s">
        <v>14066</v>
      </c>
      <c r="D2382" s="9" t="s">
        <v>14067</v>
      </c>
      <c r="E2382" s="9"/>
      <c r="F2382" s="9" t="s">
        <v>23437</v>
      </c>
      <c r="G2382" s="19"/>
    </row>
    <row r="2383">
      <c r="A2383" s="9" t="s">
        <v>234</v>
      </c>
      <c r="B2383" s="18" t="s">
        <v>11001</v>
      </c>
      <c r="C2383" s="9" t="s">
        <v>23438</v>
      </c>
      <c r="D2383" s="9" t="s">
        <v>23439</v>
      </c>
      <c r="E2383" s="9"/>
      <c r="F2383" s="9" t="s">
        <v>23431</v>
      </c>
      <c r="G2383" s="9"/>
    </row>
    <row r="2384">
      <c r="A2384" s="9" t="s">
        <v>234</v>
      </c>
      <c r="B2384" s="18" t="s">
        <v>11001</v>
      </c>
      <c r="C2384" s="9" t="s">
        <v>11002</v>
      </c>
      <c r="D2384" s="9" t="s">
        <v>11003</v>
      </c>
      <c r="E2384" s="9"/>
      <c r="F2384" s="9" t="s">
        <v>23431</v>
      </c>
      <c r="G2384" s="9"/>
    </row>
    <row r="2385">
      <c r="A2385" s="9" t="s">
        <v>234</v>
      </c>
      <c r="B2385" s="18" t="s">
        <v>11001</v>
      </c>
      <c r="C2385" s="9" t="s">
        <v>23440</v>
      </c>
      <c r="D2385" s="9" t="s">
        <v>23441</v>
      </c>
      <c r="E2385" s="9"/>
      <c r="F2385" s="9" t="s">
        <v>23431</v>
      </c>
      <c r="G2385" s="9"/>
    </row>
    <row r="2386">
      <c r="A2386" s="9" t="s">
        <v>234</v>
      </c>
      <c r="B2386" s="18" t="s">
        <v>11001</v>
      </c>
      <c r="C2386" s="9" t="s">
        <v>11005</v>
      </c>
      <c r="D2386" s="9" t="s">
        <v>11006</v>
      </c>
      <c r="E2386" s="9"/>
      <c r="F2386" s="9" t="s">
        <v>23431</v>
      </c>
      <c r="G2386" s="9"/>
    </row>
    <row r="2387">
      <c r="A2387" s="9" t="s">
        <v>234</v>
      </c>
      <c r="B2387" s="18" t="s">
        <v>11001</v>
      </c>
      <c r="C2387" s="9" t="s">
        <v>23442</v>
      </c>
      <c r="D2387" s="9" t="s">
        <v>23443</v>
      </c>
      <c r="E2387" s="9"/>
      <c r="F2387" s="9" t="s">
        <v>23431</v>
      </c>
      <c r="G2387" s="9"/>
    </row>
    <row r="2388">
      <c r="A2388" s="60" t="s">
        <v>366</v>
      </c>
    </row>
    <row r="2389">
      <c r="A2389" s="9" t="s">
        <v>4788</v>
      </c>
      <c r="B2389" s="18" t="s">
        <v>7260</v>
      </c>
      <c r="C2389" s="9" t="s">
        <v>7255</v>
      </c>
      <c r="D2389" s="9" t="s">
        <v>368</v>
      </c>
      <c r="E2389" s="9"/>
      <c r="F2389" s="9" t="s">
        <v>23428</v>
      </c>
      <c r="G2389" s="19"/>
    </row>
    <row r="2390">
      <c r="A2390" s="9" t="s">
        <v>316</v>
      </c>
      <c r="B2390" s="18" t="s">
        <v>6023</v>
      </c>
      <c r="C2390" s="9"/>
      <c r="D2390" s="9"/>
      <c r="E2390" s="9" t="s">
        <v>23444</v>
      </c>
      <c r="F2390" s="9" t="s">
        <v>23431</v>
      </c>
      <c r="G2390" s="19"/>
    </row>
    <row r="2391">
      <c r="A2391" s="9" t="s">
        <v>388</v>
      </c>
      <c r="B2391" s="18" t="s">
        <v>1010</v>
      </c>
      <c r="C2391" s="9" t="s">
        <v>10886</v>
      </c>
      <c r="D2391" s="9" t="s">
        <v>368</v>
      </c>
      <c r="E2391" s="9"/>
      <c r="F2391" s="9" t="s">
        <v>23445</v>
      </c>
      <c r="G2391" s="19"/>
    </row>
    <row r="2392">
      <c r="A2392" s="9" t="s">
        <v>388</v>
      </c>
      <c r="B2392" s="18" t="s">
        <v>1010</v>
      </c>
      <c r="C2392" s="9" t="s">
        <v>11853</v>
      </c>
      <c r="D2392" s="9" t="s">
        <v>368</v>
      </c>
      <c r="E2392" s="9" t="s">
        <v>23446</v>
      </c>
      <c r="F2392" s="9" t="s">
        <v>23447</v>
      </c>
      <c r="G2392" s="19"/>
    </row>
    <row r="2393">
      <c r="A2393" s="190" t="s">
        <v>23448</v>
      </c>
    </row>
    <row r="2394">
      <c r="A2394" s="9" t="s">
        <v>316</v>
      </c>
      <c r="B2394" s="18" t="s">
        <v>7800</v>
      </c>
      <c r="C2394" s="9"/>
      <c r="D2394" s="9"/>
      <c r="E2394" s="9" t="s">
        <v>23449</v>
      </c>
      <c r="F2394" s="9" t="s">
        <v>23450</v>
      </c>
      <c r="G2394" s="9"/>
    </row>
    <row r="2395">
      <c r="A2395" s="9" t="s">
        <v>248</v>
      </c>
      <c r="B2395" s="18" t="s">
        <v>4496</v>
      </c>
      <c r="C2395" s="9" t="s">
        <v>4497</v>
      </c>
      <c r="D2395" s="9" t="s">
        <v>21923</v>
      </c>
      <c r="E2395" s="9"/>
      <c r="F2395" s="9" t="s">
        <v>23450</v>
      </c>
      <c r="G2395" s="9"/>
    </row>
    <row r="2396">
      <c r="A2396" s="9" t="s">
        <v>248</v>
      </c>
      <c r="B2396" s="18" t="s">
        <v>23451</v>
      </c>
      <c r="C2396" s="9"/>
      <c r="D2396" s="9"/>
      <c r="E2396" s="9" t="s">
        <v>23452</v>
      </c>
      <c r="F2396" s="9" t="s">
        <v>23453</v>
      </c>
      <c r="G2396" s="9"/>
    </row>
    <row r="2397">
      <c r="A2397" s="17"/>
      <c r="B2397" s="219"/>
      <c r="C2397" s="17"/>
      <c r="D2397" s="17"/>
      <c r="E2397" s="17"/>
      <c r="F2397" s="17"/>
      <c r="G2397" s="17"/>
    </row>
    <row r="2398">
      <c r="A2398" s="15"/>
    </row>
    <row r="2401">
      <c r="A2401" s="17"/>
    </row>
    <row r="2402">
      <c r="A2402" s="31" t="s">
        <v>19871</v>
      </c>
    </row>
    <row r="2403">
      <c r="A2403" s="1"/>
    </row>
    <row r="2404">
      <c r="A2404" s="190" t="s">
        <v>23454</v>
      </c>
    </row>
    <row r="2405">
      <c r="A2405" s="13" t="s">
        <v>316</v>
      </c>
      <c r="B2405" s="189" t="s">
        <v>6615</v>
      </c>
      <c r="C2405" s="13" t="s">
        <v>23455</v>
      </c>
      <c r="D2405" s="84" t="s">
        <v>23456</v>
      </c>
      <c r="E2405" s="84"/>
      <c r="F2405" s="84" t="s">
        <v>5437</v>
      </c>
      <c r="G2405" s="84"/>
    </row>
    <row r="2406">
      <c r="A2406" s="13" t="s">
        <v>316</v>
      </c>
      <c r="B2406" s="189" t="s">
        <v>6615</v>
      </c>
      <c r="C2406" s="13" t="s">
        <v>23457</v>
      </c>
      <c r="D2406" s="84" t="s">
        <v>23458</v>
      </c>
      <c r="E2406" s="84"/>
      <c r="F2406" s="84" t="s">
        <v>23459</v>
      </c>
      <c r="G2406" s="84"/>
    </row>
    <row r="2407">
      <c r="A2407" s="13" t="s">
        <v>4540</v>
      </c>
      <c r="B2407" s="189" t="s">
        <v>6343</v>
      </c>
      <c r="C2407" s="13" t="s">
        <v>4542</v>
      </c>
      <c r="D2407" s="84" t="s">
        <v>20794</v>
      </c>
      <c r="E2407" s="84"/>
      <c r="F2407" s="84" t="s">
        <v>23459</v>
      </c>
      <c r="G2407" s="84"/>
    </row>
    <row r="2408">
      <c r="A2408" s="1" t="s">
        <v>23460</v>
      </c>
    </row>
    <row r="2409">
      <c r="A2409" s="9" t="s">
        <v>316</v>
      </c>
      <c r="B2409" s="38" t="s">
        <v>21909</v>
      </c>
      <c r="C2409" s="9" t="s">
        <v>23461</v>
      </c>
      <c r="D2409" s="91" t="s">
        <v>23462</v>
      </c>
      <c r="E2409" s="91"/>
      <c r="F2409" s="91" t="s">
        <v>9350</v>
      </c>
      <c r="G2409" s="91"/>
    </row>
    <row r="2410">
      <c r="A2410" s="9" t="s">
        <v>316</v>
      </c>
      <c r="B2410" s="38" t="s">
        <v>21909</v>
      </c>
      <c r="C2410" s="9" t="s">
        <v>23461</v>
      </c>
      <c r="D2410" s="91" t="s">
        <v>23463</v>
      </c>
      <c r="E2410" s="91"/>
      <c r="F2410" s="91" t="s">
        <v>9350</v>
      </c>
      <c r="G2410" s="91"/>
    </row>
    <row r="2411">
      <c r="A2411" s="9" t="s">
        <v>4540</v>
      </c>
      <c r="B2411" s="38" t="s">
        <v>23464</v>
      </c>
      <c r="C2411" s="9" t="s">
        <v>23465</v>
      </c>
      <c r="D2411" s="91" t="s">
        <v>23466</v>
      </c>
      <c r="E2411" s="91" t="s">
        <v>23467</v>
      </c>
      <c r="F2411" s="91" t="s">
        <v>23468</v>
      </c>
      <c r="G2411" s="91"/>
    </row>
    <row r="2412">
      <c r="A2412" s="9" t="s">
        <v>6124</v>
      </c>
      <c r="B2412" s="38" t="s">
        <v>6125</v>
      </c>
      <c r="C2412" s="9" t="s">
        <v>23469</v>
      </c>
      <c r="D2412" s="91" t="s">
        <v>23470</v>
      </c>
      <c r="E2412" s="91"/>
      <c r="F2412" s="91" t="s">
        <v>23471</v>
      </c>
      <c r="G2412" s="91"/>
    </row>
    <row r="2413">
      <c r="A2413" s="9" t="s">
        <v>6124</v>
      </c>
      <c r="B2413" s="38" t="s">
        <v>6125</v>
      </c>
      <c r="C2413" s="9" t="s">
        <v>23472</v>
      </c>
      <c r="D2413" s="91" t="s">
        <v>23473</v>
      </c>
      <c r="E2413" s="91"/>
      <c r="F2413" s="91" t="s">
        <v>23471</v>
      </c>
      <c r="G2413" s="91"/>
    </row>
    <row r="2414">
      <c r="A2414" s="9" t="s">
        <v>6124</v>
      </c>
      <c r="B2414" s="38" t="s">
        <v>6125</v>
      </c>
      <c r="C2414" s="9" t="s">
        <v>23474</v>
      </c>
      <c r="D2414" s="91" t="s">
        <v>23475</v>
      </c>
      <c r="E2414" s="91"/>
      <c r="F2414" s="91" t="s">
        <v>23471</v>
      </c>
      <c r="G2414" s="91"/>
    </row>
    <row r="2415">
      <c r="A2415" s="9" t="s">
        <v>6124</v>
      </c>
      <c r="B2415" s="38" t="s">
        <v>6125</v>
      </c>
      <c r="C2415" s="9" t="s">
        <v>23474</v>
      </c>
      <c r="D2415" s="91" t="s">
        <v>23476</v>
      </c>
      <c r="E2415" s="91"/>
      <c r="F2415" s="91" t="s">
        <v>23471</v>
      </c>
      <c r="G2415" s="91"/>
    </row>
    <row r="2416">
      <c r="A2416" s="9" t="s">
        <v>6124</v>
      </c>
      <c r="B2416" s="38" t="s">
        <v>6125</v>
      </c>
      <c r="C2416" s="9" t="s">
        <v>23474</v>
      </c>
      <c r="D2416" s="91" t="s">
        <v>23477</v>
      </c>
      <c r="E2416" s="91"/>
      <c r="F2416" s="91" t="s">
        <v>23471</v>
      </c>
      <c r="G2416" s="91"/>
    </row>
    <row r="2417">
      <c r="A2417" s="9" t="s">
        <v>6124</v>
      </c>
      <c r="B2417" s="38" t="s">
        <v>6125</v>
      </c>
      <c r="C2417" s="9" t="s">
        <v>23478</v>
      </c>
      <c r="D2417" s="91" t="s">
        <v>23479</v>
      </c>
      <c r="E2417" s="91"/>
      <c r="F2417" s="91" t="s">
        <v>23471</v>
      </c>
      <c r="G2417" s="91"/>
    </row>
    <row r="2418">
      <c r="A2418" s="9" t="s">
        <v>6124</v>
      </c>
      <c r="B2418" s="38" t="s">
        <v>6125</v>
      </c>
      <c r="C2418" s="9" t="s">
        <v>23478</v>
      </c>
      <c r="D2418" s="91" t="s">
        <v>23480</v>
      </c>
      <c r="E2418" s="91"/>
      <c r="F2418" s="91" t="s">
        <v>23471</v>
      </c>
      <c r="G2418" s="91"/>
    </row>
    <row r="2419">
      <c r="A2419" s="9" t="s">
        <v>6124</v>
      </c>
      <c r="B2419" s="38" t="s">
        <v>6125</v>
      </c>
      <c r="C2419" s="9" t="s">
        <v>23481</v>
      </c>
      <c r="D2419" s="91" t="s">
        <v>10226</v>
      </c>
      <c r="E2419" s="91"/>
      <c r="F2419" s="91" t="s">
        <v>23471</v>
      </c>
      <c r="G2419" s="91"/>
    </row>
    <row r="2420">
      <c r="A2420" s="9" t="s">
        <v>6124</v>
      </c>
      <c r="B2420" s="38" t="s">
        <v>6125</v>
      </c>
      <c r="C2420" s="9" t="s">
        <v>23481</v>
      </c>
      <c r="D2420" s="91" t="s">
        <v>7911</v>
      </c>
      <c r="E2420" s="91" t="s">
        <v>3606</v>
      </c>
      <c r="F2420" s="91" t="s">
        <v>23471</v>
      </c>
      <c r="G2420" s="91"/>
    </row>
    <row r="2421">
      <c r="A2421" s="9" t="s">
        <v>6124</v>
      </c>
      <c r="B2421" s="38" t="s">
        <v>6125</v>
      </c>
      <c r="C2421" s="9" t="s">
        <v>23482</v>
      </c>
      <c r="D2421" s="91" t="s">
        <v>19246</v>
      </c>
      <c r="E2421" s="91"/>
      <c r="F2421" s="91" t="s">
        <v>23471</v>
      </c>
      <c r="G2421" s="91"/>
    </row>
    <row r="2422">
      <c r="A2422" s="9" t="s">
        <v>6124</v>
      </c>
      <c r="B2422" s="38" t="s">
        <v>6125</v>
      </c>
      <c r="C2422" s="9" t="s">
        <v>23482</v>
      </c>
      <c r="D2422" s="91" t="s">
        <v>2680</v>
      </c>
      <c r="E2422" s="91"/>
      <c r="F2422" s="91" t="s">
        <v>23471</v>
      </c>
      <c r="G2422" s="91"/>
    </row>
    <row r="2423">
      <c r="A2423" s="9" t="s">
        <v>6124</v>
      </c>
      <c r="B2423" s="38" t="s">
        <v>6125</v>
      </c>
      <c r="C2423" s="9" t="s">
        <v>23483</v>
      </c>
      <c r="D2423" s="91" t="s">
        <v>23484</v>
      </c>
      <c r="E2423" s="91"/>
      <c r="F2423" s="91" t="s">
        <v>23471</v>
      </c>
      <c r="G2423" s="91"/>
    </row>
    <row r="2424">
      <c r="A2424" s="9" t="s">
        <v>6124</v>
      </c>
      <c r="B2424" s="38" t="s">
        <v>6125</v>
      </c>
      <c r="C2424" s="9" t="s">
        <v>23485</v>
      </c>
      <c r="D2424" s="91" t="s">
        <v>23486</v>
      </c>
      <c r="E2424" s="91"/>
      <c r="F2424" s="91" t="s">
        <v>23471</v>
      </c>
      <c r="G2424" s="266"/>
    </row>
    <row r="2425">
      <c r="A2425" s="9" t="s">
        <v>6124</v>
      </c>
      <c r="B2425" s="38" t="s">
        <v>6125</v>
      </c>
      <c r="C2425" s="9" t="s">
        <v>23485</v>
      </c>
      <c r="D2425" s="91" t="s">
        <v>23487</v>
      </c>
      <c r="E2425" s="91"/>
      <c r="F2425" s="91" t="s">
        <v>23471</v>
      </c>
      <c r="G2425" s="266"/>
    </row>
    <row r="2426">
      <c r="A2426" s="9" t="s">
        <v>6124</v>
      </c>
      <c r="B2426" s="38" t="s">
        <v>23488</v>
      </c>
      <c r="C2426" s="9" t="s">
        <v>23489</v>
      </c>
      <c r="D2426" s="91" t="s">
        <v>23490</v>
      </c>
      <c r="E2426" s="91"/>
      <c r="F2426" s="91" t="s">
        <v>23471</v>
      </c>
      <c r="G2426" s="266"/>
    </row>
    <row r="2427">
      <c r="A2427" s="9" t="s">
        <v>6124</v>
      </c>
      <c r="B2427" s="38" t="s">
        <v>23488</v>
      </c>
      <c r="C2427" s="9" t="s">
        <v>23491</v>
      </c>
      <c r="D2427" s="91" t="s">
        <v>23492</v>
      </c>
      <c r="E2427" s="91"/>
      <c r="F2427" s="91" t="s">
        <v>23471</v>
      </c>
      <c r="G2427" s="266"/>
    </row>
    <row r="2428">
      <c r="A2428" s="9" t="s">
        <v>6124</v>
      </c>
      <c r="B2428" s="38" t="s">
        <v>23488</v>
      </c>
      <c r="C2428" s="9" t="s">
        <v>23493</v>
      </c>
      <c r="D2428" s="91" t="s">
        <v>23494</v>
      </c>
      <c r="E2428" s="91"/>
      <c r="F2428" s="91" t="s">
        <v>23471</v>
      </c>
      <c r="G2428" s="266"/>
    </row>
    <row r="2429">
      <c r="A2429" s="9" t="s">
        <v>248</v>
      </c>
      <c r="B2429" s="38" t="s">
        <v>9851</v>
      </c>
      <c r="C2429" s="9" t="s">
        <v>19371</v>
      </c>
      <c r="D2429" s="91" t="s">
        <v>22816</v>
      </c>
      <c r="E2429" s="91"/>
      <c r="F2429" s="91" t="s">
        <v>23495</v>
      </c>
      <c r="G2429" s="91"/>
    </row>
    <row r="2430">
      <c r="A2430" s="9" t="s">
        <v>248</v>
      </c>
      <c r="B2430" s="38" t="s">
        <v>9851</v>
      </c>
      <c r="C2430" s="9" t="s">
        <v>19456</v>
      </c>
      <c r="D2430" s="91" t="s">
        <v>23496</v>
      </c>
      <c r="E2430" s="91"/>
      <c r="F2430" s="91" t="s">
        <v>23497</v>
      </c>
      <c r="G2430" s="91"/>
    </row>
    <row r="2431">
      <c r="A2431" s="9" t="s">
        <v>248</v>
      </c>
      <c r="B2431" s="38" t="s">
        <v>9851</v>
      </c>
      <c r="C2431" s="9" t="s">
        <v>5569</v>
      </c>
      <c r="D2431" s="91" t="s">
        <v>23498</v>
      </c>
      <c r="E2431" s="91" t="s">
        <v>23499</v>
      </c>
      <c r="F2431" s="91" t="s">
        <v>23497</v>
      </c>
      <c r="G2431" s="91"/>
    </row>
    <row r="2432">
      <c r="A2432" s="9" t="s">
        <v>248</v>
      </c>
      <c r="B2432" s="18" t="s">
        <v>10975</v>
      </c>
      <c r="C2432" s="9" t="s">
        <v>4581</v>
      </c>
      <c r="D2432" s="91" t="s">
        <v>23500</v>
      </c>
      <c r="E2432" s="91"/>
      <c r="F2432" s="91" t="s">
        <v>23497</v>
      </c>
      <c r="G2432" s="91"/>
    </row>
    <row r="2433">
      <c r="A2433" s="9" t="s">
        <v>248</v>
      </c>
      <c r="B2433" s="18" t="s">
        <v>10975</v>
      </c>
      <c r="C2433" s="9" t="s">
        <v>4581</v>
      </c>
      <c r="D2433" s="91" t="s">
        <v>23501</v>
      </c>
      <c r="E2433" s="91"/>
      <c r="F2433" s="91" t="s">
        <v>23502</v>
      </c>
      <c r="G2433" s="91"/>
    </row>
    <row r="2434">
      <c r="A2434" s="9" t="s">
        <v>988</v>
      </c>
      <c r="B2434" s="38" t="s">
        <v>1225</v>
      </c>
      <c r="C2434" s="9" t="s">
        <v>23503</v>
      </c>
      <c r="D2434" s="9" t="s">
        <v>23504</v>
      </c>
      <c r="E2434" s="91" t="s">
        <v>19962</v>
      </c>
      <c r="F2434" s="91" t="s">
        <v>23505</v>
      </c>
      <c r="G2434" s="122"/>
    </row>
    <row r="2435">
      <c r="A2435" s="9" t="s">
        <v>988</v>
      </c>
      <c r="B2435" s="38" t="s">
        <v>994</v>
      </c>
      <c r="C2435" s="9" t="s">
        <v>23506</v>
      </c>
      <c r="D2435" s="9" t="s">
        <v>23507</v>
      </c>
      <c r="E2435" s="91" t="s">
        <v>23508</v>
      </c>
      <c r="F2435" s="91" t="s">
        <v>23509</v>
      </c>
      <c r="G2435" s="122" t="s">
        <v>1333</v>
      </c>
    </row>
    <row r="2436">
      <c r="A2436" s="9" t="s">
        <v>988</v>
      </c>
      <c r="B2436" s="38" t="s">
        <v>994</v>
      </c>
      <c r="C2436" s="9" t="s">
        <v>20897</v>
      </c>
      <c r="D2436" s="9" t="s">
        <v>20898</v>
      </c>
      <c r="E2436" s="91" t="s">
        <v>23510</v>
      </c>
      <c r="F2436" s="91" t="s">
        <v>23511</v>
      </c>
      <c r="G2436" s="122" t="s">
        <v>1333</v>
      </c>
    </row>
    <row r="2437">
      <c r="A2437" s="9" t="s">
        <v>988</v>
      </c>
      <c r="B2437" s="38" t="s">
        <v>18246</v>
      </c>
      <c r="C2437" s="9" t="s">
        <v>23512</v>
      </c>
      <c r="D2437" s="9" t="s">
        <v>23513</v>
      </c>
      <c r="E2437" s="91" t="s">
        <v>23514</v>
      </c>
      <c r="F2437" s="91" t="s">
        <v>23505</v>
      </c>
      <c r="G2437" s="122" t="s">
        <v>1333</v>
      </c>
    </row>
    <row r="2438">
      <c r="A2438" s="9" t="s">
        <v>5679</v>
      </c>
      <c r="B2438" s="38" t="s">
        <v>23515</v>
      </c>
      <c r="C2438" s="9" t="s">
        <v>23516</v>
      </c>
      <c r="D2438" s="9" t="s">
        <v>23517</v>
      </c>
      <c r="E2438" s="91"/>
      <c r="F2438" s="91" t="s">
        <v>23518</v>
      </c>
      <c r="G2438" s="91"/>
    </row>
    <row r="2439">
      <c r="A2439" s="9" t="s">
        <v>5679</v>
      </c>
      <c r="B2439" s="31" t="s">
        <v>19498</v>
      </c>
      <c r="C2439" s="9" t="s">
        <v>23519</v>
      </c>
      <c r="D2439" s="91" t="s">
        <v>23520</v>
      </c>
      <c r="E2439" s="91"/>
      <c r="F2439" s="91" t="s">
        <v>23521</v>
      </c>
      <c r="G2439" s="91"/>
    </row>
    <row r="2440">
      <c r="A2440" s="9" t="s">
        <v>5679</v>
      </c>
      <c r="B2440" s="31" t="s">
        <v>19498</v>
      </c>
      <c r="C2440" s="9" t="s">
        <v>23522</v>
      </c>
      <c r="D2440" s="91" t="s">
        <v>23523</v>
      </c>
      <c r="E2440" s="91"/>
      <c r="F2440" s="91" t="s">
        <v>23521</v>
      </c>
      <c r="G2440" s="91"/>
    </row>
    <row r="2441">
      <c r="A2441" s="9" t="s">
        <v>5679</v>
      </c>
      <c r="B2441" s="31" t="s">
        <v>19498</v>
      </c>
      <c r="C2441" s="9" t="s">
        <v>23524</v>
      </c>
      <c r="D2441" s="91" t="s">
        <v>23525</v>
      </c>
      <c r="E2441" s="91"/>
      <c r="F2441" s="91" t="s">
        <v>23521</v>
      </c>
      <c r="G2441" s="91"/>
    </row>
    <row r="2442">
      <c r="A2442" s="9" t="s">
        <v>5679</v>
      </c>
      <c r="B2442" s="31" t="s">
        <v>19498</v>
      </c>
      <c r="C2442" s="9" t="s">
        <v>23526</v>
      </c>
      <c r="D2442" s="91" t="s">
        <v>23527</v>
      </c>
      <c r="E2442" s="91"/>
      <c r="F2442" s="91" t="s">
        <v>23521</v>
      </c>
      <c r="G2442" s="91"/>
    </row>
    <row r="2443">
      <c r="A2443" s="9" t="s">
        <v>5679</v>
      </c>
      <c r="B2443" s="31" t="s">
        <v>19498</v>
      </c>
      <c r="C2443" s="9" t="s">
        <v>23528</v>
      </c>
      <c r="D2443" s="91" t="s">
        <v>23529</v>
      </c>
      <c r="E2443" s="91"/>
      <c r="F2443" s="91" t="s">
        <v>23521</v>
      </c>
      <c r="G2443" s="91"/>
    </row>
    <row r="2444">
      <c r="A2444" s="9" t="s">
        <v>5679</v>
      </c>
      <c r="B2444" s="31" t="s">
        <v>19498</v>
      </c>
      <c r="C2444" s="9" t="s">
        <v>23528</v>
      </c>
      <c r="D2444" s="91" t="s">
        <v>23530</v>
      </c>
      <c r="E2444" s="91"/>
      <c r="F2444" s="91" t="s">
        <v>23521</v>
      </c>
      <c r="G2444" s="91"/>
    </row>
    <row r="2445">
      <c r="A2445" s="9" t="s">
        <v>5679</v>
      </c>
      <c r="B2445" s="38" t="s">
        <v>19913</v>
      </c>
      <c r="C2445" s="91" t="s">
        <v>23531</v>
      </c>
      <c r="D2445" s="91" t="s">
        <v>23532</v>
      </c>
      <c r="E2445" s="91"/>
      <c r="F2445" s="91" t="s">
        <v>23505</v>
      </c>
      <c r="G2445" s="91"/>
    </row>
    <row r="2446">
      <c r="A2446" s="9" t="s">
        <v>388</v>
      </c>
      <c r="B2446" s="38" t="s">
        <v>8130</v>
      </c>
      <c r="C2446" s="10" t="s">
        <v>23533</v>
      </c>
      <c r="D2446" s="91" t="s">
        <v>23534</v>
      </c>
      <c r="E2446" s="91"/>
      <c r="F2446" s="91" t="s">
        <v>23505</v>
      </c>
      <c r="G2446" s="91"/>
    </row>
    <row r="2447">
      <c r="A2447" s="9" t="s">
        <v>388</v>
      </c>
      <c r="B2447" s="38" t="s">
        <v>8130</v>
      </c>
      <c r="C2447" s="10" t="s">
        <v>23535</v>
      </c>
      <c r="D2447" s="91" t="s">
        <v>23536</v>
      </c>
      <c r="E2447" s="91"/>
      <c r="F2447" s="91" t="s">
        <v>23471</v>
      </c>
      <c r="G2447" s="91"/>
    </row>
    <row r="2448">
      <c r="A2448" s="9" t="s">
        <v>388</v>
      </c>
      <c r="B2448" s="38" t="s">
        <v>8130</v>
      </c>
      <c r="C2448" s="10" t="s">
        <v>23537</v>
      </c>
      <c r="D2448" s="91" t="s">
        <v>23538</v>
      </c>
      <c r="E2448" s="91"/>
      <c r="F2448" s="91" t="s">
        <v>23505</v>
      </c>
      <c r="G2448" s="91"/>
    </row>
    <row r="2449">
      <c r="A2449" s="9" t="s">
        <v>388</v>
      </c>
      <c r="B2449" s="38" t="s">
        <v>8130</v>
      </c>
      <c r="C2449" s="10" t="s">
        <v>23539</v>
      </c>
      <c r="D2449" s="10" t="s">
        <v>23540</v>
      </c>
      <c r="E2449" s="91"/>
      <c r="F2449" s="91" t="s">
        <v>23505</v>
      </c>
      <c r="G2449" s="91"/>
    </row>
    <row r="2450">
      <c r="A2450" s="9" t="s">
        <v>23541</v>
      </c>
      <c r="B2450" s="18" t="s">
        <v>23542</v>
      </c>
      <c r="C2450" s="9" t="s">
        <v>23543</v>
      </c>
      <c r="D2450" s="91" t="s">
        <v>23544</v>
      </c>
      <c r="E2450" s="91"/>
      <c r="F2450" s="91" t="s">
        <v>23471</v>
      </c>
      <c r="G2450" s="91"/>
    </row>
    <row r="2451">
      <c r="A2451" s="9" t="s">
        <v>23541</v>
      </c>
      <c r="B2451" s="18" t="s">
        <v>23542</v>
      </c>
      <c r="C2451" s="9" t="s">
        <v>23545</v>
      </c>
      <c r="D2451" s="91" t="s">
        <v>23546</v>
      </c>
      <c r="E2451" s="91"/>
      <c r="F2451" s="91" t="s">
        <v>23471</v>
      </c>
      <c r="G2451" s="91"/>
    </row>
    <row r="2452">
      <c r="A2452" s="9" t="s">
        <v>23541</v>
      </c>
      <c r="B2452" s="38" t="s">
        <v>23547</v>
      </c>
      <c r="C2452" s="9" t="s">
        <v>23548</v>
      </c>
      <c r="D2452" s="9" t="s">
        <v>23549</v>
      </c>
      <c r="E2452" s="91"/>
      <c r="F2452" s="91" t="s">
        <v>23471</v>
      </c>
      <c r="G2452" s="91"/>
    </row>
    <row r="2453">
      <c r="A2453" s="9" t="s">
        <v>234</v>
      </c>
      <c r="B2453" s="18" t="s">
        <v>8168</v>
      </c>
      <c r="C2453" s="9" t="s">
        <v>13905</v>
      </c>
      <c r="D2453" s="91" t="s">
        <v>23550</v>
      </c>
      <c r="E2453" s="91"/>
      <c r="F2453" s="91" t="s">
        <v>23495</v>
      </c>
      <c r="G2453" s="91"/>
    </row>
    <row r="2454">
      <c r="A2454" s="9" t="s">
        <v>234</v>
      </c>
      <c r="B2454" s="18" t="s">
        <v>8168</v>
      </c>
      <c r="C2454" s="9" t="s">
        <v>13905</v>
      </c>
      <c r="D2454" s="91" t="s">
        <v>23551</v>
      </c>
      <c r="E2454" s="91"/>
      <c r="F2454" s="91" t="s">
        <v>23495</v>
      </c>
      <c r="G2454" s="91"/>
    </row>
    <row r="2455">
      <c r="A2455" s="9" t="s">
        <v>234</v>
      </c>
      <c r="B2455" s="18" t="s">
        <v>8168</v>
      </c>
      <c r="C2455" s="9" t="s">
        <v>8169</v>
      </c>
      <c r="D2455" s="91" t="s">
        <v>23552</v>
      </c>
      <c r="E2455" s="91"/>
      <c r="F2455" s="91" t="s">
        <v>23495</v>
      </c>
      <c r="G2455" s="91"/>
    </row>
    <row r="2456">
      <c r="A2456" s="9" t="s">
        <v>234</v>
      </c>
      <c r="B2456" s="18" t="s">
        <v>8168</v>
      </c>
      <c r="C2456" s="9" t="s">
        <v>8169</v>
      </c>
      <c r="D2456" s="91" t="s">
        <v>23553</v>
      </c>
      <c r="E2456" s="91"/>
      <c r="F2456" s="91" t="s">
        <v>23495</v>
      </c>
      <c r="G2456" s="91"/>
    </row>
    <row r="2457">
      <c r="A2457" s="9" t="s">
        <v>234</v>
      </c>
      <c r="B2457" s="18" t="s">
        <v>8168</v>
      </c>
      <c r="C2457" s="9" t="s">
        <v>8169</v>
      </c>
      <c r="D2457" s="91" t="s">
        <v>23554</v>
      </c>
      <c r="E2457" s="91"/>
      <c r="F2457" s="91" t="s">
        <v>23555</v>
      </c>
      <c r="G2457" s="91"/>
    </row>
    <row r="2458">
      <c r="A2458" s="9" t="s">
        <v>234</v>
      </c>
      <c r="B2458" s="18" t="s">
        <v>8168</v>
      </c>
      <c r="C2458" s="9" t="s">
        <v>8169</v>
      </c>
      <c r="D2458" s="91" t="s">
        <v>23556</v>
      </c>
      <c r="E2458" s="91"/>
      <c r="F2458" s="91" t="s">
        <v>23495</v>
      </c>
      <c r="G2458" s="91"/>
    </row>
    <row r="2459">
      <c r="A2459" s="1" t="s">
        <v>23557</v>
      </c>
    </row>
    <row r="2460">
      <c r="A2460" s="9" t="s">
        <v>248</v>
      </c>
      <c r="B2460" s="38" t="s">
        <v>4496</v>
      </c>
      <c r="C2460" s="9" t="s">
        <v>19371</v>
      </c>
      <c r="D2460" s="9" t="s">
        <v>16708</v>
      </c>
      <c r="E2460" s="91"/>
      <c r="F2460" s="91" t="s">
        <v>23558</v>
      </c>
      <c r="G2460" s="91"/>
    </row>
    <row r="2461">
      <c r="A2461" s="9" t="s">
        <v>248</v>
      </c>
      <c r="B2461" s="38" t="s">
        <v>9856</v>
      </c>
      <c r="C2461" s="9" t="s">
        <v>4581</v>
      </c>
      <c r="D2461" s="9" t="s">
        <v>23559</v>
      </c>
      <c r="E2461" s="91"/>
      <c r="F2461" s="91" t="s">
        <v>23560</v>
      </c>
      <c r="G2461" s="91"/>
    </row>
    <row r="2462">
      <c r="A2462" s="352" t="s">
        <v>23561</v>
      </c>
    </row>
    <row r="2463">
      <c r="A2463" s="712" t="s">
        <v>23562</v>
      </c>
      <c r="B2463" s="189" t="s">
        <v>23563</v>
      </c>
      <c r="C2463" s="84"/>
      <c r="D2463" s="84"/>
      <c r="E2463" s="84"/>
      <c r="F2463" s="84" t="s">
        <v>23564</v>
      </c>
      <c r="G2463" s="84"/>
    </row>
    <row r="2464">
      <c r="A2464" s="712" t="s">
        <v>23565</v>
      </c>
      <c r="B2464" s="189" t="s">
        <v>23566</v>
      </c>
      <c r="C2464" s="84"/>
      <c r="D2464" s="84"/>
      <c r="E2464" s="84"/>
      <c r="F2464" s="84" t="s">
        <v>23567</v>
      </c>
      <c r="G2464" s="84"/>
    </row>
    <row r="2465">
      <c r="A2465" s="712" t="s">
        <v>23568</v>
      </c>
      <c r="B2465" s="189" t="s">
        <v>23569</v>
      </c>
      <c r="C2465" s="84"/>
      <c r="D2465" s="84"/>
      <c r="E2465" s="84"/>
      <c r="F2465" s="84" t="s">
        <v>23570</v>
      </c>
      <c r="G2465" s="84"/>
    </row>
    <row r="2466">
      <c r="A2466" s="9" t="s">
        <v>23571</v>
      </c>
      <c r="B2466" s="189" t="s">
        <v>23572</v>
      </c>
      <c r="C2466" s="84" t="s">
        <v>1416</v>
      </c>
      <c r="D2466" s="84" t="s">
        <v>1190</v>
      </c>
      <c r="E2466" s="84"/>
      <c r="F2466" s="84" t="s">
        <v>23573</v>
      </c>
      <c r="G2466" s="84"/>
    </row>
    <row r="2467">
      <c r="A2467" s="9" t="s">
        <v>23571</v>
      </c>
      <c r="B2467" s="189" t="s">
        <v>23572</v>
      </c>
      <c r="C2467" s="84" t="s">
        <v>581</v>
      </c>
      <c r="D2467" s="84" t="s">
        <v>1190</v>
      </c>
      <c r="E2467" s="84"/>
      <c r="F2467" s="84" t="s">
        <v>5437</v>
      </c>
      <c r="G2467" s="84"/>
    </row>
    <row r="2468">
      <c r="A2468" s="9" t="s">
        <v>23571</v>
      </c>
      <c r="B2468" s="189" t="s">
        <v>23572</v>
      </c>
      <c r="C2468" s="84" t="s">
        <v>23493</v>
      </c>
      <c r="D2468" s="84" t="s">
        <v>1190</v>
      </c>
      <c r="E2468" s="84"/>
      <c r="F2468" s="84" t="s">
        <v>23574</v>
      </c>
      <c r="G2468" s="84"/>
    </row>
    <row r="2469">
      <c r="A2469" s="9" t="s">
        <v>23571</v>
      </c>
      <c r="B2469" s="189" t="s">
        <v>23572</v>
      </c>
      <c r="C2469" s="84" t="s">
        <v>23575</v>
      </c>
      <c r="D2469" s="84" t="s">
        <v>22272</v>
      </c>
      <c r="E2469" s="84"/>
      <c r="F2469" s="84" t="s">
        <v>23576</v>
      </c>
      <c r="G2469" s="84"/>
    </row>
    <row r="2470">
      <c r="A2470" s="9" t="s">
        <v>23571</v>
      </c>
      <c r="B2470" s="189" t="s">
        <v>23577</v>
      </c>
      <c r="C2470" s="84"/>
      <c r="D2470" s="84" t="s">
        <v>23578</v>
      </c>
      <c r="E2470" s="84"/>
      <c r="F2470" s="84" t="s">
        <v>23579</v>
      </c>
      <c r="G2470" s="84"/>
    </row>
    <row r="2471">
      <c r="A2471" s="9" t="s">
        <v>23571</v>
      </c>
      <c r="B2471" s="189" t="s">
        <v>23577</v>
      </c>
      <c r="C2471" s="84"/>
      <c r="D2471" s="84" t="s">
        <v>23580</v>
      </c>
      <c r="E2471" s="84"/>
      <c r="F2471" s="84" t="s">
        <v>23564</v>
      </c>
      <c r="G2471" s="84"/>
    </row>
    <row r="2472">
      <c r="A2472" s="9" t="s">
        <v>23571</v>
      </c>
      <c r="B2472" s="189" t="s">
        <v>23577</v>
      </c>
      <c r="C2472" s="84"/>
      <c r="D2472" s="84" t="s">
        <v>23581</v>
      </c>
      <c r="E2472" s="84"/>
      <c r="F2472" s="84" t="s">
        <v>23582</v>
      </c>
      <c r="G2472" s="84"/>
    </row>
    <row r="2473">
      <c r="A2473" s="9" t="s">
        <v>23571</v>
      </c>
      <c r="B2473" s="189" t="s">
        <v>23577</v>
      </c>
      <c r="C2473" s="84"/>
      <c r="D2473" s="84" t="s">
        <v>23583</v>
      </c>
      <c r="E2473" s="84"/>
      <c r="F2473" s="84" t="s">
        <v>23576</v>
      </c>
      <c r="G2473" s="84"/>
    </row>
    <row r="2474">
      <c r="A2474" s="9" t="s">
        <v>23571</v>
      </c>
      <c r="B2474" s="189" t="s">
        <v>23577</v>
      </c>
      <c r="C2474" s="84"/>
      <c r="D2474" s="13" t="s">
        <v>23584</v>
      </c>
      <c r="E2474" s="84"/>
      <c r="F2474" s="84" t="s">
        <v>23570</v>
      </c>
      <c r="G2474" s="84"/>
    </row>
    <row r="2475">
      <c r="A2475" s="9" t="s">
        <v>23571</v>
      </c>
      <c r="B2475" s="189" t="s">
        <v>23577</v>
      </c>
      <c r="C2475" s="84"/>
      <c r="D2475" s="84" t="s">
        <v>23585</v>
      </c>
      <c r="E2475" s="84"/>
      <c r="F2475" s="84" t="s">
        <v>23582</v>
      </c>
      <c r="G2475" s="84"/>
    </row>
    <row r="2476">
      <c r="A2476" s="9" t="s">
        <v>23571</v>
      </c>
      <c r="B2476" s="189" t="s">
        <v>23577</v>
      </c>
      <c r="C2476" s="84"/>
      <c r="D2476" s="84" t="s">
        <v>23586</v>
      </c>
      <c r="E2476" s="84"/>
      <c r="F2476" s="84" t="s">
        <v>23576</v>
      </c>
      <c r="G2476" s="84"/>
    </row>
    <row r="2477">
      <c r="A2477" s="1" t="s">
        <v>23587</v>
      </c>
    </row>
    <row r="2478">
      <c r="A2478" s="9" t="s">
        <v>316</v>
      </c>
      <c r="B2478" s="38" t="s">
        <v>21909</v>
      </c>
      <c r="C2478" s="9" t="s">
        <v>23588</v>
      </c>
      <c r="D2478" s="9" t="s">
        <v>23589</v>
      </c>
      <c r="E2478" s="91"/>
      <c r="F2478" s="91" t="s">
        <v>23590</v>
      </c>
      <c r="G2478" s="91"/>
    </row>
    <row r="2479">
      <c r="A2479" s="9" t="s">
        <v>316</v>
      </c>
      <c r="B2479" s="38" t="s">
        <v>21909</v>
      </c>
      <c r="C2479" s="9" t="s">
        <v>23588</v>
      </c>
      <c r="D2479" s="9" t="s">
        <v>23591</v>
      </c>
      <c r="E2479" s="91"/>
      <c r="F2479" s="91" t="s">
        <v>23590</v>
      </c>
      <c r="G2479" s="91"/>
    </row>
    <row r="2480">
      <c r="A2480" s="9" t="s">
        <v>316</v>
      </c>
      <c r="B2480" s="38" t="s">
        <v>21909</v>
      </c>
      <c r="C2480" s="9" t="s">
        <v>23592</v>
      </c>
      <c r="D2480" s="9" t="s">
        <v>23593</v>
      </c>
      <c r="E2480" s="91"/>
      <c r="F2480" s="91" t="s">
        <v>23594</v>
      </c>
      <c r="G2480" s="91"/>
    </row>
    <row r="2481">
      <c r="A2481" s="9" t="s">
        <v>316</v>
      </c>
      <c r="B2481" s="38" t="s">
        <v>21909</v>
      </c>
      <c r="C2481" s="9" t="s">
        <v>23595</v>
      </c>
      <c r="D2481" s="9" t="s">
        <v>23596</v>
      </c>
      <c r="E2481" s="91"/>
      <c r="F2481" s="91" t="s">
        <v>23597</v>
      </c>
      <c r="G2481" s="91"/>
    </row>
    <row r="2482">
      <c r="A2482" s="9" t="s">
        <v>316</v>
      </c>
      <c r="B2482" s="38" t="s">
        <v>21909</v>
      </c>
      <c r="C2482" s="9" t="s">
        <v>23595</v>
      </c>
      <c r="D2482" s="9" t="s">
        <v>23598</v>
      </c>
      <c r="E2482" s="91"/>
      <c r="F2482" s="91" t="s">
        <v>23599</v>
      </c>
      <c r="G2482" s="91"/>
    </row>
    <row r="2483">
      <c r="A2483" s="9" t="s">
        <v>14528</v>
      </c>
      <c r="B2483" s="38" t="s">
        <v>22270</v>
      </c>
      <c r="C2483" s="9" t="s">
        <v>23600</v>
      </c>
      <c r="D2483" s="9" t="s">
        <v>23601</v>
      </c>
      <c r="E2483" s="91"/>
      <c r="F2483" s="91" t="s">
        <v>23602</v>
      </c>
      <c r="G2483" s="91"/>
    </row>
    <row r="2484">
      <c r="A2484" s="9" t="s">
        <v>14528</v>
      </c>
      <c r="B2484" s="38" t="s">
        <v>14532</v>
      </c>
      <c r="C2484" s="9" t="s">
        <v>23603</v>
      </c>
      <c r="D2484" s="91" t="s">
        <v>23604</v>
      </c>
      <c r="E2484" s="91"/>
      <c r="F2484" s="91" t="s">
        <v>23599</v>
      </c>
      <c r="G2484" s="91"/>
    </row>
    <row r="2485">
      <c r="A2485" s="9" t="s">
        <v>248</v>
      </c>
      <c r="B2485" s="38" t="s">
        <v>9851</v>
      </c>
      <c r="C2485" s="9" t="s">
        <v>9708</v>
      </c>
      <c r="D2485" s="91" t="s">
        <v>23605</v>
      </c>
      <c r="E2485" s="91"/>
      <c r="F2485" s="91" t="s">
        <v>23606</v>
      </c>
      <c r="G2485" s="91"/>
    </row>
    <row r="2486">
      <c r="A2486" s="9" t="s">
        <v>248</v>
      </c>
      <c r="B2486" s="38" t="s">
        <v>9851</v>
      </c>
      <c r="C2486" s="9" t="s">
        <v>19371</v>
      </c>
      <c r="D2486" s="91" t="s">
        <v>18180</v>
      </c>
      <c r="E2486" s="91"/>
      <c r="F2486" s="91" t="s">
        <v>23606</v>
      </c>
      <c r="G2486" s="91"/>
    </row>
    <row r="2487">
      <c r="A2487" s="9" t="s">
        <v>248</v>
      </c>
      <c r="B2487" s="38" t="s">
        <v>9851</v>
      </c>
      <c r="C2487" s="9" t="s">
        <v>19371</v>
      </c>
      <c r="D2487" s="91" t="s">
        <v>16708</v>
      </c>
      <c r="E2487" s="91"/>
      <c r="F2487" s="91" t="s">
        <v>23607</v>
      </c>
      <c r="G2487" s="91"/>
    </row>
    <row r="2488">
      <c r="A2488" s="9" t="s">
        <v>248</v>
      </c>
      <c r="B2488" s="38" t="s">
        <v>9851</v>
      </c>
      <c r="C2488" s="9" t="s">
        <v>19456</v>
      </c>
      <c r="D2488" s="91" t="s">
        <v>23496</v>
      </c>
      <c r="E2488" s="91"/>
      <c r="F2488" s="91" t="s">
        <v>23606</v>
      </c>
      <c r="G2488" s="91"/>
    </row>
    <row r="2489">
      <c r="A2489" s="9" t="s">
        <v>248</v>
      </c>
      <c r="B2489" s="38" t="s">
        <v>9851</v>
      </c>
      <c r="C2489" s="9" t="s">
        <v>19456</v>
      </c>
      <c r="D2489" s="91" t="s">
        <v>23608</v>
      </c>
      <c r="E2489" s="91"/>
      <c r="F2489" s="91" t="s">
        <v>23606</v>
      </c>
      <c r="G2489" s="91"/>
    </row>
    <row r="2490">
      <c r="A2490" s="9" t="s">
        <v>248</v>
      </c>
      <c r="B2490" s="18" t="s">
        <v>10975</v>
      </c>
      <c r="C2490" s="9" t="s">
        <v>4581</v>
      </c>
      <c r="D2490" s="91" t="s">
        <v>23609</v>
      </c>
      <c r="E2490" s="91"/>
      <c r="F2490" s="91" t="s">
        <v>23606</v>
      </c>
      <c r="G2490" s="91"/>
    </row>
    <row r="2491">
      <c r="A2491" s="9" t="s">
        <v>248</v>
      </c>
      <c r="B2491" s="18" t="s">
        <v>10975</v>
      </c>
      <c r="C2491" s="9" t="s">
        <v>4581</v>
      </c>
      <c r="D2491" s="91" t="s">
        <v>23610</v>
      </c>
      <c r="E2491" s="91"/>
      <c r="F2491" s="91" t="s">
        <v>23606</v>
      </c>
      <c r="G2491" s="91"/>
    </row>
    <row r="2492">
      <c r="A2492" s="9" t="s">
        <v>248</v>
      </c>
      <c r="B2492" s="18" t="s">
        <v>9484</v>
      </c>
      <c r="C2492" s="91" t="s">
        <v>4581</v>
      </c>
      <c r="D2492" s="91" t="s">
        <v>23611</v>
      </c>
      <c r="E2492" s="91"/>
      <c r="F2492" s="91" t="s">
        <v>23612</v>
      </c>
      <c r="G2492" s="91"/>
    </row>
    <row r="2493">
      <c r="A2493" s="9" t="s">
        <v>234</v>
      </c>
      <c r="B2493" s="18" t="s">
        <v>8168</v>
      </c>
      <c r="C2493" s="9" t="s">
        <v>23613</v>
      </c>
      <c r="D2493" s="91" t="s">
        <v>14752</v>
      </c>
      <c r="E2493" s="91"/>
      <c r="F2493" s="91" t="s">
        <v>23594</v>
      </c>
      <c r="G2493" s="91"/>
    </row>
    <row r="2494">
      <c r="A2494" s="9" t="s">
        <v>234</v>
      </c>
      <c r="B2494" s="18" t="s">
        <v>8168</v>
      </c>
      <c r="C2494" s="9" t="s">
        <v>23613</v>
      </c>
      <c r="D2494" s="91" t="s">
        <v>21749</v>
      </c>
      <c r="E2494" s="91"/>
      <c r="F2494" s="91" t="s">
        <v>23594</v>
      </c>
      <c r="G2494" s="91"/>
    </row>
    <row r="2495">
      <c r="A2495" s="9" t="s">
        <v>234</v>
      </c>
      <c r="B2495" s="18" t="s">
        <v>8168</v>
      </c>
      <c r="C2495" s="9" t="s">
        <v>23614</v>
      </c>
      <c r="D2495" s="91" t="s">
        <v>23615</v>
      </c>
      <c r="E2495" s="91"/>
      <c r="F2495" s="91" t="s">
        <v>23594</v>
      </c>
      <c r="G2495" s="91"/>
    </row>
    <row r="2496">
      <c r="A2496" s="9" t="s">
        <v>234</v>
      </c>
      <c r="B2496" s="18" t="s">
        <v>8168</v>
      </c>
      <c r="C2496" s="9" t="s">
        <v>23614</v>
      </c>
      <c r="D2496" s="91" t="s">
        <v>23616</v>
      </c>
      <c r="E2496" s="91"/>
      <c r="F2496" s="91" t="s">
        <v>23617</v>
      </c>
      <c r="G2496" s="91"/>
    </row>
    <row r="2497">
      <c r="A2497" s="9" t="s">
        <v>234</v>
      </c>
      <c r="B2497" s="18" t="s">
        <v>8168</v>
      </c>
      <c r="C2497" s="9" t="s">
        <v>23614</v>
      </c>
      <c r="D2497" s="91" t="s">
        <v>23618</v>
      </c>
      <c r="E2497" s="91"/>
      <c r="F2497" s="91" t="s">
        <v>23594</v>
      </c>
      <c r="G2497" s="91"/>
    </row>
    <row r="2498">
      <c r="A2498" s="9" t="s">
        <v>234</v>
      </c>
      <c r="B2498" s="18" t="s">
        <v>8168</v>
      </c>
      <c r="C2498" s="9" t="s">
        <v>13905</v>
      </c>
      <c r="D2498" s="91" t="s">
        <v>23619</v>
      </c>
      <c r="E2498" s="91"/>
      <c r="F2498" s="91" t="s">
        <v>23620</v>
      </c>
      <c r="G2498" s="91"/>
    </row>
    <row r="2499">
      <c r="A2499" s="9" t="s">
        <v>234</v>
      </c>
      <c r="B2499" s="18" t="s">
        <v>8168</v>
      </c>
      <c r="C2499" s="9" t="s">
        <v>13905</v>
      </c>
      <c r="D2499" s="91" t="s">
        <v>23621</v>
      </c>
      <c r="E2499" s="91"/>
      <c r="F2499" s="91" t="s">
        <v>23606</v>
      </c>
      <c r="G2499" s="91"/>
    </row>
    <row r="2500">
      <c r="A2500" s="9" t="s">
        <v>234</v>
      </c>
      <c r="B2500" s="18" t="s">
        <v>8168</v>
      </c>
      <c r="C2500" s="9" t="s">
        <v>13905</v>
      </c>
      <c r="D2500" s="91" t="s">
        <v>23622</v>
      </c>
      <c r="E2500" s="91"/>
      <c r="F2500" s="91" t="s">
        <v>23606</v>
      </c>
      <c r="G2500" s="91"/>
    </row>
    <row r="2501">
      <c r="A2501" s="9" t="s">
        <v>234</v>
      </c>
      <c r="B2501" s="18" t="s">
        <v>8168</v>
      </c>
      <c r="C2501" s="9" t="s">
        <v>13905</v>
      </c>
      <c r="D2501" s="91" t="s">
        <v>23623</v>
      </c>
      <c r="E2501" s="91"/>
      <c r="F2501" s="91" t="s">
        <v>23606</v>
      </c>
      <c r="G2501" s="91"/>
    </row>
    <row r="2502">
      <c r="A2502" s="9" t="s">
        <v>234</v>
      </c>
      <c r="B2502" s="18" t="s">
        <v>8168</v>
      </c>
      <c r="C2502" s="9" t="s">
        <v>13905</v>
      </c>
      <c r="D2502" s="91" t="s">
        <v>23624</v>
      </c>
      <c r="E2502" s="91"/>
      <c r="F2502" s="91" t="s">
        <v>23606</v>
      </c>
      <c r="G2502" s="91"/>
    </row>
    <row r="2503">
      <c r="A2503" s="9" t="s">
        <v>234</v>
      </c>
      <c r="B2503" s="18" t="s">
        <v>8168</v>
      </c>
      <c r="C2503" s="9" t="s">
        <v>8169</v>
      </c>
      <c r="D2503" s="91" t="s">
        <v>23625</v>
      </c>
      <c r="E2503" s="91" t="s">
        <v>23626</v>
      </c>
      <c r="F2503" s="91" t="s">
        <v>23594</v>
      </c>
      <c r="G2503" s="91"/>
    </row>
    <row r="2504">
      <c r="A2504" s="352" t="s">
        <v>23627</v>
      </c>
    </row>
    <row r="2505">
      <c r="A2505" s="13" t="s">
        <v>234</v>
      </c>
      <c r="B2505" s="189" t="s">
        <v>1145</v>
      </c>
      <c r="C2505" s="10" t="s">
        <v>23628</v>
      </c>
      <c r="D2505" s="10" t="s">
        <v>23629</v>
      </c>
      <c r="E2505" s="13"/>
      <c r="F2505" s="13" t="s">
        <v>2454</v>
      </c>
      <c r="G2505" s="13"/>
    </row>
    <row r="2506">
      <c r="A2506" s="352" t="s">
        <v>23630</v>
      </c>
    </row>
    <row r="2507">
      <c r="A2507" s="13" t="s">
        <v>388</v>
      </c>
      <c r="B2507" s="189" t="s">
        <v>389</v>
      </c>
      <c r="C2507" s="84"/>
      <c r="D2507" s="84"/>
      <c r="E2507" s="84" t="s">
        <v>23631</v>
      </c>
      <c r="F2507" s="84" t="s">
        <v>23632</v>
      </c>
      <c r="G2507" s="84"/>
    </row>
    <row r="2508">
      <c r="A2508" s="13" t="s">
        <v>388</v>
      </c>
      <c r="B2508" s="189" t="s">
        <v>10544</v>
      </c>
      <c r="C2508" s="84" t="s">
        <v>23633</v>
      </c>
      <c r="D2508" s="84" t="s">
        <v>23634</v>
      </c>
      <c r="E2508" s="84"/>
      <c r="F2508" s="84" t="s">
        <v>23632</v>
      </c>
      <c r="G2508" s="84"/>
    </row>
    <row r="2509">
      <c r="A2509" s="1" t="s">
        <v>23635</v>
      </c>
    </row>
    <row r="2510">
      <c r="A2510" s="713" t="s">
        <v>21861</v>
      </c>
      <c r="B2510" s="4"/>
      <c r="C2510" s="4"/>
      <c r="D2510" s="4"/>
      <c r="E2510" s="4"/>
      <c r="F2510" s="4"/>
      <c r="G2510" s="23"/>
    </row>
    <row r="2511">
      <c r="A2511" s="9" t="s">
        <v>316</v>
      </c>
      <c r="B2511" s="38" t="s">
        <v>1446</v>
      </c>
      <c r="C2511" s="10" t="s">
        <v>15773</v>
      </c>
      <c r="D2511" s="10" t="s">
        <v>15774</v>
      </c>
      <c r="E2511" s="91"/>
      <c r="F2511" s="10" t="s">
        <v>23636</v>
      </c>
      <c r="G2511" s="10"/>
    </row>
    <row r="2512">
      <c r="A2512" s="9" t="s">
        <v>316</v>
      </c>
      <c r="B2512" s="38" t="s">
        <v>1446</v>
      </c>
      <c r="C2512" s="10" t="s">
        <v>23637</v>
      </c>
      <c r="D2512" s="10" t="s">
        <v>23638</v>
      </c>
      <c r="E2512" s="91"/>
      <c r="F2512" s="10" t="s">
        <v>23639</v>
      </c>
      <c r="G2512" s="10"/>
    </row>
    <row r="2513">
      <c r="A2513" s="9" t="s">
        <v>1454</v>
      </c>
      <c r="B2513" s="38" t="s">
        <v>15015</v>
      </c>
      <c r="C2513" s="10"/>
      <c r="D2513" s="10"/>
      <c r="E2513" s="91" t="s">
        <v>18072</v>
      </c>
      <c r="F2513" s="10"/>
      <c r="G2513" s="10"/>
    </row>
    <row r="2514">
      <c r="A2514" s="9" t="s">
        <v>326</v>
      </c>
      <c r="B2514" s="38" t="s">
        <v>23640</v>
      </c>
      <c r="C2514" s="10"/>
      <c r="D2514" s="10"/>
      <c r="E2514" s="91" t="s">
        <v>18072</v>
      </c>
      <c r="F2514" s="10"/>
      <c r="G2514" s="10"/>
    </row>
    <row r="2515">
      <c r="A2515" s="9" t="s">
        <v>248</v>
      </c>
      <c r="B2515" s="38" t="s">
        <v>4496</v>
      </c>
      <c r="C2515" s="10" t="s">
        <v>6721</v>
      </c>
      <c r="D2515" s="10" t="s">
        <v>21923</v>
      </c>
      <c r="E2515" s="91"/>
      <c r="F2515" s="10" t="s">
        <v>23641</v>
      </c>
      <c r="G2515" s="10"/>
    </row>
    <row r="2516">
      <c r="A2516" s="9" t="s">
        <v>248</v>
      </c>
      <c r="B2516" s="38" t="s">
        <v>4496</v>
      </c>
      <c r="C2516" s="10" t="s">
        <v>5067</v>
      </c>
      <c r="D2516" s="10" t="s">
        <v>23642</v>
      </c>
      <c r="E2516" s="91"/>
      <c r="F2516" s="10" t="s">
        <v>23641</v>
      </c>
      <c r="G2516" s="10"/>
    </row>
    <row r="2517">
      <c r="A2517" s="9" t="s">
        <v>248</v>
      </c>
      <c r="B2517" s="38" t="s">
        <v>4496</v>
      </c>
      <c r="C2517" s="10" t="s">
        <v>5067</v>
      </c>
      <c r="D2517" s="10" t="s">
        <v>16057</v>
      </c>
      <c r="E2517" s="91"/>
      <c r="F2517" s="10" t="s">
        <v>23643</v>
      </c>
      <c r="G2517" s="10"/>
    </row>
    <row r="2518">
      <c r="A2518" s="9" t="s">
        <v>248</v>
      </c>
      <c r="B2518" s="38" t="s">
        <v>4496</v>
      </c>
      <c r="C2518" s="10" t="s">
        <v>5067</v>
      </c>
      <c r="D2518" s="10" t="s">
        <v>10525</v>
      </c>
      <c r="E2518" s="91"/>
      <c r="F2518" s="10" t="s">
        <v>23644</v>
      </c>
      <c r="G2518" s="10"/>
    </row>
    <row r="2519">
      <c r="A2519" s="9" t="s">
        <v>248</v>
      </c>
      <c r="B2519" s="38" t="s">
        <v>9856</v>
      </c>
      <c r="C2519" s="10" t="s">
        <v>4581</v>
      </c>
      <c r="D2519" s="10" t="s">
        <v>11062</v>
      </c>
      <c r="E2519" s="91"/>
      <c r="F2519" s="10" t="s">
        <v>23645</v>
      </c>
      <c r="G2519" s="10"/>
    </row>
    <row r="2520">
      <c r="A2520" s="9" t="s">
        <v>388</v>
      </c>
      <c r="B2520" s="38" t="s">
        <v>18633</v>
      </c>
      <c r="C2520" s="9" t="s">
        <v>23646</v>
      </c>
      <c r="D2520" s="91" t="s">
        <v>23647</v>
      </c>
      <c r="E2520" s="91"/>
      <c r="F2520" s="10" t="s">
        <v>23648</v>
      </c>
      <c r="G2520" s="10"/>
    </row>
    <row r="2521">
      <c r="A2521" s="9" t="s">
        <v>388</v>
      </c>
      <c r="B2521" s="38" t="s">
        <v>10544</v>
      </c>
      <c r="C2521" s="91"/>
      <c r="D2521" s="91"/>
      <c r="E2521" s="91" t="s">
        <v>18072</v>
      </c>
      <c r="F2521" s="91"/>
      <c r="G2521" s="10"/>
    </row>
    <row r="2522">
      <c r="A2522" s="115" t="s">
        <v>23649</v>
      </c>
    </row>
    <row r="2523">
      <c r="A2523" s="9" t="s">
        <v>14528</v>
      </c>
      <c r="B2523" s="38" t="s">
        <v>14532</v>
      </c>
      <c r="C2523" s="10" t="s">
        <v>18655</v>
      </c>
      <c r="D2523" s="10" t="s">
        <v>23650</v>
      </c>
      <c r="E2523" s="91"/>
      <c r="F2523" s="10" t="s">
        <v>23651</v>
      </c>
      <c r="G2523" s="10"/>
    </row>
    <row r="2524">
      <c r="A2524" s="115" t="s">
        <v>23652</v>
      </c>
    </row>
    <row r="2525">
      <c r="A2525" s="9" t="s">
        <v>5679</v>
      </c>
      <c r="B2525" s="31" t="s">
        <v>19498</v>
      </c>
      <c r="C2525" s="10" t="s">
        <v>23653</v>
      </c>
      <c r="D2525" s="10" t="s">
        <v>23654</v>
      </c>
      <c r="E2525" s="91"/>
      <c r="F2525" s="10" t="s">
        <v>23655</v>
      </c>
      <c r="G2525" s="10"/>
    </row>
    <row r="2526">
      <c r="A2526" s="115" t="s">
        <v>23656</v>
      </c>
    </row>
    <row r="2527">
      <c r="A2527" s="9" t="s">
        <v>1454</v>
      </c>
      <c r="B2527" s="38" t="s">
        <v>16723</v>
      </c>
      <c r="C2527" s="10" t="s">
        <v>23657</v>
      </c>
      <c r="D2527" s="10" t="s">
        <v>23658</v>
      </c>
      <c r="E2527" s="91"/>
      <c r="F2527" s="10" t="s">
        <v>23659</v>
      </c>
      <c r="G2527" s="10"/>
    </row>
    <row r="2528">
      <c r="A2528" s="9" t="s">
        <v>248</v>
      </c>
      <c r="B2528" s="38" t="s">
        <v>4496</v>
      </c>
      <c r="C2528" s="10" t="s">
        <v>5067</v>
      </c>
      <c r="D2528" s="10" t="s">
        <v>18899</v>
      </c>
      <c r="E2528" s="91"/>
      <c r="F2528" s="10" t="s">
        <v>23660</v>
      </c>
      <c r="G2528" s="10"/>
    </row>
    <row r="2529">
      <c r="A2529" s="1" t="s">
        <v>23661</v>
      </c>
    </row>
    <row r="2530">
      <c r="A2530" s="9" t="s">
        <v>316</v>
      </c>
      <c r="B2530" s="38" t="s">
        <v>21909</v>
      </c>
      <c r="C2530" s="9" t="s">
        <v>23592</v>
      </c>
      <c r="D2530" s="9" t="s">
        <v>23593</v>
      </c>
      <c r="E2530" s="91"/>
      <c r="F2530" s="10" t="s">
        <v>23662</v>
      </c>
      <c r="G2530" s="10"/>
    </row>
    <row r="2531">
      <c r="A2531" s="9" t="s">
        <v>316</v>
      </c>
      <c r="B2531" s="38" t="s">
        <v>21909</v>
      </c>
      <c r="C2531" s="9" t="s">
        <v>23663</v>
      </c>
      <c r="D2531" s="9" t="s">
        <v>23664</v>
      </c>
      <c r="E2531" s="91"/>
      <c r="F2531" s="10" t="s">
        <v>23665</v>
      </c>
      <c r="G2531" s="10"/>
    </row>
    <row r="2532">
      <c r="A2532" s="220" t="s">
        <v>366</v>
      </c>
    </row>
    <row r="2533">
      <c r="A2533" s="14" t="s">
        <v>23666</v>
      </c>
      <c r="B2533" s="31" t="s">
        <v>23667</v>
      </c>
      <c r="C2533" s="9"/>
      <c r="D2533" s="9"/>
      <c r="E2533" s="9"/>
      <c r="F2533" s="138"/>
      <c r="G2533" s="10"/>
    </row>
    <row r="2534">
      <c r="A2534" s="14" t="s">
        <v>13936</v>
      </c>
      <c r="B2534" s="31" t="s">
        <v>368</v>
      </c>
      <c r="C2534" s="9"/>
      <c r="D2534" s="9"/>
      <c r="E2534" s="9"/>
      <c r="F2534" s="138"/>
      <c r="G2534" s="10"/>
    </row>
    <row r="2535">
      <c r="A2535" s="14" t="s">
        <v>4788</v>
      </c>
      <c r="B2535" s="31" t="s">
        <v>9818</v>
      </c>
      <c r="C2535" s="9"/>
      <c r="D2535" s="9"/>
      <c r="E2535" s="9"/>
      <c r="F2535" s="138"/>
      <c r="G2535" s="10"/>
    </row>
    <row r="2536">
      <c r="A2536" s="14" t="s">
        <v>4788</v>
      </c>
      <c r="B2536" s="31" t="s">
        <v>4791</v>
      </c>
      <c r="C2536" s="9"/>
      <c r="D2536" s="9"/>
      <c r="E2536" s="9"/>
      <c r="F2536" s="138"/>
      <c r="G2536" s="10"/>
    </row>
    <row r="2537">
      <c r="A2537" s="14" t="s">
        <v>4788</v>
      </c>
      <c r="B2537" s="31" t="s">
        <v>7263</v>
      </c>
      <c r="C2537" s="9"/>
      <c r="D2537" s="9"/>
      <c r="E2537" s="9"/>
      <c r="F2537" s="138"/>
      <c r="G2537" s="10"/>
    </row>
    <row r="2538">
      <c r="A2538" s="14" t="s">
        <v>4540</v>
      </c>
      <c r="B2538" s="31" t="s">
        <v>368</v>
      </c>
      <c r="C2538" s="9"/>
      <c r="D2538" s="9"/>
      <c r="E2538" s="9"/>
      <c r="F2538" s="138"/>
      <c r="G2538" s="10"/>
    </row>
    <row r="2539">
      <c r="A2539" s="14" t="s">
        <v>23668</v>
      </c>
      <c r="B2539" s="31" t="s">
        <v>368</v>
      </c>
      <c r="C2539" s="9"/>
      <c r="D2539" s="9"/>
      <c r="E2539" s="9"/>
      <c r="F2539" s="138"/>
      <c r="G2539" s="10"/>
    </row>
    <row r="2540">
      <c r="A2540" s="14" t="s">
        <v>23669</v>
      </c>
      <c r="B2540" s="31" t="s">
        <v>23670</v>
      </c>
      <c r="C2540" s="9"/>
      <c r="D2540" s="9"/>
      <c r="E2540" s="9"/>
      <c r="F2540" s="138"/>
      <c r="G2540" s="10"/>
    </row>
    <row r="2541">
      <c r="A2541" s="14" t="s">
        <v>23669</v>
      </c>
      <c r="B2541" s="31" t="s">
        <v>23671</v>
      </c>
      <c r="C2541" s="9"/>
      <c r="D2541" s="9"/>
      <c r="E2541" s="9"/>
      <c r="F2541" s="138"/>
      <c r="G2541" s="10"/>
    </row>
    <row r="2542">
      <c r="A2542" s="14" t="s">
        <v>23669</v>
      </c>
      <c r="B2542" s="31" t="s">
        <v>23672</v>
      </c>
      <c r="C2542" s="9"/>
      <c r="D2542" s="9"/>
      <c r="E2542" s="9"/>
      <c r="F2542" s="138"/>
      <c r="G2542" s="10"/>
    </row>
    <row r="2543">
      <c r="A2543" s="14" t="s">
        <v>23669</v>
      </c>
      <c r="B2543" s="31" t="s">
        <v>23673</v>
      </c>
      <c r="C2543" s="9"/>
      <c r="D2543" s="9"/>
      <c r="E2543" s="9"/>
      <c r="F2543" s="138"/>
      <c r="G2543" s="10"/>
    </row>
    <row r="2544">
      <c r="A2544" s="14" t="s">
        <v>230</v>
      </c>
      <c r="B2544" s="31" t="s">
        <v>368</v>
      </c>
      <c r="C2544" s="9"/>
      <c r="D2544" s="9"/>
      <c r="E2544" s="9"/>
      <c r="F2544" s="138"/>
      <c r="G2544" s="10"/>
    </row>
    <row r="2545">
      <c r="A2545" s="14" t="s">
        <v>23674</v>
      </c>
      <c r="B2545" s="31" t="s">
        <v>368</v>
      </c>
      <c r="C2545" s="9"/>
      <c r="D2545" s="9"/>
      <c r="E2545" s="9"/>
      <c r="F2545" s="138"/>
      <c r="G2545" s="10"/>
    </row>
    <row r="2546">
      <c r="A2546" s="14" t="s">
        <v>248</v>
      </c>
      <c r="B2546" s="31" t="s">
        <v>368</v>
      </c>
      <c r="C2546" s="9"/>
      <c r="D2546" s="9"/>
      <c r="E2546" s="9"/>
      <c r="F2546" s="138"/>
      <c r="G2546" s="10"/>
    </row>
    <row r="2547">
      <c r="A2547" s="14" t="s">
        <v>23675</v>
      </c>
      <c r="B2547" s="31" t="s">
        <v>368</v>
      </c>
      <c r="C2547" s="9"/>
      <c r="D2547" s="9"/>
      <c r="E2547" s="9"/>
      <c r="F2547" s="138"/>
      <c r="G2547" s="10"/>
    </row>
    <row r="2548">
      <c r="A2548" s="1" t="s">
        <v>23676</v>
      </c>
    </row>
    <row r="2549">
      <c r="A2549" s="9" t="s">
        <v>316</v>
      </c>
      <c r="B2549" s="38" t="s">
        <v>23677</v>
      </c>
      <c r="C2549" s="10" t="s">
        <v>23678</v>
      </c>
      <c r="D2549" s="10" t="s">
        <v>23679</v>
      </c>
      <c r="E2549" s="91"/>
      <c r="F2549" s="10" t="s">
        <v>23680</v>
      </c>
      <c r="G2549" s="10"/>
    </row>
    <row r="2550">
      <c r="A2550" s="9" t="s">
        <v>316</v>
      </c>
      <c r="B2550" s="38" t="s">
        <v>23677</v>
      </c>
      <c r="C2550" s="10" t="s">
        <v>23681</v>
      </c>
      <c r="D2550" s="10" t="s">
        <v>23682</v>
      </c>
      <c r="E2550" s="91"/>
      <c r="F2550" s="10" t="s">
        <v>23680</v>
      </c>
      <c r="G2550" s="10"/>
    </row>
    <row r="2551">
      <c r="A2551" s="9" t="s">
        <v>988</v>
      </c>
      <c r="B2551" s="38" t="s">
        <v>6513</v>
      </c>
      <c r="C2551" s="10" t="s">
        <v>23683</v>
      </c>
      <c r="D2551" s="10" t="s">
        <v>6543</v>
      </c>
      <c r="E2551" s="91" t="s">
        <v>23684</v>
      </c>
      <c r="F2551" s="10" t="s">
        <v>23680</v>
      </c>
      <c r="G2551" s="10"/>
    </row>
    <row r="2552">
      <c r="A2552" s="190" t="s">
        <v>23685</v>
      </c>
    </row>
    <row r="2553">
      <c r="A2553" s="9" t="s">
        <v>316</v>
      </c>
      <c r="B2553" s="38" t="s">
        <v>1446</v>
      </c>
      <c r="C2553" s="10" t="s">
        <v>17021</v>
      </c>
      <c r="D2553" s="10" t="s">
        <v>17022</v>
      </c>
      <c r="E2553" s="91"/>
      <c r="F2553" s="10" t="s">
        <v>23686</v>
      </c>
      <c r="G2553" s="10"/>
    </row>
    <row r="2554">
      <c r="A2554" s="9" t="s">
        <v>316</v>
      </c>
      <c r="B2554" s="38" t="s">
        <v>1446</v>
      </c>
      <c r="C2554" s="10" t="s">
        <v>23687</v>
      </c>
      <c r="D2554" s="10" t="s">
        <v>23688</v>
      </c>
      <c r="E2554" s="91"/>
      <c r="F2554" s="10" t="s">
        <v>23686</v>
      </c>
      <c r="G2554" s="10"/>
    </row>
    <row r="2555">
      <c r="A2555" s="9" t="s">
        <v>316</v>
      </c>
      <c r="B2555" s="38" t="s">
        <v>1446</v>
      </c>
      <c r="C2555" s="10" t="s">
        <v>23689</v>
      </c>
      <c r="D2555" s="10" t="s">
        <v>23690</v>
      </c>
      <c r="E2555" s="91"/>
      <c r="F2555" s="10" t="s">
        <v>23691</v>
      </c>
      <c r="G2555" s="10"/>
    </row>
    <row r="2556">
      <c r="A2556" s="9" t="s">
        <v>316</v>
      </c>
      <c r="B2556" s="38" t="s">
        <v>1446</v>
      </c>
      <c r="C2556" s="10" t="s">
        <v>17480</v>
      </c>
      <c r="D2556" s="10" t="s">
        <v>17481</v>
      </c>
      <c r="E2556" s="91"/>
      <c r="F2556" s="10" t="s">
        <v>23692</v>
      </c>
      <c r="G2556" s="10"/>
    </row>
    <row r="2557">
      <c r="A2557" s="9" t="s">
        <v>316</v>
      </c>
      <c r="B2557" s="38" t="s">
        <v>1446</v>
      </c>
      <c r="C2557" s="10" t="s">
        <v>5107</v>
      </c>
      <c r="D2557" s="10" t="s">
        <v>5108</v>
      </c>
      <c r="E2557" s="91"/>
      <c r="F2557" s="10" t="s">
        <v>23686</v>
      </c>
      <c r="G2557" s="10"/>
    </row>
    <row r="2558">
      <c r="A2558" s="9" t="s">
        <v>248</v>
      </c>
      <c r="B2558" s="38" t="s">
        <v>4496</v>
      </c>
      <c r="C2558" s="10" t="s">
        <v>5067</v>
      </c>
      <c r="D2558" s="10" t="s">
        <v>19413</v>
      </c>
      <c r="E2558" s="91"/>
      <c r="F2558" s="10" t="s">
        <v>23693</v>
      </c>
      <c r="G2558" s="10"/>
    </row>
    <row r="2559">
      <c r="A2559" s="1" t="s">
        <v>23694</v>
      </c>
    </row>
    <row r="2560">
      <c r="A2560" s="9" t="s">
        <v>4540</v>
      </c>
      <c r="B2560" s="38" t="s">
        <v>11994</v>
      </c>
      <c r="C2560" s="91" t="s">
        <v>11995</v>
      </c>
      <c r="D2560" s="91" t="s">
        <v>5172</v>
      </c>
      <c r="E2560" s="91"/>
      <c r="F2560" s="91" t="s">
        <v>23695</v>
      </c>
      <c r="G2560" s="10"/>
    </row>
    <row r="2561">
      <c r="A2561" s="9" t="s">
        <v>13595</v>
      </c>
      <c r="B2561" s="38" t="s">
        <v>13596</v>
      </c>
      <c r="C2561" s="91"/>
      <c r="D2561" s="91" t="s">
        <v>23696</v>
      </c>
      <c r="E2561" s="91"/>
      <c r="F2561" s="91" t="s">
        <v>23697</v>
      </c>
      <c r="G2561" s="10"/>
    </row>
    <row r="2562">
      <c r="A2562" s="9" t="s">
        <v>13595</v>
      </c>
      <c r="B2562" s="38" t="s">
        <v>13596</v>
      </c>
      <c r="C2562" s="91"/>
      <c r="D2562" s="91" t="s">
        <v>23698</v>
      </c>
      <c r="E2562" s="91"/>
      <c r="F2562" s="91" t="s">
        <v>23697</v>
      </c>
      <c r="G2562" s="10"/>
    </row>
    <row r="2563">
      <c r="A2563" s="9" t="s">
        <v>248</v>
      </c>
      <c r="B2563" s="38" t="s">
        <v>10980</v>
      </c>
      <c r="C2563" s="91" t="s">
        <v>23699</v>
      </c>
      <c r="D2563" s="91" t="s">
        <v>23700</v>
      </c>
      <c r="E2563" s="91"/>
      <c r="F2563" s="91" t="s">
        <v>23701</v>
      </c>
      <c r="G2563" s="91"/>
    </row>
    <row r="2564">
      <c r="A2564" s="713" t="s">
        <v>1983</v>
      </c>
      <c r="B2564" s="4"/>
      <c r="C2564" s="4"/>
      <c r="D2564" s="4"/>
      <c r="E2564" s="4"/>
      <c r="F2564" s="4"/>
      <c r="G2564" s="23"/>
    </row>
    <row r="2565">
      <c r="A2565" s="9" t="s">
        <v>326</v>
      </c>
      <c r="B2565" s="38" t="s">
        <v>10906</v>
      </c>
      <c r="C2565" s="91"/>
      <c r="D2565" s="91"/>
      <c r="E2565" s="91"/>
      <c r="F2565" s="91" t="s">
        <v>23702</v>
      </c>
      <c r="G2565" s="91"/>
    </row>
    <row r="2566">
      <c r="A2566" s="1" t="s">
        <v>23703</v>
      </c>
    </row>
    <row r="2567">
      <c r="A2567" s="9" t="s">
        <v>388</v>
      </c>
      <c r="B2567" s="38" t="s">
        <v>18633</v>
      </c>
      <c r="C2567" s="91"/>
      <c r="D2567" s="91"/>
      <c r="E2567" s="91"/>
      <c r="F2567" s="10" t="s">
        <v>23704</v>
      </c>
      <c r="G2567" s="10"/>
    </row>
    <row r="2568">
      <c r="A2568" s="190" t="s">
        <v>23705</v>
      </c>
    </row>
    <row r="2569">
      <c r="A2569" s="14" t="s">
        <v>248</v>
      </c>
      <c r="B2569" s="31" t="s">
        <v>9484</v>
      </c>
      <c r="C2569" s="43" t="s">
        <v>9485</v>
      </c>
      <c r="D2569" s="43" t="s">
        <v>9486</v>
      </c>
      <c r="E2569" s="91"/>
      <c r="F2569" s="91" t="s">
        <v>23706</v>
      </c>
      <c r="G2569" s="84"/>
    </row>
    <row r="2570">
      <c r="A2570" s="190" t="s">
        <v>23707</v>
      </c>
    </row>
    <row r="2571">
      <c r="A2571" s="13" t="s">
        <v>326</v>
      </c>
      <c r="B2571" s="189" t="s">
        <v>10906</v>
      </c>
      <c r="C2571" s="84" t="s">
        <v>23223</v>
      </c>
      <c r="D2571" s="84" t="s">
        <v>23224</v>
      </c>
      <c r="E2571" s="84" t="s">
        <v>23225</v>
      </c>
      <c r="F2571" s="84" t="s">
        <v>23708</v>
      </c>
      <c r="G2571" s="84"/>
    </row>
    <row r="2572">
      <c r="A2572" s="1" t="s">
        <v>23709</v>
      </c>
    </row>
    <row r="2573">
      <c r="A2573" s="9" t="s">
        <v>316</v>
      </c>
      <c r="B2573" s="31" t="s">
        <v>6271</v>
      </c>
      <c r="C2573" s="14" t="s">
        <v>23710</v>
      </c>
      <c r="D2573" s="14" t="s">
        <v>23711</v>
      </c>
      <c r="E2573" s="91" t="s">
        <v>23712</v>
      </c>
      <c r="F2573" s="10" t="s">
        <v>23713</v>
      </c>
      <c r="G2573" s="10"/>
    </row>
    <row r="2574">
      <c r="A2574" s="9" t="s">
        <v>248</v>
      </c>
      <c r="B2574" s="38" t="s">
        <v>4496</v>
      </c>
      <c r="C2574" s="10" t="s">
        <v>23714</v>
      </c>
      <c r="D2574" s="10" t="s">
        <v>23715</v>
      </c>
      <c r="E2574" s="91"/>
      <c r="F2574" s="10" t="s">
        <v>23716</v>
      </c>
      <c r="G2574" s="10"/>
    </row>
    <row r="2575">
      <c r="A2575" s="9" t="s">
        <v>5679</v>
      </c>
      <c r="B2575" s="38" t="s">
        <v>19913</v>
      </c>
      <c r="C2575" s="10" t="s">
        <v>5502</v>
      </c>
      <c r="D2575" s="10" t="s">
        <v>23717</v>
      </c>
      <c r="E2575" s="91" t="s">
        <v>23718</v>
      </c>
      <c r="F2575" s="10" t="s">
        <v>23719</v>
      </c>
      <c r="G2575" s="10"/>
    </row>
    <row r="2576">
      <c r="A2576" s="9" t="s">
        <v>5679</v>
      </c>
      <c r="B2576" s="38" t="s">
        <v>19913</v>
      </c>
      <c r="C2576" s="10" t="s">
        <v>23720</v>
      </c>
      <c r="D2576" s="10" t="s">
        <v>23721</v>
      </c>
      <c r="E2576" s="91" t="s">
        <v>23722</v>
      </c>
      <c r="F2576" s="10" t="s">
        <v>23719</v>
      </c>
      <c r="G2576" s="10"/>
    </row>
    <row r="2577">
      <c r="A2577" s="9" t="s">
        <v>388</v>
      </c>
      <c r="B2577" s="38" t="s">
        <v>8130</v>
      </c>
      <c r="C2577" s="10" t="s">
        <v>23723</v>
      </c>
      <c r="D2577" s="10" t="s">
        <v>23724</v>
      </c>
      <c r="E2577" s="91"/>
      <c r="F2577" s="10" t="s">
        <v>23725</v>
      </c>
      <c r="G2577" s="10"/>
    </row>
    <row r="2578">
      <c r="A2578" s="9" t="s">
        <v>234</v>
      </c>
      <c r="B2578" s="38" t="s">
        <v>13444</v>
      </c>
      <c r="C2578" s="714" t="s">
        <v>23726</v>
      </c>
      <c r="D2578" s="714" t="s">
        <v>23727</v>
      </c>
      <c r="E2578" s="715" t="s">
        <v>23728</v>
      </c>
      <c r="F2578" s="10"/>
      <c r="G2578" s="10"/>
    </row>
    <row r="2579">
      <c r="A2579" s="1" t="s">
        <v>23729</v>
      </c>
    </row>
    <row r="2580">
      <c r="A2580" s="9" t="s">
        <v>388</v>
      </c>
      <c r="B2580" s="38" t="s">
        <v>7464</v>
      </c>
      <c r="C2580" s="10" t="s">
        <v>23730</v>
      </c>
      <c r="D2580" s="10" t="s">
        <v>23731</v>
      </c>
      <c r="E2580" s="91"/>
      <c r="F2580" s="10" t="s">
        <v>23732</v>
      </c>
      <c r="G2580" s="10"/>
    </row>
    <row r="2581">
      <c r="A2581" s="9" t="s">
        <v>388</v>
      </c>
      <c r="B2581" s="38" t="s">
        <v>5619</v>
      </c>
      <c r="C2581" s="10" t="s">
        <v>23733</v>
      </c>
      <c r="D2581" s="10" t="s">
        <v>23734</v>
      </c>
      <c r="E2581" s="91"/>
      <c r="F2581" s="10" t="s">
        <v>23735</v>
      </c>
      <c r="G2581" s="10"/>
    </row>
    <row r="2582">
      <c r="A2582" s="9" t="s">
        <v>234</v>
      </c>
      <c r="B2582" s="18" t="s">
        <v>8344</v>
      </c>
      <c r="C2582" s="10" t="s">
        <v>19971</v>
      </c>
      <c r="D2582" s="10"/>
      <c r="E2582" s="91"/>
      <c r="F2582" s="10" t="s">
        <v>23736</v>
      </c>
      <c r="G2582" s="10"/>
    </row>
    <row r="2583">
      <c r="A2583" s="1" t="s">
        <v>23737</v>
      </c>
    </row>
    <row r="2584">
      <c r="A2584" s="9" t="s">
        <v>3280</v>
      </c>
      <c r="B2584" s="18" t="s">
        <v>20169</v>
      </c>
      <c r="C2584" s="10" t="s">
        <v>20662</v>
      </c>
      <c r="D2584" s="10" t="s">
        <v>20677</v>
      </c>
      <c r="E2584" s="91"/>
      <c r="F2584" s="10" t="s">
        <v>23738</v>
      </c>
      <c r="G2584" s="10"/>
    </row>
    <row r="2585">
      <c r="A2585" s="9" t="s">
        <v>3280</v>
      </c>
      <c r="B2585" s="18" t="s">
        <v>15440</v>
      </c>
      <c r="C2585" s="10" t="s">
        <v>18631</v>
      </c>
      <c r="D2585" s="10" t="s">
        <v>23739</v>
      </c>
      <c r="E2585" s="91"/>
      <c r="F2585" s="10" t="s">
        <v>23738</v>
      </c>
      <c r="G2585" s="10"/>
    </row>
    <row r="2586">
      <c r="A2586" s="9" t="s">
        <v>3280</v>
      </c>
      <c r="B2586" s="18" t="s">
        <v>23740</v>
      </c>
      <c r="C2586" s="10" t="s">
        <v>23741</v>
      </c>
      <c r="D2586" s="10" t="s">
        <v>23742</v>
      </c>
      <c r="E2586" s="91"/>
      <c r="F2586" s="10" t="s">
        <v>23738</v>
      </c>
      <c r="G2586" s="10"/>
    </row>
    <row r="2587">
      <c r="A2587" s="1" t="s">
        <v>23743</v>
      </c>
    </row>
    <row r="2588">
      <c r="A2588" s="237" t="s">
        <v>21861</v>
      </c>
      <c r="B2588" s="4"/>
      <c r="C2588" s="4"/>
      <c r="D2588" s="4"/>
      <c r="E2588" s="4"/>
      <c r="F2588" s="4"/>
      <c r="G2588" s="4"/>
    </row>
    <row r="2589">
      <c r="A2589" s="9" t="s">
        <v>316</v>
      </c>
      <c r="B2589" s="18" t="s">
        <v>1446</v>
      </c>
      <c r="C2589" s="9" t="s">
        <v>23744</v>
      </c>
      <c r="D2589" s="91" t="s">
        <v>23745</v>
      </c>
      <c r="E2589" s="91"/>
      <c r="F2589" s="91" t="s">
        <v>23746</v>
      </c>
      <c r="G2589" s="91"/>
    </row>
    <row r="2590">
      <c r="A2590" s="9" t="s">
        <v>1454</v>
      </c>
      <c r="B2590" s="18" t="s">
        <v>16723</v>
      </c>
      <c r="C2590" s="9" t="s">
        <v>23747</v>
      </c>
      <c r="D2590" s="91" t="s">
        <v>16033</v>
      </c>
      <c r="E2590" s="91"/>
      <c r="F2590" s="91" t="s">
        <v>23748</v>
      </c>
      <c r="G2590" s="91"/>
    </row>
    <row r="2591">
      <c r="A2591" s="9" t="s">
        <v>1454</v>
      </c>
      <c r="B2591" s="18" t="s">
        <v>16723</v>
      </c>
      <c r="C2591" s="9" t="s">
        <v>23749</v>
      </c>
      <c r="D2591" s="91" t="s">
        <v>23750</v>
      </c>
      <c r="E2591" s="91"/>
      <c r="F2591" s="91" t="s">
        <v>23751</v>
      </c>
      <c r="G2591" s="91"/>
    </row>
    <row r="2592">
      <c r="A2592" s="9" t="s">
        <v>1454</v>
      </c>
      <c r="B2592" s="18" t="s">
        <v>16723</v>
      </c>
      <c r="C2592" s="9" t="s">
        <v>23752</v>
      </c>
      <c r="D2592" s="91" t="s">
        <v>23753</v>
      </c>
      <c r="E2592" s="91"/>
      <c r="F2592" s="91" t="s">
        <v>23754</v>
      </c>
      <c r="G2592" s="91"/>
    </row>
    <row r="2593">
      <c r="A2593" s="9" t="s">
        <v>4540</v>
      </c>
      <c r="B2593" s="18" t="s">
        <v>4962</v>
      </c>
      <c r="C2593" s="91" t="s">
        <v>23755</v>
      </c>
      <c r="D2593" s="91" t="s">
        <v>23756</v>
      </c>
      <c r="E2593" s="91"/>
      <c r="F2593" s="91" t="s">
        <v>23757</v>
      </c>
      <c r="G2593" s="91"/>
    </row>
    <row r="2594">
      <c r="A2594" s="9" t="s">
        <v>4540</v>
      </c>
      <c r="B2594" s="18" t="s">
        <v>4541</v>
      </c>
      <c r="C2594" s="9" t="s">
        <v>4542</v>
      </c>
      <c r="D2594" s="91" t="s">
        <v>18107</v>
      </c>
      <c r="E2594" s="91" t="s">
        <v>23758</v>
      </c>
      <c r="F2594" s="91" t="s">
        <v>23759</v>
      </c>
      <c r="G2594" s="91"/>
    </row>
    <row r="2595">
      <c r="A2595" s="9" t="s">
        <v>4540</v>
      </c>
      <c r="B2595" s="18" t="s">
        <v>4545</v>
      </c>
      <c r="C2595" s="9" t="s">
        <v>4542</v>
      </c>
      <c r="D2595" s="91" t="s">
        <v>23760</v>
      </c>
      <c r="E2595" s="91"/>
      <c r="F2595" s="91" t="s">
        <v>23761</v>
      </c>
      <c r="G2595" s="91"/>
    </row>
    <row r="2596">
      <c r="A2596" s="9" t="s">
        <v>4540</v>
      </c>
      <c r="B2596" s="18" t="s">
        <v>4545</v>
      </c>
      <c r="C2596" s="9" t="s">
        <v>4542</v>
      </c>
      <c r="D2596" s="91" t="s">
        <v>15595</v>
      </c>
      <c r="E2596" s="91"/>
      <c r="F2596" s="91" t="s">
        <v>23762</v>
      </c>
      <c r="G2596" s="91"/>
    </row>
    <row r="2597">
      <c r="A2597" s="9" t="s">
        <v>6351</v>
      </c>
      <c r="B2597" s="18" t="s">
        <v>23763</v>
      </c>
      <c r="C2597" s="9" t="s">
        <v>23764</v>
      </c>
      <c r="D2597" s="91" t="s">
        <v>23765</v>
      </c>
      <c r="E2597" s="91"/>
      <c r="F2597" s="91" t="s">
        <v>23746</v>
      </c>
      <c r="G2597" s="91"/>
    </row>
    <row r="2598">
      <c r="A2598" s="9" t="s">
        <v>230</v>
      </c>
      <c r="B2598" s="18" t="s">
        <v>6370</v>
      </c>
      <c r="C2598" s="9" t="s">
        <v>244</v>
      </c>
      <c r="D2598" s="91" t="s">
        <v>559</v>
      </c>
      <c r="E2598" s="91"/>
      <c r="F2598" s="91" t="s">
        <v>23766</v>
      </c>
      <c r="G2598" s="91"/>
    </row>
    <row r="2599">
      <c r="A2599" s="9" t="s">
        <v>230</v>
      </c>
      <c r="B2599" s="18" t="s">
        <v>6370</v>
      </c>
      <c r="C2599" s="9" t="s">
        <v>244</v>
      </c>
      <c r="D2599" s="91" t="s">
        <v>23767</v>
      </c>
      <c r="E2599" s="91"/>
      <c r="F2599" s="91" t="s">
        <v>23766</v>
      </c>
      <c r="G2599" s="91"/>
    </row>
    <row r="2600">
      <c r="A2600" s="9" t="s">
        <v>230</v>
      </c>
      <c r="B2600" s="18" t="s">
        <v>6370</v>
      </c>
      <c r="C2600" s="9" t="s">
        <v>244</v>
      </c>
      <c r="D2600" s="91" t="s">
        <v>6379</v>
      </c>
      <c r="E2600" s="91" t="s">
        <v>23768</v>
      </c>
      <c r="F2600" s="91" t="s">
        <v>23769</v>
      </c>
      <c r="G2600" s="91"/>
    </row>
    <row r="2601">
      <c r="A2601" s="9" t="s">
        <v>230</v>
      </c>
      <c r="B2601" s="18" t="s">
        <v>6370</v>
      </c>
      <c r="C2601" s="9" t="s">
        <v>6384</v>
      </c>
      <c r="D2601" s="91" t="s">
        <v>8072</v>
      </c>
      <c r="E2601" s="91"/>
      <c r="F2601" s="91" t="s">
        <v>23766</v>
      </c>
      <c r="G2601" s="91"/>
    </row>
    <row r="2602">
      <c r="A2602" s="9" t="s">
        <v>687</v>
      </c>
      <c r="B2602" s="18" t="s">
        <v>11090</v>
      </c>
      <c r="C2602" s="9" t="s">
        <v>11091</v>
      </c>
      <c r="D2602" s="91" t="s">
        <v>11092</v>
      </c>
      <c r="E2602" s="91"/>
      <c r="F2602" s="91" t="s">
        <v>23770</v>
      </c>
      <c r="G2602" s="91"/>
    </row>
    <row r="2603">
      <c r="A2603" s="9" t="s">
        <v>13682</v>
      </c>
      <c r="B2603" s="18" t="s">
        <v>16922</v>
      </c>
      <c r="C2603" s="204" t="s">
        <v>17506</v>
      </c>
      <c r="D2603" s="9" t="s">
        <v>17507</v>
      </c>
      <c r="E2603" s="91"/>
      <c r="F2603" s="91" t="s">
        <v>23771</v>
      </c>
      <c r="G2603" s="91"/>
    </row>
    <row r="2604">
      <c r="A2604" s="9" t="s">
        <v>10783</v>
      </c>
      <c r="B2604" s="18" t="s">
        <v>23772</v>
      </c>
      <c r="C2604" s="9" t="s">
        <v>23773</v>
      </c>
      <c r="D2604" s="91" t="s">
        <v>23774</v>
      </c>
      <c r="E2604" s="91"/>
      <c r="F2604" s="91" t="s">
        <v>23762</v>
      </c>
      <c r="G2604" s="91"/>
    </row>
    <row r="2605">
      <c r="A2605" s="9" t="s">
        <v>10783</v>
      </c>
      <c r="B2605" s="18" t="s">
        <v>10784</v>
      </c>
      <c r="C2605" s="9" t="s">
        <v>23775</v>
      </c>
      <c r="D2605" s="91" t="s">
        <v>23776</v>
      </c>
      <c r="E2605" s="91"/>
      <c r="F2605" s="91" t="s">
        <v>23757</v>
      </c>
      <c r="G2605" s="91"/>
    </row>
    <row r="2606">
      <c r="A2606" s="9" t="s">
        <v>248</v>
      </c>
      <c r="B2606" s="18" t="s">
        <v>4496</v>
      </c>
      <c r="C2606" s="9" t="s">
        <v>5067</v>
      </c>
      <c r="D2606" s="91" t="s">
        <v>19374</v>
      </c>
      <c r="E2606" s="91"/>
      <c r="F2606" s="91" t="s">
        <v>23762</v>
      </c>
      <c r="G2606" s="91"/>
    </row>
    <row r="2607">
      <c r="A2607" s="9" t="s">
        <v>248</v>
      </c>
      <c r="B2607" s="18" t="s">
        <v>9856</v>
      </c>
      <c r="C2607" s="9" t="s">
        <v>4581</v>
      </c>
      <c r="D2607" s="91" t="s">
        <v>23777</v>
      </c>
      <c r="E2607" s="91"/>
      <c r="F2607" s="91" t="s">
        <v>23778</v>
      </c>
      <c r="G2607" s="91"/>
    </row>
    <row r="2608">
      <c r="A2608" s="9" t="s">
        <v>248</v>
      </c>
      <c r="B2608" s="18" t="s">
        <v>4580</v>
      </c>
      <c r="C2608" s="9" t="s">
        <v>4581</v>
      </c>
      <c r="D2608" s="91" t="s">
        <v>23779</v>
      </c>
      <c r="E2608" s="91"/>
      <c r="F2608" s="91"/>
      <c r="G2608" s="91"/>
    </row>
    <row r="2609">
      <c r="A2609" s="9" t="s">
        <v>388</v>
      </c>
      <c r="B2609" s="18" t="s">
        <v>18939</v>
      </c>
      <c r="C2609" s="9" t="s">
        <v>23780</v>
      </c>
      <c r="D2609" s="14" t="s">
        <v>23781</v>
      </c>
      <c r="E2609" s="91"/>
      <c r="F2609" s="91" t="s">
        <v>23782</v>
      </c>
      <c r="G2609" s="91"/>
    </row>
    <row r="2610">
      <c r="A2610" s="60" t="s">
        <v>366</v>
      </c>
    </row>
    <row r="2611">
      <c r="A2611" s="9" t="s">
        <v>4788</v>
      </c>
      <c r="B2611" s="18" t="s">
        <v>7260</v>
      </c>
      <c r="C2611" s="9"/>
      <c r="D2611" s="91"/>
      <c r="E2611" s="91"/>
      <c r="F2611" s="91" t="s">
        <v>23783</v>
      </c>
      <c r="G2611" s="91"/>
    </row>
    <row r="2612">
      <c r="A2612" s="9" t="s">
        <v>8825</v>
      </c>
      <c r="B2612" s="18" t="s">
        <v>10753</v>
      </c>
      <c r="C2612" s="9"/>
      <c r="D2612" s="91"/>
      <c r="E2612" s="91" t="s">
        <v>9445</v>
      </c>
      <c r="F2612" s="91" t="s">
        <v>23754</v>
      </c>
      <c r="G2612" s="91"/>
    </row>
    <row r="2613">
      <c r="A2613" s="9" t="s">
        <v>368</v>
      </c>
      <c r="B2613" s="18" t="s">
        <v>368</v>
      </c>
      <c r="C2613" s="91"/>
      <c r="D2613" s="91"/>
      <c r="E2613" s="91" t="s">
        <v>23784</v>
      </c>
      <c r="F2613" s="91" t="s">
        <v>23761</v>
      </c>
      <c r="G2613" s="91"/>
    </row>
    <row r="2614">
      <c r="A2614" s="1" t="s">
        <v>23785</v>
      </c>
    </row>
    <row r="2615">
      <c r="A2615" s="9" t="s">
        <v>1454</v>
      </c>
      <c r="B2615" s="18" t="s">
        <v>10794</v>
      </c>
      <c r="C2615" s="91" t="s">
        <v>23181</v>
      </c>
      <c r="D2615" s="91" t="s">
        <v>8759</v>
      </c>
      <c r="E2615" s="91"/>
      <c r="F2615" s="91" t="s">
        <v>4255</v>
      </c>
      <c r="G2615" s="91"/>
    </row>
    <row r="2616">
      <c r="A2616" s="9" t="s">
        <v>1454</v>
      </c>
      <c r="B2616" s="18" t="s">
        <v>10794</v>
      </c>
      <c r="C2616" s="91" t="s">
        <v>23786</v>
      </c>
      <c r="D2616" s="91" t="s">
        <v>8759</v>
      </c>
      <c r="E2616" s="91"/>
      <c r="F2616" s="91" t="s">
        <v>23787</v>
      </c>
      <c r="G2616" s="91"/>
    </row>
    <row r="2617">
      <c r="A2617" s="9" t="s">
        <v>1454</v>
      </c>
      <c r="B2617" s="18" t="s">
        <v>10794</v>
      </c>
      <c r="C2617" s="91" t="s">
        <v>23788</v>
      </c>
      <c r="D2617" s="91" t="s">
        <v>8759</v>
      </c>
      <c r="E2617" s="91"/>
      <c r="F2617" s="91" t="s">
        <v>23789</v>
      </c>
      <c r="G2617" s="91"/>
    </row>
    <row r="2618">
      <c r="A2618" s="1" t="s">
        <v>23790</v>
      </c>
    </row>
    <row r="2619">
      <c r="A2619" s="13" t="s">
        <v>388</v>
      </c>
      <c r="B2619" s="31" t="s">
        <v>23791</v>
      </c>
      <c r="C2619" s="9" t="s">
        <v>11363</v>
      </c>
      <c r="D2619" s="25" t="s">
        <v>11364</v>
      </c>
      <c r="E2619" s="9"/>
      <c r="F2619" s="14" t="s">
        <v>23792</v>
      </c>
      <c r="G2619" s="10"/>
    </row>
    <row r="2620">
      <c r="A2620" s="13" t="s">
        <v>388</v>
      </c>
      <c r="B2620" s="31" t="s">
        <v>23793</v>
      </c>
      <c r="C2620" s="9" t="s">
        <v>18695</v>
      </c>
      <c r="D2620" s="25" t="s">
        <v>18695</v>
      </c>
      <c r="E2620" s="9" t="s">
        <v>23794</v>
      </c>
      <c r="F2620" s="14" t="s">
        <v>23795</v>
      </c>
      <c r="G2620" s="10"/>
    </row>
    <row r="2621">
      <c r="A2621" s="13" t="s">
        <v>388</v>
      </c>
      <c r="B2621" s="31" t="s">
        <v>1010</v>
      </c>
      <c r="C2621" s="9" t="s">
        <v>2153</v>
      </c>
      <c r="D2621" s="9" t="s">
        <v>23796</v>
      </c>
      <c r="E2621" s="9" t="s">
        <v>23794</v>
      </c>
      <c r="F2621" s="14" t="s">
        <v>23797</v>
      </c>
      <c r="G2621" s="10"/>
    </row>
    <row r="2622">
      <c r="A2622" s="13" t="s">
        <v>388</v>
      </c>
      <c r="B2622" s="31" t="s">
        <v>1010</v>
      </c>
      <c r="C2622" s="9" t="s">
        <v>2159</v>
      </c>
      <c r="D2622" s="9" t="s">
        <v>21376</v>
      </c>
      <c r="E2622" s="9"/>
      <c r="F2622" s="14" t="s">
        <v>23797</v>
      </c>
      <c r="G2622" s="10"/>
    </row>
    <row r="2623">
      <c r="A2623" s="1" t="s">
        <v>23798</v>
      </c>
    </row>
    <row r="2624">
      <c r="A2624" s="9" t="s">
        <v>23799</v>
      </c>
      <c r="B2624" s="18" t="s">
        <v>23800</v>
      </c>
      <c r="C2624" s="91"/>
      <c r="D2624" s="91" t="s">
        <v>12312</v>
      </c>
      <c r="E2624" s="91"/>
      <c r="F2624" s="91" t="s">
        <v>23801</v>
      </c>
      <c r="G2624" s="91"/>
    </row>
    <row r="2625">
      <c r="A2625" s="9" t="s">
        <v>234</v>
      </c>
      <c r="B2625" s="18" t="s">
        <v>8344</v>
      </c>
      <c r="C2625" s="91" t="s">
        <v>23802</v>
      </c>
      <c r="D2625" s="91" t="s">
        <v>12513</v>
      </c>
      <c r="E2625" s="91"/>
      <c r="F2625" s="91" t="s">
        <v>23803</v>
      </c>
      <c r="G2625" s="91"/>
    </row>
    <row r="2626">
      <c r="A2626" s="9" t="s">
        <v>234</v>
      </c>
      <c r="B2626" s="18" t="s">
        <v>8344</v>
      </c>
      <c r="C2626" s="91" t="s">
        <v>20152</v>
      </c>
      <c r="D2626" s="91" t="s">
        <v>15585</v>
      </c>
      <c r="E2626" s="91"/>
      <c r="F2626" s="91" t="s">
        <v>23803</v>
      </c>
      <c r="G2626" s="91"/>
    </row>
    <row r="2627">
      <c r="A2627" s="9" t="s">
        <v>234</v>
      </c>
      <c r="B2627" s="18" t="s">
        <v>8344</v>
      </c>
      <c r="C2627" s="91" t="s">
        <v>23804</v>
      </c>
      <c r="D2627" s="91" t="s">
        <v>12301</v>
      </c>
      <c r="E2627" s="91"/>
      <c r="F2627" s="91" t="s">
        <v>23803</v>
      </c>
      <c r="G2627" s="91"/>
    </row>
    <row r="2628">
      <c r="A2628" s="9" t="s">
        <v>234</v>
      </c>
      <c r="B2628" s="18" t="s">
        <v>8344</v>
      </c>
      <c r="C2628" s="91" t="s">
        <v>23805</v>
      </c>
      <c r="D2628" s="91" t="s">
        <v>14616</v>
      </c>
      <c r="E2628" s="91"/>
      <c r="F2628" s="91" t="s">
        <v>23803</v>
      </c>
      <c r="G2628" s="91"/>
    </row>
    <row r="2629">
      <c r="A2629" s="1" t="s">
        <v>23806</v>
      </c>
    </row>
    <row r="2630">
      <c r="A2630" s="713" t="s">
        <v>23807</v>
      </c>
      <c r="B2630" s="4"/>
      <c r="C2630" s="4"/>
      <c r="D2630" s="4"/>
      <c r="E2630" s="4"/>
      <c r="F2630" s="4"/>
      <c r="G2630" s="23"/>
    </row>
    <row r="2631">
      <c r="A2631" s="9" t="s">
        <v>4540</v>
      </c>
      <c r="B2631" s="18" t="s">
        <v>4962</v>
      </c>
      <c r="C2631" s="91" t="s">
        <v>23755</v>
      </c>
      <c r="D2631" s="91" t="s">
        <v>23756</v>
      </c>
      <c r="E2631" s="91"/>
      <c r="F2631" s="91" t="s">
        <v>23808</v>
      </c>
      <c r="G2631" s="91"/>
    </row>
    <row r="2632">
      <c r="A2632" s="9" t="s">
        <v>988</v>
      </c>
      <c r="B2632" s="18" t="s">
        <v>6938</v>
      </c>
      <c r="C2632" s="91" t="s">
        <v>23809</v>
      </c>
      <c r="D2632" s="91" t="s">
        <v>23810</v>
      </c>
      <c r="E2632" s="91" t="s">
        <v>23811</v>
      </c>
      <c r="F2632" s="91" t="s">
        <v>23812</v>
      </c>
      <c r="G2632" s="91"/>
    </row>
    <row r="2633">
      <c r="A2633" s="9" t="s">
        <v>988</v>
      </c>
      <c r="B2633" s="18" t="s">
        <v>6938</v>
      </c>
      <c r="C2633" s="91" t="s">
        <v>23813</v>
      </c>
      <c r="D2633" s="91" t="s">
        <v>23810</v>
      </c>
      <c r="E2633" s="91" t="s">
        <v>23814</v>
      </c>
      <c r="F2633" s="91" t="s">
        <v>23812</v>
      </c>
      <c r="G2633" s="91"/>
    </row>
    <row r="2634">
      <c r="A2634" s="237" t="s">
        <v>23815</v>
      </c>
      <c r="B2634" s="4"/>
      <c r="C2634" s="4"/>
      <c r="D2634" s="4"/>
      <c r="E2634" s="4"/>
      <c r="F2634" s="4"/>
      <c r="G2634" s="4"/>
    </row>
    <row r="2635">
      <c r="A2635" s="9" t="s">
        <v>326</v>
      </c>
      <c r="B2635" s="18" t="s">
        <v>658</v>
      </c>
      <c r="C2635" s="91"/>
      <c r="D2635" s="91"/>
      <c r="E2635" s="91"/>
      <c r="F2635" s="91"/>
      <c r="G2635" s="91"/>
    </row>
    <row r="2636">
      <c r="A2636" s="1" t="s">
        <v>23816</v>
      </c>
    </row>
    <row r="2637">
      <c r="A2637" s="9" t="s">
        <v>248</v>
      </c>
      <c r="B2637" s="18" t="s">
        <v>10975</v>
      </c>
      <c r="C2637" s="9" t="s">
        <v>4581</v>
      </c>
      <c r="D2637" s="91" t="s">
        <v>23817</v>
      </c>
      <c r="E2637" s="91"/>
      <c r="F2637" s="91" t="s">
        <v>23818</v>
      </c>
      <c r="G2637" s="91"/>
    </row>
    <row r="2638">
      <c r="A2638" s="9" t="s">
        <v>326</v>
      </c>
      <c r="B2638" s="18" t="s">
        <v>8049</v>
      </c>
      <c r="C2638" s="9" t="s">
        <v>19238</v>
      </c>
      <c r="D2638" s="91" t="s">
        <v>23819</v>
      </c>
      <c r="E2638" s="91" t="s">
        <v>23820</v>
      </c>
      <c r="F2638" s="91" t="s">
        <v>23821</v>
      </c>
      <c r="G2638" s="91"/>
    </row>
    <row r="2639">
      <c r="A2639" s="1" t="s">
        <v>23822</v>
      </c>
    </row>
    <row r="2640">
      <c r="A2640" s="9" t="s">
        <v>23260</v>
      </c>
      <c r="B2640" s="18" t="s">
        <v>23261</v>
      </c>
      <c r="C2640" s="91" t="s">
        <v>23823</v>
      </c>
      <c r="D2640" s="91" t="s">
        <v>8428</v>
      </c>
      <c r="E2640" s="91"/>
      <c r="F2640" s="91" t="s">
        <v>23824</v>
      </c>
      <c r="G2640" s="91"/>
    </row>
    <row r="2641">
      <c r="A2641" s="9" t="s">
        <v>23260</v>
      </c>
      <c r="B2641" s="18" t="s">
        <v>23261</v>
      </c>
      <c r="C2641" s="91" t="s">
        <v>23823</v>
      </c>
      <c r="D2641" s="91" t="s">
        <v>271</v>
      </c>
      <c r="E2641" s="91"/>
      <c r="F2641" s="91" t="s">
        <v>23825</v>
      </c>
      <c r="G2641" s="91"/>
    </row>
    <row r="2642">
      <c r="A2642" s="9" t="s">
        <v>23260</v>
      </c>
      <c r="B2642" s="18" t="s">
        <v>23261</v>
      </c>
      <c r="C2642" s="91" t="s">
        <v>23823</v>
      </c>
      <c r="D2642" s="91" t="s">
        <v>23826</v>
      </c>
      <c r="E2642" s="91"/>
      <c r="F2642" s="91" t="s">
        <v>23827</v>
      </c>
      <c r="G2642" s="91"/>
    </row>
    <row r="2643">
      <c r="A2643" s="9" t="s">
        <v>23260</v>
      </c>
      <c r="B2643" s="18" t="s">
        <v>23261</v>
      </c>
      <c r="C2643" s="91" t="s">
        <v>23823</v>
      </c>
      <c r="D2643" s="91" t="s">
        <v>23828</v>
      </c>
      <c r="E2643" s="91"/>
      <c r="F2643" s="91" t="s">
        <v>23829</v>
      </c>
      <c r="G2643" s="91"/>
    </row>
    <row r="2644">
      <c r="A2644" s="9" t="s">
        <v>23260</v>
      </c>
      <c r="B2644" s="18" t="s">
        <v>23261</v>
      </c>
      <c r="C2644" s="91" t="s">
        <v>23823</v>
      </c>
      <c r="D2644" s="91" t="s">
        <v>23830</v>
      </c>
      <c r="E2644" s="91"/>
      <c r="F2644" s="91" t="s">
        <v>23831</v>
      </c>
      <c r="G2644" s="91"/>
    </row>
    <row r="2645">
      <c r="A2645" s="9" t="s">
        <v>23260</v>
      </c>
      <c r="B2645" s="18" t="s">
        <v>23261</v>
      </c>
      <c r="C2645" s="91" t="s">
        <v>23823</v>
      </c>
      <c r="D2645" s="91" t="s">
        <v>23832</v>
      </c>
      <c r="E2645" s="91"/>
      <c r="F2645" s="91" t="s">
        <v>23833</v>
      </c>
      <c r="G2645" s="91"/>
    </row>
    <row r="2646">
      <c r="A2646" s="9" t="s">
        <v>23260</v>
      </c>
      <c r="B2646" s="18" t="s">
        <v>23261</v>
      </c>
      <c r="C2646" s="91" t="s">
        <v>23823</v>
      </c>
      <c r="D2646" s="91" t="s">
        <v>23834</v>
      </c>
      <c r="E2646" s="91"/>
      <c r="F2646" s="91" t="s">
        <v>23835</v>
      </c>
      <c r="G2646" s="91"/>
    </row>
    <row r="2647">
      <c r="A2647" s="9" t="s">
        <v>23260</v>
      </c>
      <c r="B2647" s="18" t="s">
        <v>23261</v>
      </c>
      <c r="C2647" s="91" t="s">
        <v>23836</v>
      </c>
      <c r="D2647" s="91" t="s">
        <v>893</v>
      </c>
      <c r="E2647" s="91"/>
      <c r="F2647" s="91" t="s">
        <v>23837</v>
      </c>
      <c r="G2647" s="91"/>
    </row>
    <row r="2648">
      <c r="A2648" s="9" t="s">
        <v>23260</v>
      </c>
      <c r="B2648" s="18" t="s">
        <v>23261</v>
      </c>
      <c r="C2648" s="91" t="s">
        <v>23836</v>
      </c>
      <c r="D2648" s="91" t="s">
        <v>4559</v>
      </c>
      <c r="E2648" s="91"/>
      <c r="F2648" s="91" t="s">
        <v>23838</v>
      </c>
      <c r="G2648" s="91"/>
    </row>
    <row r="2649">
      <c r="A2649" s="9" t="s">
        <v>23260</v>
      </c>
      <c r="B2649" s="18" t="s">
        <v>23261</v>
      </c>
      <c r="C2649" s="91" t="s">
        <v>23836</v>
      </c>
      <c r="D2649" s="91" t="s">
        <v>23839</v>
      </c>
      <c r="E2649" s="91"/>
      <c r="F2649" s="91" t="s">
        <v>23840</v>
      </c>
      <c r="G2649" s="91"/>
    </row>
    <row r="2650">
      <c r="A2650" s="9" t="s">
        <v>23260</v>
      </c>
      <c r="B2650" s="18" t="s">
        <v>23261</v>
      </c>
      <c r="C2650" s="91" t="s">
        <v>21103</v>
      </c>
      <c r="D2650" s="91" t="s">
        <v>150</v>
      </c>
      <c r="E2650" s="91" t="s">
        <v>17105</v>
      </c>
      <c r="F2650" s="91" t="s">
        <v>23841</v>
      </c>
      <c r="G2650" s="91"/>
    </row>
    <row r="2651">
      <c r="A2651" s="9" t="s">
        <v>23260</v>
      </c>
      <c r="B2651" s="18" t="s">
        <v>23261</v>
      </c>
      <c r="C2651" s="91" t="s">
        <v>23842</v>
      </c>
      <c r="D2651" s="91" t="s">
        <v>23843</v>
      </c>
      <c r="E2651" s="91"/>
      <c r="F2651" s="91" t="s">
        <v>23844</v>
      </c>
      <c r="G2651" s="91"/>
    </row>
    <row r="2652">
      <c r="A2652" s="9" t="s">
        <v>23260</v>
      </c>
      <c r="B2652" s="18" t="s">
        <v>23261</v>
      </c>
      <c r="C2652" s="91" t="s">
        <v>23842</v>
      </c>
      <c r="D2652" s="91" t="s">
        <v>23845</v>
      </c>
      <c r="E2652" s="91"/>
      <c r="F2652" s="91" t="s">
        <v>23846</v>
      </c>
      <c r="G2652" s="91"/>
    </row>
    <row r="2653">
      <c r="A2653" s="9" t="s">
        <v>23260</v>
      </c>
      <c r="B2653" s="18" t="s">
        <v>23261</v>
      </c>
      <c r="C2653" s="91" t="s">
        <v>23847</v>
      </c>
      <c r="D2653" s="91" t="s">
        <v>23848</v>
      </c>
      <c r="E2653" s="91"/>
      <c r="F2653" s="91" t="s">
        <v>23849</v>
      </c>
      <c r="G2653" s="91"/>
    </row>
    <row r="2654">
      <c r="A2654" s="9" t="s">
        <v>23260</v>
      </c>
      <c r="B2654" s="18" t="s">
        <v>23261</v>
      </c>
      <c r="C2654" s="91" t="s">
        <v>23850</v>
      </c>
      <c r="D2654" s="91" t="s">
        <v>23851</v>
      </c>
      <c r="E2654" s="91"/>
      <c r="F2654" s="91" t="s">
        <v>23852</v>
      </c>
      <c r="G2654" s="91"/>
    </row>
    <row r="2655">
      <c r="A2655" s="9" t="s">
        <v>23260</v>
      </c>
      <c r="B2655" s="18" t="s">
        <v>23261</v>
      </c>
      <c r="C2655" s="91" t="s">
        <v>23264</v>
      </c>
      <c r="D2655" s="91" t="s">
        <v>23853</v>
      </c>
      <c r="E2655" s="91"/>
      <c r="F2655" s="91" t="s">
        <v>23854</v>
      </c>
      <c r="G2655" s="91"/>
    </row>
    <row r="2656">
      <c r="A2656" s="9" t="s">
        <v>23260</v>
      </c>
      <c r="B2656" s="18" t="s">
        <v>23261</v>
      </c>
      <c r="C2656" s="91" t="s">
        <v>23855</v>
      </c>
      <c r="D2656" s="91" t="s">
        <v>12022</v>
      </c>
      <c r="E2656" s="91"/>
      <c r="F2656" s="91" t="s">
        <v>23852</v>
      </c>
      <c r="G2656" s="91"/>
    </row>
    <row r="2657">
      <c r="A2657" s="9" t="s">
        <v>306</v>
      </c>
      <c r="B2657" s="18" t="s">
        <v>4962</v>
      </c>
      <c r="C2657" s="91" t="s">
        <v>23856</v>
      </c>
      <c r="D2657" s="91" t="s">
        <v>23857</v>
      </c>
      <c r="E2657" s="91"/>
      <c r="F2657" s="155" t="s">
        <v>152</v>
      </c>
      <c r="G2657" s="91"/>
    </row>
    <row r="2658">
      <c r="A2658" s="9" t="s">
        <v>306</v>
      </c>
      <c r="B2658" s="18" t="s">
        <v>4962</v>
      </c>
      <c r="C2658" s="91" t="s">
        <v>5569</v>
      </c>
      <c r="D2658" s="91" t="s">
        <v>23421</v>
      </c>
      <c r="E2658" s="91"/>
      <c r="F2658" s="91" t="s">
        <v>23858</v>
      </c>
      <c r="G2658" s="91"/>
    </row>
    <row r="2659">
      <c r="A2659" s="9" t="s">
        <v>306</v>
      </c>
      <c r="B2659" s="18" t="s">
        <v>4962</v>
      </c>
      <c r="C2659" s="91" t="s">
        <v>2703</v>
      </c>
      <c r="D2659" s="91" t="s">
        <v>23859</v>
      </c>
      <c r="E2659" s="91"/>
      <c r="F2659" s="91" t="s">
        <v>23860</v>
      </c>
      <c r="G2659" s="91"/>
    </row>
    <row r="2660">
      <c r="A2660" s="9" t="s">
        <v>306</v>
      </c>
      <c r="B2660" s="18" t="s">
        <v>4962</v>
      </c>
      <c r="C2660" s="91" t="s">
        <v>2703</v>
      </c>
      <c r="D2660" s="91" t="s">
        <v>23861</v>
      </c>
      <c r="E2660" s="91"/>
      <c r="F2660" s="91" t="s">
        <v>23862</v>
      </c>
      <c r="G2660" s="91"/>
    </row>
    <row r="2661">
      <c r="A2661" s="9" t="s">
        <v>306</v>
      </c>
      <c r="B2661" s="18" t="s">
        <v>4962</v>
      </c>
      <c r="C2661" s="91" t="s">
        <v>4735</v>
      </c>
      <c r="D2661" s="91" t="s">
        <v>23863</v>
      </c>
      <c r="E2661" s="91"/>
      <c r="F2661" s="91" t="s">
        <v>23864</v>
      </c>
      <c r="G2661" s="91"/>
    </row>
    <row r="2662">
      <c r="A2662" s="9" t="s">
        <v>306</v>
      </c>
      <c r="B2662" s="18" t="s">
        <v>4962</v>
      </c>
      <c r="C2662" s="91" t="s">
        <v>4735</v>
      </c>
      <c r="D2662" s="91" t="s">
        <v>22449</v>
      </c>
      <c r="E2662" s="91"/>
      <c r="F2662" s="91" t="s">
        <v>23858</v>
      </c>
      <c r="G2662" s="91"/>
    </row>
    <row r="2663">
      <c r="A2663" s="9" t="s">
        <v>230</v>
      </c>
      <c r="B2663" s="18" t="s">
        <v>23865</v>
      </c>
      <c r="C2663" s="91" t="s">
        <v>6391</v>
      </c>
      <c r="D2663" s="91" t="s">
        <v>23866</v>
      </c>
      <c r="E2663" s="91" t="s">
        <v>23867</v>
      </c>
      <c r="F2663" s="716" t="s">
        <v>23868</v>
      </c>
      <c r="G2663" s="122" t="s">
        <v>1333</v>
      </c>
    </row>
    <row r="2664">
      <c r="A2664" s="9" t="s">
        <v>230</v>
      </c>
      <c r="B2664" s="18" t="s">
        <v>23865</v>
      </c>
      <c r="C2664" s="91" t="s">
        <v>23869</v>
      </c>
      <c r="D2664" s="91" t="s">
        <v>23870</v>
      </c>
      <c r="E2664" s="91" t="s">
        <v>23871</v>
      </c>
      <c r="F2664" s="91" t="s">
        <v>23872</v>
      </c>
      <c r="G2664" s="91"/>
    </row>
    <row r="2665">
      <c r="A2665" s="9" t="s">
        <v>230</v>
      </c>
      <c r="B2665" s="18" t="s">
        <v>23865</v>
      </c>
      <c r="C2665" s="91" t="s">
        <v>23869</v>
      </c>
      <c r="D2665" s="91" t="s">
        <v>23873</v>
      </c>
      <c r="E2665" s="91" t="s">
        <v>23874</v>
      </c>
      <c r="F2665" s="155" t="s">
        <v>152</v>
      </c>
      <c r="G2665" s="91"/>
    </row>
    <row r="2666">
      <c r="A2666" s="9" t="s">
        <v>23875</v>
      </c>
      <c r="B2666" s="18" t="s">
        <v>23876</v>
      </c>
      <c r="C2666" s="91" t="s">
        <v>23877</v>
      </c>
      <c r="D2666" s="91" t="s">
        <v>23878</v>
      </c>
      <c r="E2666" s="91"/>
      <c r="F2666" s="91" t="s">
        <v>23879</v>
      </c>
      <c r="G2666" s="91"/>
    </row>
    <row r="2667">
      <c r="A2667" s="9" t="s">
        <v>23875</v>
      </c>
      <c r="B2667" s="18" t="s">
        <v>23876</v>
      </c>
      <c r="C2667" s="91" t="s">
        <v>23877</v>
      </c>
      <c r="D2667" s="91" t="s">
        <v>23880</v>
      </c>
      <c r="E2667" s="91"/>
      <c r="F2667" s="91" t="s">
        <v>23881</v>
      </c>
      <c r="G2667" s="91"/>
    </row>
    <row r="2668">
      <c r="A2668" s="220" t="s">
        <v>366</v>
      </c>
    </row>
    <row r="2669">
      <c r="A2669" s="9" t="s">
        <v>230</v>
      </c>
      <c r="B2669" s="18" t="s">
        <v>23865</v>
      </c>
      <c r="C2669" s="91"/>
      <c r="D2669" s="91"/>
      <c r="E2669" s="91" t="s">
        <v>550</v>
      </c>
      <c r="F2669" s="91" t="s">
        <v>23846</v>
      </c>
      <c r="G2669" s="91"/>
    </row>
    <row r="2670">
      <c r="A2670" s="9" t="s">
        <v>368</v>
      </c>
      <c r="B2670" s="18" t="s">
        <v>368</v>
      </c>
      <c r="C2670" s="91"/>
      <c r="D2670" s="91"/>
      <c r="E2670" s="91" t="s">
        <v>23882</v>
      </c>
      <c r="F2670" s="91" t="s">
        <v>23838</v>
      </c>
      <c r="G2670" s="91"/>
    </row>
    <row r="2671">
      <c r="A2671" s="9" t="s">
        <v>368</v>
      </c>
      <c r="B2671" s="18" t="s">
        <v>368</v>
      </c>
      <c r="C2671" s="91"/>
      <c r="D2671" s="91"/>
      <c r="E2671" s="91" t="s">
        <v>23883</v>
      </c>
      <c r="F2671" s="91" t="s">
        <v>23884</v>
      </c>
      <c r="G2671" s="91"/>
    </row>
    <row r="2672">
      <c r="A2672" s="1" t="s">
        <v>23885</v>
      </c>
    </row>
    <row r="2673">
      <c r="A2673" s="9" t="s">
        <v>388</v>
      </c>
      <c r="B2673" s="18" t="s">
        <v>1006</v>
      </c>
      <c r="C2673" s="91" t="s">
        <v>2098</v>
      </c>
      <c r="D2673" s="91" t="s">
        <v>2802</v>
      </c>
      <c r="E2673" s="91"/>
      <c r="F2673" s="91" t="s">
        <v>23886</v>
      </c>
      <c r="G2673" s="91"/>
    </row>
    <row r="2674">
      <c r="A2674" s="220" t="s">
        <v>366</v>
      </c>
    </row>
    <row r="2675">
      <c r="A2675" s="9" t="s">
        <v>388</v>
      </c>
      <c r="B2675" s="18" t="s">
        <v>1010</v>
      </c>
      <c r="C2675" s="91" t="s">
        <v>7543</v>
      </c>
      <c r="D2675" s="91" t="s">
        <v>368</v>
      </c>
      <c r="E2675" s="91" t="s">
        <v>232</v>
      </c>
      <c r="F2675" s="91" t="s">
        <v>23887</v>
      </c>
      <c r="G2675" s="91"/>
    </row>
    <row r="2676">
      <c r="A2676" s="1" t="s">
        <v>23888</v>
      </c>
    </row>
    <row r="2677">
      <c r="A2677" s="9" t="s">
        <v>10828</v>
      </c>
      <c r="B2677" s="18" t="s">
        <v>23889</v>
      </c>
      <c r="C2677" s="91" t="s">
        <v>591</v>
      </c>
      <c r="D2677" s="91"/>
      <c r="E2677" s="91" t="s">
        <v>23890</v>
      </c>
      <c r="F2677" s="91" t="s">
        <v>23891</v>
      </c>
      <c r="G2677" s="91"/>
    </row>
    <row r="2678">
      <c r="A2678" s="9" t="s">
        <v>10828</v>
      </c>
      <c r="B2678" s="18" t="s">
        <v>23889</v>
      </c>
      <c r="C2678" s="91" t="s">
        <v>20402</v>
      </c>
      <c r="D2678" s="91"/>
      <c r="E2678" s="91" t="s">
        <v>23890</v>
      </c>
      <c r="F2678" s="91" t="s">
        <v>23892</v>
      </c>
      <c r="G2678" s="91"/>
    </row>
    <row r="2679">
      <c r="A2679" s="9" t="s">
        <v>14528</v>
      </c>
      <c r="B2679" s="18" t="s">
        <v>22270</v>
      </c>
      <c r="C2679" s="91" t="s">
        <v>23893</v>
      </c>
      <c r="D2679" s="91" t="s">
        <v>19969</v>
      </c>
      <c r="E2679" s="91" t="s">
        <v>23894</v>
      </c>
      <c r="F2679" s="91" t="s">
        <v>23895</v>
      </c>
      <c r="G2679" s="91"/>
    </row>
    <row r="2680">
      <c r="A2680" s="9" t="s">
        <v>4540</v>
      </c>
      <c r="B2680" s="18" t="s">
        <v>4614</v>
      </c>
      <c r="C2680" s="91" t="s">
        <v>4621</v>
      </c>
      <c r="D2680" s="91" t="s">
        <v>23896</v>
      </c>
      <c r="E2680" s="91"/>
      <c r="F2680" s="91" t="s">
        <v>23895</v>
      </c>
      <c r="G2680" s="91"/>
    </row>
    <row r="2681">
      <c r="A2681" s="9" t="s">
        <v>23897</v>
      </c>
      <c r="B2681" s="18" t="s">
        <v>23898</v>
      </c>
      <c r="C2681" s="91" t="s">
        <v>5498</v>
      </c>
      <c r="D2681" s="91" t="s">
        <v>23899</v>
      </c>
      <c r="E2681" s="91" t="s">
        <v>23900</v>
      </c>
      <c r="F2681" s="91" t="s">
        <v>23901</v>
      </c>
      <c r="G2681" s="91"/>
    </row>
    <row r="2682">
      <c r="A2682" s="9" t="s">
        <v>23897</v>
      </c>
      <c r="B2682" s="18" t="s">
        <v>23898</v>
      </c>
      <c r="C2682" s="91" t="s">
        <v>10515</v>
      </c>
      <c r="D2682" s="91" t="s">
        <v>23902</v>
      </c>
      <c r="E2682" s="91" t="s">
        <v>23903</v>
      </c>
      <c r="F2682" s="91" t="s">
        <v>21064</v>
      </c>
      <c r="G2682" s="91"/>
    </row>
    <row r="2683">
      <c r="A2683" s="1" t="s">
        <v>23904</v>
      </c>
    </row>
    <row r="2684">
      <c r="A2684" s="237" t="s">
        <v>21861</v>
      </c>
      <c r="B2684" s="4"/>
      <c r="C2684" s="4"/>
      <c r="D2684" s="4"/>
      <c r="E2684" s="4"/>
      <c r="F2684" s="4"/>
      <c r="G2684" s="4"/>
    </row>
    <row r="2685">
      <c r="A2685" s="9" t="s">
        <v>5283</v>
      </c>
      <c r="B2685" s="18" t="s">
        <v>23905</v>
      </c>
      <c r="C2685" s="91"/>
      <c r="D2685" s="91"/>
      <c r="E2685" s="91" t="s">
        <v>23906</v>
      </c>
      <c r="F2685" s="716" t="s">
        <v>3236</v>
      </c>
      <c r="G2685" s="91"/>
    </row>
    <row r="2686">
      <c r="A2686" s="9" t="s">
        <v>5283</v>
      </c>
      <c r="B2686" s="18" t="s">
        <v>10890</v>
      </c>
      <c r="C2686" s="91" t="s">
        <v>14296</v>
      </c>
      <c r="D2686" s="91" t="s">
        <v>23907</v>
      </c>
      <c r="E2686" s="91"/>
      <c r="F2686" s="716" t="s">
        <v>23908</v>
      </c>
      <c r="G2686" s="91"/>
    </row>
    <row r="2687">
      <c r="A2687" s="9" t="s">
        <v>5283</v>
      </c>
      <c r="B2687" s="18" t="s">
        <v>10890</v>
      </c>
      <c r="C2687" s="91" t="s">
        <v>14322</v>
      </c>
      <c r="D2687" s="91" t="s">
        <v>23909</v>
      </c>
      <c r="E2687" s="91"/>
      <c r="F2687" s="155" t="s">
        <v>152</v>
      </c>
      <c r="G2687" s="91"/>
    </row>
    <row r="2688">
      <c r="A2688" s="9" t="s">
        <v>5283</v>
      </c>
      <c r="B2688" s="18" t="s">
        <v>5284</v>
      </c>
      <c r="C2688" s="91" t="s">
        <v>23910</v>
      </c>
      <c r="D2688" s="91" t="s">
        <v>23911</v>
      </c>
      <c r="E2688" s="91"/>
      <c r="F2688" s="155" t="s">
        <v>152</v>
      </c>
      <c r="G2688" s="91"/>
    </row>
    <row r="2689">
      <c r="A2689" s="9" t="s">
        <v>5283</v>
      </c>
      <c r="B2689" s="18" t="s">
        <v>5284</v>
      </c>
      <c r="C2689" s="91" t="s">
        <v>23910</v>
      </c>
      <c r="D2689" s="91" t="s">
        <v>23912</v>
      </c>
      <c r="E2689" s="91"/>
      <c r="F2689" s="716" t="s">
        <v>23913</v>
      </c>
      <c r="G2689" s="122" t="s">
        <v>1333</v>
      </c>
    </row>
    <row r="2690">
      <c r="A2690" s="9" t="s">
        <v>5283</v>
      </c>
      <c r="B2690" s="18" t="s">
        <v>5284</v>
      </c>
      <c r="C2690" s="91" t="s">
        <v>23914</v>
      </c>
      <c r="D2690" s="91" t="s">
        <v>23915</v>
      </c>
      <c r="E2690" s="91"/>
      <c r="F2690" s="155" t="s">
        <v>152</v>
      </c>
      <c r="G2690" s="91"/>
    </row>
    <row r="2691">
      <c r="A2691" s="9" t="s">
        <v>5283</v>
      </c>
      <c r="B2691" s="18" t="s">
        <v>5284</v>
      </c>
      <c r="C2691" s="91" t="s">
        <v>23914</v>
      </c>
      <c r="D2691" s="91" t="s">
        <v>23916</v>
      </c>
      <c r="E2691" s="91"/>
      <c r="F2691" s="155" t="s">
        <v>152</v>
      </c>
      <c r="G2691" s="122" t="s">
        <v>1333</v>
      </c>
    </row>
    <row r="2692">
      <c r="A2692" s="9" t="s">
        <v>5283</v>
      </c>
      <c r="B2692" s="18" t="s">
        <v>5284</v>
      </c>
      <c r="C2692" s="91" t="s">
        <v>23914</v>
      </c>
      <c r="D2692" s="91" t="s">
        <v>23917</v>
      </c>
      <c r="E2692" s="91"/>
      <c r="F2692" s="716" t="s">
        <v>23918</v>
      </c>
      <c r="G2692" s="122" t="s">
        <v>1333</v>
      </c>
    </row>
    <row r="2693">
      <c r="A2693" s="9" t="s">
        <v>5283</v>
      </c>
      <c r="B2693" s="18" t="s">
        <v>5284</v>
      </c>
      <c r="C2693" s="91" t="s">
        <v>23919</v>
      </c>
      <c r="D2693" s="91" t="s">
        <v>23920</v>
      </c>
      <c r="E2693" s="91"/>
      <c r="F2693" s="716" t="s">
        <v>23921</v>
      </c>
      <c r="G2693" s="122" t="s">
        <v>1333</v>
      </c>
    </row>
    <row r="2694">
      <c r="A2694" s="9" t="s">
        <v>5283</v>
      </c>
      <c r="B2694" s="18" t="s">
        <v>5284</v>
      </c>
      <c r="C2694" s="91" t="s">
        <v>14255</v>
      </c>
      <c r="D2694" s="91" t="s">
        <v>23922</v>
      </c>
      <c r="E2694" s="91"/>
      <c r="F2694" s="716" t="s">
        <v>23923</v>
      </c>
      <c r="G2694" s="91"/>
    </row>
    <row r="2695">
      <c r="A2695" s="9" t="s">
        <v>5283</v>
      </c>
      <c r="B2695" s="18" t="s">
        <v>5284</v>
      </c>
      <c r="C2695" s="91" t="s">
        <v>23924</v>
      </c>
      <c r="D2695" s="91" t="s">
        <v>23925</v>
      </c>
      <c r="E2695" s="91"/>
      <c r="F2695" s="91" t="s">
        <v>23926</v>
      </c>
      <c r="G2695" s="91"/>
    </row>
    <row r="2696">
      <c r="A2696" s="9" t="s">
        <v>5283</v>
      </c>
      <c r="B2696" s="18" t="s">
        <v>5284</v>
      </c>
      <c r="C2696" s="91" t="s">
        <v>23924</v>
      </c>
      <c r="D2696" s="91" t="s">
        <v>23927</v>
      </c>
      <c r="E2696" s="91"/>
      <c r="F2696" s="91" t="s">
        <v>23838</v>
      </c>
      <c r="G2696" s="91"/>
    </row>
    <row r="2697">
      <c r="A2697" s="9" t="s">
        <v>5283</v>
      </c>
      <c r="B2697" s="18" t="s">
        <v>5284</v>
      </c>
      <c r="C2697" s="91" t="s">
        <v>14358</v>
      </c>
      <c r="D2697" s="91" t="s">
        <v>23928</v>
      </c>
      <c r="E2697" s="91" t="s">
        <v>23929</v>
      </c>
      <c r="F2697" s="91" t="s">
        <v>23930</v>
      </c>
      <c r="G2697" s="122" t="s">
        <v>1333</v>
      </c>
    </row>
    <row r="2698">
      <c r="A2698" s="9" t="s">
        <v>5283</v>
      </c>
      <c r="B2698" s="18" t="s">
        <v>5284</v>
      </c>
      <c r="C2698" s="91" t="s">
        <v>14361</v>
      </c>
      <c r="D2698" s="91" t="s">
        <v>23931</v>
      </c>
      <c r="E2698" s="91" t="s">
        <v>23932</v>
      </c>
      <c r="F2698" s="91" t="s">
        <v>23930</v>
      </c>
      <c r="G2698" s="122" t="s">
        <v>1333</v>
      </c>
    </row>
    <row r="2699">
      <c r="A2699" s="9" t="s">
        <v>5283</v>
      </c>
      <c r="B2699" s="18" t="s">
        <v>5284</v>
      </c>
      <c r="C2699" s="91" t="s">
        <v>23933</v>
      </c>
      <c r="D2699" s="91" t="s">
        <v>5557</v>
      </c>
      <c r="E2699" s="91"/>
      <c r="F2699" s="91" t="s">
        <v>23934</v>
      </c>
      <c r="G2699" s="122" t="s">
        <v>1333</v>
      </c>
    </row>
    <row r="2700">
      <c r="A2700" s="9" t="s">
        <v>5283</v>
      </c>
      <c r="B2700" s="18" t="s">
        <v>5284</v>
      </c>
      <c r="C2700" s="91" t="s">
        <v>23935</v>
      </c>
      <c r="D2700" s="91" t="s">
        <v>23936</v>
      </c>
      <c r="E2700" s="91"/>
      <c r="F2700" s="91" t="s">
        <v>23937</v>
      </c>
      <c r="G2700" s="91"/>
    </row>
    <row r="2701">
      <c r="A2701" s="9" t="s">
        <v>5283</v>
      </c>
      <c r="B2701" s="18" t="s">
        <v>5284</v>
      </c>
      <c r="C2701" s="91" t="s">
        <v>23935</v>
      </c>
      <c r="D2701" s="91" t="s">
        <v>674</v>
      </c>
      <c r="E2701" s="91"/>
      <c r="F2701" s="91" t="s">
        <v>23938</v>
      </c>
      <c r="G2701" s="91"/>
    </row>
    <row r="2702">
      <c r="A2702" s="9" t="s">
        <v>5283</v>
      </c>
      <c r="B2702" s="18" t="s">
        <v>5284</v>
      </c>
      <c r="C2702" s="91" t="s">
        <v>23935</v>
      </c>
      <c r="D2702" s="91" t="s">
        <v>23939</v>
      </c>
      <c r="E2702" s="91"/>
      <c r="F2702" s="91" t="s">
        <v>23940</v>
      </c>
      <c r="G2702" s="122" t="s">
        <v>1333</v>
      </c>
    </row>
    <row r="2703">
      <c r="A2703" s="9" t="s">
        <v>5283</v>
      </c>
      <c r="B2703" s="18" t="s">
        <v>5284</v>
      </c>
      <c r="C2703" s="91" t="s">
        <v>23941</v>
      </c>
      <c r="D2703" s="91" t="s">
        <v>23942</v>
      </c>
      <c r="E2703" s="91" t="s">
        <v>23943</v>
      </c>
      <c r="F2703" s="716" t="s">
        <v>23944</v>
      </c>
      <c r="G2703" s="91"/>
    </row>
    <row r="2704">
      <c r="A2704" s="9" t="s">
        <v>5283</v>
      </c>
      <c r="B2704" s="18" t="s">
        <v>5284</v>
      </c>
      <c r="C2704" s="91" t="s">
        <v>23941</v>
      </c>
      <c r="D2704" s="91" t="s">
        <v>15664</v>
      </c>
      <c r="E2704" s="91"/>
      <c r="F2704" s="716" t="s">
        <v>23940</v>
      </c>
      <c r="G2704" s="91"/>
    </row>
    <row r="2705">
      <c r="A2705" s="9" t="s">
        <v>5283</v>
      </c>
      <c r="B2705" s="18" t="s">
        <v>5284</v>
      </c>
      <c r="C2705" s="91" t="s">
        <v>23941</v>
      </c>
      <c r="D2705" s="91" t="s">
        <v>23945</v>
      </c>
      <c r="E2705" s="91"/>
      <c r="F2705" s="716" t="s">
        <v>23946</v>
      </c>
      <c r="G2705" s="91"/>
    </row>
    <row r="2706">
      <c r="A2706" s="9" t="s">
        <v>5283</v>
      </c>
      <c r="B2706" s="18" t="s">
        <v>5284</v>
      </c>
      <c r="C2706" s="91" t="s">
        <v>23947</v>
      </c>
      <c r="D2706" s="91" t="s">
        <v>23948</v>
      </c>
      <c r="E2706" s="91"/>
      <c r="F2706" s="91" t="s">
        <v>23838</v>
      </c>
      <c r="G2706" s="122" t="s">
        <v>1333</v>
      </c>
    </row>
    <row r="2707">
      <c r="A2707" s="9" t="s">
        <v>5283</v>
      </c>
      <c r="B2707" s="18" t="s">
        <v>5284</v>
      </c>
      <c r="C2707" s="91" t="s">
        <v>23947</v>
      </c>
      <c r="D2707" s="91" t="s">
        <v>23949</v>
      </c>
      <c r="E2707" s="91"/>
      <c r="F2707" s="91" t="s">
        <v>23838</v>
      </c>
      <c r="G2707" s="122" t="s">
        <v>1333</v>
      </c>
    </row>
    <row r="2708">
      <c r="A2708" s="9" t="s">
        <v>5283</v>
      </c>
      <c r="B2708" s="18" t="s">
        <v>5284</v>
      </c>
      <c r="C2708" s="91" t="s">
        <v>23947</v>
      </c>
      <c r="D2708" s="91" t="s">
        <v>3468</v>
      </c>
      <c r="E2708" s="91"/>
      <c r="F2708" s="91" t="s">
        <v>23950</v>
      </c>
      <c r="G2708" s="122" t="s">
        <v>1333</v>
      </c>
    </row>
    <row r="2709">
      <c r="A2709" s="9" t="s">
        <v>5283</v>
      </c>
      <c r="B2709" s="18" t="s">
        <v>5284</v>
      </c>
      <c r="C2709" s="91" t="s">
        <v>23951</v>
      </c>
      <c r="D2709" s="91" t="s">
        <v>23952</v>
      </c>
      <c r="E2709" s="91" t="s">
        <v>23953</v>
      </c>
      <c r="F2709" s="716" t="s">
        <v>23954</v>
      </c>
      <c r="G2709" s="122" t="s">
        <v>1333</v>
      </c>
    </row>
    <row r="2710">
      <c r="A2710" s="9" t="s">
        <v>23955</v>
      </c>
      <c r="B2710" s="18" t="s">
        <v>23956</v>
      </c>
      <c r="C2710" s="91" t="s">
        <v>23957</v>
      </c>
      <c r="D2710" s="91" t="s">
        <v>23958</v>
      </c>
      <c r="E2710" s="91"/>
      <c r="F2710" s="91" t="s">
        <v>23959</v>
      </c>
      <c r="G2710" s="122"/>
    </row>
    <row r="2711">
      <c r="A2711" s="9" t="s">
        <v>23955</v>
      </c>
      <c r="B2711" s="18" t="s">
        <v>23956</v>
      </c>
      <c r="C2711" s="91" t="s">
        <v>23957</v>
      </c>
      <c r="D2711" s="91" t="s">
        <v>23960</v>
      </c>
      <c r="E2711" s="91"/>
      <c r="F2711" s="91" t="s">
        <v>23961</v>
      </c>
      <c r="G2711" s="122" t="s">
        <v>1333</v>
      </c>
    </row>
    <row r="2712">
      <c r="A2712" s="9" t="s">
        <v>23955</v>
      </c>
      <c r="B2712" s="18" t="s">
        <v>23956</v>
      </c>
      <c r="C2712" s="91" t="s">
        <v>23957</v>
      </c>
      <c r="D2712" s="91" t="s">
        <v>23962</v>
      </c>
      <c r="E2712" s="91"/>
      <c r="F2712" s="91" t="s">
        <v>23963</v>
      </c>
      <c r="G2712" s="122" t="s">
        <v>1333</v>
      </c>
    </row>
    <row r="2713">
      <c r="A2713" s="9" t="s">
        <v>23955</v>
      </c>
      <c r="B2713" s="18" t="s">
        <v>23956</v>
      </c>
      <c r="C2713" s="91" t="s">
        <v>23957</v>
      </c>
      <c r="D2713" s="91" t="s">
        <v>23964</v>
      </c>
      <c r="E2713" s="91"/>
      <c r="F2713" s="91" t="s">
        <v>23965</v>
      </c>
      <c r="G2713" s="122"/>
    </row>
    <row r="2714">
      <c r="A2714" s="9" t="s">
        <v>316</v>
      </c>
      <c r="B2714" s="18" t="s">
        <v>1446</v>
      </c>
      <c r="C2714" s="43" t="s">
        <v>23966</v>
      </c>
      <c r="D2714" s="43" t="s">
        <v>23967</v>
      </c>
      <c r="E2714" s="91"/>
      <c r="F2714" s="91" t="s">
        <v>23968</v>
      </c>
      <c r="G2714" s="122" t="s">
        <v>1333</v>
      </c>
    </row>
    <row r="2715">
      <c r="A2715" s="9" t="s">
        <v>316</v>
      </c>
      <c r="B2715" s="18" t="s">
        <v>1446</v>
      </c>
      <c r="C2715" s="84" t="s">
        <v>5023</v>
      </c>
      <c r="D2715" s="84" t="s">
        <v>5024</v>
      </c>
      <c r="E2715" s="91"/>
      <c r="F2715" s="91" t="s">
        <v>23968</v>
      </c>
      <c r="G2715" s="122" t="s">
        <v>1333</v>
      </c>
    </row>
    <row r="2716">
      <c r="A2716" s="9" t="s">
        <v>316</v>
      </c>
      <c r="B2716" s="18" t="s">
        <v>1446</v>
      </c>
      <c r="C2716" s="14" t="s">
        <v>17021</v>
      </c>
      <c r="D2716" s="10" t="s">
        <v>23969</v>
      </c>
      <c r="E2716" s="91"/>
      <c r="F2716" s="91" t="s">
        <v>23970</v>
      </c>
      <c r="G2716" s="122" t="s">
        <v>1333</v>
      </c>
    </row>
    <row r="2717">
      <c r="A2717" s="9" t="s">
        <v>316</v>
      </c>
      <c r="B2717" s="18" t="s">
        <v>1446</v>
      </c>
      <c r="C2717" s="14" t="s">
        <v>17480</v>
      </c>
      <c r="D2717" s="10" t="s">
        <v>17481</v>
      </c>
      <c r="E2717" s="91"/>
      <c r="F2717" s="91" t="s">
        <v>23971</v>
      </c>
      <c r="G2717" s="122" t="s">
        <v>1333</v>
      </c>
    </row>
    <row r="2718">
      <c r="A2718" s="9" t="s">
        <v>316</v>
      </c>
      <c r="B2718" s="18" t="s">
        <v>4651</v>
      </c>
      <c r="C2718" s="14" t="s">
        <v>23972</v>
      </c>
      <c r="D2718" s="10" t="s">
        <v>23973</v>
      </c>
      <c r="E2718" s="91"/>
      <c r="F2718" s="91" t="s">
        <v>23913</v>
      </c>
      <c r="G2718" s="122" t="s">
        <v>1333</v>
      </c>
    </row>
    <row r="2719">
      <c r="A2719" s="9" t="s">
        <v>316</v>
      </c>
      <c r="B2719" s="18" t="s">
        <v>23974</v>
      </c>
      <c r="C2719" s="14" t="s">
        <v>23975</v>
      </c>
      <c r="D2719" s="10" t="s">
        <v>23976</v>
      </c>
      <c r="E2719" s="91"/>
      <c r="F2719" s="91" t="s">
        <v>23977</v>
      </c>
      <c r="G2719" s="122"/>
    </row>
    <row r="2720">
      <c r="A2720" s="9" t="s">
        <v>316</v>
      </c>
      <c r="B2720" s="18" t="s">
        <v>23978</v>
      </c>
      <c r="C2720" s="14" t="s">
        <v>23979</v>
      </c>
      <c r="D2720" s="10" t="s">
        <v>23980</v>
      </c>
      <c r="E2720" s="91"/>
      <c r="F2720" s="91" t="s">
        <v>23913</v>
      </c>
      <c r="G2720" s="122"/>
    </row>
    <row r="2721">
      <c r="A2721" s="9" t="s">
        <v>23260</v>
      </c>
      <c r="B2721" s="18" t="s">
        <v>23261</v>
      </c>
      <c r="C2721" s="91" t="s">
        <v>23264</v>
      </c>
      <c r="D2721" s="91" t="s">
        <v>23853</v>
      </c>
      <c r="E2721" s="91"/>
      <c r="F2721" s="91" t="s">
        <v>23981</v>
      </c>
      <c r="G2721" s="91"/>
    </row>
    <row r="2722">
      <c r="A2722" s="9" t="s">
        <v>326</v>
      </c>
      <c r="B2722" s="18" t="s">
        <v>1206</v>
      </c>
      <c r="C2722" s="91" t="s">
        <v>23982</v>
      </c>
      <c r="D2722" s="91" t="s">
        <v>698</v>
      </c>
      <c r="E2722" s="91"/>
      <c r="F2722" s="91" t="s">
        <v>23983</v>
      </c>
      <c r="G2722" s="122" t="s">
        <v>1333</v>
      </c>
    </row>
    <row r="2723">
      <c r="A2723" s="9" t="s">
        <v>326</v>
      </c>
      <c r="B2723" s="18" t="s">
        <v>8049</v>
      </c>
      <c r="C2723" s="91" t="s">
        <v>8050</v>
      </c>
      <c r="D2723" s="91" t="s">
        <v>23984</v>
      </c>
      <c r="E2723" s="91"/>
      <c r="F2723" s="91" t="s">
        <v>23985</v>
      </c>
      <c r="G2723" s="91"/>
    </row>
    <row r="2724">
      <c r="A2724" s="9" t="s">
        <v>326</v>
      </c>
      <c r="B2724" s="18" t="s">
        <v>8049</v>
      </c>
      <c r="C2724" s="91" t="s">
        <v>23986</v>
      </c>
      <c r="D2724" s="42" t="s">
        <v>23987</v>
      </c>
      <c r="E2724" s="91"/>
      <c r="F2724" s="716" t="s">
        <v>23959</v>
      </c>
      <c r="G2724" s="122" t="s">
        <v>1333</v>
      </c>
    </row>
    <row r="2725">
      <c r="A2725" s="9" t="s">
        <v>326</v>
      </c>
      <c r="B2725" s="18" t="s">
        <v>8049</v>
      </c>
      <c r="C2725" s="91" t="s">
        <v>23986</v>
      </c>
      <c r="D2725" s="42" t="s">
        <v>23988</v>
      </c>
      <c r="E2725" s="91"/>
      <c r="F2725" s="155" t="s">
        <v>152</v>
      </c>
      <c r="G2725" s="91"/>
    </row>
    <row r="2726">
      <c r="A2726" s="9" t="s">
        <v>326</v>
      </c>
      <c r="B2726" s="18" t="s">
        <v>658</v>
      </c>
      <c r="C2726" s="91" t="s">
        <v>2026</v>
      </c>
      <c r="D2726" s="42" t="s">
        <v>23989</v>
      </c>
      <c r="E2726" s="91"/>
      <c r="F2726" s="91" t="s">
        <v>23990</v>
      </c>
      <c r="G2726" s="122" t="s">
        <v>1333</v>
      </c>
    </row>
    <row r="2727">
      <c r="A2727" s="9" t="s">
        <v>326</v>
      </c>
      <c r="B2727" s="18" t="s">
        <v>658</v>
      </c>
      <c r="C2727" s="91" t="s">
        <v>23991</v>
      </c>
      <c r="D2727" s="42" t="s">
        <v>1243</v>
      </c>
      <c r="E2727" s="91"/>
      <c r="F2727" s="91" t="s">
        <v>23990</v>
      </c>
      <c r="G2727" s="122" t="s">
        <v>1333</v>
      </c>
    </row>
    <row r="2728">
      <c r="A2728" s="9" t="s">
        <v>306</v>
      </c>
      <c r="B2728" s="18" t="s">
        <v>4962</v>
      </c>
      <c r="C2728" s="91" t="s">
        <v>5740</v>
      </c>
      <c r="D2728" s="42" t="s">
        <v>23992</v>
      </c>
      <c r="E2728" s="91"/>
      <c r="F2728" s="91" t="s">
        <v>23983</v>
      </c>
      <c r="G2728" s="122" t="s">
        <v>1333</v>
      </c>
    </row>
    <row r="2729">
      <c r="A2729" s="9" t="s">
        <v>4540</v>
      </c>
      <c r="B2729" s="18" t="s">
        <v>5718</v>
      </c>
      <c r="C2729" s="91" t="s">
        <v>23993</v>
      </c>
      <c r="D2729" s="42" t="s">
        <v>23994</v>
      </c>
      <c r="E2729" s="91"/>
      <c r="F2729" s="91" t="s">
        <v>23959</v>
      </c>
      <c r="G2729" s="122" t="s">
        <v>1333</v>
      </c>
    </row>
    <row r="2730">
      <c r="A2730" s="9" t="s">
        <v>4540</v>
      </c>
      <c r="B2730" s="18" t="s">
        <v>5718</v>
      </c>
      <c r="C2730" s="91" t="s">
        <v>23993</v>
      </c>
      <c r="D2730" s="42" t="s">
        <v>23995</v>
      </c>
      <c r="E2730" s="91"/>
      <c r="F2730" s="91" t="s">
        <v>23959</v>
      </c>
      <c r="G2730" s="122" t="s">
        <v>1333</v>
      </c>
    </row>
    <row r="2731">
      <c r="A2731" s="9" t="s">
        <v>4540</v>
      </c>
      <c r="B2731" s="18" t="s">
        <v>5718</v>
      </c>
      <c r="C2731" s="91" t="s">
        <v>23993</v>
      </c>
      <c r="D2731" s="42" t="s">
        <v>23996</v>
      </c>
      <c r="E2731" s="91"/>
      <c r="F2731" s="91" t="s">
        <v>23959</v>
      </c>
      <c r="G2731" s="122" t="s">
        <v>1333</v>
      </c>
    </row>
    <row r="2732">
      <c r="A2732" s="9" t="s">
        <v>4540</v>
      </c>
      <c r="B2732" s="18" t="s">
        <v>5718</v>
      </c>
      <c r="C2732" s="91" t="s">
        <v>23993</v>
      </c>
      <c r="D2732" s="42" t="s">
        <v>23997</v>
      </c>
      <c r="E2732" s="91"/>
      <c r="F2732" s="91" t="s">
        <v>23959</v>
      </c>
      <c r="G2732" s="122" t="s">
        <v>1333</v>
      </c>
    </row>
    <row r="2733">
      <c r="A2733" s="9" t="s">
        <v>4540</v>
      </c>
      <c r="B2733" s="18" t="s">
        <v>5718</v>
      </c>
      <c r="C2733" s="91" t="s">
        <v>23993</v>
      </c>
      <c r="D2733" s="42" t="s">
        <v>23998</v>
      </c>
      <c r="E2733" s="91"/>
      <c r="F2733" s="91" t="s">
        <v>23959</v>
      </c>
      <c r="G2733" s="122" t="s">
        <v>1333</v>
      </c>
    </row>
    <row r="2734">
      <c r="A2734" s="9" t="s">
        <v>4540</v>
      </c>
      <c r="B2734" s="18" t="s">
        <v>5718</v>
      </c>
      <c r="C2734" s="91" t="s">
        <v>23993</v>
      </c>
      <c r="D2734" s="42" t="s">
        <v>23999</v>
      </c>
      <c r="E2734" s="91"/>
      <c r="F2734" s="91" t="s">
        <v>24000</v>
      </c>
      <c r="G2734" s="122" t="s">
        <v>1333</v>
      </c>
    </row>
    <row r="2735">
      <c r="A2735" s="9" t="s">
        <v>4540</v>
      </c>
      <c r="B2735" s="18" t="s">
        <v>5718</v>
      </c>
      <c r="C2735" s="91" t="s">
        <v>23993</v>
      </c>
      <c r="D2735" s="42" t="s">
        <v>24001</v>
      </c>
      <c r="E2735" s="91"/>
      <c r="F2735" s="91" t="s">
        <v>23959</v>
      </c>
      <c r="G2735" s="122" t="s">
        <v>1333</v>
      </c>
    </row>
    <row r="2736">
      <c r="A2736" s="9" t="s">
        <v>4540</v>
      </c>
      <c r="B2736" s="18" t="s">
        <v>5718</v>
      </c>
      <c r="C2736" s="91" t="s">
        <v>23993</v>
      </c>
      <c r="D2736" s="42" t="s">
        <v>24002</v>
      </c>
      <c r="E2736" s="91"/>
      <c r="F2736" s="91" t="s">
        <v>23959</v>
      </c>
      <c r="G2736" s="122" t="s">
        <v>1333</v>
      </c>
    </row>
    <row r="2737">
      <c r="A2737" s="9" t="s">
        <v>4540</v>
      </c>
      <c r="B2737" s="18" t="s">
        <v>5718</v>
      </c>
      <c r="C2737" s="91" t="s">
        <v>23993</v>
      </c>
      <c r="D2737" s="42" t="s">
        <v>24003</v>
      </c>
      <c r="E2737" s="91"/>
      <c r="F2737" s="91" t="s">
        <v>23959</v>
      </c>
      <c r="G2737" s="122" t="s">
        <v>1333</v>
      </c>
    </row>
    <row r="2738">
      <c r="A2738" s="9" t="s">
        <v>4540</v>
      </c>
      <c r="B2738" s="18" t="s">
        <v>5718</v>
      </c>
      <c r="C2738" s="91" t="s">
        <v>23993</v>
      </c>
      <c r="D2738" s="42" t="s">
        <v>24004</v>
      </c>
      <c r="E2738" s="91"/>
      <c r="F2738" s="91" t="s">
        <v>24000</v>
      </c>
      <c r="G2738" s="122" t="s">
        <v>1333</v>
      </c>
    </row>
    <row r="2739">
      <c r="A2739" s="9" t="s">
        <v>4540</v>
      </c>
      <c r="B2739" s="18" t="s">
        <v>5718</v>
      </c>
      <c r="C2739" s="91" t="s">
        <v>23993</v>
      </c>
      <c r="D2739" s="42" t="s">
        <v>24005</v>
      </c>
      <c r="E2739" s="91"/>
      <c r="F2739" s="91" t="s">
        <v>23959</v>
      </c>
      <c r="G2739" s="122" t="s">
        <v>1333</v>
      </c>
    </row>
    <row r="2740">
      <c r="A2740" s="9" t="s">
        <v>230</v>
      </c>
      <c r="B2740" s="18" t="s">
        <v>23865</v>
      </c>
      <c r="C2740" s="91" t="s">
        <v>6679</v>
      </c>
      <c r="D2740" s="42" t="s">
        <v>24006</v>
      </c>
      <c r="E2740" s="91"/>
      <c r="F2740" s="91" t="s">
        <v>24007</v>
      </c>
      <c r="G2740" s="122" t="s">
        <v>1333</v>
      </c>
    </row>
    <row r="2741">
      <c r="A2741" s="9" t="s">
        <v>230</v>
      </c>
      <c r="B2741" s="18" t="s">
        <v>23865</v>
      </c>
      <c r="C2741" s="91" t="s">
        <v>24008</v>
      </c>
      <c r="D2741" s="42" t="s">
        <v>24009</v>
      </c>
      <c r="E2741" s="91"/>
      <c r="F2741" s="91" t="s">
        <v>23983</v>
      </c>
      <c r="G2741" s="122" t="s">
        <v>1333</v>
      </c>
    </row>
    <row r="2742">
      <c r="A2742" s="9" t="s">
        <v>678</v>
      </c>
      <c r="B2742" s="18" t="s">
        <v>24010</v>
      </c>
      <c r="C2742" s="91" t="s">
        <v>24011</v>
      </c>
      <c r="D2742" s="42" t="s">
        <v>11173</v>
      </c>
      <c r="E2742" s="91"/>
      <c r="F2742" s="91" t="s">
        <v>24012</v>
      </c>
      <c r="G2742" s="122" t="s">
        <v>1333</v>
      </c>
    </row>
    <row r="2743">
      <c r="A2743" s="9" t="s">
        <v>678</v>
      </c>
      <c r="B2743" s="18" t="s">
        <v>24010</v>
      </c>
      <c r="C2743" s="91" t="s">
        <v>24011</v>
      </c>
      <c r="D2743" s="42" t="s">
        <v>12550</v>
      </c>
      <c r="E2743" s="91"/>
      <c r="F2743" s="91" t="s">
        <v>24013</v>
      </c>
      <c r="G2743" s="122" t="s">
        <v>1333</v>
      </c>
    </row>
    <row r="2744">
      <c r="A2744" s="9" t="s">
        <v>678</v>
      </c>
      <c r="B2744" s="18" t="s">
        <v>24010</v>
      </c>
      <c r="C2744" s="91" t="s">
        <v>24014</v>
      </c>
      <c r="D2744" s="42" t="s">
        <v>24015</v>
      </c>
      <c r="E2744" s="91"/>
      <c r="F2744" s="91" t="s">
        <v>23937</v>
      </c>
      <c r="G2744" s="122" t="s">
        <v>1333</v>
      </c>
    </row>
    <row r="2745">
      <c r="A2745" s="9" t="s">
        <v>678</v>
      </c>
      <c r="B2745" s="18" t="s">
        <v>24010</v>
      </c>
      <c r="C2745" s="91" t="s">
        <v>24016</v>
      </c>
      <c r="D2745" s="42" t="s">
        <v>24017</v>
      </c>
      <c r="E2745" s="91"/>
      <c r="F2745" s="91" t="s">
        <v>24018</v>
      </c>
      <c r="G2745" s="122" t="s">
        <v>1333</v>
      </c>
    </row>
    <row r="2746">
      <c r="A2746" s="9" t="s">
        <v>678</v>
      </c>
      <c r="B2746" s="18" t="s">
        <v>24010</v>
      </c>
      <c r="C2746" s="91" t="s">
        <v>24019</v>
      </c>
      <c r="D2746" s="42" t="s">
        <v>24020</v>
      </c>
      <c r="E2746" s="91"/>
      <c r="F2746" s="91" t="s">
        <v>24021</v>
      </c>
      <c r="G2746" s="122"/>
    </row>
    <row r="2747">
      <c r="A2747" s="9" t="s">
        <v>678</v>
      </c>
      <c r="B2747" s="18" t="s">
        <v>24010</v>
      </c>
      <c r="C2747" s="91" t="s">
        <v>24019</v>
      </c>
      <c r="D2747" s="42" t="s">
        <v>24022</v>
      </c>
      <c r="E2747" s="91"/>
      <c r="F2747" s="91" t="s">
        <v>24023</v>
      </c>
      <c r="G2747" s="122" t="s">
        <v>1333</v>
      </c>
    </row>
    <row r="2748">
      <c r="A2748" s="9" t="s">
        <v>678</v>
      </c>
      <c r="B2748" s="18" t="s">
        <v>24010</v>
      </c>
      <c r="C2748" s="91" t="s">
        <v>24024</v>
      </c>
      <c r="D2748" s="42" t="s">
        <v>8243</v>
      </c>
      <c r="E2748" s="91"/>
      <c r="F2748" s="91" t="s">
        <v>24025</v>
      </c>
      <c r="G2748" s="122" t="s">
        <v>1333</v>
      </c>
    </row>
    <row r="2749">
      <c r="A2749" s="9" t="s">
        <v>678</v>
      </c>
      <c r="B2749" s="18" t="s">
        <v>24010</v>
      </c>
      <c r="C2749" s="91" t="s">
        <v>24026</v>
      </c>
      <c r="D2749" s="42" t="s">
        <v>24027</v>
      </c>
      <c r="E2749" s="91"/>
      <c r="F2749" s="91" t="s">
        <v>24028</v>
      </c>
      <c r="G2749" s="122" t="s">
        <v>1333</v>
      </c>
    </row>
    <row r="2750">
      <c r="A2750" s="9" t="s">
        <v>687</v>
      </c>
      <c r="B2750" s="18" t="s">
        <v>693</v>
      </c>
      <c r="C2750" s="91" t="s">
        <v>1617</v>
      </c>
      <c r="D2750" s="42" t="s">
        <v>1618</v>
      </c>
      <c r="E2750" s="91"/>
      <c r="F2750" s="91" t="s">
        <v>24029</v>
      </c>
      <c r="G2750" s="122" t="s">
        <v>1333</v>
      </c>
    </row>
    <row r="2751">
      <c r="A2751" s="9" t="s">
        <v>13268</v>
      </c>
      <c r="B2751" s="18" t="s">
        <v>13269</v>
      </c>
      <c r="C2751" s="91" t="s">
        <v>24030</v>
      </c>
      <c r="D2751" s="91" t="s">
        <v>24031</v>
      </c>
      <c r="E2751" s="91"/>
      <c r="F2751" s="91" t="s">
        <v>24032</v>
      </c>
      <c r="G2751" s="122"/>
    </row>
    <row r="2752">
      <c r="A2752" s="9" t="s">
        <v>13268</v>
      </c>
      <c r="B2752" s="18" t="s">
        <v>13269</v>
      </c>
      <c r="C2752" s="91" t="s">
        <v>24033</v>
      </c>
      <c r="D2752" s="91" t="s">
        <v>24034</v>
      </c>
      <c r="E2752" s="91" t="s">
        <v>24035</v>
      </c>
      <c r="F2752" s="91" t="s">
        <v>24032</v>
      </c>
      <c r="G2752" s="122"/>
    </row>
    <row r="2753">
      <c r="A2753" s="9" t="s">
        <v>13268</v>
      </c>
      <c r="B2753" s="18" t="s">
        <v>13269</v>
      </c>
      <c r="C2753" s="91" t="s">
        <v>24036</v>
      </c>
      <c r="D2753" s="91" t="s">
        <v>24037</v>
      </c>
      <c r="E2753" s="91" t="s">
        <v>24038</v>
      </c>
      <c r="F2753" s="91" t="s">
        <v>24032</v>
      </c>
      <c r="G2753" s="122"/>
    </row>
    <row r="2754">
      <c r="A2754" s="9" t="s">
        <v>2078</v>
      </c>
      <c r="B2754" s="18" t="s">
        <v>2760</v>
      </c>
      <c r="C2754" s="91" t="s">
        <v>2761</v>
      </c>
      <c r="D2754" s="91" t="s">
        <v>2762</v>
      </c>
      <c r="E2754" s="91"/>
      <c r="F2754" s="91" t="s">
        <v>24039</v>
      </c>
      <c r="G2754" s="122"/>
    </row>
    <row r="2755">
      <c r="A2755" s="9" t="s">
        <v>2078</v>
      </c>
      <c r="B2755" s="18" t="s">
        <v>2760</v>
      </c>
      <c r="C2755" s="91" t="s">
        <v>24040</v>
      </c>
      <c r="D2755" s="42" t="s">
        <v>721</v>
      </c>
      <c r="E2755" s="91"/>
      <c r="F2755" s="91" t="s">
        <v>23977</v>
      </c>
      <c r="G2755" s="122" t="s">
        <v>1333</v>
      </c>
    </row>
    <row r="2756">
      <c r="A2756" s="9" t="s">
        <v>2078</v>
      </c>
      <c r="B2756" s="18" t="s">
        <v>2760</v>
      </c>
      <c r="C2756" s="91" t="s">
        <v>24041</v>
      </c>
      <c r="D2756" s="42" t="s">
        <v>24042</v>
      </c>
      <c r="E2756" s="91"/>
      <c r="F2756" s="91" t="s">
        <v>23990</v>
      </c>
      <c r="G2756" s="122"/>
    </row>
    <row r="2757">
      <c r="A2757" s="9" t="s">
        <v>2078</v>
      </c>
      <c r="B2757" s="18" t="s">
        <v>2760</v>
      </c>
      <c r="C2757" s="91" t="s">
        <v>24041</v>
      </c>
      <c r="D2757" s="42" t="s">
        <v>24043</v>
      </c>
      <c r="E2757" s="91" t="s">
        <v>16488</v>
      </c>
      <c r="F2757" s="91" t="s">
        <v>24044</v>
      </c>
      <c r="G2757" s="122" t="s">
        <v>1333</v>
      </c>
    </row>
    <row r="2758">
      <c r="A2758" s="9" t="s">
        <v>24045</v>
      </c>
      <c r="B2758" s="18" t="s">
        <v>24046</v>
      </c>
      <c r="C2758" s="91"/>
      <c r="D2758" s="10" t="s">
        <v>24047</v>
      </c>
      <c r="E2758" s="120"/>
      <c r="F2758" s="91" t="s">
        <v>24048</v>
      </c>
      <c r="G2758" s="122" t="s">
        <v>1333</v>
      </c>
    </row>
    <row r="2759">
      <c r="A2759" s="9" t="s">
        <v>24045</v>
      </c>
      <c r="B2759" s="18" t="s">
        <v>24046</v>
      </c>
      <c r="C2759" s="91"/>
      <c r="D2759" s="10" t="s">
        <v>24049</v>
      </c>
      <c r="E2759" s="120"/>
      <c r="F2759" s="91" t="s">
        <v>24050</v>
      </c>
      <c r="G2759" s="122" t="s">
        <v>1333</v>
      </c>
    </row>
    <row r="2760">
      <c r="A2760" s="14" t="s">
        <v>24051</v>
      </c>
      <c r="B2760" s="31" t="s">
        <v>24052</v>
      </c>
      <c r="C2760" s="43"/>
      <c r="D2760" s="43"/>
      <c r="E2760" s="84"/>
      <c r="F2760" s="43" t="s">
        <v>24053</v>
      </c>
      <c r="G2760" s="122" t="s">
        <v>1333</v>
      </c>
    </row>
    <row r="2761">
      <c r="A2761" s="13" t="s">
        <v>24054</v>
      </c>
      <c r="B2761" s="189" t="s">
        <v>24055</v>
      </c>
      <c r="C2761" s="84" t="s">
        <v>24056</v>
      </c>
      <c r="D2761" s="84" t="s">
        <v>24057</v>
      </c>
      <c r="E2761" s="84"/>
      <c r="F2761" s="43" t="s">
        <v>24058</v>
      </c>
      <c r="G2761" s="122" t="s">
        <v>1333</v>
      </c>
    </row>
    <row r="2762">
      <c r="A2762" s="14" t="s">
        <v>24059</v>
      </c>
      <c r="B2762" s="31" t="s">
        <v>1108</v>
      </c>
      <c r="C2762" s="43" t="s">
        <v>4170</v>
      </c>
      <c r="D2762" s="43" t="s">
        <v>2987</v>
      </c>
      <c r="E2762" s="43"/>
      <c r="F2762" s="43" t="s">
        <v>24060</v>
      </c>
      <c r="G2762" s="122" t="s">
        <v>1333</v>
      </c>
    </row>
    <row r="2763">
      <c r="A2763" s="14" t="s">
        <v>24059</v>
      </c>
      <c r="B2763" s="31" t="s">
        <v>1108</v>
      </c>
      <c r="C2763" s="43" t="s">
        <v>4170</v>
      </c>
      <c r="D2763" s="43" t="s">
        <v>24061</v>
      </c>
      <c r="E2763" s="43"/>
      <c r="F2763" s="43" t="s">
        <v>24062</v>
      </c>
      <c r="G2763" s="122"/>
    </row>
    <row r="2764">
      <c r="A2764" s="14" t="s">
        <v>1107</v>
      </c>
      <c r="B2764" s="31" t="s">
        <v>1108</v>
      </c>
      <c r="C2764" s="43" t="s">
        <v>24063</v>
      </c>
      <c r="D2764" s="43" t="s">
        <v>24064</v>
      </c>
      <c r="E2764" s="43" t="s">
        <v>24065</v>
      </c>
      <c r="F2764" s="43" t="s">
        <v>24066</v>
      </c>
      <c r="G2764" s="122" t="s">
        <v>1333</v>
      </c>
    </row>
    <row r="2765">
      <c r="A2765" s="220" t="s">
        <v>366</v>
      </c>
    </row>
    <row r="2766">
      <c r="A2766" s="9" t="s">
        <v>326</v>
      </c>
      <c r="B2766" s="18" t="s">
        <v>1215</v>
      </c>
      <c r="C2766" s="91"/>
      <c r="D2766" s="91"/>
      <c r="E2766" s="91"/>
      <c r="F2766" s="91" t="s">
        <v>23977</v>
      </c>
      <c r="G2766" s="91"/>
    </row>
    <row r="2767">
      <c r="A2767" s="9" t="s">
        <v>24045</v>
      </c>
      <c r="B2767" s="18" t="s">
        <v>24046</v>
      </c>
      <c r="C2767" s="91"/>
      <c r="D2767" s="91" t="s">
        <v>24067</v>
      </c>
      <c r="E2767" s="91" t="s">
        <v>24068</v>
      </c>
      <c r="F2767" s="91" t="s">
        <v>23977</v>
      </c>
      <c r="G2767" s="91"/>
    </row>
    <row r="2768">
      <c r="A2768" s="9" t="s">
        <v>3453</v>
      </c>
      <c r="B2768" s="18" t="s">
        <v>24069</v>
      </c>
      <c r="C2768" s="91"/>
      <c r="D2768" s="91"/>
      <c r="E2768" s="91"/>
      <c r="F2768" s="91" t="s">
        <v>24070</v>
      </c>
      <c r="G2768" s="91"/>
    </row>
    <row r="2769">
      <c r="A2769" s="9" t="s">
        <v>1107</v>
      </c>
      <c r="B2769" s="18" t="s">
        <v>1108</v>
      </c>
      <c r="C2769" s="91" t="s">
        <v>24071</v>
      </c>
      <c r="D2769" s="91" t="s">
        <v>3403</v>
      </c>
      <c r="E2769" s="91"/>
      <c r="F2769" s="91" t="s">
        <v>24039</v>
      </c>
      <c r="G2769" s="91"/>
    </row>
    <row r="2770">
      <c r="A2770" s="9" t="s">
        <v>368</v>
      </c>
      <c r="B2770" s="18" t="s">
        <v>368</v>
      </c>
      <c r="C2770" s="91"/>
      <c r="D2770" s="91" t="s">
        <v>24072</v>
      </c>
      <c r="E2770" s="121" t="s">
        <v>24073</v>
      </c>
      <c r="F2770" s="716" t="s">
        <v>23983</v>
      </c>
      <c r="G2770" s="91"/>
    </row>
    <row r="2771">
      <c r="A2771" s="9" t="s">
        <v>368</v>
      </c>
      <c r="B2771" s="18" t="s">
        <v>368</v>
      </c>
      <c r="C2771" s="91"/>
      <c r="D2771" s="91" t="s">
        <v>24074</v>
      </c>
      <c r="E2771" s="121" t="s">
        <v>24075</v>
      </c>
      <c r="F2771" s="716" t="s">
        <v>24076</v>
      </c>
      <c r="G2771" s="91"/>
    </row>
    <row r="2772">
      <c r="A2772" s="115" t="s">
        <v>1983</v>
      </c>
    </row>
    <row r="2773">
      <c r="A2773" s="9" t="s">
        <v>23260</v>
      </c>
      <c r="B2773" s="18" t="s">
        <v>23261</v>
      </c>
      <c r="C2773" s="91" t="s">
        <v>23836</v>
      </c>
      <c r="D2773" s="91" t="s">
        <v>893</v>
      </c>
      <c r="E2773" s="91"/>
      <c r="F2773" s="91" t="s">
        <v>24077</v>
      </c>
      <c r="G2773" s="91"/>
    </row>
    <row r="2774">
      <c r="A2774" s="9" t="s">
        <v>306</v>
      </c>
      <c r="B2774" s="18" t="s">
        <v>4962</v>
      </c>
      <c r="C2774" s="91" t="s">
        <v>23856</v>
      </c>
      <c r="D2774" s="91" t="s">
        <v>23857</v>
      </c>
      <c r="E2774" s="91"/>
      <c r="F2774" s="91" t="s">
        <v>24077</v>
      </c>
      <c r="G2774" s="91"/>
    </row>
    <row r="2775">
      <c r="A2775" s="1" t="s">
        <v>24078</v>
      </c>
    </row>
    <row r="2776">
      <c r="A2776" s="9" t="s">
        <v>5283</v>
      </c>
      <c r="B2776" s="18" t="s">
        <v>23905</v>
      </c>
      <c r="C2776" s="91"/>
      <c r="D2776" s="91"/>
      <c r="E2776" s="91" t="s">
        <v>23906</v>
      </c>
      <c r="F2776" s="716" t="s">
        <v>24079</v>
      </c>
      <c r="G2776" s="91"/>
    </row>
    <row r="2777">
      <c r="A2777" s="9" t="s">
        <v>5283</v>
      </c>
      <c r="B2777" s="18" t="s">
        <v>10890</v>
      </c>
      <c r="C2777" s="91" t="s">
        <v>14322</v>
      </c>
      <c r="D2777" s="91" t="s">
        <v>23909</v>
      </c>
      <c r="E2777" s="91"/>
      <c r="F2777" s="155" t="s">
        <v>152</v>
      </c>
      <c r="G2777" s="91"/>
    </row>
    <row r="2778">
      <c r="A2778" s="9" t="s">
        <v>5283</v>
      </c>
      <c r="B2778" s="18" t="s">
        <v>5284</v>
      </c>
      <c r="C2778" s="91" t="s">
        <v>23910</v>
      </c>
      <c r="D2778" s="91" t="s">
        <v>23911</v>
      </c>
      <c r="E2778" s="91"/>
      <c r="F2778" s="91" t="s">
        <v>7611</v>
      </c>
      <c r="G2778" s="91"/>
    </row>
    <row r="2779">
      <c r="A2779" s="9" t="s">
        <v>5283</v>
      </c>
      <c r="B2779" s="18" t="s">
        <v>5284</v>
      </c>
      <c r="C2779" s="91" t="s">
        <v>23914</v>
      </c>
      <c r="D2779" s="91" t="s">
        <v>23915</v>
      </c>
      <c r="E2779" s="91"/>
      <c r="F2779" s="91" t="s">
        <v>24080</v>
      </c>
      <c r="G2779" s="91"/>
    </row>
    <row r="2780">
      <c r="A2780" s="9" t="s">
        <v>5283</v>
      </c>
      <c r="B2780" s="18" t="s">
        <v>5284</v>
      </c>
      <c r="C2780" s="91" t="s">
        <v>23914</v>
      </c>
      <c r="D2780" s="91" t="s">
        <v>23916</v>
      </c>
      <c r="E2780" s="91"/>
      <c r="F2780" s="155" t="s">
        <v>152</v>
      </c>
      <c r="G2780" s="122" t="s">
        <v>1333</v>
      </c>
    </row>
    <row r="2781">
      <c r="A2781" s="9" t="s">
        <v>5283</v>
      </c>
      <c r="B2781" s="18" t="s">
        <v>5284</v>
      </c>
      <c r="C2781" s="91" t="s">
        <v>14358</v>
      </c>
      <c r="D2781" s="91" t="s">
        <v>24081</v>
      </c>
      <c r="E2781" s="91"/>
      <c r="F2781" s="716" t="s">
        <v>24082</v>
      </c>
      <c r="G2781" s="122"/>
    </row>
    <row r="2782">
      <c r="A2782" s="9" t="s">
        <v>5283</v>
      </c>
      <c r="B2782" s="18" t="s">
        <v>5284</v>
      </c>
      <c r="C2782" s="91" t="s">
        <v>24083</v>
      </c>
      <c r="D2782" s="91" t="s">
        <v>24084</v>
      </c>
      <c r="E2782" s="91"/>
      <c r="F2782" s="716" t="s">
        <v>24085</v>
      </c>
      <c r="G2782" s="122" t="s">
        <v>1333</v>
      </c>
    </row>
    <row r="2783">
      <c r="A2783" s="9" t="s">
        <v>5283</v>
      </c>
      <c r="B2783" s="18" t="s">
        <v>5284</v>
      </c>
      <c r="C2783" s="91" t="s">
        <v>23935</v>
      </c>
      <c r="D2783" s="91" t="s">
        <v>24086</v>
      </c>
      <c r="E2783" s="91"/>
      <c r="F2783" s="716" t="s">
        <v>24082</v>
      </c>
      <c r="G2783" s="122"/>
    </row>
    <row r="2784">
      <c r="A2784" s="9" t="s">
        <v>5283</v>
      </c>
      <c r="B2784" s="18" t="s">
        <v>5284</v>
      </c>
      <c r="C2784" s="91" t="s">
        <v>23933</v>
      </c>
      <c r="D2784" s="91" t="s">
        <v>5557</v>
      </c>
      <c r="E2784" s="91"/>
      <c r="F2784" s="91" t="s">
        <v>24087</v>
      </c>
      <c r="G2784" s="91"/>
    </row>
    <row r="2785">
      <c r="A2785" s="13" t="s">
        <v>5283</v>
      </c>
      <c r="B2785" s="189" t="s">
        <v>5284</v>
      </c>
      <c r="C2785" s="84" t="s">
        <v>23947</v>
      </c>
      <c r="D2785" s="84" t="s">
        <v>23948</v>
      </c>
      <c r="E2785" s="91"/>
      <c r="F2785" s="91" t="s">
        <v>24088</v>
      </c>
      <c r="G2785" s="91"/>
    </row>
    <row r="2786">
      <c r="A2786" s="13" t="s">
        <v>5283</v>
      </c>
      <c r="B2786" s="189" t="s">
        <v>5284</v>
      </c>
      <c r="C2786" s="84" t="s">
        <v>23947</v>
      </c>
      <c r="D2786" s="84" t="s">
        <v>23949</v>
      </c>
      <c r="E2786" s="91"/>
      <c r="F2786" s="91" t="s">
        <v>24088</v>
      </c>
      <c r="G2786" s="91"/>
    </row>
    <row r="2787">
      <c r="A2787" s="9" t="s">
        <v>23955</v>
      </c>
      <c r="B2787" s="18" t="s">
        <v>23956</v>
      </c>
      <c r="C2787" s="91"/>
      <c r="D2787" s="91" t="s">
        <v>24089</v>
      </c>
      <c r="E2787" s="91"/>
      <c r="F2787" s="91" t="s">
        <v>24090</v>
      </c>
      <c r="G2787" s="122" t="s">
        <v>1333</v>
      </c>
    </row>
    <row r="2788">
      <c r="A2788" s="9" t="s">
        <v>23955</v>
      </c>
      <c r="B2788" s="18" t="s">
        <v>23956</v>
      </c>
      <c r="C2788" s="91" t="s">
        <v>23957</v>
      </c>
      <c r="D2788" s="91" t="s">
        <v>23958</v>
      </c>
      <c r="E2788" s="91" t="s">
        <v>24091</v>
      </c>
      <c r="F2788" s="91" t="s">
        <v>24082</v>
      </c>
      <c r="G2788" s="122"/>
    </row>
    <row r="2789">
      <c r="A2789" s="9" t="s">
        <v>23955</v>
      </c>
      <c r="B2789" s="18" t="s">
        <v>23956</v>
      </c>
      <c r="C2789" s="91" t="s">
        <v>23957</v>
      </c>
      <c r="D2789" s="91" t="s">
        <v>24092</v>
      </c>
      <c r="E2789" s="91" t="s">
        <v>3835</v>
      </c>
      <c r="F2789" s="91" t="s">
        <v>24082</v>
      </c>
      <c r="G2789" s="122"/>
    </row>
    <row r="2790">
      <c r="A2790" s="9" t="s">
        <v>23955</v>
      </c>
      <c r="B2790" s="18" t="s">
        <v>23956</v>
      </c>
      <c r="C2790" s="91" t="s">
        <v>23957</v>
      </c>
      <c r="D2790" s="91" t="s">
        <v>24093</v>
      </c>
      <c r="E2790" s="91"/>
      <c r="F2790" s="91" t="s">
        <v>24094</v>
      </c>
      <c r="G2790" s="122"/>
    </row>
    <row r="2791">
      <c r="A2791" s="9" t="s">
        <v>23955</v>
      </c>
      <c r="B2791" s="18" t="s">
        <v>23956</v>
      </c>
      <c r="C2791" s="91" t="s">
        <v>23957</v>
      </c>
      <c r="D2791" s="91" t="s">
        <v>24095</v>
      </c>
      <c r="E2791" s="91"/>
      <c r="F2791" s="155" t="s">
        <v>152</v>
      </c>
      <c r="G2791" s="122" t="s">
        <v>1333</v>
      </c>
    </row>
    <row r="2792">
      <c r="A2792" s="9" t="s">
        <v>23955</v>
      </c>
      <c r="B2792" s="18" t="s">
        <v>23956</v>
      </c>
      <c r="C2792" s="91" t="s">
        <v>23957</v>
      </c>
      <c r="D2792" s="91" t="s">
        <v>23964</v>
      </c>
      <c r="E2792" s="91"/>
      <c r="F2792" s="91" t="s">
        <v>24096</v>
      </c>
      <c r="G2792" s="122" t="s">
        <v>1333</v>
      </c>
    </row>
    <row r="2793">
      <c r="A2793" s="9" t="s">
        <v>23955</v>
      </c>
      <c r="B2793" s="18" t="s">
        <v>23956</v>
      </c>
      <c r="C2793" s="91" t="s">
        <v>23957</v>
      </c>
      <c r="D2793" s="91" t="s">
        <v>24097</v>
      </c>
      <c r="E2793" s="91"/>
      <c r="F2793" s="716" t="s">
        <v>24098</v>
      </c>
      <c r="G2793" s="122" t="s">
        <v>1333</v>
      </c>
    </row>
    <row r="2794">
      <c r="A2794" s="9" t="s">
        <v>316</v>
      </c>
      <c r="B2794" s="18" t="s">
        <v>1446</v>
      </c>
      <c r="C2794" s="14" t="s">
        <v>17480</v>
      </c>
      <c r="D2794" s="10" t="s">
        <v>17481</v>
      </c>
      <c r="E2794" s="91"/>
      <c r="F2794" s="91" t="s">
        <v>24099</v>
      </c>
      <c r="G2794" s="122" t="s">
        <v>1333</v>
      </c>
    </row>
    <row r="2795">
      <c r="A2795" s="9" t="s">
        <v>316</v>
      </c>
      <c r="B2795" s="18" t="s">
        <v>4651</v>
      </c>
      <c r="C2795" s="14" t="s">
        <v>23972</v>
      </c>
      <c r="D2795" s="10" t="s">
        <v>23973</v>
      </c>
      <c r="E2795" s="91"/>
      <c r="F2795" s="91" t="s">
        <v>24100</v>
      </c>
      <c r="G2795" s="122" t="s">
        <v>1333</v>
      </c>
    </row>
    <row r="2796">
      <c r="A2796" s="9" t="s">
        <v>326</v>
      </c>
      <c r="B2796" s="18" t="s">
        <v>17617</v>
      </c>
      <c r="C2796" s="91" t="s">
        <v>10208</v>
      </c>
      <c r="D2796" s="91" t="s">
        <v>5093</v>
      </c>
      <c r="E2796" s="91" t="s">
        <v>23280</v>
      </c>
      <c r="F2796" s="91" t="s">
        <v>24094</v>
      </c>
      <c r="G2796" s="122" t="s">
        <v>1333</v>
      </c>
    </row>
    <row r="2797">
      <c r="A2797" s="9" t="s">
        <v>326</v>
      </c>
      <c r="B2797" s="18" t="s">
        <v>17617</v>
      </c>
      <c r="C2797" s="91" t="s">
        <v>24101</v>
      </c>
      <c r="D2797" s="91" t="s">
        <v>24102</v>
      </c>
      <c r="E2797" s="91" t="s">
        <v>23287</v>
      </c>
      <c r="F2797" s="716" t="s">
        <v>24103</v>
      </c>
      <c r="G2797" s="122" t="s">
        <v>1333</v>
      </c>
    </row>
    <row r="2798">
      <c r="A2798" s="9" t="s">
        <v>326</v>
      </c>
      <c r="B2798" s="18" t="s">
        <v>17617</v>
      </c>
      <c r="C2798" s="91" t="s">
        <v>24101</v>
      </c>
      <c r="D2798" s="91" t="s">
        <v>24104</v>
      </c>
      <c r="E2798" s="91" t="s">
        <v>23287</v>
      </c>
      <c r="F2798" s="155" t="s">
        <v>152</v>
      </c>
      <c r="G2798" s="122" t="s">
        <v>1333</v>
      </c>
    </row>
    <row r="2799">
      <c r="A2799" s="9" t="s">
        <v>326</v>
      </c>
      <c r="B2799" s="18" t="s">
        <v>17617</v>
      </c>
      <c r="C2799" s="91" t="s">
        <v>24105</v>
      </c>
      <c r="D2799" s="91" t="s">
        <v>24106</v>
      </c>
      <c r="E2799" s="91" t="s">
        <v>24107</v>
      </c>
      <c r="F2799" s="716" t="s">
        <v>24103</v>
      </c>
      <c r="G2799" s="122" t="s">
        <v>1333</v>
      </c>
    </row>
    <row r="2800">
      <c r="A2800" s="9" t="s">
        <v>326</v>
      </c>
      <c r="B2800" s="18" t="s">
        <v>8049</v>
      </c>
      <c r="C2800" s="91" t="s">
        <v>24108</v>
      </c>
      <c r="D2800" s="91" t="s">
        <v>24109</v>
      </c>
      <c r="E2800" s="91" t="s">
        <v>24110</v>
      </c>
      <c r="F2800" s="91" t="s">
        <v>24082</v>
      </c>
      <c r="G2800" s="122"/>
    </row>
    <row r="2801">
      <c r="A2801" s="9" t="s">
        <v>326</v>
      </c>
      <c r="B2801" s="18" t="s">
        <v>8049</v>
      </c>
      <c r="C2801" s="91" t="s">
        <v>24108</v>
      </c>
      <c r="D2801" s="91" t="s">
        <v>24111</v>
      </c>
      <c r="E2801" s="91"/>
      <c r="F2801" s="91" t="s">
        <v>24112</v>
      </c>
      <c r="G2801" s="122" t="s">
        <v>1333</v>
      </c>
    </row>
    <row r="2802">
      <c r="A2802" s="9" t="s">
        <v>326</v>
      </c>
      <c r="B2802" s="18" t="s">
        <v>8049</v>
      </c>
      <c r="C2802" s="91" t="s">
        <v>24113</v>
      </c>
      <c r="D2802" s="91" t="s">
        <v>24114</v>
      </c>
      <c r="E2802" s="91"/>
      <c r="F2802" s="91" t="s">
        <v>24112</v>
      </c>
      <c r="G2802" s="122" t="s">
        <v>1333</v>
      </c>
    </row>
    <row r="2803">
      <c r="A2803" s="9" t="s">
        <v>326</v>
      </c>
      <c r="B2803" s="18" t="s">
        <v>8049</v>
      </c>
      <c r="C2803" s="91" t="s">
        <v>24115</v>
      </c>
      <c r="D2803" s="91" t="s">
        <v>24116</v>
      </c>
      <c r="E2803" s="91" t="s">
        <v>7670</v>
      </c>
      <c r="F2803" s="91" t="s">
        <v>24082</v>
      </c>
      <c r="G2803" s="122"/>
    </row>
    <row r="2804">
      <c r="A2804" s="9" t="s">
        <v>326</v>
      </c>
      <c r="B2804" s="18" t="s">
        <v>8049</v>
      </c>
      <c r="C2804" s="91" t="s">
        <v>24115</v>
      </c>
      <c r="D2804" s="91" t="s">
        <v>24117</v>
      </c>
      <c r="E2804" s="91"/>
      <c r="F2804" s="91" t="s">
        <v>24118</v>
      </c>
      <c r="G2804" s="122"/>
    </row>
    <row r="2805">
      <c r="A2805" s="9" t="s">
        <v>326</v>
      </c>
      <c r="B2805" s="18" t="s">
        <v>8049</v>
      </c>
      <c r="C2805" s="91" t="s">
        <v>24115</v>
      </c>
      <c r="D2805" s="91" t="s">
        <v>24119</v>
      </c>
      <c r="E2805" s="91" t="s">
        <v>4061</v>
      </c>
      <c r="F2805" s="91" t="s">
        <v>24082</v>
      </c>
      <c r="G2805" s="122"/>
    </row>
    <row r="2806">
      <c r="A2806" s="9" t="s">
        <v>326</v>
      </c>
      <c r="B2806" s="18" t="s">
        <v>8049</v>
      </c>
      <c r="C2806" s="91" t="s">
        <v>24115</v>
      </c>
      <c r="D2806" s="91" t="s">
        <v>24119</v>
      </c>
      <c r="E2806" s="91" t="s">
        <v>24120</v>
      </c>
      <c r="F2806" s="91" t="s">
        <v>24121</v>
      </c>
      <c r="G2806" s="122" t="s">
        <v>1333</v>
      </c>
    </row>
    <row r="2807">
      <c r="A2807" s="9" t="s">
        <v>326</v>
      </c>
      <c r="B2807" s="18" t="s">
        <v>8049</v>
      </c>
      <c r="C2807" s="91" t="s">
        <v>24122</v>
      </c>
      <c r="D2807" s="91" t="s">
        <v>24123</v>
      </c>
      <c r="E2807" s="91"/>
      <c r="F2807" s="91" t="s">
        <v>24124</v>
      </c>
      <c r="G2807" s="91"/>
    </row>
    <row r="2808">
      <c r="A2808" s="9" t="s">
        <v>326</v>
      </c>
      <c r="B2808" s="18" t="s">
        <v>8049</v>
      </c>
      <c r="C2808" s="91" t="s">
        <v>24122</v>
      </c>
      <c r="D2808" s="91" t="s">
        <v>23988</v>
      </c>
      <c r="E2808" s="91"/>
      <c r="F2808" s="155" t="s">
        <v>152</v>
      </c>
      <c r="G2808" s="91"/>
    </row>
    <row r="2809">
      <c r="A2809" s="9" t="s">
        <v>326</v>
      </c>
      <c r="B2809" s="18" t="s">
        <v>658</v>
      </c>
      <c r="C2809" s="91" t="s">
        <v>872</v>
      </c>
      <c r="D2809" s="91" t="s">
        <v>24125</v>
      </c>
      <c r="E2809" s="91"/>
      <c r="F2809" s="91" t="s">
        <v>24082</v>
      </c>
      <c r="G2809" s="91"/>
    </row>
    <row r="2810">
      <c r="A2810" s="9" t="s">
        <v>326</v>
      </c>
      <c r="B2810" s="18" t="s">
        <v>658</v>
      </c>
      <c r="C2810" s="91" t="s">
        <v>872</v>
      </c>
      <c r="D2810" s="91" t="s">
        <v>24126</v>
      </c>
      <c r="E2810" s="91"/>
      <c r="F2810" s="155" t="s">
        <v>152</v>
      </c>
      <c r="G2810" s="91"/>
    </row>
    <row r="2811">
      <c r="A2811" s="9" t="s">
        <v>326</v>
      </c>
      <c r="B2811" s="18" t="s">
        <v>658</v>
      </c>
      <c r="C2811" s="91" t="s">
        <v>1249</v>
      </c>
      <c r="D2811" s="91" t="s">
        <v>24127</v>
      </c>
      <c r="E2811" s="91"/>
      <c r="F2811" s="155" t="s">
        <v>152</v>
      </c>
      <c r="G2811" s="91"/>
    </row>
    <row r="2812">
      <c r="A2812" s="9" t="s">
        <v>326</v>
      </c>
      <c r="B2812" s="18" t="s">
        <v>658</v>
      </c>
      <c r="C2812" s="91" t="s">
        <v>24128</v>
      </c>
      <c r="D2812" s="91" t="s">
        <v>24129</v>
      </c>
      <c r="E2812" s="91"/>
      <c r="F2812" s="716" t="s">
        <v>24130</v>
      </c>
      <c r="G2812" s="122" t="s">
        <v>1333</v>
      </c>
    </row>
    <row r="2813">
      <c r="A2813" s="13" t="s">
        <v>326</v>
      </c>
      <c r="B2813" s="189" t="s">
        <v>658</v>
      </c>
      <c r="C2813" s="84" t="s">
        <v>2026</v>
      </c>
      <c r="D2813" s="84" t="s">
        <v>23989</v>
      </c>
      <c r="E2813" s="91"/>
      <c r="F2813" s="716" t="s">
        <v>24131</v>
      </c>
      <c r="G2813" s="122" t="s">
        <v>1333</v>
      </c>
    </row>
    <row r="2814">
      <c r="A2814" s="9" t="s">
        <v>326</v>
      </c>
      <c r="B2814" s="18" t="s">
        <v>658</v>
      </c>
      <c r="C2814" s="91" t="s">
        <v>24132</v>
      </c>
      <c r="D2814" s="91" t="s">
        <v>24133</v>
      </c>
      <c r="E2814" s="91"/>
      <c r="F2814" s="716" t="s">
        <v>24130</v>
      </c>
      <c r="G2814" s="122" t="s">
        <v>1333</v>
      </c>
    </row>
    <row r="2815">
      <c r="A2815" s="9" t="s">
        <v>2078</v>
      </c>
      <c r="B2815" s="18" t="s">
        <v>2760</v>
      </c>
      <c r="C2815" s="91" t="s">
        <v>2761</v>
      </c>
      <c r="D2815" s="91" t="s">
        <v>2762</v>
      </c>
      <c r="E2815" s="91"/>
      <c r="F2815" s="155" t="s">
        <v>152</v>
      </c>
      <c r="G2815" s="122" t="s">
        <v>1333</v>
      </c>
    </row>
    <row r="2816">
      <c r="A2816" s="9" t="s">
        <v>2078</v>
      </c>
      <c r="B2816" s="18" t="s">
        <v>2760</v>
      </c>
      <c r="C2816" s="91" t="s">
        <v>24041</v>
      </c>
      <c r="D2816" s="91" t="s">
        <v>978</v>
      </c>
      <c r="E2816" s="91" t="s">
        <v>3835</v>
      </c>
      <c r="F2816" s="91" t="s">
        <v>24134</v>
      </c>
      <c r="G2816" s="122" t="s">
        <v>1333</v>
      </c>
    </row>
    <row r="2817">
      <c r="A2817" s="9" t="s">
        <v>24045</v>
      </c>
      <c r="B2817" s="18" t="s">
        <v>24046</v>
      </c>
      <c r="C2817" s="91"/>
      <c r="D2817" s="10" t="s">
        <v>24047</v>
      </c>
      <c r="E2817" s="120"/>
      <c r="F2817" s="155" t="s">
        <v>152</v>
      </c>
      <c r="G2817" s="122" t="s">
        <v>1333</v>
      </c>
    </row>
    <row r="2818">
      <c r="A2818" s="9" t="s">
        <v>24045</v>
      </c>
      <c r="B2818" s="18" t="s">
        <v>24046</v>
      </c>
      <c r="C2818" s="91"/>
      <c r="D2818" s="10" t="s">
        <v>24135</v>
      </c>
      <c r="E2818" s="120"/>
      <c r="F2818" s="155" t="s">
        <v>152</v>
      </c>
      <c r="G2818" s="122" t="s">
        <v>1333</v>
      </c>
    </row>
    <row r="2819">
      <c r="A2819" s="9" t="s">
        <v>988</v>
      </c>
      <c r="B2819" s="18" t="s">
        <v>6513</v>
      </c>
      <c r="C2819" s="91" t="s">
        <v>24136</v>
      </c>
      <c r="D2819" s="91" t="s">
        <v>24137</v>
      </c>
      <c r="E2819" s="91" t="s">
        <v>24138</v>
      </c>
      <c r="F2819" s="91" t="s">
        <v>24139</v>
      </c>
      <c r="G2819" s="91"/>
    </row>
    <row r="2820">
      <c r="A2820" s="9" t="s">
        <v>388</v>
      </c>
      <c r="B2820" s="18" t="s">
        <v>1010</v>
      </c>
      <c r="C2820" s="91" t="s">
        <v>2144</v>
      </c>
      <c r="D2820" s="91" t="s">
        <v>24140</v>
      </c>
      <c r="E2820" s="91"/>
      <c r="F2820" s="91" t="s">
        <v>24141</v>
      </c>
      <c r="G2820" s="91"/>
    </row>
    <row r="2821">
      <c r="A2821" s="9" t="s">
        <v>388</v>
      </c>
      <c r="B2821" s="18" t="s">
        <v>1010</v>
      </c>
      <c r="C2821" s="91" t="s">
        <v>1655</v>
      </c>
      <c r="D2821" s="91" t="s">
        <v>2148</v>
      </c>
      <c r="E2821" s="91"/>
      <c r="F2821" s="91" t="s">
        <v>24141</v>
      </c>
      <c r="G2821" s="91"/>
    </row>
    <row r="2822">
      <c r="A2822" s="9" t="s">
        <v>1107</v>
      </c>
      <c r="B2822" s="18" t="s">
        <v>24142</v>
      </c>
      <c r="C2822" s="91" t="s">
        <v>1187</v>
      </c>
      <c r="D2822" s="91" t="s">
        <v>24143</v>
      </c>
      <c r="E2822" s="91"/>
      <c r="F2822" s="716" t="s">
        <v>24144</v>
      </c>
      <c r="G2822" s="122"/>
    </row>
    <row r="2823">
      <c r="A2823" s="9" t="s">
        <v>1107</v>
      </c>
      <c r="B2823" s="18" t="s">
        <v>1108</v>
      </c>
      <c r="C2823" s="91" t="s">
        <v>1187</v>
      </c>
      <c r="D2823" s="91" t="s">
        <v>1887</v>
      </c>
      <c r="E2823" s="91"/>
      <c r="F2823" s="716" t="s">
        <v>24145</v>
      </c>
      <c r="G2823" s="122"/>
    </row>
    <row r="2824">
      <c r="A2824" s="9" t="s">
        <v>1107</v>
      </c>
      <c r="B2824" s="18" t="s">
        <v>1108</v>
      </c>
      <c r="C2824" s="91" t="s">
        <v>1187</v>
      </c>
      <c r="D2824" s="91" t="s">
        <v>24146</v>
      </c>
      <c r="E2824" s="91"/>
      <c r="F2824" s="716" t="s">
        <v>24144</v>
      </c>
      <c r="G2824" s="122"/>
    </row>
    <row r="2825">
      <c r="A2825" s="9" t="s">
        <v>1107</v>
      </c>
      <c r="B2825" s="18" t="s">
        <v>1108</v>
      </c>
      <c r="C2825" s="91" t="s">
        <v>1889</v>
      </c>
      <c r="D2825" s="91" t="s">
        <v>1890</v>
      </c>
      <c r="E2825" s="91"/>
      <c r="F2825" s="716" t="s">
        <v>24147</v>
      </c>
      <c r="G2825" s="122" t="s">
        <v>1333</v>
      </c>
    </row>
    <row r="2826">
      <c r="A2826" s="220" t="s">
        <v>366</v>
      </c>
    </row>
    <row r="2827">
      <c r="A2827" s="9" t="s">
        <v>5283</v>
      </c>
      <c r="B2827" s="18" t="s">
        <v>5284</v>
      </c>
      <c r="C2827" s="91" t="s">
        <v>14358</v>
      </c>
      <c r="D2827" s="91" t="s">
        <v>24148</v>
      </c>
      <c r="E2827" s="91" t="s">
        <v>24149</v>
      </c>
      <c r="F2827" s="91" t="s">
        <v>24150</v>
      </c>
      <c r="G2827" s="91"/>
    </row>
    <row r="2828">
      <c r="A2828" s="9" t="s">
        <v>687</v>
      </c>
      <c r="B2828" s="18" t="s">
        <v>693</v>
      </c>
      <c r="C2828" s="91"/>
      <c r="D2828" s="91"/>
      <c r="E2828" s="91"/>
      <c r="F2828" s="91"/>
      <c r="G2828" s="91"/>
    </row>
    <row r="2829">
      <c r="A2829" s="9" t="s">
        <v>24045</v>
      </c>
      <c r="B2829" s="18" t="s">
        <v>24046</v>
      </c>
      <c r="C2829" s="91"/>
      <c r="D2829" s="91"/>
      <c r="E2829" s="91" t="s">
        <v>24151</v>
      </c>
      <c r="F2829" s="91" t="s">
        <v>24085</v>
      </c>
      <c r="G2829" s="91"/>
    </row>
    <row r="2830">
      <c r="A2830" s="9" t="s">
        <v>1107</v>
      </c>
      <c r="B2830" s="18" t="s">
        <v>24152</v>
      </c>
      <c r="C2830" s="91" t="s">
        <v>24153</v>
      </c>
      <c r="D2830" s="91"/>
      <c r="E2830" s="91" t="s">
        <v>24154</v>
      </c>
      <c r="F2830" s="716" t="s">
        <v>24155</v>
      </c>
      <c r="G2830" s="122"/>
    </row>
    <row r="2831">
      <c r="A2831" s="1" t="s">
        <v>24156</v>
      </c>
    </row>
    <row r="2832">
      <c r="A2832" s="9" t="s">
        <v>5283</v>
      </c>
      <c r="B2832" s="18" t="s">
        <v>23905</v>
      </c>
      <c r="C2832" s="91"/>
      <c r="D2832" s="91"/>
      <c r="E2832" s="91" t="s">
        <v>23906</v>
      </c>
      <c r="F2832" s="716" t="s">
        <v>24157</v>
      </c>
      <c r="G2832" s="91"/>
    </row>
    <row r="2833">
      <c r="A2833" s="9" t="s">
        <v>5283</v>
      </c>
      <c r="B2833" s="18" t="s">
        <v>10890</v>
      </c>
      <c r="C2833" s="91" t="s">
        <v>14322</v>
      </c>
      <c r="D2833" s="91" t="s">
        <v>23909</v>
      </c>
      <c r="E2833" s="91"/>
      <c r="F2833" s="155" t="s">
        <v>152</v>
      </c>
      <c r="G2833" s="91"/>
    </row>
    <row r="2834">
      <c r="A2834" s="9" t="s">
        <v>5283</v>
      </c>
      <c r="B2834" s="18" t="s">
        <v>5284</v>
      </c>
      <c r="C2834" s="91" t="s">
        <v>23910</v>
      </c>
      <c r="D2834" s="91" t="s">
        <v>24158</v>
      </c>
      <c r="E2834" s="91"/>
      <c r="F2834" s="155" t="s">
        <v>152</v>
      </c>
      <c r="G2834" s="91"/>
    </row>
    <row r="2835">
      <c r="A2835" s="9" t="s">
        <v>5283</v>
      </c>
      <c r="B2835" s="18" t="s">
        <v>5284</v>
      </c>
      <c r="C2835" s="91" t="s">
        <v>23914</v>
      </c>
      <c r="D2835" s="91" t="s">
        <v>23915</v>
      </c>
      <c r="E2835" s="91"/>
      <c r="F2835" s="155" t="s">
        <v>152</v>
      </c>
      <c r="G2835" s="91"/>
    </row>
    <row r="2836">
      <c r="A2836" s="9" t="s">
        <v>23955</v>
      </c>
      <c r="B2836" s="18" t="s">
        <v>23956</v>
      </c>
      <c r="C2836" s="91"/>
      <c r="D2836" s="91" t="s">
        <v>24095</v>
      </c>
      <c r="E2836" s="91"/>
      <c r="F2836" s="155" t="s">
        <v>152</v>
      </c>
      <c r="G2836" s="122" t="s">
        <v>1333</v>
      </c>
    </row>
    <row r="2837">
      <c r="A2837" s="9" t="s">
        <v>23955</v>
      </c>
      <c r="B2837" s="18" t="s">
        <v>23956</v>
      </c>
      <c r="C2837" s="91"/>
      <c r="D2837" s="91" t="s">
        <v>23964</v>
      </c>
      <c r="E2837" s="91"/>
      <c r="F2837" s="716" t="s">
        <v>24159</v>
      </c>
      <c r="G2837" s="91"/>
    </row>
    <row r="2838">
      <c r="A2838" s="9" t="s">
        <v>316</v>
      </c>
      <c r="B2838" s="18" t="s">
        <v>1446</v>
      </c>
      <c r="C2838" s="14" t="s">
        <v>17480</v>
      </c>
      <c r="D2838" s="10" t="s">
        <v>17481</v>
      </c>
      <c r="E2838" s="91"/>
      <c r="F2838" s="716" t="s">
        <v>24160</v>
      </c>
      <c r="G2838" s="91"/>
    </row>
    <row r="2839">
      <c r="A2839" s="9" t="s">
        <v>326</v>
      </c>
      <c r="B2839" s="18" t="s">
        <v>17617</v>
      </c>
      <c r="C2839" s="91" t="s">
        <v>10208</v>
      </c>
      <c r="D2839" s="91" t="s">
        <v>5093</v>
      </c>
      <c r="E2839" s="91"/>
      <c r="F2839" s="91" t="s">
        <v>24160</v>
      </c>
      <c r="G2839" s="91"/>
    </row>
    <row r="2840">
      <c r="A2840" s="9" t="s">
        <v>326</v>
      </c>
      <c r="B2840" s="18" t="s">
        <v>658</v>
      </c>
      <c r="C2840" s="91" t="s">
        <v>1249</v>
      </c>
      <c r="D2840" s="91" t="s">
        <v>24127</v>
      </c>
      <c r="E2840" s="91"/>
      <c r="F2840" s="155" t="s">
        <v>152</v>
      </c>
      <c r="G2840" s="91"/>
    </row>
    <row r="2841">
      <c r="A2841" s="9" t="s">
        <v>4540</v>
      </c>
      <c r="B2841" s="18" t="s">
        <v>5718</v>
      </c>
      <c r="C2841" s="91" t="s">
        <v>23993</v>
      </c>
      <c r="D2841" s="42" t="s">
        <v>23995</v>
      </c>
      <c r="E2841" s="91"/>
      <c r="F2841" s="91" t="s">
        <v>24161</v>
      </c>
      <c r="G2841" s="91"/>
    </row>
    <row r="2842">
      <c r="A2842" s="9" t="s">
        <v>4540</v>
      </c>
      <c r="B2842" s="18" t="s">
        <v>5718</v>
      </c>
      <c r="C2842" s="91" t="s">
        <v>23993</v>
      </c>
      <c r="D2842" s="42" t="s">
        <v>23997</v>
      </c>
      <c r="E2842" s="91"/>
      <c r="F2842" s="91" t="s">
        <v>24161</v>
      </c>
      <c r="G2842" s="91"/>
    </row>
    <row r="2843">
      <c r="A2843" s="9" t="s">
        <v>4540</v>
      </c>
      <c r="B2843" s="18" t="s">
        <v>5718</v>
      </c>
      <c r="C2843" s="91" t="s">
        <v>23993</v>
      </c>
      <c r="D2843" s="42" t="s">
        <v>23999</v>
      </c>
      <c r="E2843" s="91"/>
      <c r="F2843" s="91" t="s">
        <v>24161</v>
      </c>
      <c r="G2843" s="91"/>
    </row>
    <row r="2844">
      <c r="A2844" s="9" t="s">
        <v>4540</v>
      </c>
      <c r="B2844" s="18" t="s">
        <v>5718</v>
      </c>
      <c r="C2844" s="91" t="s">
        <v>23993</v>
      </c>
      <c r="D2844" s="42" t="s">
        <v>24003</v>
      </c>
      <c r="E2844" s="91"/>
      <c r="F2844" s="91" t="s">
        <v>24161</v>
      </c>
      <c r="G2844" s="91"/>
    </row>
    <row r="2845">
      <c r="A2845" s="9" t="s">
        <v>2078</v>
      </c>
      <c r="B2845" s="18" t="s">
        <v>2760</v>
      </c>
      <c r="C2845" s="91" t="s">
        <v>24040</v>
      </c>
      <c r="D2845" s="10" t="s">
        <v>720</v>
      </c>
      <c r="E2845" s="120" t="s">
        <v>24162</v>
      </c>
      <c r="F2845" s="716" t="s">
        <v>24163</v>
      </c>
      <c r="G2845" s="122" t="s">
        <v>1333</v>
      </c>
    </row>
    <row r="2846">
      <c r="A2846" s="9" t="s">
        <v>24045</v>
      </c>
      <c r="B2846" s="18" t="s">
        <v>24046</v>
      </c>
      <c r="C2846" s="91"/>
      <c r="D2846" s="10" t="s">
        <v>24047</v>
      </c>
      <c r="E2846" s="120"/>
      <c r="F2846" s="155" t="s">
        <v>152</v>
      </c>
      <c r="G2846" s="91"/>
    </row>
    <row r="2847">
      <c r="A2847" s="9" t="s">
        <v>24045</v>
      </c>
      <c r="B2847" s="18" t="s">
        <v>24046</v>
      </c>
      <c r="C2847" s="91"/>
      <c r="D2847" s="10" t="s">
        <v>24135</v>
      </c>
      <c r="E2847" s="120"/>
      <c r="F2847" s="155" t="s">
        <v>152</v>
      </c>
      <c r="G2847" s="91"/>
    </row>
    <row r="2848">
      <c r="A2848" s="9" t="s">
        <v>3453</v>
      </c>
      <c r="B2848" s="18" t="s">
        <v>368</v>
      </c>
      <c r="C2848" s="91"/>
      <c r="D2848" s="91"/>
      <c r="E2848" s="91"/>
      <c r="F2848" s="91" t="s">
        <v>24164</v>
      </c>
      <c r="G2848" s="91"/>
    </row>
    <row r="2849">
      <c r="A2849" s="9" t="s">
        <v>1107</v>
      </c>
      <c r="B2849" s="18" t="s">
        <v>1108</v>
      </c>
      <c r="C2849" s="91" t="s">
        <v>1187</v>
      </c>
      <c r="D2849" s="91" t="s">
        <v>1887</v>
      </c>
      <c r="E2849" s="91"/>
      <c r="F2849" s="91" t="s">
        <v>24165</v>
      </c>
      <c r="G2849" s="122" t="s">
        <v>1333</v>
      </c>
    </row>
    <row r="2850">
      <c r="A2850" s="220" t="s">
        <v>366</v>
      </c>
    </row>
    <row r="2851">
      <c r="A2851" s="9" t="s">
        <v>326</v>
      </c>
      <c r="B2851" s="18" t="s">
        <v>8049</v>
      </c>
      <c r="C2851" s="91"/>
      <c r="D2851" s="91"/>
      <c r="E2851" s="91"/>
      <c r="F2851" s="91" t="s">
        <v>24166</v>
      </c>
      <c r="G2851" s="91"/>
    </row>
    <row r="2852">
      <c r="A2852" s="9" t="s">
        <v>326</v>
      </c>
      <c r="B2852" s="18" t="s">
        <v>8049</v>
      </c>
      <c r="C2852" s="91"/>
      <c r="D2852" s="91"/>
      <c r="E2852" s="91"/>
      <c r="F2852" s="91" t="s">
        <v>24161</v>
      </c>
      <c r="G2852" s="91"/>
    </row>
    <row r="2853">
      <c r="A2853" s="9" t="s">
        <v>326</v>
      </c>
      <c r="B2853" s="18" t="s">
        <v>658</v>
      </c>
      <c r="C2853" s="91"/>
      <c r="D2853" s="91"/>
      <c r="E2853" s="91"/>
      <c r="F2853" s="91" t="s">
        <v>24167</v>
      </c>
      <c r="G2853" s="91"/>
    </row>
    <row r="2854">
      <c r="A2854" s="1" t="s">
        <v>24168</v>
      </c>
    </row>
    <row r="2855">
      <c r="A2855" s="9" t="s">
        <v>5283</v>
      </c>
      <c r="B2855" s="18" t="s">
        <v>10890</v>
      </c>
      <c r="C2855" s="91" t="s">
        <v>14322</v>
      </c>
      <c r="D2855" s="91" t="s">
        <v>23909</v>
      </c>
      <c r="E2855" s="91"/>
      <c r="F2855" s="155" t="s">
        <v>152</v>
      </c>
      <c r="G2855" s="91"/>
    </row>
    <row r="2856">
      <c r="A2856" s="9" t="s">
        <v>23955</v>
      </c>
      <c r="B2856" s="18" t="s">
        <v>23956</v>
      </c>
      <c r="C2856" s="91"/>
      <c r="D2856" s="91" t="s">
        <v>24095</v>
      </c>
      <c r="E2856" s="91"/>
      <c r="F2856" s="155" t="s">
        <v>152</v>
      </c>
      <c r="G2856" s="122"/>
    </row>
    <row r="2857">
      <c r="A2857" s="9" t="s">
        <v>23955</v>
      </c>
      <c r="B2857" s="18" t="s">
        <v>23956</v>
      </c>
      <c r="C2857" s="91"/>
      <c r="D2857" s="91" t="s">
        <v>23964</v>
      </c>
      <c r="E2857" s="91"/>
      <c r="F2857" s="716" t="s">
        <v>24169</v>
      </c>
      <c r="G2857" s="91"/>
    </row>
    <row r="2858">
      <c r="A2858" s="9" t="s">
        <v>326</v>
      </c>
      <c r="B2858" s="18" t="s">
        <v>658</v>
      </c>
      <c r="C2858" s="91" t="s">
        <v>1249</v>
      </c>
      <c r="D2858" s="91" t="s">
        <v>24127</v>
      </c>
      <c r="E2858" s="91"/>
      <c r="F2858" s="91" t="s">
        <v>24170</v>
      </c>
      <c r="G2858" s="91"/>
    </row>
    <row r="2859">
      <c r="A2859" s="9" t="s">
        <v>326</v>
      </c>
      <c r="B2859" s="18" t="s">
        <v>658</v>
      </c>
      <c r="C2859" s="91" t="s">
        <v>1249</v>
      </c>
      <c r="D2859" s="91" t="s">
        <v>10222</v>
      </c>
      <c r="E2859" s="91"/>
      <c r="F2859" s="91" t="s">
        <v>24171</v>
      </c>
      <c r="G2859" s="91"/>
    </row>
    <row r="2860">
      <c r="A2860" s="9" t="s">
        <v>678</v>
      </c>
      <c r="B2860" s="18" t="s">
        <v>24010</v>
      </c>
      <c r="C2860" s="91" t="s">
        <v>24014</v>
      </c>
      <c r="D2860" s="42" t="s">
        <v>24015</v>
      </c>
      <c r="E2860" s="120"/>
      <c r="F2860" s="716" t="s">
        <v>24172</v>
      </c>
      <c r="G2860" s="91"/>
    </row>
    <row r="2861">
      <c r="A2861" s="9" t="s">
        <v>24045</v>
      </c>
      <c r="B2861" s="18" t="s">
        <v>24046</v>
      </c>
      <c r="C2861" s="91"/>
      <c r="D2861" s="10" t="s">
        <v>24047</v>
      </c>
      <c r="E2861" s="120"/>
      <c r="F2861" s="716" t="s">
        <v>24173</v>
      </c>
      <c r="G2861" s="91"/>
    </row>
    <row r="2862">
      <c r="A2862" s="9" t="s">
        <v>24045</v>
      </c>
      <c r="B2862" s="18" t="s">
        <v>24046</v>
      </c>
      <c r="C2862" s="91"/>
      <c r="D2862" s="10" t="s">
        <v>24135</v>
      </c>
      <c r="E2862" s="120"/>
      <c r="F2862" s="716" t="s">
        <v>24174</v>
      </c>
      <c r="G2862" s="122" t="s">
        <v>1333</v>
      </c>
    </row>
    <row r="2863">
      <c r="A2863" s="9" t="s">
        <v>1107</v>
      </c>
      <c r="B2863" s="18" t="s">
        <v>24142</v>
      </c>
      <c r="C2863" s="91"/>
      <c r="D2863" s="91"/>
      <c r="E2863" s="91"/>
      <c r="F2863" s="91" t="s">
        <v>24169</v>
      </c>
      <c r="G2863" s="91"/>
    </row>
    <row r="2864">
      <c r="A2864" s="220" t="s">
        <v>366</v>
      </c>
    </row>
    <row r="2865">
      <c r="A2865" s="9" t="s">
        <v>326</v>
      </c>
      <c r="B2865" s="18" t="s">
        <v>8049</v>
      </c>
      <c r="C2865" s="91"/>
      <c r="D2865" s="91"/>
      <c r="E2865" s="91"/>
      <c r="F2865" s="91" t="s">
        <v>24175</v>
      </c>
      <c r="G2865" s="91"/>
    </row>
    <row r="2866">
      <c r="A2866" s="9" t="s">
        <v>1107</v>
      </c>
      <c r="B2866" s="18" t="s">
        <v>368</v>
      </c>
      <c r="C2866" s="91"/>
      <c r="D2866" s="91"/>
      <c r="E2866" s="91" t="s">
        <v>24176</v>
      </c>
      <c r="F2866" s="91" t="s">
        <v>24160</v>
      </c>
      <c r="G2866" s="91"/>
    </row>
    <row r="2867">
      <c r="A2867" s="17"/>
      <c r="B2867" s="219"/>
      <c r="C2867" s="17"/>
      <c r="D2867" s="17"/>
      <c r="E2867" s="17"/>
      <c r="F2867" s="17"/>
      <c r="G2867" s="17"/>
    </row>
    <row r="2868">
      <c r="A2868" s="15"/>
    </row>
    <row r="2871">
      <c r="A2871" s="17"/>
    </row>
    <row r="2872">
      <c r="A2872" s="31" t="s">
        <v>19874</v>
      </c>
    </row>
    <row r="2873">
      <c r="A2873" s="17"/>
      <c r="B2873" s="219"/>
      <c r="C2873" s="17"/>
      <c r="D2873" s="17"/>
      <c r="E2873" s="17"/>
      <c r="F2873" s="17"/>
      <c r="G2873" s="17"/>
    </row>
    <row r="2874">
      <c r="A2874" s="1" t="s">
        <v>24177</v>
      </c>
    </row>
    <row r="2875">
      <c r="A2875" s="9" t="s">
        <v>24178</v>
      </c>
      <c r="B2875" s="18" t="s">
        <v>24179</v>
      </c>
      <c r="C2875" s="91"/>
      <c r="D2875" s="91" t="s">
        <v>13891</v>
      </c>
      <c r="E2875" s="91"/>
      <c r="F2875" s="91" t="s">
        <v>24180</v>
      </c>
      <c r="G2875" s="10"/>
    </row>
    <row r="2876">
      <c r="A2876" s="9" t="s">
        <v>11991</v>
      </c>
      <c r="B2876" s="18" t="s">
        <v>368</v>
      </c>
      <c r="C2876" s="91"/>
      <c r="D2876" s="91"/>
      <c r="E2876" s="91"/>
      <c r="F2876" s="91" t="s">
        <v>24180</v>
      </c>
      <c r="G2876" s="10"/>
    </row>
    <row r="2877">
      <c r="A2877" s="9" t="s">
        <v>4521</v>
      </c>
      <c r="B2877" s="18" t="s">
        <v>24181</v>
      </c>
      <c r="C2877" s="91" t="s">
        <v>24182</v>
      </c>
      <c r="D2877" s="91" t="s">
        <v>24183</v>
      </c>
      <c r="E2877" s="91"/>
      <c r="F2877" s="91" t="s">
        <v>24184</v>
      </c>
      <c r="G2877" s="10"/>
    </row>
    <row r="2878">
      <c r="A2878" s="9" t="s">
        <v>4540</v>
      </c>
      <c r="B2878" s="18" t="s">
        <v>24185</v>
      </c>
      <c r="C2878" s="91"/>
      <c r="D2878" s="91" t="s">
        <v>12669</v>
      </c>
      <c r="E2878" s="91" t="s">
        <v>24186</v>
      </c>
      <c r="F2878" s="91" t="s">
        <v>24187</v>
      </c>
      <c r="G2878" s="10"/>
    </row>
    <row r="2879">
      <c r="A2879" s="9" t="s">
        <v>5954</v>
      </c>
      <c r="B2879" s="18" t="s">
        <v>24188</v>
      </c>
      <c r="C2879" s="91" t="s">
        <v>24189</v>
      </c>
      <c r="D2879" s="91" t="s">
        <v>24190</v>
      </c>
      <c r="E2879" s="91"/>
      <c r="F2879" s="91" t="s">
        <v>24191</v>
      </c>
      <c r="G2879" s="10"/>
    </row>
    <row r="2880">
      <c r="A2880" s="9" t="s">
        <v>24192</v>
      </c>
      <c r="B2880" s="18" t="s">
        <v>24193</v>
      </c>
      <c r="C2880" s="91"/>
      <c r="D2880" s="91" t="s">
        <v>24194</v>
      </c>
      <c r="E2880" s="91"/>
      <c r="F2880" s="91" t="s">
        <v>24195</v>
      </c>
      <c r="G2880" s="10"/>
    </row>
    <row r="2881">
      <c r="A2881" s="9" t="s">
        <v>24192</v>
      </c>
      <c r="B2881" s="18" t="s">
        <v>24193</v>
      </c>
      <c r="C2881" s="91"/>
      <c r="D2881" s="91" t="s">
        <v>24196</v>
      </c>
      <c r="E2881" s="91"/>
      <c r="F2881" s="91" t="s">
        <v>24197</v>
      </c>
      <c r="G2881" s="10"/>
    </row>
    <row r="2882">
      <c r="A2882" s="9" t="s">
        <v>24192</v>
      </c>
      <c r="B2882" s="18" t="s">
        <v>24193</v>
      </c>
      <c r="C2882" s="91"/>
      <c r="D2882" s="91" t="s">
        <v>24198</v>
      </c>
      <c r="E2882" s="91"/>
      <c r="F2882" s="91" t="s">
        <v>24199</v>
      </c>
      <c r="G2882" s="10"/>
    </row>
    <row r="2883">
      <c r="A2883" s="9" t="s">
        <v>24192</v>
      </c>
      <c r="B2883" s="18" t="s">
        <v>24200</v>
      </c>
      <c r="C2883" s="91"/>
      <c r="D2883" s="91" t="s">
        <v>24201</v>
      </c>
      <c r="E2883" s="91"/>
      <c r="F2883" s="91" t="s">
        <v>24202</v>
      </c>
      <c r="G2883" s="10"/>
    </row>
    <row r="2884">
      <c r="A2884" s="9" t="s">
        <v>24192</v>
      </c>
      <c r="B2884" s="18" t="s">
        <v>24200</v>
      </c>
      <c r="C2884" s="91"/>
      <c r="D2884" s="91" t="s">
        <v>24203</v>
      </c>
      <c r="E2884" s="91"/>
      <c r="F2884" s="91" t="s">
        <v>24195</v>
      </c>
      <c r="G2884" s="10"/>
    </row>
    <row r="2885">
      <c r="A2885" s="9" t="s">
        <v>24192</v>
      </c>
      <c r="B2885" s="18" t="s">
        <v>24200</v>
      </c>
      <c r="C2885" s="91"/>
      <c r="D2885" s="91" t="s">
        <v>24204</v>
      </c>
      <c r="E2885" s="91"/>
      <c r="F2885" s="91" t="s">
        <v>24195</v>
      </c>
      <c r="G2885" s="10"/>
    </row>
    <row r="2886">
      <c r="A2886" s="9" t="s">
        <v>24192</v>
      </c>
      <c r="B2886" s="18" t="s">
        <v>24205</v>
      </c>
      <c r="C2886" s="91"/>
      <c r="D2886" s="91" t="s">
        <v>24206</v>
      </c>
      <c r="E2886" s="91"/>
      <c r="F2886" s="91" t="s">
        <v>24207</v>
      </c>
      <c r="G2886" s="10"/>
    </row>
    <row r="2887">
      <c r="A2887" s="9" t="s">
        <v>24192</v>
      </c>
      <c r="B2887" s="18" t="s">
        <v>24208</v>
      </c>
      <c r="C2887" s="91"/>
      <c r="D2887" s="91" t="s">
        <v>24209</v>
      </c>
      <c r="E2887" s="91"/>
      <c r="F2887" s="91" t="s">
        <v>24210</v>
      </c>
      <c r="G2887" s="10"/>
    </row>
    <row r="2888">
      <c r="A2888" s="9" t="s">
        <v>6095</v>
      </c>
      <c r="B2888" s="18" t="s">
        <v>16545</v>
      </c>
      <c r="C2888" s="91" t="s">
        <v>16546</v>
      </c>
      <c r="D2888" s="91" t="s">
        <v>16547</v>
      </c>
      <c r="E2888" s="91" t="s">
        <v>24211</v>
      </c>
      <c r="F2888" s="91" t="s">
        <v>24207</v>
      </c>
      <c r="G2888" s="10"/>
    </row>
    <row r="2889">
      <c r="A2889" s="9" t="s">
        <v>248</v>
      </c>
      <c r="B2889" s="18" t="s">
        <v>12844</v>
      </c>
      <c r="C2889" s="9" t="s">
        <v>5974</v>
      </c>
      <c r="D2889" s="9" t="s">
        <v>5979</v>
      </c>
      <c r="E2889" s="91"/>
      <c r="F2889" s="91" t="s">
        <v>24212</v>
      </c>
      <c r="G2889" s="8" t="s">
        <v>1333</v>
      </c>
    </row>
    <row r="2890">
      <c r="A2890" s="9" t="s">
        <v>248</v>
      </c>
      <c r="B2890" s="18" t="s">
        <v>12875</v>
      </c>
      <c r="C2890" s="91"/>
      <c r="D2890" s="91" t="s">
        <v>24213</v>
      </c>
      <c r="E2890" s="91"/>
      <c r="F2890" s="91" t="s">
        <v>14116</v>
      </c>
      <c r="G2890" s="10"/>
    </row>
    <row r="2891">
      <c r="A2891" s="9" t="s">
        <v>248</v>
      </c>
      <c r="B2891" s="18" t="s">
        <v>24214</v>
      </c>
      <c r="C2891" s="91" t="s">
        <v>13432</v>
      </c>
      <c r="D2891" s="91" t="s">
        <v>24215</v>
      </c>
      <c r="E2891" s="91"/>
      <c r="F2891" s="91" t="s">
        <v>24216</v>
      </c>
      <c r="G2891" s="8" t="s">
        <v>1333</v>
      </c>
    </row>
    <row r="2892">
      <c r="A2892" s="9" t="s">
        <v>248</v>
      </c>
      <c r="B2892" s="18" t="s">
        <v>24214</v>
      </c>
      <c r="C2892" s="91"/>
      <c r="D2892" s="91"/>
      <c r="E2892" s="91" t="s">
        <v>24217</v>
      </c>
      <c r="F2892" s="91" t="s">
        <v>24212</v>
      </c>
      <c r="G2892" s="10"/>
    </row>
    <row r="2893">
      <c r="A2893" s="9" t="s">
        <v>566</v>
      </c>
      <c r="B2893" s="18" t="s">
        <v>15204</v>
      </c>
      <c r="C2893" s="91" t="s">
        <v>572</v>
      </c>
      <c r="D2893" s="91" t="s">
        <v>24218</v>
      </c>
      <c r="E2893" s="91"/>
      <c r="F2893" s="91" t="s">
        <v>24210</v>
      </c>
      <c r="G2893" s="10"/>
    </row>
    <row r="2894">
      <c r="A2894" s="1" t="s">
        <v>24219</v>
      </c>
    </row>
    <row r="2895">
      <c r="A2895" s="9" t="s">
        <v>8313</v>
      </c>
      <c r="B2895" s="18" t="s">
        <v>24220</v>
      </c>
      <c r="C2895" s="91" t="s">
        <v>24221</v>
      </c>
      <c r="D2895" s="91" t="s">
        <v>24222</v>
      </c>
      <c r="E2895" s="91"/>
      <c r="F2895" s="91" t="s">
        <v>24223</v>
      </c>
      <c r="G2895" s="10"/>
    </row>
    <row r="2896">
      <c r="A2896" s="9" t="s">
        <v>8313</v>
      </c>
      <c r="B2896" s="18" t="s">
        <v>24220</v>
      </c>
      <c r="C2896" s="91" t="s">
        <v>24221</v>
      </c>
      <c r="D2896" s="91" t="s">
        <v>1130</v>
      </c>
      <c r="E2896" s="91"/>
      <c r="F2896" s="91" t="s">
        <v>24223</v>
      </c>
      <c r="G2896" s="10"/>
    </row>
    <row r="2897">
      <c r="A2897" s="9" t="s">
        <v>8313</v>
      </c>
      <c r="B2897" s="18" t="s">
        <v>24220</v>
      </c>
      <c r="C2897" s="91" t="s">
        <v>24221</v>
      </c>
      <c r="D2897" s="91" t="s">
        <v>24224</v>
      </c>
      <c r="E2897" s="91"/>
      <c r="F2897" s="91" t="s">
        <v>24223</v>
      </c>
      <c r="G2897" s="10"/>
    </row>
    <row r="2898">
      <c r="A2898" s="9" t="s">
        <v>8313</v>
      </c>
      <c r="B2898" s="18" t="s">
        <v>368</v>
      </c>
      <c r="C2898" s="91"/>
      <c r="D2898" s="91"/>
      <c r="E2898" s="91"/>
      <c r="F2898" s="91" t="s">
        <v>24225</v>
      </c>
      <c r="G2898" s="10"/>
    </row>
    <row r="2899">
      <c r="A2899" s="9" t="s">
        <v>4540</v>
      </c>
      <c r="B2899" s="18" t="s">
        <v>12699</v>
      </c>
      <c r="C2899" s="91" t="s">
        <v>4542</v>
      </c>
      <c r="D2899" s="91" t="s">
        <v>6342</v>
      </c>
      <c r="E2899" s="91"/>
      <c r="F2899" s="91" t="s">
        <v>14116</v>
      </c>
      <c r="G2899" s="10"/>
    </row>
    <row r="2900">
      <c r="A2900" s="9" t="s">
        <v>5954</v>
      </c>
      <c r="B2900" s="18" t="s">
        <v>24188</v>
      </c>
      <c r="C2900" s="91" t="s">
        <v>24189</v>
      </c>
      <c r="D2900" s="91" t="s">
        <v>24190</v>
      </c>
      <c r="E2900" s="91" t="s">
        <v>24226</v>
      </c>
      <c r="F2900" s="91" t="s">
        <v>24227</v>
      </c>
      <c r="G2900" s="10"/>
    </row>
    <row r="2901">
      <c r="A2901" s="9" t="s">
        <v>5954</v>
      </c>
      <c r="B2901" s="18" t="s">
        <v>368</v>
      </c>
      <c r="C2901" s="91"/>
      <c r="D2901" s="91"/>
      <c r="E2901" s="91"/>
      <c r="F2901" s="91"/>
      <c r="G2901" s="10"/>
    </row>
    <row r="2902">
      <c r="A2902" s="9" t="s">
        <v>230</v>
      </c>
      <c r="B2902" s="18" t="s">
        <v>24228</v>
      </c>
      <c r="C2902" s="91"/>
      <c r="D2902" s="91"/>
      <c r="E2902" s="91"/>
      <c r="F2902" s="91" t="s">
        <v>24225</v>
      </c>
      <c r="G2902" s="10"/>
    </row>
    <row r="2903">
      <c r="A2903" s="9" t="s">
        <v>230</v>
      </c>
      <c r="B2903" s="18" t="s">
        <v>24229</v>
      </c>
      <c r="C2903" s="91" t="s">
        <v>244</v>
      </c>
      <c r="D2903" s="91" t="s">
        <v>13573</v>
      </c>
      <c r="E2903" s="91"/>
      <c r="F2903" s="91" t="s">
        <v>24230</v>
      </c>
      <c r="G2903" s="10"/>
    </row>
    <row r="2904">
      <c r="A2904" s="9" t="s">
        <v>230</v>
      </c>
      <c r="B2904" s="18" t="s">
        <v>24229</v>
      </c>
      <c r="C2904" s="91" t="s">
        <v>244</v>
      </c>
      <c r="D2904" s="91" t="s">
        <v>24231</v>
      </c>
      <c r="E2904" s="91" t="s">
        <v>24232</v>
      </c>
      <c r="F2904" s="91" t="s">
        <v>24233</v>
      </c>
      <c r="G2904" s="10"/>
    </row>
    <row r="2905">
      <c r="A2905" s="9" t="s">
        <v>230</v>
      </c>
      <c r="B2905" s="18" t="s">
        <v>24229</v>
      </c>
      <c r="C2905" s="91" t="s">
        <v>368</v>
      </c>
      <c r="D2905" s="91"/>
      <c r="E2905" s="91" t="s">
        <v>24234</v>
      </c>
      <c r="F2905" s="91" t="s">
        <v>24235</v>
      </c>
      <c r="G2905" s="10"/>
    </row>
    <row r="2906">
      <c r="A2906" s="9" t="s">
        <v>230</v>
      </c>
      <c r="B2906" s="18" t="s">
        <v>24229</v>
      </c>
      <c r="C2906" s="91" t="s">
        <v>368</v>
      </c>
      <c r="D2906" s="91"/>
      <c r="E2906" s="91" t="s">
        <v>24236</v>
      </c>
      <c r="F2906" s="91" t="s">
        <v>24237</v>
      </c>
      <c r="G2906" s="10"/>
    </row>
    <row r="2907">
      <c r="A2907" s="9" t="s">
        <v>230</v>
      </c>
      <c r="B2907" s="18" t="s">
        <v>24229</v>
      </c>
      <c r="C2907" s="91"/>
      <c r="D2907" s="91" t="s">
        <v>3971</v>
      </c>
      <c r="E2907" s="91" t="s">
        <v>24238</v>
      </c>
      <c r="F2907" s="91" t="s">
        <v>24223</v>
      </c>
      <c r="G2907" s="10"/>
    </row>
    <row r="2908">
      <c r="A2908" s="9" t="s">
        <v>6685</v>
      </c>
      <c r="B2908" s="18" t="s">
        <v>21492</v>
      </c>
      <c r="C2908" s="91" t="s">
        <v>21488</v>
      </c>
      <c r="D2908" s="91"/>
      <c r="E2908" s="91" t="s">
        <v>24239</v>
      </c>
      <c r="F2908" s="91" t="s">
        <v>24240</v>
      </c>
      <c r="G2908" s="10"/>
    </row>
    <row r="2909">
      <c r="A2909" s="9" t="s">
        <v>6685</v>
      </c>
      <c r="B2909" s="18" t="s">
        <v>21492</v>
      </c>
      <c r="C2909" s="91" t="s">
        <v>21488</v>
      </c>
      <c r="D2909" s="91" t="s">
        <v>19321</v>
      </c>
      <c r="E2909" s="91"/>
      <c r="F2909" s="91" t="s">
        <v>24241</v>
      </c>
      <c r="G2909" s="10"/>
    </row>
    <row r="2910">
      <c r="A2910" s="9" t="s">
        <v>248</v>
      </c>
      <c r="B2910" s="18" t="s">
        <v>12875</v>
      </c>
      <c r="C2910" s="91"/>
      <c r="D2910" s="91" t="s">
        <v>24213</v>
      </c>
      <c r="E2910" s="91" t="s">
        <v>24226</v>
      </c>
      <c r="F2910" s="91" t="s">
        <v>14116</v>
      </c>
      <c r="G2910" s="10"/>
    </row>
    <row r="2911">
      <c r="A2911" s="9" t="s">
        <v>248</v>
      </c>
      <c r="B2911" s="18" t="s">
        <v>4496</v>
      </c>
      <c r="C2911" s="91" t="s">
        <v>4504</v>
      </c>
      <c r="D2911" s="91" t="s">
        <v>20746</v>
      </c>
      <c r="E2911" s="91"/>
      <c r="F2911" s="91" t="s">
        <v>24240</v>
      </c>
      <c r="G2911" s="10"/>
    </row>
    <row r="2912">
      <c r="A2912" s="9" t="s">
        <v>248</v>
      </c>
      <c r="B2912" s="18" t="s">
        <v>5996</v>
      </c>
      <c r="C2912" s="91" t="s">
        <v>572</v>
      </c>
      <c r="D2912" s="91" t="s">
        <v>6001</v>
      </c>
      <c r="E2912" s="91"/>
      <c r="F2912" s="91"/>
      <c r="G2912" s="10"/>
    </row>
    <row r="2913">
      <c r="A2913" s="9" t="s">
        <v>248</v>
      </c>
      <c r="B2913" s="18" t="s">
        <v>5996</v>
      </c>
      <c r="C2913" s="91" t="s">
        <v>572</v>
      </c>
      <c r="D2913" s="91" t="s">
        <v>24242</v>
      </c>
      <c r="E2913" s="91"/>
      <c r="F2913" s="91" t="s">
        <v>24240</v>
      </c>
      <c r="G2913" s="10"/>
    </row>
    <row r="2914">
      <c r="A2914" s="9" t="s">
        <v>12769</v>
      </c>
      <c r="B2914" s="18" t="s">
        <v>12770</v>
      </c>
      <c r="C2914" s="91" t="s">
        <v>368</v>
      </c>
      <c r="D2914" s="91"/>
      <c r="E2914" s="91" t="s">
        <v>24243</v>
      </c>
      <c r="F2914" s="91" t="s">
        <v>24244</v>
      </c>
      <c r="G2914" s="10"/>
    </row>
    <row r="2915">
      <c r="A2915" s="9" t="s">
        <v>12769</v>
      </c>
      <c r="B2915" s="18" t="s">
        <v>12770</v>
      </c>
      <c r="C2915" s="91" t="s">
        <v>368</v>
      </c>
      <c r="D2915" s="91"/>
      <c r="E2915" s="91" t="s">
        <v>24243</v>
      </c>
      <c r="F2915" s="91" t="s">
        <v>18448</v>
      </c>
      <c r="G2915" s="10"/>
    </row>
    <row r="2916">
      <c r="A2916" s="9" t="s">
        <v>566</v>
      </c>
      <c r="B2916" s="18" t="s">
        <v>15204</v>
      </c>
      <c r="C2916" s="91" t="s">
        <v>572</v>
      </c>
      <c r="D2916" s="91" t="s">
        <v>24245</v>
      </c>
      <c r="E2916" s="91"/>
      <c r="F2916" s="91" t="s">
        <v>24240</v>
      </c>
      <c r="G2916" s="10"/>
    </row>
    <row r="2917">
      <c r="A2917" s="9" t="s">
        <v>566</v>
      </c>
      <c r="B2917" s="18" t="s">
        <v>15204</v>
      </c>
      <c r="C2917" s="91" t="s">
        <v>572</v>
      </c>
      <c r="D2917" s="91" t="s">
        <v>24246</v>
      </c>
      <c r="E2917" s="91"/>
      <c r="F2917" s="91" t="s">
        <v>24247</v>
      </c>
      <c r="G2917" s="10"/>
    </row>
    <row r="2918">
      <c r="A2918" s="1" t="s">
        <v>24248</v>
      </c>
    </row>
    <row r="2919">
      <c r="A2919" s="9" t="s">
        <v>12769</v>
      </c>
      <c r="B2919" s="18" t="s">
        <v>12770</v>
      </c>
      <c r="C2919" s="91" t="s">
        <v>24249</v>
      </c>
      <c r="D2919" s="91" t="s">
        <v>13506</v>
      </c>
      <c r="E2919" s="91"/>
      <c r="F2919" s="91" t="s">
        <v>24250</v>
      </c>
      <c r="G2919" s="10"/>
    </row>
    <row r="2920">
      <c r="A2920" s="1" t="s">
        <v>24251</v>
      </c>
    </row>
    <row r="2921">
      <c r="A2921" s="9" t="s">
        <v>1454</v>
      </c>
      <c r="B2921" s="18" t="s">
        <v>19064</v>
      </c>
      <c r="C2921" s="9" t="s">
        <v>19071</v>
      </c>
      <c r="D2921" s="91" t="s">
        <v>19074</v>
      </c>
      <c r="E2921" s="91"/>
      <c r="F2921" s="10" t="s">
        <v>24252</v>
      </c>
      <c r="G2921" s="10"/>
    </row>
    <row r="2922">
      <c r="A2922" s="9" t="s">
        <v>326</v>
      </c>
      <c r="B2922" s="38" t="s">
        <v>21668</v>
      </c>
      <c r="C2922" s="10" t="s">
        <v>24253</v>
      </c>
      <c r="D2922" s="10" t="s">
        <v>24254</v>
      </c>
      <c r="E2922" s="91" t="s">
        <v>8941</v>
      </c>
      <c r="F2922" s="10" t="s">
        <v>24255</v>
      </c>
      <c r="G2922" s="10"/>
    </row>
    <row r="2923">
      <c r="A2923" s="9" t="s">
        <v>326</v>
      </c>
      <c r="B2923" s="38" t="s">
        <v>21668</v>
      </c>
      <c r="C2923" s="10" t="s">
        <v>24253</v>
      </c>
      <c r="D2923" s="10" t="s">
        <v>24254</v>
      </c>
      <c r="E2923" s="91" t="s">
        <v>4562</v>
      </c>
      <c r="F2923" s="10" t="s">
        <v>24255</v>
      </c>
      <c r="G2923" s="10"/>
    </row>
    <row r="2924">
      <c r="A2924" s="9" t="s">
        <v>388</v>
      </c>
      <c r="B2924" s="38" t="s">
        <v>14818</v>
      </c>
      <c r="C2924" s="10" t="s">
        <v>24256</v>
      </c>
      <c r="D2924" s="10" t="s">
        <v>24256</v>
      </c>
      <c r="E2924" s="91" t="s">
        <v>24257</v>
      </c>
      <c r="F2924" s="10" t="s">
        <v>24258</v>
      </c>
      <c r="G2924" s="10"/>
    </row>
    <row r="2925">
      <c r="A2925" s="9" t="s">
        <v>234</v>
      </c>
      <c r="B2925" s="38" t="s">
        <v>1145</v>
      </c>
      <c r="C2925" s="10" t="s">
        <v>24259</v>
      </c>
      <c r="D2925" s="10" t="s">
        <v>24260</v>
      </c>
      <c r="E2925" s="10"/>
      <c r="F2925" s="10" t="s">
        <v>24261</v>
      </c>
      <c r="G2925" s="10"/>
    </row>
    <row r="2926">
      <c r="A2926" s="9" t="s">
        <v>234</v>
      </c>
      <c r="B2926" s="38" t="s">
        <v>1145</v>
      </c>
      <c r="C2926" s="10" t="s">
        <v>24262</v>
      </c>
      <c r="D2926" s="10" t="s">
        <v>24263</v>
      </c>
      <c r="E2926" s="10"/>
      <c r="F2926" s="10" t="s">
        <v>24261</v>
      </c>
      <c r="G2926" s="10"/>
    </row>
    <row r="2927">
      <c r="A2927" s="9" t="s">
        <v>234</v>
      </c>
      <c r="B2927" s="38" t="s">
        <v>1145</v>
      </c>
      <c r="C2927" s="10" t="s">
        <v>24264</v>
      </c>
      <c r="D2927" s="10" t="s">
        <v>24265</v>
      </c>
      <c r="E2927" s="10"/>
      <c r="F2927" s="10" t="s">
        <v>24261</v>
      </c>
      <c r="G2927" s="10"/>
    </row>
    <row r="2928">
      <c r="A2928" s="220" t="s">
        <v>366</v>
      </c>
    </row>
    <row r="2929">
      <c r="A2929" s="9" t="s">
        <v>326</v>
      </c>
      <c r="B2929" s="38" t="s">
        <v>658</v>
      </c>
      <c r="C2929" s="10"/>
      <c r="D2929" s="10"/>
      <c r="E2929" s="91"/>
      <c r="F2929" s="10" t="s">
        <v>24266</v>
      </c>
      <c r="G2929" s="10"/>
    </row>
    <row r="2930">
      <c r="A2930" s="9" t="s">
        <v>248</v>
      </c>
      <c r="B2930" s="38" t="s">
        <v>368</v>
      </c>
      <c r="C2930" s="10"/>
      <c r="D2930" s="10"/>
      <c r="E2930" s="91" t="s">
        <v>3468</v>
      </c>
      <c r="F2930" s="10" t="s">
        <v>24267</v>
      </c>
      <c r="G2930" s="10"/>
    </row>
    <row r="2931">
      <c r="A2931" s="1" t="s">
        <v>24268</v>
      </c>
    </row>
    <row r="2932">
      <c r="A2932" s="9" t="s">
        <v>988</v>
      </c>
      <c r="B2932" s="18" t="s">
        <v>4377</v>
      </c>
      <c r="C2932" s="91" t="s">
        <v>24269</v>
      </c>
      <c r="D2932" s="91" t="s">
        <v>24270</v>
      </c>
      <c r="E2932" s="91" t="s">
        <v>24271</v>
      </c>
      <c r="F2932" s="91" t="s">
        <v>24272</v>
      </c>
      <c r="G2932" s="91"/>
    </row>
    <row r="2933">
      <c r="A2933" s="9" t="s">
        <v>388</v>
      </c>
      <c r="B2933" s="18" t="s">
        <v>3110</v>
      </c>
      <c r="C2933" s="91" t="s">
        <v>2084</v>
      </c>
      <c r="D2933" s="91" t="s">
        <v>3111</v>
      </c>
      <c r="E2933" s="91"/>
      <c r="F2933" s="91" t="s">
        <v>24273</v>
      </c>
      <c r="G2933" s="91"/>
    </row>
    <row r="2934">
      <c r="A2934" s="9" t="s">
        <v>388</v>
      </c>
      <c r="B2934" s="18" t="s">
        <v>1392</v>
      </c>
      <c r="C2934" s="91" t="s">
        <v>12490</v>
      </c>
      <c r="D2934" s="91" t="s">
        <v>24274</v>
      </c>
      <c r="E2934" s="91"/>
      <c r="F2934" s="91" t="s">
        <v>24275</v>
      </c>
      <c r="G2934" s="91"/>
    </row>
    <row r="2935">
      <c r="A2935" s="9" t="s">
        <v>1035</v>
      </c>
      <c r="B2935" s="18" t="s">
        <v>7970</v>
      </c>
      <c r="C2935" s="91" t="s">
        <v>24276</v>
      </c>
      <c r="D2935" s="91" t="s">
        <v>8759</v>
      </c>
      <c r="E2935" s="91"/>
      <c r="F2935" s="91" t="s">
        <v>24277</v>
      </c>
      <c r="G2935" s="91"/>
    </row>
    <row r="2936">
      <c r="A2936" s="17"/>
    </row>
    <row r="2937">
      <c r="A2937" s="15"/>
    </row>
    <row r="2940">
      <c r="A2940" s="17"/>
    </row>
    <row r="2941">
      <c r="A2941" s="31" t="s">
        <v>19877</v>
      </c>
    </row>
    <row r="2942">
      <c r="A2942" s="17"/>
      <c r="B2942" s="219"/>
      <c r="C2942" s="17"/>
      <c r="D2942" s="17"/>
      <c r="E2942" s="17"/>
      <c r="F2942" s="17"/>
      <c r="G2942" s="17"/>
    </row>
    <row r="2943">
      <c r="A2943" s="1" t="s">
        <v>24278</v>
      </c>
    </row>
    <row r="2944">
      <c r="A2944" s="10" t="s">
        <v>4788</v>
      </c>
      <c r="B2944" s="38" t="s">
        <v>7260</v>
      </c>
      <c r="C2944" s="10" t="s">
        <v>8190</v>
      </c>
      <c r="D2944" s="10" t="s">
        <v>24279</v>
      </c>
      <c r="E2944" s="10" t="s">
        <v>20337</v>
      </c>
      <c r="F2944" s="10" t="s">
        <v>24280</v>
      </c>
      <c r="G2944" s="15"/>
    </row>
    <row r="2945">
      <c r="A2945" s="17"/>
    </row>
    <row r="2946">
      <c r="A2946" s="15"/>
    </row>
    <row r="2949">
      <c r="A2949" s="1"/>
    </row>
    <row r="2950">
      <c r="A2950" s="38" t="s">
        <v>19880</v>
      </c>
    </row>
    <row r="2951">
      <c r="A2951" s="1"/>
    </row>
    <row r="2952">
      <c r="A2952" s="1" t="s">
        <v>24281</v>
      </c>
    </row>
    <row r="2953">
      <c r="A2953" s="9" t="s">
        <v>14528</v>
      </c>
      <c r="B2953" s="18" t="s">
        <v>22453</v>
      </c>
      <c r="C2953" s="9"/>
      <c r="D2953" s="293" t="s">
        <v>24282</v>
      </c>
      <c r="E2953" s="91" t="s">
        <v>24283</v>
      </c>
      <c r="F2953" s="293" t="s">
        <v>24284</v>
      </c>
      <c r="G2953" s="717"/>
    </row>
    <row r="2954">
      <c r="A2954" s="9" t="s">
        <v>4540</v>
      </c>
      <c r="B2954" s="18" t="s">
        <v>4614</v>
      </c>
      <c r="C2954" s="293" t="s">
        <v>24285</v>
      </c>
      <c r="D2954" s="293" t="s">
        <v>24286</v>
      </c>
      <c r="E2954" s="91" t="s">
        <v>24287</v>
      </c>
      <c r="F2954" s="293" t="s">
        <v>24288</v>
      </c>
      <c r="G2954" s="717"/>
    </row>
    <row r="2955">
      <c r="A2955" s="9" t="s">
        <v>5153</v>
      </c>
      <c r="B2955" s="18" t="s">
        <v>24289</v>
      </c>
      <c r="C2955" s="9"/>
      <c r="D2955" s="293" t="s">
        <v>24290</v>
      </c>
      <c r="E2955" s="91" t="s">
        <v>24291</v>
      </c>
      <c r="F2955" s="91" t="s">
        <v>24292</v>
      </c>
      <c r="G2955" s="295"/>
    </row>
    <row r="2956">
      <c r="A2956" s="1" t="s">
        <v>24293</v>
      </c>
    </row>
    <row r="2957">
      <c r="A2957" s="19" t="s">
        <v>687</v>
      </c>
      <c r="B2957" s="18" t="s">
        <v>24294</v>
      </c>
      <c r="C2957" s="293"/>
      <c r="D2957" s="293" t="s">
        <v>24295</v>
      </c>
      <c r="E2957" s="91"/>
      <c r="F2957" s="91" t="s">
        <v>24296</v>
      </c>
      <c r="G2957" s="295"/>
    </row>
    <row r="2958">
      <c r="A2958" s="9" t="s">
        <v>24297</v>
      </c>
      <c r="B2958" s="18" t="s">
        <v>24298</v>
      </c>
      <c r="C2958" s="293"/>
      <c r="D2958" s="293" t="s">
        <v>24299</v>
      </c>
      <c r="E2958" s="91"/>
      <c r="F2958" s="91" t="s">
        <v>24296</v>
      </c>
      <c r="G2958" s="295"/>
    </row>
    <row r="2959">
      <c r="A2959" s="9" t="s">
        <v>24297</v>
      </c>
      <c r="B2959" s="292" t="s">
        <v>24300</v>
      </c>
      <c r="C2959" s="91" t="s">
        <v>3370</v>
      </c>
      <c r="D2959" s="293" t="s">
        <v>6105</v>
      </c>
      <c r="E2959" s="91" t="s">
        <v>24287</v>
      </c>
      <c r="F2959" s="91" t="s">
        <v>24296</v>
      </c>
      <c r="G2959" s="295"/>
    </row>
    <row r="2960">
      <c r="A2960" s="9" t="s">
        <v>24297</v>
      </c>
      <c r="B2960" s="292" t="s">
        <v>24300</v>
      </c>
      <c r="C2960" s="91" t="s">
        <v>3370</v>
      </c>
      <c r="D2960" s="293" t="s">
        <v>24301</v>
      </c>
      <c r="E2960" s="91" t="s">
        <v>24302</v>
      </c>
      <c r="F2960" s="91" t="s">
        <v>24296</v>
      </c>
      <c r="G2960" s="295"/>
    </row>
    <row r="2961">
      <c r="A2961" s="9" t="s">
        <v>24297</v>
      </c>
      <c r="B2961" s="292" t="s">
        <v>24300</v>
      </c>
      <c r="C2961" s="91" t="s">
        <v>3370</v>
      </c>
      <c r="D2961" s="293" t="s">
        <v>24303</v>
      </c>
      <c r="E2961" s="91" t="s">
        <v>24304</v>
      </c>
      <c r="F2961" s="91" t="s">
        <v>24296</v>
      </c>
      <c r="G2961" s="295"/>
    </row>
    <row r="2962">
      <c r="A2962" s="9" t="s">
        <v>24297</v>
      </c>
      <c r="B2962" s="18" t="s">
        <v>24300</v>
      </c>
      <c r="C2962" s="91" t="s">
        <v>3370</v>
      </c>
      <c r="D2962" s="293" t="s">
        <v>24305</v>
      </c>
      <c r="E2962" s="91" t="s">
        <v>24306</v>
      </c>
      <c r="F2962" s="91" t="s">
        <v>24296</v>
      </c>
      <c r="G2962" s="295"/>
    </row>
    <row r="2963">
      <c r="A2963" s="19" t="s">
        <v>388</v>
      </c>
      <c r="B2963" s="292" t="s">
        <v>1006</v>
      </c>
      <c r="C2963" s="293"/>
      <c r="D2963" s="293" t="s">
        <v>24307</v>
      </c>
      <c r="E2963" s="91"/>
      <c r="F2963" s="91" t="s">
        <v>24308</v>
      </c>
      <c r="G2963" s="295"/>
    </row>
    <row r="2964">
      <c r="A2964" s="19" t="s">
        <v>234</v>
      </c>
      <c r="B2964" s="18" t="s">
        <v>24309</v>
      </c>
      <c r="C2964" s="293"/>
      <c r="D2964" s="293" t="s">
        <v>24310</v>
      </c>
      <c r="E2964" s="91"/>
      <c r="F2964" s="91" t="s">
        <v>24311</v>
      </c>
      <c r="G2964" s="295"/>
    </row>
    <row r="2965">
      <c r="A2965" s="19" t="s">
        <v>234</v>
      </c>
      <c r="B2965" s="292" t="s">
        <v>24312</v>
      </c>
      <c r="C2965" s="293"/>
      <c r="D2965" s="293" t="s">
        <v>24313</v>
      </c>
      <c r="E2965" s="91" t="s">
        <v>24314</v>
      </c>
      <c r="F2965" s="91" t="s">
        <v>24311</v>
      </c>
      <c r="G2965" s="295"/>
    </row>
    <row r="2966">
      <c r="A2966" s="19" t="s">
        <v>234</v>
      </c>
      <c r="B2966" s="292" t="s">
        <v>1953</v>
      </c>
      <c r="C2966" s="293"/>
      <c r="D2966" s="293" t="s">
        <v>24315</v>
      </c>
      <c r="E2966" s="91"/>
      <c r="F2966" s="91" t="s">
        <v>24316</v>
      </c>
      <c r="G2966" s="295"/>
    </row>
    <row r="2967">
      <c r="A2967" s="1" t="s">
        <v>24317</v>
      </c>
    </row>
    <row r="2968">
      <c r="A2968" s="19" t="s">
        <v>248</v>
      </c>
      <c r="B2968" s="292" t="s">
        <v>16632</v>
      </c>
      <c r="C2968" s="293" t="s">
        <v>24318</v>
      </c>
      <c r="D2968" s="91" t="s">
        <v>24319</v>
      </c>
      <c r="E2968" s="91" t="s">
        <v>24287</v>
      </c>
      <c r="F2968" s="91" t="s">
        <v>24320</v>
      </c>
      <c r="G2968" s="718"/>
    </row>
    <row r="2969">
      <c r="A2969" s="1" t="s">
        <v>24321</v>
      </c>
    </row>
    <row r="2970">
      <c r="A2970" s="19" t="s">
        <v>4788</v>
      </c>
      <c r="B2970" s="18" t="s">
        <v>7260</v>
      </c>
      <c r="C2970" s="91" t="s">
        <v>8190</v>
      </c>
      <c r="D2970" s="293" t="s">
        <v>24322</v>
      </c>
      <c r="E2970" s="91" t="s">
        <v>20337</v>
      </c>
      <c r="F2970" s="293" t="s">
        <v>24323</v>
      </c>
      <c r="G2970" s="10"/>
    </row>
    <row r="2971">
      <c r="A2971" s="19" t="s">
        <v>4788</v>
      </c>
      <c r="B2971" s="18" t="s">
        <v>7260</v>
      </c>
      <c r="C2971" s="91" t="s">
        <v>8190</v>
      </c>
      <c r="D2971" s="91" t="s">
        <v>24324</v>
      </c>
      <c r="E2971" s="91" t="s">
        <v>24325</v>
      </c>
      <c r="F2971" s="91" t="s">
        <v>24326</v>
      </c>
      <c r="G2971" s="10"/>
    </row>
    <row r="2972">
      <c r="A2972" s="19" t="s">
        <v>4788</v>
      </c>
      <c r="B2972" s="18" t="s">
        <v>7260</v>
      </c>
      <c r="C2972" s="91" t="s">
        <v>8190</v>
      </c>
      <c r="D2972" s="293" t="s">
        <v>24327</v>
      </c>
      <c r="E2972" s="91" t="s">
        <v>24328</v>
      </c>
      <c r="F2972" s="293" t="s">
        <v>24329</v>
      </c>
      <c r="G2972" s="10"/>
    </row>
    <row r="2973">
      <c r="A2973" s="19" t="s">
        <v>4788</v>
      </c>
      <c r="B2973" s="18" t="s">
        <v>7260</v>
      </c>
      <c r="C2973" s="91" t="s">
        <v>8190</v>
      </c>
      <c r="D2973" s="293" t="s">
        <v>24330</v>
      </c>
      <c r="E2973" s="91" t="s">
        <v>20340</v>
      </c>
      <c r="F2973" s="293" t="s">
        <v>24331</v>
      </c>
      <c r="G2973" s="10"/>
    </row>
    <row r="2974">
      <c r="A2974" s="19" t="s">
        <v>4788</v>
      </c>
      <c r="B2974" s="18" t="s">
        <v>7260</v>
      </c>
      <c r="C2974" s="91" t="s">
        <v>8190</v>
      </c>
      <c r="D2974" s="293" t="s">
        <v>21383</v>
      </c>
      <c r="E2974" s="91" t="s">
        <v>24332</v>
      </c>
      <c r="F2974" s="293" t="s">
        <v>24329</v>
      </c>
      <c r="G2974" s="10"/>
    </row>
    <row r="2975">
      <c r="A2975" s="19" t="s">
        <v>4788</v>
      </c>
      <c r="B2975" s="18" t="s">
        <v>7260</v>
      </c>
      <c r="C2975" s="91" t="s">
        <v>8190</v>
      </c>
      <c r="D2975" s="293" t="s">
        <v>24333</v>
      </c>
      <c r="E2975" s="91" t="s">
        <v>20337</v>
      </c>
      <c r="F2975" s="293" t="s">
        <v>24334</v>
      </c>
      <c r="G2975" s="10"/>
    </row>
    <row r="2976">
      <c r="A2976" s="19" t="s">
        <v>13595</v>
      </c>
      <c r="B2976" s="292" t="s">
        <v>24335</v>
      </c>
      <c r="C2976" s="293"/>
      <c r="D2976" s="293" t="s">
        <v>24336</v>
      </c>
      <c r="E2976" s="91" t="s">
        <v>24337</v>
      </c>
      <c r="F2976" s="293" t="s">
        <v>24323</v>
      </c>
      <c r="G2976" s="10"/>
    </row>
    <row r="2977">
      <c r="A2977" s="19" t="s">
        <v>13595</v>
      </c>
      <c r="B2977" s="292" t="s">
        <v>24335</v>
      </c>
      <c r="C2977" s="293"/>
      <c r="D2977" s="293" t="s">
        <v>24338</v>
      </c>
      <c r="E2977" s="91" t="s">
        <v>20337</v>
      </c>
      <c r="F2977" s="293" t="s">
        <v>24329</v>
      </c>
      <c r="G2977" s="10"/>
    </row>
    <row r="2978">
      <c r="A2978" s="19" t="s">
        <v>13595</v>
      </c>
      <c r="B2978" s="292" t="s">
        <v>24335</v>
      </c>
      <c r="C2978" s="293"/>
      <c r="D2978" s="293" t="s">
        <v>24339</v>
      </c>
      <c r="E2978" s="91" t="s">
        <v>24340</v>
      </c>
      <c r="F2978" s="293" t="s">
        <v>24331</v>
      </c>
      <c r="G2978" s="10"/>
    </row>
    <row r="2979">
      <c r="A2979" s="9" t="s">
        <v>24297</v>
      </c>
      <c r="B2979" s="18" t="s">
        <v>22530</v>
      </c>
      <c r="C2979" s="91" t="s">
        <v>24341</v>
      </c>
      <c r="D2979" s="91" t="s">
        <v>24342</v>
      </c>
      <c r="E2979" s="91"/>
      <c r="F2979" s="91" t="s">
        <v>24343</v>
      </c>
      <c r="G2979" s="10"/>
    </row>
    <row r="2980">
      <c r="A2980" s="9" t="s">
        <v>24297</v>
      </c>
      <c r="B2980" s="292" t="s">
        <v>24344</v>
      </c>
      <c r="C2980" s="293"/>
      <c r="D2980" s="293" t="s">
        <v>24345</v>
      </c>
      <c r="E2980" s="91"/>
      <c r="F2980" s="293" t="s">
        <v>24346</v>
      </c>
      <c r="G2980" s="10"/>
    </row>
    <row r="2981">
      <c r="A2981" s="9" t="s">
        <v>24297</v>
      </c>
      <c r="B2981" s="18" t="s">
        <v>22153</v>
      </c>
      <c r="C2981" s="293"/>
      <c r="D2981" s="293" t="s">
        <v>24347</v>
      </c>
      <c r="E2981" s="91"/>
      <c r="F2981" s="91" t="s">
        <v>24348</v>
      </c>
      <c r="G2981" s="10"/>
    </row>
    <row r="2982">
      <c r="A2982" s="9" t="s">
        <v>24297</v>
      </c>
      <c r="B2982" s="18" t="s">
        <v>22153</v>
      </c>
      <c r="C2982" s="293"/>
      <c r="D2982" s="293" t="s">
        <v>24349</v>
      </c>
      <c r="E2982" s="91"/>
      <c r="F2982" s="91" t="s">
        <v>24350</v>
      </c>
      <c r="G2982" s="10"/>
    </row>
    <row r="2983">
      <c r="A2983" s="9" t="s">
        <v>24297</v>
      </c>
      <c r="B2983" s="18" t="s">
        <v>22153</v>
      </c>
      <c r="C2983" s="293"/>
      <c r="D2983" s="293" t="s">
        <v>24351</v>
      </c>
      <c r="E2983" s="91"/>
      <c r="F2983" s="91" t="s">
        <v>24352</v>
      </c>
      <c r="G2983" s="10"/>
    </row>
    <row r="2984">
      <c r="A2984" s="9" t="s">
        <v>24297</v>
      </c>
      <c r="B2984" s="18" t="s">
        <v>22153</v>
      </c>
      <c r="C2984" s="293"/>
      <c r="D2984" s="293" t="s">
        <v>24353</v>
      </c>
      <c r="E2984" s="91"/>
      <c r="F2984" s="91" t="s">
        <v>24354</v>
      </c>
      <c r="G2984" s="10"/>
    </row>
    <row r="2985">
      <c r="A2985" s="9" t="s">
        <v>24297</v>
      </c>
      <c r="B2985" s="18" t="s">
        <v>13815</v>
      </c>
      <c r="C2985" s="293"/>
      <c r="D2985" s="293" t="s">
        <v>24355</v>
      </c>
      <c r="E2985" s="91"/>
      <c r="F2985" s="91" t="s">
        <v>24356</v>
      </c>
      <c r="G2985" s="10"/>
    </row>
    <row r="2986">
      <c r="A2986" s="9" t="s">
        <v>24297</v>
      </c>
      <c r="B2986" s="18" t="s">
        <v>13815</v>
      </c>
      <c r="C2986" s="293"/>
      <c r="D2986" s="293" t="s">
        <v>24357</v>
      </c>
      <c r="E2986" s="91"/>
      <c r="F2986" s="293" t="s">
        <v>24358</v>
      </c>
      <c r="G2986" s="10"/>
    </row>
    <row r="2987">
      <c r="A2987" s="9" t="s">
        <v>24297</v>
      </c>
      <c r="B2987" s="18" t="s">
        <v>13815</v>
      </c>
      <c r="C2987" s="293"/>
      <c r="D2987" s="293" t="s">
        <v>24359</v>
      </c>
      <c r="E2987" s="91"/>
      <c r="F2987" s="91" t="s">
        <v>24360</v>
      </c>
      <c r="G2987" s="10"/>
    </row>
    <row r="2988">
      <c r="A2988" s="9" t="s">
        <v>24297</v>
      </c>
      <c r="B2988" s="18" t="s">
        <v>13815</v>
      </c>
      <c r="C2988" s="293"/>
      <c r="D2988" s="293" t="s">
        <v>24361</v>
      </c>
      <c r="E2988" s="91"/>
      <c r="F2988" s="293" t="s">
        <v>24362</v>
      </c>
      <c r="G2988" s="10"/>
    </row>
    <row r="2989">
      <c r="A2989" s="9" t="s">
        <v>24297</v>
      </c>
      <c r="B2989" s="18" t="s">
        <v>13815</v>
      </c>
      <c r="C2989" s="293"/>
      <c r="D2989" s="293" t="s">
        <v>24363</v>
      </c>
      <c r="E2989" s="91"/>
      <c r="F2989" s="293" t="s">
        <v>24362</v>
      </c>
      <c r="G2989" s="10"/>
    </row>
    <row r="2990">
      <c r="A2990" s="9" t="s">
        <v>24297</v>
      </c>
      <c r="B2990" s="18" t="s">
        <v>23547</v>
      </c>
      <c r="C2990" s="91"/>
      <c r="D2990" s="91" t="s">
        <v>24364</v>
      </c>
      <c r="E2990" s="91"/>
      <c r="F2990" s="91" t="s">
        <v>24365</v>
      </c>
      <c r="G2990" s="10"/>
    </row>
    <row r="2991">
      <c r="A2991" s="9" t="s">
        <v>24297</v>
      </c>
      <c r="B2991" s="18" t="s">
        <v>23547</v>
      </c>
      <c r="C2991" s="91"/>
      <c r="D2991" s="91" t="s">
        <v>24366</v>
      </c>
      <c r="E2991" s="91"/>
      <c r="F2991" s="91" t="s">
        <v>24365</v>
      </c>
      <c r="G2991" s="10"/>
    </row>
    <row r="2992">
      <c r="A2992" s="19" t="s">
        <v>388</v>
      </c>
      <c r="B2992" s="18" t="s">
        <v>18675</v>
      </c>
      <c r="C2992" s="91" t="s">
        <v>24367</v>
      </c>
      <c r="D2992" s="293" t="s">
        <v>24368</v>
      </c>
      <c r="E2992" s="91"/>
      <c r="F2992" s="293" t="s">
        <v>24369</v>
      </c>
      <c r="G2992" s="10"/>
    </row>
    <row r="2993">
      <c r="A2993" s="19" t="s">
        <v>388</v>
      </c>
      <c r="B2993" s="18" t="s">
        <v>18675</v>
      </c>
      <c r="C2993" s="91" t="s">
        <v>24370</v>
      </c>
      <c r="D2993" s="91" t="s">
        <v>24371</v>
      </c>
      <c r="E2993" s="91" t="s">
        <v>24372</v>
      </c>
      <c r="F2993" s="293" t="s">
        <v>24373</v>
      </c>
      <c r="G2993" s="10"/>
    </row>
    <row r="2994">
      <c r="A2994" s="19" t="s">
        <v>388</v>
      </c>
      <c r="B2994" s="18" t="s">
        <v>18675</v>
      </c>
      <c r="C2994" s="91" t="s">
        <v>24370</v>
      </c>
      <c r="D2994" s="91" t="s">
        <v>24374</v>
      </c>
      <c r="E2994" s="91" t="s">
        <v>20337</v>
      </c>
      <c r="F2994" s="293" t="s">
        <v>24375</v>
      </c>
      <c r="G2994" s="10"/>
    </row>
    <row r="2995">
      <c r="A2995" s="19" t="s">
        <v>388</v>
      </c>
      <c r="B2995" s="18" t="s">
        <v>18675</v>
      </c>
      <c r="C2995" s="91" t="s">
        <v>24376</v>
      </c>
      <c r="D2995" s="91" t="s">
        <v>24377</v>
      </c>
      <c r="E2995" s="91" t="s">
        <v>20337</v>
      </c>
      <c r="F2995" s="293" t="s">
        <v>24373</v>
      </c>
      <c r="G2995" s="10"/>
    </row>
    <row r="2996">
      <c r="A2996" s="19" t="s">
        <v>388</v>
      </c>
      <c r="B2996" s="18" t="s">
        <v>18675</v>
      </c>
      <c r="C2996" s="91" t="s">
        <v>24378</v>
      </c>
      <c r="D2996" s="293" t="s">
        <v>24379</v>
      </c>
      <c r="E2996" s="91" t="s">
        <v>24380</v>
      </c>
      <c r="F2996" s="293" t="s">
        <v>24381</v>
      </c>
      <c r="G2996" s="10"/>
    </row>
    <row r="2997">
      <c r="A2997" s="19" t="s">
        <v>388</v>
      </c>
      <c r="B2997" s="18" t="s">
        <v>18675</v>
      </c>
      <c r="C2997" s="91" t="s">
        <v>24382</v>
      </c>
      <c r="D2997" s="293" t="s">
        <v>24383</v>
      </c>
      <c r="E2997" s="91"/>
      <c r="F2997" s="91" t="s">
        <v>24384</v>
      </c>
      <c r="G2997" s="10"/>
    </row>
    <row r="2998">
      <c r="A2998" s="19" t="s">
        <v>388</v>
      </c>
      <c r="B2998" s="18" t="s">
        <v>18675</v>
      </c>
      <c r="C2998" s="85" t="s">
        <v>24385</v>
      </c>
      <c r="D2998" s="91" t="s">
        <v>24386</v>
      </c>
      <c r="E2998" s="91"/>
      <c r="F2998" s="293" t="s">
        <v>24358</v>
      </c>
      <c r="G2998" s="10"/>
    </row>
    <row r="2999">
      <c r="A2999" s="19" t="s">
        <v>388</v>
      </c>
      <c r="B2999" s="18" t="s">
        <v>18675</v>
      </c>
      <c r="C2999" s="84" t="s">
        <v>24387</v>
      </c>
      <c r="D2999" s="84" t="s">
        <v>24388</v>
      </c>
      <c r="E2999" s="91"/>
      <c r="F2999" s="293" t="s">
        <v>24389</v>
      </c>
      <c r="G2999" s="10"/>
    </row>
    <row r="3000">
      <c r="A3000" s="19" t="s">
        <v>388</v>
      </c>
      <c r="B3000" s="18" t="s">
        <v>18675</v>
      </c>
      <c r="C3000" s="84" t="s">
        <v>24390</v>
      </c>
      <c r="D3000" s="43" t="s">
        <v>24391</v>
      </c>
      <c r="E3000" s="91"/>
      <c r="F3000" s="91" t="s">
        <v>24392</v>
      </c>
      <c r="G3000" s="10"/>
    </row>
    <row r="3001">
      <c r="A3001" s="19" t="s">
        <v>388</v>
      </c>
      <c r="B3001" s="18" t="s">
        <v>18675</v>
      </c>
      <c r="C3001" s="91" t="s">
        <v>24393</v>
      </c>
      <c r="D3001" s="293" t="s">
        <v>24394</v>
      </c>
      <c r="E3001" s="91"/>
      <c r="F3001" s="293" t="s">
        <v>24375</v>
      </c>
      <c r="G3001" s="10"/>
    </row>
    <row r="3002">
      <c r="A3002" s="19" t="s">
        <v>388</v>
      </c>
      <c r="B3002" s="18" t="s">
        <v>18675</v>
      </c>
      <c r="C3002" s="91" t="s">
        <v>24393</v>
      </c>
      <c r="D3002" s="293" t="s">
        <v>24395</v>
      </c>
      <c r="E3002" s="91"/>
      <c r="F3002" s="91" t="s">
        <v>24392</v>
      </c>
      <c r="G3002" s="10"/>
    </row>
    <row r="3003">
      <c r="A3003" s="19" t="s">
        <v>388</v>
      </c>
      <c r="B3003" s="18" t="s">
        <v>18675</v>
      </c>
      <c r="C3003" s="91" t="s">
        <v>24396</v>
      </c>
      <c r="D3003" s="293" t="s">
        <v>24397</v>
      </c>
      <c r="E3003" s="91" t="s">
        <v>20337</v>
      </c>
      <c r="F3003" s="293" t="s">
        <v>24375</v>
      </c>
      <c r="G3003" s="10"/>
    </row>
    <row r="3004">
      <c r="A3004" s="19" t="s">
        <v>388</v>
      </c>
      <c r="B3004" s="18" t="s">
        <v>18675</v>
      </c>
      <c r="C3004" s="91" t="s">
        <v>24398</v>
      </c>
      <c r="D3004" s="293" t="s">
        <v>24399</v>
      </c>
      <c r="E3004" s="91"/>
      <c r="F3004" s="91" t="s">
        <v>24392</v>
      </c>
      <c r="G3004" s="10"/>
    </row>
    <row r="3005">
      <c r="A3005" s="19" t="s">
        <v>1035</v>
      </c>
      <c r="B3005" s="292" t="s">
        <v>5059</v>
      </c>
      <c r="C3005" s="91" t="s">
        <v>24400</v>
      </c>
      <c r="D3005" s="91" t="s">
        <v>24401</v>
      </c>
      <c r="E3005" s="91" t="s">
        <v>24402</v>
      </c>
      <c r="F3005" s="293" t="s">
        <v>24384</v>
      </c>
      <c r="G3005" s="10"/>
    </row>
    <row r="3006">
      <c r="A3006" s="19" t="s">
        <v>1035</v>
      </c>
      <c r="B3006" s="292" t="s">
        <v>5059</v>
      </c>
      <c r="C3006" s="91" t="s">
        <v>24403</v>
      </c>
      <c r="D3006" s="91" t="s">
        <v>24404</v>
      </c>
      <c r="E3006" s="91" t="s">
        <v>24405</v>
      </c>
      <c r="F3006" s="293" t="s">
        <v>24381</v>
      </c>
      <c r="G3006" s="10"/>
    </row>
    <row r="3007">
      <c r="A3007" s="19" t="s">
        <v>1035</v>
      </c>
      <c r="B3007" s="292" t="s">
        <v>5059</v>
      </c>
      <c r="C3007" s="91" t="s">
        <v>24406</v>
      </c>
      <c r="D3007" s="91" t="s">
        <v>24407</v>
      </c>
      <c r="E3007" s="91" t="s">
        <v>24408</v>
      </c>
      <c r="F3007" s="293" t="s">
        <v>24392</v>
      </c>
      <c r="G3007" s="10"/>
    </row>
    <row r="3008">
      <c r="A3008" s="19" t="s">
        <v>1035</v>
      </c>
      <c r="B3008" s="292" t="s">
        <v>5059</v>
      </c>
      <c r="C3008" s="91" t="s">
        <v>24409</v>
      </c>
      <c r="D3008" s="91" t="s">
        <v>14830</v>
      </c>
      <c r="E3008" s="91" t="s">
        <v>20340</v>
      </c>
      <c r="F3008" s="293" t="s">
        <v>24410</v>
      </c>
      <c r="G3008" s="10"/>
    </row>
    <row r="3009">
      <c r="A3009" s="19" t="s">
        <v>1035</v>
      </c>
      <c r="B3009" s="292" t="s">
        <v>5059</v>
      </c>
      <c r="C3009" s="91" t="s">
        <v>24411</v>
      </c>
      <c r="D3009" s="91" t="s">
        <v>24412</v>
      </c>
      <c r="E3009" s="91" t="s">
        <v>20337</v>
      </c>
      <c r="F3009" s="293" t="s">
        <v>24384</v>
      </c>
      <c r="G3009" s="10"/>
    </row>
    <row r="3010">
      <c r="A3010" s="19" t="s">
        <v>1035</v>
      </c>
      <c r="B3010" s="292" t="s">
        <v>5059</v>
      </c>
      <c r="C3010" s="91" t="s">
        <v>24413</v>
      </c>
      <c r="D3010" s="91" t="s">
        <v>24414</v>
      </c>
      <c r="E3010" s="91" t="s">
        <v>20337</v>
      </c>
      <c r="F3010" s="293" t="s">
        <v>24410</v>
      </c>
      <c r="G3010" s="10"/>
    </row>
    <row r="3011">
      <c r="A3011" s="19" t="s">
        <v>234</v>
      </c>
      <c r="B3011" s="18" t="s">
        <v>4413</v>
      </c>
      <c r="C3011" s="91" t="s">
        <v>24415</v>
      </c>
      <c r="D3011" s="91"/>
      <c r="E3011" s="91"/>
      <c r="F3011" s="293" t="s">
        <v>24329</v>
      </c>
      <c r="G3011" s="10"/>
    </row>
    <row r="3012">
      <c r="A3012" s="220" t="s">
        <v>366</v>
      </c>
    </row>
    <row r="3013">
      <c r="A3013" s="19" t="s">
        <v>388</v>
      </c>
      <c r="B3013" s="292" t="s">
        <v>1006</v>
      </c>
      <c r="C3013" s="293"/>
      <c r="D3013" s="293" t="s">
        <v>24416</v>
      </c>
      <c r="E3013" s="91" t="s">
        <v>24417</v>
      </c>
      <c r="F3013" s="293" t="s">
        <v>24418</v>
      </c>
      <c r="G3013" s="10"/>
    </row>
    <row r="3014">
      <c r="A3014" s="1" t="s">
        <v>24419</v>
      </c>
    </row>
    <row r="3015">
      <c r="A3015" s="9" t="s">
        <v>316</v>
      </c>
      <c r="B3015" s="18" t="s">
        <v>24420</v>
      </c>
      <c r="C3015" s="91" t="s">
        <v>24421</v>
      </c>
      <c r="D3015" s="91" t="s">
        <v>24422</v>
      </c>
      <c r="E3015" s="91" t="s">
        <v>24423</v>
      </c>
      <c r="F3015" s="91"/>
      <c r="G3015" s="10"/>
    </row>
    <row r="3016">
      <c r="A3016" s="1" t="s">
        <v>24424</v>
      </c>
    </row>
    <row r="3017">
      <c r="A3017" s="9" t="s">
        <v>24425</v>
      </c>
      <c r="B3017" s="18" t="s">
        <v>658</v>
      </c>
      <c r="C3017" s="91" t="s">
        <v>368</v>
      </c>
      <c r="D3017" s="91"/>
      <c r="E3017" s="91"/>
      <c r="F3017" s="91" t="s">
        <v>24426</v>
      </c>
      <c r="G3017" s="10"/>
    </row>
    <row r="3018">
      <c r="A3018" s="9" t="s">
        <v>388</v>
      </c>
      <c r="B3018" s="18" t="s">
        <v>6505</v>
      </c>
      <c r="C3018" s="91" t="s">
        <v>24427</v>
      </c>
      <c r="D3018" s="91" t="s">
        <v>24428</v>
      </c>
      <c r="E3018" s="91"/>
      <c r="F3018" s="91" t="s">
        <v>24429</v>
      </c>
      <c r="G3018" s="8" t="s">
        <v>1333</v>
      </c>
    </row>
    <row r="3019">
      <c r="A3019" s="9" t="s">
        <v>566</v>
      </c>
      <c r="B3019" s="18" t="s">
        <v>24430</v>
      </c>
      <c r="C3019" s="293"/>
      <c r="D3019" s="91"/>
      <c r="E3019" s="91" t="s">
        <v>24431</v>
      </c>
      <c r="F3019" s="91" t="s">
        <v>24432</v>
      </c>
      <c r="G3019" s="10"/>
    </row>
    <row r="3020">
      <c r="A3020" s="1" t="s">
        <v>24433</v>
      </c>
      <c r="B3020" s="1"/>
      <c r="C3020" s="1"/>
      <c r="D3020" s="1"/>
      <c r="E3020" s="1"/>
      <c r="F3020" s="1"/>
      <c r="G3020" s="1"/>
    </row>
    <row r="3021">
      <c r="A3021" s="9" t="s">
        <v>24425</v>
      </c>
      <c r="B3021" s="18" t="s">
        <v>16380</v>
      </c>
      <c r="C3021" s="91" t="s">
        <v>24434</v>
      </c>
      <c r="D3021" s="91" t="s">
        <v>24435</v>
      </c>
      <c r="E3021" s="91" t="s">
        <v>24436</v>
      </c>
      <c r="F3021" s="91" t="s">
        <v>24437</v>
      </c>
      <c r="G3021" s="8" t="s">
        <v>1333</v>
      </c>
    </row>
    <row r="3022">
      <c r="A3022" s="9" t="s">
        <v>24425</v>
      </c>
      <c r="B3022" s="18" t="s">
        <v>16380</v>
      </c>
      <c r="C3022" s="91" t="s">
        <v>24434</v>
      </c>
      <c r="D3022" s="91" t="s">
        <v>24438</v>
      </c>
      <c r="E3022" s="91" t="s">
        <v>7900</v>
      </c>
      <c r="F3022" s="91" t="s">
        <v>24437</v>
      </c>
      <c r="G3022" s="8" t="s">
        <v>1333</v>
      </c>
    </row>
    <row r="3023">
      <c r="A3023" s="9" t="s">
        <v>24425</v>
      </c>
      <c r="B3023" s="18" t="s">
        <v>658</v>
      </c>
      <c r="C3023" s="91" t="s">
        <v>24439</v>
      </c>
      <c r="D3023" s="91" t="s">
        <v>24440</v>
      </c>
      <c r="E3023" s="91" t="s">
        <v>7900</v>
      </c>
      <c r="F3023" s="91" t="s">
        <v>24437</v>
      </c>
      <c r="G3023" s="8" t="s">
        <v>1333</v>
      </c>
    </row>
    <row r="3024">
      <c r="A3024" s="9" t="s">
        <v>24425</v>
      </c>
      <c r="B3024" s="18" t="s">
        <v>658</v>
      </c>
      <c r="C3024" s="91" t="s">
        <v>24439</v>
      </c>
      <c r="D3024" s="91" t="s">
        <v>24441</v>
      </c>
      <c r="E3024" s="91"/>
      <c r="F3024" s="91"/>
      <c r="G3024" s="8"/>
    </row>
    <row r="3025">
      <c r="A3025" s="9" t="s">
        <v>24425</v>
      </c>
      <c r="B3025" s="18" t="s">
        <v>658</v>
      </c>
      <c r="C3025" s="91" t="s">
        <v>24442</v>
      </c>
      <c r="D3025" s="91" t="s">
        <v>24443</v>
      </c>
      <c r="E3025" s="91" t="s">
        <v>24444</v>
      </c>
      <c r="F3025" s="91" t="s">
        <v>24437</v>
      </c>
      <c r="G3025" s="8" t="s">
        <v>1333</v>
      </c>
    </row>
    <row r="3026">
      <c r="A3026" s="9" t="s">
        <v>24425</v>
      </c>
      <c r="B3026" s="18" t="s">
        <v>1545</v>
      </c>
      <c r="C3026" s="91"/>
      <c r="D3026" s="91" t="s">
        <v>24445</v>
      </c>
      <c r="E3026" s="91"/>
      <c r="F3026" s="91" t="s">
        <v>24446</v>
      </c>
      <c r="G3026" s="8" t="s">
        <v>1333</v>
      </c>
    </row>
    <row r="3027">
      <c r="A3027" s="9" t="s">
        <v>24054</v>
      </c>
      <c r="B3027" s="18" t="s">
        <v>24447</v>
      </c>
      <c r="C3027" s="91" t="s">
        <v>24448</v>
      </c>
      <c r="D3027" s="91" t="s">
        <v>24449</v>
      </c>
      <c r="E3027" s="91" t="s">
        <v>24450</v>
      </c>
      <c r="F3027" s="91" t="s">
        <v>24437</v>
      </c>
      <c r="G3027" s="8" t="s">
        <v>1333</v>
      </c>
    </row>
    <row r="3028">
      <c r="A3028" s="9" t="s">
        <v>388</v>
      </c>
      <c r="B3028" s="18" t="s">
        <v>14575</v>
      </c>
      <c r="C3028" s="91" t="s">
        <v>24451</v>
      </c>
      <c r="D3028" s="91" t="s">
        <v>24452</v>
      </c>
      <c r="E3028" s="91"/>
      <c r="F3028" s="91" t="s">
        <v>4255</v>
      </c>
      <c r="G3028" s="8" t="s">
        <v>1333</v>
      </c>
    </row>
    <row r="3029">
      <c r="A3029" s="220" t="s">
        <v>366</v>
      </c>
    </row>
    <row r="3030">
      <c r="A3030" s="9" t="s">
        <v>326</v>
      </c>
      <c r="B3030" s="18" t="s">
        <v>16380</v>
      </c>
      <c r="C3030" s="91"/>
      <c r="D3030" s="91"/>
      <c r="E3030" s="91"/>
      <c r="F3030" s="91" t="s">
        <v>24453</v>
      </c>
      <c r="G3030" s="8"/>
    </row>
    <row r="3031">
      <c r="A3031" s="1" t="s">
        <v>24454</v>
      </c>
      <c r="B3031" s="1"/>
      <c r="C3031" s="1"/>
      <c r="D3031" s="1"/>
      <c r="E3031" s="1"/>
      <c r="F3031" s="1"/>
      <c r="G3031" s="1"/>
    </row>
    <row r="3032">
      <c r="A3032" s="9" t="s">
        <v>24054</v>
      </c>
      <c r="B3032" s="18" t="s">
        <v>24455</v>
      </c>
      <c r="C3032" s="91" t="s">
        <v>24456</v>
      </c>
      <c r="D3032" s="91" t="s">
        <v>24457</v>
      </c>
      <c r="E3032" s="628" t="s">
        <v>24458</v>
      </c>
      <c r="F3032" s="91" t="s">
        <v>24459</v>
      </c>
      <c r="G3032" s="8"/>
    </row>
    <row r="3033">
      <c r="A3033" s="9" t="s">
        <v>388</v>
      </c>
      <c r="B3033" s="18" t="s">
        <v>14575</v>
      </c>
      <c r="C3033" s="91" t="s">
        <v>24460</v>
      </c>
      <c r="D3033" s="91" t="s">
        <v>24461</v>
      </c>
      <c r="E3033" s="91"/>
      <c r="F3033" s="91" t="s">
        <v>24462</v>
      </c>
      <c r="G3033" s="8"/>
    </row>
    <row r="3034">
      <c r="A3034" s="220" t="s">
        <v>366</v>
      </c>
    </row>
    <row r="3035">
      <c r="A3035" s="9" t="s">
        <v>24425</v>
      </c>
      <c r="B3035" s="18" t="s">
        <v>864</v>
      </c>
      <c r="C3035" s="91"/>
      <c r="D3035" s="91"/>
      <c r="E3035" s="91"/>
      <c r="F3035" s="91"/>
      <c r="G3035" s="8"/>
    </row>
    <row r="3036">
      <c r="A3036" s="9" t="s">
        <v>24425</v>
      </c>
      <c r="B3036" s="18" t="s">
        <v>24463</v>
      </c>
      <c r="C3036" s="91"/>
      <c r="D3036" s="91"/>
      <c r="E3036" s="91"/>
      <c r="F3036" s="91"/>
      <c r="G3036" s="8"/>
    </row>
    <row r="3037">
      <c r="A3037" s="9" t="s">
        <v>24425</v>
      </c>
      <c r="B3037" s="18" t="s">
        <v>16380</v>
      </c>
      <c r="C3037" s="91"/>
      <c r="D3037" s="91"/>
      <c r="E3037" s="91"/>
      <c r="F3037" s="91"/>
      <c r="G3037" s="8"/>
    </row>
    <row r="3038">
      <c r="A3038" s="1" t="s">
        <v>24464</v>
      </c>
    </row>
    <row r="3039">
      <c r="A3039" s="9" t="s">
        <v>24465</v>
      </c>
      <c r="B3039" s="18" t="s">
        <v>24466</v>
      </c>
      <c r="C3039" s="91" t="s">
        <v>24467</v>
      </c>
      <c r="D3039" s="91"/>
      <c r="E3039" s="91" t="s">
        <v>24468</v>
      </c>
      <c r="F3039" s="91" t="s">
        <v>24469</v>
      </c>
      <c r="G3039" s="9"/>
    </row>
    <row r="3040">
      <c r="A3040" s="9" t="s">
        <v>24425</v>
      </c>
      <c r="B3040" s="18" t="s">
        <v>658</v>
      </c>
      <c r="C3040" s="293"/>
      <c r="D3040" s="91"/>
      <c r="E3040" s="91" t="s">
        <v>24470</v>
      </c>
      <c r="F3040" s="91" t="s">
        <v>24471</v>
      </c>
      <c r="G3040" s="122" t="s">
        <v>1333</v>
      </c>
    </row>
    <row r="3041">
      <c r="A3041" s="9" t="s">
        <v>2078</v>
      </c>
      <c r="B3041" s="18" t="s">
        <v>24472</v>
      </c>
      <c r="C3041" s="293"/>
      <c r="D3041" s="91"/>
      <c r="E3041" s="91"/>
      <c r="F3041" s="91" t="s">
        <v>24471</v>
      </c>
      <c r="G3041" s="9"/>
    </row>
    <row r="3042">
      <c r="A3042" s="9" t="s">
        <v>20299</v>
      </c>
      <c r="B3042" s="18" t="s">
        <v>24473</v>
      </c>
      <c r="C3042" s="91"/>
      <c r="D3042" s="91" t="s">
        <v>24474</v>
      </c>
      <c r="E3042" s="91" t="s">
        <v>4567</v>
      </c>
      <c r="F3042" s="91" t="s">
        <v>24475</v>
      </c>
      <c r="G3042" s="9"/>
    </row>
    <row r="3043">
      <c r="A3043" s="9" t="s">
        <v>988</v>
      </c>
      <c r="B3043" s="18" t="s">
        <v>24476</v>
      </c>
      <c r="C3043" s="91" t="s">
        <v>24477</v>
      </c>
      <c r="D3043" s="91" t="s">
        <v>24478</v>
      </c>
      <c r="E3043" s="91"/>
      <c r="F3043" s="91" t="s">
        <v>24475</v>
      </c>
      <c r="G3043" s="9"/>
    </row>
    <row r="3044">
      <c r="A3044" s="9" t="s">
        <v>988</v>
      </c>
      <c r="B3044" s="18" t="s">
        <v>994</v>
      </c>
      <c r="C3044" s="91" t="s">
        <v>24479</v>
      </c>
      <c r="D3044" s="91" t="s">
        <v>24480</v>
      </c>
      <c r="E3044" s="91"/>
      <c r="F3044" s="91" t="s">
        <v>24481</v>
      </c>
      <c r="G3044" s="9"/>
    </row>
    <row r="3045">
      <c r="A3045" s="1" t="s">
        <v>24482</v>
      </c>
    </row>
    <row r="3046">
      <c r="A3046" s="220" t="s">
        <v>366</v>
      </c>
    </row>
    <row r="3047">
      <c r="A3047" s="9" t="s">
        <v>24425</v>
      </c>
      <c r="B3047" s="18" t="s">
        <v>864</v>
      </c>
      <c r="C3047" s="91"/>
      <c r="D3047" s="91"/>
      <c r="E3047" s="91"/>
      <c r="F3047" s="91"/>
      <c r="G3047" s="8"/>
    </row>
    <row r="3048">
      <c r="A3048" s="9" t="s">
        <v>24425</v>
      </c>
      <c r="B3048" s="18" t="s">
        <v>24463</v>
      </c>
      <c r="C3048" s="91"/>
      <c r="D3048" s="91"/>
      <c r="E3048" s="91"/>
      <c r="F3048" s="91"/>
      <c r="G3048" s="8"/>
    </row>
    <row r="3049">
      <c r="A3049" s="9" t="s">
        <v>24425</v>
      </c>
      <c r="B3049" s="18" t="s">
        <v>16380</v>
      </c>
      <c r="C3049" s="91"/>
      <c r="D3049" s="91"/>
      <c r="E3049" s="91"/>
      <c r="F3049" s="91"/>
      <c r="G3049" s="8"/>
    </row>
    <row r="3050">
      <c r="A3050" s="1"/>
    </row>
    <row r="3051">
      <c r="A3051" s="15"/>
    </row>
    <row r="3054">
      <c r="A3054" s="1"/>
    </row>
    <row r="3055">
      <c r="A3055" s="38" t="s">
        <v>19883</v>
      </c>
    </row>
    <row r="3056">
      <c r="A3056" s="1"/>
    </row>
    <row r="3057">
      <c r="A3057" s="1" t="s">
        <v>24483</v>
      </c>
    </row>
    <row r="3058">
      <c r="A3058" s="10" t="s">
        <v>316</v>
      </c>
      <c r="B3058" s="38" t="s">
        <v>1446</v>
      </c>
      <c r="C3058" s="9" t="s">
        <v>17605</v>
      </c>
      <c r="D3058" s="91" t="s">
        <v>1448</v>
      </c>
      <c r="E3058" s="10"/>
      <c r="F3058" s="10" t="s">
        <v>24484</v>
      </c>
      <c r="G3058" s="719"/>
    </row>
    <row r="3059">
      <c r="A3059" s="10" t="s">
        <v>4540</v>
      </c>
      <c r="B3059" s="38" t="s">
        <v>6019</v>
      </c>
      <c r="C3059" s="10" t="s">
        <v>4542</v>
      </c>
      <c r="D3059" s="10" t="s">
        <v>21484</v>
      </c>
      <c r="E3059" s="10"/>
      <c r="F3059" s="10" t="s">
        <v>24485</v>
      </c>
      <c r="G3059" s="719"/>
    </row>
    <row r="3060">
      <c r="A3060" s="10" t="s">
        <v>4540</v>
      </c>
      <c r="B3060" s="38" t="s">
        <v>6019</v>
      </c>
      <c r="C3060" s="10" t="s">
        <v>4542</v>
      </c>
      <c r="D3060" s="10" t="s">
        <v>6638</v>
      </c>
      <c r="E3060" s="10"/>
      <c r="F3060" s="10" t="s">
        <v>15422</v>
      </c>
      <c r="G3060" s="719"/>
    </row>
    <row r="3061">
      <c r="A3061" s="10" t="s">
        <v>4540</v>
      </c>
      <c r="B3061" s="38" t="s">
        <v>6019</v>
      </c>
      <c r="C3061" s="10" t="s">
        <v>4542</v>
      </c>
      <c r="D3061" s="10" t="s">
        <v>16571</v>
      </c>
      <c r="E3061" s="10"/>
      <c r="F3061" s="10" t="s">
        <v>22455</v>
      </c>
      <c r="G3061" s="719"/>
    </row>
    <row r="3062">
      <c r="A3062" s="10" t="s">
        <v>230</v>
      </c>
      <c r="B3062" s="38" t="s">
        <v>24486</v>
      </c>
      <c r="C3062" s="10"/>
      <c r="D3062" s="10"/>
      <c r="E3062" s="10" t="s">
        <v>14559</v>
      </c>
      <c r="F3062" s="10" t="s">
        <v>24487</v>
      </c>
      <c r="G3062" s="719"/>
    </row>
    <row r="3063">
      <c r="A3063" s="10" t="s">
        <v>230</v>
      </c>
      <c r="B3063" s="38" t="s">
        <v>24486</v>
      </c>
      <c r="C3063" s="10"/>
      <c r="D3063" s="10"/>
      <c r="E3063" s="10" t="s">
        <v>13464</v>
      </c>
      <c r="F3063" s="10" t="s">
        <v>15426</v>
      </c>
      <c r="G3063" s="719"/>
    </row>
    <row r="3064">
      <c r="A3064" s="10" t="s">
        <v>230</v>
      </c>
      <c r="B3064" s="38" t="s">
        <v>24486</v>
      </c>
      <c r="C3064" s="10"/>
      <c r="D3064" s="10" t="s">
        <v>10030</v>
      </c>
      <c r="E3064" s="10"/>
      <c r="F3064" s="10" t="s">
        <v>24487</v>
      </c>
      <c r="G3064" s="719"/>
    </row>
    <row r="3065">
      <c r="A3065" s="10" t="s">
        <v>230</v>
      </c>
      <c r="B3065" s="38" t="s">
        <v>24486</v>
      </c>
      <c r="C3065" s="10"/>
      <c r="D3065" s="10"/>
      <c r="E3065" s="10" t="s">
        <v>6548</v>
      </c>
      <c r="F3065" s="10" t="s">
        <v>24488</v>
      </c>
      <c r="G3065" s="719"/>
    </row>
    <row r="3066">
      <c r="A3066" s="10" t="s">
        <v>248</v>
      </c>
      <c r="B3066" s="38" t="s">
        <v>4553</v>
      </c>
      <c r="C3066" s="10" t="s">
        <v>572</v>
      </c>
      <c r="D3066" s="10" t="s">
        <v>24489</v>
      </c>
      <c r="E3066" s="10"/>
      <c r="F3066" s="10" t="s">
        <v>24487</v>
      </c>
      <c r="G3066" s="719"/>
    </row>
    <row r="3067">
      <c r="A3067" s="10" t="s">
        <v>248</v>
      </c>
      <c r="B3067" s="38" t="s">
        <v>4553</v>
      </c>
      <c r="C3067" s="10" t="s">
        <v>572</v>
      </c>
      <c r="D3067" s="91" t="s">
        <v>24490</v>
      </c>
      <c r="E3067" s="10"/>
      <c r="F3067" s="10" t="s">
        <v>24491</v>
      </c>
      <c r="G3067" s="719"/>
    </row>
    <row r="3068">
      <c r="A3068" s="10" t="s">
        <v>248</v>
      </c>
      <c r="B3068" s="38" t="s">
        <v>9851</v>
      </c>
      <c r="C3068" s="10" t="s">
        <v>4504</v>
      </c>
      <c r="D3068" s="10" t="s">
        <v>18177</v>
      </c>
      <c r="E3068" s="10"/>
      <c r="F3068" s="10" t="s">
        <v>24492</v>
      </c>
      <c r="G3068" s="719"/>
    </row>
    <row r="3069">
      <c r="A3069" s="10" t="s">
        <v>248</v>
      </c>
      <c r="B3069" s="38" t="s">
        <v>9851</v>
      </c>
      <c r="C3069" s="10" t="s">
        <v>5067</v>
      </c>
      <c r="D3069" s="10" t="s">
        <v>5651</v>
      </c>
      <c r="E3069" s="10"/>
      <c r="F3069" s="10" t="s">
        <v>24493</v>
      </c>
      <c r="G3069" s="719"/>
    </row>
    <row r="3070">
      <c r="A3070" s="10" t="s">
        <v>248</v>
      </c>
      <c r="B3070" s="38" t="s">
        <v>9851</v>
      </c>
      <c r="C3070" s="10" t="s">
        <v>5067</v>
      </c>
      <c r="D3070" s="10" t="s">
        <v>277</v>
      </c>
      <c r="E3070" s="10"/>
      <c r="F3070" s="10" t="s">
        <v>24493</v>
      </c>
      <c r="G3070" s="719"/>
    </row>
    <row r="3071">
      <c r="A3071" s="10" t="s">
        <v>248</v>
      </c>
      <c r="B3071" s="38" t="s">
        <v>9851</v>
      </c>
      <c r="C3071" s="10" t="s">
        <v>5067</v>
      </c>
      <c r="D3071" s="10" t="s">
        <v>283</v>
      </c>
      <c r="E3071" s="10"/>
      <c r="F3071" s="10" t="s">
        <v>24494</v>
      </c>
      <c r="G3071" s="719"/>
    </row>
    <row r="3072">
      <c r="A3072" s="10" t="s">
        <v>248</v>
      </c>
      <c r="B3072" s="38" t="s">
        <v>9851</v>
      </c>
      <c r="C3072" s="10" t="s">
        <v>5067</v>
      </c>
      <c r="D3072" s="10" t="s">
        <v>9855</v>
      </c>
      <c r="E3072" s="10"/>
      <c r="F3072" s="10" t="s">
        <v>24495</v>
      </c>
      <c r="G3072" s="719"/>
    </row>
    <row r="3073">
      <c r="A3073" s="10" t="s">
        <v>248</v>
      </c>
      <c r="B3073" s="38" t="s">
        <v>9851</v>
      </c>
      <c r="C3073" s="10" t="s">
        <v>5067</v>
      </c>
      <c r="D3073" s="10" t="s">
        <v>18192</v>
      </c>
      <c r="E3073" s="10"/>
      <c r="F3073" s="10" t="s">
        <v>24496</v>
      </c>
      <c r="G3073" s="719"/>
    </row>
    <row r="3074">
      <c r="A3074" s="10" t="s">
        <v>248</v>
      </c>
      <c r="B3074" s="38" t="s">
        <v>9851</v>
      </c>
      <c r="C3074" s="10" t="s">
        <v>5067</v>
      </c>
      <c r="D3074" s="10" t="s">
        <v>10525</v>
      </c>
      <c r="E3074" s="10"/>
      <c r="F3074" s="10" t="s">
        <v>24497</v>
      </c>
      <c r="G3074" s="719"/>
    </row>
    <row r="3075">
      <c r="A3075" s="10" t="s">
        <v>248</v>
      </c>
      <c r="B3075" s="38" t="s">
        <v>9851</v>
      </c>
      <c r="C3075" s="10"/>
      <c r="D3075" s="10"/>
      <c r="E3075" s="10"/>
      <c r="F3075" s="10" t="s">
        <v>24498</v>
      </c>
      <c r="G3075" s="719"/>
    </row>
    <row r="3076">
      <c r="A3076" s="10" t="s">
        <v>5679</v>
      </c>
      <c r="B3076" s="38" t="s">
        <v>15951</v>
      </c>
      <c r="C3076" s="10" t="s">
        <v>24499</v>
      </c>
      <c r="D3076" s="10" t="s">
        <v>1190</v>
      </c>
      <c r="E3076" s="10"/>
      <c r="F3076" s="10" t="s">
        <v>24497</v>
      </c>
      <c r="G3076" s="719"/>
    </row>
    <row r="3077">
      <c r="A3077" s="10" t="s">
        <v>5679</v>
      </c>
      <c r="B3077" s="38" t="s">
        <v>15951</v>
      </c>
      <c r="C3077" s="10" t="s">
        <v>24500</v>
      </c>
      <c r="D3077" s="10" t="s">
        <v>21753</v>
      </c>
      <c r="E3077" s="10" t="s">
        <v>24501</v>
      </c>
      <c r="F3077" s="10" t="s">
        <v>24502</v>
      </c>
      <c r="G3077" s="719"/>
    </row>
    <row r="3078">
      <c r="A3078" s="10" t="s">
        <v>5679</v>
      </c>
      <c r="B3078" s="38" t="s">
        <v>15951</v>
      </c>
      <c r="C3078" s="10" t="s">
        <v>24500</v>
      </c>
      <c r="D3078" s="10" t="s">
        <v>24503</v>
      </c>
      <c r="E3078" s="10" t="s">
        <v>24501</v>
      </c>
      <c r="F3078" s="10" t="s">
        <v>24502</v>
      </c>
      <c r="G3078" s="719"/>
    </row>
    <row r="3079">
      <c r="A3079" s="10" t="s">
        <v>5679</v>
      </c>
      <c r="B3079" s="38" t="s">
        <v>15951</v>
      </c>
      <c r="C3079" s="10" t="s">
        <v>24504</v>
      </c>
      <c r="D3079" s="10" t="s">
        <v>24505</v>
      </c>
      <c r="E3079" s="10"/>
      <c r="F3079" s="10" t="s">
        <v>24484</v>
      </c>
      <c r="G3079" s="719"/>
    </row>
    <row r="3080">
      <c r="A3080" s="10" t="s">
        <v>5679</v>
      </c>
      <c r="B3080" s="38" t="s">
        <v>15951</v>
      </c>
      <c r="C3080" s="10" t="s">
        <v>24506</v>
      </c>
      <c r="D3080" s="10" t="s">
        <v>12513</v>
      </c>
      <c r="E3080" s="10"/>
      <c r="F3080" s="10" t="s">
        <v>24484</v>
      </c>
      <c r="G3080" s="15"/>
    </row>
    <row r="3081">
      <c r="A3081" s="10" t="s">
        <v>5679</v>
      </c>
      <c r="B3081" s="38" t="s">
        <v>15951</v>
      </c>
      <c r="C3081" s="10"/>
      <c r="D3081" s="10"/>
      <c r="E3081" s="10" t="s">
        <v>24507</v>
      </c>
      <c r="F3081" s="10" t="s">
        <v>24508</v>
      </c>
      <c r="G3081" s="15"/>
    </row>
    <row r="3082">
      <c r="A3082" s="1" t="s">
        <v>24509</v>
      </c>
    </row>
    <row r="3083">
      <c r="A3083" s="10" t="s">
        <v>316</v>
      </c>
      <c r="B3083" s="38" t="s">
        <v>24510</v>
      </c>
      <c r="C3083" s="10"/>
      <c r="D3083" s="10"/>
      <c r="E3083" s="10" t="s">
        <v>698</v>
      </c>
      <c r="F3083" s="10" t="s">
        <v>24511</v>
      </c>
      <c r="G3083" s="15"/>
    </row>
    <row r="3084">
      <c r="A3084" s="10" t="s">
        <v>248</v>
      </c>
      <c r="B3084" s="38" t="s">
        <v>9851</v>
      </c>
      <c r="C3084" s="10" t="s">
        <v>5067</v>
      </c>
      <c r="D3084" s="10" t="s">
        <v>5524</v>
      </c>
      <c r="E3084" s="10"/>
      <c r="F3084" s="10" t="s">
        <v>24512</v>
      </c>
      <c r="G3084" s="15"/>
    </row>
    <row r="3085">
      <c r="A3085" s="10" t="s">
        <v>248</v>
      </c>
      <c r="B3085" s="38" t="s">
        <v>9851</v>
      </c>
      <c r="C3085" s="10" t="s">
        <v>5067</v>
      </c>
      <c r="D3085" s="10" t="s">
        <v>24513</v>
      </c>
      <c r="E3085" s="10"/>
      <c r="F3085" s="10" t="s">
        <v>24514</v>
      </c>
      <c r="G3085" s="15"/>
    </row>
    <row r="3086">
      <c r="A3086" s="10" t="s">
        <v>248</v>
      </c>
      <c r="B3086" s="38" t="s">
        <v>9851</v>
      </c>
      <c r="C3086" s="10" t="s">
        <v>5067</v>
      </c>
      <c r="D3086" s="10" t="s">
        <v>18192</v>
      </c>
      <c r="E3086" s="10"/>
      <c r="F3086" s="10" t="s">
        <v>24515</v>
      </c>
      <c r="G3086" s="15"/>
    </row>
    <row r="3087">
      <c r="A3087" s="1"/>
    </row>
    <row r="3088">
      <c r="A3088" s="15"/>
    </row>
    <row r="3091">
      <c r="A3091" s="1"/>
    </row>
    <row r="3092">
      <c r="A3092" s="38" t="s">
        <v>19886</v>
      </c>
    </row>
    <row r="3093">
      <c r="A3093" s="1"/>
    </row>
    <row r="3094">
      <c r="A3094" s="1" t="s">
        <v>24516</v>
      </c>
    </row>
    <row r="3095">
      <c r="A3095" s="60" t="s">
        <v>366</v>
      </c>
    </row>
    <row r="3096">
      <c r="A3096" s="9" t="s">
        <v>4540</v>
      </c>
      <c r="B3096" s="18" t="s">
        <v>368</v>
      </c>
      <c r="C3096" s="19"/>
      <c r="D3096" s="19"/>
      <c r="E3096" s="19"/>
      <c r="F3096" s="19"/>
      <c r="G3096" s="19"/>
    </row>
    <row r="3097">
      <c r="A3097" s="1" t="s">
        <v>24517</v>
      </c>
    </row>
    <row r="3098">
      <c r="A3098" s="60" t="s">
        <v>366</v>
      </c>
    </row>
    <row r="3099">
      <c r="A3099" s="9" t="s">
        <v>248</v>
      </c>
      <c r="B3099" s="18" t="s">
        <v>4496</v>
      </c>
      <c r="C3099" s="19"/>
      <c r="D3099" s="19"/>
      <c r="E3099" s="19"/>
      <c r="F3099" s="19"/>
      <c r="G3099" s="19"/>
    </row>
    <row r="3100">
      <c r="A3100" s="9" t="s">
        <v>248</v>
      </c>
      <c r="B3100" s="18" t="s">
        <v>4512</v>
      </c>
      <c r="C3100" s="19"/>
      <c r="D3100" s="19"/>
      <c r="E3100" s="19"/>
      <c r="F3100" s="19"/>
      <c r="G3100" s="19"/>
    </row>
    <row r="3101">
      <c r="A3101" s="1" t="s">
        <v>24518</v>
      </c>
    </row>
    <row r="3102">
      <c r="A3102" s="9" t="s">
        <v>230</v>
      </c>
      <c r="B3102" s="18" t="s">
        <v>240</v>
      </c>
      <c r="C3102" s="9" t="s">
        <v>244</v>
      </c>
      <c r="D3102" s="9" t="s">
        <v>24519</v>
      </c>
      <c r="E3102" s="19"/>
      <c r="F3102" s="9" t="s">
        <v>24520</v>
      </c>
      <c r="G3102" s="19"/>
    </row>
    <row r="3103">
      <c r="A3103" s="9" t="s">
        <v>230</v>
      </c>
      <c r="B3103" s="18" t="s">
        <v>240</v>
      </c>
      <c r="C3103" s="9" t="s">
        <v>244</v>
      </c>
      <c r="D3103" s="9" t="s">
        <v>24521</v>
      </c>
      <c r="E3103" s="19"/>
      <c r="F3103" s="9" t="s">
        <v>19967</v>
      </c>
      <c r="G3103" s="19"/>
    </row>
    <row r="3104">
      <c r="A3104" s="9" t="s">
        <v>230</v>
      </c>
      <c r="B3104" s="18" t="s">
        <v>240</v>
      </c>
      <c r="C3104" s="9" t="s">
        <v>244</v>
      </c>
      <c r="D3104" s="9" t="s">
        <v>13351</v>
      </c>
      <c r="E3104" s="19"/>
      <c r="F3104" s="9" t="s">
        <v>24522</v>
      </c>
      <c r="G3104" s="19"/>
    </row>
    <row r="3105">
      <c r="A3105" s="9" t="s">
        <v>230</v>
      </c>
      <c r="B3105" s="18" t="s">
        <v>240</v>
      </c>
      <c r="C3105" s="9" t="s">
        <v>6384</v>
      </c>
      <c r="D3105" s="9" t="s">
        <v>13663</v>
      </c>
      <c r="E3105" s="19"/>
      <c r="F3105" s="9" t="s">
        <v>19967</v>
      </c>
      <c r="G3105" s="19"/>
    </row>
    <row r="3106">
      <c r="A3106" s="9" t="s">
        <v>230</v>
      </c>
      <c r="B3106" s="18" t="s">
        <v>240</v>
      </c>
      <c r="C3106" s="9" t="s">
        <v>6384</v>
      </c>
      <c r="D3106" s="9" t="s">
        <v>14469</v>
      </c>
      <c r="E3106" s="19"/>
      <c r="F3106" s="9" t="s">
        <v>24523</v>
      </c>
      <c r="G3106" s="19"/>
    </row>
    <row r="3107">
      <c r="A3107" s="9" t="s">
        <v>230</v>
      </c>
      <c r="B3107" s="18" t="s">
        <v>240</v>
      </c>
      <c r="C3107" s="9" t="s">
        <v>6384</v>
      </c>
      <c r="D3107" s="9" t="s">
        <v>11688</v>
      </c>
      <c r="E3107" s="19"/>
      <c r="F3107" s="9" t="s">
        <v>19967</v>
      </c>
      <c r="G3107" s="19"/>
    </row>
    <row r="3108">
      <c r="A3108" s="9" t="s">
        <v>230</v>
      </c>
      <c r="B3108" s="18" t="s">
        <v>240</v>
      </c>
      <c r="C3108" s="9" t="s">
        <v>6384</v>
      </c>
      <c r="D3108" s="9" t="s">
        <v>24524</v>
      </c>
      <c r="E3108" s="19"/>
      <c r="F3108" s="9" t="s">
        <v>24525</v>
      </c>
      <c r="G3108" s="19"/>
    </row>
    <row r="3109">
      <c r="A3109" s="9" t="s">
        <v>248</v>
      </c>
      <c r="B3109" s="18" t="s">
        <v>249</v>
      </c>
      <c r="C3109" s="9" t="s">
        <v>254</v>
      </c>
      <c r="D3109" s="9" t="s">
        <v>295</v>
      </c>
      <c r="E3109" s="9"/>
      <c r="F3109" s="9" t="s">
        <v>24526</v>
      </c>
      <c r="G3109" s="19"/>
    </row>
    <row r="3110">
      <c r="A3110" s="9" t="s">
        <v>234</v>
      </c>
      <c r="B3110" s="18" t="s">
        <v>4449</v>
      </c>
      <c r="C3110" s="9" t="s">
        <v>24527</v>
      </c>
      <c r="D3110" s="9" t="s">
        <v>24528</v>
      </c>
      <c r="E3110" s="9"/>
      <c r="F3110" s="9" t="s">
        <v>24529</v>
      </c>
      <c r="G3110" s="19"/>
    </row>
    <row r="3111">
      <c r="A3111" s="9" t="s">
        <v>234</v>
      </c>
      <c r="B3111" s="18" t="s">
        <v>4449</v>
      </c>
      <c r="C3111" s="9" t="s">
        <v>24530</v>
      </c>
      <c r="D3111" s="9" t="s">
        <v>24531</v>
      </c>
      <c r="E3111" s="9"/>
      <c r="F3111" s="9" t="s">
        <v>24529</v>
      </c>
      <c r="G3111" s="19"/>
    </row>
    <row r="3112">
      <c r="A3112" s="9" t="s">
        <v>234</v>
      </c>
      <c r="B3112" s="18" t="s">
        <v>4449</v>
      </c>
      <c r="C3112" s="9" t="s">
        <v>24532</v>
      </c>
      <c r="D3112" s="9">
        <v>999.0</v>
      </c>
      <c r="E3112" s="9"/>
      <c r="F3112" s="9" t="s">
        <v>24533</v>
      </c>
      <c r="G3112" s="19"/>
    </row>
    <row r="3113">
      <c r="A3113" s="9" t="s">
        <v>234</v>
      </c>
      <c r="B3113" s="18" t="s">
        <v>24534</v>
      </c>
      <c r="C3113" s="9" t="s">
        <v>24535</v>
      </c>
      <c r="D3113" s="9" t="s">
        <v>24536</v>
      </c>
      <c r="E3113" s="9"/>
      <c r="F3113" s="9" t="s">
        <v>24537</v>
      </c>
      <c r="G3113" s="19"/>
    </row>
    <row r="3114">
      <c r="A3114" s="67" t="s">
        <v>366</v>
      </c>
    </row>
    <row r="3115">
      <c r="A3115" s="9" t="s">
        <v>642</v>
      </c>
      <c r="B3115" s="18" t="s">
        <v>368</v>
      </c>
      <c r="C3115" s="9"/>
      <c r="D3115" s="91"/>
      <c r="E3115" s="91"/>
      <c r="F3115" s="91"/>
      <c r="G3115" s="91"/>
    </row>
    <row r="3116">
      <c r="A3116" s="9" t="s">
        <v>230</v>
      </c>
      <c r="B3116" s="18" t="s">
        <v>240</v>
      </c>
      <c r="C3116" s="9"/>
      <c r="D3116" s="9"/>
      <c r="E3116" s="9" t="s">
        <v>6548</v>
      </c>
      <c r="F3116" s="9" t="s">
        <v>24538</v>
      </c>
      <c r="G3116" s="19"/>
    </row>
    <row r="3117">
      <c r="A3117" s="9" t="s">
        <v>248</v>
      </c>
      <c r="B3117" s="18" t="s">
        <v>249</v>
      </c>
      <c r="C3117" s="9"/>
      <c r="D3117" s="9"/>
      <c r="E3117" s="9" t="s">
        <v>24539</v>
      </c>
      <c r="F3117" s="9"/>
      <c r="G3117" s="19"/>
    </row>
    <row r="3118">
      <c r="A3118" s="9" t="s">
        <v>248</v>
      </c>
      <c r="B3118" s="18" t="s">
        <v>368</v>
      </c>
      <c r="C3118" s="9"/>
      <c r="D3118" s="91"/>
      <c r="E3118" s="91" t="s">
        <v>24540</v>
      </c>
      <c r="F3118" s="91" t="s">
        <v>24541</v>
      </c>
      <c r="G3118" s="91"/>
    </row>
    <row r="3119">
      <c r="A3119" s="9" t="s">
        <v>566</v>
      </c>
      <c r="B3119" s="18" t="s">
        <v>571</v>
      </c>
      <c r="C3119" s="9"/>
      <c r="D3119" s="9"/>
      <c r="E3119" s="9" t="s">
        <v>5170</v>
      </c>
      <c r="F3119" s="9" t="s">
        <v>24542</v>
      </c>
      <c r="G3119" s="19"/>
    </row>
    <row r="3120">
      <c r="A3120" s="9" t="s">
        <v>566</v>
      </c>
      <c r="B3120" s="18" t="s">
        <v>368</v>
      </c>
      <c r="C3120" s="9"/>
      <c r="D3120" s="91"/>
      <c r="E3120" s="25" t="s">
        <v>13453</v>
      </c>
      <c r="F3120" s="91" t="s">
        <v>24522</v>
      </c>
      <c r="G3120" s="91"/>
    </row>
    <row r="3121">
      <c r="A3121" s="9" t="s">
        <v>24543</v>
      </c>
      <c r="B3121" s="18" t="s">
        <v>368</v>
      </c>
      <c r="C3121" s="9"/>
      <c r="D3121" s="91"/>
      <c r="E3121" s="25" t="s">
        <v>10549</v>
      </c>
      <c r="F3121" s="91" t="s">
        <v>24544</v>
      </c>
      <c r="G3121" s="91"/>
    </row>
    <row r="3122">
      <c r="A3122" s="9" t="s">
        <v>24543</v>
      </c>
      <c r="B3122" s="18" t="s">
        <v>368</v>
      </c>
      <c r="C3122" s="9"/>
      <c r="D3122" s="91"/>
      <c r="E3122" s="25" t="s">
        <v>10549</v>
      </c>
      <c r="F3122" s="91" t="s">
        <v>24545</v>
      </c>
      <c r="G3122" s="91"/>
    </row>
    <row r="3123">
      <c r="A3123" s="9" t="s">
        <v>368</v>
      </c>
      <c r="B3123" s="18" t="s">
        <v>368</v>
      </c>
      <c r="C3123" s="9"/>
      <c r="D3123" s="91"/>
      <c r="E3123" s="25" t="s">
        <v>24546</v>
      </c>
      <c r="F3123" s="91" t="s">
        <v>24547</v>
      </c>
      <c r="G3123" s="91"/>
    </row>
    <row r="3124">
      <c r="A3124" s="1" t="s">
        <v>24548</v>
      </c>
    </row>
    <row r="3125">
      <c r="A3125" s="9" t="s">
        <v>316</v>
      </c>
      <c r="B3125" s="18" t="s">
        <v>317</v>
      </c>
      <c r="C3125" s="9"/>
      <c r="D3125" s="91"/>
      <c r="E3125" s="91" t="s">
        <v>24539</v>
      </c>
      <c r="F3125" s="91" t="s">
        <v>24549</v>
      </c>
      <c r="G3125" s="91"/>
    </row>
    <row r="3126">
      <c r="A3126" s="9" t="s">
        <v>316</v>
      </c>
      <c r="B3126" s="18" t="s">
        <v>322</v>
      </c>
      <c r="C3126" s="9" t="s">
        <v>24550</v>
      </c>
      <c r="D3126" s="91" t="s">
        <v>24551</v>
      </c>
      <c r="E3126" s="91" t="s">
        <v>798</v>
      </c>
      <c r="F3126" s="91" t="s">
        <v>24549</v>
      </c>
      <c r="G3126" s="91"/>
    </row>
    <row r="3127">
      <c r="A3127" s="9" t="s">
        <v>316</v>
      </c>
      <c r="B3127" s="18" t="s">
        <v>475</v>
      </c>
      <c r="C3127" s="9" t="s">
        <v>24552</v>
      </c>
      <c r="D3127" s="91" t="s">
        <v>24553</v>
      </c>
      <c r="E3127" s="91"/>
      <c r="F3127" s="91"/>
      <c r="G3127" s="91"/>
    </row>
    <row r="3128">
      <c r="A3128" s="9" t="s">
        <v>316</v>
      </c>
      <c r="B3128" s="18" t="s">
        <v>433</v>
      </c>
      <c r="C3128" s="9" t="s">
        <v>24554</v>
      </c>
      <c r="D3128" s="91" t="s">
        <v>24555</v>
      </c>
      <c r="E3128" s="91" t="s">
        <v>825</v>
      </c>
      <c r="F3128" s="91" t="s">
        <v>24556</v>
      </c>
      <c r="G3128" s="91"/>
    </row>
    <row r="3129">
      <c r="A3129" s="9" t="s">
        <v>316</v>
      </c>
      <c r="B3129" s="18" t="s">
        <v>433</v>
      </c>
      <c r="C3129" s="9" t="s">
        <v>24554</v>
      </c>
      <c r="D3129" s="91" t="s">
        <v>24557</v>
      </c>
      <c r="E3129" s="91" t="s">
        <v>24558</v>
      </c>
      <c r="F3129" s="91" t="s">
        <v>24559</v>
      </c>
      <c r="G3129" s="91"/>
    </row>
    <row r="3130">
      <c r="A3130" s="9" t="s">
        <v>316</v>
      </c>
      <c r="B3130" s="18" t="s">
        <v>433</v>
      </c>
      <c r="C3130" s="9" t="s">
        <v>24560</v>
      </c>
      <c r="D3130" s="91" t="s">
        <v>24561</v>
      </c>
      <c r="E3130" s="91"/>
      <c r="F3130" s="91"/>
      <c r="G3130" s="91"/>
    </row>
    <row r="3131">
      <c r="A3131" s="9" t="s">
        <v>316</v>
      </c>
      <c r="B3131" s="18" t="s">
        <v>433</v>
      </c>
      <c r="C3131" s="9" t="s">
        <v>24562</v>
      </c>
      <c r="D3131" s="91" t="s">
        <v>24563</v>
      </c>
      <c r="E3131" s="91"/>
      <c r="F3131" s="91"/>
      <c r="G3131" s="91"/>
    </row>
    <row r="3132">
      <c r="A3132" s="9" t="s">
        <v>316</v>
      </c>
      <c r="B3132" s="18" t="s">
        <v>433</v>
      </c>
      <c r="C3132" s="9" t="s">
        <v>24564</v>
      </c>
      <c r="D3132" s="91" t="s">
        <v>24565</v>
      </c>
      <c r="E3132" s="91" t="s">
        <v>24566</v>
      </c>
      <c r="F3132" s="91"/>
      <c r="G3132" s="91"/>
    </row>
    <row r="3133">
      <c r="A3133" s="9" t="s">
        <v>451</v>
      </c>
      <c r="B3133" s="18" t="s">
        <v>4343</v>
      </c>
      <c r="C3133" s="9" t="s">
        <v>24567</v>
      </c>
      <c r="D3133" s="91" t="s">
        <v>24568</v>
      </c>
      <c r="E3133" s="91"/>
      <c r="F3133" s="91" t="s">
        <v>24569</v>
      </c>
      <c r="G3133" s="91"/>
    </row>
    <row r="3134">
      <c r="A3134" s="9" t="s">
        <v>451</v>
      </c>
      <c r="B3134" s="18" t="s">
        <v>4343</v>
      </c>
      <c r="C3134" s="9" t="s">
        <v>24570</v>
      </c>
      <c r="D3134" s="91" t="s">
        <v>24571</v>
      </c>
      <c r="E3134" s="91"/>
      <c r="F3134" s="91" t="s">
        <v>24572</v>
      </c>
      <c r="G3134" s="91"/>
    </row>
    <row r="3135">
      <c r="A3135" s="9" t="s">
        <v>306</v>
      </c>
      <c r="B3135" s="18" t="s">
        <v>307</v>
      </c>
      <c r="C3135" s="9" t="s">
        <v>24573</v>
      </c>
      <c r="D3135" s="91" t="s">
        <v>350</v>
      </c>
      <c r="E3135" s="91" t="s">
        <v>351</v>
      </c>
      <c r="F3135" s="91"/>
      <c r="G3135" s="91"/>
    </row>
    <row r="3136">
      <c r="A3136" s="9" t="s">
        <v>248</v>
      </c>
      <c r="B3136" s="18" t="s">
        <v>249</v>
      </c>
      <c r="C3136" s="9" t="s">
        <v>254</v>
      </c>
      <c r="D3136" s="91" t="s">
        <v>295</v>
      </c>
      <c r="E3136" s="91"/>
      <c r="F3136" s="91" t="s">
        <v>24574</v>
      </c>
      <c r="G3136" s="91"/>
    </row>
    <row r="3137">
      <c r="A3137" s="9" t="s">
        <v>248</v>
      </c>
      <c r="B3137" s="18" t="s">
        <v>249</v>
      </c>
      <c r="C3137" s="9" t="s">
        <v>4233</v>
      </c>
      <c r="D3137" s="91" t="s">
        <v>24575</v>
      </c>
      <c r="E3137" s="91" t="s">
        <v>24576</v>
      </c>
      <c r="F3137" s="91" t="s">
        <v>24577</v>
      </c>
      <c r="G3137" s="91"/>
    </row>
    <row r="3138">
      <c r="A3138" s="9" t="s">
        <v>234</v>
      </c>
      <c r="B3138" s="18" t="s">
        <v>355</v>
      </c>
      <c r="C3138" s="9" t="s">
        <v>616</v>
      </c>
      <c r="D3138" s="91" t="s">
        <v>24578</v>
      </c>
      <c r="E3138" s="91" t="s">
        <v>24579</v>
      </c>
      <c r="F3138" s="91"/>
      <c r="G3138" s="91"/>
    </row>
    <row r="3139">
      <c r="A3139" s="9" t="s">
        <v>234</v>
      </c>
      <c r="B3139" s="18" t="s">
        <v>360</v>
      </c>
      <c r="C3139" s="9" t="s">
        <v>361</v>
      </c>
      <c r="D3139" s="91" t="s">
        <v>362</v>
      </c>
      <c r="E3139" s="91" t="s">
        <v>363</v>
      </c>
      <c r="F3139" s="91" t="s">
        <v>24580</v>
      </c>
      <c r="G3139" s="91"/>
    </row>
    <row r="3140">
      <c r="A3140" s="1" t="s">
        <v>24581</v>
      </c>
    </row>
    <row r="3141">
      <c r="A3141" s="9" t="s">
        <v>1454</v>
      </c>
      <c r="B3141" s="18" t="s">
        <v>1455</v>
      </c>
      <c r="C3141" s="9" t="s">
        <v>21642</v>
      </c>
      <c r="D3141" s="9" t="s">
        <v>21643</v>
      </c>
      <c r="E3141" s="9"/>
      <c r="F3141" s="9" t="s">
        <v>24582</v>
      </c>
      <c r="G3141" s="19"/>
    </row>
    <row r="3142">
      <c r="A3142" s="9" t="s">
        <v>1454</v>
      </c>
      <c r="B3142" s="18" t="s">
        <v>1455</v>
      </c>
      <c r="C3142" s="9" t="s">
        <v>24583</v>
      </c>
      <c r="D3142" s="9" t="s">
        <v>1459</v>
      </c>
      <c r="E3142" s="9"/>
      <c r="F3142" s="9" t="s">
        <v>24584</v>
      </c>
      <c r="G3142" s="19"/>
    </row>
    <row r="3143">
      <c r="A3143" s="9" t="s">
        <v>1454</v>
      </c>
      <c r="B3143" s="18" t="s">
        <v>1455</v>
      </c>
      <c r="C3143" s="9" t="s">
        <v>24585</v>
      </c>
      <c r="D3143" s="9" t="s">
        <v>24586</v>
      </c>
      <c r="E3143" s="9"/>
      <c r="F3143" s="9" t="s">
        <v>24587</v>
      </c>
      <c r="G3143" s="19"/>
    </row>
    <row r="3144">
      <c r="A3144" s="9" t="s">
        <v>1454</v>
      </c>
      <c r="B3144" s="18" t="s">
        <v>1455</v>
      </c>
      <c r="C3144" s="9" t="s">
        <v>24585</v>
      </c>
      <c r="D3144" s="9" t="s">
        <v>24588</v>
      </c>
      <c r="E3144" s="9"/>
      <c r="F3144" s="9" t="s">
        <v>24587</v>
      </c>
      <c r="G3144" s="19"/>
    </row>
    <row r="3145">
      <c r="A3145" s="9" t="s">
        <v>326</v>
      </c>
      <c r="B3145" s="18" t="s">
        <v>1206</v>
      </c>
      <c r="C3145" s="9" t="s">
        <v>1479</v>
      </c>
      <c r="D3145" s="9" t="s">
        <v>1482</v>
      </c>
      <c r="E3145" s="9"/>
      <c r="F3145" s="9" t="s">
        <v>1401</v>
      </c>
      <c r="G3145" s="19"/>
    </row>
    <row r="3146">
      <c r="A3146" s="9" t="s">
        <v>326</v>
      </c>
      <c r="B3146" s="18" t="s">
        <v>658</v>
      </c>
      <c r="C3146" s="9"/>
      <c r="D3146" s="9" t="s">
        <v>1536</v>
      </c>
      <c r="E3146" s="9"/>
      <c r="F3146" s="9" t="s">
        <v>24589</v>
      </c>
      <c r="G3146" s="19"/>
    </row>
    <row r="3147">
      <c r="A3147" s="9" t="s">
        <v>326</v>
      </c>
      <c r="B3147" s="18" t="s">
        <v>658</v>
      </c>
      <c r="C3147" s="9" t="s">
        <v>872</v>
      </c>
      <c r="D3147" s="9" t="s">
        <v>660</v>
      </c>
      <c r="E3147" s="9"/>
      <c r="F3147" s="9" t="s">
        <v>24590</v>
      </c>
      <c r="G3147" s="19"/>
    </row>
    <row r="3148">
      <c r="A3148" s="9" t="s">
        <v>687</v>
      </c>
      <c r="B3148" s="18" t="s">
        <v>693</v>
      </c>
      <c r="C3148" s="9" t="s">
        <v>958</v>
      </c>
      <c r="D3148" s="9" t="s">
        <v>1608</v>
      </c>
      <c r="E3148" s="9"/>
      <c r="F3148" s="9" t="s">
        <v>24591</v>
      </c>
      <c r="G3148" s="19"/>
    </row>
    <row r="3149">
      <c r="A3149" s="9" t="s">
        <v>687</v>
      </c>
      <c r="B3149" s="18" t="s">
        <v>693</v>
      </c>
      <c r="C3149" s="9" t="s">
        <v>1634</v>
      </c>
      <c r="D3149" s="9" t="s">
        <v>985</v>
      </c>
      <c r="E3149" s="9"/>
      <c r="F3149" s="9" t="s">
        <v>24592</v>
      </c>
      <c r="G3149" s="19"/>
    </row>
    <row r="3150">
      <c r="A3150" s="9" t="s">
        <v>687</v>
      </c>
      <c r="B3150" s="18" t="s">
        <v>693</v>
      </c>
      <c r="C3150" s="9" t="s">
        <v>1636</v>
      </c>
      <c r="D3150" s="9" t="s">
        <v>2662</v>
      </c>
      <c r="E3150" s="9"/>
      <c r="F3150" s="9" t="s">
        <v>24591</v>
      </c>
      <c r="G3150" s="19"/>
    </row>
    <row r="3151">
      <c r="A3151" s="9" t="s">
        <v>388</v>
      </c>
      <c r="B3151" s="18" t="s">
        <v>1006</v>
      </c>
      <c r="C3151" s="9" t="s">
        <v>3726</v>
      </c>
      <c r="D3151" s="9" t="s">
        <v>5001</v>
      </c>
      <c r="E3151" s="9"/>
      <c r="F3151" s="9" t="s">
        <v>24593</v>
      </c>
      <c r="G3151" s="19"/>
    </row>
    <row r="3152">
      <c r="A3152" s="9" t="s">
        <v>388</v>
      </c>
      <c r="B3152" s="18" t="s">
        <v>1010</v>
      </c>
      <c r="C3152" s="9" t="s">
        <v>1662</v>
      </c>
      <c r="D3152" s="9" t="s">
        <v>24594</v>
      </c>
      <c r="E3152" s="9"/>
      <c r="F3152" s="9" t="s">
        <v>24595</v>
      </c>
      <c r="G3152" s="19"/>
    </row>
    <row r="3153">
      <c r="A3153" s="9" t="s">
        <v>388</v>
      </c>
      <c r="B3153" s="18" t="s">
        <v>1010</v>
      </c>
      <c r="C3153" s="9" t="s">
        <v>4818</v>
      </c>
      <c r="D3153" s="9" t="s">
        <v>1673</v>
      </c>
      <c r="E3153" s="9"/>
      <c r="F3153" s="9" t="s">
        <v>24596</v>
      </c>
      <c r="G3153" s="19"/>
    </row>
    <row r="3154">
      <c r="A3154" s="9" t="s">
        <v>388</v>
      </c>
      <c r="B3154" s="18" t="s">
        <v>1010</v>
      </c>
      <c r="C3154" s="9" t="s">
        <v>2174</v>
      </c>
      <c r="D3154" s="9" t="s">
        <v>2176</v>
      </c>
      <c r="E3154" s="9"/>
      <c r="F3154" s="9" t="s">
        <v>24597</v>
      </c>
      <c r="G3154" s="19"/>
    </row>
    <row r="3155">
      <c r="A3155" s="9" t="s">
        <v>388</v>
      </c>
      <c r="B3155" s="18" t="s">
        <v>1010</v>
      </c>
      <c r="C3155" s="9" t="s">
        <v>2180</v>
      </c>
      <c r="D3155" s="9" t="s">
        <v>1685</v>
      </c>
      <c r="E3155" s="9"/>
      <c r="F3155" s="9" t="s">
        <v>24598</v>
      </c>
      <c r="G3155" s="19"/>
    </row>
    <row r="3156">
      <c r="A3156" s="9" t="s">
        <v>388</v>
      </c>
      <c r="B3156" s="18" t="s">
        <v>1010</v>
      </c>
      <c r="C3156" s="9" t="s">
        <v>2187</v>
      </c>
      <c r="D3156" s="9" t="s">
        <v>24599</v>
      </c>
      <c r="E3156" s="9"/>
      <c r="F3156" s="9" t="s">
        <v>24600</v>
      </c>
      <c r="G3156" s="19"/>
    </row>
    <row r="3157">
      <c r="A3157" s="9" t="s">
        <v>388</v>
      </c>
      <c r="B3157" s="18" t="s">
        <v>1010</v>
      </c>
      <c r="C3157" s="9" t="s">
        <v>2187</v>
      </c>
      <c r="D3157" s="9" t="s">
        <v>4777</v>
      </c>
      <c r="E3157" s="9"/>
      <c r="F3157" s="9" t="s">
        <v>24597</v>
      </c>
      <c r="G3157" s="19"/>
    </row>
    <row r="3158">
      <c r="A3158" s="9" t="s">
        <v>388</v>
      </c>
      <c r="B3158" s="18" t="s">
        <v>1010</v>
      </c>
      <c r="C3158" s="9" t="s">
        <v>14795</v>
      </c>
      <c r="D3158" s="9" t="s">
        <v>24601</v>
      </c>
      <c r="E3158" s="9"/>
      <c r="F3158" s="9" t="s">
        <v>5890</v>
      </c>
      <c r="G3158" s="19"/>
    </row>
    <row r="3159">
      <c r="A3159" s="9" t="s">
        <v>388</v>
      </c>
      <c r="B3159" s="18" t="s">
        <v>1010</v>
      </c>
      <c r="C3159" s="9" t="s">
        <v>24602</v>
      </c>
      <c r="D3159" s="9" t="s">
        <v>3778</v>
      </c>
      <c r="E3159" s="9"/>
      <c r="F3159" s="9" t="s">
        <v>24603</v>
      </c>
      <c r="G3159" s="19"/>
    </row>
    <row r="3160">
      <c r="A3160" s="9" t="s">
        <v>388</v>
      </c>
      <c r="B3160" s="18" t="s">
        <v>1010</v>
      </c>
      <c r="C3160" s="9" t="s">
        <v>24604</v>
      </c>
      <c r="D3160" s="9" t="s">
        <v>24605</v>
      </c>
      <c r="E3160" s="9"/>
      <c r="F3160" s="9" t="s">
        <v>24606</v>
      </c>
      <c r="G3160" s="19"/>
    </row>
    <row r="3161">
      <c r="A3161" s="9" t="s">
        <v>388</v>
      </c>
      <c r="B3161" s="18" t="s">
        <v>1010</v>
      </c>
      <c r="C3161" s="9" t="s">
        <v>7535</v>
      </c>
      <c r="D3161" s="9" t="s">
        <v>24607</v>
      </c>
      <c r="E3161" s="9"/>
      <c r="F3161" s="9" t="s">
        <v>24608</v>
      </c>
      <c r="G3161" s="19"/>
    </row>
    <row r="3162">
      <c r="A3162" s="9" t="s">
        <v>388</v>
      </c>
      <c r="B3162" s="18" t="s">
        <v>1010</v>
      </c>
      <c r="C3162" s="9" t="s">
        <v>7535</v>
      </c>
      <c r="D3162" s="9" t="s">
        <v>24609</v>
      </c>
      <c r="E3162" s="9"/>
      <c r="F3162" s="9" t="s">
        <v>24610</v>
      </c>
      <c r="G3162" s="19"/>
    </row>
    <row r="3163">
      <c r="A3163" s="9" t="s">
        <v>388</v>
      </c>
      <c r="B3163" s="18" t="s">
        <v>1010</v>
      </c>
      <c r="C3163" s="9" t="s">
        <v>10820</v>
      </c>
      <c r="D3163" s="9" t="s">
        <v>10821</v>
      </c>
      <c r="E3163" s="9"/>
      <c r="F3163" s="9" t="s">
        <v>24611</v>
      </c>
      <c r="G3163" s="19"/>
    </row>
    <row r="3164">
      <c r="A3164" s="9" t="s">
        <v>388</v>
      </c>
      <c r="B3164" s="18" t="s">
        <v>1010</v>
      </c>
      <c r="C3164" s="9" t="s">
        <v>21202</v>
      </c>
      <c r="D3164" s="9" t="s">
        <v>24612</v>
      </c>
      <c r="E3164" s="9"/>
      <c r="F3164" s="9" t="s">
        <v>24613</v>
      </c>
      <c r="G3164" s="19"/>
    </row>
    <row r="3165">
      <c r="A3165" s="9" t="s">
        <v>388</v>
      </c>
      <c r="B3165" s="18" t="s">
        <v>1010</v>
      </c>
      <c r="C3165" s="9" t="s">
        <v>2211</v>
      </c>
      <c r="D3165" s="9" t="s">
        <v>24614</v>
      </c>
      <c r="E3165" s="9"/>
      <c r="F3165" s="9" t="s">
        <v>24615</v>
      </c>
      <c r="G3165" s="19"/>
    </row>
    <row r="3166">
      <c r="A3166" s="9" t="s">
        <v>388</v>
      </c>
      <c r="B3166" s="18" t="s">
        <v>1010</v>
      </c>
      <c r="C3166" s="9" t="s">
        <v>7539</v>
      </c>
      <c r="D3166" s="9" t="s">
        <v>10861</v>
      </c>
      <c r="E3166" s="9"/>
      <c r="F3166" s="9" t="s">
        <v>24616</v>
      </c>
      <c r="G3166" s="19"/>
    </row>
    <row r="3167">
      <c r="A3167" s="9" t="s">
        <v>388</v>
      </c>
      <c r="B3167" s="18" t="s">
        <v>1010</v>
      </c>
      <c r="C3167" s="9" t="s">
        <v>7539</v>
      </c>
      <c r="D3167" s="9" t="s">
        <v>11133</v>
      </c>
      <c r="E3167" s="9"/>
      <c r="F3167" s="9" t="s">
        <v>24617</v>
      </c>
      <c r="G3167" s="19"/>
    </row>
    <row r="3168">
      <c r="A3168" s="9" t="s">
        <v>388</v>
      </c>
      <c r="B3168" s="18" t="s">
        <v>1010</v>
      </c>
      <c r="C3168" s="9" t="s">
        <v>2217</v>
      </c>
      <c r="D3168" s="9" t="s">
        <v>24618</v>
      </c>
      <c r="E3168" s="9"/>
      <c r="F3168" s="9" t="s">
        <v>24619</v>
      </c>
      <c r="G3168" s="19"/>
    </row>
    <row r="3169">
      <c r="A3169" s="9" t="s">
        <v>388</v>
      </c>
      <c r="B3169" s="18" t="s">
        <v>1010</v>
      </c>
      <c r="C3169" s="9" t="s">
        <v>19637</v>
      </c>
      <c r="D3169" s="9" t="s">
        <v>24620</v>
      </c>
      <c r="E3169" s="9"/>
      <c r="F3169" s="9" t="s">
        <v>24613</v>
      </c>
      <c r="G3169" s="19"/>
    </row>
    <row r="3170">
      <c r="A3170" s="9" t="s">
        <v>388</v>
      </c>
      <c r="B3170" s="18" t="s">
        <v>1010</v>
      </c>
      <c r="C3170" s="9" t="s">
        <v>24621</v>
      </c>
      <c r="D3170" s="9" t="s">
        <v>24622</v>
      </c>
      <c r="E3170" s="9"/>
      <c r="F3170" s="9" t="s">
        <v>24623</v>
      </c>
      <c r="G3170" s="19"/>
    </row>
    <row r="3171">
      <c r="A3171" s="9" t="s">
        <v>388</v>
      </c>
      <c r="B3171" s="18" t="s">
        <v>1010</v>
      </c>
      <c r="C3171" s="9" t="s">
        <v>10865</v>
      </c>
      <c r="D3171" s="9" t="s">
        <v>24624</v>
      </c>
      <c r="E3171" s="9"/>
      <c r="F3171" s="9" t="s">
        <v>24625</v>
      </c>
      <c r="G3171" s="19"/>
    </row>
    <row r="3172">
      <c r="A3172" s="9" t="s">
        <v>388</v>
      </c>
      <c r="B3172" s="18" t="s">
        <v>1010</v>
      </c>
      <c r="C3172" s="9" t="s">
        <v>14819</v>
      </c>
      <c r="D3172" s="9" t="s">
        <v>24626</v>
      </c>
      <c r="E3172" s="9"/>
      <c r="F3172" s="9" t="s">
        <v>24627</v>
      </c>
      <c r="G3172" s="19"/>
    </row>
    <row r="3173">
      <c r="A3173" s="9" t="s">
        <v>388</v>
      </c>
      <c r="B3173" s="18" t="s">
        <v>1010</v>
      </c>
      <c r="C3173" s="9" t="s">
        <v>13864</v>
      </c>
      <c r="D3173" s="9" t="s">
        <v>24628</v>
      </c>
      <c r="E3173" s="9"/>
      <c r="F3173" s="9" t="s">
        <v>24629</v>
      </c>
      <c r="G3173" s="19"/>
    </row>
    <row r="3174">
      <c r="A3174" s="9" t="s">
        <v>388</v>
      </c>
      <c r="B3174" s="18" t="s">
        <v>1010</v>
      </c>
      <c r="C3174" s="9" t="s">
        <v>2229</v>
      </c>
      <c r="D3174" s="9" t="s">
        <v>2230</v>
      </c>
      <c r="E3174" s="9"/>
      <c r="F3174" s="9" t="s">
        <v>24630</v>
      </c>
      <c r="G3174" s="19"/>
    </row>
    <row r="3175">
      <c r="A3175" s="9" t="s">
        <v>1016</v>
      </c>
      <c r="B3175" s="18" t="s">
        <v>1733</v>
      </c>
      <c r="C3175" s="9" t="s">
        <v>1734</v>
      </c>
      <c r="D3175" s="9" t="s">
        <v>1735</v>
      </c>
      <c r="E3175" s="9"/>
      <c r="F3175" s="9" t="s">
        <v>24631</v>
      </c>
      <c r="G3175" s="19"/>
    </row>
    <row r="3176">
      <c r="A3176" s="9" t="s">
        <v>1016</v>
      </c>
      <c r="B3176" s="18" t="s">
        <v>1733</v>
      </c>
      <c r="C3176" s="9"/>
      <c r="D3176" s="9"/>
      <c r="E3176" s="9" t="s">
        <v>3141</v>
      </c>
      <c r="F3176" s="9" t="s">
        <v>24632</v>
      </c>
      <c r="G3176" s="19"/>
    </row>
    <row r="3177">
      <c r="A3177" s="9" t="s">
        <v>1016</v>
      </c>
      <c r="B3177" s="18" t="s">
        <v>1782</v>
      </c>
      <c r="C3177" s="9" t="s">
        <v>1803</v>
      </c>
      <c r="D3177" s="9" t="s">
        <v>1810</v>
      </c>
      <c r="E3177" s="9"/>
      <c r="F3177" s="9" t="s">
        <v>24633</v>
      </c>
      <c r="G3177" s="19"/>
    </row>
    <row r="3178">
      <c r="A3178" s="9" t="s">
        <v>1016</v>
      </c>
      <c r="B3178" s="18" t="s">
        <v>1782</v>
      </c>
      <c r="C3178" s="9" t="s">
        <v>1803</v>
      </c>
      <c r="D3178" s="9" t="s">
        <v>1812</v>
      </c>
      <c r="E3178" s="9"/>
      <c r="F3178" s="9" t="s">
        <v>24634</v>
      </c>
      <c r="G3178" s="19"/>
    </row>
    <row r="3179">
      <c r="A3179" s="9" t="s">
        <v>1016</v>
      </c>
      <c r="B3179" s="18" t="s">
        <v>1782</v>
      </c>
      <c r="C3179" s="9" t="s">
        <v>1803</v>
      </c>
      <c r="D3179" s="9" t="s">
        <v>24635</v>
      </c>
      <c r="E3179" s="9" t="s">
        <v>24636</v>
      </c>
      <c r="F3179" s="9" t="s">
        <v>24637</v>
      </c>
      <c r="G3179" s="19"/>
    </row>
    <row r="3180">
      <c r="A3180" s="9" t="s">
        <v>1016</v>
      </c>
      <c r="B3180" s="18" t="s">
        <v>1782</v>
      </c>
      <c r="C3180" s="9" t="s">
        <v>1803</v>
      </c>
      <c r="D3180" s="9" t="s">
        <v>2912</v>
      </c>
      <c r="E3180" s="9"/>
      <c r="F3180" s="9" t="s">
        <v>24592</v>
      </c>
      <c r="G3180" s="19"/>
    </row>
    <row r="3181">
      <c r="A3181" s="9" t="s">
        <v>1016</v>
      </c>
      <c r="B3181" s="18" t="s">
        <v>1782</v>
      </c>
      <c r="C3181" s="9" t="s">
        <v>1024</v>
      </c>
      <c r="D3181" s="9" t="s">
        <v>1842</v>
      </c>
      <c r="E3181" s="9"/>
      <c r="F3181" s="9" t="s">
        <v>24638</v>
      </c>
      <c r="G3181" s="19"/>
    </row>
    <row r="3182">
      <c r="A3182" s="9" t="s">
        <v>1016</v>
      </c>
      <c r="B3182" s="18" t="s">
        <v>1782</v>
      </c>
      <c r="C3182" s="9" t="s">
        <v>1024</v>
      </c>
      <c r="D3182" s="9" t="s">
        <v>1025</v>
      </c>
      <c r="E3182" s="9"/>
      <c r="F3182" s="9" t="s">
        <v>24631</v>
      </c>
      <c r="G3182" s="19"/>
    </row>
    <row r="3183">
      <c r="A3183" s="9" t="s">
        <v>1016</v>
      </c>
      <c r="B3183" s="18" t="s">
        <v>1782</v>
      </c>
      <c r="C3183" s="9" t="s">
        <v>1783</v>
      </c>
      <c r="D3183" s="9" t="s">
        <v>1793</v>
      </c>
      <c r="E3183" s="9"/>
      <c r="F3183" s="9" t="s">
        <v>24615</v>
      </c>
      <c r="G3183" s="19"/>
    </row>
    <row r="3184">
      <c r="A3184" s="9" t="s">
        <v>1016</v>
      </c>
      <c r="B3184" s="18" t="s">
        <v>1782</v>
      </c>
      <c r="C3184" s="9" t="s">
        <v>1783</v>
      </c>
      <c r="D3184" s="9" t="s">
        <v>1790</v>
      </c>
      <c r="E3184" s="9"/>
      <c r="F3184" s="9" t="s">
        <v>24639</v>
      </c>
      <c r="G3184" s="19"/>
    </row>
    <row r="3185">
      <c r="A3185" s="9" t="s">
        <v>1035</v>
      </c>
      <c r="B3185" s="18" t="s">
        <v>24640</v>
      </c>
      <c r="C3185" s="9" t="s">
        <v>24641</v>
      </c>
      <c r="D3185" s="9" t="s">
        <v>24642</v>
      </c>
      <c r="E3185" s="9" t="s">
        <v>24643</v>
      </c>
      <c r="F3185" s="9" t="s">
        <v>24644</v>
      </c>
      <c r="G3185" s="19"/>
    </row>
    <row r="3186">
      <c r="A3186" s="9" t="s">
        <v>234</v>
      </c>
      <c r="B3186" s="18" t="s">
        <v>1943</v>
      </c>
      <c r="C3186" s="9" t="s">
        <v>24645</v>
      </c>
      <c r="D3186" s="9" t="s">
        <v>24646</v>
      </c>
      <c r="E3186" s="9"/>
      <c r="F3186" s="9" t="s">
        <v>24623</v>
      </c>
      <c r="G3186" s="19"/>
    </row>
    <row r="3187">
      <c r="A3187" s="9" t="s">
        <v>234</v>
      </c>
      <c r="B3187" s="18" t="s">
        <v>1943</v>
      </c>
      <c r="C3187" s="9" t="s">
        <v>24645</v>
      </c>
      <c r="D3187" s="9" t="s">
        <v>24647</v>
      </c>
      <c r="E3187" s="9"/>
      <c r="F3187" s="9" t="s">
        <v>24623</v>
      </c>
      <c r="G3187" s="19"/>
    </row>
    <row r="3188">
      <c r="A3188" s="9" t="s">
        <v>234</v>
      </c>
      <c r="B3188" s="18" t="s">
        <v>1943</v>
      </c>
      <c r="C3188" s="9" t="s">
        <v>24648</v>
      </c>
      <c r="D3188" s="9" t="s">
        <v>24649</v>
      </c>
      <c r="E3188" s="9"/>
      <c r="F3188" s="9" t="s">
        <v>24623</v>
      </c>
      <c r="G3188" s="19"/>
    </row>
    <row r="3189">
      <c r="A3189" s="9" t="s">
        <v>234</v>
      </c>
      <c r="B3189" s="18" t="s">
        <v>1943</v>
      </c>
      <c r="C3189" s="9" t="s">
        <v>24648</v>
      </c>
      <c r="D3189" s="9" t="s">
        <v>24650</v>
      </c>
      <c r="E3189" s="9"/>
      <c r="F3189" s="9" t="s">
        <v>24623</v>
      </c>
      <c r="G3189" s="19"/>
    </row>
    <row r="3190">
      <c r="A3190" s="9" t="s">
        <v>234</v>
      </c>
      <c r="B3190" s="18" t="s">
        <v>1943</v>
      </c>
      <c r="C3190" s="9" t="s">
        <v>24648</v>
      </c>
      <c r="D3190" s="9" t="s">
        <v>24651</v>
      </c>
      <c r="E3190" s="9"/>
      <c r="F3190" s="9" t="s">
        <v>24623</v>
      </c>
      <c r="G3190" s="19"/>
    </row>
    <row r="3191">
      <c r="A3191" s="9" t="s">
        <v>234</v>
      </c>
      <c r="B3191" s="18" t="s">
        <v>1951</v>
      </c>
      <c r="C3191" s="9" t="s">
        <v>24652</v>
      </c>
      <c r="D3191" s="9" t="s">
        <v>24653</v>
      </c>
      <c r="E3191" s="9" t="s">
        <v>24654</v>
      </c>
      <c r="F3191" s="9" t="s">
        <v>24610</v>
      </c>
      <c r="G3191" s="19"/>
    </row>
    <row r="3192">
      <c r="A3192" s="9" t="s">
        <v>234</v>
      </c>
      <c r="B3192" s="18" t="s">
        <v>1953</v>
      </c>
      <c r="C3192" s="9" t="s">
        <v>13932</v>
      </c>
      <c r="D3192" s="9" t="s">
        <v>13933</v>
      </c>
      <c r="E3192" s="9"/>
      <c r="F3192" s="9" t="s">
        <v>24610</v>
      </c>
      <c r="G3192" s="19"/>
    </row>
    <row r="3193">
      <c r="A3193" s="9" t="s">
        <v>234</v>
      </c>
      <c r="B3193" s="18" t="s">
        <v>1953</v>
      </c>
      <c r="C3193" s="9" t="s">
        <v>24655</v>
      </c>
      <c r="D3193" s="9" t="s">
        <v>24656</v>
      </c>
      <c r="E3193" s="9"/>
      <c r="F3193" s="9" t="s">
        <v>24657</v>
      </c>
      <c r="G3193" s="19"/>
    </row>
    <row r="3194">
      <c r="A3194" s="9" t="s">
        <v>234</v>
      </c>
      <c r="B3194" s="18" t="s">
        <v>1953</v>
      </c>
      <c r="C3194" s="9" t="s">
        <v>24655</v>
      </c>
      <c r="D3194" s="9" t="s">
        <v>24658</v>
      </c>
      <c r="E3194" s="9"/>
      <c r="F3194" s="9" t="s">
        <v>24610</v>
      </c>
      <c r="G3194" s="19"/>
    </row>
    <row r="3195">
      <c r="A3195" s="67" t="s">
        <v>366</v>
      </c>
    </row>
    <row r="3196">
      <c r="A3196" s="9" t="s">
        <v>2361</v>
      </c>
      <c r="B3196" s="18" t="s">
        <v>368</v>
      </c>
      <c r="C3196" s="9"/>
      <c r="D3196" s="9"/>
      <c r="E3196" s="9" t="s">
        <v>24659</v>
      </c>
      <c r="F3196" s="9" t="s">
        <v>24633</v>
      </c>
      <c r="G3196" s="19"/>
    </row>
    <row r="3197">
      <c r="A3197" s="9" t="s">
        <v>2361</v>
      </c>
      <c r="B3197" s="18" t="s">
        <v>368</v>
      </c>
      <c r="C3197" s="9"/>
      <c r="D3197" s="9"/>
      <c r="E3197" s="9" t="s">
        <v>24660</v>
      </c>
      <c r="F3197" s="9" t="s">
        <v>24623</v>
      </c>
      <c r="G3197" s="19"/>
    </row>
    <row r="3198">
      <c r="A3198" s="9" t="s">
        <v>2361</v>
      </c>
      <c r="B3198" s="18" t="s">
        <v>368</v>
      </c>
      <c r="C3198" s="9"/>
      <c r="D3198" s="9"/>
      <c r="E3198" s="9" t="s">
        <v>24661</v>
      </c>
      <c r="F3198" s="9" t="s">
        <v>24662</v>
      </c>
      <c r="G3198" s="19"/>
    </row>
    <row r="3199">
      <c r="A3199" s="1" t="s">
        <v>24663</v>
      </c>
    </row>
    <row r="3200">
      <c r="A3200" s="9" t="s">
        <v>316</v>
      </c>
      <c r="B3200" s="18" t="s">
        <v>3170</v>
      </c>
      <c r="C3200" s="9" t="s">
        <v>24664</v>
      </c>
      <c r="D3200" s="91" t="s">
        <v>24665</v>
      </c>
      <c r="E3200" s="91"/>
      <c r="F3200" s="91" t="s">
        <v>24666</v>
      </c>
      <c r="G3200" s="91"/>
    </row>
    <row r="3201">
      <c r="A3201" s="9" t="s">
        <v>451</v>
      </c>
      <c r="B3201" s="18" t="s">
        <v>4351</v>
      </c>
      <c r="C3201" s="14" t="s">
        <v>24667</v>
      </c>
      <c r="D3201" s="14" t="s">
        <v>24668</v>
      </c>
      <c r="E3201" s="91"/>
      <c r="F3201" s="91" t="s">
        <v>5968</v>
      </c>
      <c r="G3201" s="91"/>
    </row>
    <row r="3202">
      <c r="A3202" s="9" t="s">
        <v>326</v>
      </c>
      <c r="B3202" s="18" t="s">
        <v>1206</v>
      </c>
      <c r="C3202" s="9" t="s">
        <v>1210</v>
      </c>
      <c r="D3202" s="91" t="s">
        <v>1466</v>
      </c>
      <c r="E3202" s="91"/>
      <c r="F3202" s="91" t="s">
        <v>24669</v>
      </c>
      <c r="G3202" s="91"/>
    </row>
    <row r="3203">
      <c r="A3203" s="9" t="s">
        <v>326</v>
      </c>
      <c r="B3203" s="18" t="s">
        <v>1215</v>
      </c>
      <c r="C3203" s="9" t="s">
        <v>3197</v>
      </c>
      <c r="D3203" s="9" t="s">
        <v>3198</v>
      </c>
      <c r="E3203" s="91"/>
      <c r="F3203" s="91" t="s">
        <v>24670</v>
      </c>
      <c r="G3203" s="91"/>
    </row>
    <row r="3204">
      <c r="A3204" s="9" t="s">
        <v>326</v>
      </c>
      <c r="B3204" s="18" t="s">
        <v>658</v>
      </c>
      <c r="C3204" s="9" t="s">
        <v>2515</v>
      </c>
      <c r="D3204" s="91" t="s">
        <v>2516</v>
      </c>
      <c r="E3204" s="91"/>
      <c r="F3204" s="91" t="s">
        <v>24671</v>
      </c>
      <c r="G3204" s="91"/>
    </row>
    <row r="3205">
      <c r="A3205" s="9" t="s">
        <v>326</v>
      </c>
      <c r="B3205" s="18" t="s">
        <v>658</v>
      </c>
      <c r="C3205" s="9" t="s">
        <v>875</v>
      </c>
      <c r="D3205" s="91" t="s">
        <v>876</v>
      </c>
      <c r="E3205" s="91"/>
      <c r="F3205" s="91" t="s">
        <v>24672</v>
      </c>
      <c r="G3205" s="91"/>
    </row>
    <row r="3206">
      <c r="A3206" s="9" t="s">
        <v>326</v>
      </c>
      <c r="B3206" s="18" t="s">
        <v>658</v>
      </c>
      <c r="C3206" s="9" t="s">
        <v>1249</v>
      </c>
      <c r="D3206" s="91" t="s">
        <v>17799</v>
      </c>
      <c r="E3206" s="91"/>
      <c r="F3206" s="91" t="s">
        <v>4610</v>
      </c>
      <c r="G3206" s="91"/>
    </row>
    <row r="3207">
      <c r="A3207" s="9" t="s">
        <v>326</v>
      </c>
      <c r="B3207" s="18" t="s">
        <v>658</v>
      </c>
      <c r="C3207" s="9" t="s">
        <v>872</v>
      </c>
      <c r="D3207" s="9" t="s">
        <v>1251</v>
      </c>
      <c r="E3207" s="91"/>
      <c r="F3207" s="91" t="s">
        <v>24673</v>
      </c>
      <c r="G3207" s="91"/>
    </row>
    <row r="3208">
      <c r="A3208" s="9" t="s">
        <v>326</v>
      </c>
      <c r="B3208" s="18" t="s">
        <v>658</v>
      </c>
      <c r="C3208" s="9" t="s">
        <v>872</v>
      </c>
      <c r="D3208" s="9" t="s">
        <v>1252</v>
      </c>
      <c r="E3208" s="91"/>
      <c r="F3208" s="91" t="s">
        <v>4506</v>
      </c>
      <c r="G3208" s="91"/>
    </row>
    <row r="3209">
      <c r="A3209" s="9" t="s">
        <v>326</v>
      </c>
      <c r="B3209" s="18" t="s">
        <v>658</v>
      </c>
      <c r="C3209" s="9" t="s">
        <v>1253</v>
      </c>
      <c r="D3209" s="91" t="s">
        <v>721</v>
      </c>
      <c r="E3209" s="91"/>
      <c r="F3209" s="91" t="s">
        <v>24674</v>
      </c>
      <c r="G3209" s="91"/>
    </row>
    <row r="3210">
      <c r="A3210" s="9" t="s">
        <v>326</v>
      </c>
      <c r="B3210" s="18" t="s">
        <v>658</v>
      </c>
      <c r="C3210" s="9" t="s">
        <v>3697</v>
      </c>
      <c r="D3210" s="91" t="s">
        <v>368</v>
      </c>
      <c r="E3210" s="91"/>
      <c r="F3210" s="91" t="s">
        <v>4610</v>
      </c>
      <c r="G3210" s="91"/>
    </row>
    <row r="3211">
      <c r="A3211" s="9" t="s">
        <v>24675</v>
      </c>
      <c r="B3211" s="18" t="s">
        <v>24676</v>
      </c>
      <c r="C3211" s="9" t="s">
        <v>150</v>
      </c>
      <c r="D3211" s="9" t="s">
        <v>24677</v>
      </c>
      <c r="E3211" s="91" t="s">
        <v>24678</v>
      </c>
      <c r="F3211" s="91" t="s">
        <v>24666</v>
      </c>
      <c r="G3211" s="91"/>
    </row>
    <row r="3212">
      <c r="A3212" s="9" t="s">
        <v>24675</v>
      </c>
      <c r="B3212" s="18" t="s">
        <v>24676</v>
      </c>
      <c r="C3212" s="9" t="s">
        <v>150</v>
      </c>
      <c r="D3212" s="9" t="s">
        <v>24679</v>
      </c>
      <c r="E3212" s="91" t="s">
        <v>24680</v>
      </c>
      <c r="F3212" s="91" t="s">
        <v>24666</v>
      </c>
      <c r="G3212" s="91"/>
    </row>
    <row r="3213">
      <c r="A3213" s="9" t="s">
        <v>24675</v>
      </c>
      <c r="B3213" s="18" t="s">
        <v>24676</v>
      </c>
      <c r="C3213" s="9" t="s">
        <v>150</v>
      </c>
      <c r="D3213" s="9" t="s">
        <v>24681</v>
      </c>
      <c r="E3213" s="91" t="s">
        <v>24682</v>
      </c>
      <c r="F3213" s="91" t="s">
        <v>24666</v>
      </c>
      <c r="G3213" s="91"/>
    </row>
    <row r="3214">
      <c r="A3214" s="9" t="s">
        <v>24675</v>
      </c>
      <c r="B3214" s="18" t="s">
        <v>24676</v>
      </c>
      <c r="C3214" s="9" t="s">
        <v>150</v>
      </c>
      <c r="D3214" s="9" t="s">
        <v>24683</v>
      </c>
      <c r="E3214" s="91" t="s">
        <v>13587</v>
      </c>
      <c r="F3214" s="91" t="s">
        <v>24666</v>
      </c>
      <c r="G3214" s="91"/>
    </row>
    <row r="3215">
      <c r="A3215" s="9" t="s">
        <v>24675</v>
      </c>
      <c r="B3215" s="18" t="s">
        <v>24676</v>
      </c>
      <c r="C3215" s="9" t="s">
        <v>150</v>
      </c>
      <c r="D3215" s="9" t="s">
        <v>24684</v>
      </c>
      <c r="E3215" s="91" t="s">
        <v>24685</v>
      </c>
      <c r="F3215" s="91" t="s">
        <v>24666</v>
      </c>
      <c r="G3215" s="91"/>
    </row>
    <row r="3216">
      <c r="A3216" s="9" t="s">
        <v>24675</v>
      </c>
      <c r="B3216" s="18" t="s">
        <v>24676</v>
      </c>
      <c r="C3216" s="9" t="s">
        <v>150</v>
      </c>
      <c r="D3216" s="9" t="s">
        <v>24686</v>
      </c>
      <c r="E3216" s="91" t="s">
        <v>24687</v>
      </c>
      <c r="F3216" s="91" t="s">
        <v>24666</v>
      </c>
      <c r="G3216" s="91"/>
    </row>
    <row r="3217">
      <c r="A3217" s="9" t="s">
        <v>24675</v>
      </c>
      <c r="B3217" s="18" t="s">
        <v>24676</v>
      </c>
      <c r="C3217" s="9" t="s">
        <v>150</v>
      </c>
      <c r="D3217" s="9" t="s">
        <v>24688</v>
      </c>
      <c r="E3217" s="91" t="s">
        <v>24689</v>
      </c>
      <c r="F3217" s="91" t="s">
        <v>24666</v>
      </c>
      <c r="G3217" s="91"/>
    </row>
    <row r="3218">
      <c r="A3218" s="9" t="s">
        <v>24675</v>
      </c>
      <c r="B3218" s="18" t="s">
        <v>24676</v>
      </c>
      <c r="C3218" s="9" t="s">
        <v>150</v>
      </c>
      <c r="D3218" s="9" t="s">
        <v>24690</v>
      </c>
      <c r="E3218" s="91" t="s">
        <v>24691</v>
      </c>
      <c r="F3218" s="91" t="s">
        <v>24666</v>
      </c>
      <c r="G3218" s="91"/>
    </row>
    <row r="3219">
      <c r="A3219" s="9" t="s">
        <v>24675</v>
      </c>
      <c r="B3219" s="18" t="s">
        <v>24676</v>
      </c>
      <c r="C3219" s="9" t="s">
        <v>150</v>
      </c>
      <c r="D3219" s="9" t="s">
        <v>24692</v>
      </c>
      <c r="E3219" s="91" t="s">
        <v>24693</v>
      </c>
      <c r="F3219" s="91" t="s">
        <v>24666</v>
      </c>
      <c r="G3219" s="91"/>
    </row>
    <row r="3220">
      <c r="A3220" s="9" t="s">
        <v>24694</v>
      </c>
      <c r="B3220" s="18" t="s">
        <v>926</v>
      </c>
      <c r="C3220" s="9" t="s">
        <v>2624</v>
      </c>
      <c r="D3220" s="91" t="s">
        <v>2625</v>
      </c>
      <c r="E3220" s="91"/>
      <c r="F3220" s="91" t="s">
        <v>24695</v>
      </c>
      <c r="G3220" s="91"/>
    </row>
    <row r="3221">
      <c r="A3221" s="9" t="s">
        <v>24694</v>
      </c>
      <c r="B3221" s="18" t="s">
        <v>926</v>
      </c>
      <c r="C3221" s="9" t="s">
        <v>3622</v>
      </c>
      <c r="D3221" s="91" t="s">
        <v>24696</v>
      </c>
      <c r="E3221" s="91"/>
      <c r="F3221" s="91" t="s">
        <v>24697</v>
      </c>
      <c r="G3221" s="91"/>
    </row>
    <row r="3222">
      <c r="A3222" s="9" t="s">
        <v>24694</v>
      </c>
      <c r="B3222" s="18" t="s">
        <v>926</v>
      </c>
      <c r="C3222" s="9" t="s">
        <v>930</v>
      </c>
      <c r="D3222" s="91" t="s">
        <v>24698</v>
      </c>
      <c r="E3222" s="91" t="s">
        <v>2128</v>
      </c>
      <c r="F3222" s="91" t="s">
        <v>24699</v>
      </c>
      <c r="G3222" s="91"/>
    </row>
    <row r="3223">
      <c r="A3223" s="9" t="s">
        <v>24694</v>
      </c>
      <c r="B3223" s="18" t="s">
        <v>926</v>
      </c>
      <c r="C3223" s="9" t="s">
        <v>935</v>
      </c>
      <c r="D3223" s="91" t="s">
        <v>24700</v>
      </c>
      <c r="E3223" s="91"/>
      <c r="F3223" s="91" t="s">
        <v>24699</v>
      </c>
      <c r="G3223" s="91"/>
    </row>
    <row r="3224">
      <c r="A3224" s="9" t="s">
        <v>24694</v>
      </c>
      <c r="B3224" s="18" t="s">
        <v>926</v>
      </c>
      <c r="C3224" s="9" t="s">
        <v>2632</v>
      </c>
      <c r="D3224" s="91" t="s">
        <v>1575</v>
      </c>
      <c r="E3224" s="91"/>
      <c r="F3224" s="91" t="s">
        <v>24701</v>
      </c>
      <c r="G3224" s="91"/>
    </row>
    <row r="3225">
      <c r="A3225" s="9" t="s">
        <v>24694</v>
      </c>
      <c r="B3225" s="18" t="s">
        <v>926</v>
      </c>
      <c r="C3225" s="9" t="s">
        <v>1577</v>
      </c>
      <c r="D3225" s="91" t="s">
        <v>1578</v>
      </c>
      <c r="E3225" s="91"/>
      <c r="F3225" s="91" t="s">
        <v>24702</v>
      </c>
      <c r="G3225" s="91"/>
    </row>
    <row r="3226">
      <c r="A3226" s="9" t="s">
        <v>24694</v>
      </c>
      <c r="B3226" s="18" t="s">
        <v>926</v>
      </c>
      <c r="C3226" s="9" t="s">
        <v>2629</v>
      </c>
      <c r="D3226" s="91" t="s">
        <v>2630</v>
      </c>
      <c r="E3226" s="91"/>
      <c r="F3226" s="91" t="s">
        <v>24703</v>
      </c>
      <c r="G3226" s="91"/>
    </row>
    <row r="3227">
      <c r="A3227" s="9" t="s">
        <v>380</v>
      </c>
      <c r="B3227" s="18" t="s">
        <v>381</v>
      </c>
      <c r="C3227" s="9" t="s">
        <v>24704</v>
      </c>
      <c r="D3227" s="91" t="s">
        <v>24705</v>
      </c>
      <c r="E3227" s="91" t="s">
        <v>24706</v>
      </c>
      <c r="F3227" s="91" t="s">
        <v>24666</v>
      </c>
      <c r="G3227" s="91"/>
    </row>
    <row r="3228">
      <c r="A3228" s="9" t="s">
        <v>380</v>
      </c>
      <c r="B3228" s="18" t="s">
        <v>381</v>
      </c>
      <c r="C3228" s="9" t="s">
        <v>24704</v>
      </c>
      <c r="D3228" s="91" t="s">
        <v>24707</v>
      </c>
      <c r="E3228" s="91" t="s">
        <v>24708</v>
      </c>
      <c r="F3228" s="91" t="s">
        <v>24666</v>
      </c>
      <c r="G3228" s="91"/>
    </row>
    <row r="3229">
      <c r="A3229" s="9" t="s">
        <v>380</v>
      </c>
      <c r="B3229" s="18" t="s">
        <v>381</v>
      </c>
      <c r="C3229" s="9" t="s">
        <v>24709</v>
      </c>
      <c r="D3229" s="91" t="s">
        <v>24710</v>
      </c>
      <c r="E3229" s="91" t="s">
        <v>24711</v>
      </c>
      <c r="F3229" s="91" t="s">
        <v>24666</v>
      </c>
      <c r="G3229" s="91"/>
    </row>
    <row r="3230">
      <c r="A3230" s="9" t="s">
        <v>380</v>
      </c>
      <c r="B3230" s="18" t="s">
        <v>381</v>
      </c>
      <c r="C3230" s="9" t="s">
        <v>24712</v>
      </c>
      <c r="D3230" s="9" t="s">
        <v>24712</v>
      </c>
      <c r="E3230" s="91" t="s">
        <v>24713</v>
      </c>
      <c r="F3230" s="91" t="s">
        <v>24666</v>
      </c>
      <c r="G3230" s="91"/>
    </row>
    <row r="3231">
      <c r="A3231" s="9" t="s">
        <v>380</v>
      </c>
      <c r="B3231" s="18" t="s">
        <v>381</v>
      </c>
      <c r="C3231" s="9" t="s">
        <v>24712</v>
      </c>
      <c r="D3231" s="91" t="s">
        <v>24714</v>
      </c>
      <c r="E3231" s="91" t="s">
        <v>24715</v>
      </c>
      <c r="F3231" s="91" t="s">
        <v>24666</v>
      </c>
      <c r="G3231" s="91"/>
    </row>
    <row r="3232">
      <c r="A3232" s="9" t="s">
        <v>380</v>
      </c>
      <c r="B3232" s="18" t="s">
        <v>381</v>
      </c>
      <c r="C3232" s="9" t="s">
        <v>24712</v>
      </c>
      <c r="D3232" s="91" t="s">
        <v>24716</v>
      </c>
      <c r="E3232" s="91" t="s">
        <v>24717</v>
      </c>
      <c r="F3232" s="91" t="s">
        <v>24666</v>
      </c>
      <c r="G3232" s="91"/>
    </row>
    <row r="3233">
      <c r="A3233" s="9" t="s">
        <v>380</v>
      </c>
      <c r="B3233" s="18" t="s">
        <v>381</v>
      </c>
      <c r="C3233" s="9" t="s">
        <v>24712</v>
      </c>
      <c r="D3233" s="91" t="s">
        <v>24718</v>
      </c>
      <c r="E3233" s="91" t="s">
        <v>24719</v>
      </c>
      <c r="F3233" s="91" t="s">
        <v>24666</v>
      </c>
      <c r="G3233" s="91"/>
    </row>
    <row r="3234">
      <c r="A3234" s="9" t="s">
        <v>380</v>
      </c>
      <c r="B3234" s="18" t="s">
        <v>381</v>
      </c>
      <c r="C3234" s="9" t="s">
        <v>24720</v>
      </c>
      <c r="D3234" s="91" t="s">
        <v>24721</v>
      </c>
      <c r="E3234" s="91" t="s">
        <v>24722</v>
      </c>
      <c r="F3234" s="91" t="s">
        <v>24666</v>
      </c>
      <c r="G3234" s="91"/>
    </row>
    <row r="3235">
      <c r="A3235" s="9" t="s">
        <v>380</v>
      </c>
      <c r="B3235" s="18" t="s">
        <v>381</v>
      </c>
      <c r="C3235" s="9" t="s">
        <v>24723</v>
      </c>
      <c r="D3235" s="91" t="s">
        <v>24724</v>
      </c>
      <c r="E3235" s="91" t="s">
        <v>24725</v>
      </c>
      <c r="F3235" s="91" t="s">
        <v>24666</v>
      </c>
      <c r="G3235" s="91"/>
    </row>
    <row r="3236">
      <c r="A3236" s="9" t="s">
        <v>380</v>
      </c>
      <c r="B3236" s="18" t="s">
        <v>381</v>
      </c>
      <c r="C3236" s="9" t="s">
        <v>24723</v>
      </c>
      <c r="D3236" s="91" t="s">
        <v>24726</v>
      </c>
      <c r="E3236" s="91" t="s">
        <v>24727</v>
      </c>
      <c r="F3236" s="91" t="s">
        <v>24666</v>
      </c>
      <c r="G3236" s="91"/>
    </row>
    <row r="3237">
      <c r="A3237" s="9" t="s">
        <v>380</v>
      </c>
      <c r="B3237" s="18" t="s">
        <v>381</v>
      </c>
      <c r="C3237" s="9" t="s">
        <v>24723</v>
      </c>
      <c r="D3237" s="91" t="s">
        <v>24728</v>
      </c>
      <c r="E3237" s="91" t="s">
        <v>24729</v>
      </c>
      <c r="F3237" s="91" t="s">
        <v>24666</v>
      </c>
      <c r="G3237" s="91"/>
    </row>
    <row r="3238">
      <c r="A3238" s="9" t="s">
        <v>380</v>
      </c>
      <c r="B3238" s="18" t="s">
        <v>381</v>
      </c>
      <c r="C3238" s="9" t="s">
        <v>24730</v>
      </c>
      <c r="D3238" s="91" t="s">
        <v>24731</v>
      </c>
      <c r="E3238" s="91" t="s">
        <v>24732</v>
      </c>
      <c r="F3238" s="91" t="s">
        <v>24666</v>
      </c>
      <c r="G3238" s="91"/>
    </row>
    <row r="3239">
      <c r="A3239" s="9" t="s">
        <v>687</v>
      </c>
      <c r="B3239" s="18" t="s">
        <v>1293</v>
      </c>
      <c r="C3239" s="9" t="s">
        <v>1294</v>
      </c>
      <c r="D3239" s="9" t="s">
        <v>3226</v>
      </c>
      <c r="E3239" s="91"/>
      <c r="F3239" s="91" t="s">
        <v>24666</v>
      </c>
      <c r="G3239" s="91"/>
    </row>
    <row r="3240">
      <c r="A3240" s="9" t="s">
        <v>687</v>
      </c>
      <c r="B3240" s="18" t="s">
        <v>693</v>
      </c>
      <c r="C3240" s="9" t="s">
        <v>1585</v>
      </c>
      <c r="D3240" s="9" t="s">
        <v>1592</v>
      </c>
      <c r="E3240" s="91"/>
      <c r="F3240" s="91" t="s">
        <v>24733</v>
      </c>
      <c r="G3240" s="91"/>
    </row>
    <row r="3241">
      <c r="A3241" s="9" t="s">
        <v>388</v>
      </c>
      <c r="B3241" s="18" t="s">
        <v>1006</v>
      </c>
      <c r="C3241" s="9" t="s">
        <v>2101</v>
      </c>
      <c r="D3241" s="91" t="s">
        <v>3737</v>
      </c>
      <c r="E3241" s="91"/>
      <c r="F3241" s="91" t="s">
        <v>24734</v>
      </c>
      <c r="G3241" s="91"/>
    </row>
    <row r="3242">
      <c r="A3242" s="9" t="s">
        <v>388</v>
      </c>
      <c r="B3242" s="18" t="s">
        <v>1010</v>
      </c>
      <c r="C3242" s="9" t="s">
        <v>2144</v>
      </c>
      <c r="D3242" s="91" t="s">
        <v>368</v>
      </c>
      <c r="E3242" s="91"/>
      <c r="F3242" s="91" t="s">
        <v>24670</v>
      </c>
      <c r="G3242" s="91"/>
    </row>
    <row r="3243">
      <c r="A3243" s="9" t="s">
        <v>388</v>
      </c>
      <c r="B3243" s="18" t="s">
        <v>1010</v>
      </c>
      <c r="C3243" s="9" t="s">
        <v>2153</v>
      </c>
      <c r="D3243" s="91" t="s">
        <v>10815</v>
      </c>
      <c r="E3243" s="91"/>
      <c r="F3243" s="91" t="s">
        <v>24670</v>
      </c>
      <c r="G3243" s="91"/>
    </row>
    <row r="3244">
      <c r="A3244" s="9" t="s">
        <v>388</v>
      </c>
      <c r="B3244" s="18" t="s">
        <v>1010</v>
      </c>
      <c r="C3244" s="9" t="s">
        <v>10856</v>
      </c>
      <c r="D3244" s="91" t="s">
        <v>4747</v>
      </c>
      <c r="E3244" s="91" t="s">
        <v>24735</v>
      </c>
      <c r="F3244" s="91" t="s">
        <v>24736</v>
      </c>
      <c r="G3244" s="91"/>
    </row>
    <row r="3245">
      <c r="A3245" s="9" t="s">
        <v>388</v>
      </c>
      <c r="B3245" s="18" t="s">
        <v>1010</v>
      </c>
      <c r="C3245" s="9" t="s">
        <v>10856</v>
      </c>
      <c r="D3245" s="91" t="s">
        <v>24737</v>
      </c>
      <c r="E3245" s="91"/>
      <c r="F3245" s="91" t="s">
        <v>24738</v>
      </c>
      <c r="G3245" s="91"/>
    </row>
    <row r="3246">
      <c r="A3246" s="9" t="s">
        <v>388</v>
      </c>
      <c r="B3246" s="18" t="s">
        <v>1010</v>
      </c>
      <c r="C3246" s="9" t="s">
        <v>9887</v>
      </c>
      <c r="D3246" s="91" t="s">
        <v>24739</v>
      </c>
      <c r="E3246" s="91"/>
      <c r="F3246" s="91" t="s">
        <v>24666</v>
      </c>
      <c r="G3246" s="91"/>
    </row>
    <row r="3247">
      <c r="A3247" s="9" t="s">
        <v>388</v>
      </c>
      <c r="B3247" s="18" t="s">
        <v>1010</v>
      </c>
      <c r="C3247" s="9" t="s">
        <v>7209</v>
      </c>
      <c r="D3247" s="91" t="s">
        <v>7210</v>
      </c>
      <c r="E3247" s="91"/>
      <c r="F3247" s="91" t="s">
        <v>24740</v>
      </c>
      <c r="G3247" s="91"/>
    </row>
    <row r="3248">
      <c r="A3248" s="9" t="s">
        <v>388</v>
      </c>
      <c r="B3248" s="18" t="s">
        <v>1010</v>
      </c>
      <c r="C3248" s="9" t="s">
        <v>2222</v>
      </c>
      <c r="D3248" s="91" t="s">
        <v>24741</v>
      </c>
      <c r="E3248" s="91"/>
      <c r="F3248" s="91" t="s">
        <v>24666</v>
      </c>
      <c r="G3248" s="91"/>
    </row>
    <row r="3249">
      <c r="A3249" s="9" t="s">
        <v>388</v>
      </c>
      <c r="B3249" s="18" t="s">
        <v>1010</v>
      </c>
      <c r="C3249" s="9" t="s">
        <v>10822</v>
      </c>
      <c r="D3249" s="91" t="s">
        <v>24742</v>
      </c>
      <c r="E3249" s="91"/>
      <c r="F3249" s="91" t="s">
        <v>24666</v>
      </c>
      <c r="G3249" s="91"/>
    </row>
    <row r="3250">
      <c r="A3250" s="9" t="s">
        <v>388</v>
      </c>
      <c r="B3250" s="18" t="s">
        <v>1392</v>
      </c>
      <c r="C3250" s="9" t="s">
        <v>1396</v>
      </c>
      <c r="D3250" s="91" t="s">
        <v>1397</v>
      </c>
      <c r="E3250" s="91"/>
      <c r="F3250" s="91" t="s">
        <v>24670</v>
      </c>
      <c r="G3250" s="91"/>
    </row>
    <row r="3251">
      <c r="A3251" s="9" t="s">
        <v>1016</v>
      </c>
      <c r="B3251" s="18" t="s">
        <v>1733</v>
      </c>
      <c r="C3251" s="9"/>
      <c r="D3251" s="91" t="s">
        <v>24743</v>
      </c>
      <c r="E3251" s="91"/>
      <c r="F3251" s="91" t="s">
        <v>24703</v>
      </c>
      <c r="G3251" s="91"/>
    </row>
    <row r="3252">
      <c r="A3252" s="9" t="s">
        <v>1016</v>
      </c>
      <c r="B3252" s="18" t="s">
        <v>1782</v>
      </c>
      <c r="C3252" s="9" t="s">
        <v>1803</v>
      </c>
      <c r="D3252" s="91" t="s">
        <v>2288</v>
      </c>
      <c r="E3252" s="91"/>
      <c r="F3252" s="91" t="s">
        <v>24672</v>
      </c>
      <c r="G3252" s="91"/>
    </row>
    <row r="3253">
      <c r="A3253" s="9" t="s">
        <v>1016</v>
      </c>
      <c r="B3253" s="18" t="s">
        <v>1782</v>
      </c>
      <c r="C3253" s="9" t="s">
        <v>1803</v>
      </c>
      <c r="D3253" s="91" t="s">
        <v>2914</v>
      </c>
      <c r="E3253" s="91"/>
      <c r="F3253" s="91" t="s">
        <v>24744</v>
      </c>
      <c r="G3253" s="91"/>
    </row>
    <row r="3254">
      <c r="A3254" s="9" t="s">
        <v>1016</v>
      </c>
      <c r="B3254" s="18" t="s">
        <v>1782</v>
      </c>
      <c r="C3254" s="9" t="s">
        <v>1024</v>
      </c>
      <c r="D3254" s="91" t="s">
        <v>3847</v>
      </c>
      <c r="E3254" s="91"/>
      <c r="F3254" s="91" t="s">
        <v>24703</v>
      </c>
      <c r="G3254" s="91"/>
    </row>
    <row r="3255">
      <c r="A3255" s="9" t="s">
        <v>1016</v>
      </c>
      <c r="B3255" s="18" t="s">
        <v>2924</v>
      </c>
      <c r="C3255" s="9" t="s">
        <v>3850</v>
      </c>
      <c r="D3255" s="91" t="s">
        <v>3762</v>
      </c>
      <c r="E3255" s="91" t="s">
        <v>24745</v>
      </c>
      <c r="F3255" s="91" t="s">
        <v>24738</v>
      </c>
      <c r="G3255" s="91"/>
    </row>
    <row r="3256">
      <c r="A3256" s="9" t="s">
        <v>636</v>
      </c>
      <c r="B3256" s="18" t="s">
        <v>637</v>
      </c>
      <c r="C3256" s="10" t="s">
        <v>725</v>
      </c>
      <c r="D3256" s="91" t="s">
        <v>726</v>
      </c>
      <c r="E3256" s="91"/>
      <c r="F3256" s="91" t="s">
        <v>24666</v>
      </c>
      <c r="G3256" s="91"/>
    </row>
    <row r="3257">
      <c r="A3257" s="9" t="s">
        <v>636</v>
      </c>
      <c r="B3257" s="18" t="s">
        <v>1926</v>
      </c>
      <c r="C3257" s="9" t="s">
        <v>2951</v>
      </c>
      <c r="D3257" s="91" t="s">
        <v>3908</v>
      </c>
      <c r="E3257" s="91"/>
      <c r="F3257" s="91" t="s">
        <v>24738</v>
      </c>
      <c r="G3257" s="91"/>
    </row>
    <row r="3258">
      <c r="A3258" s="9" t="s">
        <v>636</v>
      </c>
      <c r="B3258" s="18" t="s">
        <v>763</v>
      </c>
      <c r="C3258" s="9" t="s">
        <v>24746</v>
      </c>
      <c r="D3258" s="91" t="s">
        <v>3913</v>
      </c>
      <c r="E3258" s="91"/>
      <c r="F3258" s="91" t="s">
        <v>24703</v>
      </c>
      <c r="G3258" s="91"/>
    </row>
    <row r="3259">
      <c r="A3259" s="9" t="s">
        <v>636</v>
      </c>
      <c r="B3259" s="18" t="s">
        <v>1103</v>
      </c>
      <c r="C3259" s="9" t="s">
        <v>24747</v>
      </c>
      <c r="D3259" s="91" t="s">
        <v>24748</v>
      </c>
      <c r="E3259" s="91" t="s">
        <v>24749</v>
      </c>
      <c r="F3259" s="91" t="s">
        <v>24666</v>
      </c>
      <c r="G3259" s="91"/>
    </row>
    <row r="3260">
      <c r="A3260" s="9" t="s">
        <v>636</v>
      </c>
      <c r="B3260" s="18" t="s">
        <v>1103</v>
      </c>
      <c r="C3260" s="9" t="s">
        <v>24747</v>
      </c>
      <c r="D3260" s="91" t="s">
        <v>24750</v>
      </c>
      <c r="E3260" s="91" t="s">
        <v>24749</v>
      </c>
      <c r="F3260" s="91" t="s">
        <v>24666</v>
      </c>
      <c r="G3260" s="91"/>
    </row>
    <row r="3261">
      <c r="A3261" s="9" t="s">
        <v>636</v>
      </c>
      <c r="B3261" s="18" t="s">
        <v>1103</v>
      </c>
      <c r="C3261" s="9" t="s">
        <v>24747</v>
      </c>
      <c r="D3261" s="91" t="s">
        <v>24751</v>
      </c>
      <c r="E3261" s="91" t="s">
        <v>24749</v>
      </c>
      <c r="F3261" s="91" t="s">
        <v>24752</v>
      </c>
      <c r="G3261" s="91"/>
    </row>
    <row r="3262">
      <c r="A3262" s="9" t="s">
        <v>636</v>
      </c>
      <c r="B3262" s="18" t="s">
        <v>1103</v>
      </c>
      <c r="C3262" s="9" t="s">
        <v>24747</v>
      </c>
      <c r="D3262" s="91" t="s">
        <v>24753</v>
      </c>
      <c r="E3262" s="91" t="s">
        <v>24749</v>
      </c>
      <c r="F3262" s="91" t="s">
        <v>24752</v>
      </c>
      <c r="G3262" s="91"/>
    </row>
    <row r="3263">
      <c r="A3263" s="9" t="s">
        <v>1107</v>
      </c>
      <c r="B3263" s="18" t="s">
        <v>1108</v>
      </c>
      <c r="C3263" s="9" t="s">
        <v>1872</v>
      </c>
      <c r="D3263" s="91" t="s">
        <v>24754</v>
      </c>
      <c r="E3263" s="91"/>
      <c r="F3263" s="91" t="s">
        <v>24755</v>
      </c>
      <c r="G3263" s="91"/>
    </row>
    <row r="3264">
      <c r="A3264" s="9" t="s">
        <v>3001</v>
      </c>
      <c r="B3264" s="18" t="s">
        <v>3002</v>
      </c>
      <c r="C3264" s="9" t="s">
        <v>3003</v>
      </c>
      <c r="D3264" s="91" t="s">
        <v>24756</v>
      </c>
      <c r="E3264" s="91"/>
      <c r="F3264" s="91" t="s">
        <v>24757</v>
      </c>
      <c r="G3264" s="91"/>
    </row>
    <row r="3265">
      <c r="A3265" s="9" t="s">
        <v>3001</v>
      </c>
      <c r="B3265" s="18" t="s">
        <v>3002</v>
      </c>
      <c r="C3265" s="9" t="s">
        <v>3003</v>
      </c>
      <c r="D3265" s="91" t="s">
        <v>24758</v>
      </c>
      <c r="E3265" s="91"/>
      <c r="F3265" s="144" t="s">
        <v>24666</v>
      </c>
      <c r="G3265" s="91"/>
    </row>
    <row r="3266">
      <c r="A3266" s="9" t="s">
        <v>1402</v>
      </c>
      <c r="B3266" s="18" t="s">
        <v>1403</v>
      </c>
      <c r="C3266" s="9" t="s">
        <v>1404</v>
      </c>
      <c r="D3266" s="91" t="s">
        <v>1407</v>
      </c>
      <c r="E3266" s="91"/>
      <c r="F3266" s="91" t="s">
        <v>1401</v>
      </c>
      <c r="G3266" s="91"/>
    </row>
    <row r="3267">
      <c r="A3267" s="9" t="s">
        <v>234</v>
      </c>
      <c r="B3267" s="18" t="s">
        <v>1115</v>
      </c>
      <c r="C3267" s="9" t="s">
        <v>24759</v>
      </c>
      <c r="D3267" s="91" t="s">
        <v>24760</v>
      </c>
      <c r="E3267" s="91"/>
      <c r="F3267" s="91" t="s">
        <v>24666</v>
      </c>
      <c r="G3267" s="91"/>
    </row>
    <row r="3268">
      <c r="A3268" s="9" t="s">
        <v>234</v>
      </c>
      <c r="B3268" s="18" t="s">
        <v>1115</v>
      </c>
      <c r="C3268" s="9" t="s">
        <v>13708</v>
      </c>
      <c r="D3268" s="91" t="s">
        <v>24761</v>
      </c>
      <c r="E3268" s="91"/>
      <c r="F3268" s="91" t="s">
        <v>24666</v>
      </c>
      <c r="G3268" s="121" t="str">
        <f>HYPERLINK("https://www.youtube.com/watch?v=xzQbyDOoK0s","Link")</f>
        <v>Link</v>
      </c>
    </row>
    <row r="3269">
      <c r="A3269" s="9" t="s">
        <v>234</v>
      </c>
      <c r="B3269" s="18" t="s">
        <v>1115</v>
      </c>
      <c r="C3269" s="9" t="s">
        <v>13708</v>
      </c>
      <c r="D3269" s="91" t="s">
        <v>24762</v>
      </c>
      <c r="E3269" s="91"/>
      <c r="F3269" s="91" t="s">
        <v>24666</v>
      </c>
      <c r="G3269" s="91"/>
    </row>
    <row r="3270">
      <c r="A3270" s="9" t="s">
        <v>234</v>
      </c>
      <c r="B3270" s="18" t="s">
        <v>1115</v>
      </c>
      <c r="C3270" s="9" t="s">
        <v>1116</v>
      </c>
      <c r="D3270" s="91" t="s">
        <v>24763</v>
      </c>
      <c r="E3270" s="91"/>
      <c r="F3270" s="91" t="s">
        <v>24666</v>
      </c>
      <c r="G3270" s="121" t="str">
        <f t="shared" ref="G3270:G3271" si="1">HYPERLINK("https://www.youtube.com/watch?v=F2zMfDVRYbw","Link")</f>
        <v>Link</v>
      </c>
    </row>
    <row r="3271">
      <c r="A3271" s="9" t="s">
        <v>234</v>
      </c>
      <c r="B3271" s="18" t="s">
        <v>1115</v>
      </c>
      <c r="C3271" s="9" t="s">
        <v>1116</v>
      </c>
      <c r="D3271" s="91" t="s">
        <v>24764</v>
      </c>
      <c r="E3271" s="91"/>
      <c r="F3271" s="91" t="s">
        <v>24666</v>
      </c>
      <c r="G3271" s="121" t="str">
        <f t="shared" si="1"/>
        <v>Link</v>
      </c>
    </row>
    <row r="3272">
      <c r="A3272" s="9" t="s">
        <v>234</v>
      </c>
      <c r="B3272" s="18" t="s">
        <v>1115</v>
      </c>
      <c r="C3272" s="9" t="s">
        <v>24765</v>
      </c>
      <c r="D3272" s="91" t="s">
        <v>24766</v>
      </c>
      <c r="E3272" s="91"/>
      <c r="F3272" s="91" t="s">
        <v>24666</v>
      </c>
      <c r="G3272" s="91"/>
    </row>
    <row r="3273">
      <c r="A3273" s="67" t="s">
        <v>366</v>
      </c>
    </row>
    <row r="3274">
      <c r="A3274" s="9" t="s">
        <v>316</v>
      </c>
      <c r="B3274" s="18" t="s">
        <v>322</v>
      </c>
      <c r="C3274" s="9"/>
      <c r="D3274" s="91"/>
      <c r="E3274" s="91" t="s">
        <v>358</v>
      </c>
      <c r="F3274" s="91" t="s">
        <v>24767</v>
      </c>
      <c r="G3274" s="91"/>
    </row>
    <row r="3275">
      <c r="A3275" s="9" t="s">
        <v>388</v>
      </c>
      <c r="B3275" s="18" t="s">
        <v>389</v>
      </c>
      <c r="C3275" s="9"/>
      <c r="D3275" s="91"/>
      <c r="E3275" s="91" t="s">
        <v>24768</v>
      </c>
      <c r="F3275" s="91" t="s">
        <v>24670</v>
      </c>
      <c r="G3275" s="91"/>
    </row>
    <row r="3276">
      <c r="A3276" s="9" t="s">
        <v>636</v>
      </c>
      <c r="B3276" s="18" t="s">
        <v>637</v>
      </c>
      <c r="C3276" s="9"/>
      <c r="D3276" s="91"/>
      <c r="E3276" s="91"/>
      <c r="F3276" s="91" t="s">
        <v>24769</v>
      </c>
      <c r="G3276" s="91"/>
    </row>
    <row r="3277">
      <c r="A3277" s="9" t="s">
        <v>368</v>
      </c>
      <c r="B3277" s="18" t="s">
        <v>368</v>
      </c>
      <c r="C3277" s="9"/>
      <c r="D3277" s="91"/>
      <c r="E3277" s="91" t="s">
        <v>24770</v>
      </c>
      <c r="F3277" s="91" t="s">
        <v>24771</v>
      </c>
      <c r="G3277" s="91"/>
    </row>
    <row r="3278">
      <c r="A3278" s="9" t="s">
        <v>368</v>
      </c>
      <c r="B3278" s="18" t="s">
        <v>368</v>
      </c>
      <c r="C3278" s="9"/>
      <c r="D3278" s="91"/>
      <c r="E3278" s="91" t="s">
        <v>24772</v>
      </c>
      <c r="F3278" s="91" t="s">
        <v>24666</v>
      </c>
      <c r="G3278" s="91"/>
    </row>
    <row r="3279">
      <c r="A3279" s="9" t="s">
        <v>368</v>
      </c>
      <c r="B3279" s="18" t="s">
        <v>368</v>
      </c>
      <c r="C3279" s="9"/>
      <c r="D3279" s="91"/>
      <c r="E3279" s="91" t="s">
        <v>7585</v>
      </c>
      <c r="F3279" s="91" t="s">
        <v>24670</v>
      </c>
      <c r="G3279" s="91"/>
    </row>
    <row r="3280">
      <c r="A3280" s="1" t="s">
        <v>24773</v>
      </c>
    </row>
    <row r="3281">
      <c r="A3281" s="9" t="s">
        <v>2562</v>
      </c>
      <c r="B3281" s="18" t="s">
        <v>2563</v>
      </c>
      <c r="C3281" s="9"/>
      <c r="D3281" s="9"/>
      <c r="E3281" s="9"/>
      <c r="F3281" s="9"/>
      <c r="G3281" s="9"/>
    </row>
    <row r="3282">
      <c r="A3282" s="9" t="s">
        <v>388</v>
      </c>
      <c r="B3282" s="18" t="s">
        <v>1006</v>
      </c>
      <c r="C3282" s="9" t="s">
        <v>2106</v>
      </c>
      <c r="D3282" s="9" t="s">
        <v>4858</v>
      </c>
      <c r="E3282" s="9"/>
      <c r="F3282" s="9" t="s">
        <v>24774</v>
      </c>
      <c r="G3282" s="9"/>
    </row>
    <row r="3283">
      <c r="A3283" s="1" t="s">
        <v>24775</v>
      </c>
    </row>
    <row r="3284">
      <c r="A3284" s="9" t="s">
        <v>326</v>
      </c>
      <c r="B3284" s="18" t="s">
        <v>658</v>
      </c>
      <c r="C3284" s="9"/>
      <c r="D3284" s="9"/>
      <c r="E3284" s="9"/>
      <c r="F3284" s="9"/>
      <c r="G3284" s="9"/>
    </row>
    <row r="3285">
      <c r="A3285" s="1" t="s">
        <v>24776</v>
      </c>
    </row>
    <row r="3286">
      <c r="A3286" s="9" t="s">
        <v>326</v>
      </c>
      <c r="B3286" s="18" t="s">
        <v>658</v>
      </c>
      <c r="C3286" s="9" t="s">
        <v>1246</v>
      </c>
      <c r="D3286" s="9"/>
      <c r="E3286" s="9"/>
      <c r="F3286" s="9" t="s">
        <v>24777</v>
      </c>
      <c r="G3286" s="9"/>
    </row>
    <row r="3287">
      <c r="A3287" s="9" t="s">
        <v>326</v>
      </c>
      <c r="B3287" s="18" t="s">
        <v>658</v>
      </c>
      <c r="C3287" s="9" t="s">
        <v>1253</v>
      </c>
      <c r="D3287" s="9" t="s">
        <v>721</v>
      </c>
      <c r="E3287" s="9"/>
      <c r="F3287" s="9" t="s">
        <v>24778</v>
      </c>
      <c r="G3287" s="9"/>
    </row>
    <row r="3288">
      <c r="A3288" s="9" t="s">
        <v>326</v>
      </c>
      <c r="B3288" s="18" t="s">
        <v>658</v>
      </c>
      <c r="C3288" s="9" t="s">
        <v>1237</v>
      </c>
      <c r="D3288" s="9" t="s">
        <v>1238</v>
      </c>
      <c r="E3288" s="9"/>
      <c r="F3288" s="9" t="s">
        <v>24777</v>
      </c>
      <c r="G3288" s="9"/>
    </row>
    <row r="3289">
      <c r="A3289" s="9" t="s">
        <v>326</v>
      </c>
      <c r="B3289" s="18" t="s">
        <v>658</v>
      </c>
      <c r="C3289" s="9" t="s">
        <v>1244</v>
      </c>
      <c r="D3289" s="9" t="s">
        <v>1245</v>
      </c>
      <c r="E3289" s="9"/>
      <c r="F3289" s="9" t="s">
        <v>24777</v>
      </c>
      <c r="G3289" s="9"/>
    </row>
    <row r="3290">
      <c r="A3290" s="9" t="s">
        <v>1181</v>
      </c>
      <c r="B3290" s="18" t="s">
        <v>4691</v>
      </c>
      <c r="C3290" s="9"/>
      <c r="D3290" s="9" t="s">
        <v>2048</v>
      </c>
      <c r="E3290" s="9"/>
      <c r="F3290" s="9" t="s">
        <v>24779</v>
      </c>
      <c r="G3290" s="9"/>
    </row>
    <row r="3291">
      <c r="A3291" s="9" t="s">
        <v>388</v>
      </c>
      <c r="B3291" s="18" t="s">
        <v>1392</v>
      </c>
      <c r="C3291" s="9" t="s">
        <v>10275</v>
      </c>
      <c r="D3291" s="9" t="s">
        <v>2243</v>
      </c>
      <c r="E3291" s="9"/>
      <c r="F3291" s="9" t="s">
        <v>24777</v>
      </c>
      <c r="G3291" s="9"/>
    </row>
    <row r="3292">
      <c r="A3292" s="9" t="s">
        <v>1402</v>
      </c>
      <c r="B3292" s="18" t="s">
        <v>1403</v>
      </c>
      <c r="C3292" s="9" t="s">
        <v>1404</v>
      </c>
      <c r="D3292" s="9" t="s">
        <v>1407</v>
      </c>
      <c r="E3292" s="9"/>
      <c r="F3292" s="9" t="s">
        <v>24777</v>
      </c>
      <c r="G3292" s="9"/>
    </row>
    <row r="3293">
      <c r="A3293" s="1" t="s">
        <v>24780</v>
      </c>
    </row>
    <row r="3294">
      <c r="A3294" s="9" t="s">
        <v>326</v>
      </c>
      <c r="B3294" s="18" t="s">
        <v>1215</v>
      </c>
      <c r="C3294" s="9"/>
      <c r="D3294" s="9"/>
      <c r="E3294" s="9"/>
      <c r="F3294" s="9" t="s">
        <v>24781</v>
      </c>
      <c r="G3294" s="9"/>
    </row>
    <row r="3295">
      <c r="A3295" s="9" t="s">
        <v>326</v>
      </c>
      <c r="B3295" s="18" t="s">
        <v>658</v>
      </c>
      <c r="C3295" s="9" t="s">
        <v>872</v>
      </c>
      <c r="D3295" s="9" t="s">
        <v>1251</v>
      </c>
      <c r="E3295" s="9"/>
      <c r="F3295" s="9" t="s">
        <v>24782</v>
      </c>
      <c r="G3295" s="9"/>
    </row>
    <row r="3296">
      <c r="A3296" s="9" t="s">
        <v>326</v>
      </c>
      <c r="B3296" s="18" t="s">
        <v>658</v>
      </c>
      <c r="C3296" s="9" t="s">
        <v>872</v>
      </c>
      <c r="D3296" s="9" t="s">
        <v>660</v>
      </c>
      <c r="E3296" s="9"/>
      <c r="F3296" s="9" t="s">
        <v>24781</v>
      </c>
      <c r="G3296" s="9"/>
    </row>
    <row r="3297">
      <c r="A3297" s="9" t="s">
        <v>687</v>
      </c>
      <c r="B3297" s="18" t="s">
        <v>693</v>
      </c>
      <c r="C3297" s="9" t="s">
        <v>694</v>
      </c>
      <c r="D3297" s="9" t="s">
        <v>698</v>
      </c>
      <c r="E3297" s="9"/>
      <c r="F3297" s="9" t="s">
        <v>24783</v>
      </c>
      <c r="G3297" s="9"/>
    </row>
    <row r="3298">
      <c r="A3298" s="9" t="s">
        <v>687</v>
      </c>
      <c r="B3298" s="18" t="s">
        <v>693</v>
      </c>
      <c r="C3298" s="9" t="s">
        <v>702</v>
      </c>
      <c r="D3298" s="9" t="s">
        <v>4153</v>
      </c>
      <c r="E3298" s="9"/>
      <c r="F3298" s="9" t="s">
        <v>24784</v>
      </c>
      <c r="G3298" s="9"/>
    </row>
    <row r="3299">
      <c r="A3299" s="9" t="s">
        <v>687</v>
      </c>
      <c r="B3299" s="18" t="s">
        <v>693</v>
      </c>
      <c r="C3299" s="9" t="s">
        <v>1634</v>
      </c>
      <c r="D3299" s="9" t="s">
        <v>639</v>
      </c>
      <c r="E3299" s="9"/>
      <c r="F3299" s="9" t="s">
        <v>4812</v>
      </c>
      <c r="G3299" s="9"/>
    </row>
    <row r="3300">
      <c r="A3300" s="9" t="s">
        <v>636</v>
      </c>
      <c r="B3300" s="18" t="s">
        <v>24785</v>
      </c>
      <c r="C3300" s="9"/>
      <c r="D3300" s="9" t="s">
        <v>720</v>
      </c>
      <c r="E3300" s="9"/>
      <c r="F3300" s="9" t="s">
        <v>24783</v>
      </c>
      <c r="G3300" s="9"/>
    </row>
    <row r="3301">
      <c r="A3301" s="1" t="s">
        <v>24786</v>
      </c>
    </row>
    <row r="3302">
      <c r="A3302" s="9" t="s">
        <v>326</v>
      </c>
      <c r="B3302" s="18" t="s">
        <v>658</v>
      </c>
      <c r="C3302" s="9" t="s">
        <v>1244</v>
      </c>
      <c r="D3302" s="9" t="s">
        <v>1245</v>
      </c>
      <c r="E3302" s="9"/>
      <c r="F3302" s="9" t="s">
        <v>1401</v>
      </c>
      <c r="G3302" s="9"/>
    </row>
    <row r="3303">
      <c r="A3303" s="9" t="s">
        <v>326</v>
      </c>
      <c r="B3303" s="18" t="s">
        <v>658</v>
      </c>
      <c r="C3303" s="9" t="s">
        <v>872</v>
      </c>
      <c r="D3303" s="9" t="s">
        <v>660</v>
      </c>
      <c r="E3303" s="9"/>
      <c r="F3303" s="9" t="s">
        <v>24787</v>
      </c>
      <c r="G3303" s="9"/>
    </row>
    <row r="3304">
      <c r="A3304" s="9" t="s">
        <v>1181</v>
      </c>
      <c r="B3304" s="18" t="s">
        <v>4691</v>
      </c>
      <c r="C3304" s="9"/>
      <c r="D3304" s="9" t="s">
        <v>2048</v>
      </c>
      <c r="E3304" s="9"/>
      <c r="F3304" s="9" t="s">
        <v>1401</v>
      </c>
      <c r="G3304" s="9"/>
    </row>
    <row r="3305">
      <c r="A3305" s="9" t="s">
        <v>388</v>
      </c>
      <c r="B3305" s="18" t="s">
        <v>1010</v>
      </c>
      <c r="C3305" s="9" t="s">
        <v>2151</v>
      </c>
      <c r="D3305" s="9" t="s">
        <v>2152</v>
      </c>
      <c r="E3305" s="9"/>
      <c r="F3305" s="9" t="s">
        <v>24788</v>
      </c>
      <c r="G3305" s="9"/>
    </row>
    <row r="3306">
      <c r="A3306" s="9" t="s">
        <v>388</v>
      </c>
      <c r="B3306" s="18" t="s">
        <v>1010</v>
      </c>
      <c r="C3306" s="9" t="s">
        <v>2158</v>
      </c>
      <c r="D3306" s="9" t="s">
        <v>1669</v>
      </c>
      <c r="E3306" s="9"/>
      <c r="F3306" s="9" t="s">
        <v>24789</v>
      </c>
      <c r="G3306" s="9"/>
    </row>
    <row r="3307">
      <c r="A3307" s="9" t="s">
        <v>388</v>
      </c>
      <c r="B3307" s="18" t="s">
        <v>1010</v>
      </c>
      <c r="C3307" s="9"/>
      <c r="D3307" s="9" t="s">
        <v>4672</v>
      </c>
      <c r="E3307" s="9"/>
      <c r="F3307" s="9" t="s">
        <v>24790</v>
      </c>
      <c r="G3307" s="9"/>
    </row>
    <row r="3308">
      <c r="A3308" s="9" t="s">
        <v>388</v>
      </c>
      <c r="B3308" s="18" t="s">
        <v>1392</v>
      </c>
      <c r="C3308" s="9" t="s">
        <v>4709</v>
      </c>
      <c r="D3308" s="9" t="s">
        <v>1727</v>
      </c>
      <c r="E3308" s="9"/>
      <c r="F3308" s="9" t="s">
        <v>24790</v>
      </c>
      <c r="G3308" s="9"/>
    </row>
    <row r="3309">
      <c r="A3309" s="1" t="s">
        <v>24791</v>
      </c>
    </row>
    <row r="3310">
      <c r="A3310" s="9" t="s">
        <v>3529</v>
      </c>
      <c r="B3310" s="18" t="s">
        <v>3530</v>
      </c>
      <c r="C3310" s="9"/>
      <c r="D3310" s="9" t="s">
        <v>24792</v>
      </c>
      <c r="E3310" s="9"/>
      <c r="F3310" s="9" t="s">
        <v>24793</v>
      </c>
      <c r="G3310" s="9"/>
    </row>
    <row r="3311">
      <c r="A3311" s="9" t="s">
        <v>316</v>
      </c>
      <c r="B3311" s="18" t="s">
        <v>1450</v>
      </c>
      <c r="C3311" s="9" t="s">
        <v>15002</v>
      </c>
      <c r="D3311" s="9" t="s">
        <v>24794</v>
      </c>
      <c r="E3311" s="9"/>
      <c r="F3311" s="9" t="s">
        <v>24795</v>
      </c>
      <c r="G3311" s="9"/>
    </row>
    <row r="3312">
      <c r="A3312" s="9" t="s">
        <v>2463</v>
      </c>
      <c r="B3312" s="18" t="s">
        <v>2464</v>
      </c>
      <c r="C3312" s="105" t="s">
        <v>150</v>
      </c>
      <c r="D3312" s="105" t="s">
        <v>4121</v>
      </c>
      <c r="E3312" s="9"/>
      <c r="F3312" s="9" t="s">
        <v>24796</v>
      </c>
      <c r="G3312" s="9"/>
    </row>
    <row r="3313">
      <c r="A3313" s="9" t="s">
        <v>326</v>
      </c>
      <c r="B3313" s="18" t="s">
        <v>1206</v>
      </c>
      <c r="C3313" s="9" t="s">
        <v>1479</v>
      </c>
      <c r="D3313" s="9" t="s">
        <v>1482</v>
      </c>
      <c r="E3313" s="9"/>
      <c r="F3313" s="9" t="s">
        <v>24797</v>
      </c>
      <c r="G3313" s="9"/>
    </row>
    <row r="3314">
      <c r="A3314" s="9" t="s">
        <v>326</v>
      </c>
      <c r="B3314" s="18" t="s">
        <v>658</v>
      </c>
      <c r="C3314" s="9" t="s">
        <v>1246</v>
      </c>
      <c r="D3314" s="9"/>
      <c r="E3314" s="9" t="s">
        <v>14031</v>
      </c>
      <c r="F3314" s="9"/>
      <c r="G3314" s="9"/>
    </row>
    <row r="3315">
      <c r="A3315" s="9" t="s">
        <v>4540</v>
      </c>
      <c r="B3315" s="18" t="s">
        <v>24798</v>
      </c>
      <c r="C3315" s="9"/>
      <c r="D3315" s="9"/>
      <c r="E3315" s="9" t="s">
        <v>8502</v>
      </c>
      <c r="F3315" s="9" t="s">
        <v>24799</v>
      </c>
      <c r="G3315" s="9"/>
    </row>
    <row r="3316">
      <c r="A3316" s="9" t="s">
        <v>24800</v>
      </c>
      <c r="B3316" s="18" t="s">
        <v>24801</v>
      </c>
      <c r="C3316" s="9"/>
      <c r="D3316" s="9"/>
      <c r="E3316" s="9" t="s">
        <v>9411</v>
      </c>
      <c r="F3316" s="9" t="s">
        <v>24797</v>
      </c>
      <c r="G3316" s="9"/>
    </row>
    <row r="3317">
      <c r="A3317" s="9" t="s">
        <v>3581</v>
      </c>
      <c r="B3317" s="18" t="s">
        <v>3582</v>
      </c>
      <c r="C3317" s="9"/>
      <c r="D3317" s="9"/>
      <c r="E3317" s="9"/>
      <c r="F3317" s="9" t="s">
        <v>24797</v>
      </c>
      <c r="G3317" s="9"/>
    </row>
    <row r="3318">
      <c r="A3318" s="9" t="s">
        <v>2562</v>
      </c>
      <c r="B3318" s="18" t="s">
        <v>2563</v>
      </c>
      <c r="C3318" s="9" t="s">
        <v>24802</v>
      </c>
      <c r="D3318" s="9" t="s">
        <v>4143</v>
      </c>
      <c r="E3318" s="9"/>
      <c r="F3318" s="9" t="s">
        <v>24803</v>
      </c>
      <c r="G3318" s="9"/>
    </row>
    <row r="3319">
      <c r="A3319" s="9" t="s">
        <v>2562</v>
      </c>
      <c r="B3319" s="18" t="s">
        <v>2563</v>
      </c>
      <c r="C3319" s="9"/>
      <c r="D3319" s="9"/>
      <c r="E3319" s="9"/>
      <c r="F3319" s="9" t="s">
        <v>24804</v>
      </c>
      <c r="G3319" s="9"/>
    </row>
    <row r="3320">
      <c r="A3320" s="9" t="s">
        <v>2347</v>
      </c>
      <c r="B3320" s="18" t="s">
        <v>17913</v>
      </c>
      <c r="C3320" s="9"/>
      <c r="D3320" s="9"/>
      <c r="E3320" s="9"/>
      <c r="F3320" s="9" t="s">
        <v>24805</v>
      </c>
      <c r="G3320" s="9"/>
    </row>
    <row r="3321">
      <c r="A3321" s="19" t="s">
        <v>687</v>
      </c>
      <c r="B3321" s="292" t="s">
        <v>1293</v>
      </c>
      <c r="C3321" s="19" t="s">
        <v>1294</v>
      </c>
      <c r="D3321" s="19" t="s">
        <v>24806</v>
      </c>
      <c r="E3321" s="19"/>
      <c r="F3321" s="19" t="s">
        <v>24797</v>
      </c>
      <c r="G3321" s="19"/>
    </row>
    <row r="3322">
      <c r="A3322" s="9" t="s">
        <v>687</v>
      </c>
      <c r="B3322" s="18" t="s">
        <v>2651</v>
      </c>
      <c r="C3322" s="9" t="s">
        <v>2661</v>
      </c>
      <c r="D3322" s="9" t="s">
        <v>24807</v>
      </c>
      <c r="E3322" s="9"/>
      <c r="F3322" s="9" t="s">
        <v>24808</v>
      </c>
      <c r="G3322" s="9"/>
    </row>
    <row r="3323">
      <c r="A3323" s="9" t="s">
        <v>687</v>
      </c>
      <c r="B3323" s="18" t="s">
        <v>2651</v>
      </c>
      <c r="C3323" s="9"/>
      <c r="D3323" s="9"/>
      <c r="E3323" s="9" t="s">
        <v>24809</v>
      </c>
      <c r="F3323" s="9" t="s">
        <v>24808</v>
      </c>
      <c r="G3323" s="9"/>
    </row>
    <row r="3324">
      <c r="A3324" s="9" t="s">
        <v>687</v>
      </c>
      <c r="B3324" s="18" t="s">
        <v>693</v>
      </c>
      <c r="C3324" s="9" t="s">
        <v>955</v>
      </c>
      <c r="D3324" s="9" t="s">
        <v>24810</v>
      </c>
      <c r="E3324" s="9"/>
      <c r="F3324" s="9" t="s">
        <v>24811</v>
      </c>
      <c r="G3324" s="9"/>
    </row>
    <row r="3325">
      <c r="A3325" s="9" t="s">
        <v>687</v>
      </c>
      <c r="B3325" s="18" t="s">
        <v>693</v>
      </c>
      <c r="C3325" s="9" t="s">
        <v>702</v>
      </c>
      <c r="D3325" s="9" t="s">
        <v>837</v>
      </c>
      <c r="E3325" s="9"/>
      <c r="F3325" s="9" t="s">
        <v>24812</v>
      </c>
      <c r="G3325" s="9"/>
    </row>
    <row r="3326">
      <c r="A3326" s="9" t="s">
        <v>687</v>
      </c>
      <c r="B3326" s="18" t="s">
        <v>693</v>
      </c>
      <c r="C3326" s="9" t="s">
        <v>715</v>
      </c>
      <c r="D3326" s="9" t="s">
        <v>720</v>
      </c>
      <c r="E3326" s="9"/>
      <c r="F3326" s="9" t="s">
        <v>24813</v>
      </c>
      <c r="G3326" s="9"/>
    </row>
    <row r="3327">
      <c r="A3327" s="9" t="s">
        <v>687</v>
      </c>
      <c r="B3327" s="18" t="s">
        <v>693</v>
      </c>
      <c r="C3327" s="9" t="s">
        <v>715</v>
      </c>
      <c r="D3327" s="9" t="s">
        <v>721</v>
      </c>
      <c r="E3327" s="9"/>
      <c r="F3327" s="9" t="s">
        <v>24814</v>
      </c>
      <c r="G3327" s="9"/>
    </row>
    <row r="3328">
      <c r="A3328" s="9" t="s">
        <v>687</v>
      </c>
      <c r="B3328" s="18" t="s">
        <v>693</v>
      </c>
      <c r="C3328" s="9" t="s">
        <v>715</v>
      </c>
      <c r="D3328" s="9" t="s">
        <v>1616</v>
      </c>
      <c r="E3328" s="9"/>
      <c r="F3328" s="9" t="s">
        <v>24815</v>
      </c>
      <c r="G3328" s="9"/>
    </row>
    <row r="3329">
      <c r="A3329" s="9" t="s">
        <v>687</v>
      </c>
      <c r="B3329" s="18" t="s">
        <v>693</v>
      </c>
      <c r="C3329" s="9" t="s">
        <v>715</v>
      </c>
      <c r="D3329" s="9" t="s">
        <v>3240</v>
      </c>
      <c r="E3329" s="9"/>
      <c r="F3329" s="9" t="s">
        <v>24816</v>
      </c>
      <c r="G3329" s="9"/>
    </row>
    <row r="3330">
      <c r="A3330" s="9" t="s">
        <v>687</v>
      </c>
      <c r="B3330" s="18" t="s">
        <v>693</v>
      </c>
      <c r="C3330" s="9" t="s">
        <v>1617</v>
      </c>
      <c r="D3330" s="9" t="s">
        <v>1536</v>
      </c>
      <c r="E3330" s="9"/>
      <c r="F3330" s="9" t="s">
        <v>24817</v>
      </c>
      <c r="G3330" s="9"/>
    </row>
    <row r="3331">
      <c r="A3331" s="9" t="s">
        <v>3687</v>
      </c>
      <c r="B3331" s="18" t="s">
        <v>3688</v>
      </c>
      <c r="C3331" s="9"/>
      <c r="D3331" s="9" t="s">
        <v>1313</v>
      </c>
      <c r="E3331" s="9"/>
      <c r="F3331" s="9" t="s">
        <v>24818</v>
      </c>
      <c r="G3331" s="9"/>
    </row>
    <row r="3332">
      <c r="A3332" s="9" t="s">
        <v>3687</v>
      </c>
      <c r="B3332" s="18" t="s">
        <v>3688</v>
      </c>
      <c r="C3332" s="9"/>
      <c r="D3332" s="9" t="s">
        <v>721</v>
      </c>
      <c r="E3332" s="9"/>
      <c r="F3332" s="9" t="s">
        <v>24819</v>
      </c>
      <c r="G3332" s="9"/>
    </row>
    <row r="3333">
      <c r="A3333" s="9" t="s">
        <v>3687</v>
      </c>
      <c r="B3333" s="18" t="s">
        <v>3688</v>
      </c>
      <c r="C3333" s="9"/>
      <c r="D3333" s="9" t="s">
        <v>24820</v>
      </c>
      <c r="E3333" s="9"/>
      <c r="F3333" s="9" t="s">
        <v>24821</v>
      </c>
      <c r="G3333" s="9"/>
    </row>
    <row r="3334">
      <c r="A3334" s="9" t="s">
        <v>3687</v>
      </c>
      <c r="B3334" s="18" t="s">
        <v>3688</v>
      </c>
      <c r="C3334" s="9"/>
      <c r="D3334" s="9" t="s">
        <v>24822</v>
      </c>
      <c r="E3334" s="9"/>
      <c r="F3334" s="9" t="s">
        <v>24793</v>
      </c>
      <c r="G3334" s="9"/>
    </row>
    <row r="3335">
      <c r="A3335" s="9" t="s">
        <v>3687</v>
      </c>
      <c r="B3335" s="18" t="s">
        <v>3688</v>
      </c>
      <c r="C3335" s="9"/>
      <c r="D3335" s="9" t="s">
        <v>3697</v>
      </c>
      <c r="E3335" s="9"/>
      <c r="F3335" s="9" t="s">
        <v>24805</v>
      </c>
      <c r="G3335" s="9"/>
    </row>
    <row r="3336">
      <c r="A3336" s="9" t="s">
        <v>3687</v>
      </c>
      <c r="B3336" s="18" t="s">
        <v>3688</v>
      </c>
      <c r="C3336" s="9"/>
      <c r="D3336" s="9" t="s">
        <v>8502</v>
      </c>
      <c r="E3336" s="9"/>
      <c r="F3336" s="9" t="s">
        <v>24823</v>
      </c>
      <c r="G3336" s="9"/>
    </row>
    <row r="3337">
      <c r="A3337" s="9" t="s">
        <v>3687</v>
      </c>
      <c r="B3337" s="18" t="s">
        <v>3688</v>
      </c>
      <c r="C3337" s="9"/>
      <c r="D3337" s="9" t="s">
        <v>10030</v>
      </c>
      <c r="E3337" s="9"/>
      <c r="F3337" s="9" t="s">
        <v>24824</v>
      </c>
      <c r="G3337" s="9"/>
    </row>
    <row r="3338">
      <c r="A3338" s="9" t="s">
        <v>3687</v>
      </c>
      <c r="B3338" s="18" t="s">
        <v>3688</v>
      </c>
      <c r="C3338" s="9"/>
      <c r="D3338" s="9" t="s">
        <v>24825</v>
      </c>
      <c r="E3338" s="9"/>
      <c r="F3338" s="9" t="s">
        <v>24826</v>
      </c>
      <c r="G3338" s="9"/>
    </row>
    <row r="3339">
      <c r="A3339" s="9" t="s">
        <v>3687</v>
      </c>
      <c r="B3339" s="18" t="s">
        <v>3688</v>
      </c>
      <c r="C3339" s="9" t="s">
        <v>3422</v>
      </c>
      <c r="D3339" s="9" t="s">
        <v>24827</v>
      </c>
      <c r="E3339" s="9"/>
      <c r="F3339" s="9" t="s">
        <v>24805</v>
      </c>
      <c r="G3339" s="9"/>
    </row>
    <row r="3340">
      <c r="A3340" s="9" t="s">
        <v>24828</v>
      </c>
      <c r="B3340" s="18" t="s">
        <v>24829</v>
      </c>
      <c r="C3340" s="9"/>
      <c r="D3340" s="9" t="s">
        <v>837</v>
      </c>
      <c r="E3340" s="9"/>
      <c r="F3340" s="9" t="s">
        <v>24808</v>
      </c>
      <c r="G3340" s="9"/>
    </row>
    <row r="3341">
      <c r="A3341" s="9" t="s">
        <v>24828</v>
      </c>
      <c r="B3341" s="18" t="s">
        <v>24829</v>
      </c>
      <c r="C3341" s="9"/>
      <c r="D3341" s="9" t="s">
        <v>1590</v>
      </c>
      <c r="E3341" s="9"/>
      <c r="F3341" s="9" t="s">
        <v>24808</v>
      </c>
      <c r="G3341" s="9"/>
    </row>
    <row r="3342">
      <c r="A3342" s="9" t="s">
        <v>988</v>
      </c>
      <c r="B3342" s="18" t="s">
        <v>994</v>
      </c>
      <c r="C3342" s="9" t="s">
        <v>24830</v>
      </c>
      <c r="D3342" s="9" t="s">
        <v>1335</v>
      </c>
      <c r="E3342" s="9" t="s">
        <v>1334</v>
      </c>
      <c r="F3342" s="9" t="s">
        <v>24831</v>
      </c>
      <c r="G3342" s="9"/>
    </row>
    <row r="3343">
      <c r="A3343" s="9" t="s">
        <v>388</v>
      </c>
      <c r="B3343" s="18" t="s">
        <v>1010</v>
      </c>
      <c r="C3343" s="9" t="s">
        <v>10096</v>
      </c>
      <c r="D3343" s="9" t="s">
        <v>24832</v>
      </c>
      <c r="E3343" s="9"/>
      <c r="F3343" s="9" t="s">
        <v>24803</v>
      </c>
      <c r="G3343" s="9"/>
    </row>
    <row r="3344">
      <c r="A3344" s="9" t="s">
        <v>1016</v>
      </c>
      <c r="B3344" s="18" t="s">
        <v>1782</v>
      </c>
      <c r="C3344" s="9" t="s">
        <v>1803</v>
      </c>
      <c r="D3344" s="9" t="s">
        <v>1810</v>
      </c>
      <c r="E3344" s="9"/>
      <c r="F3344" s="9" t="s">
        <v>24833</v>
      </c>
      <c r="G3344" s="9"/>
    </row>
    <row r="3345">
      <c r="A3345" s="9" t="s">
        <v>1016</v>
      </c>
      <c r="B3345" s="18" t="s">
        <v>1782</v>
      </c>
      <c r="C3345" s="9" t="s">
        <v>1803</v>
      </c>
      <c r="D3345" s="9" t="s">
        <v>1823</v>
      </c>
      <c r="E3345" s="9"/>
      <c r="F3345" s="9" t="s">
        <v>24834</v>
      </c>
      <c r="G3345" s="9"/>
    </row>
    <row r="3346">
      <c r="A3346" s="9" t="s">
        <v>636</v>
      </c>
      <c r="B3346" s="18" t="s">
        <v>637</v>
      </c>
      <c r="C3346" s="9" t="s">
        <v>1055</v>
      </c>
      <c r="D3346" s="9" t="s">
        <v>726</v>
      </c>
      <c r="E3346" s="9"/>
      <c r="F3346" s="9" t="s">
        <v>24835</v>
      </c>
      <c r="G3346" s="9"/>
    </row>
    <row r="3347">
      <c r="A3347" s="9" t="s">
        <v>636</v>
      </c>
      <c r="B3347" s="18" t="s">
        <v>637</v>
      </c>
      <c r="C3347" s="9" t="s">
        <v>24836</v>
      </c>
      <c r="D3347" s="9" t="s">
        <v>639</v>
      </c>
      <c r="E3347" s="9"/>
      <c r="F3347" s="9" t="s">
        <v>24833</v>
      </c>
      <c r="G3347" s="9"/>
    </row>
    <row r="3348">
      <c r="A3348" s="9" t="s">
        <v>636</v>
      </c>
      <c r="B3348" s="18" t="s">
        <v>744</v>
      </c>
      <c r="C3348" s="9" t="s">
        <v>1076</v>
      </c>
      <c r="D3348" s="9" t="s">
        <v>1077</v>
      </c>
      <c r="E3348" s="9"/>
      <c r="F3348" s="9" t="s">
        <v>24817</v>
      </c>
      <c r="G3348" s="9"/>
    </row>
    <row r="3349">
      <c r="A3349" s="9" t="s">
        <v>636</v>
      </c>
      <c r="B3349" s="18" t="s">
        <v>1926</v>
      </c>
      <c r="C3349" s="9" t="s">
        <v>2945</v>
      </c>
      <c r="D3349" s="9" t="s">
        <v>2946</v>
      </c>
      <c r="E3349" s="9"/>
      <c r="F3349" s="9" t="s">
        <v>24817</v>
      </c>
      <c r="G3349" s="9"/>
    </row>
    <row r="3350">
      <c r="A3350" s="9" t="s">
        <v>636</v>
      </c>
      <c r="B3350" s="18" t="s">
        <v>763</v>
      </c>
      <c r="C3350" s="9" t="s">
        <v>1087</v>
      </c>
      <c r="D3350" s="9" t="s">
        <v>4094</v>
      </c>
      <c r="E3350" s="9"/>
      <c r="F3350" s="9" t="s">
        <v>24833</v>
      </c>
      <c r="G3350" s="9"/>
    </row>
    <row r="3351">
      <c r="A3351" s="9" t="s">
        <v>636</v>
      </c>
      <c r="B3351" s="18" t="s">
        <v>763</v>
      </c>
      <c r="C3351" s="9" t="s">
        <v>1087</v>
      </c>
      <c r="D3351" s="9" t="s">
        <v>2976</v>
      </c>
      <c r="E3351" s="9"/>
      <c r="F3351" s="9" t="s">
        <v>24837</v>
      </c>
      <c r="G3351" s="9"/>
    </row>
    <row r="3352">
      <c r="A3352" s="9" t="s">
        <v>636</v>
      </c>
      <c r="B3352" s="18" t="s">
        <v>763</v>
      </c>
      <c r="C3352" s="9" t="s">
        <v>767</v>
      </c>
      <c r="D3352" s="9" t="s">
        <v>768</v>
      </c>
      <c r="E3352" s="9"/>
      <c r="F3352" s="9" t="s">
        <v>24817</v>
      </c>
      <c r="G3352" s="9"/>
    </row>
    <row r="3353">
      <c r="A3353" s="9" t="s">
        <v>1107</v>
      </c>
      <c r="B3353" s="18" t="s">
        <v>1108</v>
      </c>
      <c r="C3353" s="9" t="s">
        <v>2984</v>
      </c>
      <c r="D3353" s="9" t="s">
        <v>1867</v>
      </c>
      <c r="E3353" s="9"/>
      <c r="F3353" s="9" t="s">
        <v>24817</v>
      </c>
      <c r="G3353" s="9"/>
    </row>
    <row r="3354">
      <c r="A3354" s="9" t="s">
        <v>1107</v>
      </c>
      <c r="B3354" s="18" t="s">
        <v>1108</v>
      </c>
      <c r="C3354" s="9" t="s">
        <v>2984</v>
      </c>
      <c r="D3354" s="9" t="s">
        <v>24838</v>
      </c>
      <c r="E3354" s="9"/>
      <c r="F3354" s="9" t="s">
        <v>24839</v>
      </c>
      <c r="G3354" s="9"/>
    </row>
    <row r="3355">
      <c r="A3355" s="9" t="s">
        <v>3368</v>
      </c>
      <c r="B3355" s="18" t="s">
        <v>3369</v>
      </c>
      <c r="C3355" s="9" t="s">
        <v>3375</v>
      </c>
      <c r="D3355" s="9" t="s">
        <v>18024</v>
      </c>
      <c r="E3355" s="9"/>
      <c r="F3355" s="9" t="s">
        <v>24817</v>
      </c>
      <c r="G3355" s="9"/>
    </row>
    <row r="3356">
      <c r="A3356" s="9" t="s">
        <v>3368</v>
      </c>
      <c r="B3356" s="18" t="s">
        <v>3369</v>
      </c>
      <c r="C3356" s="9" t="s">
        <v>3375</v>
      </c>
      <c r="D3356" s="9" t="s">
        <v>18793</v>
      </c>
      <c r="E3356" s="9"/>
      <c r="F3356" s="9" t="s">
        <v>24811</v>
      </c>
      <c r="G3356" s="9"/>
    </row>
    <row r="3357">
      <c r="A3357" s="9" t="s">
        <v>3368</v>
      </c>
      <c r="B3357" s="18" t="s">
        <v>3369</v>
      </c>
      <c r="C3357" s="9" t="s">
        <v>3375</v>
      </c>
      <c r="D3357" s="9" t="s">
        <v>24840</v>
      </c>
      <c r="E3357" s="9"/>
      <c r="F3357" s="9" t="s">
        <v>24797</v>
      </c>
      <c r="G3357" s="9"/>
    </row>
    <row r="3358">
      <c r="A3358" s="9" t="s">
        <v>1402</v>
      </c>
      <c r="B3358" s="18" t="s">
        <v>1403</v>
      </c>
      <c r="C3358" s="9"/>
      <c r="D3358" s="9"/>
      <c r="E3358" s="9"/>
      <c r="F3358" s="9" t="s">
        <v>24841</v>
      </c>
      <c r="G3358" s="9"/>
    </row>
    <row r="3359">
      <c r="A3359" s="67" t="s">
        <v>366</v>
      </c>
    </row>
    <row r="3360">
      <c r="A3360" s="9" t="s">
        <v>368</v>
      </c>
      <c r="B3360" s="18" t="s">
        <v>368</v>
      </c>
      <c r="C3360" s="9"/>
      <c r="D3360" s="9"/>
      <c r="E3360" s="9" t="s">
        <v>3468</v>
      </c>
      <c r="F3360" s="9" t="s">
        <v>24808</v>
      </c>
      <c r="G3360" s="9"/>
    </row>
    <row r="3361">
      <c r="A3361" s="9" t="s">
        <v>368</v>
      </c>
      <c r="B3361" s="18" t="s">
        <v>368</v>
      </c>
      <c r="C3361" s="9"/>
      <c r="D3361" s="161"/>
      <c r="E3361" s="9" t="s">
        <v>24842</v>
      </c>
      <c r="F3361" s="9" t="s">
        <v>24843</v>
      </c>
      <c r="G3361" s="9"/>
    </row>
    <row r="3362">
      <c r="A3362" s="17"/>
    </row>
    <row r="3363">
      <c r="A3363" s="15"/>
    </row>
    <row r="3366">
      <c r="A3366" s="17"/>
      <c r="B3366" s="17"/>
      <c r="C3366" s="17"/>
      <c r="D3366" s="17"/>
      <c r="E3366" s="17"/>
      <c r="F3366" s="17"/>
      <c r="G3366" s="17"/>
    </row>
    <row r="3367">
      <c r="A3367" s="38" t="s">
        <v>19889</v>
      </c>
    </row>
    <row r="3368">
      <c r="A3368" s="17"/>
      <c r="B3368" s="17"/>
      <c r="C3368" s="17"/>
      <c r="D3368" s="17"/>
      <c r="E3368" s="17"/>
      <c r="F3368" s="17"/>
      <c r="G3368" s="17"/>
    </row>
    <row r="3369">
      <c r="A3369" s="190" t="s">
        <v>24844</v>
      </c>
    </row>
    <row r="3370">
      <c r="A3370" s="10" t="s">
        <v>316</v>
      </c>
      <c r="B3370" s="38" t="s">
        <v>24845</v>
      </c>
      <c r="C3370" s="10" t="s">
        <v>24846</v>
      </c>
      <c r="D3370" s="10" t="s">
        <v>24847</v>
      </c>
      <c r="E3370" s="10" t="s">
        <v>24848</v>
      </c>
      <c r="F3370" s="10" t="s">
        <v>24849</v>
      </c>
      <c r="G3370" s="15"/>
    </row>
    <row r="3371">
      <c r="A3371" s="10" t="s">
        <v>230</v>
      </c>
      <c r="B3371" s="38" t="s">
        <v>240</v>
      </c>
      <c r="C3371" s="10" t="s">
        <v>244</v>
      </c>
      <c r="D3371" s="10" t="s">
        <v>13566</v>
      </c>
      <c r="E3371" s="10"/>
      <c r="F3371" s="10" t="s">
        <v>24850</v>
      </c>
      <c r="G3371" s="15"/>
    </row>
    <row r="3372">
      <c r="A3372" s="10" t="s">
        <v>230</v>
      </c>
      <c r="B3372" s="38" t="s">
        <v>240</v>
      </c>
      <c r="C3372" s="10" t="s">
        <v>244</v>
      </c>
      <c r="D3372" s="10" t="s">
        <v>24851</v>
      </c>
      <c r="E3372" s="10"/>
      <c r="F3372" s="10" t="s">
        <v>24852</v>
      </c>
      <c r="G3372" s="15"/>
    </row>
    <row r="3373">
      <c r="A3373" s="190" t="s">
        <v>24853</v>
      </c>
    </row>
    <row r="3374">
      <c r="A3374" s="10" t="s">
        <v>24854</v>
      </c>
      <c r="B3374" s="38" t="s">
        <v>24855</v>
      </c>
      <c r="C3374" s="10"/>
      <c r="D3374" s="10"/>
      <c r="E3374" s="10"/>
      <c r="F3374" s="10" t="s">
        <v>24856</v>
      </c>
      <c r="G3374" s="15"/>
    </row>
    <row r="3375">
      <c r="A3375" s="10" t="s">
        <v>24857</v>
      </c>
      <c r="B3375" s="38" t="s">
        <v>24858</v>
      </c>
      <c r="C3375" s="10"/>
      <c r="D3375" s="10" t="s">
        <v>24859</v>
      </c>
      <c r="E3375" s="10"/>
      <c r="F3375" s="10" t="s">
        <v>24860</v>
      </c>
      <c r="G3375" s="15"/>
    </row>
    <row r="3376">
      <c r="A3376" s="10" t="s">
        <v>687</v>
      </c>
      <c r="B3376" s="38" t="s">
        <v>1306</v>
      </c>
      <c r="C3376" s="10" t="s">
        <v>2690</v>
      </c>
      <c r="D3376" s="10" t="s">
        <v>19107</v>
      </c>
      <c r="E3376" s="10"/>
      <c r="F3376" s="10" t="s">
        <v>24861</v>
      </c>
      <c r="G3376" s="15"/>
    </row>
    <row r="3377">
      <c r="A3377" s="10" t="s">
        <v>1016</v>
      </c>
      <c r="B3377" s="38" t="s">
        <v>5628</v>
      </c>
      <c r="C3377" s="10" t="s">
        <v>5849</v>
      </c>
      <c r="D3377" s="10" t="s">
        <v>24862</v>
      </c>
      <c r="E3377" s="10"/>
      <c r="F3377" s="10" t="s">
        <v>24863</v>
      </c>
      <c r="G3377" s="15"/>
    </row>
    <row r="3378">
      <c r="A3378" s="10" t="s">
        <v>234</v>
      </c>
      <c r="B3378" s="38" t="s">
        <v>24864</v>
      </c>
      <c r="C3378" s="10" t="s">
        <v>24865</v>
      </c>
      <c r="D3378" s="10" t="s">
        <v>24866</v>
      </c>
      <c r="E3378" s="10"/>
      <c r="F3378" s="10" t="s">
        <v>24856</v>
      </c>
      <c r="G3378" s="15"/>
    </row>
    <row r="3379">
      <c r="A3379" s="190" t="s">
        <v>24867</v>
      </c>
    </row>
    <row r="3380">
      <c r="A3380" s="10" t="s">
        <v>24868</v>
      </c>
      <c r="B3380" s="38" t="s">
        <v>24869</v>
      </c>
      <c r="C3380" s="10"/>
      <c r="D3380" s="10"/>
      <c r="E3380" s="10"/>
      <c r="F3380" s="10" t="s">
        <v>24870</v>
      </c>
      <c r="G3380" s="15"/>
    </row>
    <row r="3381">
      <c r="A3381" s="10" t="s">
        <v>388</v>
      </c>
      <c r="B3381" s="38" t="s">
        <v>1006</v>
      </c>
      <c r="C3381" s="10" t="s">
        <v>2106</v>
      </c>
      <c r="D3381" s="10" t="s">
        <v>7503</v>
      </c>
      <c r="E3381" s="10"/>
      <c r="F3381" s="10" t="s">
        <v>24871</v>
      </c>
      <c r="G3381" s="15"/>
    </row>
    <row r="3382">
      <c r="A3382" s="10" t="s">
        <v>1402</v>
      </c>
      <c r="B3382" s="38" t="s">
        <v>1403</v>
      </c>
      <c r="C3382" s="10"/>
      <c r="D3382" s="10"/>
      <c r="E3382" s="10"/>
      <c r="F3382" s="10" t="s">
        <v>24872</v>
      </c>
      <c r="G3382" s="15"/>
    </row>
    <row r="3383">
      <c r="A3383" s="190" t="s">
        <v>24873</v>
      </c>
    </row>
    <row r="3384">
      <c r="A3384" s="10" t="s">
        <v>234</v>
      </c>
      <c r="B3384" s="38" t="s">
        <v>3043</v>
      </c>
      <c r="C3384" s="10" t="s">
        <v>3059</v>
      </c>
      <c r="D3384" s="10" t="s">
        <v>24874</v>
      </c>
      <c r="E3384" s="10"/>
      <c r="F3384" s="10" t="s">
        <v>24875</v>
      </c>
      <c r="G3384" s="15"/>
    </row>
    <row r="3385">
      <c r="A3385" s="190" t="s">
        <v>24876</v>
      </c>
    </row>
    <row r="3386">
      <c r="A3386" s="10" t="s">
        <v>326</v>
      </c>
      <c r="B3386" s="38" t="s">
        <v>658</v>
      </c>
      <c r="C3386" s="9" t="s">
        <v>872</v>
      </c>
      <c r="D3386" s="9" t="s">
        <v>660</v>
      </c>
      <c r="E3386" s="10"/>
      <c r="F3386" s="10" t="s">
        <v>24877</v>
      </c>
      <c r="G3386" s="15"/>
    </row>
    <row r="3387">
      <c r="A3387" s="10" t="s">
        <v>2562</v>
      </c>
      <c r="B3387" s="38" t="s">
        <v>2563</v>
      </c>
      <c r="C3387" s="10" t="s">
        <v>2564</v>
      </c>
      <c r="D3387" s="10" t="s">
        <v>2571</v>
      </c>
      <c r="E3387" s="10" t="s">
        <v>3205</v>
      </c>
      <c r="F3387" s="10" t="s">
        <v>24878</v>
      </c>
      <c r="G3387" s="15"/>
    </row>
    <row r="3388">
      <c r="A3388" s="10" t="s">
        <v>2562</v>
      </c>
      <c r="B3388" s="38" t="s">
        <v>2592</v>
      </c>
      <c r="C3388" s="10" t="s">
        <v>2593</v>
      </c>
      <c r="D3388" s="10" t="s">
        <v>24879</v>
      </c>
      <c r="E3388" s="10"/>
      <c r="F3388" s="10" t="s">
        <v>24880</v>
      </c>
      <c r="G3388" s="15"/>
    </row>
    <row r="3389">
      <c r="A3389" s="10" t="s">
        <v>2562</v>
      </c>
      <c r="B3389" s="38" t="s">
        <v>2592</v>
      </c>
      <c r="C3389" s="10" t="s">
        <v>24881</v>
      </c>
      <c r="D3389" s="10" t="s">
        <v>24882</v>
      </c>
      <c r="E3389" s="10"/>
      <c r="F3389" s="10" t="s">
        <v>24883</v>
      </c>
      <c r="G3389" s="15"/>
    </row>
    <row r="3390">
      <c r="A3390" s="10" t="s">
        <v>687</v>
      </c>
      <c r="B3390" s="38" t="s">
        <v>2648</v>
      </c>
      <c r="C3390" s="10"/>
      <c r="D3390" s="10" t="s">
        <v>2649</v>
      </c>
      <c r="E3390" s="10"/>
      <c r="F3390" s="10" t="s">
        <v>24884</v>
      </c>
      <c r="G3390" s="15"/>
    </row>
    <row r="3391">
      <c r="A3391" s="10" t="s">
        <v>388</v>
      </c>
      <c r="B3391" s="38" t="s">
        <v>1010</v>
      </c>
      <c r="C3391" s="10" t="s">
        <v>2185</v>
      </c>
      <c r="D3391" s="10" t="s">
        <v>1689</v>
      </c>
      <c r="E3391" s="10"/>
      <c r="F3391" s="10" t="s">
        <v>24885</v>
      </c>
      <c r="G3391" s="15"/>
    </row>
    <row r="3392">
      <c r="A3392" s="67" t="s">
        <v>366</v>
      </c>
    </row>
    <row r="3393">
      <c r="A3393" s="10" t="s">
        <v>687</v>
      </c>
      <c r="B3393" s="38" t="s">
        <v>2648</v>
      </c>
      <c r="C3393" s="10"/>
      <c r="D3393" s="10"/>
      <c r="E3393" s="10"/>
      <c r="F3393" s="10" t="s">
        <v>24885</v>
      </c>
      <c r="G3393" s="15"/>
    </row>
    <row r="3394">
      <c r="A3394" s="10" t="s">
        <v>248</v>
      </c>
      <c r="B3394" s="38" t="s">
        <v>368</v>
      </c>
      <c r="C3394" s="10"/>
      <c r="D3394" s="10"/>
      <c r="E3394" s="10"/>
      <c r="F3394" s="10" t="s">
        <v>24886</v>
      </c>
      <c r="G3394" s="15"/>
    </row>
    <row r="3395">
      <c r="A3395" s="10" t="s">
        <v>1402</v>
      </c>
      <c r="B3395" s="38" t="s">
        <v>1403</v>
      </c>
      <c r="C3395" s="10"/>
      <c r="D3395" s="10"/>
      <c r="E3395" s="10"/>
      <c r="F3395" s="10" t="s">
        <v>24887</v>
      </c>
      <c r="G3395" s="15"/>
    </row>
    <row r="3396">
      <c r="A3396" s="17"/>
    </row>
    <row r="3397">
      <c r="A3397" s="15"/>
    </row>
    <row r="3400">
      <c r="A3400" s="17"/>
    </row>
    <row r="3401">
      <c r="A3401" s="38" t="s">
        <v>19846</v>
      </c>
    </row>
    <row r="3402">
      <c r="A3402" s="1"/>
    </row>
    <row r="3403">
      <c r="A3403" s="190" t="s">
        <v>24888</v>
      </c>
    </row>
    <row r="3404">
      <c r="A3404" s="9" t="s">
        <v>248</v>
      </c>
      <c r="B3404" s="18" t="s">
        <v>4908</v>
      </c>
      <c r="C3404" s="9" t="s">
        <v>4233</v>
      </c>
      <c r="D3404" s="9" t="s">
        <v>11742</v>
      </c>
      <c r="E3404" s="9"/>
      <c r="F3404" s="9" t="s">
        <v>24889</v>
      </c>
      <c r="G3404" s="19"/>
    </row>
    <row r="3405">
      <c r="A3405" s="9" t="s">
        <v>248</v>
      </c>
      <c r="B3405" s="18" t="s">
        <v>4908</v>
      </c>
      <c r="C3405" s="9" t="s">
        <v>4233</v>
      </c>
      <c r="D3405" s="9" t="s">
        <v>24890</v>
      </c>
      <c r="E3405" s="9"/>
      <c r="F3405" s="9"/>
      <c r="G3405" s="19"/>
    </row>
    <row r="3406">
      <c r="A3406" s="9" t="s">
        <v>248</v>
      </c>
      <c r="B3406" s="18" t="s">
        <v>4908</v>
      </c>
      <c r="C3406" s="9" t="s">
        <v>4233</v>
      </c>
      <c r="D3406" s="9" t="s">
        <v>4909</v>
      </c>
      <c r="E3406" s="9"/>
      <c r="F3406" s="9" t="s">
        <v>24891</v>
      </c>
      <c r="G3406" s="19"/>
    </row>
    <row r="3407">
      <c r="A3407" s="9" t="s">
        <v>248</v>
      </c>
      <c r="B3407" s="18" t="s">
        <v>4908</v>
      </c>
      <c r="C3407" s="9" t="s">
        <v>4233</v>
      </c>
      <c r="D3407" s="9" t="s">
        <v>24892</v>
      </c>
      <c r="E3407" s="9"/>
      <c r="F3407" s="9" t="s">
        <v>24893</v>
      </c>
      <c r="G3407" s="19"/>
    </row>
    <row r="3408">
      <c r="A3408" s="9" t="s">
        <v>248</v>
      </c>
      <c r="B3408" s="18" t="s">
        <v>4908</v>
      </c>
      <c r="C3408" s="9" t="s">
        <v>4233</v>
      </c>
      <c r="D3408" s="9" t="s">
        <v>24894</v>
      </c>
      <c r="E3408" s="9"/>
      <c r="F3408" s="9" t="s">
        <v>4610</v>
      </c>
      <c r="G3408" s="19"/>
    </row>
    <row r="3409">
      <c r="A3409" s="9" t="s">
        <v>248</v>
      </c>
      <c r="B3409" s="18" t="s">
        <v>4908</v>
      </c>
      <c r="C3409" s="9" t="s">
        <v>4513</v>
      </c>
      <c r="D3409" s="9" t="s">
        <v>24895</v>
      </c>
      <c r="E3409" s="9"/>
      <c r="F3409" s="9" t="s">
        <v>24896</v>
      </c>
      <c r="G3409" s="19"/>
    </row>
    <row r="3410">
      <c r="A3410" s="9" t="s">
        <v>248</v>
      </c>
      <c r="B3410" s="18" t="s">
        <v>4908</v>
      </c>
      <c r="C3410" s="9" t="s">
        <v>4513</v>
      </c>
      <c r="D3410" s="9" t="s">
        <v>5140</v>
      </c>
      <c r="E3410" s="9"/>
      <c r="F3410" s="9" t="s">
        <v>24897</v>
      </c>
      <c r="G3410" s="19"/>
    </row>
    <row r="3411">
      <c r="A3411" s="9" t="s">
        <v>248</v>
      </c>
      <c r="B3411" s="18" t="s">
        <v>4908</v>
      </c>
      <c r="C3411" s="9" t="s">
        <v>4513</v>
      </c>
      <c r="D3411" s="9" t="s">
        <v>6436</v>
      </c>
      <c r="E3411" s="19"/>
      <c r="F3411" s="9"/>
      <c r="G3411" s="19"/>
    </row>
    <row r="3412">
      <c r="A3412" s="9" t="s">
        <v>248</v>
      </c>
      <c r="B3412" s="18" t="s">
        <v>4908</v>
      </c>
      <c r="C3412" s="9" t="s">
        <v>4513</v>
      </c>
      <c r="D3412" s="19" t="s">
        <v>5144</v>
      </c>
      <c r="E3412" s="19"/>
      <c r="F3412" s="9" t="s">
        <v>24898</v>
      </c>
      <c r="G3412" s="19"/>
    </row>
    <row r="3413">
      <c r="A3413" s="9" t="s">
        <v>248</v>
      </c>
      <c r="B3413" s="18" t="s">
        <v>4908</v>
      </c>
      <c r="C3413" s="9" t="s">
        <v>4513</v>
      </c>
      <c r="D3413" s="19" t="s">
        <v>13214</v>
      </c>
      <c r="E3413" s="19"/>
      <c r="F3413" s="9"/>
      <c r="G3413" s="19"/>
    </row>
    <row r="3414">
      <c r="A3414" s="9" t="s">
        <v>248</v>
      </c>
      <c r="B3414" s="18" t="s">
        <v>4908</v>
      </c>
      <c r="C3414" s="9" t="s">
        <v>4513</v>
      </c>
      <c r="D3414" s="9" t="s">
        <v>24899</v>
      </c>
      <c r="E3414" s="9"/>
      <c r="F3414" s="9" t="s">
        <v>24900</v>
      </c>
      <c r="G3414" s="19"/>
    </row>
    <row r="3415">
      <c r="A3415" s="9" t="s">
        <v>248</v>
      </c>
      <c r="B3415" s="18" t="s">
        <v>4908</v>
      </c>
      <c r="C3415" s="9" t="s">
        <v>4513</v>
      </c>
      <c r="D3415" s="9" t="s">
        <v>24901</v>
      </c>
      <c r="E3415" s="9"/>
      <c r="F3415" s="9" t="s">
        <v>24902</v>
      </c>
      <c r="G3415" s="19"/>
    </row>
    <row r="3416">
      <c r="A3416" s="9" t="s">
        <v>248</v>
      </c>
      <c r="B3416" s="18" t="s">
        <v>4908</v>
      </c>
      <c r="C3416" s="9" t="s">
        <v>4513</v>
      </c>
      <c r="D3416" s="9" t="s">
        <v>11747</v>
      </c>
      <c r="E3416" s="9"/>
      <c r="F3416" s="9" t="s">
        <v>24903</v>
      </c>
      <c r="G3416" s="19"/>
    </row>
    <row r="3417">
      <c r="A3417" s="9" t="s">
        <v>248</v>
      </c>
      <c r="B3417" s="18" t="s">
        <v>4908</v>
      </c>
      <c r="C3417" s="9" t="s">
        <v>4913</v>
      </c>
      <c r="D3417" s="9" t="s">
        <v>11767</v>
      </c>
      <c r="E3417" s="9"/>
      <c r="F3417" s="9" t="s">
        <v>24904</v>
      </c>
      <c r="G3417" s="19"/>
    </row>
    <row r="3418">
      <c r="A3418" s="9" t="s">
        <v>248</v>
      </c>
      <c r="B3418" s="18" t="s">
        <v>4908</v>
      </c>
      <c r="C3418" s="9" t="s">
        <v>4913</v>
      </c>
      <c r="D3418" s="9" t="s">
        <v>7927</v>
      </c>
      <c r="E3418" s="9"/>
      <c r="F3418" s="9" t="s">
        <v>24905</v>
      </c>
      <c r="G3418" s="19"/>
    </row>
    <row r="3419">
      <c r="A3419" s="9" t="s">
        <v>248</v>
      </c>
      <c r="B3419" s="18" t="s">
        <v>4908</v>
      </c>
      <c r="C3419" s="9" t="s">
        <v>4913</v>
      </c>
      <c r="D3419" s="9" t="s">
        <v>5142</v>
      </c>
      <c r="E3419" s="9" t="s">
        <v>24906</v>
      </c>
      <c r="F3419" s="9" t="s">
        <v>24907</v>
      </c>
      <c r="G3419" s="19"/>
    </row>
    <row r="3420">
      <c r="A3420" s="9" t="s">
        <v>248</v>
      </c>
      <c r="B3420" s="18" t="s">
        <v>4908</v>
      </c>
      <c r="C3420" s="9" t="s">
        <v>4913</v>
      </c>
      <c r="D3420" s="9" t="s">
        <v>24908</v>
      </c>
      <c r="E3420" s="9"/>
      <c r="F3420" s="9" t="s">
        <v>24909</v>
      </c>
      <c r="G3420" s="19"/>
    </row>
    <row r="3421">
      <c r="A3421" s="9" t="s">
        <v>248</v>
      </c>
      <c r="B3421" s="18" t="s">
        <v>4908</v>
      </c>
      <c r="C3421" s="9" t="s">
        <v>4913</v>
      </c>
      <c r="D3421" s="9" t="s">
        <v>24910</v>
      </c>
      <c r="E3421" s="9"/>
      <c r="F3421" s="9" t="s">
        <v>24911</v>
      </c>
      <c r="G3421" s="19"/>
    </row>
    <row r="3422">
      <c r="A3422" s="9" t="s">
        <v>248</v>
      </c>
      <c r="B3422" s="18" t="s">
        <v>4908</v>
      </c>
      <c r="C3422" s="9" t="s">
        <v>4913</v>
      </c>
      <c r="D3422" s="9" t="s">
        <v>7751</v>
      </c>
      <c r="E3422" s="9"/>
      <c r="F3422" s="9" t="s">
        <v>24912</v>
      </c>
      <c r="G3422" s="19"/>
    </row>
    <row r="3423">
      <c r="A3423" s="9" t="s">
        <v>248</v>
      </c>
      <c r="B3423" s="18" t="s">
        <v>4908</v>
      </c>
      <c r="C3423" s="9" t="s">
        <v>4913</v>
      </c>
      <c r="D3423" s="9" t="s">
        <v>24913</v>
      </c>
      <c r="E3423" s="9"/>
      <c r="F3423" s="9" t="s">
        <v>24902</v>
      </c>
      <c r="G3423" s="19"/>
    </row>
    <row r="3424">
      <c r="A3424" s="9" t="s">
        <v>248</v>
      </c>
      <c r="B3424" s="18" t="s">
        <v>4908</v>
      </c>
      <c r="C3424" s="9" t="s">
        <v>4913</v>
      </c>
      <c r="D3424" s="9" t="s">
        <v>6439</v>
      </c>
      <c r="E3424" s="9"/>
      <c r="F3424" s="9" t="s">
        <v>24914</v>
      </c>
      <c r="G3424" s="19"/>
    </row>
    <row r="3425">
      <c r="A3425" s="9" t="s">
        <v>248</v>
      </c>
      <c r="B3425" s="18" t="s">
        <v>4908</v>
      </c>
      <c r="C3425" s="9" t="s">
        <v>4913</v>
      </c>
      <c r="D3425" s="9" t="s">
        <v>24915</v>
      </c>
      <c r="E3425" s="9"/>
      <c r="F3425" s="9" t="s">
        <v>24902</v>
      </c>
      <c r="G3425" s="19"/>
    </row>
    <row r="3426">
      <c r="A3426" s="9" t="s">
        <v>248</v>
      </c>
      <c r="B3426" s="18" t="s">
        <v>4908</v>
      </c>
      <c r="C3426" s="9" t="s">
        <v>4916</v>
      </c>
      <c r="D3426" s="9" t="s">
        <v>7303</v>
      </c>
      <c r="E3426" s="9"/>
      <c r="F3426" s="9" t="s">
        <v>24916</v>
      </c>
      <c r="G3426" s="19"/>
    </row>
    <row r="3427">
      <c r="A3427" s="9" t="s">
        <v>248</v>
      </c>
      <c r="B3427" s="18" t="s">
        <v>4908</v>
      </c>
      <c r="C3427" s="9" t="s">
        <v>4916</v>
      </c>
      <c r="D3427" s="19" t="s">
        <v>24917</v>
      </c>
      <c r="E3427" s="19" t="s">
        <v>2128</v>
      </c>
      <c r="F3427" s="9" t="s">
        <v>24918</v>
      </c>
      <c r="G3427" s="19"/>
    </row>
    <row r="3428">
      <c r="A3428" s="9" t="s">
        <v>248</v>
      </c>
      <c r="B3428" s="18" t="s">
        <v>4908</v>
      </c>
      <c r="C3428" s="9" t="s">
        <v>4916</v>
      </c>
      <c r="D3428" s="9" t="s">
        <v>24919</v>
      </c>
      <c r="E3428" s="9"/>
      <c r="F3428" s="9" t="s">
        <v>24920</v>
      </c>
      <c r="G3428" s="19"/>
    </row>
    <row r="3429">
      <c r="A3429" s="9" t="s">
        <v>248</v>
      </c>
      <c r="B3429" s="18" t="s">
        <v>4908</v>
      </c>
      <c r="C3429" s="9" t="s">
        <v>4916</v>
      </c>
      <c r="D3429" s="9" t="s">
        <v>24921</v>
      </c>
      <c r="E3429" s="19"/>
      <c r="F3429" s="9" t="s">
        <v>24922</v>
      </c>
      <c r="G3429" s="19"/>
    </row>
    <row r="3430">
      <c r="A3430" s="9" t="s">
        <v>248</v>
      </c>
      <c r="B3430" s="18" t="s">
        <v>4908</v>
      </c>
      <c r="C3430" s="9" t="s">
        <v>7768</v>
      </c>
      <c r="D3430" s="9" t="s">
        <v>24923</v>
      </c>
      <c r="E3430" s="9" t="s">
        <v>556</v>
      </c>
      <c r="F3430" s="9" t="s">
        <v>1401</v>
      </c>
      <c r="G3430" s="19"/>
    </row>
    <row r="3431">
      <c r="A3431" s="67" t="s">
        <v>366</v>
      </c>
    </row>
    <row r="3432">
      <c r="A3432" s="9" t="s">
        <v>248</v>
      </c>
      <c r="B3432" s="18" t="s">
        <v>4908</v>
      </c>
      <c r="C3432" s="19"/>
      <c r="D3432" s="9"/>
      <c r="E3432" s="9" t="s">
        <v>24924</v>
      </c>
      <c r="F3432" s="9" t="s">
        <v>1401</v>
      </c>
      <c r="G3432" s="19"/>
    </row>
    <row r="3433">
      <c r="A3433" s="9" t="s">
        <v>7032</v>
      </c>
      <c r="B3433" s="18" t="s">
        <v>7566</v>
      </c>
      <c r="C3433" s="19"/>
      <c r="D3433" s="9" t="s">
        <v>24925</v>
      </c>
      <c r="E3433" s="9"/>
      <c r="F3433" s="9" t="s">
        <v>1401</v>
      </c>
      <c r="G3433" s="19"/>
    </row>
    <row r="3434">
      <c r="A3434" s="9" t="s">
        <v>7032</v>
      </c>
      <c r="B3434" s="18" t="s">
        <v>24926</v>
      </c>
      <c r="C3434" s="19"/>
      <c r="D3434" s="19"/>
      <c r="E3434" s="9"/>
      <c r="F3434" s="9" t="s">
        <v>24911</v>
      </c>
      <c r="G3434" s="19"/>
    </row>
    <row r="3435">
      <c r="A3435" s="190" t="s">
        <v>24927</v>
      </c>
    </row>
    <row r="3436">
      <c r="A3436" s="9" t="s">
        <v>4371</v>
      </c>
      <c r="B3436" s="18" t="s">
        <v>4472</v>
      </c>
      <c r="C3436" s="9" t="s">
        <v>24928</v>
      </c>
      <c r="D3436" s="9" t="s">
        <v>24929</v>
      </c>
      <c r="E3436" s="9"/>
      <c r="F3436" s="9" t="s">
        <v>24930</v>
      </c>
      <c r="G3436" s="19"/>
    </row>
    <row r="3437">
      <c r="A3437" s="9" t="s">
        <v>4371</v>
      </c>
      <c r="B3437" s="18" t="s">
        <v>4472</v>
      </c>
      <c r="C3437" s="19" t="s">
        <v>5491</v>
      </c>
      <c r="D3437" s="9" t="s">
        <v>5492</v>
      </c>
      <c r="E3437" s="9"/>
      <c r="F3437" s="9" t="s">
        <v>24931</v>
      </c>
      <c r="G3437" s="19"/>
    </row>
    <row r="3438">
      <c r="A3438" s="9" t="s">
        <v>988</v>
      </c>
      <c r="B3438" s="18" t="s">
        <v>22614</v>
      </c>
      <c r="C3438" s="9" t="s">
        <v>24932</v>
      </c>
      <c r="D3438" s="9" t="s">
        <v>24933</v>
      </c>
      <c r="E3438" s="9"/>
      <c r="F3438" s="9" t="s">
        <v>24930</v>
      </c>
      <c r="G3438" s="19"/>
    </row>
    <row r="3439">
      <c r="A3439" s="190" t="s">
        <v>24934</v>
      </c>
    </row>
    <row r="3440">
      <c r="A3440" s="9" t="s">
        <v>316</v>
      </c>
      <c r="B3440" s="18" t="s">
        <v>24935</v>
      </c>
      <c r="C3440" s="9" t="s">
        <v>8505</v>
      </c>
      <c r="D3440" s="9" t="s">
        <v>8506</v>
      </c>
      <c r="E3440" s="9"/>
      <c r="F3440" s="9" t="s">
        <v>24936</v>
      </c>
      <c r="G3440" s="19"/>
    </row>
    <row r="3441">
      <c r="A3441" s="9" t="s">
        <v>316</v>
      </c>
      <c r="B3441" s="18" t="s">
        <v>8604</v>
      </c>
      <c r="C3441" s="9" t="s">
        <v>8605</v>
      </c>
      <c r="D3441" s="9" t="s">
        <v>8606</v>
      </c>
      <c r="E3441" s="9"/>
      <c r="F3441" s="9" t="s">
        <v>24937</v>
      </c>
      <c r="G3441" s="19"/>
    </row>
    <row r="3442">
      <c r="A3442" s="9" t="s">
        <v>5153</v>
      </c>
      <c r="B3442" s="18" t="s">
        <v>9770</v>
      </c>
      <c r="C3442" s="9" t="s">
        <v>9161</v>
      </c>
      <c r="D3442" s="9" t="s">
        <v>9162</v>
      </c>
      <c r="E3442" s="9"/>
      <c r="F3442" s="9" t="s">
        <v>24938</v>
      </c>
      <c r="G3442" s="19"/>
    </row>
    <row r="3443">
      <c r="A3443" s="9" t="s">
        <v>9279</v>
      </c>
      <c r="B3443" s="18" t="s">
        <v>24939</v>
      </c>
      <c r="C3443" s="19"/>
      <c r="D3443" s="9" t="s">
        <v>9281</v>
      </c>
      <c r="E3443" s="9"/>
      <c r="F3443" s="9" t="s">
        <v>24940</v>
      </c>
      <c r="G3443" s="19"/>
    </row>
    <row r="3444">
      <c r="A3444" s="9" t="s">
        <v>234</v>
      </c>
      <c r="B3444" s="18" t="s">
        <v>19569</v>
      </c>
      <c r="C3444" s="19"/>
      <c r="D3444" s="9" t="s">
        <v>9291</v>
      </c>
      <c r="E3444" s="9"/>
      <c r="F3444" s="9" t="s">
        <v>24941</v>
      </c>
      <c r="G3444" s="19"/>
    </row>
    <row r="3445">
      <c r="A3445" s="67" t="s">
        <v>366</v>
      </c>
    </row>
    <row r="3446">
      <c r="A3446" s="9" t="s">
        <v>316</v>
      </c>
      <c r="B3446" s="18" t="s">
        <v>9646</v>
      </c>
      <c r="C3446" s="19"/>
      <c r="D3446" s="9"/>
      <c r="E3446" s="9" t="s">
        <v>14031</v>
      </c>
      <c r="F3446" s="9"/>
      <c r="G3446" s="19"/>
    </row>
    <row r="3447">
      <c r="A3447" s="9" t="s">
        <v>316</v>
      </c>
      <c r="B3447" s="18" t="s">
        <v>9646</v>
      </c>
      <c r="C3447" s="19"/>
      <c r="D3447" s="9"/>
      <c r="E3447" s="9" t="s">
        <v>426</v>
      </c>
      <c r="F3447" s="9"/>
      <c r="G3447" s="19"/>
    </row>
    <row r="3448">
      <c r="A3448" s="9" t="s">
        <v>316</v>
      </c>
      <c r="B3448" s="18" t="s">
        <v>9646</v>
      </c>
      <c r="C3448" s="19"/>
      <c r="D3448" s="9"/>
      <c r="E3448" s="9" t="s">
        <v>24942</v>
      </c>
      <c r="F3448" s="9" t="s">
        <v>24943</v>
      </c>
      <c r="G3448" s="19"/>
    </row>
    <row r="3449">
      <c r="A3449" s="9" t="s">
        <v>326</v>
      </c>
      <c r="B3449" s="18" t="s">
        <v>658</v>
      </c>
      <c r="C3449" s="19"/>
      <c r="D3449" s="9"/>
      <c r="E3449" s="9" t="s">
        <v>718</v>
      </c>
      <c r="F3449" s="9" t="s">
        <v>24944</v>
      </c>
      <c r="G3449" s="19"/>
    </row>
    <row r="3450">
      <c r="A3450" s="9" t="s">
        <v>326</v>
      </c>
      <c r="B3450" s="18" t="s">
        <v>658</v>
      </c>
      <c r="C3450" s="19"/>
      <c r="D3450" s="9"/>
      <c r="E3450" s="9" t="s">
        <v>5093</v>
      </c>
      <c r="F3450" s="9" t="s">
        <v>24944</v>
      </c>
      <c r="G3450" s="19"/>
    </row>
    <row r="3451">
      <c r="A3451" s="9" t="s">
        <v>7032</v>
      </c>
      <c r="B3451" s="18" t="s">
        <v>24945</v>
      </c>
      <c r="C3451" s="19"/>
      <c r="D3451" s="9"/>
      <c r="E3451" s="9"/>
      <c r="F3451" s="9" t="s">
        <v>24946</v>
      </c>
      <c r="G3451" s="19"/>
    </row>
    <row r="3452">
      <c r="A3452" s="9" t="s">
        <v>7032</v>
      </c>
      <c r="B3452" s="18" t="s">
        <v>24947</v>
      </c>
      <c r="C3452" s="19"/>
      <c r="D3452" s="9"/>
      <c r="E3452" s="9"/>
      <c r="F3452" s="9" t="s">
        <v>24948</v>
      </c>
      <c r="G3452" s="19"/>
    </row>
    <row r="3453">
      <c r="A3453" s="190" t="s">
        <v>24949</v>
      </c>
    </row>
    <row r="3454">
      <c r="A3454" s="9" t="s">
        <v>4788</v>
      </c>
      <c r="B3454" s="18" t="s">
        <v>6969</v>
      </c>
      <c r="C3454" s="9" t="s">
        <v>3697</v>
      </c>
      <c r="D3454" s="9" t="s">
        <v>8875</v>
      </c>
      <c r="E3454" s="9"/>
      <c r="F3454" s="9"/>
      <c r="G3454" s="19"/>
    </row>
    <row r="3455">
      <c r="A3455" s="9" t="s">
        <v>316</v>
      </c>
      <c r="B3455" s="18" t="s">
        <v>9646</v>
      </c>
      <c r="C3455" s="9" t="s">
        <v>24950</v>
      </c>
      <c r="D3455" s="9" t="s">
        <v>9960</v>
      </c>
      <c r="E3455" s="9"/>
      <c r="F3455" s="9" t="s">
        <v>24951</v>
      </c>
      <c r="G3455" s="19"/>
    </row>
    <row r="3456">
      <c r="A3456" s="9" t="s">
        <v>316</v>
      </c>
      <c r="B3456" s="18" t="s">
        <v>4651</v>
      </c>
      <c r="C3456" s="9" t="s">
        <v>9666</v>
      </c>
      <c r="D3456" s="9" t="s">
        <v>8456</v>
      </c>
      <c r="E3456" s="9" t="s">
        <v>3835</v>
      </c>
      <c r="F3456" s="9" t="s">
        <v>24952</v>
      </c>
      <c r="G3456" s="19"/>
    </row>
    <row r="3457">
      <c r="A3457" s="9" t="s">
        <v>316</v>
      </c>
      <c r="B3457" s="18" t="s">
        <v>24845</v>
      </c>
      <c r="C3457" s="9" t="s">
        <v>24953</v>
      </c>
      <c r="D3457" s="9" t="s">
        <v>24954</v>
      </c>
      <c r="E3457" s="9" t="s">
        <v>2568</v>
      </c>
      <c r="F3457" s="9" t="s">
        <v>22459</v>
      </c>
      <c r="G3457" s="19"/>
    </row>
    <row r="3458">
      <c r="A3458" s="9" t="s">
        <v>316</v>
      </c>
      <c r="B3458" s="18" t="s">
        <v>8604</v>
      </c>
      <c r="C3458" s="9" t="s">
        <v>8605</v>
      </c>
      <c r="D3458" s="9" t="s">
        <v>8606</v>
      </c>
      <c r="E3458" s="9"/>
      <c r="F3458" s="9" t="s">
        <v>24955</v>
      </c>
      <c r="G3458" s="19"/>
    </row>
    <row r="3459">
      <c r="A3459" s="9" t="s">
        <v>316</v>
      </c>
      <c r="B3459" s="18" t="s">
        <v>8604</v>
      </c>
      <c r="C3459" s="9" t="s">
        <v>8647</v>
      </c>
      <c r="D3459" s="9" t="s">
        <v>24956</v>
      </c>
      <c r="E3459" s="9"/>
      <c r="F3459" s="9" t="s">
        <v>22459</v>
      </c>
      <c r="G3459" s="19"/>
    </row>
    <row r="3460">
      <c r="A3460" s="9" t="s">
        <v>316</v>
      </c>
      <c r="B3460" s="18" t="s">
        <v>8604</v>
      </c>
      <c r="C3460" s="9" t="s">
        <v>8652</v>
      </c>
      <c r="D3460" s="9" t="s">
        <v>24957</v>
      </c>
      <c r="E3460" s="9"/>
      <c r="F3460" s="9" t="s">
        <v>24952</v>
      </c>
      <c r="G3460" s="19"/>
    </row>
    <row r="3461">
      <c r="A3461" s="9" t="s">
        <v>316</v>
      </c>
      <c r="B3461" s="18" t="s">
        <v>8604</v>
      </c>
      <c r="C3461" s="9" t="s">
        <v>8659</v>
      </c>
      <c r="D3461" s="9" t="s">
        <v>8664</v>
      </c>
      <c r="E3461" s="9"/>
      <c r="F3461" s="9" t="s">
        <v>24958</v>
      </c>
      <c r="G3461" s="19"/>
    </row>
    <row r="3462">
      <c r="A3462" s="9" t="s">
        <v>316</v>
      </c>
      <c r="B3462" s="18" t="s">
        <v>8604</v>
      </c>
      <c r="C3462" s="9" t="s">
        <v>8659</v>
      </c>
      <c r="D3462" s="9" t="s">
        <v>24959</v>
      </c>
      <c r="E3462" s="9"/>
      <c r="F3462" s="9" t="s">
        <v>24952</v>
      </c>
      <c r="G3462" s="19"/>
    </row>
    <row r="3463">
      <c r="A3463" s="9" t="s">
        <v>316</v>
      </c>
      <c r="B3463" s="18" t="s">
        <v>8604</v>
      </c>
      <c r="C3463" s="9" t="s">
        <v>8659</v>
      </c>
      <c r="D3463" s="9" t="s">
        <v>8682</v>
      </c>
      <c r="E3463" s="9"/>
      <c r="F3463" s="9" t="s">
        <v>24960</v>
      </c>
      <c r="G3463" s="19"/>
    </row>
    <row r="3464">
      <c r="A3464" s="9" t="s">
        <v>316</v>
      </c>
      <c r="B3464" s="18" t="s">
        <v>8604</v>
      </c>
      <c r="C3464" s="9" t="s">
        <v>8683</v>
      </c>
      <c r="D3464" s="9" t="s">
        <v>8689</v>
      </c>
      <c r="E3464" s="9"/>
      <c r="F3464" s="9" t="s">
        <v>24952</v>
      </c>
      <c r="G3464" s="19"/>
    </row>
    <row r="3465">
      <c r="A3465" s="9" t="s">
        <v>316</v>
      </c>
      <c r="B3465" s="18" t="s">
        <v>8604</v>
      </c>
      <c r="C3465" s="9" t="s">
        <v>8698</v>
      </c>
      <c r="D3465" s="9" t="s">
        <v>8714</v>
      </c>
      <c r="E3465" s="9"/>
      <c r="F3465" s="9"/>
      <c r="G3465" s="19"/>
    </row>
    <row r="3466">
      <c r="A3466" s="9" t="s">
        <v>316</v>
      </c>
      <c r="B3466" s="18" t="s">
        <v>8604</v>
      </c>
      <c r="C3466" s="9" t="s">
        <v>8715</v>
      </c>
      <c r="D3466" s="9" t="s">
        <v>8716</v>
      </c>
      <c r="E3466" s="9"/>
      <c r="F3466" s="9" t="s">
        <v>24961</v>
      </c>
      <c r="G3466" s="19"/>
    </row>
    <row r="3467">
      <c r="A3467" s="9" t="s">
        <v>316</v>
      </c>
      <c r="B3467" s="18" t="s">
        <v>8604</v>
      </c>
      <c r="C3467" s="9" t="s">
        <v>24962</v>
      </c>
      <c r="D3467" s="9" t="s">
        <v>24963</v>
      </c>
      <c r="E3467" s="9" t="s">
        <v>2678</v>
      </c>
      <c r="F3467" s="9" t="s">
        <v>24964</v>
      </c>
      <c r="G3467" s="19"/>
    </row>
    <row r="3468">
      <c r="A3468" s="9" t="s">
        <v>316</v>
      </c>
      <c r="B3468" s="18" t="s">
        <v>8604</v>
      </c>
      <c r="C3468" s="9" t="s">
        <v>24965</v>
      </c>
      <c r="D3468" s="9" t="s">
        <v>24966</v>
      </c>
      <c r="E3468" s="9" t="s">
        <v>24967</v>
      </c>
      <c r="F3468" s="9" t="s">
        <v>24968</v>
      </c>
      <c r="G3468" s="19"/>
    </row>
    <row r="3469">
      <c r="A3469" s="9" t="s">
        <v>316</v>
      </c>
      <c r="B3469" s="18" t="s">
        <v>8604</v>
      </c>
      <c r="C3469" s="9" t="s">
        <v>24969</v>
      </c>
      <c r="D3469" s="9" t="s">
        <v>24970</v>
      </c>
      <c r="E3469" s="9" t="s">
        <v>3205</v>
      </c>
      <c r="F3469" s="9" t="s">
        <v>24971</v>
      </c>
      <c r="G3469" s="19"/>
    </row>
    <row r="3470">
      <c r="A3470" s="9" t="s">
        <v>1454</v>
      </c>
      <c r="B3470" s="18" t="s">
        <v>8734</v>
      </c>
      <c r="C3470" s="9" t="s">
        <v>24972</v>
      </c>
      <c r="D3470" s="9" t="s">
        <v>8739</v>
      </c>
      <c r="E3470" s="9"/>
      <c r="F3470" s="9" t="s">
        <v>24973</v>
      </c>
      <c r="G3470" s="19"/>
    </row>
    <row r="3471">
      <c r="A3471" s="9" t="s">
        <v>1454</v>
      </c>
      <c r="B3471" s="18" t="s">
        <v>8734</v>
      </c>
      <c r="C3471" s="9" t="s">
        <v>24974</v>
      </c>
      <c r="D3471" s="9" t="s">
        <v>24975</v>
      </c>
      <c r="E3471" s="9" t="s">
        <v>24976</v>
      </c>
      <c r="F3471" s="9" t="s">
        <v>24977</v>
      </c>
      <c r="G3471" s="19"/>
    </row>
    <row r="3472">
      <c r="A3472" s="9" t="s">
        <v>1454</v>
      </c>
      <c r="B3472" s="18" t="s">
        <v>8734</v>
      </c>
      <c r="C3472" s="9" t="s">
        <v>24978</v>
      </c>
      <c r="D3472" s="9" t="s">
        <v>8742</v>
      </c>
      <c r="E3472" s="9"/>
      <c r="F3472" s="9"/>
      <c r="G3472" s="19"/>
    </row>
    <row r="3473">
      <c r="A3473" s="9" t="s">
        <v>1454</v>
      </c>
      <c r="B3473" s="18" t="s">
        <v>8734</v>
      </c>
      <c r="C3473" s="9" t="s">
        <v>24979</v>
      </c>
      <c r="D3473" s="9" t="s">
        <v>24980</v>
      </c>
      <c r="E3473" s="9" t="s">
        <v>4250</v>
      </c>
      <c r="F3473" s="9" t="s">
        <v>24981</v>
      </c>
      <c r="G3473" s="19"/>
    </row>
    <row r="3474">
      <c r="A3474" s="9" t="s">
        <v>326</v>
      </c>
      <c r="B3474" s="18" t="s">
        <v>8796</v>
      </c>
      <c r="C3474" s="9" t="s">
        <v>8797</v>
      </c>
      <c r="D3474" s="9" t="s">
        <v>8799</v>
      </c>
      <c r="E3474" s="9" t="s">
        <v>24982</v>
      </c>
      <c r="F3474" s="9" t="s">
        <v>1401</v>
      </c>
      <c r="G3474" s="19"/>
    </row>
    <row r="3475">
      <c r="A3475" s="9" t="s">
        <v>326</v>
      </c>
      <c r="B3475" s="18" t="s">
        <v>24983</v>
      </c>
      <c r="C3475" s="9" t="s">
        <v>8802</v>
      </c>
      <c r="D3475" s="9" t="s">
        <v>8803</v>
      </c>
      <c r="E3475" s="9"/>
      <c r="F3475" s="9" t="s">
        <v>24984</v>
      </c>
      <c r="G3475" s="19"/>
    </row>
    <row r="3476">
      <c r="A3476" s="9" t="s">
        <v>326</v>
      </c>
      <c r="B3476" s="18" t="s">
        <v>24985</v>
      </c>
      <c r="C3476" s="9" t="s">
        <v>24986</v>
      </c>
      <c r="D3476" s="9" t="s">
        <v>21289</v>
      </c>
      <c r="E3476" s="9"/>
      <c r="F3476" s="9" t="s">
        <v>24987</v>
      </c>
      <c r="G3476" s="19"/>
    </row>
    <row r="3477">
      <c r="A3477" s="9" t="s">
        <v>687</v>
      </c>
      <c r="B3477" s="18" t="s">
        <v>1293</v>
      </c>
      <c r="C3477" s="9" t="s">
        <v>9007</v>
      </c>
      <c r="D3477" s="9" t="s">
        <v>24988</v>
      </c>
      <c r="E3477" s="9"/>
      <c r="F3477" s="9" t="s">
        <v>24989</v>
      </c>
      <c r="G3477" s="19"/>
    </row>
    <row r="3478">
      <c r="A3478" s="9" t="s">
        <v>687</v>
      </c>
      <c r="B3478" s="18" t="s">
        <v>1293</v>
      </c>
      <c r="C3478" s="9" t="s">
        <v>9007</v>
      </c>
      <c r="D3478" s="9" t="s">
        <v>9023</v>
      </c>
      <c r="E3478" s="9"/>
      <c r="F3478" s="9" t="s">
        <v>24990</v>
      </c>
      <c r="G3478" s="19"/>
    </row>
    <row r="3479">
      <c r="A3479" s="9" t="s">
        <v>687</v>
      </c>
      <c r="B3479" s="18" t="s">
        <v>24991</v>
      </c>
      <c r="C3479" s="9" t="s">
        <v>24992</v>
      </c>
      <c r="D3479" s="9" t="s">
        <v>24993</v>
      </c>
      <c r="E3479" s="9"/>
      <c r="F3479" s="9" t="s">
        <v>24994</v>
      </c>
      <c r="G3479" s="19"/>
    </row>
    <row r="3480">
      <c r="A3480" s="9" t="s">
        <v>687</v>
      </c>
      <c r="B3480" s="18" t="s">
        <v>24991</v>
      </c>
      <c r="C3480" s="9" t="s">
        <v>24995</v>
      </c>
      <c r="D3480" s="9" t="s">
        <v>24996</v>
      </c>
      <c r="E3480" s="9"/>
      <c r="F3480" s="9" t="s">
        <v>24997</v>
      </c>
      <c r="G3480" s="19"/>
    </row>
    <row r="3481">
      <c r="A3481" s="9" t="s">
        <v>248</v>
      </c>
      <c r="B3481" s="18" t="s">
        <v>4908</v>
      </c>
      <c r="C3481" s="9" t="s">
        <v>4233</v>
      </c>
      <c r="D3481" s="9" t="s">
        <v>4909</v>
      </c>
      <c r="E3481" s="9"/>
      <c r="F3481" s="9" t="s">
        <v>24964</v>
      </c>
      <c r="G3481" s="19"/>
    </row>
    <row r="3482">
      <c r="A3482" s="9" t="s">
        <v>248</v>
      </c>
      <c r="B3482" s="18" t="s">
        <v>4908</v>
      </c>
      <c r="C3482" s="9" t="s">
        <v>4513</v>
      </c>
      <c r="D3482" s="9" t="s">
        <v>15915</v>
      </c>
      <c r="E3482" s="9"/>
      <c r="F3482" s="9" t="s">
        <v>24998</v>
      </c>
      <c r="G3482" s="19"/>
    </row>
    <row r="3483">
      <c r="A3483" s="9" t="s">
        <v>248</v>
      </c>
      <c r="B3483" s="18" t="s">
        <v>4908</v>
      </c>
      <c r="C3483" s="9" t="s">
        <v>4913</v>
      </c>
      <c r="D3483" s="9" t="s">
        <v>11767</v>
      </c>
      <c r="E3483" s="9"/>
      <c r="F3483" s="9" t="s">
        <v>24999</v>
      </c>
      <c r="G3483" s="19"/>
    </row>
    <row r="3484">
      <c r="A3484" s="9" t="s">
        <v>248</v>
      </c>
      <c r="B3484" s="18" t="s">
        <v>4908</v>
      </c>
      <c r="C3484" s="19"/>
      <c r="D3484" s="9" t="s">
        <v>25000</v>
      </c>
      <c r="E3484" s="9"/>
      <c r="F3484" s="9"/>
      <c r="G3484" s="19"/>
    </row>
    <row r="3485">
      <c r="A3485" s="9" t="s">
        <v>1035</v>
      </c>
      <c r="B3485" s="18" t="s">
        <v>3852</v>
      </c>
      <c r="C3485" s="9" t="s">
        <v>9087</v>
      </c>
      <c r="D3485" s="9" t="s">
        <v>9088</v>
      </c>
      <c r="E3485" s="9"/>
      <c r="F3485" s="9" t="s">
        <v>24952</v>
      </c>
      <c r="G3485" s="19"/>
    </row>
    <row r="3486">
      <c r="A3486" s="9" t="s">
        <v>1035</v>
      </c>
      <c r="B3486" s="18" t="s">
        <v>3852</v>
      </c>
      <c r="C3486" s="9" t="s">
        <v>9095</v>
      </c>
      <c r="D3486" s="9" t="s">
        <v>9096</v>
      </c>
      <c r="E3486" s="9" t="s">
        <v>25001</v>
      </c>
      <c r="F3486" s="9" t="s">
        <v>24952</v>
      </c>
      <c r="G3486" s="19"/>
    </row>
    <row r="3487">
      <c r="A3487" s="9" t="s">
        <v>1035</v>
      </c>
      <c r="B3487" s="18" t="s">
        <v>3852</v>
      </c>
      <c r="C3487" s="9" t="s">
        <v>25002</v>
      </c>
      <c r="D3487" s="9" t="s">
        <v>25003</v>
      </c>
      <c r="E3487" s="9" t="s">
        <v>25004</v>
      </c>
      <c r="F3487" s="9" t="s">
        <v>25005</v>
      </c>
      <c r="G3487" s="19"/>
    </row>
    <row r="3488">
      <c r="A3488" s="9" t="s">
        <v>1035</v>
      </c>
      <c r="B3488" s="18" t="s">
        <v>3852</v>
      </c>
      <c r="C3488" s="9" t="s">
        <v>4797</v>
      </c>
      <c r="D3488" s="9" t="s">
        <v>25006</v>
      </c>
      <c r="E3488" s="9"/>
      <c r="F3488" s="9" t="s">
        <v>24952</v>
      </c>
      <c r="G3488" s="19"/>
    </row>
    <row r="3489">
      <c r="A3489" s="9" t="s">
        <v>1035</v>
      </c>
      <c r="B3489" s="18" t="s">
        <v>3852</v>
      </c>
      <c r="C3489" s="9" t="s">
        <v>4797</v>
      </c>
      <c r="D3489" s="9" t="s">
        <v>9114</v>
      </c>
      <c r="E3489" s="9" t="s">
        <v>25007</v>
      </c>
      <c r="F3489" s="9" t="s">
        <v>24952</v>
      </c>
      <c r="G3489" s="19"/>
    </row>
    <row r="3490">
      <c r="A3490" s="9" t="s">
        <v>5153</v>
      </c>
      <c r="B3490" s="18" t="s">
        <v>9174</v>
      </c>
      <c r="C3490" s="9" t="s">
        <v>9181</v>
      </c>
      <c r="D3490" s="9" t="s">
        <v>9182</v>
      </c>
      <c r="E3490" s="9"/>
      <c r="F3490" s="9" t="s">
        <v>25008</v>
      </c>
      <c r="G3490" s="19"/>
    </row>
    <row r="3491">
      <c r="A3491" s="9" t="s">
        <v>9279</v>
      </c>
      <c r="B3491" s="18" t="s">
        <v>24939</v>
      </c>
      <c r="C3491" s="9"/>
      <c r="D3491" s="9" t="s">
        <v>9281</v>
      </c>
      <c r="E3491" s="9"/>
      <c r="F3491" s="9" t="s">
        <v>1401</v>
      </c>
      <c r="G3491" s="19"/>
    </row>
    <row r="3492">
      <c r="A3492" s="9" t="s">
        <v>234</v>
      </c>
      <c r="B3492" s="18" t="s">
        <v>25009</v>
      </c>
      <c r="C3492" s="9" t="s">
        <v>9286</v>
      </c>
      <c r="D3492" s="9" t="s">
        <v>9299</v>
      </c>
      <c r="E3492" s="9" t="s">
        <v>22299</v>
      </c>
      <c r="F3492" s="9" t="s">
        <v>24952</v>
      </c>
      <c r="G3492" s="19"/>
    </row>
    <row r="3493">
      <c r="A3493" s="9" t="s">
        <v>234</v>
      </c>
      <c r="B3493" s="18" t="s">
        <v>25009</v>
      </c>
      <c r="C3493" s="9" t="s">
        <v>9286</v>
      </c>
      <c r="D3493" s="9" t="s">
        <v>25010</v>
      </c>
      <c r="E3493" s="9" t="s">
        <v>25011</v>
      </c>
      <c r="F3493" s="9" t="s">
        <v>25012</v>
      </c>
      <c r="G3493" s="19"/>
    </row>
    <row r="3494">
      <c r="A3494" s="9" t="s">
        <v>234</v>
      </c>
      <c r="B3494" s="18" t="s">
        <v>25013</v>
      </c>
      <c r="C3494" s="9"/>
      <c r="D3494" s="9" t="s">
        <v>9291</v>
      </c>
      <c r="E3494" s="9"/>
      <c r="F3494" s="9" t="s">
        <v>8701</v>
      </c>
      <c r="G3494" s="19"/>
    </row>
    <row r="3495">
      <c r="A3495" s="9" t="s">
        <v>234</v>
      </c>
      <c r="B3495" s="18" t="s">
        <v>25013</v>
      </c>
      <c r="C3495" s="9"/>
      <c r="D3495" s="9" t="s">
        <v>8513</v>
      </c>
      <c r="E3495" s="9"/>
      <c r="F3495" s="9" t="s">
        <v>22459</v>
      </c>
      <c r="G3495" s="19"/>
    </row>
    <row r="3496">
      <c r="A3496" s="9" t="s">
        <v>234</v>
      </c>
      <c r="B3496" s="18" t="s">
        <v>25013</v>
      </c>
      <c r="C3496" s="9"/>
      <c r="D3496" s="9" t="s">
        <v>3697</v>
      </c>
      <c r="E3496" s="9" t="s">
        <v>25014</v>
      </c>
      <c r="F3496" s="9" t="s">
        <v>22459</v>
      </c>
      <c r="G3496" s="19"/>
    </row>
    <row r="3497">
      <c r="A3497" s="9" t="s">
        <v>234</v>
      </c>
      <c r="B3497" s="18" t="s">
        <v>25015</v>
      </c>
      <c r="C3497" s="9"/>
      <c r="D3497" s="9" t="s">
        <v>9395</v>
      </c>
      <c r="E3497" s="9" t="s">
        <v>9396</v>
      </c>
      <c r="F3497" s="9" t="s">
        <v>25016</v>
      </c>
      <c r="G3497" s="19"/>
    </row>
    <row r="3498">
      <c r="A3498" s="67" t="s">
        <v>366</v>
      </c>
    </row>
    <row r="3499">
      <c r="A3499" s="9" t="s">
        <v>316</v>
      </c>
      <c r="B3499" s="18" t="s">
        <v>1446</v>
      </c>
      <c r="C3499" s="19"/>
      <c r="D3499" s="9"/>
      <c r="E3499" s="9"/>
      <c r="F3499" s="9"/>
      <c r="G3499" s="19"/>
    </row>
    <row r="3500">
      <c r="A3500" s="9" t="s">
        <v>326</v>
      </c>
      <c r="B3500" s="18" t="s">
        <v>8804</v>
      </c>
      <c r="C3500" s="9"/>
      <c r="D3500" s="9"/>
      <c r="E3500" s="9"/>
      <c r="F3500" s="9" t="s">
        <v>25017</v>
      </c>
      <c r="G3500" s="19"/>
    </row>
    <row r="3501">
      <c r="A3501" s="9" t="s">
        <v>1035</v>
      </c>
      <c r="B3501" s="18" t="s">
        <v>3852</v>
      </c>
      <c r="C3501" s="9"/>
      <c r="D3501" s="9"/>
      <c r="E3501" s="9"/>
      <c r="F3501" s="9" t="s">
        <v>24989</v>
      </c>
      <c r="G3501" s="19"/>
    </row>
    <row r="3502">
      <c r="A3502" s="9" t="s">
        <v>1035</v>
      </c>
      <c r="B3502" s="18" t="s">
        <v>368</v>
      </c>
      <c r="C3502" s="9"/>
      <c r="D3502" s="9"/>
      <c r="E3502" s="9" t="s">
        <v>25018</v>
      </c>
      <c r="F3502" s="9" t="s">
        <v>24989</v>
      </c>
      <c r="G3502" s="19"/>
    </row>
    <row r="3503">
      <c r="A3503" s="9" t="s">
        <v>234</v>
      </c>
      <c r="B3503" s="18" t="s">
        <v>368</v>
      </c>
      <c r="C3503" s="9"/>
      <c r="D3503" s="9" t="s">
        <v>25019</v>
      </c>
      <c r="E3503" s="9"/>
      <c r="F3503" s="9" t="s">
        <v>24977</v>
      </c>
      <c r="G3503" s="19"/>
    </row>
    <row r="3504">
      <c r="A3504" s="190" t="s">
        <v>25020</v>
      </c>
    </row>
    <row r="3505">
      <c r="A3505" s="9" t="s">
        <v>4788</v>
      </c>
      <c r="B3505" s="18" t="s">
        <v>4791</v>
      </c>
      <c r="C3505" s="9" t="s">
        <v>9524</v>
      </c>
      <c r="D3505" s="9" t="s">
        <v>4201</v>
      </c>
      <c r="E3505" s="9"/>
      <c r="F3505" s="9" t="s">
        <v>25021</v>
      </c>
      <c r="G3505" s="19"/>
    </row>
    <row r="3506">
      <c r="A3506" s="9" t="s">
        <v>4788</v>
      </c>
      <c r="B3506" s="18" t="s">
        <v>6969</v>
      </c>
      <c r="C3506" s="9" t="s">
        <v>21069</v>
      </c>
      <c r="D3506" s="9" t="s">
        <v>428</v>
      </c>
      <c r="E3506" s="9" t="s">
        <v>25022</v>
      </c>
      <c r="F3506" s="9" t="s">
        <v>1401</v>
      </c>
      <c r="G3506" s="19"/>
    </row>
    <row r="3507">
      <c r="A3507" s="9" t="s">
        <v>4788</v>
      </c>
      <c r="B3507" s="18" t="s">
        <v>6969</v>
      </c>
      <c r="C3507" s="9" t="s">
        <v>6979</v>
      </c>
      <c r="D3507" s="9" t="s">
        <v>5907</v>
      </c>
      <c r="E3507" s="9" t="s">
        <v>25022</v>
      </c>
      <c r="F3507" s="9" t="s">
        <v>25023</v>
      </c>
      <c r="G3507" s="19"/>
    </row>
    <row r="3508">
      <c r="A3508" s="9" t="s">
        <v>4788</v>
      </c>
      <c r="B3508" s="18" t="s">
        <v>6969</v>
      </c>
      <c r="C3508" s="9" t="s">
        <v>21351</v>
      </c>
      <c r="D3508" s="9" t="s">
        <v>25024</v>
      </c>
      <c r="E3508" s="9" t="s">
        <v>25022</v>
      </c>
      <c r="F3508" s="9" t="s">
        <v>25025</v>
      </c>
      <c r="G3508" s="19"/>
    </row>
    <row r="3509">
      <c r="A3509" s="9" t="s">
        <v>316</v>
      </c>
      <c r="B3509" s="18" t="s">
        <v>9646</v>
      </c>
      <c r="C3509" s="9" t="s">
        <v>24950</v>
      </c>
      <c r="D3509" s="9" t="s">
        <v>10205</v>
      </c>
      <c r="E3509" s="9" t="s">
        <v>2641</v>
      </c>
      <c r="F3509" s="9" t="s">
        <v>25026</v>
      </c>
      <c r="G3509" s="19"/>
    </row>
    <row r="3510">
      <c r="A3510" s="9" t="s">
        <v>316</v>
      </c>
      <c r="B3510" s="18" t="s">
        <v>25027</v>
      </c>
      <c r="C3510" s="9" t="s">
        <v>8492</v>
      </c>
      <c r="D3510" s="9" t="s">
        <v>8494</v>
      </c>
      <c r="E3510" s="9"/>
      <c r="F3510" s="9" t="s">
        <v>25028</v>
      </c>
      <c r="G3510" s="19"/>
    </row>
    <row r="3511">
      <c r="A3511" s="9" t="s">
        <v>316</v>
      </c>
      <c r="B3511" s="18" t="s">
        <v>8604</v>
      </c>
      <c r="C3511" s="9" t="s">
        <v>8605</v>
      </c>
      <c r="D3511" s="9" t="s">
        <v>8606</v>
      </c>
      <c r="E3511" s="9"/>
      <c r="F3511" s="9" t="s">
        <v>25029</v>
      </c>
      <c r="G3511" s="19"/>
    </row>
    <row r="3512">
      <c r="A3512" s="9" t="s">
        <v>316</v>
      </c>
      <c r="B3512" s="18" t="s">
        <v>8604</v>
      </c>
      <c r="C3512" s="9" t="s">
        <v>8617</v>
      </c>
      <c r="D3512" s="9" t="s">
        <v>25030</v>
      </c>
      <c r="E3512" s="9"/>
      <c r="F3512" s="9" t="s">
        <v>25021</v>
      </c>
      <c r="G3512" s="19"/>
    </row>
    <row r="3513">
      <c r="A3513" s="9" t="s">
        <v>316</v>
      </c>
      <c r="B3513" s="18" t="s">
        <v>8604</v>
      </c>
      <c r="C3513" s="9" t="s">
        <v>8617</v>
      </c>
      <c r="D3513" s="9" t="s">
        <v>8624</v>
      </c>
      <c r="E3513" s="9"/>
      <c r="F3513" s="9" t="s">
        <v>25031</v>
      </c>
      <c r="G3513" s="19"/>
    </row>
    <row r="3514">
      <c r="A3514" s="9" t="s">
        <v>316</v>
      </c>
      <c r="B3514" s="18" t="s">
        <v>8604</v>
      </c>
      <c r="C3514" s="9" t="s">
        <v>8628</v>
      </c>
      <c r="D3514" s="9" t="s">
        <v>8631</v>
      </c>
      <c r="E3514" s="9"/>
      <c r="F3514" s="9" t="s">
        <v>25021</v>
      </c>
      <c r="G3514" s="19"/>
    </row>
    <row r="3515">
      <c r="A3515" s="9" t="s">
        <v>316</v>
      </c>
      <c r="B3515" s="18" t="s">
        <v>8604</v>
      </c>
      <c r="C3515" s="9" t="s">
        <v>8715</v>
      </c>
      <c r="D3515" s="9" t="s">
        <v>8716</v>
      </c>
      <c r="E3515" s="9"/>
      <c r="F3515" s="9" t="s">
        <v>25032</v>
      </c>
      <c r="G3515" s="19"/>
    </row>
    <row r="3516">
      <c r="A3516" s="9" t="s">
        <v>316</v>
      </c>
      <c r="B3516" s="18" t="s">
        <v>8604</v>
      </c>
      <c r="C3516" s="9" t="s">
        <v>8659</v>
      </c>
      <c r="D3516" s="9" t="s">
        <v>8664</v>
      </c>
      <c r="E3516" s="9"/>
      <c r="F3516" s="9" t="s">
        <v>25033</v>
      </c>
      <c r="G3516" s="19"/>
    </row>
    <row r="3517">
      <c r="A3517" s="9" t="s">
        <v>316</v>
      </c>
      <c r="B3517" s="18" t="s">
        <v>8604</v>
      </c>
      <c r="C3517" s="9" t="s">
        <v>8659</v>
      </c>
      <c r="D3517" s="9" t="s">
        <v>8687</v>
      </c>
      <c r="E3517" s="9"/>
      <c r="F3517" s="9" t="s">
        <v>25034</v>
      </c>
      <c r="G3517" s="19"/>
    </row>
    <row r="3518">
      <c r="A3518" s="9" t="s">
        <v>316</v>
      </c>
      <c r="B3518" s="18" t="s">
        <v>8604</v>
      </c>
      <c r="C3518" s="9" t="s">
        <v>8659</v>
      </c>
      <c r="D3518" s="9" t="s">
        <v>8689</v>
      </c>
      <c r="E3518" s="9"/>
      <c r="F3518" s="9" t="s">
        <v>25035</v>
      </c>
      <c r="G3518" s="19"/>
    </row>
    <row r="3519">
      <c r="A3519" s="9" t="s">
        <v>316</v>
      </c>
      <c r="B3519" s="18" t="s">
        <v>8604</v>
      </c>
      <c r="C3519" s="9" t="s">
        <v>8718</v>
      </c>
      <c r="D3519" s="9" t="s">
        <v>8719</v>
      </c>
      <c r="E3519" s="9"/>
      <c r="F3519" s="9" t="s">
        <v>25021</v>
      </c>
      <c r="G3519" s="19"/>
    </row>
    <row r="3520">
      <c r="A3520" s="9" t="s">
        <v>1454</v>
      </c>
      <c r="B3520" s="18" t="s">
        <v>8734</v>
      </c>
      <c r="C3520" s="9" t="s">
        <v>25036</v>
      </c>
      <c r="D3520" s="9" t="s">
        <v>24980</v>
      </c>
      <c r="E3520" s="9" t="s">
        <v>4250</v>
      </c>
      <c r="F3520" s="9" t="s">
        <v>25033</v>
      </c>
      <c r="G3520" s="19"/>
    </row>
    <row r="3521">
      <c r="A3521" s="9" t="s">
        <v>326</v>
      </c>
      <c r="B3521" s="18" t="s">
        <v>1215</v>
      </c>
      <c r="C3521" s="9" t="s">
        <v>9530</v>
      </c>
      <c r="D3521" s="9" t="s">
        <v>10362</v>
      </c>
      <c r="E3521" s="9" t="s">
        <v>25037</v>
      </c>
      <c r="F3521" s="9" t="s">
        <v>25038</v>
      </c>
      <c r="G3521" s="19"/>
    </row>
    <row r="3522">
      <c r="A3522" s="9" t="s">
        <v>326</v>
      </c>
      <c r="B3522" s="18" t="s">
        <v>1215</v>
      </c>
      <c r="C3522" s="9" t="s">
        <v>10370</v>
      </c>
      <c r="D3522" s="9" t="s">
        <v>10371</v>
      </c>
      <c r="E3522" s="9" t="s">
        <v>25037</v>
      </c>
      <c r="F3522" s="9" t="s">
        <v>1401</v>
      </c>
      <c r="G3522" s="19"/>
    </row>
    <row r="3523">
      <c r="A3523" s="9" t="s">
        <v>326</v>
      </c>
      <c r="B3523" s="18" t="s">
        <v>24985</v>
      </c>
      <c r="C3523" s="9" t="s">
        <v>24986</v>
      </c>
      <c r="D3523" s="9" t="s">
        <v>21289</v>
      </c>
      <c r="E3523" s="9" t="s">
        <v>25039</v>
      </c>
      <c r="F3523" s="9" t="s">
        <v>25040</v>
      </c>
      <c r="G3523" s="19"/>
    </row>
    <row r="3524">
      <c r="A3524" s="9" t="s">
        <v>326</v>
      </c>
      <c r="B3524" s="18" t="s">
        <v>658</v>
      </c>
      <c r="C3524" s="19"/>
      <c r="D3524" s="9" t="s">
        <v>660</v>
      </c>
      <c r="E3524" s="9" t="s">
        <v>25037</v>
      </c>
      <c r="F3524" s="9" t="s">
        <v>25041</v>
      </c>
      <c r="G3524" s="19"/>
    </row>
    <row r="3525">
      <c r="A3525" s="9" t="s">
        <v>687</v>
      </c>
      <c r="B3525" s="18" t="s">
        <v>1293</v>
      </c>
      <c r="C3525" s="9" t="s">
        <v>9007</v>
      </c>
      <c r="D3525" s="9" t="s">
        <v>9023</v>
      </c>
      <c r="E3525" s="9" t="s">
        <v>8950</v>
      </c>
      <c r="F3525" s="9" t="s">
        <v>25042</v>
      </c>
      <c r="G3525" s="19"/>
    </row>
    <row r="3526">
      <c r="A3526" s="9" t="s">
        <v>687</v>
      </c>
      <c r="B3526" s="18" t="s">
        <v>1293</v>
      </c>
      <c r="C3526" s="9" t="s">
        <v>9007</v>
      </c>
      <c r="D3526" s="9" t="s">
        <v>9017</v>
      </c>
      <c r="E3526" s="9"/>
      <c r="F3526" s="9" t="s">
        <v>25043</v>
      </c>
      <c r="G3526" s="19"/>
    </row>
    <row r="3527">
      <c r="A3527" s="9" t="s">
        <v>248</v>
      </c>
      <c r="B3527" s="18" t="s">
        <v>4908</v>
      </c>
      <c r="C3527" s="9" t="s">
        <v>4233</v>
      </c>
      <c r="D3527" s="9" t="s">
        <v>7303</v>
      </c>
      <c r="E3527" s="9"/>
      <c r="F3527" s="9" t="s">
        <v>25034</v>
      </c>
      <c r="G3527" s="19"/>
    </row>
    <row r="3528">
      <c r="A3528" s="9" t="s">
        <v>248</v>
      </c>
      <c r="B3528" s="18" t="s">
        <v>4908</v>
      </c>
      <c r="C3528" s="9" t="s">
        <v>4513</v>
      </c>
      <c r="D3528" s="9" t="s">
        <v>5144</v>
      </c>
      <c r="E3528" s="9"/>
      <c r="F3528" s="9" t="s">
        <v>25033</v>
      </c>
      <c r="G3528" s="19"/>
    </row>
    <row r="3529">
      <c r="A3529" s="9" t="s">
        <v>1035</v>
      </c>
      <c r="B3529" s="292" t="s">
        <v>3852</v>
      </c>
      <c r="C3529" s="9" t="s">
        <v>9079</v>
      </c>
      <c r="D3529" s="9" t="s">
        <v>9080</v>
      </c>
      <c r="E3529" s="9"/>
      <c r="F3529" s="9" t="s">
        <v>25044</v>
      </c>
      <c r="G3529" s="19"/>
    </row>
    <row r="3530">
      <c r="A3530" s="9" t="s">
        <v>1035</v>
      </c>
      <c r="B3530" s="18" t="s">
        <v>9752</v>
      </c>
      <c r="C3530" s="9" t="s">
        <v>9753</v>
      </c>
      <c r="D3530" s="9" t="s">
        <v>25045</v>
      </c>
      <c r="E3530" s="9" t="s">
        <v>8723</v>
      </c>
      <c r="F3530" s="9" t="s">
        <v>25046</v>
      </c>
      <c r="G3530" s="19"/>
    </row>
    <row r="3531">
      <c r="A3531" s="9" t="s">
        <v>5153</v>
      </c>
      <c r="B3531" s="18" t="s">
        <v>9770</v>
      </c>
      <c r="C3531" s="9" t="s">
        <v>9161</v>
      </c>
      <c r="D3531" s="9" t="s">
        <v>9162</v>
      </c>
      <c r="E3531" s="9"/>
      <c r="F3531" s="9" t="s">
        <v>25047</v>
      </c>
      <c r="G3531" s="19"/>
    </row>
    <row r="3532">
      <c r="A3532" s="9" t="s">
        <v>5153</v>
      </c>
      <c r="B3532" s="18" t="s">
        <v>9770</v>
      </c>
      <c r="C3532" s="9" t="s">
        <v>9166</v>
      </c>
      <c r="D3532" s="9" t="s">
        <v>9167</v>
      </c>
      <c r="E3532" s="9"/>
      <c r="F3532" s="9" t="s">
        <v>25048</v>
      </c>
      <c r="G3532" s="19"/>
    </row>
    <row r="3533">
      <c r="A3533" s="9" t="s">
        <v>5153</v>
      </c>
      <c r="B3533" s="18" t="s">
        <v>9174</v>
      </c>
      <c r="C3533" s="9" t="s">
        <v>9181</v>
      </c>
      <c r="D3533" s="9" t="s">
        <v>9182</v>
      </c>
      <c r="E3533" s="9"/>
      <c r="F3533" s="9" t="s">
        <v>1401</v>
      </c>
      <c r="G3533" s="19"/>
    </row>
    <row r="3534">
      <c r="A3534" s="9" t="s">
        <v>9279</v>
      </c>
      <c r="B3534" s="18" t="s">
        <v>24939</v>
      </c>
      <c r="C3534" s="9"/>
      <c r="D3534" s="9" t="s">
        <v>9281</v>
      </c>
      <c r="E3534" s="9"/>
      <c r="F3534" s="9" t="s">
        <v>25033</v>
      </c>
      <c r="G3534" s="19"/>
    </row>
    <row r="3535">
      <c r="A3535" s="67" t="s">
        <v>366</v>
      </c>
    </row>
    <row r="3536">
      <c r="A3536" s="9" t="s">
        <v>326</v>
      </c>
      <c r="B3536" s="18" t="s">
        <v>1215</v>
      </c>
      <c r="C3536" s="9" t="s">
        <v>25049</v>
      </c>
      <c r="D3536" s="9"/>
      <c r="E3536" s="9" t="s">
        <v>25037</v>
      </c>
      <c r="F3536" s="9" t="s">
        <v>25050</v>
      </c>
      <c r="G3536" s="19"/>
    </row>
    <row r="3537">
      <c r="A3537" s="9" t="s">
        <v>248</v>
      </c>
      <c r="B3537" s="18" t="s">
        <v>4908</v>
      </c>
      <c r="C3537" s="9"/>
      <c r="D3537" s="9" t="s">
        <v>25051</v>
      </c>
      <c r="E3537" s="9"/>
      <c r="F3537" s="9" t="s">
        <v>25052</v>
      </c>
      <c r="G3537" s="19"/>
    </row>
    <row r="3538">
      <c r="A3538" s="9" t="s">
        <v>234</v>
      </c>
      <c r="B3538" s="18" t="s">
        <v>25013</v>
      </c>
      <c r="C3538" s="9"/>
      <c r="D3538" s="9"/>
      <c r="E3538" s="9"/>
      <c r="F3538" s="9" t="s">
        <v>25025</v>
      </c>
      <c r="G3538" s="19"/>
    </row>
    <row r="3539">
      <c r="A3539" s="9" t="s">
        <v>7032</v>
      </c>
      <c r="B3539" s="18" t="s">
        <v>7032</v>
      </c>
      <c r="C3539" s="9"/>
      <c r="D3539" s="9" t="s">
        <v>25053</v>
      </c>
      <c r="E3539" s="9"/>
      <c r="F3539" s="9" t="s">
        <v>25054</v>
      </c>
      <c r="G3539" s="19"/>
    </row>
    <row r="3540">
      <c r="A3540" s="9" t="s">
        <v>7032</v>
      </c>
      <c r="B3540" s="18" t="s">
        <v>7032</v>
      </c>
      <c r="C3540" s="9"/>
      <c r="D3540" s="9" t="s">
        <v>9827</v>
      </c>
      <c r="E3540" s="9"/>
      <c r="F3540" s="9" t="s">
        <v>25044</v>
      </c>
      <c r="G3540" s="19"/>
    </row>
    <row r="3541">
      <c r="A3541" s="9" t="s">
        <v>7032</v>
      </c>
      <c r="B3541" s="18" t="s">
        <v>7032</v>
      </c>
      <c r="C3541" s="9"/>
      <c r="D3541" s="9" t="s">
        <v>25055</v>
      </c>
      <c r="E3541" s="9"/>
      <c r="F3541" s="9" t="s">
        <v>1401</v>
      </c>
      <c r="G3541" s="19"/>
    </row>
    <row r="3542">
      <c r="A3542" s="9" t="s">
        <v>7032</v>
      </c>
      <c r="B3542" s="18" t="s">
        <v>7032</v>
      </c>
      <c r="C3542" s="9"/>
      <c r="D3542" s="9" t="s">
        <v>25056</v>
      </c>
      <c r="E3542" s="9"/>
      <c r="F3542" s="9" t="s">
        <v>25057</v>
      </c>
      <c r="G3542" s="19"/>
    </row>
    <row r="3543">
      <c r="A3543" s="9" t="s">
        <v>7032</v>
      </c>
      <c r="B3543" s="18" t="s">
        <v>7032</v>
      </c>
      <c r="C3543" s="9"/>
      <c r="D3543" s="9" t="s">
        <v>25058</v>
      </c>
      <c r="E3543" s="9"/>
      <c r="F3543" s="9" t="s">
        <v>25059</v>
      </c>
      <c r="G3543" s="19"/>
    </row>
    <row r="3544">
      <c r="A3544" s="9" t="s">
        <v>7032</v>
      </c>
      <c r="B3544" s="18" t="s">
        <v>7032</v>
      </c>
      <c r="C3544" s="9"/>
      <c r="D3544" s="9" t="s">
        <v>25060</v>
      </c>
      <c r="E3544" s="9"/>
      <c r="F3544" s="9" t="s">
        <v>25057</v>
      </c>
      <c r="G3544" s="19"/>
    </row>
    <row r="3545">
      <c r="A3545" s="9" t="s">
        <v>7032</v>
      </c>
      <c r="B3545" s="18" t="s">
        <v>7032</v>
      </c>
      <c r="C3545" s="9"/>
      <c r="D3545" s="9" t="s">
        <v>25061</v>
      </c>
      <c r="E3545" s="9" t="s">
        <v>25062</v>
      </c>
      <c r="F3545" s="9" t="s">
        <v>25063</v>
      </c>
      <c r="G3545" s="19"/>
    </row>
    <row r="3546">
      <c r="A3546" s="9" t="s">
        <v>7032</v>
      </c>
      <c r="B3546" s="18" t="s">
        <v>7032</v>
      </c>
      <c r="C3546" s="9"/>
      <c r="D3546" s="9" t="s">
        <v>25064</v>
      </c>
      <c r="E3546" s="9"/>
      <c r="F3546" s="9" t="s">
        <v>25065</v>
      </c>
      <c r="G3546" s="19"/>
    </row>
    <row r="3547">
      <c r="A3547" s="190" t="s">
        <v>25066</v>
      </c>
    </row>
    <row r="3548">
      <c r="A3548" s="9" t="s">
        <v>687</v>
      </c>
      <c r="B3548" s="18" t="s">
        <v>1293</v>
      </c>
      <c r="C3548" s="9" t="s">
        <v>9007</v>
      </c>
      <c r="D3548" s="9" t="s">
        <v>9010</v>
      </c>
      <c r="E3548" s="9"/>
      <c r="F3548" s="9" t="s">
        <v>25067</v>
      </c>
      <c r="G3548" s="19"/>
    </row>
    <row r="3549">
      <c r="A3549" s="190" t="s">
        <v>25068</v>
      </c>
    </row>
    <row r="3550">
      <c r="A3550" s="9" t="s">
        <v>687</v>
      </c>
      <c r="B3550" s="18" t="s">
        <v>693</v>
      </c>
      <c r="C3550" s="9"/>
      <c r="D3550" s="9" t="s">
        <v>956</v>
      </c>
      <c r="E3550" s="9"/>
      <c r="F3550" s="9" t="s">
        <v>25069</v>
      </c>
      <c r="G3550" s="19"/>
    </row>
    <row r="3551">
      <c r="A3551" s="190" t="s">
        <v>25070</v>
      </c>
    </row>
    <row r="3552">
      <c r="A3552" s="9" t="s">
        <v>326</v>
      </c>
      <c r="B3552" s="18" t="s">
        <v>658</v>
      </c>
      <c r="C3552" s="9"/>
      <c r="D3552" s="9" t="s">
        <v>660</v>
      </c>
      <c r="E3552" s="9"/>
      <c r="F3552" s="9" t="s">
        <v>25071</v>
      </c>
      <c r="G3552" s="19"/>
    </row>
    <row r="3553">
      <c r="A3553" s="9" t="s">
        <v>326</v>
      </c>
      <c r="B3553" s="18" t="s">
        <v>1215</v>
      </c>
      <c r="C3553" s="9" t="s">
        <v>1216</v>
      </c>
      <c r="D3553" s="9" t="s">
        <v>1217</v>
      </c>
      <c r="E3553" s="9"/>
      <c r="F3553" s="9" t="s">
        <v>25072</v>
      </c>
      <c r="G3553" s="19"/>
    </row>
    <row r="3554">
      <c r="A3554" s="9" t="s">
        <v>2562</v>
      </c>
      <c r="B3554" s="18" t="s">
        <v>2563</v>
      </c>
      <c r="C3554" s="9" t="s">
        <v>2564</v>
      </c>
      <c r="D3554" s="9" t="s">
        <v>3589</v>
      </c>
      <c r="E3554" s="9"/>
      <c r="F3554" s="9" t="s">
        <v>25073</v>
      </c>
      <c r="G3554" s="19"/>
    </row>
    <row r="3555">
      <c r="A3555" s="9" t="s">
        <v>2562</v>
      </c>
      <c r="B3555" s="18" t="s">
        <v>2592</v>
      </c>
      <c r="C3555" s="9" t="s">
        <v>2593</v>
      </c>
      <c r="D3555" s="9" t="s">
        <v>24879</v>
      </c>
      <c r="E3555" s="9" t="s">
        <v>13821</v>
      </c>
      <c r="F3555" s="9" t="s">
        <v>25074</v>
      </c>
      <c r="G3555" s="19"/>
    </row>
    <row r="3556">
      <c r="A3556" s="9" t="s">
        <v>687</v>
      </c>
      <c r="B3556" s="18" t="s">
        <v>2672</v>
      </c>
      <c r="C3556" s="9"/>
      <c r="D3556" s="9"/>
      <c r="E3556" s="9" t="s">
        <v>25075</v>
      </c>
      <c r="F3556" s="9" t="s">
        <v>25076</v>
      </c>
      <c r="G3556" s="19"/>
    </row>
    <row r="3557">
      <c r="A3557" s="9" t="s">
        <v>2078</v>
      </c>
      <c r="B3557" s="18" t="s">
        <v>24472</v>
      </c>
      <c r="C3557" s="9" t="s">
        <v>25077</v>
      </c>
      <c r="D3557" s="9" t="s">
        <v>25078</v>
      </c>
      <c r="E3557" s="9" t="s">
        <v>25079</v>
      </c>
      <c r="F3557" s="9" t="s">
        <v>25080</v>
      </c>
      <c r="G3557" s="19"/>
    </row>
    <row r="3558">
      <c r="A3558" s="190" t="s">
        <v>25081</v>
      </c>
    </row>
    <row r="3559">
      <c r="A3559" s="9" t="s">
        <v>326</v>
      </c>
      <c r="B3559" s="18" t="s">
        <v>658</v>
      </c>
      <c r="C3559" s="9"/>
      <c r="D3559" s="9" t="s">
        <v>10328</v>
      </c>
      <c r="E3559" s="9"/>
      <c r="F3559" s="9"/>
      <c r="G3559" s="19"/>
    </row>
    <row r="3560">
      <c r="A3560" s="9" t="s">
        <v>326</v>
      </c>
      <c r="B3560" s="18" t="s">
        <v>658</v>
      </c>
      <c r="C3560" s="9"/>
      <c r="D3560" s="9" t="s">
        <v>660</v>
      </c>
      <c r="E3560" s="9"/>
      <c r="F3560" s="9" t="s">
        <v>25082</v>
      </c>
      <c r="G3560" s="19"/>
    </row>
    <row r="3561">
      <c r="A3561" s="9" t="s">
        <v>326</v>
      </c>
      <c r="B3561" s="18" t="s">
        <v>658</v>
      </c>
      <c r="C3561" s="9"/>
      <c r="D3561" s="9" t="s">
        <v>8502</v>
      </c>
      <c r="E3561" s="9"/>
      <c r="F3561" s="9" t="s">
        <v>25082</v>
      </c>
      <c r="G3561" s="19"/>
    </row>
    <row r="3562">
      <c r="A3562" s="9" t="s">
        <v>687</v>
      </c>
      <c r="B3562" s="18" t="s">
        <v>693</v>
      </c>
      <c r="C3562" s="9"/>
      <c r="D3562" s="9" t="s">
        <v>720</v>
      </c>
      <c r="E3562" s="9"/>
      <c r="F3562" s="9" t="s">
        <v>25083</v>
      </c>
      <c r="G3562" s="19"/>
    </row>
    <row r="3563">
      <c r="A3563" s="67" t="s">
        <v>366</v>
      </c>
    </row>
    <row r="3564">
      <c r="A3564" s="9" t="s">
        <v>2562</v>
      </c>
      <c r="B3564" s="18" t="s">
        <v>2563</v>
      </c>
      <c r="C3564" s="9"/>
      <c r="D3564" s="9"/>
      <c r="E3564" s="9"/>
      <c r="F3564" s="9" t="s">
        <v>25084</v>
      </c>
      <c r="G3564" s="19"/>
    </row>
    <row r="3565">
      <c r="A3565" s="190" t="s">
        <v>25085</v>
      </c>
    </row>
    <row r="3566">
      <c r="A3566" s="9" t="s">
        <v>326</v>
      </c>
      <c r="B3566" s="18" t="s">
        <v>658</v>
      </c>
      <c r="C3566" s="9"/>
      <c r="D3566" s="9"/>
      <c r="E3566" s="9"/>
      <c r="F3566" s="9"/>
      <c r="G3566" s="19"/>
    </row>
    <row r="3567">
      <c r="A3567" s="9" t="s">
        <v>687</v>
      </c>
      <c r="B3567" s="18" t="s">
        <v>693</v>
      </c>
      <c r="C3567" s="9"/>
      <c r="D3567" s="9" t="s">
        <v>720</v>
      </c>
      <c r="E3567" s="9"/>
      <c r="F3567" s="9" t="s">
        <v>25086</v>
      </c>
      <c r="G3567" s="19"/>
    </row>
    <row r="3568">
      <c r="A3568" s="9" t="s">
        <v>687</v>
      </c>
      <c r="B3568" s="18" t="s">
        <v>693</v>
      </c>
      <c r="C3568" s="9"/>
      <c r="D3568" s="9" t="s">
        <v>2010</v>
      </c>
      <c r="E3568" s="9" t="s">
        <v>25087</v>
      </c>
      <c r="F3568" s="9" t="s">
        <v>25088</v>
      </c>
      <c r="G3568" s="19"/>
    </row>
    <row r="3569">
      <c r="A3569" s="190" t="s">
        <v>25089</v>
      </c>
    </row>
    <row r="3570">
      <c r="A3570" s="9" t="s">
        <v>3453</v>
      </c>
      <c r="B3570" s="18" t="s">
        <v>3501</v>
      </c>
      <c r="C3570" s="9"/>
      <c r="D3570" s="9" t="s">
        <v>3502</v>
      </c>
      <c r="E3570" s="9"/>
      <c r="F3570" s="9" t="s">
        <v>25090</v>
      </c>
      <c r="G3570" s="19"/>
    </row>
    <row r="3571">
      <c r="A3571" s="9" t="s">
        <v>3453</v>
      </c>
      <c r="B3571" s="18" t="s">
        <v>3501</v>
      </c>
      <c r="C3571" s="9"/>
      <c r="D3571" s="9" t="s">
        <v>25091</v>
      </c>
      <c r="E3571" s="9"/>
      <c r="F3571" s="9" t="s">
        <v>25090</v>
      </c>
      <c r="G3571" s="19"/>
    </row>
    <row r="3572">
      <c r="A3572" s="67" t="s">
        <v>366</v>
      </c>
    </row>
    <row r="3573">
      <c r="A3573" s="9" t="s">
        <v>326</v>
      </c>
      <c r="B3573" s="18" t="s">
        <v>658</v>
      </c>
      <c r="C3573" s="9"/>
      <c r="D3573" s="9"/>
      <c r="E3573" s="9"/>
      <c r="F3573" s="9"/>
      <c r="G3573" s="19"/>
    </row>
    <row r="3574">
      <c r="A3574" s="9" t="s">
        <v>2562</v>
      </c>
      <c r="B3574" s="18" t="s">
        <v>2563</v>
      </c>
      <c r="C3574" s="9"/>
      <c r="D3574" s="9"/>
      <c r="E3574" s="9"/>
      <c r="F3574" s="9" t="s">
        <v>25092</v>
      </c>
      <c r="G3574" s="19"/>
    </row>
    <row r="3575">
      <c r="A3575" s="9" t="s">
        <v>388</v>
      </c>
      <c r="B3575" s="18" t="s">
        <v>3110</v>
      </c>
      <c r="C3575" s="9"/>
      <c r="D3575" s="9"/>
      <c r="E3575" s="9"/>
      <c r="F3575" s="9" t="s">
        <v>25092</v>
      </c>
      <c r="G3575" s="19"/>
    </row>
    <row r="3576">
      <c r="A3576" s="190" t="s">
        <v>25093</v>
      </c>
    </row>
    <row r="3577">
      <c r="A3577" s="9" t="s">
        <v>326</v>
      </c>
      <c r="B3577" s="18" t="s">
        <v>658</v>
      </c>
      <c r="C3577" s="9"/>
      <c r="D3577" s="9" t="s">
        <v>1248</v>
      </c>
      <c r="E3577" s="19"/>
      <c r="F3577" s="9" t="s">
        <v>25094</v>
      </c>
      <c r="G3577" s="19"/>
    </row>
    <row r="3578">
      <c r="A3578" s="9" t="s">
        <v>326</v>
      </c>
      <c r="B3578" s="18" t="s">
        <v>658</v>
      </c>
      <c r="C3578" s="9"/>
      <c r="D3578" s="9" t="s">
        <v>660</v>
      </c>
      <c r="E3578" s="9"/>
      <c r="F3578" s="9" t="s">
        <v>25095</v>
      </c>
      <c r="G3578" s="19"/>
    </row>
    <row r="3579">
      <c r="A3579" s="9" t="s">
        <v>326</v>
      </c>
      <c r="B3579" s="18" t="s">
        <v>658</v>
      </c>
      <c r="C3579" s="9" t="s">
        <v>1244</v>
      </c>
      <c r="D3579" s="9" t="s">
        <v>1245</v>
      </c>
      <c r="E3579" s="9"/>
      <c r="F3579" s="9" t="s">
        <v>25096</v>
      </c>
      <c r="G3579" s="19"/>
    </row>
    <row r="3580">
      <c r="A3580" s="9" t="s">
        <v>687</v>
      </c>
      <c r="B3580" s="18" t="s">
        <v>693</v>
      </c>
      <c r="C3580" s="9"/>
      <c r="D3580" s="9" t="s">
        <v>720</v>
      </c>
      <c r="E3580" s="9" t="s">
        <v>25097</v>
      </c>
      <c r="F3580" s="9" t="s">
        <v>25098</v>
      </c>
      <c r="G3580" s="19"/>
    </row>
    <row r="3581">
      <c r="A3581" s="9" t="s">
        <v>687</v>
      </c>
      <c r="B3581" s="18" t="s">
        <v>693</v>
      </c>
      <c r="C3581" s="9" t="s">
        <v>1617</v>
      </c>
      <c r="D3581" s="9" t="s">
        <v>25099</v>
      </c>
      <c r="E3581" s="9" t="s">
        <v>25100</v>
      </c>
      <c r="F3581" s="9" t="s">
        <v>25101</v>
      </c>
      <c r="G3581" s="19"/>
    </row>
    <row r="3582">
      <c r="A3582" s="67" t="s">
        <v>366</v>
      </c>
    </row>
    <row r="3583">
      <c r="A3583" s="9" t="s">
        <v>2562</v>
      </c>
      <c r="B3583" s="18" t="s">
        <v>2563</v>
      </c>
      <c r="C3583" s="9"/>
      <c r="D3583" s="9"/>
      <c r="E3583" s="9" t="s">
        <v>25102</v>
      </c>
      <c r="F3583" s="9"/>
      <c r="G3583" s="19"/>
    </row>
    <row r="3584">
      <c r="A3584" s="9" t="s">
        <v>388</v>
      </c>
      <c r="B3584" s="18" t="s">
        <v>1006</v>
      </c>
      <c r="C3584" s="9"/>
      <c r="D3584" s="9"/>
      <c r="E3584" s="9"/>
      <c r="F3584" s="9" t="s">
        <v>25095</v>
      </c>
      <c r="G3584" s="19"/>
    </row>
    <row r="3585">
      <c r="A3585" s="9" t="s">
        <v>388</v>
      </c>
      <c r="B3585" s="18" t="s">
        <v>1010</v>
      </c>
      <c r="C3585" s="9"/>
      <c r="D3585" s="9"/>
      <c r="E3585" s="9"/>
      <c r="F3585" s="9" t="s">
        <v>25095</v>
      </c>
      <c r="G3585" s="19"/>
    </row>
    <row r="3586">
      <c r="A3586" s="9" t="s">
        <v>3453</v>
      </c>
      <c r="B3586" s="18" t="s">
        <v>368</v>
      </c>
      <c r="C3586" s="9"/>
      <c r="D3586" s="9"/>
      <c r="E3586" s="9" t="s">
        <v>25103</v>
      </c>
      <c r="F3586" s="9"/>
      <c r="G3586" s="19"/>
    </row>
    <row r="3587">
      <c r="A3587" s="9" t="s">
        <v>3368</v>
      </c>
      <c r="B3587" s="18" t="s">
        <v>3369</v>
      </c>
      <c r="C3587" s="9"/>
      <c r="D3587" s="9"/>
      <c r="E3587" s="9" t="s">
        <v>25104</v>
      </c>
      <c r="F3587" s="9" t="s">
        <v>25105</v>
      </c>
      <c r="G3587" s="19"/>
    </row>
    <row r="3588">
      <c r="A3588" s="17"/>
    </row>
    <row r="3589">
      <c r="A3589" s="15"/>
    </row>
    <row r="3592">
      <c r="A3592" s="1"/>
    </row>
    <row r="3593">
      <c r="A3593" s="31" t="s">
        <v>19849</v>
      </c>
    </row>
    <row r="3594">
      <c r="A3594" s="1"/>
    </row>
    <row r="3595">
      <c r="A3595" s="1" t="s">
        <v>25106</v>
      </c>
    </row>
    <row r="3596">
      <c r="A3596" s="115" t="s">
        <v>25107</v>
      </c>
    </row>
    <row r="3597">
      <c r="A3597" s="9" t="s">
        <v>15170</v>
      </c>
      <c r="B3597" s="38" t="s">
        <v>15171</v>
      </c>
      <c r="C3597" s="10"/>
      <c r="D3597" s="10"/>
      <c r="E3597" s="91"/>
      <c r="F3597" s="91"/>
      <c r="G3597" s="91"/>
    </row>
    <row r="3598">
      <c r="A3598" s="115" t="s">
        <v>25108</v>
      </c>
    </row>
    <row r="3599">
      <c r="A3599" s="9" t="s">
        <v>248</v>
      </c>
      <c r="B3599" s="18" t="s">
        <v>10840</v>
      </c>
      <c r="C3599" s="14" t="s">
        <v>10841</v>
      </c>
      <c r="D3599" s="10" t="s">
        <v>368</v>
      </c>
      <c r="E3599" s="91"/>
      <c r="F3599" s="91"/>
      <c r="G3599" s="91"/>
    </row>
    <row r="3600">
      <c r="A3600" s="115" t="s">
        <v>25109</v>
      </c>
    </row>
    <row r="3601">
      <c r="A3601" s="9" t="s">
        <v>25110</v>
      </c>
      <c r="B3601" s="38" t="s">
        <v>25111</v>
      </c>
      <c r="C3601" s="10"/>
      <c r="D3601" s="10"/>
      <c r="E3601" s="91" t="s">
        <v>15275</v>
      </c>
      <c r="F3601" s="10" t="s">
        <v>25112</v>
      </c>
      <c r="G3601" s="10"/>
    </row>
    <row r="3602">
      <c r="A3602" s="9" t="s">
        <v>230</v>
      </c>
      <c r="B3602" s="38" t="s">
        <v>12701</v>
      </c>
      <c r="C3602" s="10" t="s">
        <v>4548</v>
      </c>
      <c r="D3602" s="10" t="s">
        <v>11235</v>
      </c>
      <c r="E3602" s="91"/>
      <c r="F3602" s="10" t="s">
        <v>25113</v>
      </c>
      <c r="G3602" s="10"/>
    </row>
    <row r="3603">
      <c r="A3603" s="9" t="s">
        <v>230</v>
      </c>
      <c r="B3603" s="38" t="s">
        <v>12701</v>
      </c>
      <c r="C3603" s="10" t="s">
        <v>4548</v>
      </c>
      <c r="D3603" s="10" t="s">
        <v>12713</v>
      </c>
      <c r="E3603" s="91"/>
      <c r="F3603" s="10" t="s">
        <v>25114</v>
      </c>
      <c r="G3603" s="10"/>
    </row>
    <row r="3604">
      <c r="A3604" s="9" t="s">
        <v>230</v>
      </c>
      <c r="B3604" s="38" t="s">
        <v>12701</v>
      </c>
      <c r="C3604" s="10" t="s">
        <v>4548</v>
      </c>
      <c r="D3604" s="10" t="s">
        <v>25115</v>
      </c>
      <c r="E3604" s="91"/>
      <c r="F3604" s="10" t="s">
        <v>25116</v>
      </c>
      <c r="G3604" s="10"/>
    </row>
    <row r="3605">
      <c r="A3605" s="9" t="s">
        <v>230</v>
      </c>
      <c r="B3605" s="38" t="s">
        <v>12701</v>
      </c>
      <c r="C3605" s="10" t="s">
        <v>4548</v>
      </c>
      <c r="D3605" s="10" t="s">
        <v>25117</v>
      </c>
      <c r="E3605" s="91"/>
      <c r="F3605" s="10" t="s">
        <v>25116</v>
      </c>
      <c r="G3605" s="10"/>
    </row>
    <row r="3606">
      <c r="A3606" s="9" t="s">
        <v>230</v>
      </c>
      <c r="B3606" s="38" t="s">
        <v>12701</v>
      </c>
      <c r="C3606" s="10" t="s">
        <v>4551</v>
      </c>
      <c r="D3606" s="10" t="s">
        <v>25118</v>
      </c>
      <c r="E3606" s="91"/>
      <c r="F3606" s="10" t="s">
        <v>25116</v>
      </c>
      <c r="G3606" s="10"/>
    </row>
    <row r="3607">
      <c r="A3607" s="9" t="s">
        <v>20867</v>
      </c>
      <c r="B3607" s="38" t="s">
        <v>25119</v>
      </c>
      <c r="C3607" s="10" t="s">
        <v>25120</v>
      </c>
      <c r="D3607" s="10" t="s">
        <v>25121</v>
      </c>
      <c r="E3607" s="91"/>
      <c r="F3607" s="10" t="s">
        <v>25122</v>
      </c>
      <c r="G3607" s="10"/>
    </row>
    <row r="3608">
      <c r="A3608" s="9" t="s">
        <v>20867</v>
      </c>
      <c r="B3608" s="38" t="s">
        <v>25119</v>
      </c>
      <c r="C3608" s="10" t="s">
        <v>25123</v>
      </c>
      <c r="D3608" s="10" t="s">
        <v>25124</v>
      </c>
      <c r="E3608" s="91"/>
      <c r="F3608" s="10" t="s">
        <v>25122</v>
      </c>
      <c r="G3608" s="10"/>
    </row>
    <row r="3609">
      <c r="A3609" s="9" t="s">
        <v>25125</v>
      </c>
      <c r="B3609" s="18" t="s">
        <v>25126</v>
      </c>
      <c r="C3609" s="14" t="s">
        <v>25127</v>
      </c>
      <c r="D3609" s="10" t="s">
        <v>25128</v>
      </c>
      <c r="E3609" s="91"/>
      <c r="F3609" s="10" t="s">
        <v>25116</v>
      </c>
      <c r="G3609" s="10"/>
    </row>
    <row r="3610">
      <c r="A3610" s="9" t="s">
        <v>248</v>
      </c>
      <c r="B3610" s="18" t="s">
        <v>25129</v>
      </c>
      <c r="C3610" s="14" t="s">
        <v>25130</v>
      </c>
      <c r="D3610" s="91" t="s">
        <v>25131</v>
      </c>
      <c r="E3610" s="91"/>
      <c r="F3610" s="10" t="s">
        <v>25132</v>
      </c>
      <c r="G3610" s="10"/>
    </row>
    <row r="3611">
      <c r="A3611" s="9" t="s">
        <v>248</v>
      </c>
      <c r="B3611" s="18" t="s">
        <v>10840</v>
      </c>
      <c r="C3611" s="14" t="s">
        <v>10841</v>
      </c>
      <c r="D3611" s="91" t="s">
        <v>25133</v>
      </c>
      <c r="E3611" s="91"/>
      <c r="F3611" s="10" t="s">
        <v>25134</v>
      </c>
      <c r="G3611" s="10"/>
    </row>
    <row r="3612">
      <c r="A3612" s="9" t="s">
        <v>248</v>
      </c>
      <c r="B3612" s="18" t="s">
        <v>10840</v>
      </c>
      <c r="C3612" s="14" t="s">
        <v>10841</v>
      </c>
      <c r="D3612" s="91" t="s">
        <v>25135</v>
      </c>
      <c r="E3612" s="91"/>
      <c r="F3612" s="10" t="s">
        <v>25136</v>
      </c>
      <c r="G3612" s="10"/>
    </row>
    <row r="3613">
      <c r="A3613" s="9" t="s">
        <v>248</v>
      </c>
      <c r="B3613" s="18" t="s">
        <v>10840</v>
      </c>
      <c r="C3613" s="14" t="s">
        <v>10841</v>
      </c>
      <c r="D3613" s="91" t="s">
        <v>25137</v>
      </c>
      <c r="E3613" s="91"/>
      <c r="F3613" s="10" t="s">
        <v>25138</v>
      </c>
      <c r="G3613" s="10"/>
    </row>
    <row r="3614">
      <c r="A3614" s="9" t="s">
        <v>248</v>
      </c>
      <c r="B3614" s="18" t="s">
        <v>10840</v>
      </c>
      <c r="C3614" s="14" t="s">
        <v>10841</v>
      </c>
      <c r="D3614" s="91" t="s">
        <v>10579</v>
      </c>
      <c r="E3614" s="91"/>
      <c r="F3614" s="91" t="s">
        <v>25139</v>
      </c>
      <c r="G3614" s="10"/>
    </row>
    <row r="3615">
      <c r="A3615" s="9" t="s">
        <v>248</v>
      </c>
      <c r="B3615" s="18" t="s">
        <v>10840</v>
      </c>
      <c r="C3615" s="14" t="s">
        <v>10841</v>
      </c>
      <c r="D3615" s="91" t="s">
        <v>287</v>
      </c>
      <c r="E3615" s="91"/>
      <c r="F3615" s="10" t="s">
        <v>25140</v>
      </c>
      <c r="G3615" s="10"/>
    </row>
    <row r="3616">
      <c r="A3616" s="9" t="s">
        <v>248</v>
      </c>
      <c r="B3616" s="18" t="s">
        <v>10840</v>
      </c>
      <c r="C3616" s="14" t="s">
        <v>10841</v>
      </c>
      <c r="D3616" s="91" t="s">
        <v>289</v>
      </c>
      <c r="E3616" s="91"/>
      <c r="F3616" s="10" t="s">
        <v>25140</v>
      </c>
      <c r="G3616" s="10"/>
    </row>
    <row r="3617">
      <c r="A3617" s="9" t="s">
        <v>248</v>
      </c>
      <c r="B3617" s="18" t="s">
        <v>10840</v>
      </c>
      <c r="C3617" s="14" t="s">
        <v>10841</v>
      </c>
      <c r="D3617" s="91" t="s">
        <v>16063</v>
      </c>
      <c r="E3617" s="91"/>
      <c r="F3617" s="10" t="s">
        <v>25140</v>
      </c>
      <c r="G3617" s="10"/>
    </row>
    <row r="3618">
      <c r="A3618" s="9" t="s">
        <v>248</v>
      </c>
      <c r="B3618" s="18" t="s">
        <v>10840</v>
      </c>
      <c r="C3618" s="14" t="s">
        <v>10841</v>
      </c>
      <c r="D3618" s="91" t="s">
        <v>12273</v>
      </c>
      <c r="E3618" s="91"/>
      <c r="F3618" s="10" t="s">
        <v>25141</v>
      </c>
      <c r="G3618" s="10"/>
    </row>
    <row r="3619">
      <c r="A3619" s="9" t="s">
        <v>248</v>
      </c>
      <c r="B3619" s="18" t="s">
        <v>10840</v>
      </c>
      <c r="C3619" s="14" t="s">
        <v>10841</v>
      </c>
      <c r="D3619" s="91" t="s">
        <v>25142</v>
      </c>
      <c r="E3619" s="91"/>
      <c r="F3619" s="10" t="s">
        <v>25136</v>
      </c>
      <c r="G3619" s="10"/>
    </row>
    <row r="3620">
      <c r="A3620" s="9" t="s">
        <v>248</v>
      </c>
      <c r="B3620" s="18" t="s">
        <v>10840</v>
      </c>
      <c r="C3620" s="14" t="s">
        <v>12350</v>
      </c>
      <c r="D3620" s="91" t="s">
        <v>251</v>
      </c>
      <c r="E3620" s="91"/>
      <c r="F3620" s="10" t="s">
        <v>25143</v>
      </c>
      <c r="G3620" s="10"/>
    </row>
    <row r="3621">
      <c r="A3621" s="9" t="s">
        <v>988</v>
      </c>
      <c r="B3621" s="18" t="s">
        <v>6513</v>
      </c>
      <c r="C3621" s="84" t="s">
        <v>25144</v>
      </c>
      <c r="D3621" s="84" t="s">
        <v>25145</v>
      </c>
      <c r="E3621" s="84" t="s">
        <v>25146</v>
      </c>
      <c r="F3621" s="91" t="s">
        <v>25139</v>
      </c>
      <c r="G3621" s="10"/>
    </row>
    <row r="3622">
      <c r="A3622" s="9" t="s">
        <v>988</v>
      </c>
      <c r="B3622" s="18" t="s">
        <v>6513</v>
      </c>
      <c r="C3622" s="84" t="s">
        <v>25147</v>
      </c>
      <c r="D3622" s="84" t="s">
        <v>25145</v>
      </c>
      <c r="E3622" s="84" t="s">
        <v>25148</v>
      </c>
      <c r="F3622" s="91" t="s">
        <v>25139</v>
      </c>
      <c r="G3622" s="10"/>
    </row>
    <row r="3623">
      <c r="A3623" s="9" t="s">
        <v>388</v>
      </c>
      <c r="B3623" s="18" t="s">
        <v>8130</v>
      </c>
      <c r="C3623" s="43" t="s">
        <v>25149</v>
      </c>
      <c r="D3623" s="43" t="s">
        <v>25150</v>
      </c>
      <c r="E3623" s="43" t="s">
        <v>23894</v>
      </c>
      <c r="F3623" s="10" t="s">
        <v>25116</v>
      </c>
      <c r="G3623" s="67"/>
    </row>
    <row r="3624">
      <c r="A3624" s="67" t="s">
        <v>366</v>
      </c>
    </row>
    <row r="3625">
      <c r="A3625" s="9" t="s">
        <v>248</v>
      </c>
      <c r="B3625" s="38" t="s">
        <v>25151</v>
      </c>
      <c r="C3625" s="10"/>
      <c r="D3625" s="10"/>
      <c r="E3625" s="10" t="s">
        <v>2010</v>
      </c>
      <c r="F3625" s="10" t="s">
        <v>25152</v>
      </c>
      <c r="G3625" s="10"/>
    </row>
    <row r="3626">
      <c r="A3626" s="9" t="s">
        <v>988</v>
      </c>
      <c r="B3626" s="18" t="s">
        <v>6513</v>
      </c>
      <c r="C3626" s="10"/>
      <c r="D3626" s="10"/>
      <c r="E3626" s="10" t="s">
        <v>25153</v>
      </c>
      <c r="F3626" s="91" t="s">
        <v>25139</v>
      </c>
      <c r="G3626" s="10"/>
    </row>
    <row r="3627">
      <c r="A3627" s="1" t="s">
        <v>25154</v>
      </c>
    </row>
    <row r="3628">
      <c r="A3628" s="9" t="s">
        <v>316</v>
      </c>
      <c r="B3628" s="38" t="s">
        <v>6023</v>
      </c>
      <c r="C3628" s="10" t="s">
        <v>25155</v>
      </c>
      <c r="D3628" s="91" t="s">
        <v>6990</v>
      </c>
      <c r="E3628" s="91" t="s">
        <v>25156</v>
      </c>
      <c r="F3628" s="10" t="s">
        <v>25157</v>
      </c>
      <c r="G3628" s="10"/>
    </row>
    <row r="3629">
      <c r="A3629" s="9" t="s">
        <v>316</v>
      </c>
      <c r="B3629" s="38" t="s">
        <v>6023</v>
      </c>
      <c r="C3629" s="10" t="s">
        <v>25158</v>
      </c>
      <c r="D3629" s="91" t="s">
        <v>13517</v>
      </c>
      <c r="E3629" s="91" t="s">
        <v>25159</v>
      </c>
      <c r="F3629" s="10" t="s">
        <v>25157</v>
      </c>
      <c r="G3629" s="10"/>
    </row>
    <row r="3630">
      <c r="A3630" s="9" t="s">
        <v>316</v>
      </c>
      <c r="B3630" s="38" t="s">
        <v>6023</v>
      </c>
      <c r="C3630" s="10" t="s">
        <v>25160</v>
      </c>
      <c r="D3630" s="91" t="s">
        <v>1190</v>
      </c>
      <c r="E3630" s="91" t="s">
        <v>25161</v>
      </c>
      <c r="F3630" s="10" t="s">
        <v>25157</v>
      </c>
      <c r="G3630" s="10"/>
    </row>
    <row r="3631">
      <c r="A3631" s="9" t="s">
        <v>248</v>
      </c>
      <c r="B3631" s="18" t="s">
        <v>10980</v>
      </c>
      <c r="C3631" s="14" t="s">
        <v>25162</v>
      </c>
      <c r="D3631" s="91" t="s">
        <v>25163</v>
      </c>
      <c r="E3631" s="91"/>
      <c r="F3631" s="10" t="s">
        <v>25164</v>
      </c>
      <c r="G3631" s="10"/>
    </row>
    <row r="3632">
      <c r="A3632" s="9" t="s">
        <v>248</v>
      </c>
      <c r="B3632" s="18" t="s">
        <v>10840</v>
      </c>
      <c r="C3632" s="14" t="s">
        <v>10841</v>
      </c>
      <c r="D3632" s="91" t="s">
        <v>368</v>
      </c>
      <c r="E3632" s="91"/>
      <c r="F3632" s="10" t="s">
        <v>25165</v>
      </c>
      <c r="G3632" s="10"/>
    </row>
    <row r="3633">
      <c r="A3633" s="1" t="s">
        <v>25166</v>
      </c>
    </row>
    <row r="3634">
      <c r="A3634" s="9" t="s">
        <v>388</v>
      </c>
      <c r="B3634" s="18" t="s">
        <v>1006</v>
      </c>
      <c r="C3634" s="14"/>
      <c r="D3634" s="91"/>
      <c r="E3634" s="91"/>
      <c r="F3634" s="10"/>
      <c r="G3634" s="10"/>
    </row>
    <row r="3635">
      <c r="A3635" s="9" t="s">
        <v>388</v>
      </c>
      <c r="B3635" s="18" t="s">
        <v>1010</v>
      </c>
      <c r="C3635" s="14" t="s">
        <v>10886</v>
      </c>
      <c r="D3635" s="91" t="s">
        <v>368</v>
      </c>
      <c r="E3635" s="91"/>
      <c r="F3635" s="10" t="s">
        <v>25167</v>
      </c>
      <c r="G3635" s="10"/>
    </row>
    <row r="3636">
      <c r="A3636" s="9" t="s">
        <v>388</v>
      </c>
      <c r="B3636" s="18" t="s">
        <v>1010</v>
      </c>
      <c r="C3636" s="14" t="s">
        <v>2180</v>
      </c>
      <c r="D3636" s="91" t="s">
        <v>2181</v>
      </c>
      <c r="E3636" s="91"/>
      <c r="F3636" s="10" t="s">
        <v>25168</v>
      </c>
      <c r="G3636" s="10"/>
    </row>
    <row r="3637">
      <c r="A3637" s="9" t="s">
        <v>388</v>
      </c>
      <c r="B3637" s="18" t="s">
        <v>1010</v>
      </c>
      <c r="C3637" s="14" t="s">
        <v>12398</v>
      </c>
      <c r="D3637" s="91" t="s">
        <v>25169</v>
      </c>
      <c r="E3637" s="91"/>
      <c r="F3637" s="10" t="s">
        <v>25170</v>
      </c>
      <c r="G3637" s="10"/>
    </row>
    <row r="3638">
      <c r="A3638" s="9" t="s">
        <v>388</v>
      </c>
      <c r="B3638" s="18" t="s">
        <v>1010</v>
      </c>
      <c r="C3638" s="14" t="s">
        <v>14277</v>
      </c>
      <c r="D3638" s="91" t="s">
        <v>25171</v>
      </c>
      <c r="E3638" s="91" t="s">
        <v>14383</v>
      </c>
      <c r="F3638" s="10" t="s">
        <v>25172</v>
      </c>
      <c r="G3638" s="10"/>
    </row>
    <row r="3639">
      <c r="A3639" s="9" t="s">
        <v>388</v>
      </c>
      <c r="B3639" s="18" t="s">
        <v>1010</v>
      </c>
      <c r="C3639" s="14" t="s">
        <v>10652</v>
      </c>
      <c r="D3639" s="91" t="s">
        <v>25173</v>
      </c>
      <c r="E3639" s="91"/>
      <c r="F3639" s="10" t="s">
        <v>25174</v>
      </c>
      <c r="G3639" s="10"/>
    </row>
    <row r="3640">
      <c r="A3640" s="9" t="s">
        <v>388</v>
      </c>
      <c r="B3640" s="18" t="s">
        <v>1010</v>
      </c>
      <c r="C3640" s="14" t="s">
        <v>12485</v>
      </c>
      <c r="D3640" s="91" t="s">
        <v>25175</v>
      </c>
      <c r="E3640" s="91"/>
      <c r="F3640" s="10" t="s">
        <v>25176</v>
      </c>
      <c r="G3640" s="10"/>
    </row>
    <row r="3641">
      <c r="A3641" s="13" t="s">
        <v>388</v>
      </c>
      <c r="B3641" s="189" t="s">
        <v>1010</v>
      </c>
      <c r="C3641" s="14" t="s">
        <v>7539</v>
      </c>
      <c r="D3641" s="91" t="s">
        <v>7540</v>
      </c>
      <c r="E3641" s="91"/>
      <c r="F3641" s="10" t="s">
        <v>4255</v>
      </c>
      <c r="G3641" s="10"/>
    </row>
    <row r="3642">
      <c r="A3642" s="13" t="s">
        <v>388</v>
      </c>
      <c r="B3642" s="189" t="s">
        <v>1010</v>
      </c>
      <c r="C3642" s="14" t="s">
        <v>14191</v>
      </c>
      <c r="D3642" s="91" t="s">
        <v>25177</v>
      </c>
      <c r="E3642" s="91"/>
      <c r="F3642" s="10" t="s">
        <v>4255</v>
      </c>
      <c r="G3642" s="10"/>
    </row>
    <row r="3643">
      <c r="A3643" s="9" t="s">
        <v>388</v>
      </c>
      <c r="B3643" s="18" t="s">
        <v>1010</v>
      </c>
      <c r="C3643" s="14" t="s">
        <v>10636</v>
      </c>
      <c r="D3643" s="91" t="s">
        <v>25178</v>
      </c>
      <c r="E3643" s="91"/>
      <c r="F3643" s="10" t="s">
        <v>25168</v>
      </c>
      <c r="G3643" s="10"/>
    </row>
    <row r="3644">
      <c r="A3644" s="9" t="s">
        <v>388</v>
      </c>
      <c r="B3644" s="18" t="s">
        <v>1010</v>
      </c>
      <c r="C3644" s="14" t="s">
        <v>2229</v>
      </c>
      <c r="D3644" s="91" t="s">
        <v>25179</v>
      </c>
      <c r="E3644" s="91"/>
      <c r="F3644" s="10" t="s">
        <v>25180</v>
      </c>
      <c r="G3644" s="10"/>
    </row>
    <row r="3645">
      <c r="A3645" s="9" t="s">
        <v>388</v>
      </c>
      <c r="B3645" s="18" t="s">
        <v>1010</v>
      </c>
      <c r="C3645" s="14" t="s">
        <v>11853</v>
      </c>
      <c r="D3645" s="91" t="s">
        <v>368</v>
      </c>
      <c r="E3645" s="91" t="s">
        <v>25181</v>
      </c>
      <c r="F3645" s="10" t="s">
        <v>25167</v>
      </c>
      <c r="G3645" s="10"/>
    </row>
    <row r="3646">
      <c r="A3646" s="9" t="s">
        <v>388</v>
      </c>
      <c r="B3646" s="18" t="s">
        <v>1010</v>
      </c>
      <c r="C3646" s="14" t="s">
        <v>25182</v>
      </c>
      <c r="D3646" s="91" t="s">
        <v>368</v>
      </c>
      <c r="E3646" s="91" t="s">
        <v>25183</v>
      </c>
      <c r="F3646" s="10" t="s">
        <v>25168</v>
      </c>
      <c r="G3646" s="10"/>
    </row>
    <row r="3647">
      <c r="A3647" s="9" t="s">
        <v>388</v>
      </c>
      <c r="B3647" s="18" t="s">
        <v>1010</v>
      </c>
      <c r="C3647" s="14" t="s">
        <v>25182</v>
      </c>
      <c r="D3647" s="91" t="s">
        <v>368</v>
      </c>
      <c r="E3647" s="91" t="s">
        <v>25184</v>
      </c>
      <c r="F3647" s="10" t="s">
        <v>25176</v>
      </c>
      <c r="G3647" s="10"/>
    </row>
    <row r="3648">
      <c r="A3648" s="9" t="s">
        <v>1016</v>
      </c>
      <c r="B3648" s="18" t="s">
        <v>4928</v>
      </c>
      <c r="C3648" s="14" t="s">
        <v>5642</v>
      </c>
      <c r="D3648" s="91" t="s">
        <v>10867</v>
      </c>
      <c r="E3648" s="91"/>
      <c r="F3648" s="10" t="s">
        <v>25176</v>
      </c>
      <c r="G3648" s="10"/>
    </row>
    <row r="3649">
      <c r="A3649" s="17"/>
    </row>
    <row r="3650">
      <c r="A3650" s="15"/>
    </row>
    <row r="3653">
      <c r="A3653" s="1"/>
    </row>
    <row r="3654">
      <c r="A3654" s="38" t="s">
        <v>19852</v>
      </c>
    </row>
    <row r="3655">
      <c r="A3655" s="1"/>
    </row>
    <row r="3656">
      <c r="A3656" s="1" t="s">
        <v>25185</v>
      </c>
    </row>
    <row r="3657">
      <c r="A3657" s="105" t="s">
        <v>4540</v>
      </c>
      <c r="B3657" s="589" t="s">
        <v>25186</v>
      </c>
      <c r="C3657" s="84" t="s">
        <v>25187</v>
      </c>
      <c r="D3657" s="84" t="s">
        <v>25188</v>
      </c>
      <c r="E3657" s="84"/>
      <c r="F3657" s="84"/>
      <c r="G3657" s="112"/>
    </row>
    <row r="3658">
      <c r="A3658" s="105" t="s">
        <v>230</v>
      </c>
      <c r="B3658" s="589" t="s">
        <v>25189</v>
      </c>
      <c r="C3658" s="84" t="s">
        <v>2598</v>
      </c>
      <c r="D3658" s="84" t="s">
        <v>25190</v>
      </c>
      <c r="E3658" s="43" t="s">
        <v>25191</v>
      </c>
      <c r="F3658" s="84"/>
      <c r="G3658" s="114" t="s">
        <v>1333</v>
      </c>
    </row>
    <row r="3659">
      <c r="A3659" s="105" t="s">
        <v>230</v>
      </c>
      <c r="B3659" s="589" t="s">
        <v>25189</v>
      </c>
      <c r="C3659" s="84" t="s">
        <v>2598</v>
      </c>
      <c r="D3659" s="84" t="s">
        <v>25190</v>
      </c>
      <c r="E3659" s="43" t="s">
        <v>25192</v>
      </c>
      <c r="F3659" s="84"/>
      <c r="G3659" s="112"/>
    </row>
    <row r="3660">
      <c r="A3660" s="105" t="s">
        <v>230</v>
      </c>
      <c r="B3660" s="589" t="s">
        <v>25189</v>
      </c>
      <c r="C3660" s="84" t="s">
        <v>2598</v>
      </c>
      <c r="D3660" s="84" t="s">
        <v>25190</v>
      </c>
      <c r="E3660" s="43" t="s">
        <v>25193</v>
      </c>
      <c r="F3660" s="84"/>
      <c r="G3660" s="114" t="s">
        <v>1333</v>
      </c>
    </row>
    <row r="3661">
      <c r="A3661" s="105" t="s">
        <v>248</v>
      </c>
      <c r="B3661" s="589" t="s">
        <v>25194</v>
      </c>
      <c r="C3661" s="84" t="s">
        <v>25195</v>
      </c>
      <c r="D3661" s="84" t="s">
        <v>25196</v>
      </c>
      <c r="E3661" s="84"/>
      <c r="F3661" s="84" t="s">
        <v>25197</v>
      </c>
      <c r="G3661" s="112"/>
    </row>
    <row r="3662">
      <c r="A3662" s="105" t="s">
        <v>566</v>
      </c>
      <c r="B3662" s="589" t="s">
        <v>15204</v>
      </c>
      <c r="C3662" s="84" t="s">
        <v>572</v>
      </c>
      <c r="D3662" s="84" t="s">
        <v>4595</v>
      </c>
      <c r="E3662" s="84"/>
      <c r="F3662" s="84" t="s">
        <v>25198</v>
      </c>
      <c r="G3662" s="112"/>
    </row>
    <row r="3663">
      <c r="A3663" s="105" t="s">
        <v>566</v>
      </c>
      <c r="B3663" s="589" t="s">
        <v>15204</v>
      </c>
      <c r="C3663" s="84" t="s">
        <v>572</v>
      </c>
      <c r="D3663" s="84" t="s">
        <v>15208</v>
      </c>
      <c r="E3663" s="84"/>
      <c r="F3663" s="704" t="s">
        <v>25199</v>
      </c>
      <c r="G3663" s="112"/>
    </row>
    <row r="3664">
      <c r="A3664" s="67" t="s">
        <v>366</v>
      </c>
    </row>
    <row r="3665">
      <c r="A3665" s="105" t="s">
        <v>642</v>
      </c>
      <c r="B3665" s="589" t="s">
        <v>368</v>
      </c>
      <c r="C3665" s="84"/>
      <c r="D3665" s="84"/>
      <c r="E3665" s="43" t="s">
        <v>13577</v>
      </c>
      <c r="F3665" s="84" t="s">
        <v>25200</v>
      </c>
      <c r="G3665" s="112"/>
    </row>
    <row r="3666">
      <c r="A3666" s="105" t="s">
        <v>230</v>
      </c>
      <c r="B3666" s="589" t="s">
        <v>368</v>
      </c>
      <c r="C3666" s="84"/>
      <c r="D3666" s="84"/>
      <c r="E3666" s="43" t="s">
        <v>25201</v>
      </c>
      <c r="F3666" s="84" t="s">
        <v>25202</v>
      </c>
      <c r="G3666" s="112"/>
    </row>
    <row r="3667">
      <c r="A3667" s="1" t="s">
        <v>25203</v>
      </c>
    </row>
    <row r="3668">
      <c r="A3668" s="105" t="s">
        <v>642</v>
      </c>
      <c r="B3668" s="589" t="s">
        <v>25204</v>
      </c>
      <c r="C3668" s="13" t="s">
        <v>25205</v>
      </c>
      <c r="D3668" s="84" t="s">
        <v>25206</v>
      </c>
      <c r="E3668" s="84"/>
      <c r="F3668" s="43" t="s">
        <v>25207</v>
      </c>
      <c r="G3668" s="12" t="s">
        <v>1333</v>
      </c>
    </row>
    <row r="3669">
      <c r="A3669" s="105" t="s">
        <v>642</v>
      </c>
      <c r="B3669" s="589" t="s">
        <v>25204</v>
      </c>
      <c r="C3669" s="13" t="s">
        <v>368</v>
      </c>
      <c r="D3669" s="84"/>
      <c r="E3669" s="84"/>
      <c r="F3669" s="84"/>
      <c r="G3669" s="12"/>
    </row>
    <row r="3670">
      <c r="A3670" s="105" t="s">
        <v>642</v>
      </c>
      <c r="B3670" s="589" t="s">
        <v>12637</v>
      </c>
      <c r="C3670" s="13" t="s">
        <v>7593</v>
      </c>
      <c r="D3670" s="84" t="s">
        <v>7594</v>
      </c>
      <c r="E3670" s="84" t="s">
        <v>7595</v>
      </c>
      <c r="F3670" s="43" t="s">
        <v>25208</v>
      </c>
      <c r="G3670" s="84"/>
    </row>
    <row r="3671">
      <c r="A3671" s="105" t="s">
        <v>642</v>
      </c>
      <c r="B3671" s="589" t="s">
        <v>25209</v>
      </c>
      <c r="C3671" s="13" t="s">
        <v>25210</v>
      </c>
      <c r="D3671" s="84" t="s">
        <v>25211</v>
      </c>
      <c r="E3671" s="84"/>
      <c r="F3671" s="704" t="s">
        <v>25212</v>
      </c>
      <c r="G3671" s="84"/>
    </row>
    <row r="3672">
      <c r="A3672" s="105" t="s">
        <v>248</v>
      </c>
      <c r="B3672" s="589" t="s">
        <v>12614</v>
      </c>
      <c r="C3672" s="13"/>
      <c r="D3672" s="84"/>
      <c r="E3672" s="43" t="s">
        <v>247</v>
      </c>
      <c r="F3672" s="704" t="s">
        <v>25213</v>
      </c>
      <c r="G3672" s="84"/>
    </row>
    <row r="3673">
      <c r="A3673" s="1" t="s">
        <v>25214</v>
      </c>
    </row>
    <row r="3674">
      <c r="A3674" s="14" t="s">
        <v>14631</v>
      </c>
      <c r="B3674" s="31" t="s">
        <v>14632</v>
      </c>
      <c r="C3674" s="84"/>
      <c r="D3674" s="43" t="s">
        <v>15953</v>
      </c>
      <c r="E3674" s="43" t="s">
        <v>6227</v>
      </c>
      <c r="F3674" s="43" t="s">
        <v>25215</v>
      </c>
      <c r="G3674" s="84"/>
    </row>
    <row r="3675">
      <c r="A3675" s="14" t="s">
        <v>230</v>
      </c>
      <c r="B3675" s="31" t="s">
        <v>10943</v>
      </c>
      <c r="C3675" s="43" t="s">
        <v>2598</v>
      </c>
      <c r="D3675" s="43" t="s">
        <v>25216</v>
      </c>
      <c r="E3675" s="43" t="s">
        <v>6227</v>
      </c>
      <c r="F3675" s="720" t="s">
        <v>25217</v>
      </c>
      <c r="G3675" s="84"/>
    </row>
    <row r="3676">
      <c r="A3676" s="14" t="s">
        <v>230</v>
      </c>
      <c r="B3676" s="31" t="s">
        <v>10943</v>
      </c>
      <c r="C3676" s="43" t="s">
        <v>2598</v>
      </c>
      <c r="D3676" s="43" t="s">
        <v>25218</v>
      </c>
      <c r="E3676" s="43" t="s">
        <v>6227</v>
      </c>
      <c r="F3676" s="720" t="s">
        <v>25219</v>
      </c>
      <c r="G3676" s="84"/>
    </row>
    <row r="3677">
      <c r="A3677" s="14" t="s">
        <v>230</v>
      </c>
      <c r="B3677" s="31" t="s">
        <v>10943</v>
      </c>
      <c r="C3677" s="43" t="s">
        <v>2598</v>
      </c>
      <c r="D3677" s="43" t="s">
        <v>11947</v>
      </c>
      <c r="E3677" s="43" t="s">
        <v>6227</v>
      </c>
      <c r="F3677" s="720" t="s">
        <v>25220</v>
      </c>
      <c r="G3677" s="84"/>
    </row>
    <row r="3678">
      <c r="A3678" s="14" t="s">
        <v>230</v>
      </c>
      <c r="B3678" s="31" t="s">
        <v>10943</v>
      </c>
      <c r="C3678" s="43" t="s">
        <v>2598</v>
      </c>
      <c r="D3678" s="43" t="s">
        <v>25221</v>
      </c>
      <c r="E3678" s="43" t="s">
        <v>6227</v>
      </c>
      <c r="F3678" s="720" t="s">
        <v>25222</v>
      </c>
      <c r="G3678" s="84"/>
    </row>
    <row r="3679">
      <c r="A3679" s="14" t="s">
        <v>230</v>
      </c>
      <c r="B3679" s="31" t="s">
        <v>10840</v>
      </c>
      <c r="C3679" s="43" t="s">
        <v>10841</v>
      </c>
      <c r="D3679" s="43" t="s">
        <v>25223</v>
      </c>
      <c r="E3679" s="43" t="s">
        <v>6227</v>
      </c>
      <c r="F3679" s="704" t="s">
        <v>25224</v>
      </c>
      <c r="G3679" s="84"/>
    </row>
    <row r="3680">
      <c r="A3680" s="1" t="s">
        <v>25225</v>
      </c>
    </row>
    <row r="3681">
      <c r="A3681" s="105" t="s">
        <v>642</v>
      </c>
      <c r="B3681" s="589" t="s">
        <v>25209</v>
      </c>
      <c r="C3681" s="105" t="s">
        <v>25210</v>
      </c>
      <c r="D3681" s="109" t="s">
        <v>25211</v>
      </c>
      <c r="E3681" s="109"/>
      <c r="F3681" s="109" t="s">
        <v>16789</v>
      </c>
      <c r="G3681" s="15"/>
    </row>
    <row r="3682">
      <c r="A3682" s="105" t="s">
        <v>13028</v>
      </c>
      <c r="B3682" s="589" t="s">
        <v>25226</v>
      </c>
      <c r="C3682" s="105" t="s">
        <v>25227</v>
      </c>
      <c r="D3682" s="109" t="s">
        <v>25228</v>
      </c>
      <c r="E3682" s="109" t="s">
        <v>25229</v>
      </c>
      <c r="F3682" s="109" t="s">
        <v>25230</v>
      </c>
      <c r="G3682" s="15"/>
    </row>
    <row r="3683">
      <c r="A3683" s="105" t="s">
        <v>566</v>
      </c>
      <c r="B3683" s="589" t="s">
        <v>368</v>
      </c>
      <c r="C3683" s="105"/>
      <c r="D3683" s="109"/>
      <c r="E3683" s="109"/>
      <c r="F3683" s="109"/>
      <c r="G3683" s="15"/>
    </row>
    <row r="3684">
      <c r="A3684" s="1" t="s">
        <v>25231</v>
      </c>
    </row>
    <row r="3685">
      <c r="A3685" s="105" t="s">
        <v>13028</v>
      </c>
      <c r="B3685" s="589" t="s">
        <v>25226</v>
      </c>
      <c r="C3685" s="105" t="s">
        <v>25232</v>
      </c>
      <c r="D3685" s="109" t="s">
        <v>25233</v>
      </c>
      <c r="E3685" s="109"/>
      <c r="F3685" s="600" t="s">
        <v>25234</v>
      </c>
      <c r="G3685" s="109"/>
    </row>
    <row r="3686">
      <c r="A3686" s="105" t="s">
        <v>230</v>
      </c>
      <c r="B3686" s="589" t="s">
        <v>12701</v>
      </c>
      <c r="C3686" s="105" t="s">
        <v>2598</v>
      </c>
      <c r="D3686" s="109" t="s">
        <v>12713</v>
      </c>
      <c r="E3686" s="109"/>
      <c r="F3686" s="109" t="s">
        <v>25235</v>
      </c>
      <c r="G3686" s="109"/>
    </row>
    <row r="3687">
      <c r="A3687" s="105" t="s">
        <v>230</v>
      </c>
      <c r="B3687" s="589" t="s">
        <v>12701</v>
      </c>
      <c r="C3687" s="105" t="s">
        <v>2598</v>
      </c>
      <c r="D3687" s="109" t="s">
        <v>13340</v>
      </c>
      <c r="E3687" s="109"/>
      <c r="F3687" s="109" t="s">
        <v>25236</v>
      </c>
      <c r="G3687" s="109"/>
    </row>
    <row r="3688">
      <c r="A3688" s="105" t="s">
        <v>230</v>
      </c>
      <c r="B3688" s="589" t="s">
        <v>368</v>
      </c>
      <c r="C3688" s="105"/>
      <c r="D3688" s="109"/>
      <c r="E3688" s="109" t="s">
        <v>5170</v>
      </c>
      <c r="F3688" s="600" t="s">
        <v>25234</v>
      </c>
      <c r="G3688" s="109"/>
    </row>
    <row r="3689">
      <c r="A3689" s="105" t="s">
        <v>14764</v>
      </c>
      <c r="B3689" s="589" t="s">
        <v>25237</v>
      </c>
      <c r="C3689" s="105" t="s">
        <v>12512</v>
      </c>
      <c r="D3689" s="109" t="s">
        <v>25238</v>
      </c>
      <c r="E3689" s="109"/>
      <c r="F3689" s="109" t="s">
        <v>25239</v>
      </c>
      <c r="G3689" s="109"/>
    </row>
    <row r="3690">
      <c r="A3690" s="105" t="s">
        <v>14764</v>
      </c>
      <c r="B3690" s="589" t="s">
        <v>25240</v>
      </c>
      <c r="C3690" s="105" t="s">
        <v>25241</v>
      </c>
      <c r="D3690" s="109" t="s">
        <v>2350</v>
      </c>
      <c r="E3690" s="109"/>
      <c r="F3690" s="600" t="s">
        <v>25242</v>
      </c>
      <c r="G3690" s="109"/>
    </row>
    <row r="3691">
      <c r="A3691" s="105" t="s">
        <v>14764</v>
      </c>
      <c r="B3691" s="589" t="s">
        <v>368</v>
      </c>
      <c r="C3691" s="105"/>
      <c r="D3691" s="109"/>
      <c r="E3691" s="109" t="s">
        <v>25243</v>
      </c>
      <c r="F3691" s="600" t="s">
        <v>25242</v>
      </c>
      <c r="G3691" s="109"/>
    </row>
    <row r="3692">
      <c r="A3692" s="105" t="s">
        <v>248</v>
      </c>
      <c r="B3692" s="589" t="s">
        <v>12844</v>
      </c>
      <c r="C3692" s="105" t="s">
        <v>25244</v>
      </c>
      <c r="D3692" s="109" t="s">
        <v>25245</v>
      </c>
      <c r="E3692" s="109"/>
      <c r="F3692" s="109" t="s">
        <v>25236</v>
      </c>
      <c r="G3692" s="109"/>
    </row>
    <row r="3693">
      <c r="A3693" s="105" t="s">
        <v>248</v>
      </c>
      <c r="B3693" s="589" t="s">
        <v>12844</v>
      </c>
      <c r="C3693" s="105" t="s">
        <v>25244</v>
      </c>
      <c r="D3693" s="109" t="s">
        <v>25246</v>
      </c>
      <c r="E3693" s="109"/>
      <c r="F3693" s="109" t="s">
        <v>25236</v>
      </c>
      <c r="G3693" s="109"/>
    </row>
    <row r="3694">
      <c r="A3694" s="105" t="s">
        <v>248</v>
      </c>
      <c r="B3694" s="589" t="s">
        <v>12844</v>
      </c>
      <c r="C3694" s="105" t="s">
        <v>25247</v>
      </c>
      <c r="D3694" s="109" t="s">
        <v>25248</v>
      </c>
      <c r="E3694" s="109"/>
      <c r="F3694" s="109" t="s">
        <v>25249</v>
      </c>
      <c r="G3694" s="109"/>
    </row>
    <row r="3695">
      <c r="A3695" s="105" t="s">
        <v>248</v>
      </c>
      <c r="B3695" s="589" t="s">
        <v>8329</v>
      </c>
      <c r="C3695" s="105" t="s">
        <v>572</v>
      </c>
      <c r="D3695" s="109" t="s">
        <v>25250</v>
      </c>
      <c r="E3695" s="109"/>
      <c r="F3695" s="600" t="s">
        <v>25234</v>
      </c>
      <c r="G3695" s="109"/>
    </row>
    <row r="3696">
      <c r="A3696" s="105" t="s">
        <v>248</v>
      </c>
      <c r="B3696" s="589" t="s">
        <v>8329</v>
      </c>
      <c r="C3696" s="105" t="s">
        <v>572</v>
      </c>
      <c r="D3696" s="109" t="s">
        <v>25251</v>
      </c>
      <c r="E3696" s="109"/>
      <c r="F3696" s="109" t="s">
        <v>25236</v>
      </c>
      <c r="G3696" s="109"/>
    </row>
    <row r="3697">
      <c r="A3697" s="105" t="s">
        <v>248</v>
      </c>
      <c r="B3697" s="589" t="s">
        <v>8329</v>
      </c>
      <c r="C3697" s="105" t="s">
        <v>8331</v>
      </c>
      <c r="D3697" s="109" t="s">
        <v>25252</v>
      </c>
      <c r="E3697" s="109"/>
      <c r="F3697" s="600" t="s">
        <v>25253</v>
      </c>
      <c r="G3697" s="109"/>
    </row>
    <row r="3698">
      <c r="A3698" s="105" t="s">
        <v>248</v>
      </c>
      <c r="B3698" s="589" t="s">
        <v>8329</v>
      </c>
      <c r="C3698" s="105" t="s">
        <v>8331</v>
      </c>
      <c r="D3698" s="109" t="s">
        <v>25254</v>
      </c>
      <c r="E3698" s="109"/>
      <c r="F3698" s="600" t="s">
        <v>25253</v>
      </c>
      <c r="G3698" s="109"/>
    </row>
    <row r="3699">
      <c r="A3699" s="105" t="s">
        <v>248</v>
      </c>
      <c r="B3699" s="589" t="s">
        <v>10840</v>
      </c>
      <c r="C3699" s="105" t="s">
        <v>10841</v>
      </c>
      <c r="D3699" s="109"/>
      <c r="E3699" s="109" t="s">
        <v>19276</v>
      </c>
      <c r="F3699" s="600" t="s">
        <v>25253</v>
      </c>
      <c r="G3699" s="109"/>
    </row>
    <row r="3700">
      <c r="A3700" s="105" t="s">
        <v>248</v>
      </c>
      <c r="B3700" s="589" t="s">
        <v>10840</v>
      </c>
      <c r="C3700" s="105" t="s">
        <v>10841</v>
      </c>
      <c r="D3700" s="109"/>
      <c r="E3700" s="109" t="s">
        <v>25255</v>
      </c>
      <c r="F3700" s="600" t="s">
        <v>25253</v>
      </c>
      <c r="G3700" s="109"/>
    </row>
    <row r="3701">
      <c r="A3701" s="105" t="s">
        <v>248</v>
      </c>
      <c r="B3701" s="589" t="s">
        <v>10840</v>
      </c>
      <c r="C3701" s="105" t="s">
        <v>10841</v>
      </c>
      <c r="D3701" s="109"/>
      <c r="E3701" s="109" t="s">
        <v>25256</v>
      </c>
      <c r="F3701" s="109" t="s">
        <v>25239</v>
      </c>
      <c r="G3701" s="109"/>
    </row>
    <row r="3702">
      <c r="A3702" s="105" t="s">
        <v>248</v>
      </c>
      <c r="B3702" s="589" t="s">
        <v>10840</v>
      </c>
      <c r="C3702" s="105" t="s">
        <v>10841</v>
      </c>
      <c r="D3702" s="109"/>
      <c r="E3702" s="109" t="s">
        <v>12999</v>
      </c>
      <c r="F3702" s="109" t="s">
        <v>25235</v>
      </c>
      <c r="G3702" s="109"/>
    </row>
    <row r="3703">
      <c r="A3703" s="105" t="s">
        <v>248</v>
      </c>
      <c r="B3703" s="589" t="s">
        <v>10840</v>
      </c>
      <c r="C3703" s="105" t="s">
        <v>10841</v>
      </c>
      <c r="D3703" s="109"/>
      <c r="E3703" s="109" t="s">
        <v>25257</v>
      </c>
      <c r="F3703" s="109" t="s">
        <v>25258</v>
      </c>
      <c r="G3703" s="109"/>
    </row>
    <row r="3704">
      <c r="A3704" s="105" t="s">
        <v>248</v>
      </c>
      <c r="B3704" s="589" t="s">
        <v>368</v>
      </c>
      <c r="C3704" s="105"/>
      <c r="D3704" s="109"/>
      <c r="E3704" s="109" t="s">
        <v>25259</v>
      </c>
      <c r="F3704" s="600" t="s">
        <v>25253</v>
      </c>
      <c r="G3704" s="109"/>
    </row>
    <row r="3705">
      <c r="A3705" s="105" t="s">
        <v>234</v>
      </c>
      <c r="B3705" s="589" t="s">
        <v>12895</v>
      </c>
      <c r="C3705" s="106" t="s">
        <v>25260</v>
      </c>
      <c r="D3705" s="147" t="s">
        <v>8346</v>
      </c>
      <c r="E3705" s="109"/>
      <c r="F3705" s="600" t="s">
        <v>25234</v>
      </c>
      <c r="G3705" s="109"/>
    </row>
    <row r="3706">
      <c r="A3706" s="105" t="s">
        <v>234</v>
      </c>
      <c r="B3706" s="589" t="s">
        <v>12895</v>
      </c>
      <c r="C3706" s="106" t="s">
        <v>25261</v>
      </c>
      <c r="D3706" s="147" t="s">
        <v>25262</v>
      </c>
      <c r="E3706" s="109"/>
      <c r="F3706" s="109" t="s">
        <v>25239</v>
      </c>
      <c r="G3706" s="109"/>
    </row>
    <row r="3707">
      <c r="A3707" s="105" t="s">
        <v>234</v>
      </c>
      <c r="B3707" s="589" t="s">
        <v>8344</v>
      </c>
      <c r="C3707" s="106" t="s">
        <v>12954</v>
      </c>
      <c r="D3707" s="147" t="s">
        <v>12955</v>
      </c>
      <c r="E3707" s="109"/>
      <c r="F3707" s="109" t="s">
        <v>25258</v>
      </c>
      <c r="G3707" s="109"/>
    </row>
    <row r="3708">
      <c r="A3708" s="1" t="s">
        <v>25263</v>
      </c>
    </row>
    <row r="3709">
      <c r="A3709" s="9" t="s">
        <v>642</v>
      </c>
      <c r="B3709" s="18" t="s">
        <v>25209</v>
      </c>
      <c r="C3709" s="9" t="s">
        <v>25210</v>
      </c>
      <c r="D3709" s="91" t="s">
        <v>25211</v>
      </c>
      <c r="E3709" s="91"/>
      <c r="F3709" s="91" t="s">
        <v>25264</v>
      </c>
      <c r="G3709" s="91"/>
    </row>
    <row r="3710">
      <c r="A3710" s="9" t="s">
        <v>230</v>
      </c>
      <c r="B3710" s="18" t="s">
        <v>368</v>
      </c>
      <c r="C3710" s="14"/>
      <c r="D3710" s="91"/>
      <c r="E3710" s="91" t="s">
        <v>7040</v>
      </c>
      <c r="F3710" s="91" t="s">
        <v>25265</v>
      </c>
      <c r="G3710" s="91"/>
    </row>
    <row r="3711">
      <c r="A3711" s="9" t="s">
        <v>248</v>
      </c>
      <c r="B3711" s="18" t="s">
        <v>8329</v>
      </c>
      <c r="C3711" s="14" t="s">
        <v>572</v>
      </c>
      <c r="D3711" s="91" t="s">
        <v>25266</v>
      </c>
      <c r="E3711" s="91"/>
      <c r="F3711" s="91" t="s">
        <v>25267</v>
      </c>
      <c r="G3711" s="91"/>
    </row>
    <row r="3712">
      <c r="A3712" s="9" t="s">
        <v>248</v>
      </c>
      <c r="B3712" s="18" t="s">
        <v>8329</v>
      </c>
      <c r="C3712" s="14" t="s">
        <v>572</v>
      </c>
      <c r="D3712" s="91" t="s">
        <v>25251</v>
      </c>
      <c r="E3712" s="91"/>
      <c r="F3712" s="91" t="s">
        <v>25268</v>
      </c>
      <c r="G3712" s="91"/>
    </row>
    <row r="3713">
      <c r="A3713" s="9" t="s">
        <v>248</v>
      </c>
      <c r="B3713" s="18" t="s">
        <v>8329</v>
      </c>
      <c r="C3713" s="14" t="s">
        <v>572</v>
      </c>
      <c r="D3713" s="91" t="s">
        <v>25269</v>
      </c>
      <c r="E3713" s="91"/>
      <c r="F3713" s="91" t="s">
        <v>25270</v>
      </c>
      <c r="G3713" s="91"/>
    </row>
    <row r="3714">
      <c r="A3714" s="9" t="s">
        <v>248</v>
      </c>
      <c r="B3714" s="18" t="s">
        <v>8329</v>
      </c>
      <c r="C3714" s="14" t="s">
        <v>8331</v>
      </c>
      <c r="D3714" s="91" t="s">
        <v>25271</v>
      </c>
      <c r="E3714" s="91"/>
      <c r="F3714" s="91" t="s">
        <v>25272</v>
      </c>
      <c r="G3714" s="91"/>
    </row>
    <row r="3715">
      <c r="A3715" s="9" t="s">
        <v>248</v>
      </c>
      <c r="B3715" s="18" t="s">
        <v>8329</v>
      </c>
      <c r="C3715" s="14" t="s">
        <v>8331</v>
      </c>
      <c r="D3715" s="91" t="s">
        <v>25273</v>
      </c>
      <c r="E3715" s="91"/>
      <c r="F3715" s="91" t="s">
        <v>25274</v>
      </c>
      <c r="G3715" s="91"/>
    </row>
    <row r="3716">
      <c r="A3716" s="9" t="s">
        <v>248</v>
      </c>
      <c r="B3716" s="18" t="s">
        <v>8329</v>
      </c>
      <c r="C3716" s="14" t="s">
        <v>8333</v>
      </c>
      <c r="D3716" s="91" t="s">
        <v>25275</v>
      </c>
      <c r="E3716" s="91"/>
      <c r="F3716" s="91" t="s">
        <v>25276</v>
      </c>
      <c r="G3716" s="91"/>
    </row>
    <row r="3717">
      <c r="A3717" s="9" t="s">
        <v>248</v>
      </c>
      <c r="B3717" s="18" t="s">
        <v>368</v>
      </c>
      <c r="C3717" s="14"/>
      <c r="D3717" s="91"/>
      <c r="E3717" s="91" t="s">
        <v>3468</v>
      </c>
      <c r="F3717" s="91" t="s">
        <v>25277</v>
      </c>
      <c r="G3717" s="91"/>
    </row>
    <row r="3718">
      <c r="A3718" s="1" t="s">
        <v>25278</v>
      </c>
    </row>
    <row r="3719">
      <c r="A3719" s="9" t="s">
        <v>8313</v>
      </c>
      <c r="B3719" s="31" t="s">
        <v>13024</v>
      </c>
      <c r="C3719" s="14" t="s">
        <v>8478</v>
      </c>
      <c r="D3719" s="91" t="s">
        <v>25279</v>
      </c>
      <c r="E3719" s="91"/>
      <c r="F3719" s="91" t="s">
        <v>25280</v>
      </c>
      <c r="G3719" s="91"/>
    </row>
    <row r="3720">
      <c r="A3720" s="9" t="s">
        <v>8313</v>
      </c>
      <c r="B3720" s="31" t="s">
        <v>13024</v>
      </c>
      <c r="C3720" s="14" t="s">
        <v>8478</v>
      </c>
      <c r="D3720" s="91" t="s">
        <v>25281</v>
      </c>
      <c r="E3720" s="91"/>
      <c r="F3720" s="91" t="s">
        <v>25282</v>
      </c>
      <c r="G3720" s="91"/>
    </row>
    <row r="3721">
      <c r="A3721" s="9" t="s">
        <v>4540</v>
      </c>
      <c r="B3721" s="189" t="s">
        <v>4541</v>
      </c>
      <c r="C3721" s="13" t="s">
        <v>4542</v>
      </c>
      <c r="D3721" s="91" t="s">
        <v>25283</v>
      </c>
      <c r="E3721" s="91"/>
      <c r="F3721" s="91" t="s">
        <v>25284</v>
      </c>
      <c r="G3721" s="91"/>
    </row>
    <row r="3722">
      <c r="A3722" s="9" t="s">
        <v>4540</v>
      </c>
      <c r="B3722" s="189" t="s">
        <v>4541</v>
      </c>
      <c r="C3722" s="13" t="s">
        <v>4542</v>
      </c>
      <c r="D3722" s="91" t="s">
        <v>11237</v>
      </c>
      <c r="E3722" s="91"/>
      <c r="F3722" s="91" t="s">
        <v>25285</v>
      </c>
      <c r="G3722" s="91"/>
    </row>
    <row r="3723">
      <c r="A3723" s="9" t="s">
        <v>4540</v>
      </c>
      <c r="B3723" s="189" t="s">
        <v>4541</v>
      </c>
      <c r="C3723" s="13" t="s">
        <v>4542</v>
      </c>
      <c r="D3723" s="91" t="s">
        <v>25286</v>
      </c>
      <c r="E3723" s="91"/>
      <c r="F3723" s="91" t="s">
        <v>25287</v>
      </c>
      <c r="G3723" s="91"/>
    </row>
    <row r="3724">
      <c r="A3724" s="9" t="s">
        <v>4540</v>
      </c>
      <c r="B3724" s="189" t="s">
        <v>4541</v>
      </c>
      <c r="C3724" s="13" t="s">
        <v>4542</v>
      </c>
      <c r="D3724" s="91" t="s">
        <v>20111</v>
      </c>
      <c r="E3724" s="91"/>
      <c r="F3724" s="91" t="s">
        <v>25288</v>
      </c>
      <c r="G3724" s="91"/>
    </row>
    <row r="3725">
      <c r="A3725" s="9" t="s">
        <v>4540</v>
      </c>
      <c r="B3725" s="189" t="s">
        <v>4541</v>
      </c>
      <c r="C3725" s="13" t="s">
        <v>4542</v>
      </c>
      <c r="D3725" s="91" t="s">
        <v>4543</v>
      </c>
      <c r="E3725" s="91"/>
      <c r="F3725" s="91" t="s">
        <v>25289</v>
      </c>
      <c r="G3725" s="91"/>
    </row>
    <row r="3726">
      <c r="A3726" s="9" t="s">
        <v>4540</v>
      </c>
      <c r="B3726" s="189" t="s">
        <v>4541</v>
      </c>
      <c r="C3726" s="13" t="s">
        <v>4542</v>
      </c>
      <c r="D3726" s="91" t="s">
        <v>12001</v>
      </c>
      <c r="E3726" s="91"/>
      <c r="F3726" s="91" t="s">
        <v>25290</v>
      </c>
      <c r="G3726" s="91"/>
    </row>
    <row r="3727">
      <c r="A3727" s="9" t="s">
        <v>4540</v>
      </c>
      <c r="B3727" s="189" t="s">
        <v>4541</v>
      </c>
      <c r="C3727" s="13" t="s">
        <v>4542</v>
      </c>
      <c r="D3727" s="91" t="s">
        <v>20113</v>
      </c>
      <c r="E3727" s="91"/>
      <c r="F3727" s="91" t="s">
        <v>25291</v>
      </c>
      <c r="G3727" s="91"/>
    </row>
    <row r="3728">
      <c r="A3728" s="9" t="s">
        <v>4540</v>
      </c>
      <c r="B3728" s="189" t="s">
        <v>4541</v>
      </c>
      <c r="C3728" s="13" t="s">
        <v>4542</v>
      </c>
      <c r="D3728" s="91" t="s">
        <v>25292</v>
      </c>
      <c r="E3728" s="91"/>
      <c r="F3728" s="91" t="s">
        <v>25293</v>
      </c>
      <c r="G3728" s="91"/>
    </row>
    <row r="3729">
      <c r="A3729" s="9" t="s">
        <v>4540</v>
      </c>
      <c r="B3729" s="189" t="s">
        <v>4541</v>
      </c>
      <c r="C3729" s="13" t="s">
        <v>4542</v>
      </c>
      <c r="D3729" s="91" t="s">
        <v>25294</v>
      </c>
      <c r="E3729" s="91"/>
      <c r="F3729" s="91" t="s">
        <v>25287</v>
      </c>
      <c r="G3729" s="91"/>
    </row>
    <row r="3730">
      <c r="A3730" s="9" t="s">
        <v>4540</v>
      </c>
      <c r="B3730" s="189" t="s">
        <v>4541</v>
      </c>
      <c r="C3730" s="13" t="s">
        <v>4542</v>
      </c>
      <c r="D3730" s="91" t="s">
        <v>25295</v>
      </c>
      <c r="E3730" s="91"/>
      <c r="F3730" s="91" t="s">
        <v>25296</v>
      </c>
      <c r="G3730" s="91"/>
    </row>
    <row r="3731">
      <c r="A3731" s="9" t="s">
        <v>4540</v>
      </c>
      <c r="B3731" s="189" t="s">
        <v>4541</v>
      </c>
      <c r="C3731" s="9" t="s">
        <v>5974</v>
      </c>
      <c r="D3731" s="91" t="s">
        <v>25297</v>
      </c>
      <c r="E3731" s="91"/>
      <c r="F3731" s="91" t="s">
        <v>25298</v>
      </c>
      <c r="G3731" s="91"/>
    </row>
    <row r="3732">
      <c r="A3732" s="9" t="s">
        <v>230</v>
      </c>
      <c r="B3732" s="18" t="s">
        <v>12701</v>
      </c>
      <c r="C3732" s="9" t="s">
        <v>25299</v>
      </c>
      <c r="D3732" s="91" t="s">
        <v>25300</v>
      </c>
      <c r="E3732" s="91"/>
      <c r="F3732" s="91" t="s">
        <v>25301</v>
      </c>
      <c r="G3732" s="91"/>
    </row>
    <row r="3733">
      <c r="A3733" s="9" t="s">
        <v>230</v>
      </c>
      <c r="B3733" s="18" t="s">
        <v>12701</v>
      </c>
      <c r="C3733" s="9" t="s">
        <v>25299</v>
      </c>
      <c r="D3733" s="91" t="s">
        <v>25302</v>
      </c>
      <c r="E3733" s="91"/>
      <c r="F3733" s="91" t="s">
        <v>25303</v>
      </c>
      <c r="G3733" s="91"/>
    </row>
    <row r="3734">
      <c r="A3734" s="9" t="s">
        <v>230</v>
      </c>
      <c r="B3734" s="18" t="s">
        <v>12701</v>
      </c>
      <c r="C3734" s="9" t="s">
        <v>25299</v>
      </c>
      <c r="D3734" s="91" t="s">
        <v>25304</v>
      </c>
      <c r="E3734" s="91"/>
      <c r="F3734" s="91" t="s">
        <v>25282</v>
      </c>
      <c r="G3734" s="91"/>
    </row>
    <row r="3735">
      <c r="A3735" s="9" t="s">
        <v>230</v>
      </c>
      <c r="B3735" s="18" t="s">
        <v>12701</v>
      </c>
      <c r="C3735" s="9" t="s">
        <v>25299</v>
      </c>
      <c r="D3735" s="91" t="s">
        <v>25305</v>
      </c>
      <c r="E3735" s="91"/>
      <c r="F3735" s="91" t="s">
        <v>25303</v>
      </c>
      <c r="G3735" s="91"/>
    </row>
    <row r="3736">
      <c r="A3736" s="9" t="s">
        <v>230</v>
      </c>
      <c r="B3736" s="18" t="s">
        <v>12701</v>
      </c>
      <c r="C3736" s="9" t="s">
        <v>25299</v>
      </c>
      <c r="D3736" s="91" t="s">
        <v>25306</v>
      </c>
      <c r="E3736" s="91"/>
      <c r="F3736" s="91" t="s">
        <v>25301</v>
      </c>
      <c r="G3736" s="91"/>
    </row>
    <row r="3737">
      <c r="A3737" s="9" t="s">
        <v>230</v>
      </c>
      <c r="B3737" s="18" t="s">
        <v>12701</v>
      </c>
      <c r="C3737" s="9" t="s">
        <v>15607</v>
      </c>
      <c r="D3737" s="91" t="s">
        <v>25307</v>
      </c>
      <c r="E3737" s="91"/>
      <c r="F3737" s="91" t="s">
        <v>25308</v>
      </c>
      <c r="G3737" s="91"/>
    </row>
    <row r="3738">
      <c r="A3738" s="9" t="s">
        <v>230</v>
      </c>
      <c r="B3738" s="18" t="s">
        <v>12701</v>
      </c>
      <c r="C3738" s="9" t="s">
        <v>15607</v>
      </c>
      <c r="D3738" s="91" t="s">
        <v>25309</v>
      </c>
      <c r="E3738" s="91"/>
      <c r="F3738" s="91" t="s">
        <v>25280</v>
      </c>
      <c r="G3738" s="91"/>
    </row>
    <row r="3739">
      <c r="A3739" s="9" t="s">
        <v>230</v>
      </c>
      <c r="B3739" s="18" t="s">
        <v>12701</v>
      </c>
      <c r="C3739" s="9" t="s">
        <v>4551</v>
      </c>
      <c r="D3739" s="91" t="s">
        <v>12727</v>
      </c>
      <c r="E3739" s="91"/>
      <c r="F3739" s="91" t="s">
        <v>25287</v>
      </c>
      <c r="G3739" s="91"/>
    </row>
    <row r="3740">
      <c r="A3740" s="9" t="s">
        <v>230</v>
      </c>
      <c r="B3740" s="18" t="s">
        <v>12701</v>
      </c>
      <c r="C3740" s="9" t="s">
        <v>4551</v>
      </c>
      <c r="D3740" s="91" t="s">
        <v>25310</v>
      </c>
      <c r="E3740" s="91"/>
      <c r="F3740" s="91" t="s">
        <v>25282</v>
      </c>
      <c r="G3740" s="91"/>
    </row>
    <row r="3741">
      <c r="A3741" s="9" t="s">
        <v>248</v>
      </c>
      <c r="B3741" s="18" t="s">
        <v>12844</v>
      </c>
      <c r="C3741" s="9" t="s">
        <v>5974</v>
      </c>
      <c r="D3741" s="91" t="s">
        <v>25311</v>
      </c>
      <c r="E3741" s="91"/>
      <c r="F3741" s="91" t="s">
        <v>25290</v>
      </c>
      <c r="G3741" s="91"/>
    </row>
    <row r="3742">
      <c r="A3742" s="9" t="s">
        <v>248</v>
      </c>
      <c r="B3742" s="18" t="s">
        <v>12844</v>
      </c>
      <c r="C3742" s="9" t="s">
        <v>4615</v>
      </c>
      <c r="D3742" s="91" t="s">
        <v>25312</v>
      </c>
      <c r="E3742" s="91"/>
      <c r="F3742" s="91" t="s">
        <v>25313</v>
      </c>
      <c r="G3742" s="91"/>
    </row>
    <row r="3743">
      <c r="A3743" s="9" t="s">
        <v>248</v>
      </c>
      <c r="B3743" s="18" t="s">
        <v>8329</v>
      </c>
      <c r="C3743" s="14" t="s">
        <v>572</v>
      </c>
      <c r="D3743" s="91" t="s">
        <v>25266</v>
      </c>
      <c r="E3743" s="91"/>
      <c r="F3743" s="91" t="s">
        <v>25313</v>
      </c>
      <c r="G3743" s="91"/>
    </row>
    <row r="3744">
      <c r="A3744" s="9" t="s">
        <v>248</v>
      </c>
      <c r="B3744" s="18" t="s">
        <v>8329</v>
      </c>
      <c r="C3744" s="14" t="s">
        <v>572</v>
      </c>
      <c r="D3744" s="91" t="s">
        <v>25314</v>
      </c>
      <c r="E3744" s="91"/>
      <c r="F3744" s="91" t="s">
        <v>25313</v>
      </c>
      <c r="G3744" s="91"/>
    </row>
    <row r="3745">
      <c r="A3745" s="9" t="s">
        <v>248</v>
      </c>
      <c r="B3745" s="18" t="s">
        <v>8329</v>
      </c>
      <c r="C3745" s="9" t="s">
        <v>8331</v>
      </c>
      <c r="D3745" s="91" t="s">
        <v>25252</v>
      </c>
      <c r="E3745" s="91"/>
      <c r="F3745" s="91" t="s">
        <v>25293</v>
      </c>
      <c r="G3745" s="91"/>
    </row>
    <row r="3746">
      <c r="A3746" s="9" t="s">
        <v>248</v>
      </c>
      <c r="B3746" s="18" t="s">
        <v>8329</v>
      </c>
      <c r="C3746" s="9" t="s">
        <v>8333</v>
      </c>
      <c r="D3746" s="91" t="s">
        <v>25315</v>
      </c>
      <c r="E3746" s="91"/>
      <c r="F3746" s="91" t="s">
        <v>25316</v>
      </c>
      <c r="G3746" s="91"/>
    </row>
    <row r="3747">
      <c r="A3747" s="9" t="s">
        <v>248</v>
      </c>
      <c r="B3747" s="18" t="s">
        <v>8329</v>
      </c>
      <c r="C3747" s="9" t="s">
        <v>8333</v>
      </c>
      <c r="D3747" s="91" t="s">
        <v>25317</v>
      </c>
      <c r="E3747" s="91"/>
      <c r="F3747" s="91" t="s">
        <v>25293</v>
      </c>
      <c r="G3747" s="91"/>
    </row>
    <row r="3748">
      <c r="A3748" s="9" t="s">
        <v>248</v>
      </c>
      <c r="B3748" s="18" t="s">
        <v>9856</v>
      </c>
      <c r="C3748" s="9" t="s">
        <v>4581</v>
      </c>
      <c r="D3748" s="91" t="s">
        <v>368</v>
      </c>
      <c r="E3748" s="91"/>
      <c r="F3748" s="91" t="s">
        <v>25318</v>
      </c>
      <c r="G3748" s="91"/>
    </row>
    <row r="3749">
      <c r="A3749" s="67" t="s">
        <v>366</v>
      </c>
    </row>
    <row r="3750">
      <c r="A3750" s="9" t="s">
        <v>642</v>
      </c>
      <c r="B3750" s="18" t="s">
        <v>12637</v>
      </c>
      <c r="C3750" s="9"/>
      <c r="D3750" s="91"/>
      <c r="E3750" s="91" t="s">
        <v>25319</v>
      </c>
      <c r="F3750" s="91" t="s">
        <v>25320</v>
      </c>
      <c r="G3750" s="91"/>
    </row>
    <row r="3751">
      <c r="A3751" s="9" t="s">
        <v>230</v>
      </c>
      <c r="B3751" s="18" t="s">
        <v>12701</v>
      </c>
      <c r="C3751" s="9"/>
      <c r="D3751" s="91"/>
      <c r="E3751" s="91" t="s">
        <v>2073</v>
      </c>
      <c r="F3751" s="91" t="s">
        <v>25321</v>
      </c>
      <c r="G3751" s="91"/>
    </row>
    <row r="3752">
      <c r="A3752" s="9" t="s">
        <v>230</v>
      </c>
      <c r="B3752" s="18" t="s">
        <v>368</v>
      </c>
      <c r="C3752" s="9"/>
      <c r="D3752" s="91"/>
      <c r="E3752" s="91" t="s">
        <v>6548</v>
      </c>
      <c r="F3752" s="91" t="s">
        <v>25322</v>
      </c>
      <c r="G3752" s="91"/>
    </row>
    <row r="3753">
      <c r="A3753" s="9" t="s">
        <v>248</v>
      </c>
      <c r="B3753" s="18" t="s">
        <v>368</v>
      </c>
      <c r="C3753" s="9"/>
      <c r="D3753" s="91"/>
      <c r="E3753" s="91" t="s">
        <v>8000</v>
      </c>
      <c r="F3753" s="91" t="s">
        <v>25282</v>
      </c>
      <c r="G3753" s="91"/>
    </row>
    <row r="3754">
      <c r="A3754" s="9" t="s">
        <v>248</v>
      </c>
      <c r="B3754" s="18" t="s">
        <v>368</v>
      </c>
      <c r="C3754" s="9"/>
      <c r="D3754" s="91"/>
      <c r="E3754" s="91" t="s">
        <v>7042</v>
      </c>
      <c r="F3754" s="91" t="s">
        <v>25287</v>
      </c>
      <c r="G3754" s="91"/>
    </row>
    <row r="3755">
      <c r="A3755" s="9" t="s">
        <v>566</v>
      </c>
      <c r="B3755" s="18" t="s">
        <v>25323</v>
      </c>
      <c r="C3755" s="9"/>
      <c r="D3755" s="91"/>
      <c r="E3755" s="91"/>
      <c r="F3755" s="91"/>
      <c r="G3755" s="91"/>
    </row>
    <row r="3756">
      <c r="A3756" s="9" t="s">
        <v>566</v>
      </c>
      <c r="B3756" s="18" t="s">
        <v>25324</v>
      </c>
      <c r="C3756" s="9"/>
      <c r="D3756" s="91"/>
      <c r="E3756" s="91" t="s">
        <v>25325</v>
      </c>
      <c r="F3756" s="91" t="s">
        <v>25291</v>
      </c>
      <c r="G3756" s="91"/>
    </row>
    <row r="3757">
      <c r="A3757" s="9" t="s">
        <v>566</v>
      </c>
      <c r="B3757" s="18" t="s">
        <v>368</v>
      </c>
      <c r="C3757" s="9"/>
      <c r="D3757" s="91"/>
      <c r="E3757" s="91" t="s">
        <v>25326</v>
      </c>
      <c r="F3757" s="91" t="s">
        <v>25280</v>
      </c>
      <c r="G3757" s="91"/>
    </row>
    <row r="3758">
      <c r="A3758" s="1" t="s">
        <v>25327</v>
      </c>
    </row>
    <row r="3759">
      <c r="A3759" s="721" t="s">
        <v>230</v>
      </c>
      <c r="B3759" s="38" t="s">
        <v>10943</v>
      </c>
      <c r="C3759" s="721" t="s">
        <v>2598</v>
      </c>
      <c r="D3759" s="721" t="s">
        <v>16583</v>
      </c>
      <c r="E3759" s="15"/>
      <c r="F3759" s="704" t="s">
        <v>25328</v>
      </c>
      <c r="G3759" s="15"/>
    </row>
    <row r="3760">
      <c r="A3760" s="1" t="s">
        <v>25329</v>
      </c>
    </row>
    <row r="3761">
      <c r="A3761" s="9" t="s">
        <v>4540</v>
      </c>
      <c r="B3761" s="18" t="s">
        <v>4541</v>
      </c>
      <c r="C3761" s="9"/>
      <c r="D3761" s="91"/>
      <c r="E3761" s="91"/>
      <c r="F3761" s="91"/>
      <c r="G3761" s="91"/>
    </row>
    <row r="3762">
      <c r="A3762" s="9" t="s">
        <v>13028</v>
      </c>
      <c r="B3762" s="18" t="s">
        <v>25226</v>
      </c>
      <c r="C3762" s="9"/>
      <c r="D3762" s="91"/>
      <c r="E3762" s="91"/>
      <c r="F3762" s="91"/>
      <c r="G3762" s="91"/>
    </row>
    <row r="3763">
      <c r="A3763" s="9" t="s">
        <v>248</v>
      </c>
      <c r="B3763" s="18" t="s">
        <v>8329</v>
      </c>
      <c r="C3763" s="9"/>
      <c r="D3763" s="91"/>
      <c r="E3763" s="91"/>
      <c r="F3763" s="91"/>
      <c r="G3763" s="91"/>
    </row>
    <row r="3764">
      <c r="A3764" s="9" t="s">
        <v>248</v>
      </c>
      <c r="B3764" s="18" t="s">
        <v>9856</v>
      </c>
      <c r="C3764" s="9" t="s">
        <v>4581</v>
      </c>
      <c r="D3764" s="91"/>
      <c r="E3764" s="91"/>
      <c r="F3764" s="91"/>
      <c r="G3764" s="91"/>
    </row>
    <row r="3765">
      <c r="A3765" s="1" t="s">
        <v>25330</v>
      </c>
    </row>
    <row r="3766">
      <c r="A3766" s="9" t="s">
        <v>234</v>
      </c>
      <c r="B3766" s="18" t="s">
        <v>8344</v>
      </c>
      <c r="C3766" s="10" t="s">
        <v>25331</v>
      </c>
      <c r="D3766" s="10" t="s">
        <v>14531</v>
      </c>
      <c r="E3766" s="10"/>
      <c r="F3766" s="10" t="s">
        <v>25332</v>
      </c>
      <c r="G3766" s="10"/>
    </row>
    <row r="3767">
      <c r="A3767" s="216" t="s">
        <v>25333</v>
      </c>
    </row>
    <row r="3768">
      <c r="A3768" s="704" t="s">
        <v>368</v>
      </c>
      <c r="B3768" s="18" t="s">
        <v>368</v>
      </c>
      <c r="C3768" s="704"/>
      <c r="D3768" s="704"/>
      <c r="E3768" s="704" t="s">
        <v>1396</v>
      </c>
      <c r="F3768" s="704" t="s">
        <v>25334</v>
      </c>
      <c r="G3768" s="722"/>
    </row>
    <row r="3769">
      <c r="A3769" s="704" t="s">
        <v>248</v>
      </c>
      <c r="B3769" s="18" t="s">
        <v>8329</v>
      </c>
      <c r="C3769" s="704" t="s">
        <v>8333</v>
      </c>
      <c r="D3769" s="704" t="s">
        <v>25335</v>
      </c>
      <c r="E3769" s="704"/>
      <c r="F3769" s="704" t="s">
        <v>25336</v>
      </c>
      <c r="G3769" s="722"/>
    </row>
    <row r="3770">
      <c r="A3770" s="1" t="s">
        <v>25337</v>
      </c>
    </row>
    <row r="3771">
      <c r="A3771" s="9" t="s">
        <v>4540</v>
      </c>
      <c r="B3771" s="18" t="s">
        <v>4541</v>
      </c>
      <c r="C3771" s="9" t="s">
        <v>4542</v>
      </c>
      <c r="D3771" s="91" t="s">
        <v>6342</v>
      </c>
      <c r="E3771" s="91"/>
      <c r="F3771" s="91" t="s">
        <v>25338</v>
      </c>
      <c r="G3771" s="91"/>
    </row>
    <row r="3772">
      <c r="A3772" s="9" t="s">
        <v>4540</v>
      </c>
      <c r="B3772" s="18" t="s">
        <v>4545</v>
      </c>
      <c r="C3772" s="9" t="s">
        <v>4542</v>
      </c>
      <c r="D3772" s="91" t="s">
        <v>25339</v>
      </c>
      <c r="E3772" s="91"/>
      <c r="F3772" s="91" t="s">
        <v>25340</v>
      </c>
      <c r="G3772" s="91"/>
    </row>
    <row r="3773">
      <c r="A3773" s="9" t="s">
        <v>4540</v>
      </c>
      <c r="B3773" s="18" t="s">
        <v>4545</v>
      </c>
      <c r="C3773" s="9" t="s">
        <v>4542</v>
      </c>
      <c r="D3773" s="91" t="s">
        <v>15593</v>
      </c>
      <c r="E3773" s="91"/>
      <c r="F3773" s="91" t="s">
        <v>17949</v>
      </c>
      <c r="G3773" s="91"/>
    </row>
    <row r="3774">
      <c r="A3774" s="9" t="s">
        <v>4540</v>
      </c>
      <c r="B3774" s="18" t="s">
        <v>4545</v>
      </c>
      <c r="C3774" s="9" t="s">
        <v>4542</v>
      </c>
      <c r="D3774" s="91" t="s">
        <v>25341</v>
      </c>
      <c r="E3774" s="91"/>
      <c r="F3774" s="91" t="s">
        <v>25342</v>
      </c>
      <c r="G3774" s="91"/>
    </row>
    <row r="3775">
      <c r="A3775" s="9" t="s">
        <v>230</v>
      </c>
      <c r="B3775" s="18" t="s">
        <v>12701</v>
      </c>
      <c r="C3775" s="9" t="s">
        <v>15607</v>
      </c>
      <c r="D3775" s="91" t="s">
        <v>25343</v>
      </c>
      <c r="E3775" s="91"/>
      <c r="F3775" s="91" t="s">
        <v>25344</v>
      </c>
      <c r="G3775" s="91"/>
    </row>
    <row r="3776">
      <c r="A3776" s="9" t="s">
        <v>230</v>
      </c>
      <c r="B3776" s="18" t="s">
        <v>12701</v>
      </c>
      <c r="C3776" s="9" t="s">
        <v>4548</v>
      </c>
      <c r="D3776" s="91" t="s">
        <v>25345</v>
      </c>
      <c r="E3776" s="91"/>
      <c r="F3776" s="91" t="s">
        <v>25346</v>
      </c>
      <c r="G3776" s="91"/>
    </row>
    <row r="3777">
      <c r="A3777" s="9" t="s">
        <v>230</v>
      </c>
      <c r="B3777" s="18" t="s">
        <v>12701</v>
      </c>
      <c r="C3777" s="9" t="s">
        <v>4548</v>
      </c>
      <c r="D3777" s="91" t="s">
        <v>25347</v>
      </c>
      <c r="E3777" s="91"/>
      <c r="F3777" s="91" t="s">
        <v>25348</v>
      </c>
      <c r="G3777" s="91"/>
    </row>
    <row r="3778">
      <c r="A3778" s="9" t="s">
        <v>230</v>
      </c>
      <c r="B3778" s="18" t="s">
        <v>12701</v>
      </c>
      <c r="C3778" s="9" t="s">
        <v>4551</v>
      </c>
      <c r="D3778" s="91" t="s">
        <v>25349</v>
      </c>
      <c r="E3778" s="91"/>
      <c r="F3778" s="91" t="s">
        <v>17949</v>
      </c>
      <c r="G3778" s="91"/>
    </row>
    <row r="3779">
      <c r="A3779" s="9" t="s">
        <v>230</v>
      </c>
      <c r="B3779" s="18" t="s">
        <v>12701</v>
      </c>
      <c r="C3779" s="9" t="s">
        <v>4551</v>
      </c>
      <c r="D3779" s="91" t="s">
        <v>6367</v>
      </c>
      <c r="E3779" s="91"/>
      <c r="F3779" s="91" t="s">
        <v>25350</v>
      </c>
      <c r="G3779" s="91"/>
    </row>
    <row r="3780">
      <c r="A3780" s="9" t="s">
        <v>230</v>
      </c>
      <c r="B3780" s="18" t="s">
        <v>12701</v>
      </c>
      <c r="C3780" s="9"/>
      <c r="D3780" s="91"/>
      <c r="E3780" s="91" t="s">
        <v>25351</v>
      </c>
      <c r="F3780" s="91" t="s">
        <v>25344</v>
      </c>
      <c r="G3780" s="91"/>
    </row>
    <row r="3781">
      <c r="A3781" s="9" t="s">
        <v>6685</v>
      </c>
      <c r="B3781" s="18" t="s">
        <v>368</v>
      </c>
      <c r="C3781" s="9"/>
      <c r="D3781" s="91"/>
      <c r="E3781" s="91"/>
      <c r="F3781" s="91"/>
      <c r="G3781" s="91"/>
    </row>
    <row r="3782">
      <c r="A3782" s="9" t="s">
        <v>248</v>
      </c>
      <c r="B3782" s="18" t="s">
        <v>4553</v>
      </c>
      <c r="C3782" s="9" t="s">
        <v>572</v>
      </c>
      <c r="D3782" s="91" t="s">
        <v>24490</v>
      </c>
      <c r="E3782" s="91"/>
      <c r="F3782" s="91" t="s">
        <v>25352</v>
      </c>
      <c r="G3782" s="91"/>
    </row>
    <row r="3783">
      <c r="A3783" s="9" t="s">
        <v>248</v>
      </c>
      <c r="B3783" s="18" t="s">
        <v>4553</v>
      </c>
      <c r="C3783" s="9" t="s">
        <v>572</v>
      </c>
      <c r="D3783" s="91" t="s">
        <v>25353</v>
      </c>
      <c r="E3783" s="91"/>
      <c r="F3783" s="91" t="s">
        <v>25354</v>
      </c>
      <c r="G3783" s="91"/>
    </row>
    <row r="3784">
      <c r="A3784" s="9" t="s">
        <v>248</v>
      </c>
      <c r="B3784" s="18" t="s">
        <v>4553</v>
      </c>
      <c r="C3784" s="9" t="s">
        <v>4554</v>
      </c>
      <c r="D3784" s="91" t="s">
        <v>25355</v>
      </c>
      <c r="E3784" s="91"/>
      <c r="F3784" s="91" t="s">
        <v>25356</v>
      </c>
      <c r="G3784" s="91"/>
    </row>
    <row r="3785">
      <c r="A3785" s="9" t="s">
        <v>248</v>
      </c>
      <c r="B3785" s="18" t="s">
        <v>4553</v>
      </c>
      <c r="C3785" s="9" t="s">
        <v>4554</v>
      </c>
      <c r="D3785" s="91" t="s">
        <v>25357</v>
      </c>
      <c r="E3785" s="91"/>
      <c r="F3785" s="91"/>
      <c r="G3785" s="91"/>
    </row>
    <row r="3786">
      <c r="A3786" s="9" t="s">
        <v>248</v>
      </c>
      <c r="B3786" s="18" t="s">
        <v>9851</v>
      </c>
      <c r="C3786" s="91" t="s">
        <v>4497</v>
      </c>
      <c r="D3786" s="91" t="s">
        <v>4502</v>
      </c>
      <c r="E3786" s="91"/>
      <c r="F3786" s="91" t="s">
        <v>25344</v>
      </c>
      <c r="G3786" s="91"/>
    </row>
    <row r="3787">
      <c r="A3787" s="9" t="s">
        <v>248</v>
      </c>
      <c r="B3787" s="18" t="s">
        <v>9851</v>
      </c>
      <c r="C3787" s="91" t="s">
        <v>4497</v>
      </c>
      <c r="D3787" s="91" t="s">
        <v>25358</v>
      </c>
      <c r="E3787" s="91"/>
      <c r="F3787" s="91" t="s">
        <v>25359</v>
      </c>
      <c r="G3787" s="91"/>
    </row>
    <row r="3788">
      <c r="A3788" s="9" t="s">
        <v>248</v>
      </c>
      <c r="B3788" s="18" t="s">
        <v>9856</v>
      </c>
      <c r="C3788" s="9" t="s">
        <v>4581</v>
      </c>
      <c r="D3788" s="91" t="s">
        <v>14513</v>
      </c>
      <c r="E3788" s="91"/>
      <c r="F3788" s="91" t="s">
        <v>25360</v>
      </c>
      <c r="G3788" s="91"/>
    </row>
    <row r="3789">
      <c r="A3789" s="9" t="s">
        <v>248</v>
      </c>
      <c r="B3789" s="18" t="s">
        <v>9856</v>
      </c>
      <c r="C3789" s="9" t="s">
        <v>4581</v>
      </c>
      <c r="D3789" s="91" t="s">
        <v>25361</v>
      </c>
      <c r="E3789" s="91"/>
      <c r="F3789" s="91" t="s">
        <v>25360</v>
      </c>
      <c r="G3789" s="91"/>
    </row>
    <row r="3790">
      <c r="A3790" s="9" t="s">
        <v>248</v>
      </c>
      <c r="B3790" s="18" t="s">
        <v>9856</v>
      </c>
      <c r="C3790" s="9" t="s">
        <v>4581</v>
      </c>
      <c r="D3790" s="91"/>
      <c r="E3790" s="91"/>
      <c r="F3790" s="91" t="s">
        <v>25362</v>
      </c>
      <c r="G3790" s="91"/>
    </row>
    <row r="3791">
      <c r="A3791" s="9" t="s">
        <v>248</v>
      </c>
      <c r="B3791" s="18" t="s">
        <v>25363</v>
      </c>
      <c r="C3791" s="9" t="s">
        <v>4581</v>
      </c>
      <c r="D3791" s="91" t="s">
        <v>25364</v>
      </c>
      <c r="E3791" s="91"/>
      <c r="F3791" s="91" t="s">
        <v>25360</v>
      </c>
      <c r="G3791" s="91"/>
    </row>
    <row r="3792">
      <c r="A3792" s="9" t="s">
        <v>988</v>
      </c>
      <c r="B3792" s="18" t="s">
        <v>368</v>
      </c>
      <c r="C3792" s="9"/>
      <c r="D3792" s="91"/>
      <c r="E3792" s="91" t="s">
        <v>25365</v>
      </c>
      <c r="F3792" s="91" t="s">
        <v>25366</v>
      </c>
      <c r="G3792" s="91"/>
    </row>
    <row r="3793">
      <c r="A3793" s="1" t="s">
        <v>25367</v>
      </c>
    </row>
    <row r="3794">
      <c r="A3794" s="9" t="s">
        <v>316</v>
      </c>
      <c r="B3794" s="18" t="s">
        <v>5026</v>
      </c>
      <c r="C3794" s="9" t="s">
        <v>25368</v>
      </c>
      <c r="D3794" s="91" t="s">
        <v>18864</v>
      </c>
      <c r="E3794" s="91"/>
      <c r="F3794" s="91" t="s">
        <v>25369</v>
      </c>
      <c r="G3794" s="91"/>
    </row>
    <row r="3795">
      <c r="A3795" s="9" t="s">
        <v>326</v>
      </c>
      <c r="B3795" s="18" t="s">
        <v>19235</v>
      </c>
      <c r="C3795" s="9" t="s">
        <v>25370</v>
      </c>
      <c r="D3795" s="91" t="s">
        <v>25371</v>
      </c>
      <c r="E3795" s="91"/>
      <c r="F3795" s="91" t="s">
        <v>25372</v>
      </c>
      <c r="G3795" s="91"/>
    </row>
    <row r="3796">
      <c r="A3796" s="9" t="s">
        <v>230</v>
      </c>
      <c r="B3796" s="18" t="s">
        <v>12701</v>
      </c>
      <c r="C3796" s="9" t="s">
        <v>4551</v>
      </c>
      <c r="D3796" s="91" t="s">
        <v>13340</v>
      </c>
      <c r="E3796" s="91"/>
      <c r="F3796" s="91" t="s">
        <v>25373</v>
      </c>
      <c r="G3796" s="91"/>
    </row>
    <row r="3797">
      <c r="A3797" s="9" t="s">
        <v>248</v>
      </c>
      <c r="B3797" s="18" t="s">
        <v>4496</v>
      </c>
      <c r="C3797" s="9"/>
      <c r="D3797" s="91"/>
      <c r="E3797" s="91" t="s">
        <v>25374</v>
      </c>
      <c r="F3797" s="91" t="s">
        <v>25375</v>
      </c>
      <c r="G3797" s="91"/>
    </row>
    <row r="3798">
      <c r="A3798" s="9" t="s">
        <v>248</v>
      </c>
      <c r="B3798" s="18" t="s">
        <v>9856</v>
      </c>
      <c r="C3798" s="9" t="s">
        <v>4581</v>
      </c>
      <c r="D3798" s="91"/>
      <c r="E3798" s="91" t="s">
        <v>3697</v>
      </c>
      <c r="F3798" s="91"/>
      <c r="G3798" s="91"/>
    </row>
    <row r="3799">
      <c r="A3799" s="1" t="s">
        <v>25376</v>
      </c>
    </row>
    <row r="3800">
      <c r="A3800" s="9" t="s">
        <v>234</v>
      </c>
      <c r="B3800" s="18" t="s">
        <v>15263</v>
      </c>
      <c r="C3800" s="9" t="s">
        <v>18643</v>
      </c>
      <c r="D3800" s="91" t="s">
        <v>25377</v>
      </c>
      <c r="E3800" s="91"/>
      <c r="F3800" s="91" t="s">
        <v>25378</v>
      </c>
      <c r="G3800" s="15"/>
    </row>
    <row r="3801">
      <c r="A3801" s="1" t="s">
        <v>25379</v>
      </c>
    </row>
    <row r="3802">
      <c r="A3802" s="9" t="s">
        <v>25380</v>
      </c>
      <c r="B3802" s="18" t="s">
        <v>25381</v>
      </c>
      <c r="C3802" s="9"/>
      <c r="D3802" s="91" t="s">
        <v>25382</v>
      </c>
      <c r="E3802" s="91"/>
      <c r="F3802" s="91" t="s">
        <v>7611</v>
      </c>
      <c r="G3802" s="91"/>
    </row>
    <row r="3803">
      <c r="A3803" s="9" t="s">
        <v>316</v>
      </c>
      <c r="B3803" s="18" t="s">
        <v>5026</v>
      </c>
      <c r="C3803" s="9"/>
      <c r="D3803" s="91"/>
      <c r="E3803" s="91"/>
      <c r="F3803" s="91"/>
      <c r="G3803" s="91"/>
    </row>
    <row r="3804">
      <c r="A3804" s="9" t="s">
        <v>316</v>
      </c>
      <c r="B3804" s="18" t="s">
        <v>25383</v>
      </c>
      <c r="C3804" s="9"/>
      <c r="D3804" s="91"/>
      <c r="E3804" s="91"/>
      <c r="F3804" s="91" t="s">
        <v>25384</v>
      </c>
      <c r="G3804" s="91"/>
    </row>
    <row r="3805">
      <c r="A3805" s="9" t="s">
        <v>1454</v>
      </c>
      <c r="B3805" s="18" t="s">
        <v>25385</v>
      </c>
      <c r="C3805" s="9"/>
      <c r="D3805" s="91"/>
      <c r="E3805" s="91"/>
      <c r="F3805" s="704" t="s">
        <v>25386</v>
      </c>
      <c r="G3805" s="91"/>
    </row>
    <row r="3806">
      <c r="A3806" s="9" t="s">
        <v>1454</v>
      </c>
      <c r="B3806" s="18" t="s">
        <v>20203</v>
      </c>
      <c r="C3806" s="9"/>
      <c r="D3806" s="91"/>
      <c r="E3806" s="91"/>
      <c r="F3806" s="704" t="s">
        <v>25387</v>
      </c>
      <c r="G3806" s="91"/>
    </row>
    <row r="3807">
      <c r="A3807" s="9" t="s">
        <v>5679</v>
      </c>
      <c r="B3807" s="18" t="s">
        <v>19987</v>
      </c>
      <c r="C3807" s="9" t="s">
        <v>25388</v>
      </c>
      <c r="D3807" s="91" t="s">
        <v>25389</v>
      </c>
      <c r="E3807" s="91"/>
      <c r="F3807" s="91" t="s">
        <v>25390</v>
      </c>
      <c r="G3807" s="91"/>
    </row>
    <row r="3808">
      <c r="A3808" s="9" t="s">
        <v>234</v>
      </c>
      <c r="B3808" s="18" t="s">
        <v>11728</v>
      </c>
      <c r="C3808" s="9"/>
      <c r="D3808" s="91"/>
      <c r="E3808" s="91"/>
      <c r="F3808" s="91" t="s">
        <v>25391</v>
      </c>
      <c r="G3808" s="91"/>
    </row>
    <row r="3809">
      <c r="A3809" s="9" t="s">
        <v>234</v>
      </c>
      <c r="B3809" s="18" t="s">
        <v>22112</v>
      </c>
      <c r="C3809" s="9" t="s">
        <v>25392</v>
      </c>
      <c r="D3809" s="91" t="s">
        <v>25393</v>
      </c>
      <c r="E3809" s="91"/>
      <c r="F3809" s="91" t="s">
        <v>25394</v>
      </c>
      <c r="G3809" s="91"/>
    </row>
    <row r="3810">
      <c r="A3810" s="1" t="s">
        <v>25395</v>
      </c>
    </row>
    <row r="3811">
      <c r="A3811" s="9" t="s">
        <v>8313</v>
      </c>
      <c r="B3811" s="18" t="s">
        <v>8314</v>
      </c>
      <c r="C3811" s="9"/>
      <c r="D3811" s="91"/>
      <c r="E3811" s="91"/>
      <c r="F3811" s="91"/>
      <c r="G3811" s="91"/>
    </row>
    <row r="3812">
      <c r="A3812" s="9" t="s">
        <v>316</v>
      </c>
      <c r="B3812" s="18" t="s">
        <v>25396</v>
      </c>
      <c r="C3812" s="9"/>
      <c r="D3812" s="91"/>
      <c r="E3812" s="91"/>
      <c r="F3812" s="91"/>
      <c r="G3812" s="91"/>
    </row>
    <row r="3813">
      <c r="A3813" s="9" t="s">
        <v>4521</v>
      </c>
      <c r="B3813" s="18" t="s">
        <v>25397</v>
      </c>
      <c r="C3813" s="9"/>
      <c r="D3813" s="91"/>
      <c r="E3813" s="91"/>
      <c r="F3813" s="91"/>
      <c r="G3813" s="91"/>
    </row>
    <row r="3814">
      <c r="A3814" s="9" t="s">
        <v>230</v>
      </c>
      <c r="B3814" s="18" t="s">
        <v>12701</v>
      </c>
      <c r="C3814" s="9"/>
      <c r="D3814" s="91"/>
      <c r="E3814" s="91"/>
      <c r="F3814" s="91"/>
      <c r="G3814" s="91"/>
    </row>
    <row r="3815">
      <c r="A3815" s="9" t="s">
        <v>230</v>
      </c>
      <c r="B3815" s="18" t="s">
        <v>25398</v>
      </c>
      <c r="C3815" s="9"/>
      <c r="D3815" s="91"/>
      <c r="E3815" s="91"/>
      <c r="F3815" s="91"/>
      <c r="G3815" s="91"/>
    </row>
    <row r="3816">
      <c r="A3816" s="9" t="s">
        <v>6685</v>
      </c>
      <c r="B3816" s="18" t="s">
        <v>6686</v>
      </c>
      <c r="C3816" s="9"/>
      <c r="D3816" s="91" t="s">
        <v>20656</v>
      </c>
      <c r="E3816" s="91"/>
      <c r="F3816" s="91" t="s">
        <v>25399</v>
      </c>
      <c r="G3816" s="91"/>
    </row>
    <row r="3817">
      <c r="A3817" s="9" t="s">
        <v>6685</v>
      </c>
      <c r="B3817" s="18" t="s">
        <v>6686</v>
      </c>
      <c r="C3817" s="9"/>
      <c r="D3817" s="91" t="s">
        <v>25400</v>
      </c>
      <c r="E3817" s="91"/>
      <c r="F3817" s="91" t="s">
        <v>25401</v>
      </c>
      <c r="G3817" s="91"/>
    </row>
    <row r="3818">
      <c r="A3818" s="9" t="s">
        <v>248</v>
      </c>
      <c r="B3818" s="18" t="s">
        <v>4496</v>
      </c>
      <c r="C3818" s="9"/>
      <c r="D3818" s="91"/>
      <c r="E3818" s="91"/>
      <c r="F3818" s="91"/>
      <c r="G3818" s="91"/>
    </row>
    <row r="3819">
      <c r="A3819" s="9" t="s">
        <v>248</v>
      </c>
      <c r="B3819" s="18" t="s">
        <v>4908</v>
      </c>
      <c r="C3819" s="9" t="s">
        <v>4916</v>
      </c>
      <c r="D3819" s="91" t="s">
        <v>25402</v>
      </c>
      <c r="E3819" s="91"/>
      <c r="F3819" s="91" t="s">
        <v>25403</v>
      </c>
      <c r="G3819" s="91"/>
    </row>
    <row r="3820">
      <c r="A3820" s="9" t="s">
        <v>248</v>
      </c>
      <c r="B3820" s="18" t="s">
        <v>4908</v>
      </c>
      <c r="C3820" s="9" t="s">
        <v>4916</v>
      </c>
      <c r="D3820" s="91" t="s">
        <v>17531</v>
      </c>
      <c r="E3820" s="91"/>
      <c r="F3820" s="91" t="s">
        <v>25404</v>
      </c>
      <c r="G3820" s="91"/>
    </row>
    <row r="3821">
      <c r="A3821" s="9" t="s">
        <v>1035</v>
      </c>
      <c r="B3821" s="18" t="s">
        <v>16800</v>
      </c>
      <c r="C3821" s="9" t="s">
        <v>25405</v>
      </c>
      <c r="D3821" s="91" t="s">
        <v>25406</v>
      </c>
      <c r="E3821" s="91"/>
      <c r="F3821" s="91" t="s">
        <v>25407</v>
      </c>
      <c r="G3821" s="91"/>
    </row>
    <row r="3822">
      <c r="A3822" s="9" t="s">
        <v>1035</v>
      </c>
      <c r="B3822" s="18" t="s">
        <v>16800</v>
      </c>
      <c r="C3822" s="9"/>
      <c r="D3822" s="91"/>
      <c r="E3822" s="91"/>
      <c r="F3822" s="91"/>
      <c r="G3822" s="91"/>
    </row>
    <row r="3823">
      <c r="A3823" s="1" t="s">
        <v>25408</v>
      </c>
    </row>
    <row r="3824">
      <c r="A3824" s="9" t="s">
        <v>14528</v>
      </c>
      <c r="B3824" s="18" t="s">
        <v>14532</v>
      </c>
      <c r="C3824" s="91" t="s">
        <v>25409</v>
      </c>
      <c r="D3824" s="91" t="s">
        <v>25410</v>
      </c>
      <c r="E3824" s="91" t="s">
        <v>25411</v>
      </c>
      <c r="F3824" s="91" t="s">
        <v>25412</v>
      </c>
      <c r="G3824" s="15"/>
    </row>
    <row r="3825">
      <c r="A3825" s="1" t="s">
        <v>25413</v>
      </c>
    </row>
    <row r="3826">
      <c r="A3826" s="9" t="s">
        <v>316</v>
      </c>
      <c r="B3826" s="723" t="s">
        <v>4803</v>
      </c>
      <c r="C3826" s="9" t="s">
        <v>25414</v>
      </c>
      <c r="D3826" s="91" t="s">
        <v>25415</v>
      </c>
      <c r="E3826" s="91" t="s">
        <v>25416</v>
      </c>
      <c r="F3826" s="91" t="s">
        <v>25417</v>
      </c>
      <c r="G3826" s="15"/>
    </row>
    <row r="3827">
      <c r="A3827" s="1" t="s">
        <v>25418</v>
      </c>
    </row>
    <row r="3828">
      <c r="A3828" s="9" t="s">
        <v>234</v>
      </c>
      <c r="B3828" s="18" t="s">
        <v>25419</v>
      </c>
      <c r="C3828" s="9" t="s">
        <v>25420</v>
      </c>
      <c r="D3828" s="91" t="s">
        <v>25421</v>
      </c>
      <c r="E3828" s="91"/>
      <c r="F3828" s="91" t="s">
        <v>7611</v>
      </c>
      <c r="G3828" s="15"/>
    </row>
    <row r="3829">
      <c r="A3829" s="1" t="s">
        <v>25422</v>
      </c>
    </row>
    <row r="3830">
      <c r="A3830" s="9" t="s">
        <v>1454</v>
      </c>
      <c r="B3830" s="18" t="s">
        <v>22240</v>
      </c>
      <c r="C3830" s="9" t="s">
        <v>25423</v>
      </c>
      <c r="D3830" s="91" t="s">
        <v>25424</v>
      </c>
      <c r="E3830" s="91"/>
      <c r="F3830" s="91" t="s">
        <v>25425</v>
      </c>
      <c r="G3830" s="122" t="s">
        <v>1333</v>
      </c>
    </row>
    <row r="3831">
      <c r="A3831" s="9" t="s">
        <v>1454</v>
      </c>
      <c r="B3831" s="18" t="s">
        <v>25385</v>
      </c>
      <c r="C3831" s="9" t="s">
        <v>22271</v>
      </c>
      <c r="D3831" s="91" t="s">
        <v>21461</v>
      </c>
      <c r="E3831" s="91" t="s">
        <v>25426</v>
      </c>
      <c r="F3831" s="91" t="s">
        <v>25427</v>
      </c>
      <c r="G3831" s="91"/>
    </row>
    <row r="3832">
      <c r="A3832" s="9" t="s">
        <v>1454</v>
      </c>
      <c r="B3832" s="18" t="s">
        <v>25385</v>
      </c>
      <c r="C3832" s="9" t="s">
        <v>22071</v>
      </c>
      <c r="D3832" s="91" t="s">
        <v>21458</v>
      </c>
      <c r="E3832" s="91" t="s">
        <v>25428</v>
      </c>
      <c r="F3832" s="91" t="s">
        <v>25427</v>
      </c>
      <c r="G3832" s="91"/>
    </row>
    <row r="3833">
      <c r="A3833" s="9" t="s">
        <v>451</v>
      </c>
      <c r="B3833" s="18" t="s">
        <v>848</v>
      </c>
      <c r="C3833" s="9" t="s">
        <v>849</v>
      </c>
      <c r="D3833" s="91" t="s">
        <v>25429</v>
      </c>
      <c r="E3833" s="91"/>
      <c r="F3833" s="91" t="s">
        <v>25430</v>
      </c>
      <c r="G3833" s="91"/>
    </row>
    <row r="3834">
      <c r="A3834" s="9" t="s">
        <v>25431</v>
      </c>
      <c r="B3834" s="18" t="s">
        <v>25432</v>
      </c>
      <c r="C3834" s="9" t="s">
        <v>25433</v>
      </c>
      <c r="D3834" s="91" t="s">
        <v>25434</v>
      </c>
      <c r="E3834" s="91"/>
      <c r="F3834" s="91" t="s">
        <v>25435</v>
      </c>
      <c r="G3834" s="91"/>
    </row>
    <row r="3835">
      <c r="A3835" s="9" t="s">
        <v>388</v>
      </c>
      <c r="B3835" s="18" t="s">
        <v>18675</v>
      </c>
      <c r="C3835" s="9" t="s">
        <v>18917</v>
      </c>
      <c r="D3835" s="91" t="s">
        <v>25436</v>
      </c>
      <c r="E3835" s="91"/>
      <c r="F3835" s="91" t="s">
        <v>25437</v>
      </c>
      <c r="G3835" s="91"/>
    </row>
    <row r="3836">
      <c r="A3836" s="9" t="s">
        <v>234</v>
      </c>
      <c r="B3836" s="18" t="s">
        <v>22091</v>
      </c>
      <c r="C3836" s="9" t="s">
        <v>25438</v>
      </c>
      <c r="D3836" s="91" t="s">
        <v>25439</v>
      </c>
      <c r="E3836" s="91" t="s">
        <v>25440</v>
      </c>
      <c r="F3836" s="91" t="s">
        <v>25425</v>
      </c>
      <c r="G3836" s="122" t="s">
        <v>1333</v>
      </c>
    </row>
    <row r="3837">
      <c r="A3837" s="9" t="s">
        <v>234</v>
      </c>
      <c r="B3837" s="18" t="s">
        <v>22091</v>
      </c>
      <c r="C3837" s="9" t="s">
        <v>22403</v>
      </c>
      <c r="D3837" s="91" t="s">
        <v>22404</v>
      </c>
      <c r="E3837" s="91" t="s">
        <v>25441</v>
      </c>
      <c r="F3837" s="91" t="s">
        <v>25442</v>
      </c>
      <c r="G3837" s="91"/>
    </row>
    <row r="3838">
      <c r="A3838" s="9" t="s">
        <v>234</v>
      </c>
      <c r="B3838" s="18" t="s">
        <v>22091</v>
      </c>
      <c r="C3838" s="9" t="s">
        <v>25443</v>
      </c>
      <c r="D3838" s="91" t="s">
        <v>25444</v>
      </c>
      <c r="E3838" s="91" t="s">
        <v>25445</v>
      </c>
      <c r="F3838" s="91" t="s">
        <v>25446</v>
      </c>
      <c r="G3838" s="91"/>
    </row>
    <row r="3839">
      <c r="A3839" s="1" t="s">
        <v>25447</v>
      </c>
    </row>
    <row r="3840">
      <c r="A3840" s="9" t="s">
        <v>316</v>
      </c>
      <c r="B3840" s="18" t="s">
        <v>25448</v>
      </c>
      <c r="C3840" s="91" t="s">
        <v>23802</v>
      </c>
      <c r="D3840" s="91" t="s">
        <v>20411</v>
      </c>
      <c r="E3840" s="91" t="s">
        <v>25449</v>
      </c>
      <c r="F3840" s="91" t="s">
        <v>25450</v>
      </c>
      <c r="G3840" s="91"/>
    </row>
    <row r="3841">
      <c r="A3841" s="1" t="s">
        <v>25451</v>
      </c>
    </row>
    <row r="3842">
      <c r="A3842" s="9" t="s">
        <v>316</v>
      </c>
      <c r="B3842" s="18" t="s">
        <v>1446</v>
      </c>
      <c r="C3842" s="9"/>
      <c r="D3842" s="91"/>
      <c r="E3842" s="91" t="s">
        <v>6020</v>
      </c>
      <c r="F3842" s="91" t="s">
        <v>25452</v>
      </c>
      <c r="G3842" s="91"/>
    </row>
    <row r="3843">
      <c r="A3843" s="9" t="s">
        <v>316</v>
      </c>
      <c r="B3843" s="18" t="s">
        <v>1446</v>
      </c>
      <c r="C3843" s="9"/>
      <c r="D3843" s="91"/>
      <c r="E3843" s="91" t="s">
        <v>710</v>
      </c>
      <c r="F3843" s="91" t="s">
        <v>25453</v>
      </c>
      <c r="G3843" s="91"/>
    </row>
    <row r="3844">
      <c r="A3844" s="9" t="s">
        <v>316</v>
      </c>
      <c r="B3844" s="18" t="s">
        <v>368</v>
      </c>
      <c r="C3844" s="9"/>
      <c r="D3844" s="91"/>
      <c r="E3844" s="91"/>
      <c r="F3844" s="91"/>
      <c r="G3844" s="91"/>
    </row>
    <row r="3845">
      <c r="A3845" s="9" t="s">
        <v>6078</v>
      </c>
      <c r="B3845" s="18" t="s">
        <v>6079</v>
      </c>
      <c r="C3845" s="9" t="s">
        <v>6080</v>
      </c>
      <c r="D3845" s="91" t="s">
        <v>25454</v>
      </c>
      <c r="E3845" s="91"/>
      <c r="F3845" s="91" t="s">
        <v>25453</v>
      </c>
      <c r="G3845" s="91"/>
    </row>
    <row r="3846">
      <c r="A3846" s="9" t="s">
        <v>6078</v>
      </c>
      <c r="B3846" s="18" t="s">
        <v>6079</v>
      </c>
      <c r="C3846" s="9" t="s">
        <v>16875</v>
      </c>
      <c r="D3846" s="91" t="s">
        <v>16876</v>
      </c>
      <c r="E3846" s="91"/>
      <c r="F3846" s="91" t="s">
        <v>25455</v>
      </c>
      <c r="G3846" s="91"/>
    </row>
    <row r="3847">
      <c r="A3847" s="9" t="s">
        <v>230</v>
      </c>
      <c r="B3847" s="18" t="s">
        <v>25398</v>
      </c>
      <c r="C3847" s="9"/>
      <c r="D3847" s="91"/>
      <c r="E3847" s="91"/>
      <c r="F3847" s="91" t="s">
        <v>25455</v>
      </c>
      <c r="G3847" s="91"/>
    </row>
    <row r="3848">
      <c r="A3848" s="9" t="s">
        <v>1035</v>
      </c>
      <c r="B3848" s="31" t="s">
        <v>15330</v>
      </c>
      <c r="C3848" s="9" t="s">
        <v>1037</v>
      </c>
      <c r="D3848" s="91" t="s">
        <v>1038</v>
      </c>
      <c r="E3848" s="91"/>
      <c r="F3848" s="91" t="s">
        <v>25456</v>
      </c>
      <c r="G3848" s="91"/>
    </row>
    <row r="3849">
      <c r="A3849" s="1" t="s">
        <v>25457</v>
      </c>
    </row>
    <row r="3850">
      <c r="A3850" s="9" t="s">
        <v>316</v>
      </c>
      <c r="B3850" s="723" t="s">
        <v>1446</v>
      </c>
      <c r="C3850" s="9" t="s">
        <v>25458</v>
      </c>
      <c r="D3850" s="91" t="s">
        <v>15787</v>
      </c>
      <c r="E3850" s="91"/>
      <c r="F3850" s="91" t="s">
        <v>25459</v>
      </c>
      <c r="G3850" s="15"/>
    </row>
    <row r="3851">
      <c r="A3851" s="1" t="s">
        <v>25460</v>
      </c>
    </row>
    <row r="3852">
      <c r="A3852" s="9" t="s">
        <v>248</v>
      </c>
      <c r="B3852" s="723" t="s">
        <v>5459</v>
      </c>
      <c r="C3852" s="9"/>
      <c r="D3852" s="91"/>
      <c r="E3852" s="91"/>
      <c r="F3852" s="91"/>
      <c r="G3852" s="15"/>
    </row>
    <row r="3853">
      <c r="A3853" s="1" t="s">
        <v>25461</v>
      </c>
    </row>
    <row r="3854">
      <c r="A3854" s="9" t="s">
        <v>1454</v>
      </c>
      <c r="B3854" s="18" t="s">
        <v>25462</v>
      </c>
      <c r="C3854" s="9"/>
      <c r="D3854" s="9"/>
      <c r="E3854" s="91"/>
      <c r="F3854" s="91" t="s">
        <v>25463</v>
      </c>
      <c r="G3854" s="15"/>
    </row>
    <row r="3855">
      <c r="A3855" s="9" t="s">
        <v>1454</v>
      </c>
      <c r="B3855" s="18" t="s">
        <v>25464</v>
      </c>
      <c r="C3855" s="9" t="s">
        <v>25465</v>
      </c>
      <c r="D3855" s="9" t="s">
        <v>25466</v>
      </c>
      <c r="E3855" s="91" t="s">
        <v>25467</v>
      </c>
      <c r="F3855" s="91" t="s">
        <v>25468</v>
      </c>
      <c r="G3855" s="15"/>
    </row>
    <row r="3856">
      <c r="A3856" s="9" t="s">
        <v>1454</v>
      </c>
      <c r="B3856" s="18" t="s">
        <v>25464</v>
      </c>
      <c r="C3856" s="9" t="s">
        <v>25469</v>
      </c>
      <c r="D3856" s="9" t="s">
        <v>25470</v>
      </c>
      <c r="E3856" s="91" t="s">
        <v>25471</v>
      </c>
      <c r="F3856" s="91" t="s">
        <v>25472</v>
      </c>
      <c r="G3856" s="15"/>
    </row>
    <row r="3857">
      <c r="A3857" s="9" t="s">
        <v>1454</v>
      </c>
      <c r="B3857" s="18" t="s">
        <v>25473</v>
      </c>
      <c r="C3857" s="9"/>
      <c r="D3857" s="9" t="s">
        <v>25474</v>
      </c>
      <c r="E3857" s="91"/>
      <c r="F3857" s="91" t="s">
        <v>25475</v>
      </c>
      <c r="G3857" s="15"/>
    </row>
    <row r="3858">
      <c r="A3858" s="9" t="s">
        <v>326</v>
      </c>
      <c r="B3858" s="18" t="s">
        <v>20980</v>
      </c>
      <c r="C3858" s="9"/>
      <c r="D3858" s="9" t="s">
        <v>25476</v>
      </c>
      <c r="E3858" s="91" t="s">
        <v>25477</v>
      </c>
      <c r="F3858" s="91" t="s">
        <v>25478</v>
      </c>
      <c r="G3858" s="15"/>
    </row>
    <row r="3859">
      <c r="A3859" s="9" t="s">
        <v>14528</v>
      </c>
      <c r="B3859" s="18" t="s">
        <v>25479</v>
      </c>
      <c r="C3859" s="9"/>
      <c r="D3859" s="9" t="s">
        <v>25480</v>
      </c>
      <c r="E3859" s="91"/>
      <c r="F3859" s="91" t="s">
        <v>25481</v>
      </c>
      <c r="G3859" s="15"/>
    </row>
    <row r="3860">
      <c r="A3860" s="9" t="s">
        <v>4371</v>
      </c>
      <c r="B3860" s="18" t="s">
        <v>25482</v>
      </c>
      <c r="C3860" s="9" t="s">
        <v>25483</v>
      </c>
      <c r="D3860" s="9" t="s">
        <v>25484</v>
      </c>
      <c r="E3860" s="91"/>
      <c r="F3860" s="91" t="s">
        <v>25485</v>
      </c>
      <c r="G3860" s="15"/>
    </row>
    <row r="3861">
      <c r="A3861" s="9" t="s">
        <v>4659</v>
      </c>
      <c r="B3861" s="18" t="s">
        <v>24084</v>
      </c>
      <c r="C3861" s="9"/>
      <c r="D3861" s="9"/>
      <c r="E3861" s="91"/>
      <c r="F3861" s="91" t="s">
        <v>25486</v>
      </c>
      <c r="G3861" s="15"/>
    </row>
    <row r="3862">
      <c r="A3862" s="9" t="s">
        <v>4659</v>
      </c>
      <c r="B3862" s="18" t="s">
        <v>25487</v>
      </c>
      <c r="C3862" s="9" t="s">
        <v>25488</v>
      </c>
      <c r="D3862" s="9" t="s">
        <v>25489</v>
      </c>
      <c r="E3862" s="91"/>
      <c r="F3862" s="91" t="s">
        <v>25478</v>
      </c>
      <c r="G3862" s="15"/>
    </row>
    <row r="3863">
      <c r="A3863" s="9" t="s">
        <v>25431</v>
      </c>
      <c r="B3863" s="18" t="s">
        <v>25432</v>
      </c>
      <c r="C3863" s="9" t="s">
        <v>25433</v>
      </c>
      <c r="D3863" s="91" t="s">
        <v>25490</v>
      </c>
      <c r="E3863" s="91"/>
      <c r="F3863" s="91" t="s">
        <v>25491</v>
      </c>
      <c r="G3863" s="15"/>
    </row>
    <row r="3864">
      <c r="A3864" s="9" t="s">
        <v>388</v>
      </c>
      <c r="B3864" s="18" t="s">
        <v>7464</v>
      </c>
      <c r="C3864" s="9" t="s">
        <v>25492</v>
      </c>
      <c r="D3864" s="9" t="s">
        <v>25493</v>
      </c>
      <c r="E3864" s="91"/>
      <c r="F3864" s="91" t="s">
        <v>25491</v>
      </c>
      <c r="G3864" s="15"/>
    </row>
    <row r="3865">
      <c r="A3865" s="9" t="s">
        <v>388</v>
      </c>
      <c r="B3865" s="18" t="s">
        <v>18675</v>
      </c>
      <c r="C3865" s="9" t="s">
        <v>25494</v>
      </c>
      <c r="D3865" s="9" t="s">
        <v>25495</v>
      </c>
      <c r="E3865" s="91"/>
      <c r="F3865" s="91" t="s">
        <v>25468</v>
      </c>
      <c r="G3865" s="15"/>
    </row>
    <row r="3866">
      <c r="A3866" s="9" t="s">
        <v>388</v>
      </c>
      <c r="B3866" s="18" t="s">
        <v>14818</v>
      </c>
      <c r="C3866" s="9"/>
      <c r="D3866" s="91" t="s">
        <v>25496</v>
      </c>
      <c r="E3866" s="91"/>
      <c r="F3866" s="91" t="s">
        <v>25497</v>
      </c>
      <c r="G3866" s="15"/>
    </row>
    <row r="3867">
      <c r="A3867" s="9" t="s">
        <v>388</v>
      </c>
      <c r="B3867" s="18" t="s">
        <v>14818</v>
      </c>
      <c r="C3867" s="9"/>
      <c r="D3867" s="91" t="s">
        <v>25498</v>
      </c>
      <c r="E3867" s="91"/>
      <c r="F3867" s="91" t="s">
        <v>25497</v>
      </c>
      <c r="G3867" s="15"/>
    </row>
    <row r="3868">
      <c r="A3868" s="9" t="s">
        <v>1035</v>
      </c>
      <c r="B3868" s="18" t="s">
        <v>5059</v>
      </c>
      <c r="C3868" s="9" t="s">
        <v>25499</v>
      </c>
      <c r="D3868" s="9" t="s">
        <v>25500</v>
      </c>
      <c r="E3868" s="91"/>
      <c r="F3868" s="91" t="s">
        <v>25485</v>
      </c>
      <c r="G3868" s="15"/>
    </row>
    <row r="3869">
      <c r="A3869" s="9" t="s">
        <v>1035</v>
      </c>
      <c r="B3869" s="18" t="s">
        <v>13699</v>
      </c>
      <c r="C3869" s="9" t="s">
        <v>25501</v>
      </c>
      <c r="D3869" s="9" t="s">
        <v>25502</v>
      </c>
      <c r="E3869" s="91"/>
      <c r="F3869" s="91" t="s">
        <v>25503</v>
      </c>
      <c r="G3869" s="15"/>
    </row>
    <row r="3870">
      <c r="A3870" s="9" t="s">
        <v>1035</v>
      </c>
      <c r="B3870" s="18" t="s">
        <v>13699</v>
      </c>
      <c r="C3870" s="9" t="s">
        <v>25504</v>
      </c>
      <c r="D3870" s="9" t="s">
        <v>25505</v>
      </c>
      <c r="E3870" s="91"/>
      <c r="F3870" s="91" t="s">
        <v>25503</v>
      </c>
      <c r="G3870" s="15"/>
    </row>
    <row r="3871">
      <c r="A3871" s="9" t="s">
        <v>234</v>
      </c>
      <c r="B3871" s="18" t="s">
        <v>11728</v>
      </c>
      <c r="C3871" s="9"/>
      <c r="D3871" s="9"/>
      <c r="E3871" s="91"/>
      <c r="F3871" s="91" t="s">
        <v>25506</v>
      </c>
      <c r="G3871" s="15"/>
    </row>
    <row r="3872">
      <c r="A3872" s="9" t="s">
        <v>234</v>
      </c>
      <c r="B3872" s="18" t="s">
        <v>25507</v>
      </c>
      <c r="C3872" s="9" t="s">
        <v>23491</v>
      </c>
      <c r="D3872" s="9" t="s">
        <v>25508</v>
      </c>
      <c r="E3872" s="91"/>
      <c r="F3872" s="91" t="s">
        <v>25478</v>
      </c>
      <c r="G3872" s="15"/>
    </row>
    <row r="3873">
      <c r="A3873" s="9" t="s">
        <v>234</v>
      </c>
      <c r="B3873" s="18" t="s">
        <v>22091</v>
      </c>
      <c r="C3873" s="9" t="s">
        <v>25509</v>
      </c>
      <c r="D3873" s="9" t="s">
        <v>25510</v>
      </c>
      <c r="E3873" s="91"/>
      <c r="F3873" s="91" t="s">
        <v>25497</v>
      </c>
      <c r="G3873" s="15"/>
    </row>
    <row r="3874">
      <c r="A3874" s="9" t="s">
        <v>234</v>
      </c>
      <c r="B3874" s="18" t="s">
        <v>22091</v>
      </c>
      <c r="C3874" s="9" t="s">
        <v>22405</v>
      </c>
      <c r="D3874" s="9" t="s">
        <v>22406</v>
      </c>
      <c r="E3874" s="91"/>
      <c r="F3874" s="91" t="s">
        <v>25491</v>
      </c>
      <c r="G3874" s="15"/>
    </row>
    <row r="3875">
      <c r="A3875" s="9" t="s">
        <v>234</v>
      </c>
      <c r="B3875" s="18" t="s">
        <v>25511</v>
      </c>
      <c r="C3875" s="9"/>
      <c r="D3875" s="91" t="s">
        <v>25512</v>
      </c>
      <c r="E3875" s="91"/>
      <c r="F3875" s="91" t="s">
        <v>25513</v>
      </c>
      <c r="G3875" s="15"/>
    </row>
    <row r="3876">
      <c r="A3876" s="9" t="s">
        <v>234</v>
      </c>
      <c r="B3876" s="18" t="s">
        <v>25514</v>
      </c>
      <c r="C3876" s="9"/>
      <c r="D3876" s="91" t="s">
        <v>25515</v>
      </c>
      <c r="E3876" s="91"/>
      <c r="F3876" s="91" t="s">
        <v>25491</v>
      </c>
      <c r="G3876" s="15"/>
    </row>
    <row r="3877">
      <c r="A3877" s="1" t="s">
        <v>25516</v>
      </c>
    </row>
    <row r="3878">
      <c r="A3878" s="9" t="s">
        <v>248</v>
      </c>
      <c r="B3878" s="723" t="s">
        <v>368</v>
      </c>
      <c r="C3878" s="9"/>
      <c r="D3878" s="91"/>
      <c r="E3878" s="91" t="s">
        <v>25517</v>
      </c>
      <c r="F3878" s="91" t="s">
        <v>25518</v>
      </c>
      <c r="G3878" s="15"/>
    </row>
    <row r="3879">
      <c r="A3879" s="1" t="s">
        <v>25519</v>
      </c>
    </row>
    <row r="3880">
      <c r="A3880" s="9" t="s">
        <v>316</v>
      </c>
      <c r="B3880" s="723" t="s">
        <v>1446</v>
      </c>
      <c r="C3880" s="9"/>
      <c r="D3880" s="91"/>
      <c r="E3880" s="91"/>
      <c r="F3880" s="91" t="s">
        <v>25520</v>
      </c>
      <c r="G3880" s="15"/>
    </row>
    <row r="3881">
      <c r="A3881" s="9" t="s">
        <v>326</v>
      </c>
      <c r="B3881" s="18" t="s">
        <v>368</v>
      </c>
      <c r="C3881" s="9"/>
      <c r="D3881" s="91"/>
      <c r="E3881" s="91" t="s">
        <v>6548</v>
      </c>
      <c r="F3881" s="91" t="s">
        <v>25520</v>
      </c>
      <c r="G3881" s="15"/>
    </row>
    <row r="3882">
      <c r="A3882" s="9" t="s">
        <v>248</v>
      </c>
      <c r="B3882" s="18" t="s">
        <v>4553</v>
      </c>
      <c r="C3882" s="9" t="s">
        <v>6703</v>
      </c>
      <c r="D3882" s="91" t="s">
        <v>25521</v>
      </c>
      <c r="E3882" s="91"/>
      <c r="F3882" s="91" t="s">
        <v>25520</v>
      </c>
      <c r="G3882" s="15"/>
    </row>
    <row r="3883">
      <c r="A3883" s="19" t="s">
        <v>388</v>
      </c>
      <c r="B3883" s="18" t="s">
        <v>18675</v>
      </c>
      <c r="C3883" s="9" t="s">
        <v>13013</v>
      </c>
      <c r="D3883" s="91" t="s">
        <v>25522</v>
      </c>
      <c r="E3883" s="91"/>
      <c r="F3883" s="91" t="s">
        <v>25523</v>
      </c>
      <c r="G3883" s="15"/>
    </row>
    <row r="3884">
      <c r="A3884" s="9" t="s">
        <v>566</v>
      </c>
      <c r="B3884" s="18" t="s">
        <v>25524</v>
      </c>
      <c r="C3884" s="9"/>
      <c r="D3884" s="91"/>
      <c r="E3884" s="91"/>
      <c r="F3884" s="91"/>
      <c r="G3884" s="15"/>
    </row>
    <row r="3885">
      <c r="A3885" s="1" t="s">
        <v>25525</v>
      </c>
    </row>
    <row r="3886">
      <c r="A3886" s="9" t="s">
        <v>326</v>
      </c>
      <c r="B3886" s="18" t="s">
        <v>10673</v>
      </c>
      <c r="C3886" s="9"/>
      <c r="D3886" s="91"/>
      <c r="E3886" s="91" t="s">
        <v>18072</v>
      </c>
      <c r="F3886" s="91"/>
      <c r="G3886" s="15"/>
    </row>
    <row r="3887">
      <c r="A3887" s="19" t="s">
        <v>388</v>
      </c>
      <c r="B3887" s="18" t="s">
        <v>14575</v>
      </c>
      <c r="C3887" s="9"/>
      <c r="D3887" s="91"/>
      <c r="E3887" s="91" t="s">
        <v>18072</v>
      </c>
      <c r="F3887" s="91"/>
      <c r="G3887" s="15"/>
    </row>
    <row r="3888">
      <c r="A3888" s="1" t="s">
        <v>25526</v>
      </c>
    </row>
    <row r="3889">
      <c r="A3889" s="9" t="s">
        <v>326</v>
      </c>
      <c r="B3889" s="18" t="s">
        <v>21668</v>
      </c>
      <c r="C3889" s="9"/>
      <c r="D3889" s="91" t="s">
        <v>25527</v>
      </c>
      <c r="E3889" s="91"/>
      <c r="F3889" s="91" t="s">
        <v>25528</v>
      </c>
      <c r="G3889" s="91"/>
    </row>
    <row r="3890">
      <c r="A3890" s="9" t="s">
        <v>326</v>
      </c>
      <c r="B3890" s="18" t="s">
        <v>21668</v>
      </c>
      <c r="C3890" s="106" t="s">
        <v>476</v>
      </c>
      <c r="D3890" s="109" t="s">
        <v>25529</v>
      </c>
      <c r="E3890" s="109" t="s">
        <v>25530</v>
      </c>
      <c r="F3890" s="91" t="s">
        <v>25531</v>
      </c>
      <c r="G3890" s="91"/>
    </row>
    <row r="3891">
      <c r="A3891" s="9" t="s">
        <v>6124</v>
      </c>
      <c r="B3891" s="38" t="s">
        <v>6125</v>
      </c>
      <c r="C3891" s="9" t="s">
        <v>25532</v>
      </c>
      <c r="D3891" s="91" t="s">
        <v>25533</v>
      </c>
      <c r="E3891" s="91"/>
      <c r="F3891" s="91"/>
      <c r="G3891" s="122"/>
    </row>
    <row r="3892">
      <c r="A3892" s="9" t="s">
        <v>25534</v>
      </c>
      <c r="B3892" s="18" t="s">
        <v>22323</v>
      </c>
      <c r="C3892" s="9" t="s">
        <v>22189</v>
      </c>
      <c r="D3892" s="91" t="s">
        <v>25535</v>
      </c>
      <c r="E3892" s="91"/>
      <c r="F3892" s="91" t="s">
        <v>25536</v>
      </c>
      <c r="G3892" s="122" t="s">
        <v>1333</v>
      </c>
    </row>
    <row r="3893">
      <c r="A3893" s="9" t="s">
        <v>388</v>
      </c>
      <c r="B3893" s="18" t="s">
        <v>8130</v>
      </c>
      <c r="C3893" s="9" t="s">
        <v>25537</v>
      </c>
      <c r="D3893" s="91" t="s">
        <v>25538</v>
      </c>
      <c r="E3893" s="91" t="s">
        <v>25539</v>
      </c>
      <c r="F3893" s="91" t="s">
        <v>25540</v>
      </c>
      <c r="G3893" s="91"/>
    </row>
    <row r="3894">
      <c r="A3894" s="9" t="s">
        <v>5153</v>
      </c>
      <c r="B3894" s="18" t="s">
        <v>25541</v>
      </c>
      <c r="C3894" s="9" t="s">
        <v>25542</v>
      </c>
      <c r="D3894" s="91" t="s">
        <v>25543</v>
      </c>
      <c r="E3894" s="91"/>
      <c r="F3894" s="91" t="s">
        <v>25544</v>
      </c>
      <c r="G3894" s="91"/>
    </row>
    <row r="3895">
      <c r="A3895" s="9" t="s">
        <v>234</v>
      </c>
      <c r="B3895" s="18" t="s">
        <v>22091</v>
      </c>
      <c r="C3895" s="9" t="s">
        <v>25545</v>
      </c>
      <c r="D3895" s="91" t="s">
        <v>25546</v>
      </c>
      <c r="E3895" s="91" t="s">
        <v>25547</v>
      </c>
      <c r="F3895" s="91" t="s">
        <v>25548</v>
      </c>
      <c r="G3895" s="122" t="s">
        <v>1333</v>
      </c>
    </row>
    <row r="3896">
      <c r="A3896" s="1" t="s">
        <v>25549</v>
      </c>
    </row>
    <row r="3897">
      <c r="A3897" s="9" t="s">
        <v>326</v>
      </c>
      <c r="B3897" s="18" t="s">
        <v>8049</v>
      </c>
      <c r="C3897" s="9" t="s">
        <v>19238</v>
      </c>
      <c r="D3897" s="91" t="s">
        <v>19239</v>
      </c>
      <c r="E3897" s="91"/>
      <c r="F3897" s="91" t="s">
        <v>25550</v>
      </c>
      <c r="G3897" s="15"/>
    </row>
    <row r="3898">
      <c r="A3898" s="9" t="s">
        <v>326</v>
      </c>
      <c r="B3898" s="18" t="s">
        <v>2015</v>
      </c>
      <c r="C3898" s="9" t="s">
        <v>2016</v>
      </c>
      <c r="D3898" s="91" t="s">
        <v>19007</v>
      </c>
      <c r="E3898" s="91"/>
      <c r="F3898" s="91" t="s">
        <v>25551</v>
      </c>
      <c r="G3898" s="15"/>
    </row>
    <row r="3899">
      <c r="A3899" s="384" t="s">
        <v>6078</v>
      </c>
      <c r="B3899" s="18" t="s">
        <v>6079</v>
      </c>
      <c r="C3899" s="9"/>
      <c r="D3899" s="91"/>
      <c r="E3899" s="91"/>
      <c r="F3899" s="91" t="s">
        <v>25551</v>
      </c>
      <c r="G3899" s="15"/>
    </row>
    <row r="3900">
      <c r="A3900" s="9" t="s">
        <v>230</v>
      </c>
      <c r="B3900" s="18" t="s">
        <v>12701</v>
      </c>
      <c r="C3900" s="9" t="s">
        <v>4551</v>
      </c>
      <c r="D3900" s="91" t="s">
        <v>6367</v>
      </c>
      <c r="E3900" s="91"/>
      <c r="F3900" s="91" t="s">
        <v>25552</v>
      </c>
      <c r="G3900" s="15"/>
    </row>
    <row r="3901">
      <c r="A3901" s="9" t="s">
        <v>388</v>
      </c>
      <c r="B3901" s="18" t="s">
        <v>18675</v>
      </c>
      <c r="C3901" s="9" t="s">
        <v>25553</v>
      </c>
      <c r="D3901" s="91" t="s">
        <v>25554</v>
      </c>
      <c r="E3901" s="91"/>
      <c r="F3901" s="91" t="s">
        <v>25555</v>
      </c>
      <c r="G3901" s="15"/>
    </row>
    <row r="3902">
      <c r="A3902" s="9" t="s">
        <v>388</v>
      </c>
      <c r="B3902" s="18" t="s">
        <v>18675</v>
      </c>
      <c r="C3902" s="9" t="s">
        <v>25556</v>
      </c>
      <c r="D3902" s="91" t="s">
        <v>25557</v>
      </c>
      <c r="E3902" s="91"/>
      <c r="F3902" s="91" t="s">
        <v>25555</v>
      </c>
      <c r="G3902" s="15"/>
    </row>
    <row r="3903">
      <c r="A3903" s="9" t="s">
        <v>388</v>
      </c>
      <c r="B3903" s="18" t="s">
        <v>14818</v>
      </c>
      <c r="C3903" s="9" t="s">
        <v>7472</v>
      </c>
      <c r="D3903" s="91" t="s">
        <v>25558</v>
      </c>
      <c r="E3903" s="91"/>
      <c r="F3903" s="91" t="s">
        <v>25551</v>
      </c>
      <c r="G3903" s="15"/>
    </row>
    <row r="3904">
      <c r="A3904" s="9" t="s">
        <v>234</v>
      </c>
      <c r="B3904" s="18" t="s">
        <v>8168</v>
      </c>
      <c r="C3904" s="91" t="s">
        <v>20855</v>
      </c>
      <c r="D3904" s="91" t="s">
        <v>20856</v>
      </c>
      <c r="E3904" s="91"/>
      <c r="F3904" s="91" t="s">
        <v>25551</v>
      </c>
      <c r="G3904" s="15"/>
    </row>
    <row r="3905">
      <c r="A3905" s="9" t="s">
        <v>234</v>
      </c>
      <c r="B3905" s="18" t="s">
        <v>8168</v>
      </c>
      <c r="C3905" s="91" t="s">
        <v>25559</v>
      </c>
      <c r="D3905" s="91" t="s">
        <v>25560</v>
      </c>
      <c r="E3905" s="91"/>
      <c r="F3905" s="91" t="s">
        <v>25561</v>
      </c>
      <c r="G3905" s="15"/>
    </row>
    <row r="3906">
      <c r="A3906" s="1" t="s">
        <v>25562</v>
      </c>
    </row>
    <row r="3907">
      <c r="A3907" s="9" t="s">
        <v>451</v>
      </c>
      <c r="B3907" s="18" t="s">
        <v>23052</v>
      </c>
      <c r="C3907" s="9"/>
      <c r="D3907" s="91" t="s">
        <v>15497</v>
      </c>
      <c r="E3907" s="91"/>
      <c r="F3907" s="91" t="s">
        <v>25563</v>
      </c>
      <c r="G3907" s="15"/>
    </row>
    <row r="3908">
      <c r="A3908" s="9" t="s">
        <v>1035</v>
      </c>
      <c r="B3908" s="18" t="s">
        <v>3852</v>
      </c>
      <c r="C3908" s="9" t="s">
        <v>25564</v>
      </c>
      <c r="D3908" s="91" t="s">
        <v>25565</v>
      </c>
      <c r="E3908" s="91"/>
      <c r="F3908" s="91" t="s">
        <v>25566</v>
      </c>
      <c r="G3908" s="15"/>
    </row>
    <row r="3909">
      <c r="A3909" s="9" t="s">
        <v>5153</v>
      </c>
      <c r="B3909" s="18" t="s">
        <v>25567</v>
      </c>
      <c r="C3909" s="9"/>
      <c r="D3909" s="91"/>
      <c r="E3909" s="91" t="s">
        <v>23050</v>
      </c>
      <c r="F3909" s="91" t="s">
        <v>25568</v>
      </c>
      <c r="G3909" s="15"/>
    </row>
    <row r="3910">
      <c r="A3910" s="9" t="s">
        <v>5153</v>
      </c>
      <c r="B3910" s="18" t="s">
        <v>25567</v>
      </c>
      <c r="C3910" s="9"/>
      <c r="D3910" s="91"/>
      <c r="E3910" s="91" t="s">
        <v>13453</v>
      </c>
      <c r="F3910" s="91" t="s">
        <v>25569</v>
      </c>
      <c r="G3910" s="15"/>
    </row>
    <row r="3911">
      <c r="A3911" s="13" t="s">
        <v>1402</v>
      </c>
      <c r="B3911" s="189" t="s">
        <v>1403</v>
      </c>
      <c r="C3911" s="138"/>
      <c r="D3911" s="138"/>
      <c r="E3911" s="138"/>
      <c r="F3911" s="91" t="s">
        <v>25570</v>
      </c>
      <c r="G3911" s="15"/>
    </row>
    <row r="3912">
      <c r="A3912" s="9" t="s">
        <v>234</v>
      </c>
      <c r="B3912" s="18" t="s">
        <v>4413</v>
      </c>
      <c r="C3912" s="9" t="s">
        <v>25571</v>
      </c>
      <c r="D3912" s="9" t="s">
        <v>25572</v>
      </c>
      <c r="E3912" s="9"/>
      <c r="F3912" s="91" t="s">
        <v>25570</v>
      </c>
      <c r="G3912" s="15"/>
    </row>
    <row r="3913">
      <c r="A3913" s="9" t="s">
        <v>234</v>
      </c>
      <c r="B3913" s="18" t="s">
        <v>4413</v>
      </c>
      <c r="C3913" s="9" t="s">
        <v>25573</v>
      </c>
      <c r="D3913" s="9" t="s">
        <v>25574</v>
      </c>
      <c r="E3913" s="9"/>
      <c r="F3913" s="91" t="s">
        <v>25570</v>
      </c>
      <c r="G3913" s="15"/>
    </row>
    <row r="3914">
      <c r="A3914" s="1" t="s">
        <v>25575</v>
      </c>
    </row>
    <row r="3915">
      <c r="A3915" s="9" t="s">
        <v>230</v>
      </c>
      <c r="B3915" s="18" t="s">
        <v>368</v>
      </c>
      <c r="C3915" s="9"/>
      <c r="D3915" s="91"/>
      <c r="E3915" s="91" t="s">
        <v>25576</v>
      </c>
      <c r="F3915" s="91" t="s">
        <v>25577</v>
      </c>
      <c r="G3915" s="15"/>
    </row>
    <row r="3916">
      <c r="A3916" s="1" t="s">
        <v>25578</v>
      </c>
    </row>
    <row r="3917">
      <c r="A3917" s="9" t="s">
        <v>248</v>
      </c>
      <c r="B3917" s="18" t="s">
        <v>4553</v>
      </c>
      <c r="C3917" s="9" t="s">
        <v>15235</v>
      </c>
      <c r="D3917" s="91" t="s">
        <v>25579</v>
      </c>
      <c r="E3917" s="91"/>
      <c r="F3917" s="91" t="s">
        <v>25580</v>
      </c>
      <c r="G3917" s="15"/>
    </row>
    <row r="3918">
      <c r="A3918" s="9" t="s">
        <v>248</v>
      </c>
      <c r="B3918" s="18" t="s">
        <v>4553</v>
      </c>
      <c r="C3918" s="9" t="s">
        <v>6703</v>
      </c>
      <c r="D3918" s="91" t="s">
        <v>25521</v>
      </c>
      <c r="E3918" s="91"/>
      <c r="F3918" s="91" t="s">
        <v>25581</v>
      </c>
      <c r="G3918" s="15"/>
    </row>
    <row r="3919">
      <c r="A3919" s="9" t="s">
        <v>248</v>
      </c>
      <c r="B3919" s="723" t="s">
        <v>5459</v>
      </c>
      <c r="C3919" s="9"/>
      <c r="D3919" s="91"/>
      <c r="E3919" s="91"/>
      <c r="F3919" s="91" t="s">
        <v>25582</v>
      </c>
      <c r="G3919" s="15"/>
    </row>
    <row r="3920">
      <c r="A3920" s="1" t="s">
        <v>25583</v>
      </c>
    </row>
    <row r="3921">
      <c r="A3921" s="14" t="s">
        <v>1454</v>
      </c>
      <c r="B3921" s="18" t="s">
        <v>25584</v>
      </c>
      <c r="C3921" s="13"/>
      <c r="D3921" s="14" t="s">
        <v>25585</v>
      </c>
      <c r="E3921" s="14"/>
      <c r="F3921" s="91" t="s">
        <v>25586</v>
      </c>
      <c r="G3921" s="15"/>
    </row>
    <row r="3922">
      <c r="A3922" s="14" t="s">
        <v>326</v>
      </c>
      <c r="B3922" s="18" t="s">
        <v>20980</v>
      </c>
      <c r="C3922" s="13"/>
      <c r="D3922" s="14" t="s">
        <v>25587</v>
      </c>
      <c r="E3922" s="14"/>
      <c r="F3922" s="91" t="s">
        <v>25586</v>
      </c>
      <c r="G3922" s="15"/>
    </row>
    <row r="3923">
      <c r="A3923" s="14" t="s">
        <v>230</v>
      </c>
      <c r="B3923" s="18" t="s">
        <v>22972</v>
      </c>
      <c r="C3923" s="14" t="s">
        <v>244</v>
      </c>
      <c r="D3923" s="14" t="s">
        <v>25588</v>
      </c>
      <c r="E3923" s="14"/>
      <c r="F3923" s="91" t="s">
        <v>25589</v>
      </c>
      <c r="G3923" s="15"/>
    </row>
    <row r="3924">
      <c r="A3924" s="9" t="s">
        <v>248</v>
      </c>
      <c r="B3924" s="18" t="s">
        <v>9856</v>
      </c>
      <c r="C3924" s="9" t="s">
        <v>4581</v>
      </c>
      <c r="D3924" s="89" t="s">
        <v>14513</v>
      </c>
      <c r="E3924" s="14"/>
      <c r="F3924" s="91" t="s">
        <v>25590</v>
      </c>
      <c r="G3924" s="15"/>
    </row>
    <row r="3925">
      <c r="A3925" s="14" t="s">
        <v>388</v>
      </c>
      <c r="B3925" s="18" t="s">
        <v>18675</v>
      </c>
      <c r="C3925" s="14"/>
      <c r="D3925" s="14"/>
      <c r="E3925" s="14"/>
      <c r="F3925" s="91" t="s">
        <v>25590</v>
      </c>
      <c r="G3925" s="15"/>
    </row>
    <row r="3926">
      <c r="A3926" s="1" t="s">
        <v>25591</v>
      </c>
    </row>
    <row r="3927">
      <c r="A3927" s="9" t="s">
        <v>326</v>
      </c>
      <c r="B3927" s="18" t="s">
        <v>368</v>
      </c>
      <c r="C3927" s="9"/>
      <c r="D3927" s="89"/>
      <c r="E3927" s="91" t="s">
        <v>6548</v>
      </c>
      <c r="F3927" s="91"/>
      <c r="G3927" s="15"/>
    </row>
    <row r="3928">
      <c r="A3928" s="9" t="s">
        <v>248</v>
      </c>
      <c r="B3928" s="18" t="s">
        <v>9856</v>
      </c>
      <c r="C3928" s="9" t="s">
        <v>4581</v>
      </c>
      <c r="D3928" s="89" t="s">
        <v>19179</v>
      </c>
      <c r="E3928" s="91"/>
      <c r="F3928" s="91" t="s">
        <v>25592</v>
      </c>
      <c r="G3928" s="15"/>
    </row>
    <row r="3929">
      <c r="A3929" s="9" t="s">
        <v>248</v>
      </c>
      <c r="B3929" s="18" t="s">
        <v>9856</v>
      </c>
      <c r="C3929" s="9" t="s">
        <v>4581</v>
      </c>
      <c r="D3929" s="89" t="s">
        <v>25593</v>
      </c>
      <c r="E3929" s="91"/>
      <c r="F3929" s="91" t="s">
        <v>25592</v>
      </c>
      <c r="G3929" s="15"/>
    </row>
    <row r="3930">
      <c r="A3930" s="9" t="s">
        <v>248</v>
      </c>
      <c r="B3930" s="18" t="s">
        <v>9856</v>
      </c>
      <c r="C3930" s="9" t="s">
        <v>4581</v>
      </c>
      <c r="D3930" s="89" t="s">
        <v>14513</v>
      </c>
      <c r="E3930" s="91"/>
      <c r="F3930" s="91" t="s">
        <v>25592</v>
      </c>
      <c r="G3930" s="15"/>
    </row>
    <row r="3931">
      <c r="A3931" s="9" t="s">
        <v>248</v>
      </c>
      <c r="B3931" s="723" t="s">
        <v>5459</v>
      </c>
      <c r="C3931" s="9" t="s">
        <v>6464</v>
      </c>
      <c r="D3931" s="89" t="s">
        <v>25594</v>
      </c>
      <c r="E3931" s="91"/>
      <c r="F3931" s="91" t="s">
        <v>25595</v>
      </c>
      <c r="G3931" s="15"/>
    </row>
    <row r="3932">
      <c r="A3932" s="9" t="s">
        <v>566</v>
      </c>
      <c r="B3932" s="18" t="s">
        <v>25524</v>
      </c>
      <c r="C3932" s="91"/>
      <c r="D3932" s="91"/>
      <c r="E3932" s="91"/>
      <c r="F3932" s="91"/>
      <c r="G3932" s="15"/>
    </row>
    <row r="3933">
      <c r="A3933" s="1" t="s">
        <v>25596</v>
      </c>
    </row>
    <row r="3934">
      <c r="A3934" s="9" t="s">
        <v>326</v>
      </c>
      <c r="B3934" s="18" t="s">
        <v>10673</v>
      </c>
      <c r="C3934" s="19"/>
      <c r="D3934" s="89"/>
      <c r="E3934" s="91" t="s">
        <v>18072</v>
      </c>
      <c r="F3934" s="91"/>
      <c r="G3934" s="15"/>
    </row>
    <row r="3935">
      <c r="A3935" s="9" t="s">
        <v>326</v>
      </c>
      <c r="B3935" s="18" t="s">
        <v>658</v>
      </c>
      <c r="C3935" s="19"/>
      <c r="D3935" s="89"/>
      <c r="E3935" s="91"/>
      <c r="F3935" s="91"/>
      <c r="G3935" s="15"/>
    </row>
    <row r="3936">
      <c r="A3936" s="9" t="s">
        <v>17655</v>
      </c>
      <c r="B3936" s="18" t="s">
        <v>17656</v>
      </c>
      <c r="C3936" s="19"/>
      <c r="D3936" s="89"/>
      <c r="E3936" s="91" t="s">
        <v>18072</v>
      </c>
      <c r="F3936" s="91"/>
      <c r="G3936" s="15"/>
    </row>
    <row r="3937">
      <c r="A3937" s="9" t="s">
        <v>388</v>
      </c>
      <c r="B3937" s="18" t="s">
        <v>18675</v>
      </c>
      <c r="C3937" s="19"/>
      <c r="D3937" s="89"/>
      <c r="E3937" s="91"/>
      <c r="F3937" s="91"/>
      <c r="G3937" s="15"/>
    </row>
    <row r="3938">
      <c r="A3938" s="9" t="s">
        <v>388</v>
      </c>
      <c r="B3938" s="18" t="s">
        <v>1010</v>
      </c>
      <c r="C3938" s="19" t="s">
        <v>1371</v>
      </c>
      <c r="D3938" s="89" t="s">
        <v>1721</v>
      </c>
      <c r="E3938" s="91"/>
      <c r="F3938" s="91" t="s">
        <v>25597</v>
      </c>
      <c r="G3938" s="15"/>
    </row>
    <row r="3939">
      <c r="A3939" s="1" t="s">
        <v>25598</v>
      </c>
    </row>
    <row r="3940">
      <c r="A3940" s="9" t="s">
        <v>3280</v>
      </c>
      <c r="B3940" s="18" t="s">
        <v>22323</v>
      </c>
      <c r="C3940" s="9" t="s">
        <v>10760</v>
      </c>
      <c r="D3940" s="89" t="s">
        <v>25599</v>
      </c>
      <c r="E3940" s="91"/>
      <c r="F3940" s="91" t="s">
        <v>25600</v>
      </c>
      <c r="G3940" s="15"/>
    </row>
    <row r="3941">
      <c r="A3941" s="9" t="s">
        <v>5679</v>
      </c>
      <c r="B3941" s="18" t="s">
        <v>13690</v>
      </c>
      <c r="C3941" s="9" t="s">
        <v>25601</v>
      </c>
      <c r="D3941" s="89" t="s">
        <v>12312</v>
      </c>
      <c r="E3941" s="91"/>
      <c r="F3941" s="91" t="s">
        <v>25602</v>
      </c>
      <c r="G3941" s="15"/>
    </row>
    <row r="3942">
      <c r="A3942" s="9" t="s">
        <v>5679</v>
      </c>
      <c r="B3942" s="18" t="s">
        <v>13690</v>
      </c>
      <c r="C3942" s="9" t="s">
        <v>25601</v>
      </c>
      <c r="D3942" s="89" t="s">
        <v>12120</v>
      </c>
      <c r="E3942" s="91"/>
      <c r="F3942" s="91" t="s">
        <v>25602</v>
      </c>
      <c r="G3942" s="15"/>
    </row>
    <row r="3943">
      <c r="A3943" s="9" t="s">
        <v>234</v>
      </c>
      <c r="B3943" s="18" t="s">
        <v>22091</v>
      </c>
      <c r="C3943" s="9" t="s">
        <v>25603</v>
      </c>
      <c r="D3943" s="89" t="s">
        <v>25604</v>
      </c>
      <c r="E3943" s="91"/>
      <c r="F3943" s="91" t="s">
        <v>25605</v>
      </c>
      <c r="G3943" s="15"/>
    </row>
    <row r="3944">
      <c r="A3944" s="1" t="s">
        <v>25606</v>
      </c>
    </row>
    <row r="3945">
      <c r="A3945" s="9" t="s">
        <v>316</v>
      </c>
      <c r="B3945" s="18" t="s">
        <v>21089</v>
      </c>
      <c r="C3945" s="91" t="s">
        <v>23432</v>
      </c>
      <c r="D3945" s="91" t="s">
        <v>12301</v>
      </c>
      <c r="E3945" s="91"/>
      <c r="F3945" s="10" t="s">
        <v>25607</v>
      </c>
      <c r="G3945" s="15"/>
    </row>
    <row r="3946">
      <c r="A3946" s="1" t="s">
        <v>25608</v>
      </c>
    </row>
    <row r="3947">
      <c r="A3947" s="9" t="s">
        <v>1454</v>
      </c>
      <c r="B3947" s="18" t="s">
        <v>25609</v>
      </c>
      <c r="C3947" s="9"/>
      <c r="D3947" s="89"/>
      <c r="E3947" s="91"/>
      <c r="F3947" s="91" t="s">
        <v>25610</v>
      </c>
      <c r="G3947" s="15"/>
    </row>
    <row r="3948">
      <c r="A3948" s="9" t="s">
        <v>1454</v>
      </c>
      <c r="B3948" s="18" t="s">
        <v>25611</v>
      </c>
      <c r="C3948" s="9"/>
      <c r="D3948" s="89"/>
      <c r="E3948" s="91"/>
      <c r="F3948" s="91" t="s">
        <v>25612</v>
      </c>
      <c r="G3948" s="15"/>
    </row>
    <row r="3949">
      <c r="A3949" s="9" t="s">
        <v>6787</v>
      </c>
      <c r="B3949" s="18" t="s">
        <v>25613</v>
      </c>
      <c r="C3949" s="9"/>
      <c r="D3949" s="89"/>
      <c r="E3949" s="91"/>
      <c r="F3949" s="91" t="s">
        <v>25614</v>
      </c>
      <c r="G3949" s="15"/>
    </row>
    <row r="3950">
      <c r="A3950" s="9" t="s">
        <v>25615</v>
      </c>
      <c r="B3950" s="18" t="s">
        <v>25616</v>
      </c>
      <c r="C3950" s="9"/>
      <c r="D3950" s="89"/>
      <c r="E3950" s="91"/>
      <c r="F3950" s="91"/>
      <c r="G3950" s="15"/>
    </row>
    <row r="3951">
      <c r="A3951" s="9" t="s">
        <v>25615</v>
      </c>
      <c r="B3951" s="18" t="s">
        <v>25617</v>
      </c>
      <c r="C3951" s="9"/>
      <c r="D3951" s="89"/>
      <c r="E3951" s="91"/>
      <c r="F3951" s="91"/>
      <c r="G3951" s="15"/>
    </row>
    <row r="3952">
      <c r="A3952" s="9" t="s">
        <v>5153</v>
      </c>
      <c r="B3952" s="18" t="s">
        <v>25618</v>
      </c>
      <c r="C3952" s="9" t="s">
        <v>25619</v>
      </c>
      <c r="D3952" s="89" t="s">
        <v>25620</v>
      </c>
      <c r="E3952" s="91"/>
      <c r="F3952" s="91" t="s">
        <v>25621</v>
      </c>
      <c r="G3952" s="15"/>
    </row>
    <row r="3953">
      <c r="A3953" s="9" t="s">
        <v>234</v>
      </c>
      <c r="B3953" s="18" t="s">
        <v>25622</v>
      </c>
      <c r="C3953" s="9"/>
      <c r="D3953" s="89"/>
      <c r="E3953" s="91" t="s">
        <v>25623</v>
      </c>
      <c r="F3953" s="91" t="s">
        <v>25624</v>
      </c>
      <c r="G3953" s="15"/>
    </row>
    <row r="3954">
      <c r="A3954" s="1" t="s">
        <v>25625</v>
      </c>
    </row>
    <row r="3955">
      <c r="A3955" s="9" t="s">
        <v>2927</v>
      </c>
      <c r="B3955" s="18" t="s">
        <v>2928</v>
      </c>
      <c r="C3955" s="9"/>
      <c r="D3955" s="9"/>
      <c r="E3955" s="9" t="s">
        <v>2929</v>
      </c>
      <c r="F3955" s="9" t="s">
        <v>25626</v>
      </c>
      <c r="G3955" s="15"/>
    </row>
    <row r="3956">
      <c r="A3956" s="1" t="s">
        <v>25627</v>
      </c>
    </row>
    <row r="3957">
      <c r="A3957" s="9" t="s">
        <v>234</v>
      </c>
      <c r="B3957" s="18" t="s">
        <v>25628</v>
      </c>
      <c r="C3957" s="9"/>
      <c r="D3957" s="9"/>
      <c r="E3957" s="9"/>
      <c r="F3957" s="9" t="s">
        <v>25629</v>
      </c>
      <c r="G3957" s="15"/>
    </row>
    <row r="3958">
      <c r="A3958" s="1" t="s">
        <v>25630</v>
      </c>
    </row>
    <row r="3959">
      <c r="A3959" s="9" t="s">
        <v>4788</v>
      </c>
      <c r="B3959" s="18" t="s">
        <v>7260</v>
      </c>
      <c r="C3959" s="9" t="s">
        <v>10193</v>
      </c>
      <c r="D3959" s="10" t="s">
        <v>25631</v>
      </c>
      <c r="E3959" s="91"/>
      <c r="F3959" s="91" t="s">
        <v>25632</v>
      </c>
      <c r="G3959" s="91"/>
    </row>
    <row r="3960">
      <c r="A3960" s="9" t="s">
        <v>316</v>
      </c>
      <c r="B3960" s="18" t="s">
        <v>1198</v>
      </c>
      <c r="C3960" s="9" t="s">
        <v>25633</v>
      </c>
      <c r="D3960" s="10" t="s">
        <v>25634</v>
      </c>
      <c r="E3960" s="91" t="s">
        <v>5589</v>
      </c>
      <c r="F3960" s="91" t="s">
        <v>25632</v>
      </c>
      <c r="G3960" s="91"/>
    </row>
    <row r="3961">
      <c r="A3961" s="9" t="s">
        <v>388</v>
      </c>
      <c r="B3961" s="18" t="s">
        <v>1010</v>
      </c>
      <c r="C3961" s="9" t="s">
        <v>1371</v>
      </c>
      <c r="D3961" s="10" t="s">
        <v>25635</v>
      </c>
      <c r="E3961" s="91" t="s">
        <v>17784</v>
      </c>
      <c r="F3961" s="91" t="s">
        <v>25636</v>
      </c>
      <c r="G3961" s="91"/>
    </row>
    <row r="3962">
      <c r="A3962" s="9" t="s">
        <v>388</v>
      </c>
      <c r="B3962" s="18" t="s">
        <v>1010</v>
      </c>
      <c r="C3962" s="9" t="s">
        <v>1371</v>
      </c>
      <c r="D3962" s="10" t="s">
        <v>2205</v>
      </c>
      <c r="E3962" s="91"/>
      <c r="F3962" s="91" t="s">
        <v>25637</v>
      </c>
      <c r="G3962" s="91"/>
    </row>
    <row r="3963">
      <c r="A3963" s="9" t="s">
        <v>388</v>
      </c>
      <c r="B3963" s="18" t="s">
        <v>1010</v>
      </c>
      <c r="C3963" s="9" t="s">
        <v>1371</v>
      </c>
      <c r="D3963" s="10" t="s">
        <v>25638</v>
      </c>
      <c r="E3963" s="91"/>
      <c r="F3963" s="91" t="s">
        <v>25637</v>
      </c>
      <c r="G3963" s="91"/>
    </row>
    <row r="3964">
      <c r="A3964" s="9" t="s">
        <v>1402</v>
      </c>
      <c r="B3964" s="18" t="s">
        <v>1403</v>
      </c>
      <c r="C3964" s="9"/>
      <c r="D3964" s="10"/>
      <c r="E3964" s="91"/>
      <c r="F3964" s="91" t="s">
        <v>25639</v>
      </c>
      <c r="G3964" s="91"/>
    </row>
    <row r="3965">
      <c r="A3965" s="1" t="s">
        <v>25640</v>
      </c>
    </row>
    <row r="3966">
      <c r="A3966" s="9" t="s">
        <v>234</v>
      </c>
      <c r="B3966" s="18" t="s">
        <v>4413</v>
      </c>
      <c r="C3966" s="9" t="s">
        <v>25641</v>
      </c>
      <c r="D3966" s="89" t="s">
        <v>25642</v>
      </c>
      <c r="E3966" s="91"/>
      <c r="F3966" s="91" t="s">
        <v>25643</v>
      </c>
      <c r="G3966" s="15"/>
    </row>
    <row r="3967">
      <c r="A3967" s="9" t="s">
        <v>234</v>
      </c>
      <c r="B3967" s="18" t="s">
        <v>4413</v>
      </c>
      <c r="C3967" s="9" t="s">
        <v>25644</v>
      </c>
      <c r="D3967" s="89" t="s">
        <v>25645</v>
      </c>
      <c r="E3967" s="91"/>
      <c r="F3967" s="91" t="s">
        <v>25643</v>
      </c>
      <c r="G3967" s="15"/>
    </row>
    <row r="3968">
      <c r="A3968" s="9" t="s">
        <v>234</v>
      </c>
      <c r="B3968" s="18" t="s">
        <v>22091</v>
      </c>
      <c r="C3968" s="9" t="s">
        <v>25646</v>
      </c>
      <c r="D3968" s="89" t="s">
        <v>25647</v>
      </c>
      <c r="E3968" s="91"/>
      <c r="F3968" s="91" t="s">
        <v>25648</v>
      </c>
      <c r="G3968" s="15"/>
    </row>
    <row r="3969">
      <c r="A3969" s="9" t="s">
        <v>234</v>
      </c>
      <c r="B3969" s="18" t="s">
        <v>22091</v>
      </c>
      <c r="C3969" s="9" t="s">
        <v>22403</v>
      </c>
      <c r="D3969" s="89" t="s">
        <v>22404</v>
      </c>
      <c r="E3969" s="91"/>
      <c r="F3969" s="91" t="s">
        <v>23615</v>
      </c>
      <c r="G3969" s="15"/>
    </row>
    <row r="3970">
      <c r="A3970" s="9" t="s">
        <v>234</v>
      </c>
      <c r="B3970" s="18" t="s">
        <v>22091</v>
      </c>
      <c r="C3970" s="9" t="s">
        <v>22405</v>
      </c>
      <c r="D3970" s="89" t="s">
        <v>22406</v>
      </c>
      <c r="E3970" s="91"/>
      <c r="F3970" s="91" t="s">
        <v>23615</v>
      </c>
      <c r="G3970" s="15"/>
    </row>
    <row r="3971">
      <c r="A3971" s="1" t="s">
        <v>25649</v>
      </c>
    </row>
    <row r="3972">
      <c r="A3972" s="9" t="s">
        <v>326</v>
      </c>
      <c r="B3972" s="18" t="s">
        <v>658</v>
      </c>
      <c r="C3972" s="91"/>
      <c r="D3972" s="9" t="s">
        <v>25650</v>
      </c>
      <c r="E3972" s="91" t="s">
        <v>25651</v>
      </c>
      <c r="F3972" s="91" t="s">
        <v>25652</v>
      </c>
      <c r="G3972" s="91"/>
    </row>
    <row r="3973">
      <c r="A3973" s="9" t="s">
        <v>248</v>
      </c>
      <c r="B3973" s="18" t="s">
        <v>5459</v>
      </c>
      <c r="C3973" s="91" t="s">
        <v>9708</v>
      </c>
      <c r="D3973" s="91" t="s">
        <v>9709</v>
      </c>
      <c r="E3973" s="91"/>
      <c r="F3973" s="91" t="s">
        <v>25653</v>
      </c>
      <c r="G3973" s="91"/>
    </row>
    <row r="3974">
      <c r="A3974" s="9" t="s">
        <v>388</v>
      </c>
      <c r="B3974" s="18" t="s">
        <v>1010</v>
      </c>
      <c r="C3974" s="91" t="s">
        <v>25654</v>
      </c>
      <c r="D3974" s="91" t="s">
        <v>25655</v>
      </c>
      <c r="E3974" s="91"/>
      <c r="F3974" s="91" t="s">
        <v>25653</v>
      </c>
      <c r="G3974" s="91"/>
    </row>
    <row r="3975">
      <c r="A3975" s="9" t="s">
        <v>388</v>
      </c>
      <c r="B3975" s="18" t="s">
        <v>1347</v>
      </c>
      <c r="C3975" s="9" t="s">
        <v>1645</v>
      </c>
      <c r="D3975" s="9" t="s">
        <v>5361</v>
      </c>
      <c r="E3975" s="91"/>
      <c r="F3975" s="584" t="s">
        <v>25656</v>
      </c>
      <c r="G3975" s="584"/>
    </row>
    <row r="3976">
      <c r="A3976" s="9" t="s">
        <v>566</v>
      </c>
      <c r="B3976" s="18" t="s">
        <v>25657</v>
      </c>
      <c r="C3976" s="91"/>
      <c r="D3976" s="9" t="s">
        <v>25658</v>
      </c>
      <c r="E3976" s="91" t="s">
        <v>25659</v>
      </c>
      <c r="F3976" s="91" t="s">
        <v>25660</v>
      </c>
      <c r="G3976" s="91"/>
    </row>
    <row r="3977">
      <c r="A3977" s="50" t="s">
        <v>1983</v>
      </c>
    </row>
    <row r="3978">
      <c r="A3978" s="9" t="s">
        <v>248</v>
      </c>
      <c r="B3978" s="18" t="s">
        <v>5459</v>
      </c>
      <c r="C3978" s="91" t="s">
        <v>9708</v>
      </c>
      <c r="D3978" s="91" t="s">
        <v>9709</v>
      </c>
      <c r="E3978" s="91"/>
      <c r="F3978" s="91" t="s">
        <v>25661</v>
      </c>
      <c r="G3978" s="91"/>
    </row>
    <row r="3979">
      <c r="A3979" s="9" t="s">
        <v>248</v>
      </c>
      <c r="B3979" s="18" t="s">
        <v>5459</v>
      </c>
      <c r="C3979" s="91"/>
      <c r="D3979" s="91"/>
      <c r="E3979" s="91" t="s">
        <v>25662</v>
      </c>
      <c r="F3979" s="91" t="s">
        <v>25661</v>
      </c>
      <c r="G3979" s="91"/>
    </row>
    <row r="3980">
      <c r="A3980" s="1" t="s">
        <v>25663</v>
      </c>
    </row>
    <row r="3981">
      <c r="A3981" s="9" t="s">
        <v>326</v>
      </c>
      <c r="B3981" s="18" t="s">
        <v>658</v>
      </c>
      <c r="C3981" s="9" t="s">
        <v>2029</v>
      </c>
      <c r="D3981" s="89" t="s">
        <v>2030</v>
      </c>
      <c r="E3981" s="91"/>
      <c r="F3981" s="91" t="s">
        <v>25664</v>
      </c>
      <c r="G3981" s="15"/>
    </row>
    <row r="3982">
      <c r="A3982" s="9" t="s">
        <v>2927</v>
      </c>
      <c r="B3982" s="18" t="s">
        <v>25665</v>
      </c>
      <c r="C3982" s="9"/>
      <c r="D3982" s="10"/>
      <c r="E3982" s="91"/>
      <c r="F3982" s="91" t="s">
        <v>25664</v>
      </c>
      <c r="G3982" s="15"/>
    </row>
    <row r="3983">
      <c r="A3983" s="1" t="s">
        <v>25666</v>
      </c>
    </row>
    <row r="3984">
      <c r="A3984" s="13" t="s">
        <v>316</v>
      </c>
      <c r="B3984" s="189" t="s">
        <v>25448</v>
      </c>
      <c r="C3984" s="91" t="s">
        <v>23802</v>
      </c>
      <c r="D3984" s="43" t="s">
        <v>8759</v>
      </c>
      <c r="E3984" s="43"/>
      <c r="F3984" s="9" t="s">
        <v>25667</v>
      </c>
      <c r="G3984" s="91"/>
    </row>
    <row r="3985">
      <c r="A3985" s="1" t="s">
        <v>25668</v>
      </c>
    </row>
    <row r="3986">
      <c r="A3986" s="9" t="s">
        <v>6787</v>
      </c>
      <c r="B3986" s="18" t="s">
        <v>25669</v>
      </c>
      <c r="C3986" s="9"/>
      <c r="D3986" s="10" t="s">
        <v>25670</v>
      </c>
      <c r="E3986" s="91"/>
      <c r="F3986" s="91" t="s">
        <v>25671</v>
      </c>
      <c r="G3986" s="91"/>
    </row>
    <row r="3987">
      <c r="A3987" s="9" t="s">
        <v>388</v>
      </c>
      <c r="B3987" s="18" t="s">
        <v>1006</v>
      </c>
      <c r="C3987" s="9" t="s">
        <v>2106</v>
      </c>
      <c r="D3987" s="10" t="s">
        <v>8263</v>
      </c>
      <c r="E3987" s="91"/>
      <c r="F3987" s="91" t="s">
        <v>25672</v>
      </c>
      <c r="G3987" s="91"/>
    </row>
    <row r="3988">
      <c r="A3988" s="9" t="s">
        <v>388</v>
      </c>
      <c r="B3988" s="18" t="s">
        <v>1006</v>
      </c>
      <c r="C3988" s="9" t="s">
        <v>2125</v>
      </c>
      <c r="D3988" s="10" t="s">
        <v>2127</v>
      </c>
      <c r="E3988" s="91"/>
      <c r="F3988" s="91" t="s">
        <v>25672</v>
      </c>
      <c r="G3988" s="91"/>
    </row>
    <row r="3989">
      <c r="A3989" s="9" t="s">
        <v>1016</v>
      </c>
      <c r="B3989" s="18" t="s">
        <v>1733</v>
      </c>
      <c r="C3989" s="9" t="s">
        <v>3143</v>
      </c>
      <c r="D3989" s="10" t="s">
        <v>1735</v>
      </c>
      <c r="E3989" s="91"/>
      <c r="F3989" s="91" t="s">
        <v>25673</v>
      </c>
      <c r="G3989" s="91"/>
    </row>
    <row r="3990">
      <c r="A3990" s="9" t="s">
        <v>1402</v>
      </c>
      <c r="B3990" s="18" t="s">
        <v>1403</v>
      </c>
      <c r="C3990" s="9"/>
      <c r="D3990" s="10"/>
      <c r="E3990" s="91"/>
      <c r="F3990" s="91" t="s">
        <v>25674</v>
      </c>
      <c r="G3990" s="91"/>
    </row>
    <row r="3991">
      <c r="A3991" s="1" t="s">
        <v>25675</v>
      </c>
    </row>
    <row r="3992">
      <c r="A3992" s="9" t="s">
        <v>388</v>
      </c>
      <c r="B3992" s="18" t="s">
        <v>1392</v>
      </c>
      <c r="C3992" s="9" t="s">
        <v>4709</v>
      </c>
      <c r="D3992" s="10" t="s">
        <v>25676</v>
      </c>
      <c r="E3992" s="91"/>
      <c r="F3992" s="91" t="s">
        <v>25677</v>
      </c>
      <c r="G3992" s="15"/>
    </row>
    <row r="3993">
      <c r="A3993" s="1" t="s">
        <v>25678</v>
      </c>
    </row>
    <row r="3994">
      <c r="A3994" s="13" t="s">
        <v>388</v>
      </c>
      <c r="B3994" s="189" t="s">
        <v>1010</v>
      </c>
      <c r="C3994" s="14" t="s">
        <v>13864</v>
      </c>
      <c r="D3994" s="14" t="s">
        <v>13866</v>
      </c>
      <c r="E3994" s="91"/>
      <c r="F3994" s="91" t="s">
        <v>25679</v>
      </c>
      <c r="G3994" s="84"/>
    </row>
    <row r="3995">
      <c r="A3995" s="1" t="s">
        <v>25680</v>
      </c>
    </row>
    <row r="3996">
      <c r="A3996" s="9" t="s">
        <v>388</v>
      </c>
      <c r="B3996" s="18" t="s">
        <v>1010</v>
      </c>
      <c r="C3996" s="9" t="s">
        <v>2227</v>
      </c>
      <c r="D3996" s="89" t="s">
        <v>1721</v>
      </c>
      <c r="E3996" s="91" t="s">
        <v>4695</v>
      </c>
      <c r="F3996" s="91" t="s">
        <v>25681</v>
      </c>
      <c r="G3996" s="15"/>
    </row>
    <row r="3997">
      <c r="A3997" s="1" t="s">
        <v>25682</v>
      </c>
    </row>
    <row r="3998">
      <c r="A3998" s="9" t="s">
        <v>316</v>
      </c>
      <c r="B3998" s="18" t="s">
        <v>6023</v>
      </c>
      <c r="C3998" s="9" t="s">
        <v>21437</v>
      </c>
      <c r="D3998" s="89" t="s">
        <v>1190</v>
      </c>
      <c r="E3998" s="91"/>
      <c r="F3998" s="91" t="s">
        <v>25683</v>
      </c>
      <c r="G3998" s="91"/>
    </row>
    <row r="3999">
      <c r="A3999" s="9" t="s">
        <v>687</v>
      </c>
      <c r="B3999" s="18" t="s">
        <v>693</v>
      </c>
      <c r="C3999" s="9"/>
      <c r="D3999" s="10" t="s">
        <v>4153</v>
      </c>
      <c r="E3999" s="91"/>
      <c r="F3999" s="91" t="s">
        <v>25684</v>
      </c>
      <c r="G3999" s="91"/>
    </row>
    <row r="4000">
      <c r="A4000" s="9" t="s">
        <v>1402</v>
      </c>
      <c r="B4000" s="18" t="s">
        <v>1403</v>
      </c>
      <c r="C4000" s="9"/>
      <c r="D4000" s="10"/>
      <c r="E4000" s="91"/>
      <c r="F4000" s="91"/>
      <c r="G4000" s="91"/>
    </row>
    <row r="4001">
      <c r="A4001" s="17"/>
    </row>
    <row r="4002">
      <c r="A4002" s="15"/>
    </row>
    <row r="4005">
      <c r="A4005" s="17"/>
    </row>
    <row r="4006">
      <c r="A4006" s="38" t="s">
        <v>25685</v>
      </c>
    </row>
    <row r="4007">
      <c r="A4007" s="1"/>
    </row>
    <row r="4008">
      <c r="A4008" s="1" t="s">
        <v>25686</v>
      </c>
    </row>
    <row r="4009">
      <c r="A4009" s="9" t="s">
        <v>4540</v>
      </c>
      <c r="B4009" s="18" t="s">
        <v>10489</v>
      </c>
      <c r="C4009" s="91"/>
      <c r="D4009" s="91" t="s">
        <v>25687</v>
      </c>
      <c r="E4009" s="91"/>
      <c r="F4009" s="91" t="s">
        <v>25688</v>
      </c>
      <c r="G4009" s="15"/>
    </row>
    <row r="4010">
      <c r="A4010" s="9" t="s">
        <v>4540</v>
      </c>
      <c r="B4010" s="18" t="s">
        <v>5034</v>
      </c>
      <c r="C4010" s="91"/>
      <c r="D4010" s="91"/>
      <c r="E4010" s="91" t="s">
        <v>837</v>
      </c>
      <c r="F4010" s="91" t="s">
        <v>25689</v>
      </c>
      <c r="G4010" s="15"/>
    </row>
    <row r="4011">
      <c r="A4011" s="9" t="s">
        <v>4540</v>
      </c>
      <c r="B4011" s="18" t="s">
        <v>5034</v>
      </c>
      <c r="C4011" s="91"/>
      <c r="D4011" s="91"/>
      <c r="E4011" s="91" t="s">
        <v>8502</v>
      </c>
      <c r="F4011" s="91" t="s">
        <v>25690</v>
      </c>
      <c r="G4011" s="15"/>
    </row>
    <row r="4012">
      <c r="A4012" s="9" t="s">
        <v>4540</v>
      </c>
      <c r="B4012" s="18" t="s">
        <v>5034</v>
      </c>
      <c r="C4012" s="91"/>
      <c r="D4012" s="91"/>
      <c r="E4012" s="91" t="s">
        <v>25691</v>
      </c>
      <c r="F4012" s="91" t="s">
        <v>25692</v>
      </c>
      <c r="G4012" s="15"/>
    </row>
    <row r="4013">
      <c r="A4013" s="9" t="s">
        <v>4540</v>
      </c>
      <c r="B4013" s="18" t="s">
        <v>5034</v>
      </c>
      <c r="C4013" s="91"/>
      <c r="D4013" s="91"/>
      <c r="E4013" s="91" t="s">
        <v>25693</v>
      </c>
      <c r="F4013" s="91" t="s">
        <v>25689</v>
      </c>
      <c r="G4013" s="15"/>
    </row>
    <row r="4014">
      <c r="A4014" s="9" t="s">
        <v>388</v>
      </c>
      <c r="B4014" s="18" t="s">
        <v>8130</v>
      </c>
      <c r="C4014" s="91" t="s">
        <v>15645</v>
      </c>
      <c r="D4014" s="91" t="s">
        <v>11102</v>
      </c>
      <c r="E4014" s="91"/>
      <c r="F4014" s="91" t="s">
        <v>25694</v>
      </c>
      <c r="G4014" s="15"/>
    </row>
    <row r="4015">
      <c r="A4015" s="9" t="s">
        <v>388</v>
      </c>
      <c r="B4015" s="18" t="s">
        <v>8130</v>
      </c>
      <c r="C4015" s="91" t="s">
        <v>25695</v>
      </c>
      <c r="D4015" s="91" t="s">
        <v>25696</v>
      </c>
      <c r="E4015" s="91"/>
      <c r="F4015" s="91" t="s">
        <v>25697</v>
      </c>
      <c r="G4015" s="15"/>
    </row>
    <row r="4016">
      <c r="A4016" s="9" t="s">
        <v>388</v>
      </c>
      <c r="B4016" s="18" t="s">
        <v>18675</v>
      </c>
      <c r="C4016" s="91" t="s">
        <v>25698</v>
      </c>
      <c r="D4016" s="91" t="s">
        <v>25699</v>
      </c>
      <c r="E4016" s="91"/>
      <c r="F4016" s="91" t="s">
        <v>25700</v>
      </c>
      <c r="G4016" s="15"/>
    </row>
    <row r="4017">
      <c r="A4017" s="67" t="s">
        <v>366</v>
      </c>
    </row>
    <row r="4018">
      <c r="A4018" s="9" t="s">
        <v>4540</v>
      </c>
      <c r="B4018" s="18" t="s">
        <v>368</v>
      </c>
      <c r="C4018" s="91"/>
      <c r="D4018" s="91"/>
      <c r="E4018" s="91" t="s">
        <v>25701</v>
      </c>
      <c r="F4018" s="91" t="s">
        <v>25702</v>
      </c>
      <c r="G4018" s="15"/>
    </row>
    <row r="4019">
      <c r="A4019" s="9" t="s">
        <v>4540</v>
      </c>
      <c r="B4019" s="18" t="s">
        <v>368</v>
      </c>
      <c r="C4019" s="91"/>
      <c r="D4019" s="91"/>
      <c r="E4019" s="91" t="s">
        <v>25703</v>
      </c>
      <c r="F4019" s="91" t="s">
        <v>25690</v>
      </c>
      <c r="G4019" s="15"/>
    </row>
    <row r="4020">
      <c r="A4020" s="9" t="s">
        <v>248</v>
      </c>
      <c r="B4020" s="18" t="s">
        <v>368</v>
      </c>
      <c r="C4020" s="91"/>
      <c r="D4020" s="91"/>
      <c r="E4020" s="91" t="s">
        <v>1313</v>
      </c>
      <c r="F4020" s="91" t="s">
        <v>25704</v>
      </c>
      <c r="G4020" s="15"/>
    </row>
    <row r="4021">
      <c r="A4021" s="9" t="s">
        <v>248</v>
      </c>
      <c r="B4021" s="18" t="s">
        <v>368</v>
      </c>
      <c r="C4021" s="91"/>
      <c r="D4021" s="91"/>
      <c r="E4021" s="91" t="s">
        <v>837</v>
      </c>
      <c r="F4021" s="91" t="s">
        <v>25705</v>
      </c>
      <c r="G4021" s="15"/>
    </row>
    <row r="4022">
      <c r="A4022" s="1" t="s">
        <v>25706</v>
      </c>
    </row>
    <row r="4023">
      <c r="A4023" s="9" t="s">
        <v>4540</v>
      </c>
      <c r="B4023" s="18" t="s">
        <v>25707</v>
      </c>
      <c r="C4023" s="91" t="s">
        <v>25708</v>
      </c>
      <c r="D4023" s="91" t="s">
        <v>25709</v>
      </c>
      <c r="E4023" s="91"/>
      <c r="F4023" s="91" t="s">
        <v>25710</v>
      </c>
      <c r="G4023" s="91"/>
    </row>
    <row r="4024">
      <c r="A4024" s="9" t="s">
        <v>4540</v>
      </c>
      <c r="B4024" s="18" t="s">
        <v>25711</v>
      </c>
      <c r="C4024" s="91"/>
      <c r="D4024" s="91" t="s">
        <v>25712</v>
      </c>
      <c r="E4024" s="91" t="s">
        <v>25713</v>
      </c>
      <c r="F4024" s="91" t="s">
        <v>25714</v>
      </c>
      <c r="G4024" s="91"/>
    </row>
    <row r="4025">
      <c r="A4025" s="9" t="s">
        <v>4540</v>
      </c>
      <c r="B4025" s="18" t="s">
        <v>12695</v>
      </c>
      <c r="C4025" s="91" t="s">
        <v>25715</v>
      </c>
      <c r="D4025" s="91" t="s">
        <v>25716</v>
      </c>
      <c r="E4025" s="91"/>
      <c r="F4025" s="91" t="s">
        <v>25717</v>
      </c>
      <c r="G4025" s="91"/>
    </row>
    <row r="4026">
      <c r="A4026" s="9" t="s">
        <v>4540</v>
      </c>
      <c r="B4026" s="723" t="s">
        <v>12695</v>
      </c>
      <c r="C4026" s="91" t="s">
        <v>25718</v>
      </c>
      <c r="D4026" s="91" t="s">
        <v>25719</v>
      </c>
      <c r="E4026" s="91"/>
      <c r="F4026" s="91" t="s">
        <v>25720</v>
      </c>
      <c r="G4026" s="91"/>
    </row>
    <row r="4027">
      <c r="A4027" s="9" t="s">
        <v>4540</v>
      </c>
      <c r="B4027" s="723" t="s">
        <v>12695</v>
      </c>
      <c r="C4027" s="91" t="s">
        <v>25721</v>
      </c>
      <c r="D4027" s="91" t="s">
        <v>25722</v>
      </c>
      <c r="E4027" s="91" t="s">
        <v>25723</v>
      </c>
      <c r="F4027" s="91" t="s">
        <v>25717</v>
      </c>
      <c r="G4027" s="91"/>
    </row>
    <row r="4028">
      <c r="A4028" s="9" t="s">
        <v>4540</v>
      </c>
      <c r="B4028" s="18" t="s">
        <v>4614</v>
      </c>
      <c r="C4028" s="91" t="s">
        <v>4615</v>
      </c>
      <c r="D4028" s="91" t="s">
        <v>25724</v>
      </c>
      <c r="E4028" s="91" t="s">
        <v>25725</v>
      </c>
      <c r="F4028" s="91" t="s">
        <v>25726</v>
      </c>
      <c r="G4028" s="91"/>
    </row>
    <row r="4029">
      <c r="A4029" s="9" t="s">
        <v>4540</v>
      </c>
      <c r="B4029" s="18" t="s">
        <v>4614</v>
      </c>
      <c r="C4029" s="91" t="s">
        <v>4615</v>
      </c>
      <c r="D4029" s="91" t="s">
        <v>25727</v>
      </c>
      <c r="E4029" s="91" t="s">
        <v>25728</v>
      </c>
      <c r="F4029" s="91" t="s">
        <v>25729</v>
      </c>
      <c r="G4029" s="91"/>
    </row>
    <row r="4030">
      <c r="A4030" s="9" t="s">
        <v>4540</v>
      </c>
      <c r="B4030" s="18" t="s">
        <v>4614</v>
      </c>
      <c r="C4030" s="91" t="s">
        <v>4615</v>
      </c>
      <c r="D4030" s="91" t="s">
        <v>25730</v>
      </c>
      <c r="E4030" s="91" t="s">
        <v>25725</v>
      </c>
      <c r="F4030" s="91" t="s">
        <v>25731</v>
      </c>
      <c r="G4030" s="91"/>
    </row>
    <row r="4031">
      <c r="A4031" s="9" t="s">
        <v>4540</v>
      </c>
      <c r="B4031" s="18" t="s">
        <v>4614</v>
      </c>
      <c r="C4031" s="91" t="s">
        <v>4615</v>
      </c>
      <c r="D4031" s="91" t="s">
        <v>25732</v>
      </c>
      <c r="E4031" s="91" t="s">
        <v>25733</v>
      </c>
      <c r="F4031" s="91" t="s">
        <v>25734</v>
      </c>
      <c r="G4031" s="91"/>
    </row>
    <row r="4032">
      <c r="A4032" s="9" t="s">
        <v>4540</v>
      </c>
      <c r="B4032" s="18" t="s">
        <v>4614</v>
      </c>
      <c r="C4032" s="91" t="s">
        <v>4615</v>
      </c>
      <c r="D4032" s="91" t="s">
        <v>25735</v>
      </c>
      <c r="E4032" s="91" t="s">
        <v>25736</v>
      </c>
      <c r="F4032" s="91" t="s">
        <v>25731</v>
      </c>
      <c r="G4032" s="91"/>
    </row>
    <row r="4033">
      <c r="A4033" s="9" t="s">
        <v>4540</v>
      </c>
      <c r="B4033" s="18" t="s">
        <v>4614</v>
      </c>
      <c r="C4033" s="91" t="s">
        <v>4618</v>
      </c>
      <c r="D4033" s="91" t="s">
        <v>25737</v>
      </c>
      <c r="E4033" s="91" t="s">
        <v>25738</v>
      </c>
      <c r="F4033" s="91" t="s">
        <v>25731</v>
      </c>
      <c r="G4033" s="91"/>
    </row>
    <row r="4034">
      <c r="A4034" s="9" t="s">
        <v>4540</v>
      </c>
      <c r="B4034" s="18" t="s">
        <v>4614</v>
      </c>
      <c r="C4034" s="91" t="s">
        <v>4618</v>
      </c>
      <c r="D4034" s="91" t="s">
        <v>25739</v>
      </c>
      <c r="E4034" s="91" t="s">
        <v>25740</v>
      </c>
      <c r="F4034" s="91" t="s">
        <v>25741</v>
      </c>
      <c r="G4034" s="91"/>
    </row>
    <row r="4035">
      <c r="A4035" s="9" t="s">
        <v>4540</v>
      </c>
      <c r="B4035" s="18" t="s">
        <v>4614</v>
      </c>
      <c r="C4035" s="91" t="s">
        <v>4618</v>
      </c>
      <c r="D4035" s="91" t="s">
        <v>25742</v>
      </c>
      <c r="E4035" s="91" t="s">
        <v>25743</v>
      </c>
      <c r="F4035" s="91" t="s">
        <v>25717</v>
      </c>
      <c r="G4035" s="91"/>
    </row>
    <row r="4036">
      <c r="A4036" s="9" t="s">
        <v>4540</v>
      </c>
      <c r="B4036" s="18" t="s">
        <v>25744</v>
      </c>
      <c r="C4036" s="91" t="s">
        <v>25745</v>
      </c>
      <c r="D4036" s="91" t="s">
        <v>25746</v>
      </c>
      <c r="E4036" s="91"/>
      <c r="F4036" s="91" t="s">
        <v>25747</v>
      </c>
      <c r="G4036" s="91"/>
    </row>
    <row r="4037">
      <c r="A4037" s="9" t="s">
        <v>4540</v>
      </c>
      <c r="B4037" s="18" t="s">
        <v>25744</v>
      </c>
      <c r="C4037" s="91" t="s">
        <v>25748</v>
      </c>
      <c r="D4037" s="91" t="s">
        <v>25749</v>
      </c>
      <c r="E4037" s="91"/>
      <c r="F4037" s="91" t="s">
        <v>25750</v>
      </c>
      <c r="G4037" s="91"/>
    </row>
    <row r="4038">
      <c r="A4038" s="9" t="s">
        <v>4540</v>
      </c>
      <c r="B4038" s="18" t="s">
        <v>25744</v>
      </c>
      <c r="C4038" s="91" t="s">
        <v>25751</v>
      </c>
      <c r="D4038" s="91" t="s">
        <v>25752</v>
      </c>
      <c r="E4038" s="91"/>
      <c r="F4038" s="91" t="s">
        <v>25753</v>
      </c>
      <c r="G4038" s="91"/>
    </row>
    <row r="4039">
      <c r="A4039" s="9" t="s">
        <v>4540</v>
      </c>
      <c r="B4039" s="18" t="s">
        <v>25754</v>
      </c>
      <c r="C4039" s="91" t="s">
        <v>25755</v>
      </c>
      <c r="D4039" s="91" t="s">
        <v>25756</v>
      </c>
      <c r="E4039" s="91"/>
      <c r="F4039" s="91" t="s">
        <v>25717</v>
      </c>
      <c r="G4039" s="91"/>
    </row>
    <row r="4040">
      <c r="A4040" s="9" t="s">
        <v>4540</v>
      </c>
      <c r="B4040" s="18" t="s">
        <v>25754</v>
      </c>
      <c r="C4040" s="91" t="s">
        <v>25757</v>
      </c>
      <c r="D4040" s="91" t="s">
        <v>25758</v>
      </c>
      <c r="E4040" s="91"/>
      <c r="F4040" s="91" t="s">
        <v>25759</v>
      </c>
      <c r="G4040" s="91"/>
    </row>
    <row r="4041">
      <c r="A4041" s="9" t="s">
        <v>4540</v>
      </c>
      <c r="B4041" s="18" t="s">
        <v>25760</v>
      </c>
      <c r="C4041" s="91" t="s">
        <v>25761</v>
      </c>
      <c r="D4041" s="91" t="s">
        <v>25762</v>
      </c>
      <c r="E4041" s="91" t="s">
        <v>8733</v>
      </c>
      <c r="F4041" s="91" t="s">
        <v>25763</v>
      </c>
      <c r="G4041" s="91"/>
    </row>
    <row r="4042">
      <c r="A4042" s="9" t="s">
        <v>4540</v>
      </c>
      <c r="B4042" s="18" t="s">
        <v>25760</v>
      </c>
      <c r="C4042" s="91" t="s">
        <v>25761</v>
      </c>
      <c r="D4042" s="91" t="s">
        <v>25762</v>
      </c>
      <c r="E4042" s="91" t="s">
        <v>8733</v>
      </c>
      <c r="F4042" s="91" t="s">
        <v>25763</v>
      </c>
      <c r="G4042" s="91"/>
    </row>
    <row r="4043">
      <c r="A4043" s="9" t="s">
        <v>4540</v>
      </c>
      <c r="B4043" s="18" t="s">
        <v>25764</v>
      </c>
      <c r="C4043" s="91" t="s">
        <v>25765</v>
      </c>
      <c r="D4043" s="91" t="s">
        <v>25766</v>
      </c>
      <c r="E4043" s="91"/>
      <c r="F4043" s="91" t="s">
        <v>25767</v>
      </c>
      <c r="G4043" s="91"/>
    </row>
    <row r="4044">
      <c r="A4044" s="9" t="s">
        <v>6685</v>
      </c>
      <c r="B4044" s="18" t="s">
        <v>21492</v>
      </c>
      <c r="C4044" s="91" t="s">
        <v>25768</v>
      </c>
      <c r="D4044" s="91" t="s">
        <v>25769</v>
      </c>
      <c r="E4044" s="91"/>
      <c r="F4044" s="91" t="s">
        <v>25770</v>
      </c>
      <c r="G4044" s="91"/>
    </row>
    <row r="4045">
      <c r="A4045" s="9" t="s">
        <v>6685</v>
      </c>
      <c r="B4045" s="18" t="s">
        <v>21492</v>
      </c>
      <c r="C4045" s="91" t="s">
        <v>19979</v>
      </c>
      <c r="D4045" s="91" t="s">
        <v>25771</v>
      </c>
      <c r="E4045" s="91" t="s">
        <v>25772</v>
      </c>
      <c r="F4045" s="91" t="s">
        <v>25770</v>
      </c>
      <c r="G4045" s="91"/>
    </row>
    <row r="4046">
      <c r="A4046" s="9" t="s">
        <v>6685</v>
      </c>
      <c r="B4046" s="18" t="s">
        <v>21492</v>
      </c>
      <c r="C4046" s="91" t="s">
        <v>6693</v>
      </c>
      <c r="D4046" s="91" t="s">
        <v>25773</v>
      </c>
      <c r="E4046" s="91" t="s">
        <v>25774</v>
      </c>
      <c r="F4046" s="91" t="s">
        <v>25747</v>
      </c>
      <c r="G4046" s="91"/>
    </row>
    <row r="4047">
      <c r="A4047" s="9" t="s">
        <v>6685</v>
      </c>
      <c r="B4047" s="18" t="s">
        <v>21492</v>
      </c>
      <c r="C4047" s="91" t="s">
        <v>6693</v>
      </c>
      <c r="D4047" s="91" t="s">
        <v>25775</v>
      </c>
      <c r="E4047" s="91"/>
      <c r="F4047" s="91" t="s">
        <v>25776</v>
      </c>
      <c r="G4047" s="91"/>
    </row>
    <row r="4048">
      <c r="A4048" s="9" t="s">
        <v>6685</v>
      </c>
      <c r="B4048" s="18" t="s">
        <v>21492</v>
      </c>
      <c r="C4048" s="91" t="s">
        <v>25777</v>
      </c>
      <c r="D4048" s="91" t="s">
        <v>25778</v>
      </c>
      <c r="E4048" s="91"/>
      <c r="F4048" s="91" t="s">
        <v>25759</v>
      </c>
      <c r="G4048" s="91"/>
    </row>
    <row r="4049">
      <c r="A4049" s="9" t="s">
        <v>6685</v>
      </c>
      <c r="B4049" s="18" t="s">
        <v>21492</v>
      </c>
      <c r="C4049" s="91" t="s">
        <v>25779</v>
      </c>
      <c r="D4049" s="91" t="s">
        <v>25780</v>
      </c>
      <c r="E4049" s="91" t="s">
        <v>25781</v>
      </c>
      <c r="F4049" s="91" t="s">
        <v>25782</v>
      </c>
      <c r="G4049" s="91"/>
    </row>
    <row r="4050">
      <c r="A4050" s="9" t="s">
        <v>6685</v>
      </c>
      <c r="B4050" s="18" t="s">
        <v>8322</v>
      </c>
      <c r="C4050" s="91" t="s">
        <v>10507</v>
      </c>
      <c r="D4050" s="91" t="s">
        <v>25783</v>
      </c>
      <c r="E4050" s="91"/>
      <c r="F4050" s="91" t="s">
        <v>17227</v>
      </c>
      <c r="G4050" s="91"/>
    </row>
    <row r="4051">
      <c r="A4051" s="9" t="s">
        <v>6685</v>
      </c>
      <c r="B4051" s="18" t="s">
        <v>8322</v>
      </c>
      <c r="C4051" s="91" t="s">
        <v>6690</v>
      </c>
      <c r="D4051" s="91" t="s">
        <v>10510</v>
      </c>
      <c r="E4051" s="91"/>
      <c r="F4051" s="91" t="s">
        <v>25784</v>
      </c>
      <c r="G4051" s="91"/>
    </row>
    <row r="4052">
      <c r="A4052" s="9" t="s">
        <v>248</v>
      </c>
      <c r="B4052" s="18" t="s">
        <v>9856</v>
      </c>
      <c r="C4052" s="91" t="s">
        <v>4581</v>
      </c>
      <c r="D4052" s="91" t="s">
        <v>25785</v>
      </c>
      <c r="E4052" s="91"/>
      <c r="F4052" s="91" t="s">
        <v>25786</v>
      </c>
      <c r="G4052" s="91"/>
    </row>
    <row r="4053">
      <c r="A4053" s="9" t="s">
        <v>248</v>
      </c>
      <c r="B4053" s="18" t="s">
        <v>5459</v>
      </c>
      <c r="C4053" s="91" t="s">
        <v>4504</v>
      </c>
      <c r="D4053" s="91" t="s">
        <v>25787</v>
      </c>
      <c r="E4053" s="91"/>
      <c r="F4053" s="91" t="s">
        <v>25788</v>
      </c>
      <c r="G4053" s="91"/>
    </row>
    <row r="4054">
      <c r="A4054" s="9" t="s">
        <v>248</v>
      </c>
      <c r="B4054" s="18" t="s">
        <v>5459</v>
      </c>
      <c r="C4054" s="91" t="s">
        <v>4504</v>
      </c>
      <c r="D4054" s="91" t="s">
        <v>25789</v>
      </c>
      <c r="E4054" s="91"/>
      <c r="F4054" s="91" t="s">
        <v>25790</v>
      </c>
      <c r="G4054" s="91"/>
    </row>
    <row r="4055">
      <c r="A4055" s="9" t="s">
        <v>248</v>
      </c>
      <c r="B4055" s="18" t="s">
        <v>5459</v>
      </c>
      <c r="C4055" s="91" t="s">
        <v>4509</v>
      </c>
      <c r="D4055" s="91" t="s">
        <v>23402</v>
      </c>
      <c r="E4055" s="91"/>
      <c r="F4055" s="91" t="s">
        <v>25747</v>
      </c>
      <c r="G4055" s="91"/>
    </row>
    <row r="4056">
      <c r="A4056" s="9" t="s">
        <v>248</v>
      </c>
      <c r="B4056" s="18" t="s">
        <v>5459</v>
      </c>
      <c r="C4056" s="91" t="s">
        <v>4509</v>
      </c>
      <c r="D4056" s="91" t="s">
        <v>25791</v>
      </c>
      <c r="E4056" s="91" t="s">
        <v>25792</v>
      </c>
      <c r="F4056" s="91" t="s">
        <v>25793</v>
      </c>
      <c r="G4056" s="91"/>
    </row>
    <row r="4057">
      <c r="A4057" s="9" t="s">
        <v>248</v>
      </c>
      <c r="B4057" s="18" t="s">
        <v>5459</v>
      </c>
      <c r="C4057" s="91" t="s">
        <v>4509</v>
      </c>
      <c r="D4057" s="91" t="s">
        <v>25794</v>
      </c>
      <c r="E4057" s="91" t="s">
        <v>25795</v>
      </c>
      <c r="F4057" s="91" t="s">
        <v>25710</v>
      </c>
      <c r="G4057" s="91"/>
    </row>
    <row r="4058">
      <c r="A4058" s="9" t="s">
        <v>248</v>
      </c>
      <c r="B4058" s="18" t="s">
        <v>5459</v>
      </c>
      <c r="C4058" s="91" t="s">
        <v>4509</v>
      </c>
      <c r="D4058" s="91" t="s">
        <v>25796</v>
      </c>
      <c r="E4058" s="91"/>
      <c r="F4058" s="91" t="s">
        <v>25797</v>
      </c>
      <c r="G4058" s="91"/>
    </row>
    <row r="4059">
      <c r="A4059" s="9" t="s">
        <v>248</v>
      </c>
      <c r="B4059" s="18" t="s">
        <v>5459</v>
      </c>
      <c r="C4059" s="91" t="s">
        <v>4509</v>
      </c>
      <c r="D4059" s="91" t="s">
        <v>25798</v>
      </c>
      <c r="E4059" s="91" t="s">
        <v>25799</v>
      </c>
      <c r="F4059" s="91" t="s">
        <v>25793</v>
      </c>
      <c r="G4059" s="91"/>
    </row>
    <row r="4060">
      <c r="A4060" s="9" t="s">
        <v>248</v>
      </c>
      <c r="B4060" s="18" t="s">
        <v>5459</v>
      </c>
      <c r="C4060" s="91" t="s">
        <v>4509</v>
      </c>
      <c r="D4060" s="91" t="s">
        <v>25800</v>
      </c>
      <c r="E4060" s="91"/>
      <c r="F4060" s="91" t="s">
        <v>25797</v>
      </c>
      <c r="G4060" s="91"/>
    </row>
    <row r="4061">
      <c r="A4061" s="9" t="s">
        <v>248</v>
      </c>
      <c r="B4061" s="18" t="s">
        <v>5459</v>
      </c>
      <c r="C4061" s="91" t="s">
        <v>4509</v>
      </c>
      <c r="D4061" s="91" t="s">
        <v>25801</v>
      </c>
      <c r="E4061" s="91" t="s">
        <v>25802</v>
      </c>
      <c r="F4061" s="91" t="s">
        <v>25793</v>
      </c>
      <c r="G4061" s="91"/>
    </row>
    <row r="4062">
      <c r="A4062" s="9" t="s">
        <v>248</v>
      </c>
      <c r="B4062" s="18" t="s">
        <v>5459</v>
      </c>
      <c r="C4062" s="91" t="s">
        <v>4509</v>
      </c>
      <c r="D4062" s="91" t="s">
        <v>25803</v>
      </c>
      <c r="E4062" s="91"/>
      <c r="F4062" s="91" t="s">
        <v>25793</v>
      </c>
      <c r="G4062" s="91"/>
    </row>
    <row r="4063">
      <c r="A4063" s="9" t="s">
        <v>248</v>
      </c>
      <c r="B4063" s="18" t="s">
        <v>5459</v>
      </c>
      <c r="C4063" s="91" t="s">
        <v>4509</v>
      </c>
      <c r="D4063" s="91" t="s">
        <v>25804</v>
      </c>
      <c r="E4063" s="91"/>
      <c r="F4063" s="91" t="s">
        <v>25805</v>
      </c>
      <c r="G4063" s="91"/>
    </row>
    <row r="4064">
      <c r="A4064" s="9" t="s">
        <v>248</v>
      </c>
      <c r="B4064" s="18" t="s">
        <v>5459</v>
      </c>
      <c r="C4064" s="91" t="s">
        <v>4509</v>
      </c>
      <c r="D4064" s="91" t="s">
        <v>18188</v>
      </c>
      <c r="E4064" s="91"/>
      <c r="F4064" s="91" t="s">
        <v>25767</v>
      </c>
      <c r="G4064" s="91"/>
    </row>
    <row r="4065">
      <c r="A4065" s="9" t="s">
        <v>248</v>
      </c>
      <c r="B4065" s="18" t="s">
        <v>5459</v>
      </c>
      <c r="C4065" s="91" t="s">
        <v>23404</v>
      </c>
      <c r="D4065" s="91" t="s">
        <v>25806</v>
      </c>
      <c r="E4065" s="91"/>
      <c r="F4065" s="91" t="s">
        <v>25776</v>
      </c>
      <c r="G4065" s="91"/>
    </row>
    <row r="4066">
      <c r="A4066" s="9" t="s">
        <v>248</v>
      </c>
      <c r="B4066" s="18" t="s">
        <v>5459</v>
      </c>
      <c r="C4066" s="91" t="s">
        <v>23404</v>
      </c>
      <c r="D4066" s="91" t="s">
        <v>25807</v>
      </c>
      <c r="E4066" s="91" t="s">
        <v>25808</v>
      </c>
      <c r="F4066" s="91" t="s">
        <v>25793</v>
      </c>
      <c r="G4066" s="91"/>
    </row>
    <row r="4067">
      <c r="A4067" s="9" t="s">
        <v>248</v>
      </c>
      <c r="B4067" s="18" t="s">
        <v>5459</v>
      </c>
      <c r="C4067" s="91" t="s">
        <v>23404</v>
      </c>
      <c r="D4067" s="91" t="s">
        <v>25809</v>
      </c>
      <c r="E4067" s="91" t="s">
        <v>25810</v>
      </c>
      <c r="F4067" s="91" t="s">
        <v>25811</v>
      </c>
      <c r="G4067" s="91"/>
    </row>
    <row r="4068">
      <c r="A4068" s="9" t="s">
        <v>248</v>
      </c>
      <c r="B4068" s="18" t="s">
        <v>5459</v>
      </c>
      <c r="C4068" s="91" t="s">
        <v>13084</v>
      </c>
      <c r="D4068" s="91" t="s">
        <v>13085</v>
      </c>
      <c r="E4068" s="91"/>
      <c r="F4068" s="91" t="s">
        <v>25717</v>
      </c>
      <c r="G4068" s="91"/>
    </row>
    <row r="4069">
      <c r="A4069" s="9" t="s">
        <v>248</v>
      </c>
      <c r="B4069" s="18" t="s">
        <v>5459</v>
      </c>
      <c r="C4069" s="91" t="s">
        <v>13084</v>
      </c>
      <c r="D4069" s="91" t="s">
        <v>25812</v>
      </c>
      <c r="E4069" s="91"/>
      <c r="F4069" s="91" t="s">
        <v>25813</v>
      </c>
      <c r="G4069" s="91"/>
    </row>
    <row r="4070">
      <c r="A4070" s="9" t="s">
        <v>248</v>
      </c>
      <c r="B4070" s="18" t="s">
        <v>5459</v>
      </c>
      <c r="C4070" s="91" t="s">
        <v>7839</v>
      </c>
      <c r="D4070" s="91" t="s">
        <v>25814</v>
      </c>
      <c r="E4070" s="91" t="s">
        <v>25808</v>
      </c>
      <c r="F4070" s="91" t="s">
        <v>25793</v>
      </c>
      <c r="G4070" s="91"/>
    </row>
    <row r="4071">
      <c r="A4071" s="9" t="s">
        <v>248</v>
      </c>
      <c r="B4071" s="18" t="s">
        <v>5459</v>
      </c>
      <c r="C4071" s="91" t="s">
        <v>22829</v>
      </c>
      <c r="D4071" s="91" t="s">
        <v>25815</v>
      </c>
      <c r="E4071" s="91"/>
      <c r="F4071" s="91" t="s">
        <v>25816</v>
      </c>
      <c r="G4071" s="91"/>
    </row>
    <row r="4072">
      <c r="A4072" s="9" t="s">
        <v>248</v>
      </c>
      <c r="B4072" s="724" t="s">
        <v>5459</v>
      </c>
      <c r="C4072" s="91" t="s">
        <v>22829</v>
      </c>
      <c r="D4072" s="91" t="s">
        <v>25817</v>
      </c>
      <c r="E4072" s="91"/>
      <c r="F4072" s="91" t="s">
        <v>25818</v>
      </c>
      <c r="G4072" s="91"/>
    </row>
    <row r="4073">
      <c r="A4073" s="9" t="s">
        <v>248</v>
      </c>
      <c r="B4073" s="724" t="s">
        <v>5459</v>
      </c>
      <c r="C4073" s="91" t="s">
        <v>5569</v>
      </c>
      <c r="D4073" s="91" t="s">
        <v>25819</v>
      </c>
      <c r="E4073" s="91"/>
      <c r="F4073" s="91" t="s">
        <v>25820</v>
      </c>
      <c r="G4073" s="91"/>
    </row>
    <row r="4074">
      <c r="A4074" s="9" t="s">
        <v>248</v>
      </c>
      <c r="B4074" s="724" t="s">
        <v>5459</v>
      </c>
      <c r="C4074" s="91" t="s">
        <v>5569</v>
      </c>
      <c r="D4074" s="91" t="s">
        <v>25821</v>
      </c>
      <c r="E4074" s="91"/>
      <c r="F4074" s="91" t="s">
        <v>25820</v>
      </c>
      <c r="G4074" s="91"/>
    </row>
    <row r="4075">
      <c r="A4075" s="9" t="s">
        <v>248</v>
      </c>
      <c r="B4075" s="724" t="s">
        <v>5459</v>
      </c>
      <c r="C4075" s="91" t="s">
        <v>5569</v>
      </c>
      <c r="D4075" s="91" t="s">
        <v>23498</v>
      </c>
      <c r="E4075" s="91" t="s">
        <v>25822</v>
      </c>
      <c r="F4075" s="91" t="s">
        <v>25820</v>
      </c>
      <c r="G4075" s="91"/>
    </row>
    <row r="4076">
      <c r="A4076" s="9" t="s">
        <v>388</v>
      </c>
      <c r="B4076" s="18" t="s">
        <v>14575</v>
      </c>
      <c r="C4076" s="91" t="s">
        <v>25823</v>
      </c>
      <c r="D4076" s="91" t="s">
        <v>25824</v>
      </c>
      <c r="E4076" s="91"/>
      <c r="F4076" s="91" t="s">
        <v>25825</v>
      </c>
      <c r="G4076" s="91"/>
    </row>
    <row r="4077">
      <c r="A4077" s="1" t="s">
        <v>25826</v>
      </c>
    </row>
    <row r="4078">
      <c r="A4078" s="9" t="s">
        <v>10828</v>
      </c>
      <c r="B4078" s="18" t="s">
        <v>25827</v>
      </c>
      <c r="C4078" s="91" t="s">
        <v>23802</v>
      </c>
      <c r="D4078" s="91" t="s">
        <v>25828</v>
      </c>
      <c r="E4078" s="91"/>
      <c r="F4078" s="91" t="s">
        <v>25829</v>
      </c>
      <c r="G4078" s="91"/>
    </row>
    <row r="4079">
      <c r="A4079" s="9" t="s">
        <v>10828</v>
      </c>
      <c r="B4079" s="18" t="s">
        <v>25827</v>
      </c>
      <c r="C4079" s="91" t="s">
        <v>25830</v>
      </c>
      <c r="D4079" s="91" t="s">
        <v>25831</v>
      </c>
      <c r="E4079" s="91"/>
      <c r="F4079" s="91" t="s">
        <v>25832</v>
      </c>
      <c r="G4079" s="91"/>
    </row>
    <row r="4080">
      <c r="A4080" s="9" t="s">
        <v>10828</v>
      </c>
      <c r="B4080" s="18" t="s">
        <v>25827</v>
      </c>
      <c r="C4080" s="91" t="s">
        <v>25833</v>
      </c>
      <c r="D4080" s="91" t="s">
        <v>25834</v>
      </c>
      <c r="E4080" s="91"/>
      <c r="F4080" s="91" t="s">
        <v>25829</v>
      </c>
      <c r="G4080" s="91"/>
    </row>
    <row r="4081">
      <c r="A4081" s="9" t="s">
        <v>10828</v>
      </c>
      <c r="B4081" s="18" t="s">
        <v>25827</v>
      </c>
      <c r="C4081" s="91" t="s">
        <v>25835</v>
      </c>
      <c r="D4081" s="91" t="s">
        <v>25836</v>
      </c>
      <c r="E4081" s="91"/>
      <c r="F4081" s="91" t="s">
        <v>25837</v>
      </c>
      <c r="G4081" s="91"/>
    </row>
    <row r="4082">
      <c r="A4082" s="9" t="s">
        <v>10828</v>
      </c>
      <c r="B4082" s="18" t="s">
        <v>25827</v>
      </c>
      <c r="C4082" s="91" t="s">
        <v>25838</v>
      </c>
      <c r="D4082" s="91" t="s">
        <v>25839</v>
      </c>
      <c r="E4082" s="91"/>
      <c r="F4082" s="91" t="s">
        <v>25832</v>
      </c>
      <c r="G4082" s="91"/>
    </row>
    <row r="4083">
      <c r="A4083" s="9" t="s">
        <v>10828</v>
      </c>
      <c r="B4083" s="18" t="s">
        <v>20374</v>
      </c>
      <c r="C4083" s="91" t="s">
        <v>25840</v>
      </c>
      <c r="D4083" s="91" t="s">
        <v>25841</v>
      </c>
      <c r="E4083" s="91"/>
      <c r="F4083" s="91" t="s">
        <v>25842</v>
      </c>
      <c r="G4083" s="91"/>
    </row>
    <row r="4084">
      <c r="A4084" s="9" t="s">
        <v>10828</v>
      </c>
      <c r="B4084" s="18" t="s">
        <v>20374</v>
      </c>
      <c r="C4084" s="91" t="s">
        <v>25843</v>
      </c>
      <c r="D4084" s="91" t="s">
        <v>20376</v>
      </c>
      <c r="E4084" s="91"/>
      <c r="F4084" s="91" t="s">
        <v>25842</v>
      </c>
      <c r="G4084" s="91"/>
    </row>
    <row r="4085">
      <c r="A4085" s="9" t="s">
        <v>10828</v>
      </c>
      <c r="B4085" s="18" t="s">
        <v>20374</v>
      </c>
      <c r="C4085" s="91" t="s">
        <v>23628</v>
      </c>
      <c r="D4085" s="91" t="s">
        <v>20376</v>
      </c>
      <c r="E4085" s="91"/>
      <c r="F4085" s="91" t="s">
        <v>25842</v>
      </c>
      <c r="G4085" s="91"/>
    </row>
    <row r="4086">
      <c r="A4086" s="9" t="s">
        <v>10828</v>
      </c>
      <c r="B4086" s="18" t="s">
        <v>20374</v>
      </c>
      <c r="C4086" s="91" t="s">
        <v>20375</v>
      </c>
      <c r="D4086" s="91" t="s">
        <v>20376</v>
      </c>
      <c r="E4086" s="91"/>
      <c r="F4086" s="91" t="s">
        <v>25842</v>
      </c>
      <c r="G4086" s="91"/>
    </row>
    <row r="4087">
      <c r="A4087" s="13" t="s">
        <v>316</v>
      </c>
      <c r="B4087" s="31" t="s">
        <v>6271</v>
      </c>
      <c r="C4087" s="14" t="s">
        <v>20475</v>
      </c>
      <c r="D4087" s="14" t="s">
        <v>20476</v>
      </c>
      <c r="E4087" s="91" t="s">
        <v>25844</v>
      </c>
      <c r="F4087" s="91" t="s">
        <v>25845</v>
      </c>
      <c r="G4087" s="91"/>
    </row>
    <row r="4088">
      <c r="A4088" s="9" t="s">
        <v>316</v>
      </c>
      <c r="B4088" s="18" t="s">
        <v>7800</v>
      </c>
      <c r="C4088" s="91" t="s">
        <v>25846</v>
      </c>
      <c r="D4088" s="91" t="s">
        <v>21074</v>
      </c>
      <c r="E4088" s="91" t="s">
        <v>25847</v>
      </c>
      <c r="F4088" s="91" t="s">
        <v>25848</v>
      </c>
      <c r="G4088" s="91"/>
    </row>
    <row r="4089">
      <c r="A4089" s="9" t="s">
        <v>316</v>
      </c>
      <c r="B4089" s="18" t="s">
        <v>7800</v>
      </c>
      <c r="C4089" s="91" t="s">
        <v>25849</v>
      </c>
      <c r="D4089" s="91" t="s">
        <v>21074</v>
      </c>
      <c r="E4089" s="91" t="s">
        <v>25850</v>
      </c>
      <c r="F4089" s="91" t="s">
        <v>25826</v>
      </c>
      <c r="G4089" s="91"/>
    </row>
    <row r="4090">
      <c r="A4090" s="9" t="s">
        <v>316</v>
      </c>
      <c r="B4090" s="18" t="s">
        <v>7800</v>
      </c>
      <c r="C4090" s="91" t="s">
        <v>25851</v>
      </c>
      <c r="D4090" s="91" t="s">
        <v>25852</v>
      </c>
      <c r="E4090" s="91" t="s">
        <v>25853</v>
      </c>
      <c r="F4090" s="91" t="s">
        <v>25826</v>
      </c>
      <c r="G4090" s="91"/>
    </row>
    <row r="4091">
      <c r="A4091" s="9" t="s">
        <v>316</v>
      </c>
      <c r="B4091" s="18" t="s">
        <v>25854</v>
      </c>
      <c r="C4091" s="91" t="s">
        <v>25855</v>
      </c>
      <c r="D4091" s="91" t="s">
        <v>25856</v>
      </c>
      <c r="E4091" s="91"/>
      <c r="F4091" s="91" t="s">
        <v>25857</v>
      </c>
      <c r="G4091" s="91"/>
    </row>
    <row r="4092">
      <c r="A4092" s="9" t="s">
        <v>316</v>
      </c>
      <c r="B4092" s="18" t="s">
        <v>25854</v>
      </c>
      <c r="C4092" s="91" t="s">
        <v>25858</v>
      </c>
      <c r="D4092" s="91" t="s">
        <v>25859</v>
      </c>
      <c r="E4092" s="91"/>
      <c r="F4092" s="91" t="s">
        <v>25860</v>
      </c>
      <c r="G4092" s="91"/>
    </row>
    <row r="4093">
      <c r="A4093" s="9" t="s">
        <v>316</v>
      </c>
      <c r="B4093" s="18" t="s">
        <v>25854</v>
      </c>
      <c r="C4093" s="91" t="s">
        <v>25861</v>
      </c>
      <c r="D4093" s="91" t="s">
        <v>25862</v>
      </c>
      <c r="E4093" s="91" t="s">
        <v>25863</v>
      </c>
      <c r="F4093" s="91" t="s">
        <v>25860</v>
      </c>
      <c r="G4093" s="91"/>
    </row>
    <row r="4094">
      <c r="A4094" s="9" t="s">
        <v>316</v>
      </c>
      <c r="B4094" s="18" t="s">
        <v>25854</v>
      </c>
      <c r="C4094" s="91" t="s">
        <v>25864</v>
      </c>
      <c r="D4094" s="91" t="s">
        <v>25862</v>
      </c>
      <c r="E4094" s="91" t="s">
        <v>25865</v>
      </c>
      <c r="F4094" s="91" t="s">
        <v>25857</v>
      </c>
      <c r="G4094" s="91"/>
    </row>
    <row r="4095">
      <c r="A4095" s="9" t="s">
        <v>316</v>
      </c>
      <c r="B4095" s="18" t="s">
        <v>25854</v>
      </c>
      <c r="C4095" s="91" t="s">
        <v>25866</v>
      </c>
      <c r="D4095" s="91" t="s">
        <v>25867</v>
      </c>
      <c r="E4095" s="91"/>
      <c r="F4095" s="91" t="s">
        <v>25857</v>
      </c>
      <c r="G4095" s="91"/>
    </row>
    <row r="4096">
      <c r="A4096" s="9" t="s">
        <v>316</v>
      </c>
      <c r="B4096" s="18" t="s">
        <v>25854</v>
      </c>
      <c r="C4096" s="91" t="s">
        <v>25868</v>
      </c>
      <c r="D4096" s="91" t="s">
        <v>25869</v>
      </c>
      <c r="E4096" s="91" t="s">
        <v>25870</v>
      </c>
      <c r="F4096" s="91" t="s">
        <v>25857</v>
      </c>
      <c r="G4096" s="91"/>
    </row>
    <row r="4097">
      <c r="A4097" s="9" t="s">
        <v>316</v>
      </c>
      <c r="B4097" s="18" t="s">
        <v>25854</v>
      </c>
      <c r="C4097" s="91" t="s">
        <v>25871</v>
      </c>
      <c r="D4097" s="91" t="s">
        <v>25872</v>
      </c>
      <c r="E4097" s="91" t="s">
        <v>25873</v>
      </c>
      <c r="F4097" s="91" t="s">
        <v>25857</v>
      </c>
      <c r="G4097" s="91"/>
    </row>
    <row r="4098">
      <c r="A4098" s="9" t="s">
        <v>316</v>
      </c>
      <c r="B4098" s="18" t="s">
        <v>25854</v>
      </c>
      <c r="C4098" s="91" t="s">
        <v>25874</v>
      </c>
      <c r="D4098" s="91" t="s">
        <v>25875</v>
      </c>
      <c r="E4098" s="91"/>
      <c r="F4098" s="91" t="s">
        <v>25857</v>
      </c>
      <c r="G4098" s="91"/>
    </row>
    <row r="4099">
      <c r="A4099" s="9" t="s">
        <v>316</v>
      </c>
      <c r="B4099" s="18" t="s">
        <v>25854</v>
      </c>
      <c r="C4099" s="91" t="s">
        <v>25876</v>
      </c>
      <c r="D4099" s="91" t="s">
        <v>25877</v>
      </c>
      <c r="E4099" s="91"/>
      <c r="F4099" s="91" t="s">
        <v>25857</v>
      </c>
      <c r="G4099" s="91"/>
    </row>
    <row r="4100">
      <c r="A4100" s="9" t="s">
        <v>316</v>
      </c>
      <c r="B4100" s="18" t="s">
        <v>17612</v>
      </c>
      <c r="C4100" s="91" t="s">
        <v>25878</v>
      </c>
      <c r="D4100" s="91" t="s">
        <v>25879</v>
      </c>
      <c r="E4100" s="91"/>
      <c r="F4100" s="91" t="s">
        <v>25880</v>
      </c>
      <c r="G4100" s="91"/>
    </row>
    <row r="4101">
      <c r="A4101" s="9" t="s">
        <v>1454</v>
      </c>
      <c r="B4101" s="18" t="s">
        <v>25881</v>
      </c>
      <c r="C4101" s="91" t="s">
        <v>25882</v>
      </c>
      <c r="D4101" s="91" t="s">
        <v>25883</v>
      </c>
      <c r="E4101" s="91" t="s">
        <v>25884</v>
      </c>
      <c r="F4101" s="91" t="s">
        <v>25885</v>
      </c>
      <c r="G4101" s="91"/>
    </row>
    <row r="4102">
      <c r="A4102" s="9" t="s">
        <v>1454</v>
      </c>
      <c r="B4102" s="18" t="s">
        <v>25881</v>
      </c>
      <c r="C4102" s="91" t="s">
        <v>25886</v>
      </c>
      <c r="D4102" s="91" t="s">
        <v>13407</v>
      </c>
      <c r="E4102" s="91" t="s">
        <v>25887</v>
      </c>
      <c r="F4102" s="91" t="s">
        <v>25888</v>
      </c>
      <c r="G4102" s="91"/>
    </row>
    <row r="4103">
      <c r="A4103" s="9" t="s">
        <v>1454</v>
      </c>
      <c r="B4103" s="18" t="s">
        <v>25881</v>
      </c>
      <c r="C4103" s="91"/>
      <c r="D4103" s="91"/>
      <c r="E4103" s="91" t="s">
        <v>9445</v>
      </c>
      <c r="F4103" s="91" t="s">
        <v>25889</v>
      </c>
      <c r="G4103" s="91"/>
    </row>
    <row r="4104">
      <c r="A4104" s="9" t="s">
        <v>1454</v>
      </c>
      <c r="B4104" s="18" t="s">
        <v>8757</v>
      </c>
      <c r="C4104" s="91" t="s">
        <v>25890</v>
      </c>
      <c r="D4104" s="91" t="s">
        <v>8759</v>
      </c>
      <c r="E4104" s="91"/>
      <c r="F4104" s="91" t="s">
        <v>25891</v>
      </c>
      <c r="G4104" s="91"/>
    </row>
    <row r="4105">
      <c r="A4105" s="9" t="s">
        <v>1454</v>
      </c>
      <c r="B4105" s="18" t="s">
        <v>8757</v>
      </c>
      <c r="C4105" s="10" t="s">
        <v>8766</v>
      </c>
      <c r="D4105" s="10" t="s">
        <v>25892</v>
      </c>
      <c r="E4105" s="10"/>
      <c r="F4105" s="91" t="s">
        <v>25893</v>
      </c>
      <c r="G4105" s="91"/>
    </row>
    <row r="4106">
      <c r="A4106" s="9" t="s">
        <v>10783</v>
      </c>
      <c r="B4106" s="38" t="s">
        <v>10784</v>
      </c>
      <c r="C4106" s="10" t="s">
        <v>25894</v>
      </c>
      <c r="D4106" s="10" t="s">
        <v>25895</v>
      </c>
      <c r="E4106" s="10"/>
      <c r="F4106" s="91" t="s">
        <v>25896</v>
      </c>
      <c r="G4106" s="91"/>
    </row>
    <row r="4107">
      <c r="A4107" s="9" t="s">
        <v>10783</v>
      </c>
      <c r="B4107" s="38" t="s">
        <v>10784</v>
      </c>
      <c r="C4107" s="10" t="s">
        <v>25897</v>
      </c>
      <c r="D4107" s="10" t="s">
        <v>25898</v>
      </c>
      <c r="E4107" s="10"/>
      <c r="F4107" s="91" t="s">
        <v>25899</v>
      </c>
      <c r="G4107" s="91"/>
    </row>
    <row r="4108">
      <c r="A4108" s="9" t="s">
        <v>10783</v>
      </c>
      <c r="B4108" s="38" t="s">
        <v>10784</v>
      </c>
      <c r="C4108" s="10" t="s">
        <v>25900</v>
      </c>
      <c r="D4108" s="10" t="s">
        <v>25901</v>
      </c>
      <c r="E4108" s="10" t="s">
        <v>25902</v>
      </c>
      <c r="F4108" s="91" t="s">
        <v>25896</v>
      </c>
      <c r="G4108" s="91"/>
    </row>
    <row r="4109">
      <c r="A4109" s="9" t="s">
        <v>10783</v>
      </c>
      <c r="B4109" s="38" t="s">
        <v>10784</v>
      </c>
      <c r="C4109" s="10" t="s">
        <v>25903</v>
      </c>
      <c r="D4109" s="10" t="s">
        <v>25904</v>
      </c>
      <c r="E4109" s="10" t="s">
        <v>25905</v>
      </c>
      <c r="F4109" s="91" t="s">
        <v>19967</v>
      </c>
      <c r="G4109" s="91"/>
    </row>
    <row r="4110">
      <c r="A4110" s="9" t="s">
        <v>10783</v>
      </c>
      <c r="B4110" s="38" t="s">
        <v>10784</v>
      </c>
      <c r="C4110" s="10" t="s">
        <v>25906</v>
      </c>
      <c r="D4110" s="10" t="s">
        <v>25907</v>
      </c>
      <c r="E4110" s="10"/>
      <c r="F4110" s="91" t="s">
        <v>25896</v>
      </c>
      <c r="G4110" s="91"/>
    </row>
    <row r="4111">
      <c r="A4111" s="9" t="s">
        <v>10783</v>
      </c>
      <c r="B4111" s="38" t="s">
        <v>10784</v>
      </c>
      <c r="C4111" s="10" t="s">
        <v>25906</v>
      </c>
      <c r="D4111" s="10" t="s">
        <v>25908</v>
      </c>
      <c r="E4111" s="10"/>
      <c r="F4111" s="91" t="s">
        <v>25826</v>
      </c>
      <c r="G4111" s="91"/>
    </row>
    <row r="4112">
      <c r="A4112" s="9" t="s">
        <v>10783</v>
      </c>
      <c r="B4112" s="38" t="s">
        <v>10784</v>
      </c>
      <c r="C4112" s="10" t="s">
        <v>25909</v>
      </c>
      <c r="D4112" s="10" t="s">
        <v>25910</v>
      </c>
      <c r="E4112" s="10"/>
      <c r="F4112" s="91" t="s">
        <v>25911</v>
      </c>
      <c r="G4112" s="91"/>
    </row>
    <row r="4113">
      <c r="A4113" s="9" t="s">
        <v>10783</v>
      </c>
      <c r="B4113" s="38" t="s">
        <v>10784</v>
      </c>
      <c r="C4113" s="10" t="s">
        <v>25909</v>
      </c>
      <c r="D4113" s="91" t="s">
        <v>25912</v>
      </c>
      <c r="E4113" s="91"/>
      <c r="F4113" s="91" t="s">
        <v>25913</v>
      </c>
      <c r="G4113" s="91"/>
    </row>
    <row r="4114">
      <c r="A4114" s="9" t="s">
        <v>10783</v>
      </c>
      <c r="B4114" s="38" t="s">
        <v>10784</v>
      </c>
      <c r="C4114" s="10" t="s">
        <v>25909</v>
      </c>
      <c r="D4114" s="91" t="s">
        <v>25914</v>
      </c>
      <c r="E4114" s="91"/>
      <c r="F4114" s="91" t="s">
        <v>25888</v>
      </c>
      <c r="G4114" s="91"/>
    </row>
    <row r="4115">
      <c r="A4115" s="9" t="s">
        <v>10783</v>
      </c>
      <c r="B4115" s="38" t="s">
        <v>10784</v>
      </c>
      <c r="C4115" s="10" t="s">
        <v>25909</v>
      </c>
      <c r="D4115" s="91" t="s">
        <v>25915</v>
      </c>
      <c r="E4115" s="91"/>
      <c r="F4115" s="91" t="s">
        <v>25888</v>
      </c>
      <c r="G4115" s="91"/>
    </row>
    <row r="4116">
      <c r="A4116" s="9" t="s">
        <v>10783</v>
      </c>
      <c r="B4116" s="38" t="s">
        <v>10784</v>
      </c>
      <c r="C4116" s="10" t="s">
        <v>25909</v>
      </c>
      <c r="D4116" s="91" t="s">
        <v>25916</v>
      </c>
      <c r="E4116" s="91"/>
      <c r="F4116" s="91" t="s">
        <v>25917</v>
      </c>
      <c r="G4116" s="91"/>
    </row>
    <row r="4117">
      <c r="A4117" s="9" t="s">
        <v>10783</v>
      </c>
      <c r="B4117" s="38" t="s">
        <v>10784</v>
      </c>
      <c r="C4117" s="91" t="s">
        <v>25918</v>
      </c>
      <c r="D4117" s="91" t="s">
        <v>25919</v>
      </c>
      <c r="E4117" s="91" t="s">
        <v>25920</v>
      </c>
      <c r="F4117" s="91" t="s">
        <v>25917</v>
      </c>
      <c r="G4117" s="91"/>
    </row>
    <row r="4118">
      <c r="A4118" s="9" t="s">
        <v>248</v>
      </c>
      <c r="B4118" s="38" t="s">
        <v>4580</v>
      </c>
      <c r="C4118" s="10" t="s">
        <v>4581</v>
      </c>
      <c r="D4118" s="10" t="s">
        <v>25921</v>
      </c>
      <c r="E4118" s="10" t="s">
        <v>25922</v>
      </c>
      <c r="F4118" s="91" t="s">
        <v>25923</v>
      </c>
      <c r="G4118" s="91"/>
    </row>
    <row r="4119">
      <c r="A4119" s="13" t="s">
        <v>248</v>
      </c>
      <c r="B4119" s="189" t="s">
        <v>4580</v>
      </c>
      <c r="C4119" s="14" t="s">
        <v>11074</v>
      </c>
      <c r="D4119" s="14" t="s">
        <v>21914</v>
      </c>
      <c r="E4119" s="91"/>
      <c r="F4119" s="91" t="s">
        <v>25845</v>
      </c>
      <c r="G4119" s="91"/>
    </row>
    <row r="4120">
      <c r="A4120" s="9" t="s">
        <v>248</v>
      </c>
      <c r="B4120" s="18" t="s">
        <v>11069</v>
      </c>
      <c r="C4120" s="91" t="s">
        <v>4581</v>
      </c>
      <c r="D4120" s="91" t="s">
        <v>25924</v>
      </c>
      <c r="E4120" s="91"/>
      <c r="F4120" s="91" t="s">
        <v>11986</v>
      </c>
      <c r="G4120" s="91"/>
    </row>
    <row r="4121">
      <c r="A4121" s="9" t="s">
        <v>248</v>
      </c>
      <c r="B4121" s="18" t="s">
        <v>11069</v>
      </c>
      <c r="C4121" s="91" t="s">
        <v>4581</v>
      </c>
      <c r="D4121" s="91" t="s">
        <v>25925</v>
      </c>
      <c r="E4121" s="91"/>
      <c r="F4121" s="91" t="s">
        <v>11986</v>
      </c>
      <c r="G4121" s="91"/>
    </row>
    <row r="4122">
      <c r="A4122" s="9" t="s">
        <v>248</v>
      </c>
      <c r="B4122" s="18" t="s">
        <v>11069</v>
      </c>
      <c r="C4122" s="91" t="s">
        <v>4581</v>
      </c>
      <c r="D4122" s="91" t="s">
        <v>25926</v>
      </c>
      <c r="E4122" s="91"/>
      <c r="F4122" s="91" t="s">
        <v>11986</v>
      </c>
      <c r="G4122" s="91"/>
    </row>
    <row r="4123">
      <c r="A4123" s="9" t="s">
        <v>248</v>
      </c>
      <c r="B4123" s="18" t="s">
        <v>11069</v>
      </c>
      <c r="C4123" s="91" t="s">
        <v>4581</v>
      </c>
      <c r="D4123" s="91" t="s">
        <v>20432</v>
      </c>
      <c r="E4123" s="91"/>
      <c r="F4123" s="91" t="s">
        <v>25885</v>
      </c>
      <c r="G4123" s="91"/>
    </row>
    <row r="4124">
      <c r="A4124" s="9" t="s">
        <v>248</v>
      </c>
      <c r="B4124" s="18" t="s">
        <v>11069</v>
      </c>
      <c r="C4124" s="14" t="s">
        <v>11074</v>
      </c>
      <c r="D4124" s="91" t="s">
        <v>25927</v>
      </c>
      <c r="E4124" s="91"/>
      <c r="F4124" s="91" t="s">
        <v>25826</v>
      </c>
      <c r="G4124" s="91"/>
    </row>
    <row r="4125">
      <c r="A4125" s="9" t="s">
        <v>248</v>
      </c>
      <c r="B4125" s="18" t="s">
        <v>11069</v>
      </c>
      <c r="C4125" s="14" t="s">
        <v>11074</v>
      </c>
      <c r="D4125" s="91" t="s">
        <v>25928</v>
      </c>
      <c r="E4125" s="91"/>
      <c r="F4125" s="91" t="s">
        <v>25826</v>
      </c>
      <c r="G4125" s="91"/>
    </row>
    <row r="4126">
      <c r="A4126" s="9" t="s">
        <v>3280</v>
      </c>
      <c r="B4126" s="18" t="s">
        <v>25929</v>
      </c>
      <c r="C4126" s="91" t="s">
        <v>2098</v>
      </c>
      <c r="D4126" s="91" t="s">
        <v>25930</v>
      </c>
      <c r="E4126" s="91"/>
      <c r="F4126" s="91" t="s">
        <v>25931</v>
      </c>
      <c r="G4126" s="91"/>
    </row>
    <row r="4127">
      <c r="A4127" s="9" t="s">
        <v>3280</v>
      </c>
      <c r="B4127" s="18" t="s">
        <v>25929</v>
      </c>
      <c r="C4127" s="91" t="s">
        <v>11710</v>
      </c>
      <c r="D4127" s="91" t="s">
        <v>11711</v>
      </c>
      <c r="E4127" s="91" t="s">
        <v>11705</v>
      </c>
      <c r="F4127" s="91" t="s">
        <v>25932</v>
      </c>
      <c r="G4127" s="91"/>
    </row>
    <row r="4128">
      <c r="A4128" s="9" t="s">
        <v>3280</v>
      </c>
      <c r="B4128" s="18" t="s">
        <v>25929</v>
      </c>
      <c r="C4128" s="91" t="s">
        <v>1861</v>
      </c>
      <c r="D4128" s="91" t="s">
        <v>25933</v>
      </c>
      <c r="E4128" s="91"/>
      <c r="F4128" s="91" t="s">
        <v>25931</v>
      </c>
      <c r="G4128" s="91"/>
    </row>
    <row r="4129">
      <c r="A4129" s="9" t="s">
        <v>3280</v>
      </c>
      <c r="B4129" s="18" t="s">
        <v>25929</v>
      </c>
      <c r="C4129" s="91" t="s">
        <v>1861</v>
      </c>
      <c r="D4129" s="91" t="s">
        <v>25934</v>
      </c>
      <c r="E4129" s="91"/>
      <c r="F4129" s="91" t="s">
        <v>5968</v>
      </c>
      <c r="G4129" s="91"/>
    </row>
    <row r="4130">
      <c r="A4130" s="9" t="s">
        <v>3280</v>
      </c>
      <c r="B4130" s="18" t="s">
        <v>25929</v>
      </c>
      <c r="C4130" s="91" t="s">
        <v>1861</v>
      </c>
      <c r="D4130" s="91" t="s">
        <v>25935</v>
      </c>
      <c r="E4130" s="91"/>
      <c r="F4130" s="91" t="s">
        <v>5968</v>
      </c>
      <c r="G4130" s="91"/>
    </row>
    <row r="4131">
      <c r="A4131" s="9" t="s">
        <v>3280</v>
      </c>
      <c r="B4131" s="18" t="s">
        <v>25929</v>
      </c>
      <c r="C4131" s="91" t="s">
        <v>1861</v>
      </c>
      <c r="D4131" s="91" t="s">
        <v>25936</v>
      </c>
      <c r="E4131" s="91"/>
      <c r="F4131" s="91" t="s">
        <v>5968</v>
      </c>
      <c r="G4131" s="91"/>
    </row>
    <row r="4132">
      <c r="A4132" s="9" t="s">
        <v>3280</v>
      </c>
      <c r="B4132" s="18" t="s">
        <v>25929</v>
      </c>
      <c r="C4132" s="91" t="s">
        <v>1861</v>
      </c>
      <c r="D4132" s="91" t="s">
        <v>25937</v>
      </c>
      <c r="E4132" s="91"/>
      <c r="F4132" s="91" t="s">
        <v>25938</v>
      </c>
      <c r="G4132" s="91"/>
    </row>
    <row r="4133">
      <c r="A4133" s="9" t="s">
        <v>3280</v>
      </c>
      <c r="B4133" s="18" t="s">
        <v>25929</v>
      </c>
      <c r="C4133" s="91" t="s">
        <v>1861</v>
      </c>
      <c r="D4133" s="91" t="s">
        <v>25939</v>
      </c>
      <c r="E4133" s="91" t="s">
        <v>11705</v>
      </c>
      <c r="F4133" s="91" t="s">
        <v>25893</v>
      </c>
      <c r="G4133" s="91"/>
    </row>
    <row r="4134">
      <c r="A4134" s="9" t="s">
        <v>3280</v>
      </c>
      <c r="B4134" s="18" t="s">
        <v>25929</v>
      </c>
      <c r="C4134" s="91" t="s">
        <v>1861</v>
      </c>
      <c r="D4134" s="91" t="s">
        <v>19493</v>
      </c>
      <c r="E4134" s="91"/>
      <c r="F4134" s="91" t="s">
        <v>25940</v>
      </c>
      <c r="G4134" s="91"/>
    </row>
    <row r="4135">
      <c r="A4135" s="9" t="s">
        <v>3280</v>
      </c>
      <c r="B4135" s="18" t="s">
        <v>25929</v>
      </c>
      <c r="C4135" s="91" t="s">
        <v>1861</v>
      </c>
      <c r="D4135" s="91" t="s">
        <v>25941</v>
      </c>
      <c r="E4135" s="91"/>
      <c r="F4135" s="91" t="s">
        <v>25893</v>
      </c>
      <c r="G4135" s="91"/>
    </row>
    <row r="4136">
      <c r="A4136" s="9" t="s">
        <v>3280</v>
      </c>
      <c r="B4136" s="18" t="s">
        <v>25929</v>
      </c>
      <c r="C4136" s="91" t="s">
        <v>1861</v>
      </c>
      <c r="D4136" s="91" t="s">
        <v>25942</v>
      </c>
      <c r="E4136" s="91"/>
      <c r="F4136" s="91"/>
      <c r="G4136" s="91"/>
    </row>
    <row r="4137">
      <c r="A4137" s="9" t="s">
        <v>3280</v>
      </c>
      <c r="B4137" s="18" t="s">
        <v>25929</v>
      </c>
      <c r="C4137" s="91" t="s">
        <v>25943</v>
      </c>
      <c r="D4137" s="91" t="s">
        <v>25944</v>
      </c>
      <c r="E4137" s="91" t="s">
        <v>25945</v>
      </c>
      <c r="F4137" s="91" t="s">
        <v>25932</v>
      </c>
      <c r="G4137" s="91"/>
    </row>
    <row r="4138">
      <c r="A4138" s="9" t="s">
        <v>3280</v>
      </c>
      <c r="B4138" s="18" t="s">
        <v>25929</v>
      </c>
      <c r="C4138" s="91" t="s">
        <v>25943</v>
      </c>
      <c r="D4138" s="91" t="s">
        <v>25946</v>
      </c>
      <c r="E4138" s="91"/>
      <c r="F4138" s="91" t="s">
        <v>25931</v>
      </c>
      <c r="G4138" s="91"/>
    </row>
    <row r="4139">
      <c r="A4139" s="9" t="s">
        <v>3280</v>
      </c>
      <c r="B4139" s="18" t="s">
        <v>15440</v>
      </c>
      <c r="C4139" s="91" t="s">
        <v>22335</v>
      </c>
      <c r="D4139" s="91" t="s">
        <v>25947</v>
      </c>
      <c r="E4139" s="91"/>
      <c r="F4139" s="91" t="s">
        <v>25848</v>
      </c>
      <c r="G4139" s="91"/>
    </row>
    <row r="4140">
      <c r="A4140" s="9" t="s">
        <v>3280</v>
      </c>
      <c r="B4140" s="18" t="s">
        <v>15440</v>
      </c>
      <c r="C4140" s="91" t="s">
        <v>22335</v>
      </c>
      <c r="D4140" s="91" t="s">
        <v>25948</v>
      </c>
      <c r="E4140" s="91"/>
      <c r="F4140" s="91" t="s">
        <v>25949</v>
      </c>
      <c r="G4140" s="91"/>
    </row>
    <row r="4141">
      <c r="A4141" s="9" t="s">
        <v>3280</v>
      </c>
      <c r="B4141" s="18" t="s">
        <v>15440</v>
      </c>
      <c r="C4141" s="91" t="s">
        <v>22335</v>
      </c>
      <c r="D4141" s="91" t="s">
        <v>25950</v>
      </c>
      <c r="E4141" s="91"/>
      <c r="F4141" s="91" t="s">
        <v>25949</v>
      </c>
      <c r="G4141" s="91"/>
    </row>
    <row r="4142">
      <c r="A4142" s="9" t="s">
        <v>3280</v>
      </c>
      <c r="B4142" s="18" t="s">
        <v>15440</v>
      </c>
      <c r="C4142" s="91" t="s">
        <v>25951</v>
      </c>
      <c r="D4142" s="91" t="s">
        <v>25952</v>
      </c>
      <c r="E4142" s="91"/>
      <c r="F4142" s="91" t="s">
        <v>25949</v>
      </c>
      <c r="G4142" s="91"/>
    </row>
    <row r="4143">
      <c r="A4143" s="9" t="s">
        <v>3280</v>
      </c>
      <c r="B4143" s="18" t="s">
        <v>15440</v>
      </c>
      <c r="C4143" s="91" t="s">
        <v>15441</v>
      </c>
      <c r="D4143" s="91" t="s">
        <v>25953</v>
      </c>
      <c r="E4143" s="91"/>
      <c r="F4143" s="91" t="s">
        <v>25949</v>
      </c>
      <c r="G4143" s="91"/>
    </row>
    <row r="4144">
      <c r="A4144" s="9" t="s">
        <v>3280</v>
      </c>
      <c r="B4144" s="18" t="s">
        <v>15440</v>
      </c>
      <c r="C4144" s="91" t="s">
        <v>15441</v>
      </c>
      <c r="D4144" s="91" t="s">
        <v>19916</v>
      </c>
      <c r="E4144" s="91"/>
      <c r="F4144" s="91" t="s">
        <v>25949</v>
      </c>
      <c r="G4144" s="91"/>
    </row>
    <row r="4145">
      <c r="A4145" s="9" t="s">
        <v>3280</v>
      </c>
      <c r="B4145" s="18" t="s">
        <v>15440</v>
      </c>
      <c r="C4145" s="91" t="s">
        <v>15441</v>
      </c>
      <c r="D4145" s="91" t="s">
        <v>25954</v>
      </c>
      <c r="E4145" s="91"/>
      <c r="F4145" s="91" t="s">
        <v>25949</v>
      </c>
      <c r="G4145" s="91"/>
    </row>
    <row r="4146">
      <c r="A4146" s="9" t="s">
        <v>3280</v>
      </c>
      <c r="B4146" s="18" t="s">
        <v>15440</v>
      </c>
      <c r="C4146" s="91" t="s">
        <v>15441</v>
      </c>
      <c r="D4146" s="91" t="s">
        <v>25955</v>
      </c>
      <c r="E4146" s="91"/>
      <c r="F4146" s="91" t="s">
        <v>25949</v>
      </c>
      <c r="G4146" s="91"/>
    </row>
    <row r="4147">
      <c r="A4147" s="9" t="s">
        <v>3280</v>
      </c>
      <c r="B4147" s="18" t="s">
        <v>15440</v>
      </c>
      <c r="C4147" s="91" t="s">
        <v>15441</v>
      </c>
      <c r="D4147" s="91" t="s">
        <v>25956</v>
      </c>
      <c r="E4147" s="91"/>
      <c r="F4147" s="91" t="s">
        <v>25949</v>
      </c>
      <c r="G4147" s="91"/>
    </row>
    <row r="4148">
      <c r="A4148" s="9" t="s">
        <v>3280</v>
      </c>
      <c r="B4148" s="18" t="s">
        <v>15440</v>
      </c>
      <c r="C4148" s="91" t="s">
        <v>18631</v>
      </c>
      <c r="D4148" s="91" t="s">
        <v>23739</v>
      </c>
      <c r="E4148" s="91"/>
      <c r="F4148" s="91" t="s">
        <v>25848</v>
      </c>
      <c r="G4148" s="91"/>
    </row>
    <row r="4149">
      <c r="A4149" s="9" t="s">
        <v>3280</v>
      </c>
      <c r="B4149" s="18" t="s">
        <v>15440</v>
      </c>
      <c r="C4149" s="91" t="s">
        <v>18631</v>
      </c>
      <c r="D4149" s="91" t="s">
        <v>25957</v>
      </c>
      <c r="E4149" s="91"/>
      <c r="F4149" s="91" t="s">
        <v>25842</v>
      </c>
      <c r="G4149" s="91"/>
    </row>
    <row r="4150">
      <c r="A4150" s="9" t="s">
        <v>3280</v>
      </c>
      <c r="B4150" s="18" t="s">
        <v>15440</v>
      </c>
      <c r="C4150" s="91" t="s">
        <v>18631</v>
      </c>
      <c r="D4150" s="91" t="s">
        <v>22763</v>
      </c>
      <c r="E4150" s="91"/>
      <c r="F4150" s="91" t="s">
        <v>25848</v>
      </c>
      <c r="G4150" s="91"/>
    </row>
    <row r="4151">
      <c r="A4151" s="9" t="s">
        <v>3280</v>
      </c>
      <c r="B4151" s="18" t="s">
        <v>15440</v>
      </c>
      <c r="C4151" s="91" t="s">
        <v>18631</v>
      </c>
      <c r="D4151" s="91" t="s">
        <v>25958</v>
      </c>
      <c r="E4151" s="91"/>
      <c r="F4151" s="91" t="s">
        <v>25842</v>
      </c>
      <c r="G4151" s="91"/>
    </row>
    <row r="4152">
      <c r="A4152" s="9" t="s">
        <v>3280</v>
      </c>
      <c r="B4152" s="18" t="s">
        <v>15440</v>
      </c>
      <c r="C4152" s="9" t="s">
        <v>18631</v>
      </c>
      <c r="D4152" s="91" t="s">
        <v>22342</v>
      </c>
      <c r="E4152" s="91"/>
      <c r="F4152" s="91" t="s">
        <v>25842</v>
      </c>
      <c r="G4152" s="91"/>
    </row>
    <row r="4153">
      <c r="A4153" s="9" t="s">
        <v>3280</v>
      </c>
      <c r="B4153" s="18" t="s">
        <v>15440</v>
      </c>
      <c r="C4153" s="91" t="s">
        <v>18631</v>
      </c>
      <c r="D4153" s="91" t="s">
        <v>22343</v>
      </c>
      <c r="E4153" s="91" t="s">
        <v>25959</v>
      </c>
      <c r="F4153" s="91" t="s">
        <v>25960</v>
      </c>
      <c r="G4153" s="91"/>
    </row>
    <row r="4154">
      <c r="A4154" s="9" t="s">
        <v>3280</v>
      </c>
      <c r="B4154" s="18" t="s">
        <v>15440</v>
      </c>
      <c r="C4154" s="91" t="s">
        <v>18631</v>
      </c>
      <c r="D4154" s="91" t="s">
        <v>25961</v>
      </c>
      <c r="E4154" s="91"/>
      <c r="F4154" s="91" t="s">
        <v>25842</v>
      </c>
      <c r="G4154" s="91"/>
    </row>
    <row r="4155">
      <c r="A4155" s="9" t="s">
        <v>3280</v>
      </c>
      <c r="B4155" s="18" t="s">
        <v>15440</v>
      </c>
      <c r="C4155" s="91" t="s">
        <v>18631</v>
      </c>
      <c r="D4155" s="91" t="s">
        <v>25962</v>
      </c>
      <c r="E4155" s="91"/>
      <c r="F4155" s="91" t="s">
        <v>25848</v>
      </c>
      <c r="G4155" s="91"/>
    </row>
    <row r="4156">
      <c r="A4156" s="9" t="s">
        <v>3280</v>
      </c>
      <c r="B4156" s="18" t="s">
        <v>15440</v>
      </c>
      <c r="C4156" s="91" t="s">
        <v>18631</v>
      </c>
      <c r="D4156" s="91" t="s">
        <v>25963</v>
      </c>
      <c r="E4156" s="91"/>
      <c r="F4156" s="91" t="s">
        <v>25848</v>
      </c>
      <c r="G4156" s="91"/>
    </row>
    <row r="4157">
      <c r="A4157" s="9" t="s">
        <v>3280</v>
      </c>
      <c r="B4157" s="18" t="s">
        <v>15440</v>
      </c>
      <c r="C4157" s="91" t="s">
        <v>18631</v>
      </c>
      <c r="D4157" s="91" t="s">
        <v>25964</v>
      </c>
      <c r="E4157" s="91" t="s">
        <v>11705</v>
      </c>
      <c r="F4157" s="91" t="s">
        <v>25932</v>
      </c>
      <c r="G4157" s="91"/>
    </row>
    <row r="4158">
      <c r="A4158" s="9" t="s">
        <v>3280</v>
      </c>
      <c r="B4158" s="18" t="s">
        <v>11719</v>
      </c>
      <c r="C4158" s="91" t="s">
        <v>7706</v>
      </c>
      <c r="D4158" s="91" t="s">
        <v>25965</v>
      </c>
      <c r="E4158" s="91"/>
      <c r="F4158" s="91" t="s">
        <v>25966</v>
      </c>
      <c r="G4158" s="91"/>
    </row>
    <row r="4159">
      <c r="A4159" s="9" t="s">
        <v>3280</v>
      </c>
      <c r="B4159" s="18" t="s">
        <v>11719</v>
      </c>
      <c r="C4159" s="91" t="s">
        <v>7706</v>
      </c>
      <c r="D4159" s="91" t="s">
        <v>25967</v>
      </c>
      <c r="E4159" s="91"/>
      <c r="F4159" s="91" t="s">
        <v>25932</v>
      </c>
      <c r="G4159" s="91"/>
    </row>
    <row r="4160">
      <c r="A4160" s="9" t="s">
        <v>3280</v>
      </c>
      <c r="B4160" s="18" t="s">
        <v>13815</v>
      </c>
      <c r="C4160" s="91" t="s">
        <v>25968</v>
      </c>
      <c r="D4160" s="91" t="s">
        <v>25969</v>
      </c>
      <c r="E4160" s="91"/>
      <c r="F4160" s="91" t="s">
        <v>25893</v>
      </c>
      <c r="G4160" s="91"/>
    </row>
    <row r="4161">
      <c r="A4161" s="9" t="s">
        <v>3280</v>
      </c>
      <c r="B4161" s="18" t="s">
        <v>13815</v>
      </c>
      <c r="C4161" s="91" t="s">
        <v>25968</v>
      </c>
      <c r="D4161" s="91" t="s">
        <v>25970</v>
      </c>
      <c r="E4161" s="91" t="s">
        <v>25971</v>
      </c>
      <c r="F4161" s="91" t="s">
        <v>25893</v>
      </c>
      <c r="G4161" s="91"/>
    </row>
    <row r="4162">
      <c r="A4162" s="9" t="s">
        <v>3280</v>
      </c>
      <c r="B4162" s="18" t="s">
        <v>13815</v>
      </c>
      <c r="C4162" s="91" t="s">
        <v>25972</v>
      </c>
      <c r="D4162" s="91" t="s">
        <v>25973</v>
      </c>
      <c r="E4162" s="91"/>
      <c r="F4162" s="91" t="s">
        <v>25974</v>
      </c>
      <c r="G4162" s="91"/>
    </row>
    <row r="4163">
      <c r="A4163" s="9" t="s">
        <v>13609</v>
      </c>
      <c r="B4163" s="18" t="s">
        <v>13610</v>
      </c>
      <c r="C4163" s="91" t="s">
        <v>25975</v>
      </c>
      <c r="D4163" s="91" t="s">
        <v>25976</v>
      </c>
      <c r="E4163" s="91"/>
      <c r="F4163" s="91" t="s">
        <v>25974</v>
      </c>
      <c r="G4163" s="91"/>
    </row>
    <row r="4164">
      <c r="A4164" s="9" t="s">
        <v>13609</v>
      </c>
      <c r="B4164" s="18" t="s">
        <v>13610</v>
      </c>
      <c r="C4164" s="91" t="s">
        <v>25975</v>
      </c>
      <c r="D4164" s="91" t="s">
        <v>25977</v>
      </c>
      <c r="E4164" s="91"/>
      <c r="F4164" s="91" t="s">
        <v>25974</v>
      </c>
      <c r="G4164" s="91"/>
    </row>
    <row r="4165">
      <c r="A4165" s="9" t="s">
        <v>13609</v>
      </c>
      <c r="B4165" s="18" t="s">
        <v>13610</v>
      </c>
      <c r="C4165" s="91" t="s">
        <v>25975</v>
      </c>
      <c r="D4165" s="91" t="s">
        <v>25978</v>
      </c>
      <c r="E4165" s="91"/>
      <c r="F4165" s="91" t="s">
        <v>25974</v>
      </c>
      <c r="G4165" s="91"/>
    </row>
    <row r="4166">
      <c r="A4166" s="9" t="s">
        <v>13609</v>
      </c>
      <c r="B4166" s="18" t="s">
        <v>13610</v>
      </c>
      <c r="C4166" s="91" t="s">
        <v>25975</v>
      </c>
      <c r="D4166" s="91" t="s">
        <v>25979</v>
      </c>
      <c r="E4166" s="91"/>
      <c r="F4166" s="91" t="s">
        <v>25974</v>
      </c>
      <c r="G4166" s="91"/>
    </row>
    <row r="4167">
      <c r="A4167" s="9" t="s">
        <v>13609</v>
      </c>
      <c r="B4167" s="18" t="s">
        <v>13610</v>
      </c>
      <c r="C4167" s="91" t="s">
        <v>13616</v>
      </c>
      <c r="D4167" s="91" t="s">
        <v>25980</v>
      </c>
      <c r="E4167" s="91"/>
      <c r="F4167" s="91" t="s">
        <v>25974</v>
      </c>
      <c r="G4167" s="91"/>
    </row>
    <row r="4168">
      <c r="A4168" s="9" t="s">
        <v>13609</v>
      </c>
      <c r="B4168" s="18" t="s">
        <v>13610</v>
      </c>
      <c r="C4168" s="91" t="s">
        <v>13616</v>
      </c>
      <c r="D4168" s="91" t="s">
        <v>25981</v>
      </c>
      <c r="E4168" s="91"/>
      <c r="F4168" s="91" t="s">
        <v>25974</v>
      </c>
      <c r="G4168" s="91"/>
    </row>
    <row r="4169">
      <c r="A4169" s="9" t="s">
        <v>13609</v>
      </c>
      <c r="B4169" s="18" t="s">
        <v>13610</v>
      </c>
      <c r="C4169" s="91" t="s">
        <v>13616</v>
      </c>
      <c r="D4169" s="91" t="s">
        <v>13622</v>
      </c>
      <c r="E4169" s="91"/>
      <c r="F4169" s="91" t="s">
        <v>25974</v>
      </c>
      <c r="G4169" s="91"/>
    </row>
    <row r="4170">
      <c r="A4170" s="9" t="s">
        <v>1035</v>
      </c>
      <c r="B4170" s="18" t="s">
        <v>13699</v>
      </c>
      <c r="C4170" s="91" t="s">
        <v>25982</v>
      </c>
      <c r="D4170" s="91" t="s">
        <v>25983</v>
      </c>
      <c r="E4170" s="91" t="s">
        <v>25984</v>
      </c>
      <c r="F4170" s="91" t="s">
        <v>25896</v>
      </c>
      <c r="G4170" s="91"/>
    </row>
    <row r="4171">
      <c r="A4171" s="9" t="s">
        <v>1035</v>
      </c>
      <c r="B4171" s="18" t="s">
        <v>13699</v>
      </c>
      <c r="C4171" s="91" t="s">
        <v>15097</v>
      </c>
      <c r="D4171" s="14" t="s">
        <v>15098</v>
      </c>
      <c r="E4171" s="14" t="s">
        <v>15099</v>
      </c>
      <c r="F4171" s="91" t="s">
        <v>25896</v>
      </c>
      <c r="G4171" s="91"/>
    </row>
    <row r="4172">
      <c r="A4172" s="9" t="s">
        <v>1035</v>
      </c>
      <c r="B4172" s="18" t="s">
        <v>13699</v>
      </c>
      <c r="C4172" s="91" t="s">
        <v>25985</v>
      </c>
      <c r="D4172" s="91" t="s">
        <v>25986</v>
      </c>
      <c r="E4172" s="91" t="s">
        <v>25987</v>
      </c>
      <c r="F4172" s="91" t="s">
        <v>25896</v>
      </c>
      <c r="G4172" s="91"/>
    </row>
    <row r="4173">
      <c r="A4173" s="9" t="s">
        <v>1035</v>
      </c>
      <c r="B4173" s="18" t="s">
        <v>13699</v>
      </c>
      <c r="C4173" s="9" t="s">
        <v>25988</v>
      </c>
      <c r="D4173" s="91" t="s">
        <v>14217</v>
      </c>
      <c r="E4173" s="91"/>
      <c r="F4173" s="91" t="s">
        <v>25989</v>
      </c>
      <c r="G4173" s="91"/>
    </row>
    <row r="4174">
      <c r="A4174" s="9" t="s">
        <v>1035</v>
      </c>
      <c r="B4174" s="18" t="s">
        <v>13699</v>
      </c>
      <c r="C4174" s="91" t="s">
        <v>14738</v>
      </c>
      <c r="D4174" s="91" t="s">
        <v>25990</v>
      </c>
      <c r="E4174" s="91"/>
      <c r="F4174" s="91" t="s">
        <v>25889</v>
      </c>
      <c r="G4174" s="91"/>
    </row>
    <row r="4175">
      <c r="A4175" s="9" t="s">
        <v>1035</v>
      </c>
      <c r="B4175" s="18" t="s">
        <v>13699</v>
      </c>
      <c r="C4175" s="91" t="s">
        <v>25991</v>
      </c>
      <c r="D4175" s="91" t="s">
        <v>25184</v>
      </c>
      <c r="E4175" s="91"/>
      <c r="F4175" s="91" t="s">
        <v>25889</v>
      </c>
      <c r="G4175" s="91"/>
    </row>
    <row r="4176">
      <c r="A4176" s="9" t="s">
        <v>1035</v>
      </c>
      <c r="B4176" s="18" t="s">
        <v>13699</v>
      </c>
      <c r="C4176" s="91" t="s">
        <v>25992</v>
      </c>
      <c r="D4176" s="91" t="s">
        <v>25993</v>
      </c>
      <c r="E4176" s="91"/>
      <c r="F4176" s="91" t="s">
        <v>25889</v>
      </c>
      <c r="G4176" s="91"/>
    </row>
    <row r="4177">
      <c r="A4177" s="9" t="s">
        <v>1035</v>
      </c>
      <c r="B4177" s="18" t="s">
        <v>13699</v>
      </c>
      <c r="C4177" s="91" t="s">
        <v>25994</v>
      </c>
      <c r="D4177" s="91" t="s">
        <v>14863</v>
      </c>
      <c r="E4177" s="91" t="s">
        <v>25995</v>
      </c>
      <c r="F4177" s="91" t="s">
        <v>25889</v>
      </c>
      <c r="G4177" s="91"/>
    </row>
    <row r="4178">
      <c r="A4178" s="9" t="s">
        <v>1035</v>
      </c>
      <c r="B4178" s="18" t="s">
        <v>13699</v>
      </c>
      <c r="C4178" s="91" t="s">
        <v>25996</v>
      </c>
      <c r="D4178" s="91" t="s">
        <v>25997</v>
      </c>
      <c r="E4178" s="91" t="s">
        <v>22083</v>
      </c>
      <c r="F4178" s="91" t="s">
        <v>25889</v>
      </c>
      <c r="G4178" s="91"/>
    </row>
    <row r="4179">
      <c r="A4179" s="9" t="s">
        <v>1035</v>
      </c>
      <c r="B4179" s="18" t="s">
        <v>13699</v>
      </c>
      <c r="C4179" s="91" t="s">
        <v>25998</v>
      </c>
      <c r="D4179" s="91" t="s">
        <v>15098</v>
      </c>
      <c r="E4179" s="91"/>
      <c r="F4179" s="91" t="s">
        <v>25889</v>
      </c>
      <c r="G4179" s="91"/>
    </row>
    <row r="4180">
      <c r="A4180" s="9" t="s">
        <v>234</v>
      </c>
      <c r="B4180" s="18" t="s">
        <v>1115</v>
      </c>
      <c r="C4180" s="91" t="s">
        <v>25999</v>
      </c>
      <c r="D4180" s="91" t="s">
        <v>22396</v>
      </c>
      <c r="E4180" s="91"/>
      <c r="F4180" s="91" t="s">
        <v>25960</v>
      </c>
      <c r="G4180" s="91"/>
    </row>
    <row r="4181">
      <c r="A4181" s="9" t="s">
        <v>234</v>
      </c>
      <c r="B4181" s="18" t="s">
        <v>12895</v>
      </c>
      <c r="C4181" s="91" t="s">
        <v>26000</v>
      </c>
      <c r="D4181" s="91" t="s">
        <v>26001</v>
      </c>
      <c r="E4181" s="91"/>
      <c r="F4181" s="91" t="s">
        <v>25989</v>
      </c>
      <c r="G4181" s="91"/>
    </row>
    <row r="4182">
      <c r="A4182" s="9" t="s">
        <v>234</v>
      </c>
      <c r="B4182" s="18" t="s">
        <v>12895</v>
      </c>
      <c r="C4182" s="91" t="s">
        <v>26002</v>
      </c>
      <c r="D4182" s="91" t="s">
        <v>26003</v>
      </c>
      <c r="E4182" s="91"/>
      <c r="F4182" s="91" t="s">
        <v>25826</v>
      </c>
      <c r="G4182" s="91"/>
    </row>
    <row r="4183">
      <c r="A4183" s="9" t="s">
        <v>234</v>
      </c>
      <c r="B4183" s="18" t="s">
        <v>12895</v>
      </c>
      <c r="C4183" s="91" t="s">
        <v>26004</v>
      </c>
      <c r="D4183" s="91" t="s">
        <v>26005</v>
      </c>
      <c r="E4183" s="91"/>
      <c r="F4183" s="91" t="s">
        <v>25826</v>
      </c>
      <c r="G4183" s="91"/>
    </row>
    <row r="4184">
      <c r="A4184" s="9" t="s">
        <v>234</v>
      </c>
      <c r="B4184" s="18" t="s">
        <v>12895</v>
      </c>
      <c r="C4184" s="91" t="s">
        <v>26006</v>
      </c>
      <c r="D4184" s="91" t="s">
        <v>26007</v>
      </c>
      <c r="E4184" s="91"/>
      <c r="F4184" s="91" t="s">
        <v>25891</v>
      </c>
      <c r="G4184" s="91"/>
    </row>
    <row r="4185">
      <c r="A4185" s="9" t="s">
        <v>234</v>
      </c>
      <c r="B4185" s="18" t="s">
        <v>12895</v>
      </c>
      <c r="C4185" s="91" t="s">
        <v>26008</v>
      </c>
      <c r="D4185" s="91" t="s">
        <v>26009</v>
      </c>
      <c r="E4185" s="91"/>
      <c r="F4185" s="91" t="s">
        <v>25826</v>
      </c>
      <c r="G4185" s="91"/>
    </row>
    <row r="4186">
      <c r="A4186" s="9" t="s">
        <v>234</v>
      </c>
      <c r="B4186" s="18" t="s">
        <v>12895</v>
      </c>
      <c r="C4186" s="91" t="s">
        <v>26010</v>
      </c>
      <c r="D4186" s="91" t="s">
        <v>26011</v>
      </c>
      <c r="E4186" s="91"/>
      <c r="F4186" s="91" t="s">
        <v>25826</v>
      </c>
      <c r="G4186" s="91"/>
    </row>
    <row r="4187">
      <c r="A4187" s="9" t="s">
        <v>234</v>
      </c>
      <c r="B4187" s="18" t="s">
        <v>12895</v>
      </c>
      <c r="C4187" s="91" t="s">
        <v>26012</v>
      </c>
      <c r="D4187" s="91" t="s">
        <v>26013</v>
      </c>
      <c r="E4187" s="91"/>
      <c r="F4187" s="91" t="s">
        <v>25989</v>
      </c>
      <c r="G4187" s="91"/>
    </row>
    <row r="4188">
      <c r="A4188" s="9" t="s">
        <v>234</v>
      </c>
      <c r="B4188" s="18" t="s">
        <v>12895</v>
      </c>
      <c r="C4188" s="91" t="s">
        <v>26014</v>
      </c>
      <c r="D4188" s="91" t="s">
        <v>26015</v>
      </c>
      <c r="E4188" s="91"/>
      <c r="F4188" s="91" t="s">
        <v>25891</v>
      </c>
      <c r="G4188" s="91"/>
    </row>
    <row r="4189">
      <c r="A4189" s="9" t="s">
        <v>234</v>
      </c>
      <c r="B4189" s="18" t="s">
        <v>12895</v>
      </c>
      <c r="C4189" s="91" t="s">
        <v>26016</v>
      </c>
      <c r="D4189" s="91" t="s">
        <v>26017</v>
      </c>
      <c r="E4189" s="91"/>
      <c r="F4189" s="91" t="s">
        <v>25891</v>
      </c>
      <c r="G4189" s="91"/>
    </row>
    <row r="4190">
      <c r="A4190" s="9" t="s">
        <v>234</v>
      </c>
      <c r="B4190" s="18" t="s">
        <v>12895</v>
      </c>
      <c r="C4190" s="91" t="s">
        <v>26018</v>
      </c>
      <c r="D4190" s="91" t="s">
        <v>26015</v>
      </c>
      <c r="E4190" s="91"/>
      <c r="F4190" s="91" t="s">
        <v>25891</v>
      </c>
      <c r="G4190" s="91"/>
    </row>
    <row r="4191">
      <c r="A4191" s="9" t="s">
        <v>234</v>
      </c>
      <c r="B4191" s="18" t="s">
        <v>12895</v>
      </c>
      <c r="C4191" s="91" t="s">
        <v>26019</v>
      </c>
      <c r="D4191" s="91" t="s">
        <v>26015</v>
      </c>
      <c r="E4191" s="91"/>
      <c r="F4191" s="91" t="s">
        <v>25891</v>
      </c>
      <c r="G4191" s="91"/>
    </row>
    <row r="4192">
      <c r="A4192" s="9" t="s">
        <v>234</v>
      </c>
      <c r="B4192" s="18" t="s">
        <v>12895</v>
      </c>
      <c r="C4192" s="91" t="s">
        <v>26020</v>
      </c>
      <c r="D4192" s="91" t="s">
        <v>26021</v>
      </c>
      <c r="E4192" s="91" t="s">
        <v>26022</v>
      </c>
      <c r="F4192" s="91" t="s">
        <v>25826</v>
      </c>
      <c r="G4192" s="91"/>
    </row>
    <row r="4193">
      <c r="A4193" s="9" t="s">
        <v>234</v>
      </c>
      <c r="B4193" s="18" t="s">
        <v>12895</v>
      </c>
      <c r="C4193" s="91" t="s">
        <v>26023</v>
      </c>
      <c r="D4193" s="91" t="s">
        <v>26024</v>
      </c>
      <c r="E4193" s="91"/>
      <c r="F4193" s="91" t="s">
        <v>26025</v>
      </c>
      <c r="G4193" s="91"/>
    </row>
    <row r="4194">
      <c r="A4194" s="9" t="s">
        <v>234</v>
      </c>
      <c r="B4194" s="18" t="s">
        <v>8344</v>
      </c>
      <c r="C4194" s="91" t="s">
        <v>26026</v>
      </c>
      <c r="D4194" s="91" t="s">
        <v>13451</v>
      </c>
      <c r="E4194" s="91"/>
      <c r="F4194" s="91" t="s">
        <v>25891</v>
      </c>
      <c r="G4194" s="91"/>
    </row>
    <row r="4195">
      <c r="A4195" s="9" t="s">
        <v>234</v>
      </c>
      <c r="B4195" s="18" t="s">
        <v>8344</v>
      </c>
      <c r="C4195" s="91" t="s">
        <v>26027</v>
      </c>
      <c r="D4195" s="91" t="s">
        <v>26028</v>
      </c>
      <c r="E4195" s="91"/>
      <c r="F4195" s="91" t="s">
        <v>26029</v>
      </c>
      <c r="G4195" s="91"/>
    </row>
    <row r="4196">
      <c r="A4196" s="9" t="s">
        <v>234</v>
      </c>
      <c r="B4196" s="18" t="s">
        <v>8344</v>
      </c>
      <c r="C4196" s="91" t="s">
        <v>26030</v>
      </c>
      <c r="D4196" s="91" t="s">
        <v>26031</v>
      </c>
      <c r="E4196" s="91"/>
      <c r="F4196" s="91" t="s">
        <v>25891</v>
      </c>
      <c r="G4196" s="91"/>
    </row>
    <row r="4197">
      <c r="A4197" s="9" t="s">
        <v>234</v>
      </c>
      <c r="B4197" s="18" t="s">
        <v>8344</v>
      </c>
      <c r="C4197" s="91" t="s">
        <v>26032</v>
      </c>
      <c r="D4197" s="91" t="s">
        <v>26033</v>
      </c>
      <c r="E4197" s="91"/>
      <c r="F4197" s="91" t="s">
        <v>25891</v>
      </c>
      <c r="G4197" s="91"/>
    </row>
    <row r="4198">
      <c r="A4198" s="9" t="s">
        <v>234</v>
      </c>
      <c r="B4198" s="18" t="s">
        <v>8344</v>
      </c>
      <c r="C4198" s="91" t="s">
        <v>26034</v>
      </c>
      <c r="D4198" s="91" t="s">
        <v>26035</v>
      </c>
      <c r="E4198" s="91"/>
      <c r="F4198" s="91" t="s">
        <v>11986</v>
      </c>
      <c r="G4198" s="91"/>
    </row>
    <row r="4199">
      <c r="A4199" s="9" t="s">
        <v>234</v>
      </c>
      <c r="B4199" s="18" t="s">
        <v>8344</v>
      </c>
      <c r="C4199" s="43" t="s">
        <v>26036</v>
      </c>
      <c r="D4199" s="43" t="s">
        <v>26037</v>
      </c>
      <c r="E4199" s="91"/>
      <c r="F4199" s="91" t="s">
        <v>26038</v>
      </c>
      <c r="G4199" s="91"/>
    </row>
    <row r="4200">
      <c r="A4200" s="9" t="s">
        <v>234</v>
      </c>
      <c r="B4200" s="18" t="s">
        <v>19569</v>
      </c>
      <c r="C4200" s="43" t="s">
        <v>26039</v>
      </c>
      <c r="D4200" s="43" t="s">
        <v>26040</v>
      </c>
      <c r="E4200" s="91"/>
      <c r="F4200" s="91" t="s">
        <v>25989</v>
      </c>
      <c r="G4200" s="91"/>
    </row>
    <row r="4201">
      <c r="A4201" s="9" t="s">
        <v>234</v>
      </c>
      <c r="B4201" s="18" t="s">
        <v>19569</v>
      </c>
      <c r="C4201" s="43" t="s">
        <v>26041</v>
      </c>
      <c r="D4201" s="43" t="s">
        <v>26042</v>
      </c>
      <c r="E4201" s="91"/>
      <c r="F4201" s="91" t="s">
        <v>26043</v>
      </c>
      <c r="G4201" s="91"/>
    </row>
    <row r="4202">
      <c r="A4202" s="9" t="s">
        <v>234</v>
      </c>
      <c r="B4202" s="18" t="s">
        <v>19569</v>
      </c>
      <c r="C4202" s="43" t="s">
        <v>26044</v>
      </c>
      <c r="D4202" s="43" t="s">
        <v>26045</v>
      </c>
      <c r="E4202" s="91"/>
      <c r="F4202" s="91" t="s">
        <v>26046</v>
      </c>
      <c r="G4202" s="91"/>
    </row>
    <row r="4203">
      <c r="A4203" s="9" t="s">
        <v>234</v>
      </c>
      <c r="B4203" s="18" t="s">
        <v>19569</v>
      </c>
      <c r="C4203" s="91" t="s">
        <v>26047</v>
      </c>
      <c r="D4203" s="91" t="s">
        <v>26048</v>
      </c>
      <c r="E4203" s="91"/>
      <c r="F4203" s="91" t="s">
        <v>26049</v>
      </c>
      <c r="G4203" s="91"/>
    </row>
    <row r="4204">
      <c r="A4204" s="9" t="s">
        <v>234</v>
      </c>
      <c r="B4204" s="18" t="s">
        <v>19569</v>
      </c>
      <c r="C4204" s="91" t="s">
        <v>26050</v>
      </c>
      <c r="D4204" s="91" t="s">
        <v>26048</v>
      </c>
      <c r="E4204" s="91"/>
      <c r="F4204" s="91" t="s">
        <v>26049</v>
      </c>
      <c r="G4204" s="91"/>
    </row>
    <row r="4205">
      <c r="A4205" s="67" t="s">
        <v>366</v>
      </c>
    </row>
    <row r="4206">
      <c r="A4206" s="9" t="s">
        <v>10828</v>
      </c>
      <c r="B4206" s="18" t="s">
        <v>25827</v>
      </c>
      <c r="C4206" s="91"/>
      <c r="D4206" s="91"/>
      <c r="E4206" s="91" t="s">
        <v>26051</v>
      </c>
      <c r="F4206" s="91" t="s">
        <v>25832</v>
      </c>
      <c r="G4206" s="91"/>
    </row>
    <row r="4207">
      <c r="A4207" s="9" t="s">
        <v>248</v>
      </c>
      <c r="B4207" s="38" t="s">
        <v>4496</v>
      </c>
      <c r="C4207" s="10"/>
      <c r="D4207" s="10"/>
      <c r="E4207" s="10" t="s">
        <v>26052</v>
      </c>
      <c r="F4207" s="91" t="s">
        <v>11986</v>
      </c>
      <c r="G4207" s="91"/>
    </row>
    <row r="4208">
      <c r="A4208" s="9" t="s">
        <v>234</v>
      </c>
      <c r="B4208" s="18" t="s">
        <v>19569</v>
      </c>
      <c r="C4208" s="91"/>
      <c r="D4208" s="91"/>
      <c r="E4208" s="91" t="s">
        <v>26053</v>
      </c>
      <c r="F4208" s="91" t="s">
        <v>25931</v>
      </c>
      <c r="G4208" s="91"/>
    </row>
    <row r="4209">
      <c r="A4209" s="1" t="s">
        <v>26054</v>
      </c>
      <c r="B4209" s="1"/>
      <c r="C4209" s="1"/>
      <c r="D4209" s="1"/>
      <c r="E4209" s="1"/>
      <c r="F4209" s="1"/>
      <c r="G4209" s="1"/>
    </row>
    <row r="4210">
      <c r="A4210" s="9" t="s">
        <v>3280</v>
      </c>
      <c r="B4210" s="18" t="s">
        <v>26055</v>
      </c>
      <c r="C4210" s="91" t="s">
        <v>2350</v>
      </c>
      <c r="D4210" s="91" t="s">
        <v>9367</v>
      </c>
      <c r="E4210" s="91"/>
      <c r="F4210" s="91" t="s">
        <v>26056</v>
      </c>
      <c r="G4210" s="91"/>
    </row>
    <row r="4211">
      <c r="A4211" s="9" t="s">
        <v>3280</v>
      </c>
      <c r="B4211" s="18" t="s">
        <v>26055</v>
      </c>
      <c r="C4211" s="91" t="s">
        <v>26057</v>
      </c>
      <c r="D4211" s="91" t="s">
        <v>26058</v>
      </c>
      <c r="E4211" s="91"/>
      <c r="F4211" s="91" t="s">
        <v>26056</v>
      </c>
      <c r="G4211" s="91"/>
    </row>
    <row r="4212">
      <c r="A4212" s="9" t="s">
        <v>3280</v>
      </c>
      <c r="B4212" s="18" t="s">
        <v>26055</v>
      </c>
      <c r="C4212" s="91" t="s">
        <v>26057</v>
      </c>
      <c r="D4212" s="91" t="s">
        <v>26059</v>
      </c>
      <c r="E4212" s="91"/>
      <c r="F4212" s="91" t="s">
        <v>26056</v>
      </c>
      <c r="G4212" s="91"/>
    </row>
    <row r="4213">
      <c r="A4213" s="9" t="s">
        <v>3280</v>
      </c>
      <c r="B4213" s="18" t="s">
        <v>26055</v>
      </c>
      <c r="C4213" s="91" t="s">
        <v>26057</v>
      </c>
      <c r="D4213" s="91" t="s">
        <v>26060</v>
      </c>
      <c r="E4213" s="91"/>
      <c r="F4213" s="91" t="s">
        <v>26056</v>
      </c>
      <c r="G4213" s="91"/>
    </row>
    <row r="4214">
      <c r="A4214" s="9" t="s">
        <v>3280</v>
      </c>
      <c r="B4214" s="18" t="s">
        <v>26055</v>
      </c>
      <c r="C4214" s="91" t="s">
        <v>26057</v>
      </c>
      <c r="D4214" s="91" t="s">
        <v>26061</v>
      </c>
      <c r="E4214" s="91"/>
      <c r="F4214" s="91" t="s">
        <v>26056</v>
      </c>
      <c r="G4214" s="91"/>
    </row>
    <row r="4215">
      <c r="A4215" s="9" t="s">
        <v>3280</v>
      </c>
      <c r="B4215" s="18" t="s">
        <v>26055</v>
      </c>
      <c r="C4215" s="91" t="s">
        <v>26062</v>
      </c>
      <c r="D4215" s="91" t="s">
        <v>26063</v>
      </c>
      <c r="E4215" s="91"/>
      <c r="F4215" s="91" t="s">
        <v>26056</v>
      </c>
      <c r="G4215" s="91"/>
    </row>
    <row r="4216">
      <c r="A4216" s="9" t="s">
        <v>3280</v>
      </c>
      <c r="B4216" s="18" t="s">
        <v>26055</v>
      </c>
      <c r="C4216" s="91" t="s">
        <v>3370</v>
      </c>
      <c r="D4216" s="91" t="s">
        <v>26064</v>
      </c>
      <c r="E4216" s="91"/>
      <c r="F4216" s="91" t="s">
        <v>26056</v>
      </c>
      <c r="G4216" s="91"/>
    </row>
    <row r="4217">
      <c r="A4217" s="9" t="s">
        <v>3280</v>
      </c>
      <c r="B4217" s="18" t="s">
        <v>26055</v>
      </c>
      <c r="C4217" s="91" t="s">
        <v>26065</v>
      </c>
      <c r="D4217" s="91" t="s">
        <v>26066</v>
      </c>
      <c r="E4217" s="91"/>
      <c r="F4217" s="91" t="s">
        <v>26056</v>
      </c>
      <c r="G4217" s="91"/>
    </row>
    <row r="4218">
      <c r="A4218" s="9" t="s">
        <v>3280</v>
      </c>
      <c r="B4218" s="18" t="s">
        <v>26055</v>
      </c>
      <c r="C4218" s="91" t="s">
        <v>26067</v>
      </c>
      <c r="D4218" s="91" t="s">
        <v>26068</v>
      </c>
      <c r="E4218" s="91"/>
      <c r="F4218" s="91" t="s">
        <v>26056</v>
      </c>
      <c r="G4218" s="91"/>
    </row>
    <row r="4219">
      <c r="A4219" s="9" t="s">
        <v>3280</v>
      </c>
      <c r="B4219" s="18" t="s">
        <v>26055</v>
      </c>
      <c r="C4219" s="91" t="s">
        <v>26067</v>
      </c>
      <c r="D4219" s="91" t="s">
        <v>26069</v>
      </c>
      <c r="E4219" s="91"/>
      <c r="F4219" s="91" t="s">
        <v>26056</v>
      </c>
      <c r="G4219" s="91"/>
    </row>
    <row r="4220">
      <c r="A4220" s="9" t="s">
        <v>388</v>
      </c>
      <c r="B4220" s="18" t="s">
        <v>8130</v>
      </c>
      <c r="C4220" s="91" t="s">
        <v>26070</v>
      </c>
      <c r="D4220" s="91" t="s">
        <v>26071</v>
      </c>
      <c r="E4220" s="91"/>
      <c r="F4220" s="91" t="s">
        <v>26072</v>
      </c>
      <c r="G4220" s="91"/>
    </row>
    <row r="4221">
      <c r="A4221" s="9" t="s">
        <v>388</v>
      </c>
      <c r="B4221" s="18" t="s">
        <v>14818</v>
      </c>
      <c r="C4221" s="91"/>
      <c r="D4221" s="89" t="s">
        <v>26073</v>
      </c>
      <c r="E4221" s="91"/>
      <c r="F4221" s="91" t="s">
        <v>26072</v>
      </c>
      <c r="G4221" s="91"/>
    </row>
    <row r="4222">
      <c r="A4222" s="9" t="s">
        <v>388</v>
      </c>
      <c r="B4222" s="18" t="s">
        <v>14818</v>
      </c>
      <c r="C4222" s="91"/>
      <c r="D4222" s="91" t="s">
        <v>26074</v>
      </c>
      <c r="E4222" s="91"/>
      <c r="F4222" s="91" t="s">
        <v>26072</v>
      </c>
      <c r="G4222" s="91"/>
    </row>
    <row r="4223">
      <c r="A4223" s="9" t="s">
        <v>388</v>
      </c>
      <c r="B4223" s="18" t="s">
        <v>14818</v>
      </c>
      <c r="C4223" s="91"/>
      <c r="D4223" s="91" t="s">
        <v>26075</v>
      </c>
      <c r="E4223" s="91"/>
      <c r="F4223" s="91" t="s">
        <v>26072</v>
      </c>
      <c r="G4223" s="91"/>
    </row>
    <row r="4224">
      <c r="A4224" s="1" t="s">
        <v>26076</v>
      </c>
    </row>
    <row r="4225">
      <c r="A4225" s="9" t="s">
        <v>26077</v>
      </c>
      <c r="B4225" s="18" t="s">
        <v>26078</v>
      </c>
      <c r="C4225" s="9"/>
      <c r="D4225" s="91" t="s">
        <v>1190</v>
      </c>
      <c r="E4225" s="91" t="s">
        <v>26079</v>
      </c>
      <c r="F4225" s="91" t="s">
        <v>26080</v>
      </c>
      <c r="G4225" s="91"/>
    </row>
    <row r="4226">
      <c r="A4226" s="9" t="s">
        <v>4788</v>
      </c>
      <c r="B4226" s="18" t="s">
        <v>15320</v>
      </c>
      <c r="C4226" s="91" t="s">
        <v>26081</v>
      </c>
      <c r="D4226" s="91" t="s">
        <v>26082</v>
      </c>
      <c r="E4226" s="91"/>
      <c r="F4226" s="91" t="s">
        <v>13390</v>
      </c>
      <c r="G4226" s="91"/>
    </row>
    <row r="4227">
      <c r="A4227" s="9" t="s">
        <v>4788</v>
      </c>
      <c r="B4227" s="18" t="s">
        <v>15320</v>
      </c>
      <c r="C4227" s="91" t="s">
        <v>20377</v>
      </c>
      <c r="D4227" s="91" t="s">
        <v>3150</v>
      </c>
      <c r="E4227" s="91"/>
      <c r="F4227" s="91" t="s">
        <v>13390</v>
      </c>
      <c r="G4227" s="91"/>
    </row>
    <row r="4228">
      <c r="A4228" s="9" t="s">
        <v>4788</v>
      </c>
      <c r="B4228" s="18" t="s">
        <v>15320</v>
      </c>
      <c r="C4228" s="91" t="s">
        <v>20377</v>
      </c>
      <c r="D4228" s="91" t="s">
        <v>26083</v>
      </c>
      <c r="E4228" s="91"/>
      <c r="F4228" s="91" t="s">
        <v>13390</v>
      </c>
      <c r="G4228" s="91"/>
    </row>
    <row r="4229">
      <c r="A4229" s="9" t="s">
        <v>4788</v>
      </c>
      <c r="B4229" s="18" t="s">
        <v>15320</v>
      </c>
      <c r="C4229" s="91" t="s">
        <v>20377</v>
      </c>
      <c r="D4229" s="91" t="s">
        <v>26084</v>
      </c>
      <c r="E4229" s="91"/>
      <c r="F4229" s="91" t="s">
        <v>13390</v>
      </c>
      <c r="G4229" s="91"/>
    </row>
    <row r="4230">
      <c r="A4230" s="9" t="s">
        <v>316</v>
      </c>
      <c r="B4230" s="18" t="s">
        <v>10836</v>
      </c>
      <c r="C4230" s="91" t="s">
        <v>26085</v>
      </c>
      <c r="D4230" s="91" t="s">
        <v>26086</v>
      </c>
      <c r="E4230" s="91"/>
      <c r="F4230" s="91" t="s">
        <v>26080</v>
      </c>
      <c r="G4230" s="91"/>
    </row>
    <row r="4231">
      <c r="A4231" s="9" t="s">
        <v>316</v>
      </c>
      <c r="B4231" s="18" t="s">
        <v>13301</v>
      </c>
      <c r="C4231" s="91" t="s">
        <v>26087</v>
      </c>
      <c r="D4231" s="91" t="s">
        <v>26088</v>
      </c>
      <c r="E4231" s="91"/>
      <c r="F4231" s="91" t="s">
        <v>13390</v>
      </c>
      <c r="G4231" s="91"/>
    </row>
    <row r="4232">
      <c r="A4232" s="9" t="s">
        <v>4371</v>
      </c>
      <c r="B4232" s="18" t="s">
        <v>4472</v>
      </c>
      <c r="C4232" s="91" t="s">
        <v>5121</v>
      </c>
      <c r="D4232" s="89" t="s">
        <v>5122</v>
      </c>
      <c r="E4232" s="91"/>
      <c r="F4232" s="91" t="s">
        <v>13390</v>
      </c>
      <c r="G4232" s="91"/>
    </row>
    <row r="4233">
      <c r="A4233" s="9" t="s">
        <v>230</v>
      </c>
      <c r="B4233" s="18" t="s">
        <v>12701</v>
      </c>
      <c r="C4233" s="91" t="s">
        <v>2598</v>
      </c>
      <c r="D4233" s="91" t="s">
        <v>13336</v>
      </c>
      <c r="E4233" s="91"/>
      <c r="F4233" s="91" t="s">
        <v>26089</v>
      </c>
      <c r="G4233" s="91"/>
    </row>
    <row r="4234">
      <c r="A4234" s="9" t="s">
        <v>230</v>
      </c>
      <c r="B4234" s="18" t="s">
        <v>12701</v>
      </c>
      <c r="C4234" s="91" t="s">
        <v>2598</v>
      </c>
      <c r="D4234" s="91" t="s">
        <v>12722</v>
      </c>
      <c r="E4234" s="91"/>
      <c r="F4234" s="91" t="s">
        <v>26089</v>
      </c>
      <c r="G4234" s="91"/>
    </row>
    <row r="4235">
      <c r="A4235" s="9" t="s">
        <v>230</v>
      </c>
      <c r="B4235" s="18" t="s">
        <v>10504</v>
      </c>
      <c r="C4235" s="91" t="s">
        <v>244</v>
      </c>
      <c r="D4235" s="91" t="s">
        <v>559</v>
      </c>
      <c r="E4235" s="91"/>
      <c r="F4235" s="91" t="s">
        <v>26090</v>
      </c>
      <c r="G4235" s="91"/>
    </row>
    <row r="4236">
      <c r="A4236" s="9" t="s">
        <v>230</v>
      </c>
      <c r="B4236" s="18" t="s">
        <v>10504</v>
      </c>
      <c r="C4236" s="91" t="s">
        <v>244</v>
      </c>
      <c r="D4236" s="91" t="s">
        <v>26091</v>
      </c>
      <c r="E4236" s="91"/>
      <c r="F4236" s="91" t="s">
        <v>26092</v>
      </c>
      <c r="G4236" s="91"/>
    </row>
    <row r="4237">
      <c r="A4237" s="9" t="s">
        <v>230</v>
      </c>
      <c r="B4237" s="18" t="s">
        <v>10504</v>
      </c>
      <c r="C4237" s="91" t="s">
        <v>6384</v>
      </c>
      <c r="D4237" s="91" t="s">
        <v>13358</v>
      </c>
      <c r="E4237" s="91"/>
      <c r="F4237" s="91" t="s">
        <v>26093</v>
      </c>
      <c r="G4237" s="91"/>
    </row>
    <row r="4238">
      <c r="A4238" s="9" t="s">
        <v>230</v>
      </c>
      <c r="B4238" s="18" t="s">
        <v>10504</v>
      </c>
      <c r="C4238" s="91" t="s">
        <v>6396</v>
      </c>
      <c r="D4238" s="91" t="s">
        <v>13584</v>
      </c>
      <c r="E4238" s="91"/>
      <c r="F4238" s="91" t="s">
        <v>26094</v>
      </c>
      <c r="G4238" s="91"/>
    </row>
    <row r="4239">
      <c r="A4239" s="9" t="s">
        <v>12769</v>
      </c>
      <c r="B4239" s="18" t="s">
        <v>12770</v>
      </c>
      <c r="C4239" s="91" t="s">
        <v>26095</v>
      </c>
      <c r="D4239" s="91" t="s">
        <v>22007</v>
      </c>
      <c r="E4239" s="91" t="s">
        <v>26096</v>
      </c>
      <c r="F4239" s="91" t="s">
        <v>13390</v>
      </c>
      <c r="G4239" s="91"/>
    </row>
    <row r="4240">
      <c r="A4240" s="9" t="s">
        <v>12769</v>
      </c>
      <c r="B4240" s="18" t="s">
        <v>12770</v>
      </c>
      <c r="C4240" s="91" t="s">
        <v>26097</v>
      </c>
      <c r="D4240" s="91" t="s">
        <v>8356</v>
      </c>
      <c r="E4240" s="91" t="s">
        <v>26098</v>
      </c>
      <c r="F4240" s="91" t="s">
        <v>13390</v>
      </c>
      <c r="G4240" s="91"/>
    </row>
    <row r="4241">
      <c r="A4241" s="9" t="s">
        <v>12769</v>
      </c>
      <c r="B4241" s="18" t="s">
        <v>12770</v>
      </c>
      <c r="C4241" s="91" t="s">
        <v>26099</v>
      </c>
      <c r="D4241" s="91" t="s">
        <v>6507</v>
      </c>
      <c r="E4241" s="91" t="s">
        <v>26100</v>
      </c>
      <c r="F4241" s="91" t="s">
        <v>13390</v>
      </c>
      <c r="G4241" s="91"/>
    </row>
    <row r="4242">
      <c r="A4242" s="9" t="s">
        <v>248</v>
      </c>
      <c r="B4242" s="18" t="s">
        <v>9851</v>
      </c>
      <c r="C4242" s="91" t="s">
        <v>5067</v>
      </c>
      <c r="D4242" s="91" t="s">
        <v>15439</v>
      </c>
      <c r="E4242" s="91"/>
      <c r="F4242" s="91" t="s">
        <v>1229</v>
      </c>
      <c r="G4242" s="91"/>
    </row>
    <row r="4243">
      <c r="A4243" s="9" t="s">
        <v>248</v>
      </c>
      <c r="B4243" s="18" t="s">
        <v>9851</v>
      </c>
      <c r="C4243" s="91" t="s">
        <v>5067</v>
      </c>
      <c r="D4243" s="91" t="s">
        <v>258</v>
      </c>
      <c r="E4243" s="91"/>
      <c r="F4243" s="91" t="s">
        <v>26089</v>
      </c>
      <c r="G4243" s="91"/>
    </row>
    <row r="4244">
      <c r="A4244" s="9" t="s">
        <v>248</v>
      </c>
      <c r="B4244" s="18" t="s">
        <v>9851</v>
      </c>
      <c r="C4244" s="91" t="s">
        <v>5067</v>
      </c>
      <c r="D4244" s="91" t="s">
        <v>26101</v>
      </c>
      <c r="E4244" s="91"/>
      <c r="F4244" s="91" t="s">
        <v>26102</v>
      </c>
      <c r="G4244" s="91"/>
    </row>
    <row r="4245">
      <c r="A4245" s="9" t="s">
        <v>248</v>
      </c>
      <c r="B4245" s="18" t="s">
        <v>4580</v>
      </c>
      <c r="C4245" s="91" t="s">
        <v>4581</v>
      </c>
      <c r="D4245" s="91" t="s">
        <v>5138</v>
      </c>
      <c r="E4245" s="91"/>
      <c r="F4245" s="91" t="s">
        <v>26103</v>
      </c>
      <c r="G4245" s="91"/>
    </row>
    <row r="4246">
      <c r="A4246" s="9" t="s">
        <v>248</v>
      </c>
      <c r="B4246" s="18" t="s">
        <v>249</v>
      </c>
      <c r="C4246" s="91"/>
      <c r="D4246" s="91" t="s">
        <v>26104</v>
      </c>
      <c r="E4246" s="91"/>
      <c r="F4246" s="91" t="s">
        <v>26105</v>
      </c>
      <c r="G4246" s="91"/>
    </row>
    <row r="4247">
      <c r="A4247" s="9" t="s">
        <v>248</v>
      </c>
      <c r="B4247" s="18" t="s">
        <v>4908</v>
      </c>
      <c r="C4247" s="91" t="s">
        <v>4916</v>
      </c>
      <c r="D4247" s="91" t="s">
        <v>265</v>
      </c>
      <c r="E4247" s="91"/>
      <c r="F4247" s="91" t="s">
        <v>26102</v>
      </c>
      <c r="G4247" s="91"/>
    </row>
    <row r="4248">
      <c r="A4248" s="9" t="s">
        <v>248</v>
      </c>
      <c r="B4248" s="18" t="s">
        <v>4908</v>
      </c>
      <c r="C4248" s="91" t="s">
        <v>4916</v>
      </c>
      <c r="D4248" s="91" t="s">
        <v>286</v>
      </c>
      <c r="E4248" s="91"/>
      <c r="F4248" s="91" t="s">
        <v>26102</v>
      </c>
      <c r="G4248" s="91"/>
    </row>
    <row r="4249">
      <c r="A4249" s="9" t="s">
        <v>5153</v>
      </c>
      <c r="B4249" s="18" t="s">
        <v>14047</v>
      </c>
      <c r="C4249" s="91" t="s">
        <v>26106</v>
      </c>
      <c r="D4249" s="91" t="s">
        <v>26107</v>
      </c>
      <c r="E4249" s="91" t="s">
        <v>26108</v>
      </c>
      <c r="F4249" s="91" t="s">
        <v>26080</v>
      </c>
      <c r="G4249" s="91"/>
    </row>
    <row r="4250">
      <c r="A4250" s="9" t="s">
        <v>5153</v>
      </c>
      <c r="B4250" s="18" t="s">
        <v>14047</v>
      </c>
      <c r="C4250" s="91" t="s">
        <v>26109</v>
      </c>
      <c r="D4250" s="91" t="s">
        <v>26110</v>
      </c>
      <c r="E4250" s="91" t="s">
        <v>26111</v>
      </c>
      <c r="F4250" s="91" t="s">
        <v>26080</v>
      </c>
      <c r="G4250" s="91"/>
    </row>
    <row r="4251">
      <c r="A4251" s="9" t="s">
        <v>234</v>
      </c>
      <c r="B4251" s="18" t="s">
        <v>13444</v>
      </c>
      <c r="C4251" s="91" t="s">
        <v>26112</v>
      </c>
      <c r="D4251" s="91" t="s">
        <v>26113</v>
      </c>
      <c r="E4251" s="91"/>
      <c r="F4251" s="91" t="s">
        <v>26114</v>
      </c>
      <c r="G4251" s="91"/>
    </row>
    <row r="4252">
      <c r="A4252" s="9" t="s">
        <v>234</v>
      </c>
      <c r="B4252" s="18" t="s">
        <v>14895</v>
      </c>
      <c r="C4252" s="91" t="s">
        <v>26115</v>
      </c>
      <c r="D4252" s="91" t="s">
        <v>14907</v>
      </c>
      <c r="E4252" s="91"/>
      <c r="F4252" s="91" t="s">
        <v>26114</v>
      </c>
      <c r="G4252" s="91"/>
    </row>
    <row r="4253">
      <c r="A4253" s="9" t="s">
        <v>234</v>
      </c>
      <c r="B4253" s="18" t="s">
        <v>14895</v>
      </c>
      <c r="C4253" s="91" t="s">
        <v>26116</v>
      </c>
      <c r="D4253" s="91" t="s">
        <v>14907</v>
      </c>
      <c r="E4253" s="91"/>
      <c r="F4253" s="91" t="s">
        <v>26114</v>
      </c>
      <c r="G4253" s="91"/>
    </row>
    <row r="4254">
      <c r="A4254" s="9" t="s">
        <v>234</v>
      </c>
      <c r="B4254" s="18" t="s">
        <v>14895</v>
      </c>
      <c r="C4254" s="91" t="s">
        <v>26117</v>
      </c>
      <c r="D4254" s="91" t="s">
        <v>14907</v>
      </c>
      <c r="E4254" s="91"/>
      <c r="F4254" s="91" t="s">
        <v>26114</v>
      </c>
      <c r="G4254" s="91"/>
    </row>
    <row r="4255">
      <c r="A4255" s="67" t="s">
        <v>366</v>
      </c>
    </row>
    <row r="4256">
      <c r="A4256" s="9" t="s">
        <v>316</v>
      </c>
      <c r="B4256" s="18" t="s">
        <v>10836</v>
      </c>
      <c r="C4256" s="91"/>
      <c r="D4256" s="91"/>
      <c r="E4256" s="91" t="s">
        <v>26118</v>
      </c>
      <c r="F4256" s="91" t="s">
        <v>26119</v>
      </c>
      <c r="G4256" s="91"/>
    </row>
    <row r="4257">
      <c r="A4257" s="9" t="s">
        <v>230</v>
      </c>
      <c r="B4257" s="18" t="s">
        <v>12701</v>
      </c>
      <c r="C4257" s="91"/>
      <c r="D4257" s="91"/>
      <c r="E4257" s="91"/>
      <c r="F4257" s="91" t="s">
        <v>26089</v>
      </c>
      <c r="G4257" s="91"/>
    </row>
    <row r="4258">
      <c r="A4258" s="9" t="s">
        <v>230</v>
      </c>
      <c r="B4258" s="18" t="s">
        <v>13940</v>
      </c>
      <c r="C4258" s="91"/>
      <c r="D4258" s="91"/>
      <c r="E4258" s="91"/>
      <c r="F4258" s="91"/>
      <c r="G4258" s="91"/>
    </row>
    <row r="4259">
      <c r="A4259" s="9" t="s">
        <v>230</v>
      </c>
      <c r="B4259" s="18" t="s">
        <v>6370</v>
      </c>
      <c r="C4259" s="91"/>
      <c r="D4259" s="91"/>
      <c r="E4259" s="91" t="s">
        <v>26120</v>
      </c>
      <c r="F4259" s="91" t="s">
        <v>26121</v>
      </c>
      <c r="G4259" s="91"/>
    </row>
    <row r="4260">
      <c r="A4260" s="9" t="s">
        <v>230</v>
      </c>
      <c r="B4260" s="18" t="s">
        <v>368</v>
      </c>
      <c r="C4260" s="91"/>
      <c r="D4260" s="91"/>
      <c r="E4260" s="91" t="s">
        <v>26122</v>
      </c>
      <c r="F4260" s="91" t="s">
        <v>26102</v>
      </c>
      <c r="G4260" s="91"/>
    </row>
    <row r="4261">
      <c r="A4261" s="9" t="s">
        <v>248</v>
      </c>
      <c r="B4261" s="18" t="s">
        <v>4908</v>
      </c>
      <c r="C4261" s="91"/>
      <c r="D4261" s="91"/>
      <c r="E4261" s="91" t="s">
        <v>3191</v>
      </c>
      <c r="F4261" s="91" t="s">
        <v>26094</v>
      </c>
      <c r="G4261" s="91"/>
    </row>
    <row r="4262">
      <c r="A4262" s="9" t="s">
        <v>988</v>
      </c>
      <c r="B4262" s="18" t="s">
        <v>368</v>
      </c>
      <c r="C4262" s="91"/>
      <c r="D4262" s="91"/>
      <c r="E4262" s="91"/>
      <c r="F4262" s="91" t="s">
        <v>26123</v>
      </c>
      <c r="G4262" s="91"/>
    </row>
    <row r="4263">
      <c r="A4263" s="352" t="s">
        <v>26124</v>
      </c>
    </row>
    <row r="4264">
      <c r="A4264" s="13" t="s">
        <v>316</v>
      </c>
      <c r="B4264" s="189" t="s">
        <v>1446</v>
      </c>
      <c r="C4264" s="13" t="s">
        <v>26125</v>
      </c>
      <c r="D4264" s="13" t="s">
        <v>9641</v>
      </c>
      <c r="E4264" s="13" t="s">
        <v>6227</v>
      </c>
      <c r="F4264" s="13" t="s">
        <v>26126</v>
      </c>
      <c r="G4264" s="13"/>
    </row>
    <row r="4265">
      <c r="A4265" s="13" t="s">
        <v>316</v>
      </c>
      <c r="B4265" s="189" t="s">
        <v>11414</v>
      </c>
      <c r="C4265" s="13" t="s">
        <v>26127</v>
      </c>
      <c r="D4265" s="13" t="s">
        <v>26128</v>
      </c>
      <c r="E4265" s="13" t="s">
        <v>14260</v>
      </c>
      <c r="F4265" s="13" t="s">
        <v>26129</v>
      </c>
      <c r="G4265" s="13"/>
    </row>
    <row r="4266">
      <c r="A4266" s="13" t="s">
        <v>316</v>
      </c>
      <c r="B4266" s="31" t="s">
        <v>10836</v>
      </c>
      <c r="C4266" s="13"/>
      <c r="D4266" s="13"/>
      <c r="E4266" s="14" t="s">
        <v>16978</v>
      </c>
      <c r="F4266" s="13"/>
      <c r="G4266" s="13"/>
    </row>
    <row r="4267">
      <c r="A4267" s="13" t="s">
        <v>4540</v>
      </c>
      <c r="B4267" s="189" t="s">
        <v>11994</v>
      </c>
      <c r="C4267" s="13"/>
      <c r="D4267" s="13"/>
      <c r="E4267" s="13" t="s">
        <v>26130</v>
      </c>
      <c r="F4267" s="13" t="s">
        <v>26131</v>
      </c>
      <c r="G4267" s="13"/>
    </row>
    <row r="4268">
      <c r="A4268" s="190" t="s">
        <v>26132</v>
      </c>
    </row>
    <row r="4269">
      <c r="A4269" s="14" t="s">
        <v>671</v>
      </c>
      <c r="B4269" s="31" t="s">
        <v>7056</v>
      </c>
      <c r="C4269" s="14" t="s">
        <v>18665</v>
      </c>
      <c r="D4269" s="14" t="s">
        <v>18666</v>
      </c>
      <c r="E4269" s="13"/>
      <c r="F4269" s="14" t="s">
        <v>26133</v>
      </c>
      <c r="G4269" s="13"/>
    </row>
    <row r="4270">
      <c r="A4270" s="14" t="s">
        <v>671</v>
      </c>
      <c r="B4270" s="31" t="s">
        <v>7056</v>
      </c>
      <c r="C4270" s="14" t="s">
        <v>26134</v>
      </c>
      <c r="D4270" s="14" t="s">
        <v>26135</v>
      </c>
      <c r="E4270" s="13"/>
      <c r="F4270" s="14" t="s">
        <v>26136</v>
      </c>
      <c r="G4270" s="13"/>
    </row>
    <row r="4271">
      <c r="A4271" s="14" t="s">
        <v>671</v>
      </c>
      <c r="B4271" s="31" t="s">
        <v>7056</v>
      </c>
      <c r="C4271" s="14" t="s">
        <v>16032</v>
      </c>
      <c r="D4271" s="14" t="s">
        <v>26137</v>
      </c>
      <c r="E4271" s="13"/>
      <c r="F4271" s="14" t="s">
        <v>26136</v>
      </c>
      <c r="G4271" s="13"/>
    </row>
    <row r="4272">
      <c r="A4272" s="14" t="s">
        <v>248</v>
      </c>
      <c r="B4272" s="18" t="s">
        <v>249</v>
      </c>
      <c r="C4272" s="14" t="s">
        <v>4513</v>
      </c>
      <c r="D4272" s="14" t="s">
        <v>368</v>
      </c>
      <c r="E4272" s="14" t="s">
        <v>26138</v>
      </c>
      <c r="F4272" s="14" t="s">
        <v>26139</v>
      </c>
      <c r="G4272" s="13"/>
    </row>
    <row r="4273">
      <c r="A4273" s="14" t="s">
        <v>248</v>
      </c>
      <c r="B4273" s="18" t="s">
        <v>249</v>
      </c>
      <c r="C4273" s="14" t="s">
        <v>4513</v>
      </c>
      <c r="D4273" s="14" t="s">
        <v>368</v>
      </c>
      <c r="E4273" s="14" t="s">
        <v>8023</v>
      </c>
      <c r="F4273" s="14" t="s">
        <v>26140</v>
      </c>
      <c r="G4273" s="13"/>
    </row>
    <row r="4274">
      <c r="A4274" s="14" t="s">
        <v>248</v>
      </c>
      <c r="B4274" s="18" t="s">
        <v>249</v>
      </c>
      <c r="C4274" s="14" t="s">
        <v>4513</v>
      </c>
      <c r="D4274" s="14" t="s">
        <v>368</v>
      </c>
      <c r="E4274" s="14" t="s">
        <v>7560</v>
      </c>
      <c r="F4274" s="14" t="s">
        <v>26141</v>
      </c>
      <c r="G4274" s="13"/>
    </row>
    <row r="4275">
      <c r="A4275" s="14" t="s">
        <v>248</v>
      </c>
      <c r="B4275" s="18" t="s">
        <v>249</v>
      </c>
      <c r="C4275" s="14" t="s">
        <v>4513</v>
      </c>
      <c r="D4275" s="14" t="s">
        <v>368</v>
      </c>
      <c r="E4275" s="14" t="s">
        <v>26142</v>
      </c>
      <c r="F4275" s="14" t="s">
        <v>26140</v>
      </c>
      <c r="G4275" s="13"/>
    </row>
    <row r="4276">
      <c r="A4276" s="1" t="s">
        <v>26143</v>
      </c>
    </row>
    <row r="4277">
      <c r="A4277" s="9" t="s">
        <v>326</v>
      </c>
      <c r="B4277" s="18" t="s">
        <v>2015</v>
      </c>
      <c r="C4277" s="91" t="s">
        <v>2016</v>
      </c>
      <c r="D4277" s="91" t="s">
        <v>19003</v>
      </c>
      <c r="E4277" s="91"/>
      <c r="F4277" s="91" t="s">
        <v>6891</v>
      </c>
      <c r="G4277" s="91"/>
    </row>
    <row r="4278">
      <c r="A4278" s="9" t="s">
        <v>687</v>
      </c>
      <c r="B4278" s="18" t="s">
        <v>1306</v>
      </c>
      <c r="C4278" s="91" t="s">
        <v>2690</v>
      </c>
      <c r="D4278" s="91" t="s">
        <v>19479</v>
      </c>
      <c r="E4278" s="91"/>
      <c r="F4278" s="91" t="s">
        <v>26144</v>
      </c>
      <c r="G4278" s="91"/>
    </row>
    <row r="4279">
      <c r="A4279" s="1" t="s">
        <v>26145</v>
      </c>
    </row>
    <row r="4280">
      <c r="A4280" s="9" t="s">
        <v>26146</v>
      </c>
      <c r="B4280" s="18" t="s">
        <v>26147</v>
      </c>
      <c r="C4280" s="91"/>
      <c r="D4280" s="91" t="s">
        <v>24503</v>
      </c>
      <c r="E4280" s="91"/>
      <c r="F4280" s="91" t="s">
        <v>26148</v>
      </c>
      <c r="G4280" s="91"/>
    </row>
    <row r="4281">
      <c r="A4281" s="9" t="s">
        <v>26149</v>
      </c>
      <c r="B4281" s="18" t="s">
        <v>26150</v>
      </c>
      <c r="C4281" s="91"/>
      <c r="D4281" s="91" t="s">
        <v>26151</v>
      </c>
      <c r="E4281" s="91"/>
      <c r="F4281" s="91" t="s">
        <v>23691</v>
      </c>
      <c r="G4281" s="91"/>
    </row>
    <row r="4282">
      <c r="A4282" s="9" t="s">
        <v>326</v>
      </c>
      <c r="B4282" s="18" t="s">
        <v>16433</v>
      </c>
      <c r="C4282" s="91" t="s">
        <v>26152</v>
      </c>
      <c r="D4282" s="91" t="s">
        <v>368</v>
      </c>
      <c r="E4282" s="91"/>
      <c r="F4282" s="91" t="s">
        <v>26153</v>
      </c>
      <c r="G4282" s="91"/>
    </row>
    <row r="4283">
      <c r="A4283" s="9" t="s">
        <v>326</v>
      </c>
      <c r="B4283" s="18" t="s">
        <v>16380</v>
      </c>
      <c r="C4283" s="91" t="s">
        <v>16381</v>
      </c>
      <c r="D4283" s="160" t="s">
        <v>26154</v>
      </c>
      <c r="E4283" s="91" t="s">
        <v>26155</v>
      </c>
      <c r="F4283" s="91" t="s">
        <v>26156</v>
      </c>
      <c r="G4283" s="91"/>
    </row>
    <row r="4284">
      <c r="A4284" s="9" t="s">
        <v>26157</v>
      </c>
      <c r="B4284" s="18" t="s">
        <v>26158</v>
      </c>
      <c r="C4284" s="91"/>
      <c r="D4284" s="91" t="s">
        <v>26159</v>
      </c>
      <c r="E4284" s="91" t="s">
        <v>26160</v>
      </c>
      <c r="F4284" s="91" t="s">
        <v>26161</v>
      </c>
      <c r="G4284" s="91"/>
    </row>
    <row r="4285">
      <c r="A4285" s="9" t="s">
        <v>26162</v>
      </c>
      <c r="B4285" s="18" t="s">
        <v>13138</v>
      </c>
      <c r="C4285" s="91"/>
      <c r="D4285" s="91" t="s">
        <v>26163</v>
      </c>
      <c r="E4285" s="91" t="s">
        <v>26164</v>
      </c>
      <c r="F4285" s="91" t="s">
        <v>26161</v>
      </c>
      <c r="G4285" s="91"/>
    </row>
    <row r="4286">
      <c r="A4286" s="9" t="s">
        <v>26165</v>
      </c>
      <c r="B4286" s="18" t="s">
        <v>13138</v>
      </c>
      <c r="C4286" s="91"/>
      <c r="D4286" s="91" t="s">
        <v>26166</v>
      </c>
      <c r="E4286" s="91" t="s">
        <v>26167</v>
      </c>
      <c r="F4286" s="91" t="s">
        <v>26168</v>
      </c>
      <c r="G4286" s="91"/>
    </row>
    <row r="4287">
      <c r="A4287" s="9" t="s">
        <v>26169</v>
      </c>
      <c r="B4287" s="18" t="s">
        <v>26170</v>
      </c>
      <c r="C4287" s="91"/>
      <c r="D4287" s="91" t="s">
        <v>26171</v>
      </c>
      <c r="E4287" s="91"/>
      <c r="F4287" s="91" t="s">
        <v>26172</v>
      </c>
      <c r="G4287" s="91"/>
    </row>
    <row r="4288">
      <c r="A4288" s="9" t="s">
        <v>26173</v>
      </c>
      <c r="B4288" s="18" t="s">
        <v>26174</v>
      </c>
      <c r="C4288" s="91"/>
      <c r="D4288" s="91" t="s">
        <v>6548</v>
      </c>
      <c r="E4288" s="91"/>
      <c r="F4288" s="91" t="s">
        <v>26175</v>
      </c>
      <c r="G4288" s="91"/>
    </row>
    <row r="4289">
      <c r="A4289" s="9" t="s">
        <v>26173</v>
      </c>
      <c r="B4289" s="18" t="s">
        <v>26176</v>
      </c>
      <c r="C4289" s="91" t="s">
        <v>26177</v>
      </c>
      <c r="D4289" s="91" t="s">
        <v>1443</v>
      </c>
      <c r="E4289" s="91"/>
      <c r="F4289" s="91" t="s">
        <v>26175</v>
      </c>
      <c r="G4289" s="91"/>
    </row>
    <row r="4290">
      <c r="A4290" s="9" t="s">
        <v>26173</v>
      </c>
      <c r="B4290" s="18" t="s">
        <v>26176</v>
      </c>
      <c r="C4290" s="91" t="s">
        <v>18669</v>
      </c>
      <c r="D4290" s="91" t="s">
        <v>26178</v>
      </c>
      <c r="E4290" s="91"/>
      <c r="F4290" s="91" t="s">
        <v>26175</v>
      </c>
      <c r="G4290" s="91"/>
    </row>
    <row r="4291">
      <c r="A4291" s="9" t="s">
        <v>26173</v>
      </c>
      <c r="B4291" s="18" t="s">
        <v>26176</v>
      </c>
      <c r="C4291" s="91"/>
      <c r="D4291" s="91"/>
      <c r="E4291" s="9" t="s">
        <v>26179</v>
      </c>
      <c r="F4291" s="91" t="s">
        <v>26180</v>
      </c>
      <c r="G4291" s="91"/>
    </row>
    <row r="4292">
      <c r="A4292" s="9" t="s">
        <v>26173</v>
      </c>
      <c r="B4292" s="18" t="s">
        <v>26176</v>
      </c>
      <c r="C4292" s="91"/>
      <c r="D4292" s="91"/>
      <c r="E4292" s="91" t="s">
        <v>26181</v>
      </c>
      <c r="F4292" s="91" t="s">
        <v>26182</v>
      </c>
      <c r="G4292" s="91"/>
    </row>
    <row r="4293">
      <c r="A4293" s="9" t="s">
        <v>687</v>
      </c>
      <c r="B4293" s="18" t="s">
        <v>2635</v>
      </c>
      <c r="C4293" s="9" t="s">
        <v>2635</v>
      </c>
      <c r="D4293" s="91" t="s">
        <v>26183</v>
      </c>
      <c r="E4293" s="91"/>
      <c r="F4293" s="91" t="s">
        <v>26184</v>
      </c>
      <c r="G4293" s="91"/>
    </row>
    <row r="4294">
      <c r="A4294" s="9" t="s">
        <v>687</v>
      </c>
      <c r="B4294" s="18" t="s">
        <v>2635</v>
      </c>
      <c r="C4294" s="9" t="s">
        <v>2635</v>
      </c>
      <c r="D4294" s="91" t="s">
        <v>26185</v>
      </c>
      <c r="E4294" s="91"/>
      <c r="F4294" s="91" t="s">
        <v>26186</v>
      </c>
      <c r="G4294" s="91"/>
    </row>
    <row r="4295">
      <c r="A4295" s="9" t="s">
        <v>687</v>
      </c>
      <c r="B4295" s="18" t="s">
        <v>2635</v>
      </c>
      <c r="C4295" s="9" t="s">
        <v>2635</v>
      </c>
      <c r="D4295" s="91" t="s">
        <v>26187</v>
      </c>
      <c r="E4295" s="91"/>
      <c r="F4295" s="91" t="s">
        <v>26188</v>
      </c>
      <c r="G4295" s="91"/>
    </row>
    <row r="4296">
      <c r="A4296" s="9" t="s">
        <v>687</v>
      </c>
      <c r="B4296" s="18" t="s">
        <v>2635</v>
      </c>
      <c r="C4296" s="9" t="s">
        <v>1294</v>
      </c>
      <c r="D4296" s="91" t="s">
        <v>26189</v>
      </c>
      <c r="E4296" s="91" t="s">
        <v>17307</v>
      </c>
      <c r="F4296" s="91" t="s">
        <v>26190</v>
      </c>
      <c r="G4296" s="91"/>
    </row>
    <row r="4297">
      <c r="A4297" s="9" t="s">
        <v>687</v>
      </c>
      <c r="B4297" s="18" t="s">
        <v>1306</v>
      </c>
      <c r="C4297" s="9" t="s">
        <v>1307</v>
      </c>
      <c r="D4297" s="91" t="s">
        <v>26191</v>
      </c>
      <c r="E4297" s="91"/>
      <c r="F4297" s="91" t="s">
        <v>26180</v>
      </c>
      <c r="G4297" s="91"/>
    </row>
    <row r="4298">
      <c r="A4298" s="9" t="s">
        <v>687</v>
      </c>
      <c r="B4298" s="18" t="s">
        <v>1306</v>
      </c>
      <c r="C4298" s="9" t="s">
        <v>1307</v>
      </c>
      <c r="D4298" s="91" t="s">
        <v>22979</v>
      </c>
      <c r="E4298" s="91"/>
      <c r="F4298" s="91" t="s">
        <v>26180</v>
      </c>
      <c r="G4298" s="91"/>
    </row>
    <row r="4299">
      <c r="A4299" s="9" t="s">
        <v>687</v>
      </c>
      <c r="B4299" s="18" t="s">
        <v>693</v>
      </c>
      <c r="C4299" s="9"/>
      <c r="D4299" s="9" t="s">
        <v>26192</v>
      </c>
      <c r="E4299" s="91" t="s">
        <v>11153</v>
      </c>
      <c r="F4299" s="91" t="s">
        <v>26193</v>
      </c>
      <c r="G4299" s="91"/>
    </row>
    <row r="4300">
      <c r="A4300" s="9" t="s">
        <v>687</v>
      </c>
      <c r="B4300" s="18" t="s">
        <v>693</v>
      </c>
      <c r="C4300" s="9" t="s">
        <v>958</v>
      </c>
      <c r="D4300" s="9" t="s">
        <v>1606</v>
      </c>
      <c r="E4300" s="91"/>
      <c r="F4300" s="91" t="s">
        <v>26193</v>
      </c>
      <c r="G4300" s="91"/>
    </row>
    <row r="4301">
      <c r="A4301" s="9" t="s">
        <v>687</v>
      </c>
      <c r="B4301" s="18" t="s">
        <v>693</v>
      </c>
      <c r="C4301" s="9" t="s">
        <v>694</v>
      </c>
      <c r="D4301" s="91" t="s">
        <v>26194</v>
      </c>
      <c r="E4301" s="91" t="s">
        <v>26195</v>
      </c>
      <c r="F4301" s="91" t="s">
        <v>26196</v>
      </c>
      <c r="G4301" s="91"/>
    </row>
    <row r="4302">
      <c r="A4302" s="9" t="s">
        <v>687</v>
      </c>
      <c r="B4302" s="18" t="s">
        <v>693</v>
      </c>
      <c r="C4302" s="9" t="s">
        <v>694</v>
      </c>
      <c r="D4302" s="91" t="s">
        <v>698</v>
      </c>
      <c r="E4302" s="91" t="s">
        <v>26197</v>
      </c>
      <c r="F4302" s="91" t="s">
        <v>26198</v>
      </c>
      <c r="G4302" s="91"/>
    </row>
    <row r="4303">
      <c r="A4303" s="9" t="s">
        <v>687</v>
      </c>
      <c r="B4303" s="18" t="s">
        <v>693</v>
      </c>
      <c r="C4303" s="9" t="s">
        <v>715</v>
      </c>
      <c r="D4303" s="91" t="s">
        <v>718</v>
      </c>
      <c r="E4303" s="91"/>
      <c r="F4303" s="91" t="s">
        <v>26199</v>
      </c>
      <c r="G4303" s="91"/>
    </row>
    <row r="4304">
      <c r="A4304" s="9" t="s">
        <v>687</v>
      </c>
      <c r="B4304" s="18" t="s">
        <v>693</v>
      </c>
      <c r="C4304" s="9" t="s">
        <v>26200</v>
      </c>
      <c r="D4304" s="91" t="s">
        <v>26201</v>
      </c>
      <c r="E4304" s="91"/>
      <c r="F4304" s="91" t="s">
        <v>26202</v>
      </c>
      <c r="G4304" s="91"/>
    </row>
    <row r="4305">
      <c r="A4305" s="9" t="s">
        <v>687</v>
      </c>
      <c r="B4305" s="18" t="s">
        <v>693</v>
      </c>
      <c r="C4305" s="9" t="s">
        <v>26200</v>
      </c>
      <c r="D4305" s="91" t="s">
        <v>26203</v>
      </c>
      <c r="E4305" s="91"/>
      <c r="F4305" s="91" t="s">
        <v>26202</v>
      </c>
      <c r="G4305" s="91"/>
    </row>
    <row r="4306">
      <c r="A4306" s="9" t="s">
        <v>687</v>
      </c>
      <c r="B4306" s="18" t="s">
        <v>693</v>
      </c>
      <c r="C4306" s="9" t="s">
        <v>26200</v>
      </c>
      <c r="D4306" s="91" t="s">
        <v>26204</v>
      </c>
      <c r="E4306" s="91" t="s">
        <v>24436</v>
      </c>
      <c r="F4306" s="91" t="s">
        <v>26202</v>
      </c>
      <c r="G4306" s="91"/>
    </row>
    <row r="4307">
      <c r="A4307" s="9" t="s">
        <v>687</v>
      </c>
      <c r="B4307" s="18" t="s">
        <v>693</v>
      </c>
      <c r="C4307" s="9" t="s">
        <v>26200</v>
      </c>
      <c r="D4307" s="91" t="s">
        <v>26205</v>
      </c>
      <c r="E4307" s="91"/>
      <c r="F4307" s="91" t="s">
        <v>26202</v>
      </c>
      <c r="G4307" s="91"/>
    </row>
    <row r="4308">
      <c r="A4308" s="9" t="s">
        <v>687</v>
      </c>
      <c r="B4308" s="18" t="s">
        <v>693</v>
      </c>
      <c r="C4308" s="9" t="s">
        <v>5339</v>
      </c>
      <c r="D4308" s="91" t="s">
        <v>26206</v>
      </c>
      <c r="E4308" s="91"/>
      <c r="F4308" s="91" t="s">
        <v>26193</v>
      </c>
      <c r="G4308" s="122" t="s">
        <v>1333</v>
      </c>
    </row>
    <row r="4309">
      <c r="A4309" s="9" t="s">
        <v>687</v>
      </c>
      <c r="B4309" s="18" t="s">
        <v>1638</v>
      </c>
      <c r="C4309" s="106" t="s">
        <v>7447</v>
      </c>
      <c r="D4309" s="105" t="s">
        <v>17341</v>
      </c>
      <c r="E4309" s="91"/>
      <c r="F4309" s="91" t="s">
        <v>26207</v>
      </c>
      <c r="G4309" s="122"/>
    </row>
    <row r="4310">
      <c r="A4310" s="9" t="s">
        <v>687</v>
      </c>
      <c r="B4310" s="18" t="s">
        <v>1638</v>
      </c>
      <c r="C4310" s="9" t="s">
        <v>7447</v>
      </c>
      <c r="D4310" s="91" t="s">
        <v>2725</v>
      </c>
      <c r="E4310" s="91"/>
      <c r="F4310" s="91" t="s">
        <v>23691</v>
      </c>
      <c r="G4310" s="122"/>
    </row>
    <row r="4311">
      <c r="A4311" s="9" t="s">
        <v>388</v>
      </c>
      <c r="B4311" s="18" t="s">
        <v>1006</v>
      </c>
      <c r="C4311" s="9" t="s">
        <v>2098</v>
      </c>
      <c r="D4311" s="91" t="s">
        <v>5604</v>
      </c>
      <c r="E4311" s="91" t="s">
        <v>26208</v>
      </c>
      <c r="F4311" s="91" t="s">
        <v>26180</v>
      </c>
      <c r="G4311" s="91"/>
    </row>
    <row r="4312">
      <c r="A4312" s="67" t="s">
        <v>366</v>
      </c>
    </row>
    <row r="4313">
      <c r="A4313" s="9" t="s">
        <v>326</v>
      </c>
      <c r="B4313" s="18" t="s">
        <v>4686</v>
      </c>
      <c r="C4313" s="91"/>
      <c r="D4313" s="91"/>
      <c r="E4313" s="91" t="s">
        <v>25319</v>
      </c>
      <c r="F4313" s="91" t="s">
        <v>26209</v>
      </c>
      <c r="G4313" s="91"/>
    </row>
    <row r="4314">
      <c r="A4314" s="9" t="s">
        <v>4635</v>
      </c>
      <c r="B4314" s="18" t="s">
        <v>4636</v>
      </c>
      <c r="C4314" s="91"/>
      <c r="D4314" s="91"/>
      <c r="E4314" s="91"/>
      <c r="F4314" s="91" t="s">
        <v>26210</v>
      </c>
      <c r="G4314" s="91"/>
    </row>
    <row r="4315">
      <c r="A4315" s="9" t="s">
        <v>26173</v>
      </c>
      <c r="B4315" s="18" t="s">
        <v>26176</v>
      </c>
      <c r="C4315" s="91"/>
      <c r="D4315" s="91"/>
      <c r="E4315" s="91"/>
      <c r="F4315" s="91" t="s">
        <v>26193</v>
      </c>
      <c r="G4315" s="91"/>
    </row>
    <row r="4316">
      <c r="A4316" s="9" t="s">
        <v>26211</v>
      </c>
      <c r="B4316" s="18" t="s">
        <v>26212</v>
      </c>
      <c r="C4316" s="91"/>
      <c r="D4316" s="91"/>
      <c r="E4316" s="91"/>
      <c r="F4316" s="91" t="s">
        <v>26213</v>
      </c>
      <c r="G4316" s="91"/>
    </row>
    <row r="4317">
      <c r="A4317" s="9" t="s">
        <v>26214</v>
      </c>
      <c r="B4317" s="18" t="s">
        <v>26215</v>
      </c>
      <c r="C4317" s="9"/>
      <c r="D4317" s="91"/>
      <c r="E4317" s="91"/>
      <c r="F4317" s="91" t="s">
        <v>26216</v>
      </c>
      <c r="G4317" s="91"/>
    </row>
    <row r="4318">
      <c r="A4318" s="9" t="s">
        <v>687</v>
      </c>
      <c r="B4318" s="18" t="s">
        <v>18771</v>
      </c>
      <c r="C4318" s="9"/>
      <c r="D4318" s="91"/>
      <c r="E4318" s="91" t="s">
        <v>26217</v>
      </c>
      <c r="F4318" s="91" t="s">
        <v>26175</v>
      </c>
      <c r="G4318" s="91"/>
    </row>
    <row r="4319">
      <c r="A4319" s="9" t="s">
        <v>687</v>
      </c>
      <c r="B4319" s="18" t="s">
        <v>26218</v>
      </c>
      <c r="C4319" s="9"/>
      <c r="D4319" s="91"/>
      <c r="E4319" s="91"/>
      <c r="F4319" s="91" t="s">
        <v>26219</v>
      </c>
      <c r="G4319" s="91"/>
    </row>
    <row r="4320">
      <c r="A4320" s="9" t="s">
        <v>12597</v>
      </c>
      <c r="B4320" s="18" t="s">
        <v>12598</v>
      </c>
      <c r="C4320" s="9"/>
      <c r="D4320" s="91"/>
      <c r="E4320" s="91"/>
      <c r="F4320" s="91" t="s">
        <v>26220</v>
      </c>
      <c r="G4320" s="91"/>
    </row>
    <row r="4321">
      <c r="A4321" s="352" t="s">
        <v>26221</v>
      </c>
    </row>
    <row r="4322">
      <c r="A4322" s="13" t="s">
        <v>26211</v>
      </c>
      <c r="B4322" s="189" t="s">
        <v>26212</v>
      </c>
      <c r="C4322" s="84" t="s">
        <v>26222</v>
      </c>
      <c r="D4322" s="84" t="s">
        <v>26223</v>
      </c>
      <c r="E4322" s="84" t="s">
        <v>26224</v>
      </c>
      <c r="F4322" s="84" t="s">
        <v>26225</v>
      </c>
      <c r="G4322" s="84"/>
    </row>
    <row r="4323">
      <c r="A4323" s="13" t="s">
        <v>687</v>
      </c>
      <c r="B4323" s="189" t="s">
        <v>1306</v>
      </c>
      <c r="C4323" s="84"/>
      <c r="D4323" s="84"/>
      <c r="E4323" s="84"/>
      <c r="F4323" s="84"/>
      <c r="G4323" s="84"/>
    </row>
    <row r="4324">
      <c r="A4324" s="13" t="s">
        <v>18729</v>
      </c>
      <c r="B4324" s="189" t="s">
        <v>368</v>
      </c>
      <c r="C4324" s="84"/>
      <c r="D4324" s="84"/>
      <c r="E4324" s="84" t="s">
        <v>26224</v>
      </c>
      <c r="F4324" s="84"/>
      <c r="G4324" s="84"/>
    </row>
    <row r="4325">
      <c r="A4325" s="13" t="s">
        <v>388</v>
      </c>
      <c r="B4325" s="189" t="s">
        <v>1006</v>
      </c>
      <c r="C4325" s="84" t="s">
        <v>2084</v>
      </c>
      <c r="D4325" s="84" t="s">
        <v>26226</v>
      </c>
      <c r="E4325" s="84"/>
      <c r="F4325" s="84" t="s">
        <v>26227</v>
      </c>
      <c r="G4325" s="84"/>
    </row>
    <row r="4326">
      <c r="A4326" s="13" t="s">
        <v>3453</v>
      </c>
      <c r="B4326" s="189" t="s">
        <v>368</v>
      </c>
      <c r="C4326" s="84"/>
      <c r="D4326" s="84"/>
      <c r="E4326" s="84" t="s">
        <v>26224</v>
      </c>
      <c r="F4326" s="84"/>
      <c r="G4326" s="84"/>
    </row>
    <row r="4327">
      <c r="A4327" s="17"/>
    </row>
    <row r="4328">
      <c r="A4328" s="15"/>
    </row>
    <row r="4331">
      <c r="A4331" s="17"/>
    </row>
    <row r="4332">
      <c r="A4332" s="38" t="s">
        <v>19857</v>
      </c>
    </row>
    <row r="4333">
      <c r="A4333" s="1"/>
    </row>
    <row r="4334">
      <c r="A4334" s="1" t="s">
        <v>26228</v>
      </c>
    </row>
    <row r="4335">
      <c r="A4335" s="9" t="s">
        <v>316</v>
      </c>
      <c r="B4335" s="18" t="s">
        <v>1446</v>
      </c>
      <c r="C4335" s="9"/>
      <c r="D4335" s="91"/>
      <c r="E4335" s="91"/>
      <c r="F4335" s="91" t="s">
        <v>26229</v>
      </c>
      <c r="G4335" s="91"/>
    </row>
    <row r="4336">
      <c r="A4336" s="9" t="s">
        <v>5496</v>
      </c>
      <c r="B4336" s="18" t="s">
        <v>26230</v>
      </c>
      <c r="C4336" s="9" t="s">
        <v>13593</v>
      </c>
      <c r="D4336" s="91" t="s">
        <v>18889</v>
      </c>
      <c r="E4336" s="91"/>
      <c r="F4336" s="91" t="s">
        <v>26231</v>
      </c>
      <c r="G4336" s="91"/>
    </row>
    <row r="4337">
      <c r="A4337" s="9" t="s">
        <v>248</v>
      </c>
      <c r="B4337" s="18" t="s">
        <v>9851</v>
      </c>
      <c r="C4337" s="9" t="s">
        <v>4509</v>
      </c>
      <c r="D4337" s="91" t="s">
        <v>15261</v>
      </c>
      <c r="E4337" s="91"/>
      <c r="F4337" s="91" t="s">
        <v>26232</v>
      </c>
      <c r="G4337" s="91"/>
    </row>
    <row r="4338">
      <c r="A4338" s="9" t="s">
        <v>248</v>
      </c>
      <c r="B4338" s="18" t="s">
        <v>9851</v>
      </c>
      <c r="C4338" s="9" t="s">
        <v>13084</v>
      </c>
      <c r="D4338" s="91" t="s">
        <v>26233</v>
      </c>
      <c r="E4338" s="91"/>
      <c r="F4338" s="91" t="s">
        <v>26232</v>
      </c>
      <c r="G4338" s="91"/>
    </row>
    <row r="4339">
      <c r="A4339" s="9" t="s">
        <v>248</v>
      </c>
      <c r="B4339" s="18" t="s">
        <v>9851</v>
      </c>
      <c r="C4339" s="9" t="s">
        <v>13084</v>
      </c>
      <c r="D4339" s="91" t="s">
        <v>26234</v>
      </c>
      <c r="E4339" s="91"/>
      <c r="F4339" s="91" t="s">
        <v>26232</v>
      </c>
      <c r="G4339" s="91"/>
    </row>
    <row r="4340">
      <c r="A4340" s="9" t="s">
        <v>248</v>
      </c>
      <c r="B4340" s="18" t="s">
        <v>9851</v>
      </c>
      <c r="C4340" s="9" t="s">
        <v>10713</v>
      </c>
      <c r="D4340" s="91" t="s">
        <v>10714</v>
      </c>
      <c r="E4340" s="91" t="s">
        <v>5064</v>
      </c>
      <c r="F4340" s="91" t="s">
        <v>26232</v>
      </c>
      <c r="G4340" s="91"/>
    </row>
    <row r="4341">
      <c r="A4341" s="9" t="s">
        <v>19139</v>
      </c>
      <c r="B4341" s="18" t="s">
        <v>10544</v>
      </c>
      <c r="C4341" s="9" t="s">
        <v>7182</v>
      </c>
      <c r="D4341" s="9" t="s">
        <v>26235</v>
      </c>
      <c r="E4341" s="9"/>
      <c r="F4341" s="9" t="s">
        <v>26236</v>
      </c>
      <c r="G4341" s="9"/>
    </row>
    <row r="4342">
      <c r="A4342" s="9" t="s">
        <v>19139</v>
      </c>
      <c r="B4342" s="18" t="s">
        <v>14818</v>
      </c>
      <c r="C4342" s="9"/>
      <c r="D4342" s="91" t="s">
        <v>26237</v>
      </c>
      <c r="E4342" s="91" t="s">
        <v>26238</v>
      </c>
      <c r="F4342" s="91" t="s">
        <v>26232</v>
      </c>
      <c r="G4342" s="91"/>
    </row>
    <row r="4343">
      <c r="A4343" s="9" t="s">
        <v>19139</v>
      </c>
      <c r="B4343" s="18" t="s">
        <v>14575</v>
      </c>
      <c r="C4343" s="9"/>
      <c r="D4343" s="91" t="s">
        <v>26239</v>
      </c>
      <c r="E4343" s="91"/>
      <c r="F4343" s="91" t="s">
        <v>26240</v>
      </c>
      <c r="G4343" s="91"/>
    </row>
    <row r="4344">
      <c r="A4344" s="1" t="s">
        <v>26241</v>
      </c>
    </row>
    <row r="4345">
      <c r="A4345" s="9" t="s">
        <v>230</v>
      </c>
      <c r="B4345" s="18" t="s">
        <v>6370</v>
      </c>
      <c r="C4345" s="9" t="s">
        <v>244</v>
      </c>
      <c r="D4345" s="9" t="s">
        <v>14124</v>
      </c>
      <c r="E4345" s="9"/>
      <c r="F4345" s="9" t="s">
        <v>5770</v>
      </c>
      <c r="G4345" s="9"/>
    </row>
    <row r="4346">
      <c r="A4346" s="9" t="s">
        <v>388</v>
      </c>
      <c r="B4346" s="18" t="s">
        <v>389</v>
      </c>
      <c r="C4346" s="9" t="s">
        <v>19430</v>
      </c>
      <c r="D4346" s="9" t="s">
        <v>26242</v>
      </c>
      <c r="E4346" s="9"/>
      <c r="F4346" s="9" t="s">
        <v>26243</v>
      </c>
      <c r="G4346" s="9"/>
    </row>
    <row r="4347">
      <c r="A4347" s="9" t="s">
        <v>388</v>
      </c>
      <c r="B4347" s="18" t="s">
        <v>14818</v>
      </c>
      <c r="C4347" s="9"/>
      <c r="D4347" s="9" t="s">
        <v>26244</v>
      </c>
      <c r="E4347" s="9"/>
      <c r="F4347" s="9" t="s">
        <v>26245</v>
      </c>
      <c r="G4347" s="9"/>
    </row>
    <row r="4348">
      <c r="A4348" s="9" t="s">
        <v>388</v>
      </c>
      <c r="B4348" s="18" t="s">
        <v>1010</v>
      </c>
      <c r="C4348" s="9" t="s">
        <v>11832</v>
      </c>
      <c r="D4348" s="9" t="s">
        <v>26246</v>
      </c>
      <c r="E4348" s="9"/>
      <c r="F4348" s="9" t="s">
        <v>26247</v>
      </c>
      <c r="G4348" s="9"/>
    </row>
    <row r="4349">
      <c r="A4349" s="1" t="s">
        <v>26248</v>
      </c>
      <c r="B4349" s="1"/>
      <c r="C4349" s="1"/>
      <c r="D4349" s="1"/>
      <c r="E4349" s="1"/>
      <c r="F4349" s="1"/>
      <c r="G4349" s="1"/>
    </row>
    <row r="4350">
      <c r="A4350" s="9" t="s">
        <v>4540</v>
      </c>
      <c r="B4350" s="18" t="s">
        <v>5030</v>
      </c>
      <c r="C4350" s="9"/>
      <c r="D4350" s="9"/>
      <c r="E4350" s="9" t="s">
        <v>26249</v>
      </c>
      <c r="F4350" s="9"/>
      <c r="G4350" s="9"/>
    </row>
    <row r="4351">
      <c r="A4351" s="9" t="s">
        <v>326</v>
      </c>
      <c r="B4351" s="18" t="s">
        <v>658</v>
      </c>
      <c r="C4351" s="9"/>
      <c r="D4351" s="9"/>
      <c r="E4351" s="9" t="s">
        <v>5234</v>
      </c>
      <c r="F4351" s="9"/>
      <c r="G4351" s="9"/>
    </row>
    <row r="4352">
      <c r="A4352" s="9" t="s">
        <v>326</v>
      </c>
      <c r="B4352" s="18" t="s">
        <v>658</v>
      </c>
      <c r="C4352" s="9"/>
      <c r="D4352" s="9"/>
      <c r="E4352" s="9" t="s">
        <v>26250</v>
      </c>
      <c r="F4352" s="9"/>
      <c r="G4352" s="9"/>
    </row>
    <row r="4353">
      <c r="A4353" s="9" t="s">
        <v>326</v>
      </c>
      <c r="B4353" s="18" t="s">
        <v>16380</v>
      </c>
      <c r="C4353" s="9"/>
      <c r="D4353" s="9"/>
      <c r="E4353" s="9"/>
      <c r="F4353" s="9"/>
      <c r="G4353" s="9"/>
    </row>
    <row r="4354">
      <c r="A4354" s="9" t="s">
        <v>6685</v>
      </c>
      <c r="B4354" s="18" t="s">
        <v>6686</v>
      </c>
      <c r="C4354" s="9"/>
      <c r="D4354" s="9" t="s">
        <v>26251</v>
      </c>
      <c r="E4354" s="9"/>
      <c r="F4354" s="9"/>
      <c r="G4354" s="9"/>
    </row>
    <row r="4355">
      <c r="A4355" s="9" t="s">
        <v>248</v>
      </c>
      <c r="B4355" s="18" t="s">
        <v>9851</v>
      </c>
      <c r="C4355" s="9"/>
      <c r="D4355" s="9"/>
      <c r="E4355" s="9" t="s">
        <v>26252</v>
      </c>
      <c r="F4355" s="9"/>
      <c r="G4355" s="9"/>
    </row>
    <row r="4356">
      <c r="A4356" s="9" t="s">
        <v>248</v>
      </c>
      <c r="B4356" s="18" t="s">
        <v>9851</v>
      </c>
      <c r="C4356" s="9"/>
      <c r="D4356" s="9"/>
      <c r="E4356" s="9" t="s">
        <v>26253</v>
      </c>
      <c r="F4356" s="9"/>
      <c r="G4356" s="9"/>
    </row>
    <row r="4357">
      <c r="A4357" s="9" t="s">
        <v>388</v>
      </c>
      <c r="B4357" s="18" t="s">
        <v>14818</v>
      </c>
      <c r="C4357" s="9"/>
      <c r="D4357" s="9"/>
      <c r="E4357" s="9"/>
      <c r="F4357" s="9"/>
      <c r="G4357" s="9"/>
    </row>
    <row r="4358">
      <c r="A4358" s="9" t="s">
        <v>1107</v>
      </c>
      <c r="B4358" s="18" t="s">
        <v>1108</v>
      </c>
      <c r="C4358" s="9"/>
      <c r="D4358" s="9"/>
      <c r="E4358" s="9" t="s">
        <v>5272</v>
      </c>
      <c r="F4358" s="9"/>
      <c r="G4358" s="9"/>
    </row>
    <row r="4359">
      <c r="A4359" s="1" t="s">
        <v>26254</v>
      </c>
    </row>
    <row r="4360">
      <c r="A4360" s="9" t="s">
        <v>326</v>
      </c>
      <c r="B4360" s="18" t="s">
        <v>658</v>
      </c>
      <c r="C4360" s="9"/>
      <c r="D4360" s="91"/>
      <c r="E4360" s="91"/>
      <c r="F4360" s="91"/>
      <c r="G4360" s="91"/>
    </row>
    <row r="4361">
      <c r="A4361" s="1" t="s">
        <v>26255</v>
      </c>
    </row>
    <row r="4362">
      <c r="A4362" s="9" t="s">
        <v>4788</v>
      </c>
      <c r="B4362" s="18" t="s">
        <v>5289</v>
      </c>
      <c r="C4362" s="9" t="s">
        <v>26256</v>
      </c>
      <c r="D4362" s="91" t="s">
        <v>7236</v>
      </c>
      <c r="E4362" s="91"/>
      <c r="F4362" s="91" t="s">
        <v>26257</v>
      </c>
      <c r="G4362" s="91"/>
    </row>
    <row r="4363">
      <c r="A4363" s="9" t="s">
        <v>4788</v>
      </c>
      <c r="B4363" s="18" t="s">
        <v>5289</v>
      </c>
      <c r="C4363" s="9" t="s">
        <v>5290</v>
      </c>
      <c r="D4363" s="91" t="s">
        <v>5293</v>
      </c>
      <c r="E4363" s="91"/>
      <c r="F4363" s="91" t="s">
        <v>26258</v>
      </c>
      <c r="G4363" s="91"/>
    </row>
    <row r="4364">
      <c r="A4364" s="9" t="s">
        <v>4788</v>
      </c>
      <c r="B4364" s="18" t="s">
        <v>5289</v>
      </c>
      <c r="C4364" s="9" t="s">
        <v>26259</v>
      </c>
      <c r="D4364" s="91" t="s">
        <v>26260</v>
      </c>
      <c r="E4364" s="91"/>
      <c r="F4364" s="91" t="s">
        <v>26261</v>
      </c>
      <c r="G4364" s="91"/>
    </row>
    <row r="4365">
      <c r="A4365" s="9" t="s">
        <v>4788</v>
      </c>
      <c r="B4365" s="18" t="s">
        <v>5289</v>
      </c>
      <c r="C4365" s="9"/>
      <c r="D4365" s="91"/>
      <c r="E4365" s="91" t="s">
        <v>26262</v>
      </c>
      <c r="F4365" s="91" t="s">
        <v>26263</v>
      </c>
      <c r="G4365" s="91"/>
    </row>
    <row r="4366">
      <c r="A4366" s="9" t="s">
        <v>4788</v>
      </c>
      <c r="B4366" s="18" t="s">
        <v>7260</v>
      </c>
      <c r="C4366" s="9" t="s">
        <v>10193</v>
      </c>
      <c r="D4366" s="91" t="s">
        <v>15448</v>
      </c>
      <c r="E4366" s="91" t="s">
        <v>4362</v>
      </c>
      <c r="F4366" s="91" t="s">
        <v>26263</v>
      </c>
      <c r="G4366" s="91"/>
    </row>
    <row r="4367">
      <c r="A4367" s="9" t="s">
        <v>4788</v>
      </c>
      <c r="B4367" s="18" t="s">
        <v>7260</v>
      </c>
      <c r="C4367" s="9" t="s">
        <v>8196</v>
      </c>
      <c r="D4367" s="91" t="s">
        <v>26264</v>
      </c>
      <c r="E4367" s="91"/>
      <c r="F4367" s="91" t="s">
        <v>26265</v>
      </c>
      <c r="G4367" s="91"/>
    </row>
    <row r="4368">
      <c r="A4368" s="9" t="s">
        <v>4788</v>
      </c>
      <c r="B4368" s="18" t="s">
        <v>7260</v>
      </c>
      <c r="C4368" s="9"/>
      <c r="D4368" s="91"/>
      <c r="E4368" s="91" t="s">
        <v>4310</v>
      </c>
      <c r="F4368" s="91" t="s">
        <v>26263</v>
      </c>
      <c r="G4368" s="91"/>
    </row>
    <row r="4369">
      <c r="A4369" s="9" t="s">
        <v>316</v>
      </c>
      <c r="B4369" s="18" t="s">
        <v>26266</v>
      </c>
      <c r="C4369" s="9"/>
      <c r="D4369" s="91"/>
      <c r="E4369" s="91" t="s">
        <v>10347</v>
      </c>
      <c r="F4369" s="91" t="s">
        <v>26267</v>
      </c>
      <c r="G4369" s="91"/>
    </row>
    <row r="4370">
      <c r="A4370" s="9" t="s">
        <v>316</v>
      </c>
      <c r="B4370" s="18" t="s">
        <v>4803</v>
      </c>
      <c r="C4370" s="9" t="s">
        <v>26268</v>
      </c>
      <c r="D4370" s="91" t="s">
        <v>26269</v>
      </c>
      <c r="E4370" s="91"/>
      <c r="F4370" s="91" t="s">
        <v>26270</v>
      </c>
      <c r="G4370" s="91"/>
    </row>
    <row r="4371">
      <c r="A4371" s="9" t="s">
        <v>326</v>
      </c>
      <c r="B4371" s="18" t="s">
        <v>1215</v>
      </c>
      <c r="C4371" s="9" t="s">
        <v>1216</v>
      </c>
      <c r="D4371" s="91" t="s">
        <v>1217</v>
      </c>
      <c r="E4371" s="91"/>
      <c r="F4371" s="91" t="s">
        <v>26271</v>
      </c>
      <c r="G4371" s="91"/>
    </row>
    <row r="4372">
      <c r="A4372" s="9" t="s">
        <v>326</v>
      </c>
      <c r="B4372" s="18" t="s">
        <v>658</v>
      </c>
      <c r="C4372" s="9" t="s">
        <v>2544</v>
      </c>
      <c r="D4372" s="91" t="s">
        <v>5190</v>
      </c>
      <c r="E4372" s="91"/>
      <c r="F4372" s="91" t="s">
        <v>26272</v>
      </c>
      <c r="G4372" s="91"/>
    </row>
    <row r="4373">
      <c r="A4373" s="9" t="s">
        <v>326</v>
      </c>
      <c r="B4373" s="18" t="s">
        <v>658</v>
      </c>
      <c r="C4373" s="9" t="s">
        <v>1244</v>
      </c>
      <c r="D4373" s="91" t="s">
        <v>1245</v>
      </c>
      <c r="E4373" s="91"/>
      <c r="F4373" s="91" t="s">
        <v>26273</v>
      </c>
      <c r="G4373" s="91"/>
    </row>
    <row r="4374">
      <c r="A4374" s="9" t="s">
        <v>326</v>
      </c>
      <c r="B4374" s="18" t="s">
        <v>658</v>
      </c>
      <c r="C4374" s="9" t="s">
        <v>16028</v>
      </c>
      <c r="D4374" s="91" t="s">
        <v>16029</v>
      </c>
      <c r="E4374" s="91"/>
      <c r="F4374" s="91" t="s">
        <v>26274</v>
      </c>
      <c r="G4374" s="91"/>
    </row>
    <row r="4375">
      <c r="A4375" s="9" t="s">
        <v>326</v>
      </c>
      <c r="B4375" s="18" t="s">
        <v>658</v>
      </c>
      <c r="C4375" s="9" t="s">
        <v>1246</v>
      </c>
      <c r="D4375" s="91" t="s">
        <v>26275</v>
      </c>
      <c r="E4375" s="91"/>
      <c r="F4375" s="91" t="s">
        <v>26276</v>
      </c>
      <c r="G4375" s="91"/>
    </row>
    <row r="4376">
      <c r="A4376" s="9" t="s">
        <v>326</v>
      </c>
      <c r="B4376" s="18" t="s">
        <v>658</v>
      </c>
      <c r="C4376" s="9" t="s">
        <v>1246</v>
      </c>
      <c r="D4376" s="91" t="s">
        <v>1247</v>
      </c>
      <c r="E4376" s="91"/>
      <c r="F4376" s="91" t="s">
        <v>26277</v>
      </c>
      <c r="G4376" s="91"/>
    </row>
    <row r="4377">
      <c r="A4377" s="9" t="s">
        <v>326</v>
      </c>
      <c r="B4377" s="18" t="s">
        <v>658</v>
      </c>
      <c r="C4377" s="9" t="s">
        <v>872</v>
      </c>
      <c r="D4377" s="91" t="s">
        <v>1313</v>
      </c>
      <c r="E4377" s="91"/>
      <c r="F4377" s="91" t="s">
        <v>26278</v>
      </c>
      <c r="G4377" s="91"/>
    </row>
    <row r="4378">
      <c r="A4378" s="9" t="s">
        <v>326</v>
      </c>
      <c r="B4378" s="18" t="s">
        <v>658</v>
      </c>
      <c r="C4378" s="9" t="s">
        <v>872</v>
      </c>
      <c r="D4378" s="91" t="s">
        <v>660</v>
      </c>
      <c r="E4378" s="91"/>
      <c r="F4378" s="91" t="s">
        <v>26279</v>
      </c>
      <c r="G4378" s="91"/>
    </row>
    <row r="4379">
      <c r="A4379" s="9" t="s">
        <v>326</v>
      </c>
      <c r="B4379" s="18" t="s">
        <v>658</v>
      </c>
      <c r="C4379" s="9" t="s">
        <v>872</v>
      </c>
      <c r="D4379" s="91" t="s">
        <v>26280</v>
      </c>
      <c r="E4379" s="91"/>
      <c r="F4379" s="91" t="s">
        <v>26281</v>
      </c>
      <c r="G4379" s="91"/>
    </row>
    <row r="4380">
      <c r="A4380" s="9" t="s">
        <v>3979</v>
      </c>
      <c r="B4380" s="18" t="s">
        <v>3980</v>
      </c>
      <c r="C4380" s="9"/>
      <c r="D4380" s="91" t="s">
        <v>10304</v>
      </c>
      <c r="E4380" s="91" t="s">
        <v>26282</v>
      </c>
      <c r="F4380" s="91" t="s">
        <v>26283</v>
      </c>
      <c r="G4380" s="91"/>
    </row>
    <row r="4381">
      <c r="A4381" s="9" t="s">
        <v>687</v>
      </c>
      <c r="B4381" s="18" t="s">
        <v>693</v>
      </c>
      <c r="C4381" s="9" t="s">
        <v>715</v>
      </c>
      <c r="D4381" s="91" t="s">
        <v>1313</v>
      </c>
      <c r="E4381" s="91"/>
      <c r="F4381" s="91" t="s">
        <v>26284</v>
      </c>
      <c r="G4381" s="91"/>
    </row>
    <row r="4382">
      <c r="A4382" s="9" t="s">
        <v>687</v>
      </c>
      <c r="B4382" s="18" t="s">
        <v>693</v>
      </c>
      <c r="C4382" s="9" t="s">
        <v>694</v>
      </c>
      <c r="D4382" s="91" t="s">
        <v>4647</v>
      </c>
      <c r="E4382" s="91"/>
      <c r="F4382" s="91" t="s">
        <v>26285</v>
      </c>
      <c r="G4382" s="91"/>
    </row>
    <row r="4383">
      <c r="A4383" s="9" t="s">
        <v>687</v>
      </c>
      <c r="B4383" s="18" t="s">
        <v>693</v>
      </c>
      <c r="C4383" s="9"/>
      <c r="D4383" s="91" t="s">
        <v>1624</v>
      </c>
      <c r="E4383" s="91"/>
      <c r="F4383" s="91" t="s">
        <v>26286</v>
      </c>
      <c r="G4383" s="91"/>
    </row>
    <row r="4384">
      <c r="A4384" s="9" t="s">
        <v>248</v>
      </c>
      <c r="B4384" s="18" t="s">
        <v>4496</v>
      </c>
      <c r="C4384" s="9" t="s">
        <v>5067</v>
      </c>
      <c r="D4384" s="91" t="s">
        <v>5133</v>
      </c>
      <c r="E4384" s="91" t="s">
        <v>26287</v>
      </c>
      <c r="F4384" s="91" t="s">
        <v>26288</v>
      </c>
      <c r="G4384" s="91"/>
    </row>
    <row r="4385">
      <c r="A4385" s="9" t="s">
        <v>248</v>
      </c>
      <c r="B4385" s="18" t="s">
        <v>368</v>
      </c>
      <c r="C4385" s="9"/>
      <c r="D4385" s="91"/>
      <c r="E4385" s="91" t="s">
        <v>26289</v>
      </c>
      <c r="F4385" s="91" t="s">
        <v>26290</v>
      </c>
      <c r="G4385" s="91"/>
    </row>
    <row r="4386">
      <c r="A4386" s="9" t="s">
        <v>388</v>
      </c>
      <c r="B4386" s="18" t="s">
        <v>1347</v>
      </c>
      <c r="C4386" s="9" t="s">
        <v>1645</v>
      </c>
      <c r="D4386" s="91" t="s">
        <v>1646</v>
      </c>
      <c r="E4386" s="91"/>
      <c r="F4386" s="91" t="s">
        <v>26276</v>
      </c>
      <c r="G4386" s="91"/>
    </row>
    <row r="4387">
      <c r="A4387" s="9" t="s">
        <v>388</v>
      </c>
      <c r="B4387" s="18" t="s">
        <v>1347</v>
      </c>
      <c r="C4387" s="9" t="s">
        <v>1348</v>
      </c>
      <c r="D4387" s="91" t="s">
        <v>26244</v>
      </c>
      <c r="E4387" s="91"/>
      <c r="F4387" s="91" t="s">
        <v>26270</v>
      </c>
      <c r="G4387" s="91"/>
    </row>
    <row r="4388">
      <c r="A4388" s="9" t="s">
        <v>388</v>
      </c>
      <c r="B4388" s="18" t="s">
        <v>1006</v>
      </c>
      <c r="C4388" s="9" t="s">
        <v>2095</v>
      </c>
      <c r="D4388" s="91" t="s">
        <v>26291</v>
      </c>
      <c r="E4388" s="91"/>
      <c r="F4388" s="91" t="s">
        <v>26292</v>
      </c>
      <c r="G4388" s="91"/>
    </row>
    <row r="4389">
      <c r="A4389" s="9" t="s">
        <v>388</v>
      </c>
      <c r="B4389" s="18" t="s">
        <v>1006</v>
      </c>
      <c r="C4389" s="9"/>
      <c r="D4389" s="91" t="s">
        <v>26293</v>
      </c>
      <c r="E4389" s="91"/>
      <c r="F4389" s="91" t="s">
        <v>26294</v>
      </c>
      <c r="G4389" s="91"/>
    </row>
    <row r="4390">
      <c r="A4390" s="9" t="s">
        <v>388</v>
      </c>
      <c r="B4390" s="18" t="s">
        <v>1006</v>
      </c>
      <c r="C4390" s="9"/>
      <c r="D4390" s="91" t="s">
        <v>26295</v>
      </c>
      <c r="E4390" s="91"/>
      <c r="F4390" s="91" t="s">
        <v>26294</v>
      </c>
      <c r="G4390" s="91"/>
    </row>
    <row r="4391">
      <c r="A4391" s="9" t="s">
        <v>388</v>
      </c>
      <c r="B4391" s="18" t="s">
        <v>1006</v>
      </c>
      <c r="C4391" s="9"/>
      <c r="D4391" s="91" t="s">
        <v>26296</v>
      </c>
      <c r="E4391" s="91"/>
      <c r="F4391" s="91" t="s">
        <v>26267</v>
      </c>
      <c r="G4391" s="91"/>
    </row>
    <row r="4392">
      <c r="A4392" s="9" t="s">
        <v>388</v>
      </c>
      <c r="B4392" s="18" t="s">
        <v>1006</v>
      </c>
      <c r="C4392" s="9"/>
      <c r="D4392" s="91"/>
      <c r="E4392" s="91"/>
      <c r="F4392" s="91" t="s">
        <v>26267</v>
      </c>
      <c r="G4392" s="91"/>
    </row>
    <row r="4393">
      <c r="A4393" s="9" t="s">
        <v>388</v>
      </c>
      <c r="B4393" s="18" t="s">
        <v>1010</v>
      </c>
      <c r="C4393" s="9"/>
      <c r="D4393" s="91"/>
      <c r="E4393" s="91" t="s">
        <v>26297</v>
      </c>
      <c r="F4393" s="91" t="s">
        <v>26298</v>
      </c>
      <c r="G4393" s="91"/>
    </row>
    <row r="4394">
      <c r="A4394" s="9" t="s">
        <v>388</v>
      </c>
      <c r="B4394" s="18" t="s">
        <v>1010</v>
      </c>
      <c r="C4394" s="9" t="s">
        <v>1723</v>
      </c>
      <c r="D4394" s="91" t="s">
        <v>4861</v>
      </c>
      <c r="E4394" s="91"/>
      <c r="F4394" s="91" t="s">
        <v>26294</v>
      </c>
      <c r="G4394" s="91"/>
    </row>
    <row r="4395">
      <c r="A4395" s="9" t="s">
        <v>388</v>
      </c>
      <c r="B4395" s="18" t="s">
        <v>1010</v>
      </c>
      <c r="C4395" s="9" t="s">
        <v>7518</v>
      </c>
      <c r="D4395" s="91" t="s">
        <v>1651</v>
      </c>
      <c r="E4395" s="91"/>
      <c r="F4395" s="91" t="s">
        <v>26299</v>
      </c>
      <c r="G4395" s="91"/>
    </row>
    <row r="4396">
      <c r="A4396" s="9" t="s">
        <v>388</v>
      </c>
      <c r="B4396" s="18" t="s">
        <v>1010</v>
      </c>
      <c r="C4396" s="9" t="s">
        <v>11406</v>
      </c>
      <c r="D4396" s="91" t="s">
        <v>26300</v>
      </c>
      <c r="E4396" s="91"/>
      <c r="F4396" s="91" t="s">
        <v>26301</v>
      </c>
      <c r="G4396" s="91"/>
    </row>
    <row r="4397">
      <c r="A4397" s="9" t="s">
        <v>388</v>
      </c>
      <c r="B4397" s="18" t="s">
        <v>1010</v>
      </c>
      <c r="C4397" s="9" t="s">
        <v>10096</v>
      </c>
      <c r="D4397" s="91" t="s">
        <v>21626</v>
      </c>
      <c r="E4397" s="91"/>
      <c r="F4397" s="91" t="s">
        <v>26302</v>
      </c>
      <c r="G4397" s="91"/>
    </row>
    <row r="4398">
      <c r="A4398" s="9" t="s">
        <v>388</v>
      </c>
      <c r="B4398" s="18" t="s">
        <v>1010</v>
      </c>
      <c r="C4398" s="9" t="s">
        <v>2164</v>
      </c>
      <c r="D4398" s="91" t="s">
        <v>26303</v>
      </c>
      <c r="E4398" s="91"/>
      <c r="F4398" s="91" t="s">
        <v>26294</v>
      </c>
      <c r="G4398" s="91"/>
    </row>
    <row r="4399">
      <c r="A4399" s="9" t="s">
        <v>388</v>
      </c>
      <c r="B4399" s="18" t="s">
        <v>1010</v>
      </c>
      <c r="C4399" s="9" t="s">
        <v>2167</v>
      </c>
      <c r="D4399" s="91" t="s">
        <v>5378</v>
      </c>
      <c r="E4399" s="91"/>
      <c r="F4399" s="91" t="s">
        <v>26294</v>
      </c>
      <c r="G4399" s="91"/>
    </row>
    <row r="4400">
      <c r="A4400" s="9" t="s">
        <v>388</v>
      </c>
      <c r="B4400" s="18" t="s">
        <v>1010</v>
      </c>
      <c r="C4400" s="9" t="s">
        <v>2167</v>
      </c>
      <c r="D4400" s="91" t="s">
        <v>2168</v>
      </c>
      <c r="E4400" s="91"/>
      <c r="F4400" s="91" t="s">
        <v>26294</v>
      </c>
      <c r="G4400" s="91"/>
    </row>
    <row r="4401">
      <c r="A4401" s="9" t="s">
        <v>388</v>
      </c>
      <c r="B4401" s="18" t="s">
        <v>1010</v>
      </c>
      <c r="C4401" s="9" t="s">
        <v>2172</v>
      </c>
      <c r="D4401" s="91" t="s">
        <v>2173</v>
      </c>
      <c r="E4401" s="91"/>
      <c r="F4401" s="91" t="s">
        <v>26294</v>
      </c>
      <c r="G4401" s="91"/>
    </row>
    <row r="4402">
      <c r="A4402" s="9" t="s">
        <v>388</v>
      </c>
      <c r="B4402" s="18" t="s">
        <v>1010</v>
      </c>
      <c r="C4402" s="9" t="s">
        <v>7539</v>
      </c>
      <c r="D4402" s="91" t="s">
        <v>11133</v>
      </c>
      <c r="E4402" s="91"/>
      <c r="F4402" s="91" t="s">
        <v>26276</v>
      </c>
      <c r="G4402" s="91"/>
    </row>
    <row r="4403">
      <c r="A4403" s="9" t="s">
        <v>388</v>
      </c>
      <c r="B4403" s="18" t="s">
        <v>1392</v>
      </c>
      <c r="C4403" s="9" t="s">
        <v>10275</v>
      </c>
      <c r="D4403" s="89" t="s">
        <v>2243</v>
      </c>
      <c r="E4403" s="91"/>
      <c r="F4403" s="91" t="s">
        <v>26267</v>
      </c>
      <c r="G4403" s="91"/>
    </row>
    <row r="4404">
      <c r="A4404" s="9" t="s">
        <v>1016</v>
      </c>
      <c r="B4404" s="18" t="s">
        <v>5628</v>
      </c>
      <c r="C4404" s="9"/>
      <c r="D4404" s="89" t="s">
        <v>10121</v>
      </c>
      <c r="E4404" s="91"/>
      <c r="F4404" s="91" t="s">
        <v>26276</v>
      </c>
      <c r="G4404" s="91"/>
    </row>
    <row r="4405">
      <c r="A4405" s="9" t="s">
        <v>3354</v>
      </c>
      <c r="B4405" s="18" t="s">
        <v>26304</v>
      </c>
      <c r="C4405" s="9" t="s">
        <v>26305</v>
      </c>
      <c r="D4405" s="91" t="s">
        <v>26306</v>
      </c>
      <c r="E4405" s="91"/>
      <c r="F4405" s="91" t="s">
        <v>26307</v>
      </c>
      <c r="G4405" s="91"/>
    </row>
    <row r="4406">
      <c r="A4406" s="9" t="s">
        <v>3354</v>
      </c>
      <c r="B4406" s="18" t="s">
        <v>26304</v>
      </c>
      <c r="C4406" s="9" t="s">
        <v>26308</v>
      </c>
      <c r="D4406" s="91" t="s">
        <v>26309</v>
      </c>
      <c r="E4406" s="91"/>
      <c r="F4406" s="91" t="s">
        <v>26299</v>
      </c>
      <c r="G4406" s="91"/>
    </row>
    <row r="4407">
      <c r="A4407" s="9" t="s">
        <v>3354</v>
      </c>
      <c r="B4407" s="18" t="s">
        <v>26310</v>
      </c>
      <c r="C4407" s="9" t="s">
        <v>26311</v>
      </c>
      <c r="D4407" s="91" t="s">
        <v>26312</v>
      </c>
      <c r="E4407" s="91"/>
      <c r="F4407" s="91" t="s">
        <v>26294</v>
      </c>
      <c r="G4407" s="91"/>
    </row>
    <row r="4408">
      <c r="A4408" s="9" t="s">
        <v>3354</v>
      </c>
      <c r="B4408" s="18" t="s">
        <v>26310</v>
      </c>
      <c r="C4408" s="9" t="s">
        <v>26311</v>
      </c>
      <c r="D4408" s="91" t="s">
        <v>26313</v>
      </c>
      <c r="E4408" s="91"/>
      <c r="F4408" s="91" t="s">
        <v>26294</v>
      </c>
      <c r="G4408" s="91"/>
    </row>
    <row r="4409">
      <c r="A4409" s="9" t="s">
        <v>3354</v>
      </c>
      <c r="B4409" s="18" t="s">
        <v>26310</v>
      </c>
      <c r="C4409" s="9" t="s">
        <v>26311</v>
      </c>
      <c r="D4409" s="91" t="s">
        <v>26314</v>
      </c>
      <c r="E4409" s="91"/>
      <c r="F4409" s="91" t="s">
        <v>26294</v>
      </c>
      <c r="G4409" s="91"/>
    </row>
    <row r="4410">
      <c r="A4410" s="9" t="s">
        <v>3354</v>
      </c>
      <c r="B4410" s="18" t="s">
        <v>26310</v>
      </c>
      <c r="C4410" s="9" t="s">
        <v>26315</v>
      </c>
      <c r="D4410" s="91" t="s">
        <v>26316</v>
      </c>
      <c r="E4410" s="91"/>
      <c r="F4410" s="91" t="s">
        <v>26294</v>
      </c>
      <c r="G4410" s="91"/>
    </row>
    <row r="4411">
      <c r="A4411" s="9" t="s">
        <v>3354</v>
      </c>
      <c r="B4411" s="18" t="s">
        <v>26310</v>
      </c>
      <c r="C4411" s="9" t="s">
        <v>26317</v>
      </c>
      <c r="D4411" s="91" t="s">
        <v>26318</v>
      </c>
      <c r="E4411" s="91"/>
      <c r="F4411" s="91" t="s">
        <v>26319</v>
      </c>
      <c r="G4411" s="91"/>
    </row>
    <row r="4412">
      <c r="A4412" s="9" t="s">
        <v>1402</v>
      </c>
      <c r="B4412" s="18" t="s">
        <v>1403</v>
      </c>
      <c r="C4412" s="9"/>
      <c r="D4412" s="91"/>
      <c r="E4412" s="91" t="s">
        <v>26320</v>
      </c>
      <c r="F4412" s="91" t="s">
        <v>26299</v>
      </c>
      <c r="G4412" s="91"/>
    </row>
    <row r="4413">
      <c r="A4413" s="1" t="s">
        <v>26321</v>
      </c>
    </row>
    <row r="4414">
      <c r="A4414" s="9" t="s">
        <v>4788</v>
      </c>
      <c r="B4414" s="18" t="s">
        <v>5289</v>
      </c>
      <c r="C4414" s="9" t="s">
        <v>26322</v>
      </c>
      <c r="D4414" s="91" t="s">
        <v>7562</v>
      </c>
      <c r="E4414" s="91" t="s">
        <v>26323</v>
      </c>
      <c r="F4414" s="91" t="s">
        <v>26324</v>
      </c>
      <c r="G4414" s="91"/>
    </row>
    <row r="4415">
      <c r="A4415" s="9" t="s">
        <v>4788</v>
      </c>
      <c r="B4415" s="18" t="s">
        <v>5289</v>
      </c>
      <c r="C4415" s="9" t="s">
        <v>26325</v>
      </c>
      <c r="D4415" s="91" t="s">
        <v>6984</v>
      </c>
      <c r="E4415" s="91"/>
      <c r="F4415" s="91" t="s">
        <v>26326</v>
      </c>
      <c r="G4415" s="91"/>
    </row>
    <row r="4416">
      <c r="A4416" s="9" t="s">
        <v>4788</v>
      </c>
      <c r="B4416" s="18" t="s">
        <v>5289</v>
      </c>
      <c r="C4416" s="9"/>
      <c r="D4416" s="91"/>
      <c r="E4416" s="91" t="s">
        <v>26327</v>
      </c>
      <c r="F4416" s="91" t="s">
        <v>26326</v>
      </c>
      <c r="G4416" s="91"/>
    </row>
    <row r="4417">
      <c r="A4417" s="9" t="s">
        <v>4788</v>
      </c>
      <c r="B4417" s="18" t="s">
        <v>7260</v>
      </c>
      <c r="C4417" s="9" t="s">
        <v>10193</v>
      </c>
      <c r="D4417" s="91" t="s">
        <v>26328</v>
      </c>
      <c r="E4417" s="91"/>
      <c r="F4417" s="91" t="s">
        <v>26329</v>
      </c>
      <c r="G4417" s="91"/>
    </row>
    <row r="4418">
      <c r="A4418" s="9" t="s">
        <v>4788</v>
      </c>
      <c r="B4418" s="18" t="s">
        <v>7260</v>
      </c>
      <c r="C4418" s="9" t="s">
        <v>10193</v>
      </c>
      <c r="D4418" s="91" t="s">
        <v>26330</v>
      </c>
      <c r="E4418" s="91" t="s">
        <v>4362</v>
      </c>
      <c r="F4418" s="91" t="s">
        <v>26331</v>
      </c>
      <c r="G4418" s="91"/>
    </row>
    <row r="4419">
      <c r="A4419" s="9" t="s">
        <v>4788</v>
      </c>
      <c r="B4419" s="18" t="s">
        <v>7260</v>
      </c>
      <c r="C4419" s="9" t="s">
        <v>10193</v>
      </c>
      <c r="D4419" s="91" t="s">
        <v>26332</v>
      </c>
      <c r="E4419" s="91" t="s">
        <v>4362</v>
      </c>
      <c r="F4419" s="91" t="s">
        <v>26333</v>
      </c>
      <c r="G4419" s="91"/>
    </row>
    <row r="4420">
      <c r="A4420" s="9" t="s">
        <v>4788</v>
      </c>
      <c r="B4420" s="18" t="s">
        <v>7260</v>
      </c>
      <c r="C4420" s="9" t="s">
        <v>10193</v>
      </c>
      <c r="D4420" s="91" t="s">
        <v>26334</v>
      </c>
      <c r="E4420" s="91"/>
      <c r="F4420" s="91" t="s">
        <v>26335</v>
      </c>
      <c r="G4420" s="91"/>
    </row>
    <row r="4421">
      <c r="A4421" s="9" t="s">
        <v>4788</v>
      </c>
      <c r="B4421" s="18" t="s">
        <v>7260</v>
      </c>
      <c r="C4421" s="9" t="s">
        <v>10193</v>
      </c>
      <c r="D4421" s="91" t="s">
        <v>26336</v>
      </c>
      <c r="E4421" s="91" t="s">
        <v>26337</v>
      </c>
      <c r="F4421" s="91" t="s">
        <v>26329</v>
      </c>
      <c r="G4421" s="91"/>
    </row>
    <row r="4422">
      <c r="A4422" s="9" t="s">
        <v>4788</v>
      </c>
      <c r="B4422" s="18" t="s">
        <v>7260</v>
      </c>
      <c r="C4422" s="9" t="s">
        <v>10193</v>
      </c>
      <c r="D4422" s="91" t="s">
        <v>26338</v>
      </c>
      <c r="E4422" s="91"/>
      <c r="F4422" s="91" t="s">
        <v>26339</v>
      </c>
      <c r="G4422" s="91"/>
    </row>
    <row r="4423">
      <c r="A4423" s="9" t="s">
        <v>4788</v>
      </c>
      <c r="B4423" s="18" t="s">
        <v>7260</v>
      </c>
      <c r="C4423" s="9" t="s">
        <v>10193</v>
      </c>
      <c r="D4423" s="91" t="s">
        <v>26340</v>
      </c>
      <c r="E4423" s="91"/>
      <c r="F4423" s="91" t="s">
        <v>26339</v>
      </c>
      <c r="G4423" s="91"/>
    </row>
    <row r="4424">
      <c r="A4424" s="9" t="s">
        <v>4788</v>
      </c>
      <c r="B4424" s="18" t="s">
        <v>7260</v>
      </c>
      <c r="C4424" s="9" t="s">
        <v>10193</v>
      </c>
      <c r="D4424" s="91" t="s">
        <v>26341</v>
      </c>
      <c r="E4424" s="91"/>
      <c r="F4424" s="91" t="s">
        <v>26339</v>
      </c>
      <c r="G4424" s="91"/>
    </row>
    <row r="4425">
      <c r="A4425" s="9" t="s">
        <v>4788</v>
      </c>
      <c r="B4425" s="18" t="s">
        <v>7260</v>
      </c>
      <c r="C4425" s="9" t="s">
        <v>10193</v>
      </c>
      <c r="D4425" s="91" t="s">
        <v>26342</v>
      </c>
      <c r="E4425" s="91"/>
      <c r="F4425" s="91" t="s">
        <v>26343</v>
      </c>
      <c r="G4425" s="91"/>
    </row>
    <row r="4426">
      <c r="A4426" s="9" t="s">
        <v>4788</v>
      </c>
      <c r="B4426" s="18" t="s">
        <v>7260</v>
      </c>
      <c r="C4426" s="9" t="s">
        <v>10193</v>
      </c>
      <c r="D4426" s="91" t="s">
        <v>26344</v>
      </c>
      <c r="E4426" s="91"/>
      <c r="F4426" s="91" t="s">
        <v>26343</v>
      </c>
      <c r="G4426" s="91"/>
    </row>
    <row r="4427">
      <c r="A4427" s="9" t="s">
        <v>4788</v>
      </c>
      <c r="B4427" s="18" t="s">
        <v>7260</v>
      </c>
      <c r="C4427" s="9" t="s">
        <v>10193</v>
      </c>
      <c r="D4427" s="91" t="s">
        <v>26345</v>
      </c>
      <c r="E4427" s="91"/>
      <c r="F4427" s="91" t="s">
        <v>26346</v>
      </c>
      <c r="G4427" s="91"/>
    </row>
    <row r="4428">
      <c r="A4428" s="9" t="s">
        <v>4788</v>
      </c>
      <c r="B4428" s="18" t="s">
        <v>7260</v>
      </c>
      <c r="C4428" s="9" t="s">
        <v>10193</v>
      </c>
      <c r="D4428" s="91" t="s">
        <v>26347</v>
      </c>
      <c r="E4428" s="91"/>
      <c r="F4428" s="91" t="s">
        <v>26346</v>
      </c>
      <c r="G4428" s="91"/>
    </row>
    <row r="4429">
      <c r="A4429" s="9" t="s">
        <v>4788</v>
      </c>
      <c r="B4429" s="18" t="s">
        <v>7260</v>
      </c>
      <c r="C4429" s="9" t="s">
        <v>8190</v>
      </c>
      <c r="D4429" s="91" t="s">
        <v>26348</v>
      </c>
      <c r="E4429" s="91"/>
      <c r="F4429" s="91" t="s">
        <v>26331</v>
      </c>
      <c r="G4429" s="91"/>
    </row>
    <row r="4430">
      <c r="A4430" s="9" t="s">
        <v>4788</v>
      </c>
      <c r="B4430" s="18" t="s">
        <v>7260</v>
      </c>
      <c r="C4430" s="9" t="s">
        <v>8190</v>
      </c>
      <c r="D4430" s="91" t="s">
        <v>26349</v>
      </c>
      <c r="E4430" s="91"/>
      <c r="F4430" s="91" t="s">
        <v>26350</v>
      </c>
      <c r="G4430" s="91"/>
    </row>
    <row r="4431">
      <c r="A4431" s="9" t="s">
        <v>4788</v>
      </c>
      <c r="B4431" s="18" t="s">
        <v>7260</v>
      </c>
      <c r="C4431" s="9" t="s">
        <v>8190</v>
      </c>
      <c r="D4431" s="91" t="s">
        <v>26351</v>
      </c>
      <c r="E4431" s="91"/>
      <c r="F4431" s="91" t="s">
        <v>26331</v>
      </c>
      <c r="G4431" s="91"/>
    </row>
    <row r="4432">
      <c r="A4432" s="9" t="s">
        <v>4788</v>
      </c>
      <c r="B4432" s="18" t="s">
        <v>7260</v>
      </c>
      <c r="C4432" s="9" t="s">
        <v>8190</v>
      </c>
      <c r="D4432" s="91" t="s">
        <v>26352</v>
      </c>
      <c r="E4432" s="91" t="s">
        <v>26337</v>
      </c>
      <c r="F4432" s="91" t="s">
        <v>26353</v>
      </c>
      <c r="G4432" s="91"/>
    </row>
    <row r="4433">
      <c r="A4433" s="9" t="s">
        <v>4788</v>
      </c>
      <c r="B4433" s="18" t="s">
        <v>7260</v>
      </c>
      <c r="C4433" s="9" t="s">
        <v>7251</v>
      </c>
      <c r="D4433" s="91" t="s">
        <v>26354</v>
      </c>
      <c r="E4433" s="91"/>
      <c r="F4433" s="91" t="s">
        <v>26355</v>
      </c>
      <c r="G4433" s="91"/>
    </row>
    <row r="4434">
      <c r="A4434" s="9" t="s">
        <v>4788</v>
      </c>
      <c r="B4434" s="18" t="s">
        <v>7260</v>
      </c>
      <c r="C4434" s="9" t="s">
        <v>7251</v>
      </c>
      <c r="D4434" s="91" t="s">
        <v>26356</v>
      </c>
      <c r="E4434" s="91"/>
      <c r="F4434" s="91" t="s">
        <v>26329</v>
      </c>
      <c r="G4434" s="91"/>
    </row>
    <row r="4435">
      <c r="A4435" s="9" t="s">
        <v>4788</v>
      </c>
      <c r="B4435" s="18" t="s">
        <v>7260</v>
      </c>
      <c r="C4435" s="9" t="s">
        <v>7251</v>
      </c>
      <c r="D4435" s="91" t="s">
        <v>26357</v>
      </c>
      <c r="E4435" s="91"/>
      <c r="F4435" s="91" t="s">
        <v>26358</v>
      </c>
      <c r="G4435" s="91"/>
    </row>
    <row r="4436">
      <c r="A4436" s="9" t="s">
        <v>4788</v>
      </c>
      <c r="B4436" s="18" t="s">
        <v>7260</v>
      </c>
      <c r="C4436" s="9" t="s">
        <v>7251</v>
      </c>
      <c r="D4436" s="91" t="s">
        <v>26359</v>
      </c>
      <c r="E4436" s="91"/>
      <c r="F4436" s="91" t="s">
        <v>26358</v>
      </c>
      <c r="G4436" s="91"/>
    </row>
    <row r="4437">
      <c r="A4437" s="9" t="s">
        <v>4788</v>
      </c>
      <c r="B4437" s="18" t="s">
        <v>7260</v>
      </c>
      <c r="C4437" s="9" t="s">
        <v>8196</v>
      </c>
      <c r="D4437" s="91" t="s">
        <v>26360</v>
      </c>
      <c r="E4437" s="91"/>
      <c r="F4437" s="91" t="s">
        <v>26335</v>
      </c>
      <c r="G4437" s="91"/>
    </row>
    <row r="4438">
      <c r="A4438" s="9" t="s">
        <v>4788</v>
      </c>
      <c r="B4438" s="18" t="s">
        <v>7260</v>
      </c>
      <c r="C4438" s="9" t="s">
        <v>8196</v>
      </c>
      <c r="D4438" s="91" t="s">
        <v>26361</v>
      </c>
      <c r="E4438" s="91"/>
      <c r="F4438" s="91" t="s">
        <v>26335</v>
      </c>
      <c r="G4438" s="91"/>
    </row>
    <row r="4439">
      <c r="A4439" s="9" t="s">
        <v>4788</v>
      </c>
      <c r="B4439" s="18" t="s">
        <v>7260</v>
      </c>
      <c r="C4439" s="9" t="s">
        <v>15450</v>
      </c>
      <c r="D4439" s="91" t="s">
        <v>26362</v>
      </c>
      <c r="E4439" s="91"/>
      <c r="F4439" s="91" t="s">
        <v>26363</v>
      </c>
      <c r="G4439" s="91"/>
    </row>
    <row r="4440">
      <c r="A4440" s="9" t="s">
        <v>4788</v>
      </c>
      <c r="B4440" s="18" t="s">
        <v>7260</v>
      </c>
      <c r="C4440" s="9" t="s">
        <v>15450</v>
      </c>
      <c r="D4440" s="91" t="s">
        <v>26364</v>
      </c>
      <c r="E4440" s="91"/>
      <c r="F4440" s="91" t="s">
        <v>26363</v>
      </c>
      <c r="G4440" s="91"/>
    </row>
    <row r="4441">
      <c r="A4441" s="9" t="s">
        <v>4788</v>
      </c>
      <c r="B4441" s="18" t="s">
        <v>7260</v>
      </c>
      <c r="C4441" s="9" t="s">
        <v>15450</v>
      </c>
      <c r="D4441" s="91" t="s">
        <v>26365</v>
      </c>
      <c r="E4441" s="91"/>
      <c r="F4441" s="91" t="s">
        <v>26363</v>
      </c>
      <c r="G4441" s="91"/>
    </row>
    <row r="4442">
      <c r="A4442" s="9" t="s">
        <v>4788</v>
      </c>
      <c r="B4442" s="18" t="s">
        <v>7260</v>
      </c>
      <c r="C4442" s="9" t="s">
        <v>15450</v>
      </c>
      <c r="D4442" s="91" t="s">
        <v>26366</v>
      </c>
      <c r="E4442" s="91"/>
      <c r="F4442" s="91" t="s">
        <v>26363</v>
      </c>
      <c r="G4442" s="91"/>
    </row>
    <row r="4443">
      <c r="A4443" s="9" t="s">
        <v>4788</v>
      </c>
      <c r="B4443" s="18" t="s">
        <v>7260</v>
      </c>
      <c r="C4443" s="9" t="s">
        <v>15450</v>
      </c>
      <c r="D4443" s="91" t="s">
        <v>26367</v>
      </c>
      <c r="E4443" s="91"/>
      <c r="F4443" s="91" t="s">
        <v>26368</v>
      </c>
      <c r="G4443" s="91"/>
    </row>
    <row r="4444">
      <c r="A4444" s="9" t="s">
        <v>4788</v>
      </c>
      <c r="B4444" s="18" t="s">
        <v>7260</v>
      </c>
      <c r="C4444" s="9" t="s">
        <v>15450</v>
      </c>
      <c r="D4444" s="91" t="s">
        <v>26369</v>
      </c>
      <c r="E4444" s="91" t="s">
        <v>26370</v>
      </c>
      <c r="F4444" s="91" t="s">
        <v>26371</v>
      </c>
      <c r="G4444" s="91"/>
    </row>
    <row r="4445">
      <c r="A4445" s="9" t="s">
        <v>4788</v>
      </c>
      <c r="B4445" s="18" t="s">
        <v>7260</v>
      </c>
      <c r="C4445" s="9" t="s">
        <v>15450</v>
      </c>
      <c r="D4445" s="91" t="s">
        <v>26372</v>
      </c>
      <c r="E4445" s="91" t="s">
        <v>26370</v>
      </c>
      <c r="F4445" s="91" t="s">
        <v>26371</v>
      </c>
      <c r="G4445" s="91"/>
    </row>
    <row r="4446">
      <c r="A4446" s="9" t="s">
        <v>4788</v>
      </c>
      <c r="B4446" s="18" t="s">
        <v>7260</v>
      </c>
      <c r="C4446" s="9" t="s">
        <v>15450</v>
      </c>
      <c r="D4446" s="91" t="s">
        <v>26373</v>
      </c>
      <c r="E4446" s="91" t="s">
        <v>26374</v>
      </c>
      <c r="F4446" s="91" t="s">
        <v>26375</v>
      </c>
      <c r="G4446" s="91"/>
    </row>
    <row r="4447">
      <c r="A4447" s="9" t="s">
        <v>4788</v>
      </c>
      <c r="B4447" s="18" t="s">
        <v>7260</v>
      </c>
      <c r="C4447" s="9" t="s">
        <v>15450</v>
      </c>
      <c r="D4447" s="91" t="s">
        <v>26376</v>
      </c>
      <c r="E4447" s="91" t="s">
        <v>26377</v>
      </c>
      <c r="F4447" s="91" t="s">
        <v>26375</v>
      </c>
      <c r="G4447" s="91"/>
    </row>
    <row r="4448">
      <c r="A4448" s="9" t="s">
        <v>4788</v>
      </c>
      <c r="B4448" s="18" t="s">
        <v>7260</v>
      </c>
      <c r="C4448" s="9" t="s">
        <v>15450</v>
      </c>
      <c r="D4448" s="91" t="s">
        <v>15451</v>
      </c>
      <c r="E4448" s="91" t="s">
        <v>26378</v>
      </c>
      <c r="F4448" s="91" t="s">
        <v>26371</v>
      </c>
      <c r="G4448" s="91"/>
    </row>
    <row r="4449">
      <c r="A4449" s="9" t="s">
        <v>4788</v>
      </c>
      <c r="B4449" s="18" t="s">
        <v>7260</v>
      </c>
      <c r="C4449" s="9" t="s">
        <v>15450</v>
      </c>
      <c r="D4449" s="91" t="s">
        <v>26379</v>
      </c>
      <c r="E4449" s="91"/>
      <c r="F4449" s="91" t="s">
        <v>26371</v>
      </c>
      <c r="G4449" s="91"/>
    </row>
    <row r="4450">
      <c r="A4450" s="9" t="s">
        <v>4788</v>
      </c>
      <c r="B4450" s="18" t="s">
        <v>7260</v>
      </c>
      <c r="C4450" s="9" t="s">
        <v>15450</v>
      </c>
      <c r="D4450" s="91" t="s">
        <v>26380</v>
      </c>
      <c r="E4450" s="91"/>
      <c r="F4450" s="91" t="s">
        <v>26371</v>
      </c>
      <c r="G4450" s="91"/>
    </row>
    <row r="4451">
      <c r="A4451" s="9" t="s">
        <v>4788</v>
      </c>
      <c r="B4451" s="18" t="s">
        <v>7260</v>
      </c>
      <c r="C4451" s="9" t="s">
        <v>15450</v>
      </c>
      <c r="D4451" s="91" t="s">
        <v>26381</v>
      </c>
      <c r="E4451" s="91"/>
      <c r="F4451" s="91" t="s">
        <v>26371</v>
      </c>
      <c r="G4451" s="91"/>
    </row>
    <row r="4452">
      <c r="A4452" s="9" t="s">
        <v>4788</v>
      </c>
      <c r="B4452" s="18" t="s">
        <v>7260</v>
      </c>
      <c r="C4452" s="9" t="s">
        <v>15450</v>
      </c>
      <c r="D4452" s="91" t="s">
        <v>26382</v>
      </c>
      <c r="E4452" s="91"/>
      <c r="F4452" s="91" t="s">
        <v>26371</v>
      </c>
      <c r="G4452" s="91"/>
    </row>
    <row r="4453">
      <c r="A4453" s="9" t="s">
        <v>4788</v>
      </c>
      <c r="B4453" s="18" t="s">
        <v>7260</v>
      </c>
      <c r="C4453" s="9" t="s">
        <v>15450</v>
      </c>
      <c r="D4453" s="91" t="s">
        <v>26383</v>
      </c>
      <c r="E4453" s="91"/>
      <c r="F4453" s="91" t="s">
        <v>26371</v>
      </c>
      <c r="G4453" s="91"/>
    </row>
    <row r="4454">
      <c r="A4454" s="9" t="s">
        <v>4788</v>
      </c>
      <c r="B4454" s="18" t="s">
        <v>7260</v>
      </c>
      <c r="C4454" s="9" t="s">
        <v>15450</v>
      </c>
      <c r="D4454" s="91" t="s">
        <v>26384</v>
      </c>
      <c r="E4454" s="91"/>
      <c r="F4454" s="91" t="s">
        <v>26371</v>
      </c>
      <c r="G4454" s="91"/>
    </row>
    <row r="4455">
      <c r="A4455" s="9" t="s">
        <v>4788</v>
      </c>
      <c r="B4455" s="18" t="s">
        <v>7260</v>
      </c>
      <c r="C4455" s="9" t="s">
        <v>15450</v>
      </c>
      <c r="D4455" s="91" t="s">
        <v>26385</v>
      </c>
      <c r="E4455" s="91"/>
      <c r="F4455" s="91" t="s">
        <v>26371</v>
      </c>
      <c r="G4455" s="91"/>
    </row>
    <row r="4456">
      <c r="A4456" s="9" t="s">
        <v>4788</v>
      </c>
      <c r="B4456" s="18" t="s">
        <v>7260</v>
      </c>
      <c r="C4456" s="9" t="s">
        <v>15450</v>
      </c>
      <c r="D4456" s="91" t="s">
        <v>26386</v>
      </c>
      <c r="E4456" s="91"/>
      <c r="F4456" s="91" t="s">
        <v>26371</v>
      </c>
      <c r="G4456" s="91"/>
    </row>
    <row r="4457">
      <c r="A4457" s="9" t="s">
        <v>4788</v>
      </c>
      <c r="B4457" s="18" t="s">
        <v>7260</v>
      </c>
      <c r="C4457" s="9" t="s">
        <v>15450</v>
      </c>
      <c r="D4457" s="91" t="s">
        <v>26387</v>
      </c>
      <c r="E4457" s="91"/>
      <c r="F4457" s="91" t="s">
        <v>26371</v>
      </c>
      <c r="G4457" s="91"/>
    </row>
    <row r="4458">
      <c r="A4458" s="9" t="s">
        <v>4788</v>
      </c>
      <c r="B4458" s="18" t="s">
        <v>7260</v>
      </c>
      <c r="C4458" s="9" t="s">
        <v>15450</v>
      </c>
      <c r="D4458" s="91" t="s">
        <v>26388</v>
      </c>
      <c r="E4458" s="91"/>
      <c r="F4458" s="91" t="s">
        <v>26389</v>
      </c>
      <c r="G4458" s="91"/>
    </row>
    <row r="4459">
      <c r="A4459" s="9" t="s">
        <v>4788</v>
      </c>
      <c r="B4459" s="18" t="s">
        <v>7260</v>
      </c>
      <c r="C4459" s="9" t="s">
        <v>15450</v>
      </c>
      <c r="D4459" s="91" t="s">
        <v>26390</v>
      </c>
      <c r="E4459" s="91"/>
      <c r="F4459" s="91" t="s">
        <v>26358</v>
      </c>
      <c r="G4459" s="91"/>
    </row>
    <row r="4460">
      <c r="A4460" s="9" t="s">
        <v>4788</v>
      </c>
      <c r="B4460" s="18" t="s">
        <v>7260</v>
      </c>
      <c r="C4460" s="9" t="s">
        <v>15450</v>
      </c>
      <c r="D4460" s="91" t="s">
        <v>26391</v>
      </c>
      <c r="E4460" s="91"/>
      <c r="F4460" s="91" t="s">
        <v>26358</v>
      </c>
      <c r="G4460" s="91"/>
    </row>
    <row r="4461">
      <c r="A4461" s="9" t="s">
        <v>4788</v>
      </c>
      <c r="B4461" s="18" t="s">
        <v>7260</v>
      </c>
      <c r="C4461" s="9" t="s">
        <v>15450</v>
      </c>
      <c r="D4461" s="91" t="s">
        <v>26392</v>
      </c>
      <c r="E4461" s="91"/>
      <c r="F4461" s="91" t="s">
        <v>26358</v>
      </c>
      <c r="G4461" s="91"/>
    </row>
    <row r="4462">
      <c r="A4462" s="9" t="s">
        <v>4788</v>
      </c>
      <c r="B4462" s="18" t="s">
        <v>7260</v>
      </c>
      <c r="C4462" s="9" t="s">
        <v>15450</v>
      </c>
      <c r="D4462" s="91" t="s">
        <v>26393</v>
      </c>
      <c r="E4462" s="91"/>
      <c r="F4462" s="91" t="s">
        <v>26389</v>
      </c>
      <c r="G4462" s="91"/>
    </row>
    <row r="4463">
      <c r="A4463" s="9" t="s">
        <v>4788</v>
      </c>
      <c r="B4463" s="18" t="s">
        <v>7260</v>
      </c>
      <c r="C4463" s="9" t="s">
        <v>15450</v>
      </c>
      <c r="D4463" s="91" t="s">
        <v>26394</v>
      </c>
      <c r="E4463" s="91"/>
      <c r="F4463" s="91" t="s">
        <v>26368</v>
      </c>
      <c r="G4463" s="91"/>
    </row>
    <row r="4464">
      <c r="A4464" s="9" t="s">
        <v>4788</v>
      </c>
      <c r="B4464" s="18" t="s">
        <v>7260</v>
      </c>
      <c r="C4464" s="9" t="s">
        <v>15450</v>
      </c>
      <c r="D4464" s="91" t="s">
        <v>15456</v>
      </c>
      <c r="E4464" s="91" t="s">
        <v>15457</v>
      </c>
      <c r="F4464" s="91" t="s">
        <v>26371</v>
      </c>
      <c r="G4464" s="91"/>
    </row>
    <row r="4465">
      <c r="A4465" s="9" t="s">
        <v>4788</v>
      </c>
      <c r="B4465" s="18" t="s">
        <v>7260</v>
      </c>
      <c r="C4465" s="9" t="s">
        <v>15450</v>
      </c>
      <c r="D4465" s="91" t="s">
        <v>26395</v>
      </c>
      <c r="E4465" s="91"/>
      <c r="F4465" s="91" t="s">
        <v>26368</v>
      </c>
      <c r="G4465" s="91"/>
    </row>
    <row r="4466">
      <c r="A4466" s="9" t="s">
        <v>4788</v>
      </c>
      <c r="B4466" s="18" t="s">
        <v>7260</v>
      </c>
      <c r="C4466" s="9" t="s">
        <v>15450</v>
      </c>
      <c r="D4466" s="91" t="s">
        <v>26396</v>
      </c>
      <c r="E4466" s="91"/>
      <c r="F4466" s="91" t="s">
        <v>26368</v>
      </c>
      <c r="G4466" s="91"/>
    </row>
    <row r="4467">
      <c r="A4467" s="9" t="s">
        <v>4788</v>
      </c>
      <c r="B4467" s="18" t="s">
        <v>7260</v>
      </c>
      <c r="C4467" s="9" t="s">
        <v>15450</v>
      </c>
      <c r="D4467" s="91" t="s">
        <v>26397</v>
      </c>
      <c r="E4467" s="91"/>
      <c r="F4467" s="91" t="s">
        <v>26368</v>
      </c>
      <c r="G4467" s="91"/>
    </row>
    <row r="4468">
      <c r="A4468" s="9" t="s">
        <v>4788</v>
      </c>
      <c r="B4468" s="18" t="s">
        <v>7260</v>
      </c>
      <c r="C4468" s="9" t="s">
        <v>15450</v>
      </c>
      <c r="D4468" s="91" t="s">
        <v>26398</v>
      </c>
      <c r="E4468" s="91"/>
      <c r="F4468" s="91" t="s">
        <v>26368</v>
      </c>
      <c r="G4468" s="91"/>
    </row>
    <row r="4469">
      <c r="A4469" s="9" t="s">
        <v>4788</v>
      </c>
      <c r="B4469" s="18" t="s">
        <v>7260</v>
      </c>
      <c r="C4469" s="9" t="s">
        <v>15450</v>
      </c>
      <c r="D4469" s="91" t="s">
        <v>26399</v>
      </c>
      <c r="E4469" s="91"/>
      <c r="F4469" s="91" t="s">
        <v>26368</v>
      </c>
      <c r="G4469" s="91"/>
    </row>
    <row r="4470">
      <c r="A4470" s="9" t="s">
        <v>4788</v>
      </c>
      <c r="B4470" s="18" t="s">
        <v>7260</v>
      </c>
      <c r="C4470" s="9" t="s">
        <v>7255</v>
      </c>
      <c r="D4470" s="91" t="s">
        <v>26400</v>
      </c>
      <c r="E4470" s="91"/>
      <c r="F4470" s="91" t="s">
        <v>26401</v>
      </c>
      <c r="G4470" s="91"/>
    </row>
    <row r="4471">
      <c r="A4471" s="9" t="s">
        <v>4788</v>
      </c>
      <c r="B4471" s="18" t="s">
        <v>7260</v>
      </c>
      <c r="C4471" s="9" t="s">
        <v>7255</v>
      </c>
      <c r="D4471" s="91" t="s">
        <v>368</v>
      </c>
      <c r="E4471" s="91"/>
      <c r="F4471" s="91" t="s">
        <v>26401</v>
      </c>
      <c r="G4471" s="91"/>
    </row>
    <row r="4472">
      <c r="A4472" s="9" t="s">
        <v>4788</v>
      </c>
      <c r="B4472" s="18" t="s">
        <v>7260</v>
      </c>
      <c r="C4472" s="9" t="s">
        <v>7255</v>
      </c>
      <c r="D4472" s="91" t="s">
        <v>26402</v>
      </c>
      <c r="E4472" s="91"/>
      <c r="F4472" s="91" t="s">
        <v>26389</v>
      </c>
      <c r="G4472" s="91"/>
    </row>
    <row r="4473">
      <c r="A4473" s="9" t="s">
        <v>4788</v>
      </c>
      <c r="B4473" s="18" t="s">
        <v>7260</v>
      </c>
      <c r="C4473" s="9" t="s">
        <v>7255</v>
      </c>
      <c r="D4473" s="91" t="s">
        <v>10203</v>
      </c>
      <c r="E4473" s="91"/>
      <c r="F4473" s="91" t="s">
        <v>26389</v>
      </c>
      <c r="G4473" s="91"/>
    </row>
    <row r="4474">
      <c r="A4474" s="9" t="s">
        <v>4788</v>
      </c>
      <c r="B4474" s="18" t="s">
        <v>7260</v>
      </c>
      <c r="C4474" s="9" t="s">
        <v>7255</v>
      </c>
      <c r="D4474" s="91" t="s">
        <v>26403</v>
      </c>
      <c r="E4474" s="91"/>
      <c r="F4474" s="91" t="s">
        <v>26389</v>
      </c>
      <c r="G4474" s="91"/>
    </row>
    <row r="4475">
      <c r="A4475" s="9" t="s">
        <v>4788</v>
      </c>
      <c r="B4475" s="18" t="s">
        <v>7260</v>
      </c>
      <c r="C4475" s="9" t="s">
        <v>7255</v>
      </c>
      <c r="D4475" s="91" t="s">
        <v>26404</v>
      </c>
      <c r="E4475" s="91"/>
      <c r="F4475" s="91" t="s">
        <v>26389</v>
      </c>
      <c r="G4475" s="91"/>
    </row>
    <row r="4476">
      <c r="A4476" s="9" t="s">
        <v>4788</v>
      </c>
      <c r="B4476" s="18" t="s">
        <v>7260</v>
      </c>
      <c r="C4476" s="9" t="s">
        <v>7255</v>
      </c>
      <c r="D4476" s="91" t="s">
        <v>26405</v>
      </c>
      <c r="E4476" s="91"/>
      <c r="F4476" s="91" t="s">
        <v>26355</v>
      </c>
      <c r="G4476" s="91"/>
    </row>
    <row r="4477">
      <c r="A4477" s="9" t="s">
        <v>4788</v>
      </c>
      <c r="B4477" s="18" t="s">
        <v>7260</v>
      </c>
      <c r="C4477" s="9" t="s">
        <v>7255</v>
      </c>
      <c r="D4477" s="91" t="s">
        <v>26406</v>
      </c>
      <c r="E4477" s="91"/>
      <c r="F4477" s="91" t="s">
        <v>26355</v>
      </c>
      <c r="G4477" s="91"/>
    </row>
    <row r="4478">
      <c r="A4478" s="9" t="s">
        <v>4788</v>
      </c>
      <c r="B4478" s="18" t="s">
        <v>7260</v>
      </c>
      <c r="C4478" s="9" t="s">
        <v>7255</v>
      </c>
      <c r="D4478" s="91" t="s">
        <v>368</v>
      </c>
      <c r="E4478" s="91"/>
      <c r="F4478" s="91" t="s">
        <v>26326</v>
      </c>
      <c r="G4478" s="91"/>
    </row>
    <row r="4479">
      <c r="A4479" s="9" t="s">
        <v>4788</v>
      </c>
      <c r="B4479" s="18" t="s">
        <v>7260</v>
      </c>
      <c r="C4479" s="9" t="s">
        <v>7255</v>
      </c>
      <c r="D4479" s="91" t="s">
        <v>26407</v>
      </c>
      <c r="E4479" s="91"/>
      <c r="F4479" s="91" t="s">
        <v>26329</v>
      </c>
      <c r="G4479" s="91"/>
    </row>
    <row r="4480">
      <c r="A4480" s="9" t="s">
        <v>4788</v>
      </c>
      <c r="B4480" s="18" t="s">
        <v>7260</v>
      </c>
      <c r="C4480" s="9" t="s">
        <v>7255</v>
      </c>
      <c r="D4480" s="91" t="s">
        <v>26408</v>
      </c>
      <c r="E4480" s="91"/>
      <c r="F4480" s="91" t="s">
        <v>26409</v>
      </c>
      <c r="G4480" s="91"/>
    </row>
    <row r="4481">
      <c r="A4481" s="9" t="s">
        <v>3436</v>
      </c>
      <c r="B4481" s="18" t="s">
        <v>20298</v>
      </c>
      <c r="C4481" s="9"/>
      <c r="D4481" s="91" t="s">
        <v>26410</v>
      </c>
      <c r="E4481" s="91" t="s">
        <v>26411</v>
      </c>
      <c r="F4481" s="91"/>
      <c r="G4481" s="91"/>
    </row>
    <row r="4482">
      <c r="A4482" s="9" t="s">
        <v>3436</v>
      </c>
      <c r="B4482" s="18" t="s">
        <v>26412</v>
      </c>
      <c r="C4482" s="9"/>
      <c r="D4482" s="91"/>
      <c r="E4482" s="91"/>
      <c r="F4482" s="91"/>
      <c r="G4482" s="91"/>
    </row>
    <row r="4483">
      <c r="A4483" s="9" t="s">
        <v>326</v>
      </c>
      <c r="B4483" s="18" t="s">
        <v>658</v>
      </c>
      <c r="C4483" s="9"/>
      <c r="D4483" s="91" t="s">
        <v>660</v>
      </c>
      <c r="E4483" s="91"/>
      <c r="F4483" s="91" t="s">
        <v>26413</v>
      </c>
      <c r="G4483" s="91"/>
    </row>
    <row r="4484">
      <c r="A4484" s="9" t="s">
        <v>326</v>
      </c>
      <c r="B4484" s="18" t="s">
        <v>658</v>
      </c>
      <c r="C4484" s="9"/>
      <c r="D4484" s="91"/>
      <c r="E4484" s="91" t="s">
        <v>4335</v>
      </c>
      <c r="F4484" s="91" t="s">
        <v>26401</v>
      </c>
      <c r="G4484" s="91"/>
    </row>
    <row r="4485">
      <c r="A4485" s="9" t="s">
        <v>326</v>
      </c>
      <c r="B4485" s="18" t="s">
        <v>1215</v>
      </c>
      <c r="C4485" s="9" t="s">
        <v>2505</v>
      </c>
      <c r="D4485" s="91" t="s">
        <v>2506</v>
      </c>
      <c r="E4485" s="91"/>
      <c r="F4485" s="91" t="s">
        <v>26414</v>
      </c>
      <c r="G4485" s="91"/>
    </row>
    <row r="4486">
      <c r="A4486" s="9" t="s">
        <v>2562</v>
      </c>
      <c r="B4486" s="18" t="s">
        <v>2563</v>
      </c>
      <c r="C4486" s="9"/>
      <c r="D4486" s="91" t="s">
        <v>26415</v>
      </c>
      <c r="E4486" s="91"/>
      <c r="F4486" s="91" t="s">
        <v>26416</v>
      </c>
      <c r="G4486" s="91"/>
    </row>
    <row r="4487">
      <c r="A4487" s="9" t="s">
        <v>4659</v>
      </c>
      <c r="B4487" s="18" t="s">
        <v>17650</v>
      </c>
      <c r="C4487" s="9"/>
      <c r="D4487" s="91" t="s">
        <v>26417</v>
      </c>
      <c r="E4487" s="91"/>
      <c r="F4487" s="91" t="s">
        <v>26418</v>
      </c>
      <c r="G4487" s="91"/>
    </row>
    <row r="4488">
      <c r="A4488" s="9" t="s">
        <v>4659</v>
      </c>
      <c r="B4488" s="18" t="s">
        <v>19101</v>
      </c>
      <c r="C4488" s="9"/>
      <c r="D4488" s="91" t="s">
        <v>26419</v>
      </c>
      <c r="E4488" s="91"/>
      <c r="F4488" s="91" t="s">
        <v>26420</v>
      </c>
      <c r="G4488" s="91"/>
    </row>
    <row r="4489">
      <c r="A4489" s="9" t="s">
        <v>687</v>
      </c>
      <c r="B4489" s="18" t="s">
        <v>2635</v>
      </c>
      <c r="C4489" s="9" t="s">
        <v>2635</v>
      </c>
      <c r="D4489" s="91" t="s">
        <v>26421</v>
      </c>
      <c r="E4489" s="91"/>
      <c r="F4489" s="91" t="s">
        <v>26420</v>
      </c>
      <c r="G4489" s="121" t="str">
        <f>HYPERLINK("https://www.youtube.com/watch?v=pyx6NEzbqjI","Link")</f>
        <v>Link</v>
      </c>
    </row>
    <row r="4490">
      <c r="A4490" s="9" t="s">
        <v>23412</v>
      </c>
      <c r="B4490" s="18" t="s">
        <v>20250</v>
      </c>
      <c r="C4490" s="9" t="s">
        <v>26422</v>
      </c>
      <c r="D4490" s="91" t="s">
        <v>26423</v>
      </c>
      <c r="E4490" s="91"/>
      <c r="F4490" s="91" t="s">
        <v>26368</v>
      </c>
      <c r="G4490" s="91"/>
    </row>
    <row r="4491">
      <c r="A4491" s="9" t="s">
        <v>23412</v>
      </c>
      <c r="B4491" s="18" t="s">
        <v>20250</v>
      </c>
      <c r="C4491" s="9" t="s">
        <v>20251</v>
      </c>
      <c r="D4491" s="91" t="s">
        <v>26424</v>
      </c>
      <c r="E4491" s="91"/>
      <c r="F4491" s="91" t="s">
        <v>26425</v>
      </c>
      <c r="G4491" s="91"/>
    </row>
    <row r="4492">
      <c r="A4492" s="9" t="s">
        <v>23412</v>
      </c>
      <c r="B4492" s="18" t="s">
        <v>20250</v>
      </c>
      <c r="C4492" s="9" t="s">
        <v>20251</v>
      </c>
      <c r="D4492" s="91" t="s">
        <v>26426</v>
      </c>
      <c r="E4492" s="91"/>
      <c r="F4492" s="91" t="s">
        <v>26427</v>
      </c>
      <c r="G4492" s="91"/>
    </row>
    <row r="4493">
      <c r="A4493" s="9" t="s">
        <v>23412</v>
      </c>
      <c r="B4493" s="18" t="s">
        <v>20250</v>
      </c>
      <c r="C4493" s="9" t="s">
        <v>26428</v>
      </c>
      <c r="D4493" s="91" t="s">
        <v>26429</v>
      </c>
      <c r="E4493" s="91"/>
      <c r="F4493" s="91" t="s">
        <v>26430</v>
      </c>
      <c r="G4493" s="91"/>
    </row>
    <row r="4494">
      <c r="A4494" s="9" t="s">
        <v>23412</v>
      </c>
      <c r="B4494" s="18" t="s">
        <v>20250</v>
      </c>
      <c r="C4494" s="9" t="s">
        <v>26428</v>
      </c>
      <c r="D4494" s="91" t="s">
        <v>26431</v>
      </c>
      <c r="E4494" s="91"/>
      <c r="F4494" s="91" t="s">
        <v>26432</v>
      </c>
      <c r="G4494" s="91"/>
    </row>
    <row r="4495">
      <c r="A4495" s="9" t="s">
        <v>388</v>
      </c>
      <c r="B4495" s="18" t="s">
        <v>2083</v>
      </c>
      <c r="C4495" s="9" t="s">
        <v>2125</v>
      </c>
      <c r="D4495" s="91" t="s">
        <v>26433</v>
      </c>
      <c r="E4495" s="91"/>
      <c r="F4495" s="91" t="s">
        <v>26420</v>
      </c>
      <c r="G4495" s="91"/>
    </row>
    <row r="4496">
      <c r="A4496" s="9" t="s">
        <v>388</v>
      </c>
      <c r="B4496" s="18" t="s">
        <v>5355</v>
      </c>
      <c r="C4496" s="9" t="s">
        <v>5356</v>
      </c>
      <c r="D4496" s="91" t="s">
        <v>5359</v>
      </c>
      <c r="E4496" s="91"/>
      <c r="F4496" s="91" t="s">
        <v>26434</v>
      </c>
      <c r="G4496" s="91"/>
    </row>
    <row r="4497">
      <c r="A4497" s="9" t="s">
        <v>388</v>
      </c>
      <c r="B4497" s="18" t="s">
        <v>5405</v>
      </c>
      <c r="C4497" s="9" t="s">
        <v>12468</v>
      </c>
      <c r="D4497" s="91" t="s">
        <v>26435</v>
      </c>
      <c r="E4497" s="91"/>
      <c r="F4497" s="91" t="s">
        <v>26371</v>
      </c>
      <c r="G4497" s="91"/>
    </row>
    <row r="4498">
      <c r="A4498" s="9" t="s">
        <v>388</v>
      </c>
      <c r="B4498" s="18" t="s">
        <v>5405</v>
      </c>
      <c r="C4498" s="9" t="s">
        <v>19020</v>
      </c>
      <c r="D4498" s="91" t="s">
        <v>26436</v>
      </c>
      <c r="E4498" s="91"/>
      <c r="F4498" s="91" t="s">
        <v>26343</v>
      </c>
      <c r="G4498" s="91"/>
    </row>
    <row r="4499">
      <c r="A4499" s="9" t="s">
        <v>388</v>
      </c>
      <c r="B4499" s="18" t="s">
        <v>1347</v>
      </c>
      <c r="C4499" s="9" t="s">
        <v>10073</v>
      </c>
      <c r="D4499" s="91" t="s">
        <v>26437</v>
      </c>
      <c r="E4499" s="91"/>
      <c r="F4499" s="91" t="s">
        <v>26414</v>
      </c>
      <c r="G4499" s="91"/>
    </row>
    <row r="4500">
      <c r="A4500" s="9" t="s">
        <v>388</v>
      </c>
      <c r="B4500" s="18" t="s">
        <v>1347</v>
      </c>
      <c r="C4500" s="9" t="s">
        <v>10075</v>
      </c>
      <c r="D4500" s="91" t="s">
        <v>26438</v>
      </c>
      <c r="E4500" s="91"/>
      <c r="F4500" s="91" t="s">
        <v>26439</v>
      </c>
      <c r="G4500" s="91"/>
    </row>
    <row r="4501">
      <c r="A4501" s="9" t="s">
        <v>388</v>
      </c>
      <c r="B4501" s="18" t="s">
        <v>1006</v>
      </c>
      <c r="C4501" s="9" t="s">
        <v>2091</v>
      </c>
      <c r="D4501" s="91" t="s">
        <v>26440</v>
      </c>
      <c r="E4501" s="91"/>
      <c r="F4501" s="91" t="s">
        <v>26363</v>
      </c>
      <c r="G4501" s="91"/>
    </row>
    <row r="4502">
      <c r="A4502" s="9" t="s">
        <v>388</v>
      </c>
      <c r="B4502" s="18" t="s">
        <v>1006</v>
      </c>
      <c r="C4502" s="9" t="s">
        <v>2091</v>
      </c>
      <c r="D4502" s="91" t="s">
        <v>17837</v>
      </c>
      <c r="E4502" s="91"/>
      <c r="F4502" s="91" t="s">
        <v>26358</v>
      </c>
      <c r="G4502" s="91"/>
    </row>
    <row r="4503">
      <c r="A4503" s="9" t="s">
        <v>388</v>
      </c>
      <c r="B4503" s="18" t="s">
        <v>1006</v>
      </c>
      <c r="C4503" s="9" t="s">
        <v>2091</v>
      </c>
      <c r="D4503" s="91" t="s">
        <v>26441</v>
      </c>
      <c r="E4503" s="91"/>
      <c r="F4503" s="91" t="s">
        <v>26442</v>
      </c>
      <c r="G4503" s="91"/>
    </row>
    <row r="4504">
      <c r="A4504" s="9" t="s">
        <v>388</v>
      </c>
      <c r="B4504" s="18" t="s">
        <v>1006</v>
      </c>
      <c r="C4504" s="9" t="s">
        <v>2091</v>
      </c>
      <c r="D4504" s="91" t="s">
        <v>26443</v>
      </c>
      <c r="E4504" s="91"/>
      <c r="F4504" s="91" t="s">
        <v>26375</v>
      </c>
      <c r="G4504" s="91"/>
    </row>
    <row r="4505">
      <c r="A4505" s="9" t="s">
        <v>388</v>
      </c>
      <c r="B4505" s="18" t="s">
        <v>1006</v>
      </c>
      <c r="C4505" s="9" t="s">
        <v>2091</v>
      </c>
      <c r="D4505" s="91" t="s">
        <v>26444</v>
      </c>
      <c r="E4505" s="91"/>
      <c r="F4505" s="91" t="s">
        <v>26343</v>
      </c>
      <c r="G4505" s="91"/>
    </row>
    <row r="4506">
      <c r="A4506" s="9" t="s">
        <v>388</v>
      </c>
      <c r="B4506" s="18" t="s">
        <v>1006</v>
      </c>
      <c r="C4506" s="9" t="s">
        <v>2091</v>
      </c>
      <c r="D4506" s="91" t="s">
        <v>26445</v>
      </c>
      <c r="E4506" s="91"/>
      <c r="F4506" s="91" t="s">
        <v>26446</v>
      </c>
      <c r="G4506" s="91"/>
    </row>
    <row r="4507">
      <c r="A4507" s="9" t="s">
        <v>388</v>
      </c>
      <c r="B4507" s="18" t="s">
        <v>1006</v>
      </c>
      <c r="C4507" s="9" t="s">
        <v>2091</v>
      </c>
      <c r="D4507" s="91" t="s">
        <v>26447</v>
      </c>
      <c r="E4507" s="91"/>
      <c r="F4507" s="91" t="s">
        <v>26448</v>
      </c>
      <c r="G4507" s="91"/>
    </row>
    <row r="4508">
      <c r="A4508" s="9" t="s">
        <v>388</v>
      </c>
      <c r="B4508" s="18" t="s">
        <v>1006</v>
      </c>
      <c r="C4508" s="9" t="s">
        <v>2091</v>
      </c>
      <c r="D4508" s="91" t="s">
        <v>26449</v>
      </c>
      <c r="E4508" s="91"/>
      <c r="F4508" s="91" t="s">
        <v>26450</v>
      </c>
      <c r="G4508" s="91"/>
    </row>
    <row r="4509">
      <c r="A4509" s="9" t="s">
        <v>388</v>
      </c>
      <c r="B4509" s="18" t="s">
        <v>1006</v>
      </c>
      <c r="C4509" s="9" t="s">
        <v>2091</v>
      </c>
      <c r="D4509" s="91" t="s">
        <v>26451</v>
      </c>
      <c r="E4509" s="91"/>
      <c r="F4509" s="91" t="s">
        <v>26375</v>
      </c>
      <c r="G4509" s="91"/>
    </row>
    <row r="4510">
      <c r="A4510" s="9" t="s">
        <v>388</v>
      </c>
      <c r="B4510" s="18" t="s">
        <v>1006</v>
      </c>
      <c r="C4510" s="9" t="s">
        <v>2091</v>
      </c>
      <c r="D4510" s="91" t="s">
        <v>26452</v>
      </c>
      <c r="E4510" s="91"/>
      <c r="F4510" s="91" t="s">
        <v>26363</v>
      </c>
      <c r="G4510" s="91"/>
    </row>
    <row r="4511">
      <c r="A4511" s="9" t="s">
        <v>388</v>
      </c>
      <c r="B4511" s="18" t="s">
        <v>1006</v>
      </c>
      <c r="C4511" s="9" t="s">
        <v>2091</v>
      </c>
      <c r="D4511" s="91" t="s">
        <v>368</v>
      </c>
      <c r="E4511" s="91" t="s">
        <v>26453</v>
      </c>
      <c r="F4511" s="91" t="s">
        <v>26350</v>
      </c>
      <c r="G4511" s="91"/>
    </row>
    <row r="4512">
      <c r="A4512" s="9" t="s">
        <v>388</v>
      </c>
      <c r="B4512" s="18" t="s">
        <v>1006</v>
      </c>
      <c r="C4512" s="9" t="s">
        <v>1351</v>
      </c>
      <c r="D4512" s="91" t="s">
        <v>26454</v>
      </c>
      <c r="E4512" s="91"/>
      <c r="F4512" s="91" t="s">
        <v>26455</v>
      </c>
      <c r="G4512" s="91"/>
    </row>
    <row r="4513">
      <c r="A4513" s="9" t="s">
        <v>388</v>
      </c>
      <c r="B4513" s="18" t="s">
        <v>1006</v>
      </c>
      <c r="C4513" s="9" t="s">
        <v>1351</v>
      </c>
      <c r="D4513" s="91" t="s">
        <v>26456</v>
      </c>
      <c r="E4513" s="91"/>
      <c r="F4513" s="91" t="s">
        <v>26358</v>
      </c>
      <c r="G4513" s="91"/>
    </row>
    <row r="4514">
      <c r="A4514" s="9" t="s">
        <v>388</v>
      </c>
      <c r="B4514" s="18" t="s">
        <v>1006</v>
      </c>
      <c r="C4514" s="9" t="s">
        <v>7481</v>
      </c>
      <c r="D4514" s="91" t="s">
        <v>26457</v>
      </c>
      <c r="E4514" s="91" t="s">
        <v>2128</v>
      </c>
      <c r="F4514" s="91" t="s">
        <v>26418</v>
      </c>
      <c r="G4514" s="91"/>
    </row>
    <row r="4515">
      <c r="A4515" s="9" t="s">
        <v>388</v>
      </c>
      <c r="B4515" s="18" t="s">
        <v>1006</v>
      </c>
      <c r="C4515" s="9" t="s">
        <v>2095</v>
      </c>
      <c r="D4515" s="91" t="s">
        <v>26458</v>
      </c>
      <c r="E4515" s="91"/>
      <c r="F4515" s="91" t="s">
        <v>26375</v>
      </c>
      <c r="G4515" s="91"/>
    </row>
    <row r="4516">
      <c r="A4516" s="9" t="s">
        <v>388</v>
      </c>
      <c r="B4516" s="18" t="s">
        <v>1006</v>
      </c>
      <c r="C4516" s="9" t="s">
        <v>2095</v>
      </c>
      <c r="D4516" s="91" t="s">
        <v>26459</v>
      </c>
      <c r="E4516" s="91"/>
      <c r="F4516" s="91" t="s">
        <v>26460</v>
      </c>
      <c r="G4516" s="91"/>
    </row>
    <row r="4517">
      <c r="A4517" s="9" t="s">
        <v>388</v>
      </c>
      <c r="B4517" s="18" t="s">
        <v>1006</v>
      </c>
      <c r="C4517" s="9" t="s">
        <v>2095</v>
      </c>
      <c r="D4517" s="91" t="s">
        <v>7492</v>
      </c>
      <c r="E4517" s="91"/>
      <c r="F4517" s="91" t="s">
        <v>26461</v>
      </c>
      <c r="G4517" s="91"/>
    </row>
    <row r="4518">
      <c r="A4518" s="9" t="s">
        <v>388</v>
      </c>
      <c r="B4518" s="18" t="s">
        <v>1006</v>
      </c>
      <c r="C4518" s="9" t="s">
        <v>3726</v>
      </c>
      <c r="D4518" s="91" t="s">
        <v>10427</v>
      </c>
      <c r="E4518" s="91"/>
      <c r="F4518" s="91" t="s">
        <v>26462</v>
      </c>
      <c r="G4518" s="91"/>
    </row>
    <row r="4519">
      <c r="A4519" s="9" t="s">
        <v>388</v>
      </c>
      <c r="B4519" s="18" t="s">
        <v>1006</v>
      </c>
      <c r="C4519" s="9" t="s">
        <v>3726</v>
      </c>
      <c r="D4519" s="91" t="s">
        <v>368</v>
      </c>
      <c r="E4519" s="91" t="s">
        <v>26463</v>
      </c>
      <c r="F4519" s="91" t="s">
        <v>26464</v>
      </c>
      <c r="G4519" s="91"/>
    </row>
    <row r="4520">
      <c r="A4520" s="9" t="s">
        <v>388</v>
      </c>
      <c r="B4520" s="18" t="s">
        <v>1006</v>
      </c>
      <c r="C4520" s="9" t="s">
        <v>2101</v>
      </c>
      <c r="D4520" s="91" t="s">
        <v>368</v>
      </c>
      <c r="E4520" s="91" t="s">
        <v>26465</v>
      </c>
      <c r="F4520" s="91" t="s">
        <v>26466</v>
      </c>
      <c r="G4520" s="91"/>
    </row>
    <row r="4521">
      <c r="A4521" s="9" t="s">
        <v>388</v>
      </c>
      <c r="B4521" s="18" t="s">
        <v>1006</v>
      </c>
      <c r="C4521" s="9" t="s">
        <v>2101</v>
      </c>
      <c r="D4521" s="91" t="s">
        <v>368</v>
      </c>
      <c r="E4521" s="91"/>
      <c r="F4521" s="91" t="s">
        <v>26467</v>
      </c>
      <c r="G4521" s="91"/>
    </row>
    <row r="4522">
      <c r="A4522" s="9" t="s">
        <v>388</v>
      </c>
      <c r="B4522" s="18" t="s">
        <v>1006</v>
      </c>
      <c r="C4522" s="9" t="s">
        <v>2813</v>
      </c>
      <c r="D4522" s="91" t="s">
        <v>2815</v>
      </c>
      <c r="E4522" s="91"/>
      <c r="F4522" s="91" t="s">
        <v>26468</v>
      </c>
      <c r="G4522" s="91"/>
    </row>
    <row r="4523">
      <c r="A4523" s="9" t="s">
        <v>388</v>
      </c>
      <c r="B4523" s="18" t="s">
        <v>1006</v>
      </c>
      <c r="C4523" s="9" t="s">
        <v>2818</v>
      </c>
      <c r="D4523" s="91" t="s">
        <v>26469</v>
      </c>
      <c r="E4523" s="91" t="s">
        <v>2128</v>
      </c>
      <c r="F4523" s="91" t="s">
        <v>26448</v>
      </c>
      <c r="G4523" s="91"/>
    </row>
    <row r="4524">
      <c r="A4524" s="9" t="s">
        <v>388</v>
      </c>
      <c r="B4524" s="18" t="s">
        <v>1006</v>
      </c>
      <c r="C4524" s="9" t="s">
        <v>2106</v>
      </c>
      <c r="D4524" s="91" t="s">
        <v>3314</v>
      </c>
      <c r="E4524" s="91"/>
      <c r="F4524" s="91" t="s">
        <v>26470</v>
      </c>
      <c r="G4524" s="91"/>
    </row>
    <row r="4525">
      <c r="A4525" s="9" t="s">
        <v>388</v>
      </c>
      <c r="B4525" s="18" t="s">
        <v>1006</v>
      </c>
      <c r="C4525" s="9" t="s">
        <v>2106</v>
      </c>
      <c r="D4525" s="91" t="s">
        <v>19594</v>
      </c>
      <c r="E4525" s="91"/>
      <c r="F4525" s="91" t="s">
        <v>26339</v>
      </c>
      <c r="G4525" s="91"/>
    </row>
    <row r="4526">
      <c r="A4526" s="9" t="s">
        <v>388</v>
      </c>
      <c r="B4526" s="18" t="s">
        <v>1006</v>
      </c>
      <c r="C4526" s="9" t="s">
        <v>2106</v>
      </c>
      <c r="D4526" s="91" t="s">
        <v>2112</v>
      </c>
      <c r="E4526" s="91"/>
      <c r="F4526" s="91" t="s">
        <v>26471</v>
      </c>
      <c r="G4526" s="91"/>
    </row>
    <row r="4527">
      <c r="A4527" s="9" t="s">
        <v>388</v>
      </c>
      <c r="B4527" s="18" t="s">
        <v>1006</v>
      </c>
      <c r="C4527" s="9" t="s">
        <v>3756</v>
      </c>
      <c r="D4527" s="91" t="s">
        <v>26472</v>
      </c>
      <c r="E4527" s="91"/>
      <c r="F4527" s="91" t="s">
        <v>26473</v>
      </c>
      <c r="G4527" s="91"/>
    </row>
    <row r="4528">
      <c r="A4528" s="9" t="s">
        <v>388</v>
      </c>
      <c r="B4528" s="18" t="s">
        <v>1006</v>
      </c>
      <c r="C4528" s="9" t="s">
        <v>3756</v>
      </c>
      <c r="D4528" s="91" t="s">
        <v>26474</v>
      </c>
      <c r="E4528" s="91" t="s">
        <v>26411</v>
      </c>
      <c r="F4528" s="91"/>
      <c r="G4528" s="91"/>
    </row>
    <row r="4529">
      <c r="A4529" s="9" t="s">
        <v>388</v>
      </c>
      <c r="B4529" s="18" t="s">
        <v>1010</v>
      </c>
      <c r="C4529" s="9" t="s">
        <v>1659</v>
      </c>
      <c r="D4529" s="91" t="s">
        <v>26475</v>
      </c>
      <c r="E4529" s="91"/>
      <c r="F4529" s="91" t="s">
        <v>26371</v>
      </c>
      <c r="G4529" s="91"/>
    </row>
    <row r="4530">
      <c r="A4530" s="9" t="s">
        <v>388</v>
      </c>
      <c r="B4530" s="18" t="s">
        <v>1010</v>
      </c>
      <c r="C4530" s="9" t="s">
        <v>11406</v>
      </c>
      <c r="D4530" s="91" t="s">
        <v>368</v>
      </c>
      <c r="E4530" s="91"/>
      <c r="F4530" s="91" t="s">
        <v>26467</v>
      </c>
      <c r="G4530" s="91"/>
    </row>
    <row r="4531">
      <c r="A4531" s="9" t="s">
        <v>388</v>
      </c>
      <c r="B4531" s="18" t="s">
        <v>1392</v>
      </c>
      <c r="C4531" s="9" t="s">
        <v>2091</v>
      </c>
      <c r="D4531" s="91" t="s">
        <v>26476</v>
      </c>
      <c r="E4531" s="91"/>
      <c r="F4531" s="91" t="s">
        <v>26477</v>
      </c>
      <c r="G4531" s="121" t="str">
        <f>HYPERLINK("https://www.youtube.com/watch?v=nf_gN4x8mks","Link")</f>
        <v>Link</v>
      </c>
    </row>
    <row r="4532">
      <c r="A4532" s="9" t="s">
        <v>388</v>
      </c>
      <c r="B4532" s="18" t="s">
        <v>1392</v>
      </c>
      <c r="C4532" s="9" t="s">
        <v>2091</v>
      </c>
      <c r="D4532" s="91" t="s">
        <v>26478</v>
      </c>
      <c r="E4532" s="91"/>
      <c r="F4532" s="91" t="s">
        <v>26479</v>
      </c>
      <c r="G4532" s="121" t="str">
        <f>HYPERLINK("https://www.youtube.com/watch?v=hzY2czqQXlI","Link")</f>
        <v>Link</v>
      </c>
    </row>
    <row r="4533">
      <c r="A4533" s="9" t="s">
        <v>388</v>
      </c>
      <c r="B4533" s="18" t="s">
        <v>1392</v>
      </c>
      <c r="C4533" s="9" t="s">
        <v>2091</v>
      </c>
      <c r="D4533" s="91" t="s">
        <v>26480</v>
      </c>
      <c r="E4533" s="91"/>
      <c r="F4533" s="91" t="s">
        <v>26481</v>
      </c>
      <c r="G4533" s="121" t="str">
        <f>HYPERLINK("https://www.youtube.com/watch?v=YkVSgk7IAEg","Link")</f>
        <v>Link</v>
      </c>
    </row>
    <row r="4534">
      <c r="A4534" s="9" t="s">
        <v>388</v>
      </c>
      <c r="B4534" s="18" t="s">
        <v>1392</v>
      </c>
      <c r="C4534" s="9" t="s">
        <v>2091</v>
      </c>
      <c r="D4534" s="91" t="s">
        <v>26482</v>
      </c>
      <c r="E4534" s="91"/>
      <c r="F4534" s="91" t="s">
        <v>26483</v>
      </c>
      <c r="G4534" s="91"/>
    </row>
    <row r="4535">
      <c r="A4535" s="9" t="s">
        <v>388</v>
      </c>
      <c r="B4535" s="18" t="s">
        <v>1392</v>
      </c>
      <c r="C4535" s="9" t="s">
        <v>1396</v>
      </c>
      <c r="D4535" s="91" t="s">
        <v>26484</v>
      </c>
      <c r="E4535" s="91"/>
      <c r="F4535" s="91" t="s">
        <v>26416</v>
      </c>
      <c r="G4535" s="91"/>
    </row>
    <row r="4536">
      <c r="A4536" s="9" t="s">
        <v>388</v>
      </c>
      <c r="B4536" s="18" t="s">
        <v>1392</v>
      </c>
      <c r="C4536" s="9" t="s">
        <v>1396</v>
      </c>
      <c r="D4536" s="91" t="s">
        <v>26485</v>
      </c>
      <c r="E4536" s="91"/>
      <c r="F4536" s="91" t="s">
        <v>26486</v>
      </c>
      <c r="G4536" s="91"/>
    </row>
    <row r="4537">
      <c r="A4537" s="9" t="s">
        <v>388</v>
      </c>
      <c r="B4537" s="18" t="s">
        <v>1392</v>
      </c>
      <c r="C4537" s="9" t="s">
        <v>2106</v>
      </c>
      <c r="D4537" s="91" t="s">
        <v>26487</v>
      </c>
      <c r="E4537" s="91"/>
      <c r="F4537" s="91" t="s">
        <v>26488</v>
      </c>
      <c r="G4537" s="91"/>
    </row>
    <row r="4538">
      <c r="A4538" s="9" t="s">
        <v>388</v>
      </c>
      <c r="B4538" s="18" t="s">
        <v>1392</v>
      </c>
      <c r="C4538" s="9" t="s">
        <v>2106</v>
      </c>
      <c r="D4538" s="91" t="s">
        <v>26489</v>
      </c>
      <c r="E4538" s="91"/>
      <c r="F4538" s="91" t="s">
        <v>26490</v>
      </c>
      <c r="G4538" s="91"/>
    </row>
    <row r="4539">
      <c r="A4539" s="9" t="s">
        <v>388</v>
      </c>
      <c r="B4539" s="18" t="s">
        <v>1392</v>
      </c>
      <c r="C4539" s="9" t="s">
        <v>2106</v>
      </c>
      <c r="D4539" s="91" t="s">
        <v>26491</v>
      </c>
      <c r="E4539" s="91"/>
      <c r="F4539" s="91" t="s">
        <v>26488</v>
      </c>
      <c r="G4539" s="91"/>
    </row>
    <row r="4540">
      <c r="A4540" s="9" t="s">
        <v>388</v>
      </c>
      <c r="B4540" s="18" t="s">
        <v>1392</v>
      </c>
      <c r="C4540" s="9" t="s">
        <v>2106</v>
      </c>
      <c r="D4540" s="91" t="s">
        <v>26492</v>
      </c>
      <c r="E4540" s="91"/>
      <c r="F4540" s="91" t="s">
        <v>26418</v>
      </c>
      <c r="G4540" s="91"/>
    </row>
    <row r="4541">
      <c r="A4541" s="9" t="s">
        <v>388</v>
      </c>
      <c r="B4541" s="18" t="s">
        <v>1392</v>
      </c>
      <c r="C4541" s="9" t="s">
        <v>10441</v>
      </c>
      <c r="D4541" s="91" t="s">
        <v>26493</v>
      </c>
      <c r="E4541" s="91"/>
      <c r="F4541" s="91" t="s">
        <v>26430</v>
      </c>
      <c r="G4541" s="91"/>
    </row>
    <row r="4542">
      <c r="A4542" s="9" t="s">
        <v>388</v>
      </c>
      <c r="B4542" s="18" t="s">
        <v>1392</v>
      </c>
      <c r="C4542" s="9" t="s">
        <v>10441</v>
      </c>
      <c r="D4542" s="91" t="s">
        <v>13224</v>
      </c>
      <c r="E4542" s="91"/>
      <c r="F4542" s="91" t="s">
        <v>26494</v>
      </c>
      <c r="G4542" s="91"/>
    </row>
    <row r="4543">
      <c r="A4543" s="9" t="s">
        <v>636</v>
      </c>
      <c r="B4543" s="18" t="s">
        <v>26495</v>
      </c>
      <c r="C4543" s="9"/>
      <c r="D4543" s="91"/>
      <c r="E4543" s="91" t="s">
        <v>232</v>
      </c>
      <c r="F4543" s="91" t="s">
        <v>26430</v>
      </c>
      <c r="G4543" s="91"/>
    </row>
    <row r="4544">
      <c r="A4544" s="9" t="s">
        <v>234</v>
      </c>
      <c r="B4544" s="18" t="s">
        <v>5082</v>
      </c>
      <c r="C4544" s="9" t="s">
        <v>26496</v>
      </c>
      <c r="D4544" s="91" t="s">
        <v>26497</v>
      </c>
      <c r="E4544" s="91"/>
      <c r="F4544" s="91" t="s">
        <v>26343</v>
      </c>
      <c r="G4544" s="91"/>
    </row>
    <row r="4545">
      <c r="A4545" s="9" t="s">
        <v>234</v>
      </c>
      <c r="B4545" s="18" t="s">
        <v>5082</v>
      </c>
      <c r="C4545" s="9" t="s">
        <v>26496</v>
      </c>
      <c r="D4545" s="91" t="s">
        <v>26498</v>
      </c>
      <c r="E4545" s="91"/>
      <c r="F4545" s="91" t="s">
        <v>26343</v>
      </c>
      <c r="G4545" s="91"/>
    </row>
    <row r="4546">
      <c r="A4546" s="9" t="s">
        <v>234</v>
      </c>
      <c r="B4546" s="18" t="s">
        <v>5082</v>
      </c>
      <c r="C4546" s="9" t="s">
        <v>26496</v>
      </c>
      <c r="D4546" s="91" t="s">
        <v>26499</v>
      </c>
      <c r="E4546" s="91"/>
      <c r="F4546" s="91" t="s">
        <v>26343</v>
      </c>
      <c r="G4546" s="91"/>
    </row>
    <row r="4547">
      <c r="A4547" s="9" t="s">
        <v>234</v>
      </c>
      <c r="B4547" s="18" t="s">
        <v>5082</v>
      </c>
      <c r="C4547" s="9" t="s">
        <v>26496</v>
      </c>
      <c r="D4547" s="91" t="s">
        <v>26500</v>
      </c>
      <c r="E4547" s="91"/>
      <c r="F4547" s="91" t="s">
        <v>26343</v>
      </c>
      <c r="G4547" s="91"/>
    </row>
    <row r="4548">
      <c r="A4548" s="9" t="s">
        <v>234</v>
      </c>
      <c r="B4548" s="18" t="s">
        <v>26501</v>
      </c>
      <c r="C4548" s="9" t="s">
        <v>26502</v>
      </c>
      <c r="D4548" s="91" t="s">
        <v>26503</v>
      </c>
      <c r="E4548" s="91"/>
      <c r="F4548" s="91" t="s">
        <v>26375</v>
      </c>
      <c r="G4548" s="91"/>
    </row>
    <row r="4549">
      <c r="A4549" s="9" t="s">
        <v>234</v>
      </c>
      <c r="B4549" s="18" t="s">
        <v>26501</v>
      </c>
      <c r="C4549" s="9" t="s">
        <v>26502</v>
      </c>
      <c r="D4549" s="91" t="s">
        <v>26504</v>
      </c>
      <c r="E4549" s="91"/>
      <c r="F4549" s="91" t="s">
        <v>26375</v>
      </c>
      <c r="G4549" s="91"/>
    </row>
    <row r="4550">
      <c r="A4550" s="9" t="s">
        <v>234</v>
      </c>
      <c r="B4550" s="18" t="s">
        <v>26501</v>
      </c>
      <c r="C4550" s="9" t="s">
        <v>26502</v>
      </c>
      <c r="D4550" s="91" t="s">
        <v>26505</v>
      </c>
      <c r="E4550" s="91"/>
      <c r="F4550" s="91" t="s">
        <v>26375</v>
      </c>
      <c r="G4550" s="91"/>
    </row>
    <row r="4551">
      <c r="A4551" s="9" t="s">
        <v>234</v>
      </c>
      <c r="B4551" s="18" t="s">
        <v>24864</v>
      </c>
      <c r="C4551" s="9" t="s">
        <v>26506</v>
      </c>
      <c r="D4551" s="91" t="s">
        <v>26507</v>
      </c>
      <c r="E4551" s="91"/>
      <c r="F4551" s="91" t="s">
        <v>26375</v>
      </c>
      <c r="G4551" s="91"/>
    </row>
    <row r="4552">
      <c r="A4552" s="9" t="s">
        <v>234</v>
      </c>
      <c r="B4552" s="18" t="s">
        <v>13914</v>
      </c>
      <c r="C4552" s="9" t="s">
        <v>9450</v>
      </c>
      <c r="D4552" s="91" t="s">
        <v>13920</v>
      </c>
      <c r="E4552" s="91"/>
      <c r="F4552" s="91" t="s">
        <v>26371</v>
      </c>
      <c r="G4552" s="91"/>
    </row>
    <row r="4553">
      <c r="A4553" s="67" t="s">
        <v>366</v>
      </c>
    </row>
    <row r="4554">
      <c r="A4554" s="9" t="s">
        <v>19167</v>
      </c>
      <c r="B4554" s="18" t="s">
        <v>18797</v>
      </c>
      <c r="C4554" s="9"/>
      <c r="D4554" s="91"/>
      <c r="E4554" s="91" t="s">
        <v>232</v>
      </c>
      <c r="F4554" s="91"/>
      <c r="G4554" s="91"/>
    </row>
    <row r="4555">
      <c r="A4555" s="9" t="s">
        <v>19167</v>
      </c>
      <c r="B4555" s="18" t="s">
        <v>26508</v>
      </c>
      <c r="C4555" s="9"/>
      <c r="D4555" s="91"/>
      <c r="E4555" s="91" t="s">
        <v>232</v>
      </c>
      <c r="F4555" s="91"/>
      <c r="G4555" s="91"/>
    </row>
    <row r="4556">
      <c r="A4556" s="9" t="s">
        <v>2398</v>
      </c>
      <c r="B4556" s="18" t="s">
        <v>2399</v>
      </c>
      <c r="C4556" s="9"/>
      <c r="D4556" s="91"/>
      <c r="E4556" s="91"/>
      <c r="F4556" s="91" t="s">
        <v>26509</v>
      </c>
      <c r="G4556" s="91"/>
    </row>
    <row r="4557">
      <c r="A4557" s="9" t="s">
        <v>2562</v>
      </c>
      <c r="B4557" s="18" t="s">
        <v>2563</v>
      </c>
      <c r="C4557" s="9"/>
      <c r="D4557" s="91"/>
      <c r="E4557" s="91"/>
      <c r="F4557" s="91" t="s">
        <v>26430</v>
      </c>
      <c r="G4557" s="91"/>
    </row>
    <row r="4558">
      <c r="A4558" s="9" t="s">
        <v>2562</v>
      </c>
      <c r="B4558" s="18" t="s">
        <v>2563</v>
      </c>
      <c r="C4558" s="9"/>
      <c r="D4558" s="91"/>
      <c r="E4558" s="91"/>
      <c r="F4558" s="91" t="s">
        <v>26470</v>
      </c>
      <c r="G4558" s="91"/>
    </row>
    <row r="4559">
      <c r="A4559" s="9" t="s">
        <v>2562</v>
      </c>
      <c r="B4559" s="18" t="s">
        <v>2563</v>
      </c>
      <c r="C4559" s="9"/>
      <c r="D4559" s="91"/>
      <c r="E4559" s="91"/>
      <c r="F4559" s="91" t="s">
        <v>26473</v>
      </c>
      <c r="G4559" s="91"/>
    </row>
    <row r="4560">
      <c r="A4560" s="9" t="s">
        <v>687</v>
      </c>
      <c r="B4560" s="18" t="s">
        <v>688</v>
      </c>
      <c r="C4560" s="9"/>
      <c r="D4560" s="91"/>
      <c r="E4560" s="91" t="s">
        <v>4218</v>
      </c>
      <c r="F4560" s="91"/>
      <c r="G4560" s="91"/>
    </row>
    <row r="4561">
      <c r="A4561" s="9" t="s">
        <v>687</v>
      </c>
      <c r="B4561" s="18" t="s">
        <v>693</v>
      </c>
      <c r="C4561" s="9"/>
      <c r="D4561" s="91"/>
      <c r="E4561" s="91" t="s">
        <v>4218</v>
      </c>
      <c r="F4561" s="91"/>
      <c r="G4561" s="91"/>
    </row>
    <row r="4562">
      <c r="A4562" s="9" t="s">
        <v>687</v>
      </c>
      <c r="B4562" s="18" t="s">
        <v>1638</v>
      </c>
      <c r="C4562" s="9"/>
      <c r="D4562" s="91"/>
      <c r="E4562" s="91" t="s">
        <v>4218</v>
      </c>
      <c r="F4562" s="91"/>
      <c r="G4562" s="91"/>
    </row>
    <row r="4563">
      <c r="A4563" s="9" t="s">
        <v>687</v>
      </c>
      <c r="B4563" s="18" t="s">
        <v>26510</v>
      </c>
      <c r="C4563" s="9"/>
      <c r="D4563" s="91"/>
      <c r="E4563" s="91" t="s">
        <v>26511</v>
      </c>
      <c r="F4563" s="91" t="s">
        <v>26512</v>
      </c>
      <c r="G4563" s="91"/>
    </row>
    <row r="4564">
      <c r="A4564" s="9" t="s">
        <v>23412</v>
      </c>
      <c r="B4564" s="18" t="s">
        <v>20250</v>
      </c>
      <c r="C4564" s="9"/>
      <c r="D4564" s="91"/>
      <c r="E4564" s="91"/>
      <c r="F4564" s="91" t="s">
        <v>26513</v>
      </c>
      <c r="G4564" s="91"/>
    </row>
    <row r="4565">
      <c r="A4565" s="9" t="s">
        <v>23412</v>
      </c>
      <c r="B4565" s="18" t="s">
        <v>26514</v>
      </c>
      <c r="C4565" s="9"/>
      <c r="D4565" s="91"/>
      <c r="E4565" s="91" t="s">
        <v>4218</v>
      </c>
      <c r="F4565" s="91"/>
      <c r="G4565" s="91"/>
    </row>
    <row r="4566">
      <c r="A4566" s="9" t="s">
        <v>2078</v>
      </c>
      <c r="B4566" s="18" t="s">
        <v>24472</v>
      </c>
      <c r="C4566" s="9"/>
      <c r="D4566" s="91"/>
      <c r="E4566" s="91" t="s">
        <v>4218</v>
      </c>
      <c r="F4566" s="91"/>
      <c r="G4566" s="91"/>
    </row>
    <row r="4567">
      <c r="A4567" s="9" t="s">
        <v>388</v>
      </c>
      <c r="B4567" s="18" t="s">
        <v>5405</v>
      </c>
      <c r="C4567" s="9"/>
      <c r="D4567" s="91"/>
      <c r="E4567" s="91"/>
      <c r="F4567" s="91" t="s">
        <v>26346</v>
      </c>
      <c r="G4567" s="91"/>
    </row>
    <row r="4568">
      <c r="A4568" s="9" t="s">
        <v>388</v>
      </c>
      <c r="B4568" s="18" t="s">
        <v>5405</v>
      </c>
      <c r="C4568" s="9"/>
      <c r="D4568" s="91"/>
      <c r="E4568" s="91"/>
      <c r="F4568" s="91" t="s">
        <v>26468</v>
      </c>
      <c r="G4568" s="91"/>
    </row>
    <row r="4569">
      <c r="A4569" s="9" t="s">
        <v>388</v>
      </c>
      <c r="B4569" s="18" t="s">
        <v>5405</v>
      </c>
      <c r="C4569" s="9"/>
      <c r="D4569" s="91"/>
      <c r="E4569" s="91"/>
      <c r="F4569" s="91" t="s">
        <v>26515</v>
      </c>
      <c r="G4569" s="91"/>
    </row>
    <row r="4570">
      <c r="A4570" s="9" t="s">
        <v>388</v>
      </c>
      <c r="B4570" s="18" t="s">
        <v>5405</v>
      </c>
      <c r="C4570" s="9"/>
      <c r="D4570" s="91"/>
      <c r="E4570" s="91"/>
      <c r="F4570" s="91" t="s">
        <v>26516</v>
      </c>
      <c r="G4570" s="91"/>
    </row>
    <row r="4571">
      <c r="A4571" s="9" t="s">
        <v>388</v>
      </c>
      <c r="B4571" s="18" t="s">
        <v>1006</v>
      </c>
      <c r="C4571" s="9"/>
      <c r="D4571" s="91"/>
      <c r="E4571" s="91" t="s">
        <v>26517</v>
      </c>
      <c r="F4571" s="91" t="s">
        <v>26339</v>
      </c>
      <c r="G4571" s="91"/>
    </row>
    <row r="4572">
      <c r="A4572" s="9" t="s">
        <v>388</v>
      </c>
      <c r="B4572" s="18" t="s">
        <v>1006</v>
      </c>
      <c r="C4572" s="9"/>
      <c r="D4572" s="91"/>
      <c r="E4572" s="91" t="s">
        <v>26518</v>
      </c>
      <c r="F4572" s="91" t="s">
        <v>26401</v>
      </c>
      <c r="G4572" s="91"/>
    </row>
    <row r="4573">
      <c r="A4573" s="9" t="s">
        <v>388</v>
      </c>
      <c r="B4573" s="18" t="s">
        <v>1392</v>
      </c>
      <c r="C4573" s="9"/>
      <c r="D4573" s="91"/>
      <c r="E4573" s="91"/>
      <c r="F4573" s="91" t="s">
        <v>26343</v>
      </c>
      <c r="G4573" s="91"/>
    </row>
    <row r="4574">
      <c r="A4574" s="9" t="s">
        <v>388</v>
      </c>
      <c r="B4574" s="18" t="s">
        <v>1392</v>
      </c>
      <c r="C4574" s="9"/>
      <c r="D4574" s="91"/>
      <c r="E4574" s="91"/>
      <c r="F4574" s="91" t="s">
        <v>26519</v>
      </c>
      <c r="G4574" s="91"/>
    </row>
    <row r="4575">
      <c r="A4575" s="1" t="s">
        <v>26520</v>
      </c>
    </row>
    <row r="4576">
      <c r="A4576" s="9" t="s">
        <v>4788</v>
      </c>
      <c r="B4576" s="18" t="s">
        <v>7260</v>
      </c>
      <c r="C4576" s="9" t="s">
        <v>8196</v>
      </c>
      <c r="D4576" s="91" t="s">
        <v>26264</v>
      </c>
      <c r="E4576" s="91"/>
      <c r="F4576" s="91" t="s">
        <v>26521</v>
      </c>
      <c r="G4576" s="91"/>
    </row>
    <row r="4577">
      <c r="A4577" s="9" t="s">
        <v>316</v>
      </c>
      <c r="B4577" s="18" t="s">
        <v>1193</v>
      </c>
      <c r="C4577" s="9" t="s">
        <v>26268</v>
      </c>
      <c r="D4577" s="91" t="s">
        <v>26269</v>
      </c>
      <c r="E4577" s="91"/>
      <c r="F4577" s="91" t="s">
        <v>26522</v>
      </c>
      <c r="G4577" s="91"/>
    </row>
    <row r="4578">
      <c r="A4578" s="9" t="s">
        <v>316</v>
      </c>
      <c r="B4578" s="18" t="s">
        <v>2458</v>
      </c>
      <c r="C4578" s="9"/>
      <c r="D4578" s="91" t="s">
        <v>16312</v>
      </c>
      <c r="E4578" s="91"/>
      <c r="F4578" s="91" t="s">
        <v>26523</v>
      </c>
      <c r="G4578" s="91"/>
    </row>
    <row r="4579">
      <c r="A4579" s="9" t="s">
        <v>3436</v>
      </c>
      <c r="B4579" s="18" t="s">
        <v>4211</v>
      </c>
      <c r="C4579" s="9"/>
      <c r="D4579" s="91" t="s">
        <v>3692</v>
      </c>
      <c r="E4579" s="91"/>
      <c r="F4579" s="91" t="s">
        <v>26524</v>
      </c>
      <c r="G4579" s="91"/>
    </row>
    <row r="4580">
      <c r="A4580" s="9" t="s">
        <v>18762</v>
      </c>
      <c r="B4580" s="18" t="s">
        <v>18763</v>
      </c>
      <c r="C4580" s="9"/>
      <c r="D4580" s="91" t="s">
        <v>26525</v>
      </c>
      <c r="E4580" s="91" t="s">
        <v>26526</v>
      </c>
      <c r="F4580" s="91" t="s">
        <v>26527</v>
      </c>
      <c r="G4580" s="121" t="str">
        <f>HYPERLINK("https://www.youtube.com/watch?v=Te0xvgD3Nl8","Link")</f>
        <v>Link</v>
      </c>
    </row>
    <row r="4581">
      <c r="A4581" s="9" t="s">
        <v>326</v>
      </c>
      <c r="B4581" s="18" t="s">
        <v>658</v>
      </c>
      <c r="C4581" s="9"/>
      <c r="D4581" s="91" t="s">
        <v>14031</v>
      </c>
      <c r="E4581" s="91"/>
      <c r="F4581" s="91"/>
      <c r="G4581" s="91"/>
    </row>
    <row r="4582">
      <c r="A4582" s="9" t="s">
        <v>326</v>
      </c>
      <c r="B4582" s="18" t="s">
        <v>658</v>
      </c>
      <c r="C4582" s="9"/>
      <c r="D4582" s="91"/>
      <c r="E4582" s="91"/>
      <c r="F4582" s="91" t="s">
        <v>26528</v>
      </c>
      <c r="G4582" s="91"/>
    </row>
    <row r="4583">
      <c r="A4583" s="9" t="s">
        <v>18032</v>
      </c>
      <c r="B4583" s="18" t="s">
        <v>3515</v>
      </c>
      <c r="C4583" s="9"/>
      <c r="D4583" s="91"/>
      <c r="E4583" s="91" t="s">
        <v>26529</v>
      </c>
      <c r="F4583" s="91"/>
      <c r="G4583" s="91"/>
    </row>
    <row r="4584">
      <c r="A4584" s="9" t="s">
        <v>2562</v>
      </c>
      <c r="B4584" s="18" t="s">
        <v>26530</v>
      </c>
      <c r="C4584" s="9"/>
      <c r="D4584" s="91" t="s">
        <v>26531</v>
      </c>
      <c r="E4584" s="91"/>
      <c r="F4584" s="91" t="s">
        <v>26532</v>
      </c>
      <c r="G4584" s="121" t="str">
        <f>HYPERLINK("https://www.youtube.com/watch?v=OQHwFM1p03w","Link")</f>
        <v>Link</v>
      </c>
    </row>
    <row r="4585">
      <c r="A4585" s="9" t="s">
        <v>2562</v>
      </c>
      <c r="B4585" s="18" t="s">
        <v>2563</v>
      </c>
      <c r="C4585" s="9"/>
      <c r="D4585" s="91" t="s">
        <v>18727</v>
      </c>
      <c r="E4585" s="91"/>
      <c r="F4585" s="91" t="s">
        <v>26533</v>
      </c>
      <c r="G4585" s="91"/>
    </row>
    <row r="4586">
      <c r="A4586" s="9" t="s">
        <v>2562</v>
      </c>
      <c r="B4586" s="18" t="s">
        <v>2563</v>
      </c>
      <c r="C4586" s="9"/>
      <c r="D4586" s="91"/>
      <c r="E4586" s="91"/>
      <c r="F4586" s="91" t="s">
        <v>26534</v>
      </c>
      <c r="G4586" s="91"/>
    </row>
    <row r="4587">
      <c r="A4587" s="9" t="s">
        <v>2562</v>
      </c>
      <c r="B4587" s="18" t="s">
        <v>7411</v>
      </c>
      <c r="C4587" s="9"/>
      <c r="D4587" s="91"/>
      <c r="E4587" s="91"/>
      <c r="F4587" s="91" t="s">
        <v>26535</v>
      </c>
      <c r="G4587" s="91"/>
    </row>
    <row r="4588">
      <c r="A4588" s="9" t="s">
        <v>14445</v>
      </c>
      <c r="B4588" s="18" t="s">
        <v>14446</v>
      </c>
      <c r="C4588" s="9" t="s">
        <v>5974</v>
      </c>
      <c r="D4588" s="91" t="s">
        <v>17383</v>
      </c>
      <c r="E4588" s="91"/>
      <c r="F4588" s="91" t="s">
        <v>26536</v>
      </c>
      <c r="G4588" s="91"/>
    </row>
    <row r="4589">
      <c r="A4589" s="9" t="s">
        <v>14445</v>
      </c>
      <c r="B4589" s="18" t="s">
        <v>14446</v>
      </c>
      <c r="C4589" s="9" t="s">
        <v>5974</v>
      </c>
      <c r="D4589" s="91" t="s">
        <v>26537</v>
      </c>
      <c r="E4589" s="91"/>
      <c r="F4589" s="91" t="s">
        <v>21239</v>
      </c>
      <c r="G4589" s="91"/>
    </row>
    <row r="4590">
      <c r="A4590" s="9" t="s">
        <v>687</v>
      </c>
      <c r="B4590" s="18" t="s">
        <v>693</v>
      </c>
      <c r="C4590" s="9"/>
      <c r="D4590" s="91" t="s">
        <v>698</v>
      </c>
      <c r="E4590" s="91"/>
      <c r="F4590" s="91" t="s">
        <v>26538</v>
      </c>
      <c r="G4590" s="91"/>
    </row>
    <row r="4591">
      <c r="A4591" s="9" t="s">
        <v>687</v>
      </c>
      <c r="B4591" s="18" t="s">
        <v>693</v>
      </c>
      <c r="C4591" s="9"/>
      <c r="D4591" s="91" t="s">
        <v>720</v>
      </c>
      <c r="E4591" s="91"/>
      <c r="F4591" s="91" t="s">
        <v>26539</v>
      </c>
      <c r="G4591" s="91"/>
    </row>
    <row r="4592">
      <c r="A4592" s="9" t="s">
        <v>687</v>
      </c>
      <c r="B4592" s="18" t="s">
        <v>693</v>
      </c>
      <c r="C4592" s="9"/>
      <c r="D4592" s="91" t="s">
        <v>956</v>
      </c>
      <c r="E4592" s="91"/>
      <c r="F4592" s="91" t="s">
        <v>26540</v>
      </c>
      <c r="G4592" s="91"/>
    </row>
    <row r="4593">
      <c r="A4593" s="9" t="s">
        <v>687</v>
      </c>
      <c r="B4593" s="18" t="s">
        <v>2736</v>
      </c>
      <c r="C4593" s="9" t="s">
        <v>2737</v>
      </c>
      <c r="D4593" s="91" t="s">
        <v>2738</v>
      </c>
      <c r="E4593" s="91"/>
      <c r="F4593" s="91" t="s">
        <v>26541</v>
      </c>
      <c r="G4593" s="91"/>
    </row>
    <row r="4594">
      <c r="A4594" s="9" t="s">
        <v>687</v>
      </c>
      <c r="B4594" s="18" t="s">
        <v>2736</v>
      </c>
      <c r="C4594" s="9" t="s">
        <v>2737</v>
      </c>
      <c r="D4594" s="91" t="s">
        <v>4074</v>
      </c>
      <c r="E4594" s="91"/>
      <c r="F4594" s="91" t="s">
        <v>21239</v>
      </c>
      <c r="G4594" s="91"/>
    </row>
    <row r="4595">
      <c r="A4595" s="9" t="s">
        <v>687</v>
      </c>
      <c r="B4595" s="18" t="s">
        <v>2736</v>
      </c>
      <c r="C4595" s="9"/>
      <c r="D4595" s="91"/>
      <c r="E4595" s="91"/>
      <c r="F4595" s="91" t="s">
        <v>26534</v>
      </c>
      <c r="G4595" s="91"/>
    </row>
    <row r="4596">
      <c r="A4596" s="9" t="s">
        <v>2078</v>
      </c>
      <c r="B4596" s="18" t="s">
        <v>2079</v>
      </c>
      <c r="C4596" s="9" t="s">
        <v>2080</v>
      </c>
      <c r="D4596" s="91" t="s">
        <v>26542</v>
      </c>
      <c r="E4596" s="91"/>
      <c r="F4596" s="91" t="s">
        <v>26534</v>
      </c>
      <c r="G4596" s="91"/>
    </row>
    <row r="4597">
      <c r="A4597" s="9" t="s">
        <v>248</v>
      </c>
      <c r="B4597" s="18" t="s">
        <v>4496</v>
      </c>
      <c r="C4597" s="9" t="s">
        <v>5067</v>
      </c>
      <c r="D4597" s="91" t="s">
        <v>17150</v>
      </c>
      <c r="E4597" s="91"/>
      <c r="F4597" s="91" t="s">
        <v>26543</v>
      </c>
      <c r="G4597" s="91"/>
    </row>
    <row r="4598">
      <c r="A4598" s="9" t="s">
        <v>388</v>
      </c>
      <c r="B4598" s="18" t="s">
        <v>5405</v>
      </c>
      <c r="C4598" s="9"/>
      <c r="D4598" s="91"/>
      <c r="E4598" s="91"/>
      <c r="F4598" s="91" t="s">
        <v>26544</v>
      </c>
      <c r="G4598" s="91"/>
    </row>
    <row r="4599">
      <c r="A4599" s="9" t="s">
        <v>388</v>
      </c>
      <c r="B4599" s="18" t="s">
        <v>1010</v>
      </c>
      <c r="C4599" s="9" t="s">
        <v>1011</v>
      </c>
      <c r="D4599" s="91" t="s">
        <v>1651</v>
      </c>
      <c r="E4599" s="91"/>
      <c r="F4599" s="91" t="s">
        <v>26545</v>
      </c>
      <c r="G4599" s="91"/>
    </row>
    <row r="4600">
      <c r="A4600" s="9" t="s">
        <v>388</v>
      </c>
      <c r="B4600" s="18" t="s">
        <v>19808</v>
      </c>
      <c r="C4600" s="9" t="s">
        <v>2101</v>
      </c>
      <c r="D4600" s="91" t="s">
        <v>26546</v>
      </c>
      <c r="E4600" s="91"/>
      <c r="F4600" s="91" t="s">
        <v>26547</v>
      </c>
      <c r="G4600" s="91"/>
    </row>
    <row r="4601">
      <c r="A4601" s="9" t="s">
        <v>388</v>
      </c>
      <c r="B4601" s="18" t="s">
        <v>1006</v>
      </c>
      <c r="C4601" s="9" t="s">
        <v>2091</v>
      </c>
      <c r="D4601" s="91" t="s">
        <v>26548</v>
      </c>
      <c r="E4601" s="91"/>
      <c r="F4601" s="91" t="s">
        <v>26549</v>
      </c>
      <c r="G4601" s="91"/>
    </row>
    <row r="4602">
      <c r="A4602" s="9" t="s">
        <v>388</v>
      </c>
      <c r="B4602" s="18" t="s">
        <v>1006</v>
      </c>
      <c r="C4602" s="9" t="s">
        <v>2084</v>
      </c>
      <c r="D4602" s="91" t="s">
        <v>26550</v>
      </c>
      <c r="E4602" s="91"/>
      <c r="F4602" s="91" t="s">
        <v>26551</v>
      </c>
      <c r="G4602" s="91"/>
    </row>
    <row r="4603">
      <c r="A4603" s="9" t="s">
        <v>388</v>
      </c>
      <c r="B4603" s="18" t="s">
        <v>1006</v>
      </c>
      <c r="C4603" s="9" t="s">
        <v>2098</v>
      </c>
      <c r="D4603" s="91" t="s">
        <v>3723</v>
      </c>
      <c r="E4603" s="91"/>
      <c r="F4603" s="91" t="s">
        <v>26552</v>
      </c>
      <c r="G4603" s="91"/>
    </row>
    <row r="4604">
      <c r="A4604" s="9" t="s">
        <v>388</v>
      </c>
      <c r="B4604" s="18" t="s">
        <v>1006</v>
      </c>
      <c r="C4604" s="9" t="s">
        <v>3756</v>
      </c>
      <c r="D4604" s="91" t="s">
        <v>26295</v>
      </c>
      <c r="E4604" s="91"/>
      <c r="F4604" s="91" t="s">
        <v>26544</v>
      </c>
      <c r="G4604" s="91"/>
    </row>
    <row r="4605">
      <c r="A4605" s="9" t="s">
        <v>388</v>
      </c>
      <c r="B4605" s="18" t="s">
        <v>3110</v>
      </c>
      <c r="C4605" s="9" t="s">
        <v>2091</v>
      </c>
      <c r="D4605" s="91" t="s">
        <v>26553</v>
      </c>
      <c r="E4605" s="91"/>
      <c r="F4605" s="91" t="s">
        <v>26544</v>
      </c>
      <c r="G4605" s="91"/>
    </row>
    <row r="4606">
      <c r="A4606" s="9" t="s">
        <v>3354</v>
      </c>
      <c r="B4606" s="18" t="s">
        <v>26304</v>
      </c>
      <c r="C4606" s="9" t="s">
        <v>26308</v>
      </c>
      <c r="D4606" s="91" t="s">
        <v>26554</v>
      </c>
      <c r="E4606" s="91" t="s">
        <v>5589</v>
      </c>
      <c r="F4606" s="91" t="s">
        <v>26545</v>
      </c>
      <c r="G4606" s="91"/>
    </row>
    <row r="4607">
      <c r="A4607" s="9" t="s">
        <v>3354</v>
      </c>
      <c r="B4607" s="18" t="s">
        <v>26310</v>
      </c>
      <c r="C4607" s="9" t="s">
        <v>26311</v>
      </c>
      <c r="D4607" s="91" t="s">
        <v>26314</v>
      </c>
      <c r="E4607" s="91"/>
      <c r="F4607" s="91" t="s">
        <v>26555</v>
      </c>
      <c r="G4607" s="91"/>
    </row>
    <row r="4608">
      <c r="A4608" s="9" t="s">
        <v>3354</v>
      </c>
      <c r="B4608" s="18" t="s">
        <v>26310</v>
      </c>
      <c r="C4608" s="9" t="s">
        <v>26317</v>
      </c>
      <c r="D4608" s="91" t="s">
        <v>26318</v>
      </c>
      <c r="E4608" s="91"/>
      <c r="F4608" s="91" t="s">
        <v>26556</v>
      </c>
      <c r="G4608" s="91"/>
    </row>
    <row r="4609">
      <c r="A4609" s="9" t="s">
        <v>1107</v>
      </c>
      <c r="B4609" s="18" t="s">
        <v>2361</v>
      </c>
      <c r="C4609" s="9"/>
      <c r="D4609" s="91"/>
      <c r="E4609" s="91"/>
      <c r="F4609" s="91"/>
      <c r="G4609" s="91"/>
    </row>
    <row r="4610">
      <c r="A4610" s="1" t="s">
        <v>26557</v>
      </c>
    </row>
    <row r="4611">
      <c r="A4611" s="9" t="s">
        <v>4788</v>
      </c>
      <c r="B4611" s="18" t="s">
        <v>7260</v>
      </c>
      <c r="C4611" s="9" t="s">
        <v>10193</v>
      </c>
      <c r="D4611" s="91" t="s">
        <v>15448</v>
      </c>
      <c r="E4611" s="91" t="s">
        <v>4362</v>
      </c>
      <c r="F4611" s="91" t="s">
        <v>26263</v>
      </c>
      <c r="G4611" s="91"/>
    </row>
    <row r="4612">
      <c r="A4612" s="9" t="s">
        <v>326</v>
      </c>
      <c r="B4612" s="18" t="s">
        <v>658</v>
      </c>
      <c r="C4612" s="9" t="s">
        <v>872</v>
      </c>
      <c r="D4612" s="91" t="s">
        <v>660</v>
      </c>
      <c r="E4612" s="91"/>
      <c r="F4612" s="91" t="s">
        <v>26299</v>
      </c>
      <c r="G4612" s="91"/>
    </row>
    <row r="4613">
      <c r="A4613" s="9" t="s">
        <v>18032</v>
      </c>
      <c r="B4613" s="18" t="s">
        <v>3515</v>
      </c>
      <c r="C4613" s="9"/>
      <c r="D4613" s="91"/>
      <c r="E4613" s="91"/>
      <c r="F4613" s="91"/>
      <c r="G4613" s="91"/>
    </row>
    <row r="4614">
      <c r="A4614" s="9" t="s">
        <v>2562</v>
      </c>
      <c r="B4614" s="18" t="s">
        <v>2563</v>
      </c>
      <c r="C4614" s="9"/>
      <c r="D4614" s="91" t="s">
        <v>18727</v>
      </c>
      <c r="E4614" s="91"/>
      <c r="F4614" s="91" t="s">
        <v>26558</v>
      </c>
      <c r="G4614" s="91"/>
    </row>
    <row r="4615">
      <c r="A4615" s="9" t="s">
        <v>2562</v>
      </c>
      <c r="B4615" s="18" t="s">
        <v>2563</v>
      </c>
      <c r="C4615" s="9"/>
      <c r="D4615" s="91"/>
      <c r="E4615" s="91"/>
      <c r="F4615" s="91" t="s">
        <v>26559</v>
      </c>
      <c r="G4615" s="91"/>
    </row>
    <row r="4616">
      <c r="A4616" s="9" t="s">
        <v>687</v>
      </c>
      <c r="B4616" s="18" t="s">
        <v>2672</v>
      </c>
      <c r="C4616" s="9"/>
      <c r="D4616" s="91"/>
      <c r="E4616" s="91"/>
      <c r="F4616" s="91" t="s">
        <v>26560</v>
      </c>
      <c r="G4616" s="91"/>
    </row>
    <row r="4617">
      <c r="A4617" s="9" t="s">
        <v>388</v>
      </c>
      <c r="B4617" s="18" t="s">
        <v>1010</v>
      </c>
      <c r="C4617" s="9" t="s">
        <v>1011</v>
      </c>
      <c r="D4617" s="91" t="s">
        <v>1651</v>
      </c>
      <c r="E4617" s="91"/>
      <c r="F4617" s="91" t="s">
        <v>26299</v>
      </c>
      <c r="G4617" s="91"/>
    </row>
    <row r="4618">
      <c r="A4618" s="9" t="s">
        <v>388</v>
      </c>
      <c r="B4618" s="18" t="s">
        <v>1010</v>
      </c>
      <c r="C4618" s="9" t="s">
        <v>10096</v>
      </c>
      <c r="D4618" s="91" t="s">
        <v>21626</v>
      </c>
      <c r="E4618" s="91"/>
      <c r="F4618" s="91" t="s">
        <v>26561</v>
      </c>
      <c r="G4618" s="91"/>
    </row>
    <row r="4619">
      <c r="A4619" s="9" t="s">
        <v>388</v>
      </c>
      <c r="B4619" s="18" t="s">
        <v>1010</v>
      </c>
      <c r="C4619" s="9" t="s">
        <v>2164</v>
      </c>
      <c r="D4619" s="91" t="s">
        <v>26303</v>
      </c>
      <c r="E4619" s="91"/>
      <c r="F4619" s="91" t="s">
        <v>26294</v>
      </c>
      <c r="G4619" s="91"/>
    </row>
    <row r="4620">
      <c r="A4620" s="9" t="s">
        <v>388</v>
      </c>
      <c r="B4620" s="18" t="s">
        <v>1010</v>
      </c>
      <c r="C4620" s="9" t="s">
        <v>2167</v>
      </c>
      <c r="D4620" s="91" t="s">
        <v>5378</v>
      </c>
      <c r="E4620" s="91"/>
      <c r="F4620" s="91" t="s">
        <v>26294</v>
      </c>
      <c r="G4620" s="91"/>
    </row>
    <row r="4621">
      <c r="A4621" s="9" t="s">
        <v>388</v>
      </c>
      <c r="B4621" s="18" t="s">
        <v>1010</v>
      </c>
      <c r="C4621" s="9" t="s">
        <v>2167</v>
      </c>
      <c r="D4621" s="91" t="s">
        <v>2168</v>
      </c>
      <c r="E4621" s="91"/>
      <c r="F4621" s="91" t="s">
        <v>26294</v>
      </c>
      <c r="G4621" s="91"/>
    </row>
    <row r="4622">
      <c r="A4622" s="9" t="s">
        <v>388</v>
      </c>
      <c r="B4622" s="18" t="s">
        <v>1010</v>
      </c>
      <c r="C4622" s="9" t="s">
        <v>2172</v>
      </c>
      <c r="D4622" s="91" t="s">
        <v>2173</v>
      </c>
      <c r="E4622" s="91"/>
      <c r="F4622" s="91" t="s">
        <v>26294</v>
      </c>
      <c r="G4622" s="91"/>
    </row>
    <row r="4623">
      <c r="A4623" s="9" t="s">
        <v>388</v>
      </c>
      <c r="B4623" s="18" t="s">
        <v>1010</v>
      </c>
      <c r="C4623" s="9" t="s">
        <v>1371</v>
      </c>
      <c r="D4623" s="91" t="s">
        <v>19522</v>
      </c>
      <c r="E4623" s="91"/>
      <c r="F4623" s="91" t="s">
        <v>26299</v>
      </c>
      <c r="G4623" s="91"/>
    </row>
    <row r="4624">
      <c r="A4624" s="9" t="s">
        <v>388</v>
      </c>
      <c r="B4624" s="18" t="s">
        <v>1006</v>
      </c>
      <c r="C4624" s="9"/>
      <c r="D4624" s="91" t="s">
        <v>26293</v>
      </c>
      <c r="E4624" s="91"/>
      <c r="F4624" s="91" t="s">
        <v>26294</v>
      </c>
      <c r="G4624" s="91"/>
    </row>
    <row r="4625">
      <c r="A4625" s="9" t="s">
        <v>388</v>
      </c>
      <c r="B4625" s="18" t="s">
        <v>1006</v>
      </c>
      <c r="C4625" s="9"/>
      <c r="D4625" s="91"/>
      <c r="E4625" s="91"/>
      <c r="F4625" s="91" t="s">
        <v>26294</v>
      </c>
      <c r="G4625" s="91"/>
    </row>
    <row r="4626">
      <c r="A4626" s="9" t="s">
        <v>388</v>
      </c>
      <c r="B4626" s="18" t="s">
        <v>1392</v>
      </c>
      <c r="C4626" s="9"/>
      <c r="D4626" s="91"/>
      <c r="E4626" s="91"/>
      <c r="F4626" s="91" t="s">
        <v>26558</v>
      </c>
      <c r="G4626" s="91"/>
    </row>
    <row r="4627">
      <c r="A4627" s="9" t="s">
        <v>3354</v>
      </c>
      <c r="B4627" s="18" t="s">
        <v>26304</v>
      </c>
      <c r="C4627" s="9" t="s">
        <v>26305</v>
      </c>
      <c r="D4627" s="91" t="s">
        <v>26306</v>
      </c>
      <c r="E4627" s="91"/>
      <c r="F4627" s="91" t="s">
        <v>26307</v>
      </c>
      <c r="G4627" s="91"/>
    </row>
    <row r="4628">
      <c r="A4628" s="9" t="s">
        <v>3354</v>
      </c>
      <c r="B4628" s="18" t="s">
        <v>26304</v>
      </c>
      <c r="C4628" s="9" t="s">
        <v>26308</v>
      </c>
      <c r="D4628" s="91" t="s">
        <v>26309</v>
      </c>
      <c r="E4628" s="91"/>
      <c r="F4628" s="91" t="s">
        <v>26299</v>
      </c>
      <c r="G4628" s="91"/>
    </row>
    <row r="4629">
      <c r="A4629" s="9" t="s">
        <v>3354</v>
      </c>
      <c r="B4629" s="18" t="s">
        <v>26310</v>
      </c>
      <c r="C4629" s="9" t="s">
        <v>26311</v>
      </c>
      <c r="D4629" s="91" t="s">
        <v>26312</v>
      </c>
      <c r="E4629" s="91"/>
      <c r="F4629" s="91" t="s">
        <v>26294</v>
      </c>
      <c r="G4629" s="91"/>
    </row>
    <row r="4630">
      <c r="A4630" s="9" t="s">
        <v>3354</v>
      </c>
      <c r="B4630" s="18" t="s">
        <v>26310</v>
      </c>
      <c r="C4630" s="9" t="s">
        <v>26311</v>
      </c>
      <c r="D4630" s="91" t="s">
        <v>26313</v>
      </c>
      <c r="E4630" s="91"/>
      <c r="F4630" s="91" t="s">
        <v>26294</v>
      </c>
      <c r="G4630" s="91"/>
    </row>
    <row r="4631">
      <c r="A4631" s="9" t="s">
        <v>3354</v>
      </c>
      <c r="B4631" s="18" t="s">
        <v>26310</v>
      </c>
      <c r="C4631" s="9" t="s">
        <v>26311</v>
      </c>
      <c r="D4631" s="91" t="s">
        <v>26314</v>
      </c>
      <c r="E4631" s="91"/>
      <c r="F4631" s="91" t="s">
        <v>26294</v>
      </c>
      <c r="G4631" s="91"/>
    </row>
    <row r="4632">
      <c r="A4632" s="9" t="s">
        <v>3354</v>
      </c>
      <c r="B4632" s="18" t="s">
        <v>26310</v>
      </c>
      <c r="C4632" s="9" t="s">
        <v>26315</v>
      </c>
      <c r="D4632" s="91" t="s">
        <v>26316</v>
      </c>
      <c r="E4632" s="91"/>
      <c r="F4632" s="91" t="s">
        <v>26294</v>
      </c>
      <c r="G4632" s="91"/>
    </row>
    <row r="4633">
      <c r="A4633" s="9" t="s">
        <v>3354</v>
      </c>
      <c r="B4633" s="18" t="s">
        <v>26310</v>
      </c>
      <c r="C4633" s="9" t="s">
        <v>26317</v>
      </c>
      <c r="D4633" s="91" t="s">
        <v>26318</v>
      </c>
      <c r="E4633" s="91"/>
      <c r="F4633" s="91" t="s">
        <v>26319</v>
      </c>
      <c r="G4633" s="91"/>
    </row>
    <row r="4634">
      <c r="A4634" s="17"/>
    </row>
    <row r="4635">
      <c r="A4635" s="15"/>
    </row>
    <row r="4638">
      <c r="A4638" s="17"/>
    </row>
    <row r="4639">
      <c r="A4639" s="38" t="s">
        <v>19860</v>
      </c>
    </row>
    <row r="4640">
      <c r="A4640" s="1"/>
    </row>
    <row r="4641">
      <c r="A4641" s="14" t="s">
        <v>306</v>
      </c>
      <c r="B4641" s="31" t="s">
        <v>4962</v>
      </c>
      <c r="C4641" s="91" t="s">
        <v>5563</v>
      </c>
      <c r="D4641" s="91" t="s">
        <v>5564</v>
      </c>
      <c r="E4641" s="91"/>
      <c r="F4641" s="10" t="s">
        <v>26562</v>
      </c>
      <c r="G4641" s="15"/>
    </row>
    <row r="4642">
      <c r="A4642" s="14" t="s">
        <v>4540</v>
      </c>
      <c r="B4642" s="31" t="s">
        <v>5479</v>
      </c>
      <c r="C4642" s="91" t="s">
        <v>26563</v>
      </c>
      <c r="D4642" s="91" t="s">
        <v>5483</v>
      </c>
      <c r="E4642" s="91"/>
      <c r="F4642" s="10" t="s">
        <v>26564</v>
      </c>
      <c r="G4642" s="15"/>
    </row>
    <row r="4643">
      <c r="A4643" s="14" t="s">
        <v>1016</v>
      </c>
      <c r="B4643" s="31" t="s">
        <v>5628</v>
      </c>
      <c r="C4643" s="91" t="s">
        <v>5779</v>
      </c>
      <c r="D4643" s="91" t="s">
        <v>5889</v>
      </c>
      <c r="E4643" s="91"/>
      <c r="F4643" s="10" t="s">
        <v>26565</v>
      </c>
      <c r="G4643" s="15"/>
    </row>
    <row r="4644">
      <c r="A4644" s="14" t="s">
        <v>566</v>
      </c>
      <c r="B4644" s="31" t="s">
        <v>5515</v>
      </c>
      <c r="C4644" s="91"/>
      <c r="D4644" s="91"/>
      <c r="E4644" s="91"/>
      <c r="F4644" s="10"/>
      <c r="G4644" s="15"/>
    </row>
    <row r="4645">
      <c r="A4645" s="17"/>
    </row>
    <row r="4646">
      <c r="A4646" s="15"/>
    </row>
    <row r="4649">
      <c r="A4649" s="17"/>
    </row>
    <row r="4650">
      <c r="A4650" s="38" t="s">
        <v>19863</v>
      </c>
    </row>
    <row r="4651">
      <c r="A4651" s="1"/>
    </row>
    <row r="4652">
      <c r="A4652" s="1" t="s">
        <v>26566</v>
      </c>
    </row>
    <row r="4653">
      <c r="A4653" s="9" t="s">
        <v>4540</v>
      </c>
      <c r="B4653" s="18" t="s">
        <v>4541</v>
      </c>
      <c r="C4653" s="9" t="s">
        <v>4542</v>
      </c>
      <c r="D4653" s="9" t="s">
        <v>6342</v>
      </c>
      <c r="E4653" s="9"/>
      <c r="F4653" s="21" t="s">
        <v>26567</v>
      </c>
      <c r="G4653" s="9"/>
    </row>
    <row r="4654">
      <c r="A4654" s="9" t="s">
        <v>4540</v>
      </c>
      <c r="B4654" s="18" t="s">
        <v>4541</v>
      </c>
      <c r="C4654" s="9" t="s">
        <v>4542</v>
      </c>
      <c r="D4654" s="9" t="s">
        <v>26568</v>
      </c>
      <c r="E4654" s="9"/>
      <c r="F4654" s="9" t="s">
        <v>26569</v>
      </c>
      <c r="G4654" s="9"/>
    </row>
    <row r="4655">
      <c r="A4655" s="9" t="s">
        <v>4540</v>
      </c>
      <c r="B4655" s="18" t="s">
        <v>4541</v>
      </c>
      <c r="C4655" s="9" t="s">
        <v>4542</v>
      </c>
      <c r="D4655" s="9" t="s">
        <v>18106</v>
      </c>
      <c r="E4655" s="9" t="s">
        <v>4560</v>
      </c>
      <c r="F4655" s="9"/>
      <c r="G4655" s="725" t="str">
        <f>HYPERLINK("https://cdn.discordapp.com/attachments/334910359578214401/808481836086329354/Untitled_project_-_2021-Feb-09_3.wav", "Link")</f>
        <v>Link</v>
      </c>
    </row>
    <row r="4656">
      <c r="A4656" s="9" t="s">
        <v>230</v>
      </c>
      <c r="B4656" s="18" t="s">
        <v>10943</v>
      </c>
      <c r="C4656" s="9" t="s">
        <v>2598</v>
      </c>
      <c r="D4656" s="9" t="s">
        <v>26570</v>
      </c>
      <c r="E4656" s="9" t="s">
        <v>26571</v>
      </c>
      <c r="F4656" s="9" t="s">
        <v>26572</v>
      </c>
      <c r="G4656" s="9"/>
    </row>
    <row r="4657">
      <c r="A4657" s="1" t="s">
        <v>26573</v>
      </c>
    </row>
    <row r="4658">
      <c r="A4658" s="9" t="s">
        <v>248</v>
      </c>
      <c r="B4658" s="18" t="s">
        <v>5973</v>
      </c>
      <c r="C4658" s="9" t="s">
        <v>5974</v>
      </c>
      <c r="D4658" s="9" t="s">
        <v>5981</v>
      </c>
      <c r="E4658" s="9"/>
      <c r="F4658" s="9" t="s">
        <v>26574</v>
      </c>
      <c r="G4658" s="9"/>
    </row>
    <row r="4659">
      <c r="A4659" s="1" t="s">
        <v>26575</v>
      </c>
    </row>
    <row r="4660">
      <c r="A4660" s="9" t="s">
        <v>248</v>
      </c>
      <c r="B4660" s="18" t="s">
        <v>5986</v>
      </c>
      <c r="C4660" s="9" t="s">
        <v>18130</v>
      </c>
      <c r="D4660" s="9" t="s">
        <v>18132</v>
      </c>
      <c r="E4660" s="122" t="s">
        <v>6018</v>
      </c>
      <c r="F4660" s="9"/>
      <c r="G4660" s="122" t="s">
        <v>1333</v>
      </c>
    </row>
    <row r="4661">
      <c r="A4661" s="9" t="s">
        <v>248</v>
      </c>
      <c r="B4661" s="18" t="s">
        <v>5986</v>
      </c>
      <c r="C4661" s="9" t="s">
        <v>26576</v>
      </c>
      <c r="D4661" s="9" t="s">
        <v>26577</v>
      </c>
      <c r="E4661" s="122" t="s">
        <v>6018</v>
      </c>
      <c r="F4661" s="9"/>
      <c r="G4661" s="122" t="s">
        <v>1333</v>
      </c>
    </row>
    <row r="4662">
      <c r="A4662" s="9" t="s">
        <v>248</v>
      </c>
      <c r="B4662" s="18" t="s">
        <v>5986</v>
      </c>
      <c r="C4662" s="9" t="s">
        <v>11254</v>
      </c>
      <c r="D4662" s="9" t="s">
        <v>26578</v>
      </c>
      <c r="E4662" s="122" t="s">
        <v>6018</v>
      </c>
      <c r="F4662" s="9" t="s">
        <v>26579</v>
      </c>
      <c r="G4662" s="122" t="s">
        <v>1333</v>
      </c>
    </row>
    <row r="4663">
      <c r="A4663" s="9" t="s">
        <v>248</v>
      </c>
      <c r="B4663" s="18" t="s">
        <v>5986</v>
      </c>
      <c r="C4663" s="9" t="s">
        <v>11254</v>
      </c>
      <c r="D4663" s="9" t="s">
        <v>26580</v>
      </c>
      <c r="E4663" s="122" t="s">
        <v>6018</v>
      </c>
      <c r="F4663" s="9" t="s">
        <v>26579</v>
      </c>
      <c r="G4663" s="122" t="s">
        <v>1333</v>
      </c>
    </row>
    <row r="4664">
      <c r="A4664" s="9" t="s">
        <v>248</v>
      </c>
      <c r="B4664" s="18" t="s">
        <v>5986</v>
      </c>
      <c r="C4664" s="9" t="s">
        <v>26581</v>
      </c>
      <c r="D4664" s="9" t="s">
        <v>26582</v>
      </c>
      <c r="E4664" s="9" t="s">
        <v>6227</v>
      </c>
      <c r="F4664" s="9" t="s">
        <v>26583</v>
      </c>
      <c r="G4664" s="9"/>
    </row>
    <row r="4665">
      <c r="A4665" s="9" t="s">
        <v>248</v>
      </c>
      <c r="B4665" s="18" t="s">
        <v>5986</v>
      </c>
      <c r="C4665" s="9" t="s">
        <v>26584</v>
      </c>
      <c r="D4665" s="9" t="s">
        <v>26585</v>
      </c>
      <c r="E4665" s="122" t="s">
        <v>6018</v>
      </c>
      <c r="F4665" s="9" t="s">
        <v>26579</v>
      </c>
      <c r="G4665" s="122" t="s">
        <v>1333</v>
      </c>
    </row>
    <row r="4666">
      <c r="A4666" s="67" t="s">
        <v>366</v>
      </c>
    </row>
    <row r="4667">
      <c r="A4667" s="9" t="s">
        <v>26586</v>
      </c>
      <c r="B4667" s="18" t="s">
        <v>368</v>
      </c>
      <c r="C4667" s="9"/>
      <c r="D4667" s="9"/>
      <c r="E4667" s="9" t="s">
        <v>26587</v>
      </c>
      <c r="F4667" s="9"/>
      <c r="G4667" s="9"/>
    </row>
    <row r="4668">
      <c r="A4668" s="1" t="s">
        <v>26588</v>
      </c>
    </row>
    <row r="4669">
      <c r="A4669" s="9" t="s">
        <v>4540</v>
      </c>
      <c r="B4669" s="18" t="s">
        <v>4541</v>
      </c>
      <c r="C4669" s="19" t="s">
        <v>4542</v>
      </c>
      <c r="D4669" s="9" t="s">
        <v>25283</v>
      </c>
      <c r="E4669" s="9"/>
      <c r="F4669" s="9" t="s">
        <v>26589</v>
      </c>
      <c r="G4669" s="9"/>
    </row>
    <row r="4670">
      <c r="A4670" s="9" t="s">
        <v>4540</v>
      </c>
      <c r="B4670" s="18" t="s">
        <v>4541</v>
      </c>
      <c r="C4670" s="19" t="s">
        <v>4542</v>
      </c>
      <c r="D4670" s="9" t="s">
        <v>25286</v>
      </c>
      <c r="E4670" s="9"/>
      <c r="F4670" s="9" t="s">
        <v>26590</v>
      </c>
      <c r="G4670" s="9"/>
    </row>
    <row r="4671">
      <c r="A4671" s="9" t="s">
        <v>4540</v>
      </c>
      <c r="B4671" s="18" t="s">
        <v>4541</v>
      </c>
      <c r="C4671" s="19" t="s">
        <v>4542</v>
      </c>
      <c r="D4671" s="9" t="s">
        <v>21768</v>
      </c>
      <c r="E4671" s="9" t="s">
        <v>26591</v>
      </c>
      <c r="F4671" s="9" t="s">
        <v>26592</v>
      </c>
      <c r="G4671" s="9"/>
    </row>
    <row r="4672">
      <c r="A4672" s="9" t="s">
        <v>4540</v>
      </c>
      <c r="B4672" s="18" t="s">
        <v>4541</v>
      </c>
      <c r="C4672" s="19" t="s">
        <v>4542</v>
      </c>
      <c r="D4672" s="9" t="s">
        <v>26593</v>
      </c>
      <c r="E4672" s="9"/>
      <c r="F4672" s="9" t="s">
        <v>26589</v>
      </c>
      <c r="G4672" s="9"/>
    </row>
    <row r="4673">
      <c r="A4673" s="9" t="s">
        <v>4540</v>
      </c>
      <c r="B4673" s="18" t="s">
        <v>4541</v>
      </c>
      <c r="C4673" s="19" t="s">
        <v>4542</v>
      </c>
      <c r="D4673" s="9" t="s">
        <v>25292</v>
      </c>
      <c r="E4673" s="9"/>
      <c r="F4673" s="9" t="s">
        <v>26594</v>
      </c>
      <c r="G4673" s="9"/>
    </row>
    <row r="4674">
      <c r="A4674" s="9" t="s">
        <v>4540</v>
      </c>
      <c r="B4674" s="18" t="s">
        <v>4541</v>
      </c>
      <c r="C4674" s="19" t="s">
        <v>4542</v>
      </c>
      <c r="D4674" s="9" t="s">
        <v>26595</v>
      </c>
      <c r="E4674" s="9" t="s">
        <v>26596</v>
      </c>
      <c r="F4674" s="9" t="s">
        <v>26590</v>
      </c>
      <c r="G4674" s="9"/>
    </row>
    <row r="4675">
      <c r="A4675" s="9" t="s">
        <v>4540</v>
      </c>
      <c r="B4675" s="18" t="s">
        <v>4541</v>
      </c>
      <c r="C4675" s="19" t="s">
        <v>4542</v>
      </c>
      <c r="D4675" s="19" t="s">
        <v>18107</v>
      </c>
      <c r="E4675" s="122" t="s">
        <v>26597</v>
      </c>
      <c r="F4675" s="9" t="s">
        <v>26590</v>
      </c>
      <c r="G4675" s="9"/>
    </row>
    <row r="4676">
      <c r="A4676" s="9" t="s">
        <v>4540</v>
      </c>
      <c r="B4676" s="18" t="s">
        <v>6019</v>
      </c>
      <c r="C4676" s="19" t="s">
        <v>4542</v>
      </c>
      <c r="D4676" s="9" t="s">
        <v>13321</v>
      </c>
      <c r="E4676" s="9"/>
      <c r="F4676" s="9" t="s">
        <v>26598</v>
      </c>
      <c r="G4676" s="9"/>
    </row>
    <row r="4677">
      <c r="A4677" s="9" t="s">
        <v>6095</v>
      </c>
      <c r="B4677" s="18" t="s">
        <v>16545</v>
      </c>
      <c r="C4677" s="9" t="s">
        <v>710</v>
      </c>
      <c r="D4677" s="9" t="s">
        <v>2478</v>
      </c>
      <c r="E4677" s="19"/>
      <c r="F4677" s="9" t="s">
        <v>26599</v>
      </c>
      <c r="G4677" s="122"/>
    </row>
    <row r="4678">
      <c r="A4678" s="9" t="s">
        <v>6095</v>
      </c>
      <c r="B4678" s="18" t="s">
        <v>16545</v>
      </c>
      <c r="C4678" s="9" t="s">
        <v>26600</v>
      </c>
      <c r="D4678" s="9" t="s">
        <v>17940</v>
      </c>
      <c r="E4678" s="9"/>
      <c r="F4678" s="9" t="s">
        <v>26601</v>
      </c>
      <c r="G4678" s="122" t="s">
        <v>1333</v>
      </c>
    </row>
    <row r="4679">
      <c r="A4679" s="19" t="s">
        <v>6095</v>
      </c>
      <c r="B4679" s="18" t="s">
        <v>16545</v>
      </c>
      <c r="C4679" s="9" t="s">
        <v>26602</v>
      </c>
      <c r="D4679" s="9" t="s">
        <v>26603</v>
      </c>
      <c r="E4679" s="19"/>
      <c r="F4679" s="9" t="s">
        <v>26604</v>
      </c>
      <c r="G4679" s="9"/>
    </row>
    <row r="4680">
      <c r="A4680" s="9" t="s">
        <v>6095</v>
      </c>
      <c r="B4680" s="18" t="s">
        <v>6114</v>
      </c>
      <c r="C4680" s="9" t="s">
        <v>7252</v>
      </c>
      <c r="D4680" s="9" t="s">
        <v>26605</v>
      </c>
      <c r="E4680" s="9" t="s">
        <v>5962</v>
      </c>
      <c r="F4680" s="9" t="s">
        <v>26599</v>
      </c>
      <c r="G4680" s="122"/>
    </row>
    <row r="4681">
      <c r="A4681" s="9" t="s">
        <v>6095</v>
      </c>
      <c r="B4681" s="18" t="s">
        <v>6114</v>
      </c>
      <c r="C4681" s="9" t="s">
        <v>7252</v>
      </c>
      <c r="D4681" s="9" t="s">
        <v>26606</v>
      </c>
      <c r="E4681" s="9" t="s">
        <v>26607</v>
      </c>
      <c r="F4681" s="9" t="s">
        <v>26608</v>
      </c>
      <c r="G4681" s="122" t="s">
        <v>1333</v>
      </c>
    </row>
    <row r="4682">
      <c r="A4682" s="19" t="s">
        <v>6095</v>
      </c>
      <c r="B4682" s="18" t="s">
        <v>6114</v>
      </c>
      <c r="C4682" s="9" t="s">
        <v>26609</v>
      </c>
      <c r="D4682" s="9" t="s">
        <v>26610</v>
      </c>
      <c r="E4682" s="9"/>
      <c r="F4682" s="19" t="s">
        <v>26611</v>
      </c>
      <c r="G4682" s="91"/>
    </row>
    <row r="4683">
      <c r="A4683" s="19" t="s">
        <v>6095</v>
      </c>
      <c r="B4683" s="18" t="s">
        <v>6114</v>
      </c>
      <c r="C4683" s="9" t="s">
        <v>26609</v>
      </c>
      <c r="D4683" s="19" t="s">
        <v>26612</v>
      </c>
      <c r="E4683" s="9"/>
      <c r="F4683" s="19" t="s">
        <v>26613</v>
      </c>
      <c r="G4683" s="122" t="s">
        <v>1333</v>
      </c>
    </row>
    <row r="4684">
      <c r="A4684" s="9" t="s">
        <v>6095</v>
      </c>
      <c r="B4684" s="18" t="s">
        <v>6114</v>
      </c>
      <c r="C4684" s="9" t="s">
        <v>26614</v>
      </c>
      <c r="D4684" s="9" t="s">
        <v>26615</v>
      </c>
      <c r="E4684" s="9" t="s">
        <v>26616</v>
      </c>
      <c r="F4684" s="9" t="s">
        <v>26617</v>
      </c>
      <c r="G4684" s="122"/>
    </row>
    <row r="4685">
      <c r="A4685" s="9" t="s">
        <v>6095</v>
      </c>
      <c r="B4685" s="18" t="s">
        <v>6114</v>
      </c>
      <c r="C4685" s="9" t="s">
        <v>26614</v>
      </c>
      <c r="D4685" s="9" t="s">
        <v>26618</v>
      </c>
      <c r="E4685" s="9" t="s">
        <v>26619</v>
      </c>
      <c r="F4685" s="9" t="s">
        <v>26604</v>
      </c>
      <c r="G4685" s="122"/>
    </row>
    <row r="4686">
      <c r="A4686" s="9" t="s">
        <v>6095</v>
      </c>
      <c r="B4686" s="18" t="s">
        <v>6114</v>
      </c>
      <c r="C4686" s="9" t="s">
        <v>26614</v>
      </c>
      <c r="D4686" s="9" t="s">
        <v>26620</v>
      </c>
      <c r="E4686" s="9"/>
      <c r="F4686" s="9" t="s">
        <v>26621</v>
      </c>
      <c r="G4686" s="9"/>
    </row>
    <row r="4687">
      <c r="A4687" s="19" t="s">
        <v>6095</v>
      </c>
      <c r="B4687" s="18" t="s">
        <v>6114</v>
      </c>
      <c r="C4687" s="9" t="s">
        <v>26614</v>
      </c>
      <c r="D4687" s="9" t="s">
        <v>26622</v>
      </c>
      <c r="E4687" s="9" t="s">
        <v>26623</v>
      </c>
      <c r="F4687" s="9" t="s">
        <v>26624</v>
      </c>
      <c r="G4687" s="9"/>
    </row>
    <row r="4688">
      <c r="A4688" s="9" t="s">
        <v>6095</v>
      </c>
      <c r="B4688" s="18" t="s">
        <v>6114</v>
      </c>
      <c r="C4688" s="9" t="s">
        <v>922</v>
      </c>
      <c r="D4688" s="9" t="s">
        <v>26625</v>
      </c>
      <c r="E4688" s="9" t="s">
        <v>26626</v>
      </c>
      <c r="F4688" s="9" t="s">
        <v>26599</v>
      </c>
      <c r="G4688" s="122"/>
    </row>
    <row r="4689">
      <c r="A4689" s="9" t="s">
        <v>6095</v>
      </c>
      <c r="B4689" s="18" t="s">
        <v>6114</v>
      </c>
      <c r="C4689" s="9" t="s">
        <v>6318</v>
      </c>
      <c r="D4689" s="9" t="s">
        <v>26627</v>
      </c>
      <c r="E4689" s="9"/>
      <c r="F4689" s="19" t="s">
        <v>26628</v>
      </c>
      <c r="G4689" s="122"/>
    </row>
    <row r="4690">
      <c r="A4690" s="19" t="s">
        <v>6095</v>
      </c>
      <c r="B4690" s="18" t="s">
        <v>6114</v>
      </c>
      <c r="C4690" s="9" t="s">
        <v>26629</v>
      </c>
      <c r="D4690" s="19" t="s">
        <v>26630</v>
      </c>
      <c r="F4690" s="19" t="s">
        <v>26628</v>
      </c>
      <c r="G4690" s="9"/>
    </row>
    <row r="4691">
      <c r="A4691" s="9" t="s">
        <v>6095</v>
      </c>
      <c r="B4691" s="18" t="s">
        <v>6114</v>
      </c>
      <c r="C4691" s="9" t="s">
        <v>26631</v>
      </c>
      <c r="D4691" s="9" t="s">
        <v>26632</v>
      </c>
      <c r="E4691" s="9"/>
      <c r="F4691" s="9" t="s">
        <v>26633</v>
      </c>
      <c r="G4691" s="91"/>
    </row>
    <row r="4692">
      <c r="A4692" s="9" t="s">
        <v>6095</v>
      </c>
      <c r="B4692" s="18" t="s">
        <v>6114</v>
      </c>
      <c r="C4692" s="9" t="s">
        <v>4588</v>
      </c>
      <c r="D4692" s="9" t="s">
        <v>26634</v>
      </c>
      <c r="E4692" s="9"/>
      <c r="F4692" s="9" t="s">
        <v>26635</v>
      </c>
      <c r="G4692" s="122" t="s">
        <v>1333</v>
      </c>
    </row>
    <row r="4693">
      <c r="A4693" s="9" t="s">
        <v>6095</v>
      </c>
      <c r="B4693" s="18" t="s">
        <v>6114</v>
      </c>
      <c r="C4693" s="9" t="s">
        <v>4588</v>
      </c>
      <c r="D4693" s="9" t="s">
        <v>26636</v>
      </c>
      <c r="E4693" s="9"/>
      <c r="F4693" s="9" t="s">
        <v>26608</v>
      </c>
      <c r="G4693" s="122" t="s">
        <v>1333</v>
      </c>
    </row>
    <row r="4694">
      <c r="A4694" s="19" t="s">
        <v>6095</v>
      </c>
      <c r="B4694" s="18" t="s">
        <v>11470</v>
      </c>
      <c r="C4694" s="9" t="s">
        <v>26637</v>
      </c>
      <c r="D4694" s="9" t="s">
        <v>26638</v>
      </c>
      <c r="E4694" s="9" t="s">
        <v>26639</v>
      </c>
      <c r="F4694" s="19" t="s">
        <v>26628</v>
      </c>
      <c r="G4694" s="122" t="s">
        <v>1333</v>
      </c>
    </row>
    <row r="4695">
      <c r="A4695" s="19" t="s">
        <v>6095</v>
      </c>
      <c r="B4695" s="18" t="s">
        <v>11470</v>
      </c>
      <c r="C4695" s="9" t="s">
        <v>26640</v>
      </c>
      <c r="D4695" s="9" t="s">
        <v>26640</v>
      </c>
      <c r="E4695" s="9" t="s">
        <v>26641</v>
      </c>
      <c r="F4695" s="9" t="s">
        <v>26590</v>
      </c>
      <c r="G4695" s="122" t="s">
        <v>1333</v>
      </c>
    </row>
    <row r="4696">
      <c r="A4696" s="19" t="s">
        <v>6095</v>
      </c>
      <c r="B4696" s="18" t="s">
        <v>11470</v>
      </c>
      <c r="C4696" s="9" t="s">
        <v>26642</v>
      </c>
      <c r="D4696" s="9" t="s">
        <v>26642</v>
      </c>
      <c r="E4696" s="9" t="s">
        <v>26643</v>
      </c>
      <c r="F4696" s="9" t="s">
        <v>26644</v>
      </c>
      <c r="G4696" s="122" t="s">
        <v>1333</v>
      </c>
    </row>
    <row r="4697">
      <c r="A4697" s="9" t="s">
        <v>566</v>
      </c>
      <c r="B4697" s="18" t="s">
        <v>26645</v>
      </c>
      <c r="C4697" s="9" t="s">
        <v>26646</v>
      </c>
      <c r="D4697" s="89" t="s">
        <v>26647</v>
      </c>
      <c r="E4697" s="9" t="s">
        <v>26591</v>
      </c>
      <c r="F4697" s="9" t="s">
        <v>26590</v>
      </c>
      <c r="G4697" s="122" t="s">
        <v>1333</v>
      </c>
    </row>
    <row r="4698">
      <c r="A4698" s="67" t="s">
        <v>366</v>
      </c>
    </row>
    <row r="4699">
      <c r="A4699" s="9" t="s">
        <v>4540</v>
      </c>
      <c r="B4699" s="18" t="s">
        <v>368</v>
      </c>
      <c r="C4699" s="9"/>
      <c r="D4699" s="9"/>
      <c r="E4699" s="9" t="s">
        <v>26648</v>
      </c>
      <c r="F4699" s="21" t="s">
        <v>152</v>
      </c>
      <c r="G4699" s="9"/>
    </row>
    <row r="4700">
      <c r="A4700" s="9" t="s">
        <v>4540</v>
      </c>
      <c r="B4700" s="18" t="s">
        <v>368</v>
      </c>
      <c r="C4700" s="9"/>
      <c r="D4700" s="9"/>
      <c r="E4700" s="9" t="s">
        <v>26649</v>
      </c>
      <c r="F4700" s="21" t="s">
        <v>152</v>
      </c>
      <c r="G4700" s="9"/>
    </row>
    <row r="4701">
      <c r="A4701" s="9" t="s">
        <v>368</v>
      </c>
      <c r="B4701" s="18" t="s">
        <v>368</v>
      </c>
      <c r="C4701" s="9"/>
      <c r="D4701" s="9"/>
      <c r="E4701" s="9" t="s">
        <v>26650</v>
      </c>
      <c r="F4701" s="144" t="s">
        <v>26651</v>
      </c>
      <c r="G4701" s="9"/>
    </row>
    <row r="4702">
      <c r="A4702" s="9" t="s">
        <v>368</v>
      </c>
      <c r="B4702" s="18" t="s">
        <v>368</v>
      </c>
      <c r="C4702" s="9"/>
      <c r="D4702" s="9"/>
      <c r="E4702" s="9" t="s">
        <v>718</v>
      </c>
      <c r="F4702" s="9" t="s">
        <v>26652</v>
      </c>
      <c r="G4702" s="9"/>
    </row>
    <row r="4703">
      <c r="A4703" s="9" t="s">
        <v>26653</v>
      </c>
      <c r="B4703" s="726" t="s">
        <v>26654</v>
      </c>
      <c r="C4703" s="9"/>
      <c r="D4703" s="9"/>
      <c r="E4703" s="9" t="s">
        <v>26655</v>
      </c>
      <c r="F4703" s="20" t="s">
        <v>26656</v>
      </c>
      <c r="G4703" s="9"/>
    </row>
    <row r="4704">
      <c r="A4704" s="9" t="s">
        <v>26653</v>
      </c>
      <c r="B4704" s="726" t="s">
        <v>26657</v>
      </c>
      <c r="C4704" s="9"/>
      <c r="D4704" s="9"/>
      <c r="E4704" s="9" t="s">
        <v>26658</v>
      </c>
      <c r="F4704" s="20" t="s">
        <v>26659</v>
      </c>
      <c r="G4704" s="9"/>
    </row>
    <row r="4705">
      <c r="A4705" s="9" t="s">
        <v>26653</v>
      </c>
      <c r="B4705" s="726" t="s">
        <v>26660</v>
      </c>
      <c r="C4705" s="9"/>
      <c r="D4705" s="9"/>
      <c r="E4705" s="9" t="s">
        <v>26661</v>
      </c>
      <c r="F4705" s="9" t="s">
        <v>26662</v>
      </c>
      <c r="G4705" s="9"/>
    </row>
    <row r="4706">
      <c r="A4706" s="1" t="s">
        <v>26663</v>
      </c>
    </row>
    <row r="4707">
      <c r="A4707" s="9" t="s">
        <v>4540</v>
      </c>
      <c r="B4707" s="18" t="s">
        <v>4545</v>
      </c>
      <c r="C4707" s="9" t="s">
        <v>4542</v>
      </c>
      <c r="D4707" s="9" t="s">
        <v>6638</v>
      </c>
      <c r="E4707" s="89"/>
      <c r="F4707" s="9" t="s">
        <v>26664</v>
      </c>
      <c r="G4707" s="9"/>
    </row>
    <row r="4708">
      <c r="A4708" s="9" t="s">
        <v>4540</v>
      </c>
      <c r="B4708" s="18" t="s">
        <v>4545</v>
      </c>
      <c r="C4708" s="9" t="s">
        <v>4542</v>
      </c>
      <c r="D4708" s="9" t="s">
        <v>13321</v>
      </c>
      <c r="E4708" s="89"/>
      <c r="F4708" s="9" t="s">
        <v>26665</v>
      </c>
      <c r="G4708" s="9"/>
    </row>
    <row r="4709">
      <c r="A4709" s="9" t="s">
        <v>230</v>
      </c>
      <c r="B4709" s="18" t="s">
        <v>10943</v>
      </c>
      <c r="C4709" s="9" t="s">
        <v>2598</v>
      </c>
      <c r="D4709" s="9" t="s">
        <v>16583</v>
      </c>
      <c r="E4709" s="89"/>
      <c r="F4709" s="9" t="s">
        <v>26666</v>
      </c>
      <c r="G4709" s="9"/>
    </row>
    <row r="4710">
      <c r="A4710" s="67" t="s">
        <v>366</v>
      </c>
    </row>
    <row r="4711">
      <c r="A4711" s="9" t="s">
        <v>4540</v>
      </c>
      <c r="B4711" s="18" t="s">
        <v>6343</v>
      </c>
      <c r="C4711" s="9" t="s">
        <v>368</v>
      </c>
      <c r="D4711" s="9"/>
      <c r="E4711" s="89" t="s">
        <v>26667</v>
      </c>
      <c r="G4711" s="9"/>
    </row>
    <row r="4712">
      <c r="A4712" s="9" t="s">
        <v>248</v>
      </c>
      <c r="B4712" s="18" t="s">
        <v>26668</v>
      </c>
      <c r="C4712" s="9" t="s">
        <v>368</v>
      </c>
      <c r="D4712" s="9" t="s">
        <v>698</v>
      </c>
      <c r="E4712" s="89" t="s">
        <v>26667</v>
      </c>
      <c r="F4712" s="9"/>
      <c r="G4712" s="9"/>
    </row>
    <row r="4713">
      <c r="A4713" s="1" t="s">
        <v>26669</v>
      </c>
    </row>
    <row r="4714">
      <c r="A4714" s="9" t="s">
        <v>248</v>
      </c>
      <c r="B4714" s="18" t="s">
        <v>10840</v>
      </c>
      <c r="C4714" s="9" t="s">
        <v>12350</v>
      </c>
      <c r="D4714" s="9" t="s">
        <v>251</v>
      </c>
      <c r="E4714" s="9" t="s">
        <v>3835</v>
      </c>
      <c r="F4714" s="9" t="s">
        <v>26670</v>
      </c>
      <c r="G4714" s="9"/>
    </row>
    <row r="4715">
      <c r="A4715" s="1" t="s">
        <v>26671</v>
      </c>
    </row>
    <row r="4716">
      <c r="A4716" s="9" t="s">
        <v>316</v>
      </c>
      <c r="B4716" s="18" t="s">
        <v>4517</v>
      </c>
      <c r="C4716" s="89" t="s">
        <v>7792</v>
      </c>
      <c r="D4716" s="89" t="s">
        <v>12093</v>
      </c>
      <c r="E4716" s="89"/>
      <c r="F4716" s="89" t="s">
        <v>26672</v>
      </c>
      <c r="G4716" s="89"/>
    </row>
    <row r="4717">
      <c r="A4717" s="9" t="s">
        <v>4540</v>
      </c>
      <c r="B4717" s="18" t="s">
        <v>6019</v>
      </c>
      <c r="C4717" s="89" t="s">
        <v>5469</v>
      </c>
      <c r="D4717" s="89" t="s">
        <v>12169</v>
      </c>
      <c r="E4717" s="89"/>
      <c r="F4717" s="89" t="s">
        <v>26673</v>
      </c>
      <c r="G4717" s="89"/>
    </row>
    <row r="4718">
      <c r="A4718" s="9" t="s">
        <v>4540</v>
      </c>
      <c r="B4718" s="18" t="s">
        <v>18542</v>
      </c>
      <c r="C4718" s="89" t="s">
        <v>5469</v>
      </c>
      <c r="D4718" s="89" t="s">
        <v>26674</v>
      </c>
      <c r="E4718" s="89"/>
      <c r="F4718" s="89" t="s">
        <v>26675</v>
      </c>
      <c r="G4718" s="89"/>
    </row>
    <row r="4719">
      <c r="A4719" s="9" t="s">
        <v>248</v>
      </c>
      <c r="B4719" s="18" t="s">
        <v>4553</v>
      </c>
      <c r="C4719" s="89" t="s">
        <v>6703</v>
      </c>
      <c r="D4719" s="89" t="s">
        <v>7652</v>
      </c>
      <c r="E4719" s="89" t="s">
        <v>4550</v>
      </c>
      <c r="F4719" s="89"/>
      <c r="G4719" s="89"/>
    </row>
    <row r="4720">
      <c r="A4720" s="9" t="s">
        <v>248</v>
      </c>
      <c r="B4720" s="18" t="s">
        <v>4553</v>
      </c>
      <c r="C4720" s="89" t="s">
        <v>5966</v>
      </c>
      <c r="D4720" s="89" t="s">
        <v>6711</v>
      </c>
      <c r="E4720" s="89" t="s">
        <v>4550</v>
      </c>
      <c r="F4720" s="89"/>
      <c r="G4720" s="89"/>
    </row>
    <row r="4721">
      <c r="A4721" s="9" t="s">
        <v>248</v>
      </c>
      <c r="B4721" s="18" t="s">
        <v>4553</v>
      </c>
      <c r="C4721" s="89" t="s">
        <v>5966</v>
      </c>
      <c r="D4721" s="89" t="s">
        <v>16757</v>
      </c>
      <c r="E4721" s="89"/>
      <c r="F4721" s="89"/>
      <c r="G4721" s="89"/>
    </row>
    <row r="4722">
      <c r="A4722" s="9" t="s">
        <v>248</v>
      </c>
      <c r="B4722" s="18" t="s">
        <v>4553</v>
      </c>
      <c r="C4722" s="89" t="s">
        <v>5966</v>
      </c>
      <c r="D4722" s="89" t="s">
        <v>26676</v>
      </c>
      <c r="E4722" s="89" t="s">
        <v>26677</v>
      </c>
      <c r="F4722" s="89" t="s">
        <v>26678</v>
      </c>
      <c r="G4722" s="89"/>
    </row>
    <row r="4723">
      <c r="A4723" s="9" t="s">
        <v>248</v>
      </c>
      <c r="B4723" s="18" t="s">
        <v>4553</v>
      </c>
      <c r="C4723" s="89" t="s">
        <v>5966</v>
      </c>
      <c r="D4723" s="91" t="s">
        <v>26679</v>
      </c>
      <c r="E4723" s="89"/>
      <c r="F4723" s="89"/>
      <c r="G4723" s="89"/>
    </row>
    <row r="4724">
      <c r="A4724" s="9" t="s">
        <v>248</v>
      </c>
      <c r="B4724" s="18" t="s">
        <v>4553</v>
      </c>
      <c r="C4724" s="89" t="s">
        <v>5966</v>
      </c>
      <c r="D4724" s="91" t="s">
        <v>6715</v>
      </c>
      <c r="E4724" s="89" t="s">
        <v>26680</v>
      </c>
      <c r="F4724" s="89"/>
      <c r="G4724" s="89"/>
    </row>
    <row r="4725">
      <c r="A4725" s="1" t="s">
        <v>26681</v>
      </c>
    </row>
    <row r="4726">
      <c r="A4726" s="727" t="s">
        <v>26682</v>
      </c>
      <c r="B4726" s="4"/>
      <c r="C4726" s="4"/>
      <c r="D4726" s="4"/>
      <c r="E4726" s="4"/>
      <c r="F4726" s="4"/>
      <c r="G4726" s="23"/>
    </row>
    <row r="4727">
      <c r="A4727" s="9" t="s">
        <v>316</v>
      </c>
      <c r="B4727" s="18" t="s">
        <v>4517</v>
      </c>
      <c r="C4727" s="9" t="s">
        <v>15814</v>
      </c>
      <c r="D4727" s="9" t="s">
        <v>15815</v>
      </c>
      <c r="E4727" s="9" t="s">
        <v>26683</v>
      </c>
      <c r="F4727" s="9" t="s">
        <v>15950</v>
      </c>
      <c r="G4727" s="9"/>
    </row>
    <row r="4728">
      <c r="A4728" s="9" t="s">
        <v>4521</v>
      </c>
      <c r="B4728" s="18" t="s">
        <v>4522</v>
      </c>
      <c r="C4728" s="9" t="s">
        <v>4523</v>
      </c>
      <c r="D4728" s="9" t="s">
        <v>4524</v>
      </c>
      <c r="E4728" s="9" t="s">
        <v>26684</v>
      </c>
      <c r="F4728" s="9" t="s">
        <v>26685</v>
      </c>
      <c r="G4728" s="9"/>
    </row>
    <row r="4729">
      <c r="A4729" s="19" t="s">
        <v>4521</v>
      </c>
      <c r="B4729" s="18" t="s">
        <v>4522</v>
      </c>
      <c r="C4729" s="9" t="s">
        <v>4525</v>
      </c>
      <c r="D4729" s="9" t="s">
        <v>26686</v>
      </c>
      <c r="E4729" s="9" t="s">
        <v>26687</v>
      </c>
      <c r="F4729" s="9" t="s">
        <v>26688</v>
      </c>
      <c r="G4729" s="9"/>
    </row>
    <row r="4730">
      <c r="A4730" s="19" t="s">
        <v>4521</v>
      </c>
      <c r="B4730" s="18" t="s">
        <v>4522</v>
      </c>
      <c r="C4730" s="9" t="s">
        <v>6060</v>
      </c>
      <c r="D4730" s="9" t="s">
        <v>15589</v>
      </c>
      <c r="E4730" s="9" t="s">
        <v>26689</v>
      </c>
      <c r="F4730" s="9" t="s">
        <v>26685</v>
      </c>
      <c r="G4730" s="9"/>
    </row>
    <row r="4731">
      <c r="A4731" s="19" t="s">
        <v>4521</v>
      </c>
      <c r="B4731" s="18" t="s">
        <v>4522</v>
      </c>
      <c r="C4731" s="9" t="s">
        <v>4535</v>
      </c>
      <c r="D4731" s="91" t="s">
        <v>6067</v>
      </c>
      <c r="E4731" s="9" t="s">
        <v>26690</v>
      </c>
      <c r="F4731" s="9"/>
      <c r="G4731" s="9"/>
    </row>
    <row r="4732">
      <c r="A4732" s="19" t="s">
        <v>4521</v>
      </c>
      <c r="B4732" s="18" t="s">
        <v>4522</v>
      </c>
      <c r="C4732" s="9" t="s">
        <v>4535</v>
      </c>
      <c r="D4732" s="9" t="s">
        <v>4536</v>
      </c>
      <c r="E4732" s="9"/>
      <c r="F4732" s="9" t="s">
        <v>26685</v>
      </c>
      <c r="G4732" s="9"/>
    </row>
    <row r="4733">
      <c r="A4733" s="9" t="s">
        <v>4540</v>
      </c>
      <c r="B4733" s="18" t="s">
        <v>6019</v>
      </c>
      <c r="C4733" s="9" t="s">
        <v>4542</v>
      </c>
      <c r="D4733" s="9" t="s">
        <v>26691</v>
      </c>
      <c r="E4733" s="9" t="s">
        <v>26692</v>
      </c>
      <c r="F4733" s="9" t="s">
        <v>26693</v>
      </c>
      <c r="G4733" s="9"/>
    </row>
    <row r="4734">
      <c r="A4734" s="9" t="s">
        <v>4540</v>
      </c>
      <c r="B4734" s="18" t="s">
        <v>6019</v>
      </c>
      <c r="C4734" s="9" t="s">
        <v>4542</v>
      </c>
      <c r="D4734" s="9" t="s">
        <v>15600</v>
      </c>
      <c r="E4734" s="9" t="s">
        <v>26694</v>
      </c>
      <c r="F4734" s="9" t="s">
        <v>15950</v>
      </c>
      <c r="G4734" s="9"/>
    </row>
    <row r="4735">
      <c r="A4735" s="9" t="s">
        <v>4659</v>
      </c>
      <c r="B4735" s="18" t="s">
        <v>6085</v>
      </c>
      <c r="C4735" s="9" t="s">
        <v>26695</v>
      </c>
      <c r="D4735" s="9" t="s">
        <v>15605</v>
      </c>
      <c r="E4735" s="9" t="s">
        <v>26696</v>
      </c>
      <c r="F4735" s="9" t="s">
        <v>26697</v>
      </c>
      <c r="G4735" s="9"/>
    </row>
    <row r="4736">
      <c r="A4736" s="9" t="s">
        <v>230</v>
      </c>
      <c r="B4736" s="18" t="s">
        <v>4547</v>
      </c>
      <c r="C4736" s="9" t="s">
        <v>15607</v>
      </c>
      <c r="D4736" s="9" t="s">
        <v>15608</v>
      </c>
      <c r="E4736" s="9" t="s">
        <v>26698</v>
      </c>
      <c r="F4736" s="9" t="s">
        <v>26699</v>
      </c>
      <c r="G4736" s="9"/>
    </row>
    <row r="4737">
      <c r="A4737" s="9" t="s">
        <v>230</v>
      </c>
      <c r="B4737" s="18" t="s">
        <v>4547</v>
      </c>
      <c r="C4737" s="9" t="s">
        <v>4548</v>
      </c>
      <c r="D4737" s="9" t="s">
        <v>8318</v>
      </c>
      <c r="E4737" s="9" t="s">
        <v>26700</v>
      </c>
      <c r="F4737" s="9" t="s">
        <v>4799</v>
      </c>
      <c r="G4737" s="9"/>
    </row>
    <row r="4738">
      <c r="A4738" s="9" t="s">
        <v>230</v>
      </c>
      <c r="B4738" s="18" t="s">
        <v>4547</v>
      </c>
      <c r="C4738" s="9" t="s">
        <v>4551</v>
      </c>
      <c r="D4738" s="9" t="s">
        <v>6367</v>
      </c>
      <c r="E4738" s="9" t="s">
        <v>26701</v>
      </c>
      <c r="F4738" s="9" t="s">
        <v>26697</v>
      </c>
      <c r="G4738" s="9"/>
    </row>
    <row r="4739">
      <c r="A4739" s="9" t="s">
        <v>6685</v>
      </c>
      <c r="B4739" s="18" t="s">
        <v>6686</v>
      </c>
      <c r="C4739" s="9" t="s">
        <v>26702</v>
      </c>
      <c r="D4739" s="9" t="s">
        <v>26703</v>
      </c>
      <c r="E4739" s="9" t="s">
        <v>26704</v>
      </c>
      <c r="F4739" s="9" t="s">
        <v>26705</v>
      </c>
      <c r="G4739" s="9"/>
    </row>
    <row r="4740">
      <c r="A4740" s="9" t="s">
        <v>6685</v>
      </c>
      <c r="B4740" s="18" t="s">
        <v>6686</v>
      </c>
      <c r="C4740" s="9" t="s">
        <v>25777</v>
      </c>
      <c r="D4740" s="9" t="s">
        <v>25778</v>
      </c>
      <c r="E4740" s="9" t="s">
        <v>26706</v>
      </c>
      <c r="F4740" s="9" t="s">
        <v>26705</v>
      </c>
      <c r="G4740" s="9"/>
    </row>
    <row r="4741">
      <c r="A4741" s="9" t="s">
        <v>6685</v>
      </c>
      <c r="B4741" s="18" t="s">
        <v>6686</v>
      </c>
      <c r="C4741" s="9" t="s">
        <v>26707</v>
      </c>
      <c r="D4741" s="9" t="s">
        <v>26708</v>
      </c>
      <c r="E4741" s="9" t="s">
        <v>26709</v>
      </c>
      <c r="F4741" s="9" t="s">
        <v>26710</v>
      </c>
      <c r="G4741" s="9"/>
    </row>
    <row r="4742">
      <c r="A4742" s="9" t="s">
        <v>248</v>
      </c>
      <c r="B4742" s="18" t="s">
        <v>4512</v>
      </c>
      <c r="C4742" s="9" t="s">
        <v>4233</v>
      </c>
      <c r="D4742" s="9" t="s">
        <v>13104</v>
      </c>
      <c r="E4742" s="9" t="s">
        <v>26711</v>
      </c>
      <c r="F4742" s="9" t="s">
        <v>26712</v>
      </c>
      <c r="G4742" s="9"/>
    </row>
    <row r="4743">
      <c r="A4743" s="9" t="s">
        <v>248</v>
      </c>
      <c r="B4743" s="18" t="s">
        <v>4512</v>
      </c>
      <c r="C4743" s="9" t="s">
        <v>4513</v>
      </c>
      <c r="D4743" s="9" t="s">
        <v>258</v>
      </c>
      <c r="E4743" s="9" t="s">
        <v>26713</v>
      </c>
      <c r="F4743" s="9" t="s">
        <v>26714</v>
      </c>
      <c r="G4743" s="9"/>
    </row>
    <row r="4744">
      <c r="A4744" s="9" t="s">
        <v>248</v>
      </c>
      <c r="B4744" s="18" t="s">
        <v>4512</v>
      </c>
      <c r="C4744" s="9" t="s">
        <v>4514</v>
      </c>
      <c r="D4744" s="9" t="s">
        <v>302</v>
      </c>
      <c r="E4744" s="9" t="s">
        <v>26715</v>
      </c>
      <c r="F4744" s="9" t="s">
        <v>26716</v>
      </c>
      <c r="G4744" s="9"/>
    </row>
    <row r="4745">
      <c r="A4745" s="9" t="s">
        <v>388</v>
      </c>
      <c r="B4745" s="18" t="s">
        <v>8130</v>
      </c>
      <c r="C4745" s="9" t="s">
        <v>26717</v>
      </c>
      <c r="D4745" s="9" t="s">
        <v>26718</v>
      </c>
      <c r="E4745" s="9"/>
      <c r="F4745" s="9" t="s">
        <v>4799</v>
      </c>
      <c r="G4745" s="9"/>
    </row>
    <row r="4746">
      <c r="A4746" s="9" t="s">
        <v>388</v>
      </c>
      <c r="B4746" s="18" t="s">
        <v>8130</v>
      </c>
      <c r="C4746" s="9" t="s">
        <v>16173</v>
      </c>
      <c r="D4746" s="9" t="s">
        <v>16188</v>
      </c>
      <c r="E4746" s="9" t="s">
        <v>26719</v>
      </c>
      <c r="F4746" s="9" t="s">
        <v>4610</v>
      </c>
      <c r="G4746" s="9"/>
    </row>
    <row r="4747">
      <c r="A4747" s="9" t="s">
        <v>566</v>
      </c>
      <c r="B4747" s="18" t="s">
        <v>4587</v>
      </c>
      <c r="C4747" s="9" t="s">
        <v>4588</v>
      </c>
      <c r="D4747" s="9" t="s">
        <v>26720</v>
      </c>
      <c r="E4747" s="9" t="s">
        <v>26721</v>
      </c>
      <c r="F4747" s="9" t="s">
        <v>26714</v>
      </c>
      <c r="G4747" s="9"/>
    </row>
    <row r="4748">
      <c r="A4748" s="67" t="s">
        <v>366</v>
      </c>
    </row>
    <row r="4749">
      <c r="A4749" s="9" t="s">
        <v>230</v>
      </c>
      <c r="B4749" s="18" t="s">
        <v>4547</v>
      </c>
      <c r="C4749" s="9"/>
      <c r="D4749" s="9"/>
      <c r="E4749" s="9" t="s">
        <v>26722</v>
      </c>
      <c r="F4749" s="9"/>
      <c r="G4749" s="9"/>
    </row>
    <row r="4750">
      <c r="A4750" s="9" t="s">
        <v>368</v>
      </c>
      <c r="B4750" s="18" t="s">
        <v>368</v>
      </c>
      <c r="C4750" s="9"/>
      <c r="D4750" s="9"/>
      <c r="E4750" s="9" t="s">
        <v>26723</v>
      </c>
      <c r="F4750" s="9"/>
      <c r="G4750" s="9"/>
    </row>
    <row r="4751">
      <c r="A4751" s="115" t="s">
        <v>26724</v>
      </c>
    </row>
    <row r="4752">
      <c r="A4752" s="9" t="s">
        <v>4540</v>
      </c>
      <c r="B4752" s="18" t="s">
        <v>6019</v>
      </c>
      <c r="C4752" s="9" t="s">
        <v>4542</v>
      </c>
      <c r="D4752" s="9" t="s">
        <v>15600</v>
      </c>
      <c r="E4752" s="9" t="s">
        <v>26725</v>
      </c>
      <c r="F4752" s="9"/>
      <c r="G4752" s="9"/>
    </row>
    <row r="4753">
      <c r="A4753" s="19" t="s">
        <v>4521</v>
      </c>
      <c r="B4753" s="18" t="s">
        <v>4522</v>
      </c>
      <c r="C4753" s="9" t="s">
        <v>4529</v>
      </c>
      <c r="D4753" s="9" t="s">
        <v>4530</v>
      </c>
      <c r="E4753" s="9" t="s">
        <v>26726</v>
      </c>
      <c r="F4753" s="9"/>
      <c r="G4753" s="9"/>
    </row>
    <row r="4754">
      <c r="A4754" s="9" t="s">
        <v>6685</v>
      </c>
      <c r="B4754" s="18" t="s">
        <v>6686</v>
      </c>
      <c r="C4754" s="9" t="s">
        <v>25777</v>
      </c>
      <c r="D4754" s="9" t="s">
        <v>15894</v>
      </c>
      <c r="E4754" s="9"/>
      <c r="F4754" s="9"/>
      <c r="G4754" s="9"/>
    </row>
    <row r="4755">
      <c r="A4755" s="9" t="s">
        <v>6685</v>
      </c>
      <c r="B4755" s="18" t="s">
        <v>6686</v>
      </c>
      <c r="C4755" s="9" t="s">
        <v>25777</v>
      </c>
      <c r="D4755" s="9" t="s">
        <v>26727</v>
      </c>
      <c r="E4755" s="9" t="s">
        <v>26728</v>
      </c>
      <c r="F4755" s="9"/>
      <c r="G4755" s="9"/>
    </row>
    <row r="4756">
      <c r="A4756" s="9" t="s">
        <v>6685</v>
      </c>
      <c r="B4756" s="18" t="s">
        <v>6686</v>
      </c>
      <c r="C4756" s="9" t="s">
        <v>26729</v>
      </c>
      <c r="D4756" s="9" t="s">
        <v>26730</v>
      </c>
      <c r="E4756" s="9"/>
      <c r="F4756" s="9"/>
      <c r="G4756" s="9"/>
    </row>
    <row r="4757">
      <c r="A4757" s="9" t="s">
        <v>248</v>
      </c>
      <c r="B4757" s="18" t="s">
        <v>4553</v>
      </c>
      <c r="C4757" s="9" t="s">
        <v>6703</v>
      </c>
      <c r="D4757" s="9" t="s">
        <v>6709</v>
      </c>
      <c r="E4757" s="9" t="s">
        <v>26731</v>
      </c>
      <c r="F4757" s="9"/>
      <c r="G4757" s="9"/>
    </row>
    <row r="4758">
      <c r="A4758" s="9" t="s">
        <v>248</v>
      </c>
      <c r="B4758" s="18" t="s">
        <v>4512</v>
      </c>
      <c r="C4758" s="9" t="s">
        <v>4513</v>
      </c>
      <c r="D4758" s="91" t="s">
        <v>290</v>
      </c>
      <c r="E4758" s="9" t="s">
        <v>26732</v>
      </c>
      <c r="F4758" s="9"/>
      <c r="G4758" s="9"/>
    </row>
    <row r="4759">
      <c r="A4759" s="9" t="s">
        <v>6119</v>
      </c>
      <c r="B4759" s="18" t="s">
        <v>6120</v>
      </c>
      <c r="C4759" s="9" t="s">
        <v>6121</v>
      </c>
      <c r="D4759" s="91" t="s">
        <v>6122</v>
      </c>
      <c r="E4759" s="9" t="s">
        <v>26733</v>
      </c>
      <c r="F4759" s="9"/>
      <c r="G4759" s="9"/>
    </row>
    <row r="4760">
      <c r="A4760" s="9" t="s">
        <v>388</v>
      </c>
      <c r="B4760" s="18" t="s">
        <v>8130</v>
      </c>
      <c r="C4760" s="9" t="s">
        <v>26717</v>
      </c>
      <c r="D4760" s="9" t="s">
        <v>26718</v>
      </c>
      <c r="E4760" s="9" t="s">
        <v>26734</v>
      </c>
      <c r="F4760" s="9"/>
      <c r="G4760" s="9"/>
    </row>
    <row r="4761">
      <c r="A4761" s="67" t="s">
        <v>366</v>
      </c>
    </row>
    <row r="4762">
      <c r="A4762" s="9" t="s">
        <v>4540</v>
      </c>
      <c r="B4762" s="18" t="s">
        <v>4541</v>
      </c>
      <c r="C4762" s="9"/>
      <c r="D4762" s="9"/>
      <c r="E4762" s="9" t="s">
        <v>26735</v>
      </c>
      <c r="F4762" s="9"/>
      <c r="G4762" s="9"/>
    </row>
    <row r="4763">
      <c r="A4763" s="9" t="s">
        <v>230</v>
      </c>
      <c r="B4763" s="18" t="s">
        <v>4547</v>
      </c>
      <c r="C4763" s="9"/>
      <c r="D4763" s="9"/>
      <c r="E4763" s="9" t="s">
        <v>26736</v>
      </c>
      <c r="F4763" s="9"/>
      <c r="G4763" s="9"/>
    </row>
    <row r="4764">
      <c r="A4764" s="9" t="s">
        <v>230</v>
      </c>
      <c r="B4764" s="18" t="s">
        <v>4547</v>
      </c>
      <c r="C4764" s="9"/>
      <c r="D4764" s="9"/>
      <c r="E4764" s="9" t="s">
        <v>26737</v>
      </c>
      <c r="F4764" s="9"/>
      <c r="G4764" s="9"/>
    </row>
    <row r="4765">
      <c r="A4765" s="9" t="s">
        <v>230</v>
      </c>
      <c r="B4765" s="18" t="s">
        <v>4547</v>
      </c>
      <c r="C4765" s="9"/>
      <c r="D4765" s="9"/>
      <c r="E4765" s="9" t="s">
        <v>26738</v>
      </c>
      <c r="F4765" s="9"/>
      <c r="G4765" s="9"/>
    </row>
    <row r="4766">
      <c r="A4766" s="9" t="s">
        <v>248</v>
      </c>
      <c r="B4766" s="18" t="s">
        <v>4553</v>
      </c>
      <c r="C4766" s="9"/>
      <c r="D4766" s="9"/>
      <c r="E4766" s="9" t="s">
        <v>26739</v>
      </c>
      <c r="F4766" s="9"/>
      <c r="G4766" s="9"/>
    </row>
    <row r="4767">
      <c r="A4767" s="9" t="s">
        <v>248</v>
      </c>
      <c r="B4767" s="18" t="s">
        <v>4512</v>
      </c>
      <c r="C4767" s="9"/>
      <c r="D4767" s="9"/>
      <c r="E4767" s="9" t="s">
        <v>26740</v>
      </c>
      <c r="F4767" s="9"/>
      <c r="G4767" s="9"/>
    </row>
    <row r="4768">
      <c r="A4768" s="9" t="s">
        <v>368</v>
      </c>
      <c r="B4768" s="18" t="s">
        <v>368</v>
      </c>
      <c r="C4768" s="9"/>
      <c r="D4768" s="9"/>
      <c r="E4768" s="9" t="s">
        <v>26741</v>
      </c>
      <c r="F4768" s="9"/>
      <c r="G4768" s="9"/>
    </row>
    <row r="4769">
      <c r="A4769" s="1" t="s">
        <v>26742</v>
      </c>
    </row>
    <row r="4770">
      <c r="A4770" s="9" t="s">
        <v>380</v>
      </c>
      <c r="B4770" s="18" t="s">
        <v>11442</v>
      </c>
      <c r="C4770" s="9" t="s">
        <v>26743</v>
      </c>
      <c r="D4770" s="9" t="s">
        <v>26744</v>
      </c>
      <c r="E4770" s="9" t="s">
        <v>26745</v>
      </c>
      <c r="F4770" s="9" t="s">
        <v>26746</v>
      </c>
      <c r="G4770" s="9"/>
    </row>
    <row r="4771">
      <c r="A4771" s="9" t="s">
        <v>380</v>
      </c>
      <c r="B4771" s="18" t="s">
        <v>11442</v>
      </c>
      <c r="C4771" s="9" t="s">
        <v>10760</v>
      </c>
      <c r="D4771" s="9" t="s">
        <v>26747</v>
      </c>
      <c r="E4771" s="9" t="s">
        <v>9450</v>
      </c>
      <c r="F4771" s="9" t="s">
        <v>21336</v>
      </c>
      <c r="G4771" s="9"/>
    </row>
    <row r="4772">
      <c r="A4772" s="9" t="s">
        <v>380</v>
      </c>
      <c r="B4772" s="18" t="s">
        <v>11442</v>
      </c>
      <c r="C4772" s="9" t="s">
        <v>26748</v>
      </c>
      <c r="D4772" s="9" t="s">
        <v>19969</v>
      </c>
      <c r="E4772" s="9" t="s">
        <v>26749</v>
      </c>
      <c r="F4772" s="9" t="s">
        <v>26750</v>
      </c>
      <c r="G4772" s="9"/>
    </row>
    <row r="4773">
      <c r="A4773" s="9" t="s">
        <v>380</v>
      </c>
      <c r="B4773" s="18" t="s">
        <v>11442</v>
      </c>
      <c r="C4773" s="9" t="s">
        <v>23804</v>
      </c>
      <c r="D4773" s="9" t="s">
        <v>26751</v>
      </c>
      <c r="E4773" s="9" t="s">
        <v>26752</v>
      </c>
      <c r="F4773" s="9" t="s">
        <v>26750</v>
      </c>
      <c r="G4773" s="9"/>
    </row>
    <row r="4774">
      <c r="A4774" s="9" t="s">
        <v>380</v>
      </c>
      <c r="B4774" s="18" t="s">
        <v>11442</v>
      </c>
      <c r="C4774" s="9" t="s">
        <v>20402</v>
      </c>
      <c r="D4774" s="9" t="s">
        <v>19919</v>
      </c>
      <c r="E4774" s="9" t="s">
        <v>26753</v>
      </c>
      <c r="F4774" s="9" t="s">
        <v>26750</v>
      </c>
      <c r="G4774" s="9"/>
    </row>
    <row r="4775">
      <c r="A4775" s="9" t="s">
        <v>6124</v>
      </c>
      <c r="B4775" s="18" t="s">
        <v>6125</v>
      </c>
      <c r="C4775" s="9" t="s">
        <v>26754</v>
      </c>
      <c r="D4775" s="9" t="s">
        <v>26755</v>
      </c>
      <c r="E4775" s="9" t="s">
        <v>26756</v>
      </c>
      <c r="F4775" s="9" t="s">
        <v>26757</v>
      </c>
      <c r="G4775" s="9"/>
    </row>
    <row r="4776">
      <c r="A4776" s="9" t="s">
        <v>6124</v>
      </c>
      <c r="B4776" s="18" t="s">
        <v>6125</v>
      </c>
      <c r="C4776" s="9" t="s">
        <v>26754</v>
      </c>
      <c r="D4776" s="9" t="s">
        <v>26758</v>
      </c>
      <c r="E4776" s="9"/>
      <c r="F4776" s="9" t="s">
        <v>26759</v>
      </c>
      <c r="G4776" s="9"/>
    </row>
    <row r="4777">
      <c r="A4777" s="9" t="s">
        <v>6124</v>
      </c>
      <c r="B4777" s="18" t="s">
        <v>6125</v>
      </c>
      <c r="C4777" s="9" t="s">
        <v>26754</v>
      </c>
      <c r="D4777" s="9" t="s">
        <v>26760</v>
      </c>
      <c r="E4777" s="9" t="s">
        <v>26761</v>
      </c>
      <c r="F4777" s="9" t="s">
        <v>26757</v>
      </c>
      <c r="G4777" s="9"/>
    </row>
    <row r="4778">
      <c r="A4778" s="9" t="s">
        <v>6124</v>
      </c>
      <c r="B4778" s="18" t="s">
        <v>6125</v>
      </c>
      <c r="C4778" s="9" t="s">
        <v>26754</v>
      </c>
      <c r="D4778" s="9" t="s">
        <v>26762</v>
      </c>
      <c r="E4778" s="9" t="s">
        <v>26763</v>
      </c>
      <c r="F4778" s="9" t="s">
        <v>26757</v>
      </c>
      <c r="G4778" s="9"/>
    </row>
    <row r="4779">
      <c r="A4779" s="9" t="s">
        <v>6124</v>
      </c>
      <c r="B4779" s="18" t="s">
        <v>6125</v>
      </c>
      <c r="C4779" s="9" t="s">
        <v>26754</v>
      </c>
      <c r="D4779" s="9" t="s">
        <v>26764</v>
      </c>
      <c r="E4779" s="9" t="s">
        <v>26765</v>
      </c>
      <c r="F4779" s="9" t="s">
        <v>26757</v>
      </c>
      <c r="G4779" s="9"/>
    </row>
    <row r="4780">
      <c r="A4780" s="9" t="s">
        <v>6124</v>
      </c>
      <c r="B4780" s="18" t="s">
        <v>6125</v>
      </c>
      <c r="C4780" s="9" t="s">
        <v>6129</v>
      </c>
      <c r="D4780" s="9" t="s">
        <v>26766</v>
      </c>
      <c r="E4780" s="9"/>
      <c r="F4780" s="9" t="s">
        <v>26750</v>
      </c>
      <c r="G4780" s="9"/>
    </row>
    <row r="4781">
      <c r="A4781" s="9" t="s">
        <v>6124</v>
      </c>
      <c r="B4781" s="18" t="s">
        <v>26767</v>
      </c>
      <c r="C4781" s="9" t="s">
        <v>26768</v>
      </c>
      <c r="D4781" s="9" t="s">
        <v>26769</v>
      </c>
      <c r="E4781" s="9"/>
      <c r="F4781" s="9" t="s">
        <v>26759</v>
      </c>
      <c r="G4781" s="9"/>
    </row>
    <row r="4782">
      <c r="A4782" s="9" t="s">
        <v>6124</v>
      </c>
      <c r="B4782" s="18" t="s">
        <v>26767</v>
      </c>
      <c r="C4782" s="9" t="s">
        <v>26768</v>
      </c>
      <c r="D4782" s="9" t="s">
        <v>26770</v>
      </c>
      <c r="E4782" s="9" t="s">
        <v>26771</v>
      </c>
      <c r="F4782" s="9" t="s">
        <v>26757</v>
      </c>
      <c r="G4782" s="9"/>
    </row>
    <row r="4783">
      <c r="A4783" s="9" t="s">
        <v>234</v>
      </c>
      <c r="B4783" s="18" t="s">
        <v>8168</v>
      </c>
      <c r="C4783" s="9" t="s">
        <v>26772</v>
      </c>
      <c r="D4783" s="9" t="s">
        <v>21560</v>
      </c>
      <c r="E4783" s="9"/>
      <c r="F4783" s="9" t="s">
        <v>26773</v>
      </c>
      <c r="G4783" s="9"/>
    </row>
    <row r="4784">
      <c r="A4784" s="9" t="s">
        <v>234</v>
      </c>
      <c r="B4784" s="18" t="s">
        <v>8168</v>
      </c>
      <c r="C4784" s="9" t="s">
        <v>26774</v>
      </c>
      <c r="D4784" s="9" t="s">
        <v>26775</v>
      </c>
      <c r="E4784" s="9"/>
      <c r="F4784" s="9" t="s">
        <v>26776</v>
      </c>
      <c r="G4784" s="9"/>
    </row>
    <row r="4785">
      <c r="A4785" s="9" t="s">
        <v>234</v>
      </c>
      <c r="B4785" s="18" t="s">
        <v>8168</v>
      </c>
      <c r="C4785" s="9" t="s">
        <v>26777</v>
      </c>
      <c r="D4785" s="9" t="s">
        <v>26778</v>
      </c>
      <c r="E4785" s="9"/>
      <c r="F4785" s="9" t="s">
        <v>26779</v>
      </c>
      <c r="G4785" s="9"/>
    </row>
    <row r="4786">
      <c r="A4786" s="1" t="s">
        <v>26780</v>
      </c>
    </row>
    <row r="4787">
      <c r="A4787" s="9" t="s">
        <v>26781</v>
      </c>
      <c r="B4787" s="18" t="s">
        <v>26782</v>
      </c>
      <c r="C4787" s="9"/>
      <c r="D4787" s="9"/>
      <c r="E4787" s="9"/>
      <c r="F4787" s="9"/>
      <c r="G4787" s="9"/>
    </row>
    <row r="4788">
      <c r="A4788" s="9" t="s">
        <v>6685</v>
      </c>
      <c r="B4788" s="18" t="s">
        <v>6686</v>
      </c>
      <c r="C4788" s="9"/>
      <c r="D4788" s="9"/>
      <c r="E4788" s="9"/>
      <c r="F4788" s="9"/>
      <c r="G4788" s="9"/>
    </row>
    <row r="4789">
      <c r="A4789" s="9" t="s">
        <v>248</v>
      </c>
      <c r="B4789" s="18" t="s">
        <v>4512</v>
      </c>
      <c r="C4789" s="9"/>
      <c r="D4789" s="9"/>
      <c r="E4789" s="9"/>
      <c r="F4789" s="9"/>
      <c r="G4789" s="9"/>
    </row>
    <row r="4790">
      <c r="A4790" s="67" t="s">
        <v>366</v>
      </c>
    </row>
    <row r="4791">
      <c r="A4791" s="9" t="s">
        <v>4540</v>
      </c>
      <c r="B4791" s="18" t="s">
        <v>26783</v>
      </c>
      <c r="C4791" s="9"/>
      <c r="D4791" s="9"/>
      <c r="E4791" s="9"/>
      <c r="F4791" s="9"/>
      <c r="G4791" s="9"/>
    </row>
    <row r="4792">
      <c r="A4792" s="1" t="s">
        <v>26784</v>
      </c>
    </row>
    <row r="4793">
      <c r="A4793" s="9" t="s">
        <v>248</v>
      </c>
      <c r="B4793" s="18" t="s">
        <v>4496</v>
      </c>
      <c r="C4793" s="9"/>
      <c r="D4793" s="9"/>
      <c r="E4793" s="9" t="s">
        <v>20028</v>
      </c>
      <c r="F4793" s="9" t="s">
        <v>26785</v>
      </c>
      <c r="G4793" s="9"/>
    </row>
    <row r="4794">
      <c r="A4794" s="9" t="s">
        <v>248</v>
      </c>
      <c r="B4794" s="18" t="s">
        <v>10537</v>
      </c>
      <c r="C4794" s="9" t="s">
        <v>4581</v>
      </c>
      <c r="D4794" s="9" t="s">
        <v>13947</v>
      </c>
      <c r="E4794" s="9"/>
      <c r="F4794" s="9" t="s">
        <v>26785</v>
      </c>
      <c r="G4794" s="9"/>
    </row>
    <row r="4795">
      <c r="A4795" s="1" t="s">
        <v>26786</v>
      </c>
    </row>
    <row r="4796">
      <c r="A4796" s="9" t="s">
        <v>316</v>
      </c>
      <c r="B4796" s="18" t="s">
        <v>4517</v>
      </c>
      <c r="C4796" s="9" t="s">
        <v>6595</v>
      </c>
      <c r="D4796" s="91" t="s">
        <v>6596</v>
      </c>
      <c r="E4796" s="9"/>
      <c r="F4796" s="9"/>
      <c r="G4796" s="9"/>
    </row>
    <row r="4797">
      <c r="A4797" s="154" t="s">
        <v>316</v>
      </c>
      <c r="B4797" s="18" t="s">
        <v>4517</v>
      </c>
      <c r="C4797" s="9" t="s">
        <v>16258</v>
      </c>
      <c r="D4797" s="162" t="s">
        <v>16259</v>
      </c>
      <c r="E4797" s="9"/>
      <c r="F4797" s="9"/>
      <c r="G4797" s="9"/>
    </row>
    <row r="4798">
      <c r="A4798" s="9" t="s">
        <v>11991</v>
      </c>
      <c r="B4798" s="18" t="s">
        <v>26787</v>
      </c>
      <c r="C4798" s="9" t="s">
        <v>26788</v>
      </c>
      <c r="D4798" s="9" t="s">
        <v>26789</v>
      </c>
      <c r="E4798" s="9"/>
      <c r="F4798" s="9" t="s">
        <v>26790</v>
      </c>
      <c r="G4798" s="9"/>
    </row>
    <row r="4799">
      <c r="A4799" s="9" t="s">
        <v>11991</v>
      </c>
      <c r="B4799" s="18" t="s">
        <v>26787</v>
      </c>
      <c r="C4799" s="9" t="s">
        <v>26788</v>
      </c>
      <c r="D4799" s="9" t="s">
        <v>26791</v>
      </c>
      <c r="E4799" s="9"/>
      <c r="F4799" s="9" t="s">
        <v>26792</v>
      </c>
      <c r="G4799" s="9"/>
    </row>
    <row r="4800">
      <c r="A4800" s="9" t="s">
        <v>4521</v>
      </c>
      <c r="B4800" s="18" t="s">
        <v>4522</v>
      </c>
      <c r="C4800" s="9" t="s">
        <v>4523</v>
      </c>
      <c r="D4800" s="91" t="s">
        <v>4524</v>
      </c>
      <c r="E4800" s="9"/>
      <c r="F4800" s="9"/>
      <c r="G4800" s="9"/>
    </row>
    <row r="4801">
      <c r="A4801" s="9" t="s">
        <v>4521</v>
      </c>
      <c r="B4801" s="18" t="s">
        <v>4522</v>
      </c>
      <c r="C4801" s="9" t="s">
        <v>6313</v>
      </c>
      <c r="D4801" s="91" t="s">
        <v>6314</v>
      </c>
      <c r="E4801" s="9"/>
      <c r="F4801" s="9" t="s">
        <v>26793</v>
      </c>
      <c r="G4801" s="9"/>
    </row>
    <row r="4802">
      <c r="A4802" s="9" t="s">
        <v>4521</v>
      </c>
      <c r="B4802" s="18" t="s">
        <v>4522</v>
      </c>
      <c r="C4802" s="9" t="s">
        <v>6313</v>
      </c>
      <c r="D4802" s="91" t="s">
        <v>6315</v>
      </c>
      <c r="E4802" s="9"/>
      <c r="F4802" s="9"/>
      <c r="G4802" s="9"/>
    </row>
    <row r="4803">
      <c r="A4803" s="9" t="s">
        <v>4521</v>
      </c>
      <c r="B4803" s="18" t="s">
        <v>4522</v>
      </c>
      <c r="C4803" s="9" t="s">
        <v>6060</v>
      </c>
      <c r="D4803" s="91" t="s">
        <v>6063</v>
      </c>
      <c r="E4803" s="9"/>
      <c r="F4803" s="9" t="s">
        <v>26794</v>
      </c>
      <c r="G4803" s="9"/>
    </row>
    <row r="4804">
      <c r="A4804" s="9" t="s">
        <v>4540</v>
      </c>
      <c r="B4804" s="18" t="s">
        <v>6343</v>
      </c>
      <c r="C4804" s="9" t="s">
        <v>5469</v>
      </c>
      <c r="D4804" s="9" t="s">
        <v>6344</v>
      </c>
      <c r="E4804" s="9" t="s">
        <v>6630</v>
      </c>
      <c r="F4804" s="9"/>
      <c r="G4804" s="9"/>
    </row>
    <row r="4805">
      <c r="A4805" s="9" t="s">
        <v>230</v>
      </c>
      <c r="B4805" s="18" t="s">
        <v>4547</v>
      </c>
      <c r="C4805" s="9" t="s">
        <v>4551</v>
      </c>
      <c r="D4805" s="9" t="s">
        <v>6367</v>
      </c>
      <c r="E4805" s="9" t="s">
        <v>6630</v>
      </c>
      <c r="F4805" s="9"/>
      <c r="G4805" s="9"/>
    </row>
    <row r="4806">
      <c r="A4806" s="14" t="s">
        <v>230</v>
      </c>
      <c r="B4806" s="31" t="s">
        <v>6370</v>
      </c>
      <c r="C4806" s="13" t="s">
        <v>6679</v>
      </c>
      <c r="D4806" s="13" t="s">
        <v>26795</v>
      </c>
      <c r="E4806" s="13" t="s">
        <v>232</v>
      </c>
      <c r="F4806" s="14" t="s">
        <v>26796</v>
      </c>
      <c r="G4806" s="138"/>
    </row>
    <row r="4807">
      <c r="A4807" s="14" t="s">
        <v>6095</v>
      </c>
      <c r="B4807" s="31" t="s">
        <v>6114</v>
      </c>
      <c r="C4807" s="9" t="s">
        <v>6117</v>
      </c>
      <c r="D4807" s="9" t="s">
        <v>6118</v>
      </c>
      <c r="E4807" s="13"/>
      <c r="F4807" s="13"/>
      <c r="G4807" s="13"/>
    </row>
    <row r="4808">
      <c r="A4808" s="9" t="s">
        <v>248</v>
      </c>
      <c r="B4808" s="18" t="s">
        <v>4553</v>
      </c>
      <c r="C4808" s="9" t="s">
        <v>5966</v>
      </c>
      <c r="D4808" s="91" t="s">
        <v>12018</v>
      </c>
      <c r="E4808" s="13"/>
      <c r="F4808" s="9"/>
      <c r="G4808" s="9"/>
    </row>
    <row r="4809">
      <c r="A4809" s="9" t="s">
        <v>248</v>
      </c>
      <c r="B4809" s="18" t="s">
        <v>4553</v>
      </c>
      <c r="C4809" s="9" t="s">
        <v>5966</v>
      </c>
      <c r="D4809" s="91" t="s">
        <v>6715</v>
      </c>
      <c r="E4809" s="162" t="s">
        <v>6630</v>
      </c>
      <c r="F4809" s="9"/>
      <c r="G4809" s="9"/>
    </row>
    <row r="4810">
      <c r="A4810" s="9" t="s">
        <v>248</v>
      </c>
      <c r="B4810" s="18" t="s">
        <v>4512</v>
      </c>
      <c r="C4810" s="9" t="s">
        <v>4233</v>
      </c>
      <c r="D4810" s="9" t="s">
        <v>255</v>
      </c>
      <c r="E4810" s="9"/>
      <c r="F4810" s="9"/>
      <c r="G4810" s="9"/>
    </row>
    <row r="4811">
      <c r="A4811" s="9" t="s">
        <v>248</v>
      </c>
      <c r="B4811" s="18" t="s">
        <v>4512</v>
      </c>
      <c r="C4811" s="9" t="s">
        <v>4233</v>
      </c>
      <c r="D4811" s="9" t="s">
        <v>893</v>
      </c>
      <c r="E4811" s="9"/>
      <c r="F4811" s="9"/>
      <c r="G4811" s="9"/>
    </row>
    <row r="4812">
      <c r="A4812" s="9" t="s">
        <v>248</v>
      </c>
      <c r="B4812" s="18" t="s">
        <v>4512</v>
      </c>
      <c r="C4812" s="9" t="s">
        <v>4233</v>
      </c>
      <c r="D4812" s="9" t="s">
        <v>4558</v>
      </c>
      <c r="E4812" s="9"/>
      <c r="F4812" s="9"/>
      <c r="G4812" s="9"/>
    </row>
    <row r="4813">
      <c r="A4813" s="9" t="s">
        <v>248</v>
      </c>
      <c r="B4813" s="18" t="s">
        <v>4512</v>
      </c>
      <c r="C4813" s="9" t="s">
        <v>4233</v>
      </c>
      <c r="D4813" s="9" t="s">
        <v>4559</v>
      </c>
      <c r="E4813" s="9"/>
      <c r="F4813" s="9"/>
      <c r="G4813" s="9"/>
    </row>
    <row r="4814">
      <c r="A4814" s="9" t="s">
        <v>248</v>
      </c>
      <c r="B4814" s="18" t="s">
        <v>4512</v>
      </c>
      <c r="C4814" s="9" t="s">
        <v>4233</v>
      </c>
      <c r="D4814" s="9" t="s">
        <v>282</v>
      </c>
      <c r="E4814" s="9"/>
      <c r="F4814" s="9" t="s">
        <v>26797</v>
      </c>
      <c r="G4814" s="9"/>
    </row>
    <row r="4815">
      <c r="A4815" s="9" t="s">
        <v>248</v>
      </c>
      <c r="B4815" s="18" t="s">
        <v>4512</v>
      </c>
      <c r="C4815" s="9" t="s">
        <v>4233</v>
      </c>
      <c r="D4815" s="9" t="s">
        <v>10722</v>
      </c>
      <c r="E4815" s="9"/>
      <c r="F4815" s="9" t="s">
        <v>26798</v>
      </c>
      <c r="G4815" s="9"/>
    </row>
    <row r="4816">
      <c r="A4816" s="9" t="s">
        <v>248</v>
      </c>
      <c r="B4816" s="18" t="s">
        <v>4512</v>
      </c>
      <c r="C4816" s="9" t="s">
        <v>4513</v>
      </c>
      <c r="D4816" s="9" t="s">
        <v>4566</v>
      </c>
      <c r="E4816" s="9"/>
      <c r="F4816" s="19" t="s">
        <v>26799</v>
      </c>
      <c r="G4816" s="9"/>
    </row>
    <row r="4817">
      <c r="A4817" s="9" t="s">
        <v>248</v>
      </c>
      <c r="B4817" s="18" t="s">
        <v>4512</v>
      </c>
      <c r="C4817" s="9" t="s">
        <v>4513</v>
      </c>
      <c r="D4817" s="9" t="s">
        <v>8421</v>
      </c>
      <c r="E4817" s="9"/>
      <c r="F4817" s="9" t="s">
        <v>26800</v>
      </c>
      <c r="G4817" s="9"/>
    </row>
    <row r="4818">
      <c r="A4818" s="9" t="s">
        <v>248</v>
      </c>
      <c r="B4818" s="18" t="s">
        <v>4512</v>
      </c>
      <c r="C4818" s="9" t="s">
        <v>4514</v>
      </c>
      <c r="D4818" s="9" t="s">
        <v>4515</v>
      </c>
      <c r="E4818" s="9" t="s">
        <v>26801</v>
      </c>
      <c r="F4818" s="9" t="s">
        <v>26800</v>
      </c>
      <c r="G4818" s="9"/>
    </row>
    <row r="4819">
      <c r="A4819" s="9" t="s">
        <v>248</v>
      </c>
      <c r="B4819" s="18" t="s">
        <v>4512</v>
      </c>
      <c r="C4819" s="9" t="s">
        <v>4514</v>
      </c>
      <c r="D4819" s="91" t="s">
        <v>4579</v>
      </c>
      <c r="E4819" s="9"/>
      <c r="F4819" s="9"/>
      <c r="G4819" s="9"/>
    </row>
    <row r="4820">
      <c r="A4820" s="9" t="s">
        <v>248</v>
      </c>
      <c r="B4820" s="189" t="s">
        <v>4908</v>
      </c>
      <c r="C4820" s="9" t="s">
        <v>4513</v>
      </c>
      <c r="D4820" s="9" t="s">
        <v>893</v>
      </c>
      <c r="E4820" s="9"/>
      <c r="F4820" s="372" t="s">
        <v>26802</v>
      </c>
      <c r="G4820" s="9"/>
    </row>
    <row r="4821">
      <c r="A4821" s="9" t="s">
        <v>248</v>
      </c>
      <c r="B4821" s="189" t="s">
        <v>4908</v>
      </c>
      <c r="C4821" s="9" t="s">
        <v>4514</v>
      </c>
      <c r="D4821" s="9" t="s">
        <v>26803</v>
      </c>
      <c r="E4821" s="9"/>
      <c r="F4821" s="372" t="s">
        <v>26804</v>
      </c>
      <c r="G4821" s="9"/>
    </row>
    <row r="4822">
      <c r="A4822" s="13" t="s">
        <v>248</v>
      </c>
      <c r="B4822" s="189" t="s">
        <v>4908</v>
      </c>
      <c r="C4822" s="13" t="s">
        <v>4913</v>
      </c>
      <c r="D4822" s="13" t="s">
        <v>26805</v>
      </c>
      <c r="E4822" s="13"/>
      <c r="F4822" s="14" t="s">
        <v>26806</v>
      </c>
      <c r="G4822" s="13"/>
    </row>
    <row r="4823">
      <c r="A4823" s="9" t="s">
        <v>988</v>
      </c>
      <c r="B4823" s="18" t="s">
        <v>6147</v>
      </c>
      <c r="C4823" s="9" t="s">
        <v>6148</v>
      </c>
      <c r="D4823" s="91" t="s">
        <v>6149</v>
      </c>
      <c r="E4823" s="91" t="s">
        <v>6150</v>
      </c>
      <c r="F4823" s="9"/>
      <c r="G4823" s="9"/>
    </row>
    <row r="4824">
      <c r="A4824" s="9" t="s">
        <v>388</v>
      </c>
      <c r="B4824" s="18" t="s">
        <v>4584</v>
      </c>
      <c r="C4824" s="9" t="s">
        <v>6174</v>
      </c>
      <c r="D4824" s="9" t="s">
        <v>6175</v>
      </c>
      <c r="E4824" s="9"/>
      <c r="F4824" s="9"/>
      <c r="G4824" s="9"/>
    </row>
    <row r="4825">
      <c r="A4825" s="9" t="s">
        <v>388</v>
      </c>
      <c r="B4825" s="18" t="s">
        <v>6178</v>
      </c>
      <c r="C4825" s="9" t="s">
        <v>26807</v>
      </c>
      <c r="D4825" s="91" t="s">
        <v>6475</v>
      </c>
      <c r="E4825" s="9"/>
      <c r="F4825" s="9"/>
      <c r="G4825" s="9"/>
    </row>
    <row r="4826">
      <c r="A4826" s="9" t="s">
        <v>388</v>
      </c>
      <c r="B4826" s="18" t="s">
        <v>6178</v>
      </c>
      <c r="C4826" s="9" t="s">
        <v>26808</v>
      </c>
      <c r="D4826" s="91" t="s">
        <v>7318</v>
      </c>
      <c r="E4826" s="9"/>
      <c r="F4826" s="9"/>
      <c r="G4826" s="9"/>
    </row>
    <row r="4827">
      <c r="A4827" s="9" t="s">
        <v>566</v>
      </c>
      <c r="B4827" s="18" t="s">
        <v>12217</v>
      </c>
      <c r="C4827" s="9" t="s">
        <v>26809</v>
      </c>
      <c r="D4827" s="9" t="s">
        <v>26810</v>
      </c>
      <c r="E4827" s="9"/>
      <c r="F4827" s="9" t="s">
        <v>26811</v>
      </c>
      <c r="G4827" s="9"/>
    </row>
    <row r="4828">
      <c r="A4828" s="67" t="s">
        <v>366</v>
      </c>
    </row>
    <row r="4829">
      <c r="A4829" s="9" t="s">
        <v>368</v>
      </c>
      <c r="B4829" s="18" t="s">
        <v>368</v>
      </c>
      <c r="C4829" s="9"/>
      <c r="D4829" s="9"/>
      <c r="E4829" s="9" t="s">
        <v>26812</v>
      </c>
      <c r="F4829" s="9"/>
      <c r="G4829" s="9"/>
    </row>
    <row r="4830">
      <c r="A4830" s="1" t="s">
        <v>26813</v>
      </c>
    </row>
    <row r="4831">
      <c r="A4831" s="9" t="s">
        <v>248</v>
      </c>
      <c r="B4831" s="18" t="s">
        <v>249</v>
      </c>
      <c r="C4831" s="9" t="s">
        <v>4233</v>
      </c>
      <c r="D4831" s="9" t="s">
        <v>26814</v>
      </c>
      <c r="E4831" s="9"/>
      <c r="F4831" s="9"/>
      <c r="G4831" s="9"/>
    </row>
    <row r="4832">
      <c r="A4832" s="9" t="s">
        <v>248</v>
      </c>
      <c r="B4832" s="18" t="s">
        <v>249</v>
      </c>
      <c r="C4832" s="9" t="s">
        <v>4513</v>
      </c>
      <c r="D4832" s="9" t="s">
        <v>26815</v>
      </c>
      <c r="E4832" s="9"/>
      <c r="F4832" s="9"/>
      <c r="G4832" s="9"/>
    </row>
    <row r="4833">
      <c r="A4833" s="9" t="s">
        <v>248</v>
      </c>
      <c r="B4833" s="18" t="s">
        <v>249</v>
      </c>
      <c r="C4833" s="9" t="s">
        <v>4513</v>
      </c>
      <c r="D4833" s="9" t="s">
        <v>160</v>
      </c>
      <c r="E4833" s="9"/>
      <c r="F4833" s="9"/>
      <c r="G4833" s="9"/>
    </row>
    <row r="4834">
      <c r="A4834" s="9" t="s">
        <v>248</v>
      </c>
      <c r="B4834" s="18" t="s">
        <v>249</v>
      </c>
      <c r="C4834" s="9" t="s">
        <v>4513</v>
      </c>
      <c r="D4834" s="9" t="s">
        <v>4955</v>
      </c>
      <c r="E4834" s="9"/>
      <c r="F4834" s="9"/>
      <c r="G4834" s="9"/>
    </row>
    <row r="4835">
      <c r="A4835" s="9" t="s">
        <v>248</v>
      </c>
      <c r="B4835" s="18" t="s">
        <v>249</v>
      </c>
      <c r="C4835" s="9" t="s">
        <v>254</v>
      </c>
      <c r="D4835" s="9" t="s">
        <v>26816</v>
      </c>
      <c r="E4835" s="9"/>
      <c r="F4835" s="9"/>
      <c r="G4835" s="9"/>
    </row>
    <row r="4836">
      <c r="A4836" s="9" t="s">
        <v>248</v>
      </c>
      <c r="B4836" s="18" t="s">
        <v>249</v>
      </c>
      <c r="C4836" s="9" t="s">
        <v>254</v>
      </c>
      <c r="D4836" s="9" t="s">
        <v>263</v>
      </c>
      <c r="E4836" s="9"/>
      <c r="F4836" s="9"/>
      <c r="G4836" s="9"/>
    </row>
    <row r="4837">
      <c r="A4837" s="9" t="s">
        <v>248</v>
      </c>
      <c r="B4837" s="18" t="s">
        <v>249</v>
      </c>
      <c r="C4837" s="9" t="s">
        <v>254</v>
      </c>
      <c r="D4837" s="9" t="s">
        <v>26817</v>
      </c>
      <c r="E4837" s="9"/>
      <c r="F4837" s="9"/>
      <c r="G4837" s="9"/>
    </row>
    <row r="4838">
      <c r="A4838" s="9" t="s">
        <v>248</v>
      </c>
      <c r="B4838" s="18" t="s">
        <v>249</v>
      </c>
      <c r="C4838" s="9" t="s">
        <v>254</v>
      </c>
      <c r="D4838" s="9" t="s">
        <v>26818</v>
      </c>
      <c r="E4838" s="9"/>
      <c r="F4838" s="9"/>
      <c r="G4838" s="9"/>
    </row>
    <row r="4839">
      <c r="A4839" s="9" t="s">
        <v>248</v>
      </c>
      <c r="B4839" s="18" t="s">
        <v>249</v>
      </c>
      <c r="C4839" s="9" t="s">
        <v>254</v>
      </c>
      <c r="D4839" s="9" t="s">
        <v>26819</v>
      </c>
      <c r="E4839" s="9"/>
      <c r="F4839" s="9"/>
      <c r="G4839" s="9"/>
    </row>
    <row r="4840">
      <c r="A4840" s="9" t="s">
        <v>248</v>
      </c>
      <c r="B4840" s="18" t="s">
        <v>249</v>
      </c>
      <c r="C4840" s="9" t="s">
        <v>254</v>
      </c>
      <c r="D4840" s="9" t="s">
        <v>26820</v>
      </c>
      <c r="E4840" s="9"/>
      <c r="F4840" s="9"/>
      <c r="G4840" s="9"/>
    </row>
    <row r="4841">
      <c r="A4841" s="9" t="s">
        <v>248</v>
      </c>
      <c r="B4841" s="18" t="s">
        <v>249</v>
      </c>
      <c r="C4841" s="9" t="s">
        <v>254</v>
      </c>
      <c r="D4841" s="9" t="s">
        <v>284</v>
      </c>
      <c r="E4841" s="9"/>
      <c r="F4841" s="9"/>
      <c r="G4841" s="9"/>
    </row>
    <row r="4842">
      <c r="A4842" s="9" t="s">
        <v>248</v>
      </c>
      <c r="B4842" s="18" t="s">
        <v>249</v>
      </c>
      <c r="C4842" s="9" t="s">
        <v>26821</v>
      </c>
      <c r="D4842" s="9" t="s">
        <v>302</v>
      </c>
      <c r="E4842" s="9"/>
      <c r="F4842" s="9"/>
      <c r="G4842" s="9"/>
    </row>
    <row r="4843">
      <c r="A4843" s="1" t="s">
        <v>26822</v>
      </c>
    </row>
    <row r="4844">
      <c r="A4844" s="9" t="s">
        <v>248</v>
      </c>
      <c r="B4844" s="18" t="s">
        <v>249</v>
      </c>
      <c r="C4844" s="9" t="s">
        <v>4233</v>
      </c>
      <c r="D4844" s="9" t="s">
        <v>292</v>
      </c>
      <c r="E4844" s="9"/>
      <c r="F4844" s="9"/>
      <c r="G4844" s="9"/>
    </row>
    <row r="4845">
      <c r="A4845" s="9" t="s">
        <v>248</v>
      </c>
      <c r="B4845" s="18" t="s">
        <v>249</v>
      </c>
      <c r="C4845" s="9" t="s">
        <v>4513</v>
      </c>
      <c r="D4845" s="9" t="s">
        <v>893</v>
      </c>
      <c r="E4845" s="9"/>
      <c r="F4845" s="9"/>
      <c r="G4845" s="9"/>
    </row>
    <row r="4846">
      <c r="A4846" s="9" t="s">
        <v>248</v>
      </c>
      <c r="B4846" s="18" t="s">
        <v>249</v>
      </c>
      <c r="C4846" s="9" t="s">
        <v>4513</v>
      </c>
      <c r="D4846" s="9" t="s">
        <v>16130</v>
      </c>
      <c r="E4846" s="9"/>
      <c r="F4846" s="9"/>
      <c r="G4846" s="9"/>
    </row>
    <row r="4847">
      <c r="A4847" s="9" t="s">
        <v>248</v>
      </c>
      <c r="B4847" s="18" t="s">
        <v>249</v>
      </c>
      <c r="C4847" s="9" t="s">
        <v>4513</v>
      </c>
      <c r="D4847" s="9" t="s">
        <v>280</v>
      </c>
      <c r="E4847" s="9"/>
      <c r="F4847" s="9"/>
      <c r="G4847" s="9"/>
    </row>
    <row r="4848">
      <c r="A4848" s="9" t="s">
        <v>248</v>
      </c>
      <c r="B4848" s="18" t="s">
        <v>249</v>
      </c>
      <c r="C4848" s="9" t="s">
        <v>4513</v>
      </c>
      <c r="D4848" s="9" t="s">
        <v>282</v>
      </c>
      <c r="E4848" s="9"/>
      <c r="F4848" s="9"/>
      <c r="G4848" s="9"/>
    </row>
    <row r="4849">
      <c r="A4849" s="9" t="s">
        <v>248</v>
      </c>
      <c r="B4849" s="18" t="s">
        <v>249</v>
      </c>
      <c r="C4849" s="9" t="s">
        <v>4513</v>
      </c>
      <c r="D4849" s="9" t="s">
        <v>8423</v>
      </c>
      <c r="E4849" s="9"/>
      <c r="F4849" s="9"/>
      <c r="G4849" s="9"/>
    </row>
    <row r="4850">
      <c r="A4850" s="9" t="s">
        <v>248</v>
      </c>
      <c r="B4850" s="18" t="s">
        <v>249</v>
      </c>
      <c r="C4850" s="9" t="s">
        <v>254</v>
      </c>
      <c r="D4850" s="9" t="s">
        <v>10724</v>
      </c>
      <c r="E4850" s="9"/>
      <c r="F4850" s="9"/>
      <c r="G4850" s="9"/>
    </row>
    <row r="4851">
      <c r="A4851" s="9" t="s">
        <v>248</v>
      </c>
      <c r="B4851" s="18" t="s">
        <v>249</v>
      </c>
      <c r="C4851" s="9" t="s">
        <v>254</v>
      </c>
      <c r="D4851" s="9" t="s">
        <v>26823</v>
      </c>
      <c r="E4851" s="9"/>
      <c r="F4851" s="9"/>
      <c r="G4851" s="9"/>
    </row>
    <row r="4852">
      <c r="A4852" s="9" t="s">
        <v>248</v>
      </c>
      <c r="B4852" s="18" t="s">
        <v>249</v>
      </c>
      <c r="C4852" s="9" t="s">
        <v>254</v>
      </c>
      <c r="D4852" s="9" t="s">
        <v>26824</v>
      </c>
      <c r="E4852" s="9"/>
      <c r="F4852" s="9"/>
      <c r="G4852" s="9"/>
    </row>
    <row r="4853">
      <c r="A4853" s="9" t="s">
        <v>248</v>
      </c>
      <c r="B4853" s="18" t="s">
        <v>249</v>
      </c>
      <c r="C4853" s="9" t="s">
        <v>254</v>
      </c>
      <c r="D4853" s="9" t="s">
        <v>7682</v>
      </c>
      <c r="E4853" s="9"/>
      <c r="F4853" s="9"/>
      <c r="G4853" s="9"/>
    </row>
    <row r="4854">
      <c r="A4854" s="9" t="s">
        <v>248</v>
      </c>
      <c r="B4854" s="18" t="s">
        <v>249</v>
      </c>
      <c r="C4854" s="9" t="s">
        <v>254</v>
      </c>
      <c r="D4854" s="9" t="s">
        <v>286</v>
      </c>
      <c r="E4854" s="9"/>
      <c r="F4854" s="9"/>
      <c r="G4854" s="9"/>
    </row>
    <row r="4855">
      <c r="A4855" s="9" t="s">
        <v>248</v>
      </c>
      <c r="B4855" s="18" t="s">
        <v>249</v>
      </c>
      <c r="C4855" s="9" t="s">
        <v>254</v>
      </c>
      <c r="D4855" s="9" t="s">
        <v>26825</v>
      </c>
      <c r="E4855" s="9"/>
      <c r="F4855" s="9"/>
      <c r="G4855" s="9"/>
    </row>
    <row r="4856">
      <c r="A4856" s="9" t="s">
        <v>248</v>
      </c>
      <c r="B4856" s="18" t="s">
        <v>249</v>
      </c>
      <c r="C4856" s="9" t="s">
        <v>254</v>
      </c>
      <c r="D4856" s="9" t="s">
        <v>338</v>
      </c>
      <c r="E4856" s="9"/>
      <c r="F4856" s="9"/>
      <c r="G4856" s="9"/>
    </row>
    <row r="4857">
      <c r="A4857" s="9" t="s">
        <v>248</v>
      </c>
      <c r="B4857" s="18" t="s">
        <v>249</v>
      </c>
      <c r="C4857" s="9" t="s">
        <v>254</v>
      </c>
      <c r="D4857" s="9" t="s">
        <v>18170</v>
      </c>
      <c r="E4857" s="9"/>
      <c r="F4857" s="9"/>
      <c r="G4857" s="9"/>
    </row>
    <row r="4858">
      <c r="A4858" s="9" t="s">
        <v>248</v>
      </c>
      <c r="B4858" s="18" t="s">
        <v>249</v>
      </c>
      <c r="C4858" s="9" t="s">
        <v>299</v>
      </c>
      <c r="D4858" s="9" t="s">
        <v>4515</v>
      </c>
      <c r="E4858" s="9"/>
      <c r="F4858" s="9"/>
      <c r="G4858" s="9"/>
    </row>
    <row r="4859">
      <c r="A4859" s="1" t="s">
        <v>26826</v>
      </c>
    </row>
    <row r="4860">
      <c r="A4860" s="9" t="s">
        <v>316</v>
      </c>
      <c r="B4860" s="18" t="s">
        <v>4517</v>
      </c>
      <c r="C4860" s="9" t="s">
        <v>12085</v>
      </c>
      <c r="D4860" s="9" t="s">
        <v>12086</v>
      </c>
      <c r="E4860" s="9"/>
      <c r="F4860" s="9" t="s">
        <v>26827</v>
      </c>
      <c r="G4860" s="9"/>
    </row>
    <row r="4861">
      <c r="A4861" s="9" t="s">
        <v>316</v>
      </c>
      <c r="B4861" s="18" t="s">
        <v>6271</v>
      </c>
      <c r="C4861" s="9" t="s">
        <v>26828</v>
      </c>
      <c r="D4861" s="9" t="s">
        <v>26829</v>
      </c>
      <c r="E4861" s="9" t="s">
        <v>26830</v>
      </c>
      <c r="F4861" s="9" t="s">
        <v>26831</v>
      </c>
      <c r="G4861" s="9"/>
    </row>
    <row r="4862">
      <c r="A4862" s="9" t="s">
        <v>6685</v>
      </c>
      <c r="B4862" s="18" t="s">
        <v>6686</v>
      </c>
      <c r="C4862" s="9" t="s">
        <v>26832</v>
      </c>
      <c r="D4862" s="9" t="s">
        <v>26833</v>
      </c>
      <c r="E4862" s="9"/>
      <c r="F4862" s="9"/>
      <c r="G4862" s="9"/>
    </row>
    <row r="4863">
      <c r="A4863" s="9" t="s">
        <v>6685</v>
      </c>
      <c r="B4863" s="18" t="s">
        <v>6686</v>
      </c>
      <c r="C4863" s="9" t="s">
        <v>26707</v>
      </c>
      <c r="D4863" s="9" t="s">
        <v>26708</v>
      </c>
      <c r="E4863" s="9"/>
      <c r="F4863" s="9"/>
      <c r="G4863" s="9"/>
    </row>
    <row r="4864">
      <c r="A4864" s="9" t="s">
        <v>6685</v>
      </c>
      <c r="B4864" s="18" t="s">
        <v>6686</v>
      </c>
      <c r="C4864" s="9" t="s">
        <v>26834</v>
      </c>
      <c r="D4864" s="9" t="s">
        <v>26835</v>
      </c>
      <c r="E4864" s="9"/>
      <c r="F4864" s="9"/>
      <c r="G4864" s="9"/>
    </row>
    <row r="4865">
      <c r="A4865" s="9" t="s">
        <v>388</v>
      </c>
      <c r="B4865" s="18" t="s">
        <v>6178</v>
      </c>
      <c r="C4865" s="9" t="s">
        <v>26836</v>
      </c>
      <c r="D4865" s="9" t="s">
        <v>6484</v>
      </c>
      <c r="E4865" s="9" t="s">
        <v>26837</v>
      </c>
      <c r="F4865" s="9" t="s">
        <v>1229</v>
      </c>
      <c r="G4865" s="9"/>
    </row>
    <row r="4866">
      <c r="A4866" s="60" t="s">
        <v>366</v>
      </c>
    </row>
    <row r="4867">
      <c r="A4867" s="9" t="s">
        <v>4521</v>
      </c>
      <c r="B4867" s="18" t="s">
        <v>4522</v>
      </c>
      <c r="C4867" s="9" t="s">
        <v>6313</v>
      </c>
      <c r="D4867" s="9" t="s">
        <v>368</v>
      </c>
      <c r="E4867" s="9" t="s">
        <v>26838</v>
      </c>
      <c r="F4867" s="9" t="s">
        <v>26839</v>
      </c>
      <c r="G4867" s="9"/>
    </row>
    <row r="4868">
      <c r="A4868" s="9" t="s">
        <v>6685</v>
      </c>
      <c r="B4868" s="18" t="s">
        <v>6686</v>
      </c>
      <c r="C4868" s="9" t="s">
        <v>26840</v>
      </c>
      <c r="D4868" s="9" t="s">
        <v>368</v>
      </c>
      <c r="E4868" s="9"/>
      <c r="F4868" s="9"/>
      <c r="G4868" s="9"/>
    </row>
    <row r="4869">
      <c r="A4869" s="9" t="s">
        <v>248</v>
      </c>
      <c r="B4869" s="18" t="s">
        <v>4512</v>
      </c>
      <c r="C4869" s="9"/>
      <c r="D4869" s="9"/>
      <c r="E4869" s="9"/>
      <c r="F4869" s="9"/>
      <c r="G4869" s="9"/>
    </row>
    <row r="4870">
      <c r="A4870" s="9" t="s">
        <v>388</v>
      </c>
      <c r="B4870" s="18" t="s">
        <v>6178</v>
      </c>
      <c r="C4870" s="9"/>
      <c r="D4870" s="9"/>
      <c r="E4870" s="9" t="s">
        <v>26841</v>
      </c>
      <c r="F4870" s="9" t="s">
        <v>1229</v>
      </c>
      <c r="G4870" s="9"/>
    </row>
    <row r="4871">
      <c r="A4871" s="9" t="s">
        <v>388</v>
      </c>
      <c r="B4871" s="18" t="s">
        <v>6178</v>
      </c>
      <c r="C4871" s="9" t="s">
        <v>26842</v>
      </c>
      <c r="D4871" s="9" t="s">
        <v>368</v>
      </c>
      <c r="E4871" s="9" t="s">
        <v>26843</v>
      </c>
      <c r="F4871" s="9" t="s">
        <v>1229</v>
      </c>
      <c r="G4871" s="9"/>
    </row>
    <row r="4872">
      <c r="A4872" s="9" t="s">
        <v>566</v>
      </c>
      <c r="B4872" s="18" t="s">
        <v>368</v>
      </c>
      <c r="C4872" s="9"/>
      <c r="D4872" s="9"/>
      <c r="E4872" s="9" t="s">
        <v>16978</v>
      </c>
      <c r="F4872" s="9" t="s">
        <v>26844</v>
      </c>
      <c r="G4872" s="9"/>
    </row>
    <row r="4873">
      <c r="A4873" s="190" t="s">
        <v>26845</v>
      </c>
    </row>
    <row r="4874">
      <c r="A4874" s="9" t="s">
        <v>248</v>
      </c>
      <c r="B4874" s="18" t="s">
        <v>4908</v>
      </c>
      <c r="C4874" s="9" t="s">
        <v>4913</v>
      </c>
      <c r="D4874" s="9" t="s">
        <v>156</v>
      </c>
      <c r="E4874" s="9"/>
      <c r="F4874" s="9"/>
      <c r="G4874" s="9"/>
    </row>
    <row r="4875">
      <c r="A4875" s="9" t="s">
        <v>248</v>
      </c>
      <c r="B4875" s="18" t="s">
        <v>4908</v>
      </c>
      <c r="C4875" s="9" t="s">
        <v>4913</v>
      </c>
      <c r="D4875" s="9" t="s">
        <v>7751</v>
      </c>
      <c r="E4875" s="9"/>
      <c r="F4875" s="9"/>
      <c r="G4875" s="9"/>
    </row>
    <row r="4876">
      <c r="A4876" s="9" t="s">
        <v>248</v>
      </c>
      <c r="B4876" s="18" t="s">
        <v>4908</v>
      </c>
      <c r="C4876" s="9" t="s">
        <v>7020</v>
      </c>
      <c r="D4876" s="9" t="s">
        <v>4515</v>
      </c>
      <c r="E4876" s="9"/>
      <c r="F4876" s="9"/>
      <c r="G4876" s="9"/>
    </row>
    <row r="4877">
      <c r="A4877" s="9" t="s">
        <v>248</v>
      </c>
      <c r="B4877" s="18" t="s">
        <v>4908</v>
      </c>
      <c r="C4877" s="9" t="s">
        <v>7020</v>
      </c>
      <c r="D4877" s="9" t="s">
        <v>26846</v>
      </c>
      <c r="E4877" s="9"/>
      <c r="F4877" s="9"/>
      <c r="G4877" s="9"/>
    </row>
    <row r="4878">
      <c r="A4878" s="9" t="s">
        <v>248</v>
      </c>
      <c r="B4878" s="18" t="s">
        <v>5459</v>
      </c>
      <c r="C4878" s="9" t="s">
        <v>7839</v>
      </c>
      <c r="D4878" s="9" t="s">
        <v>26847</v>
      </c>
      <c r="E4878" s="9"/>
      <c r="F4878" s="9" t="s">
        <v>15258</v>
      </c>
      <c r="G4878" s="9"/>
    </row>
    <row r="4879">
      <c r="A4879" s="60" t="s">
        <v>366</v>
      </c>
    </row>
    <row r="4880">
      <c r="A4880" s="9" t="s">
        <v>248</v>
      </c>
      <c r="B4880" s="18" t="s">
        <v>4908</v>
      </c>
      <c r="C4880" s="9"/>
      <c r="D4880" s="9"/>
      <c r="E4880" s="9" t="s">
        <v>8000</v>
      </c>
      <c r="F4880" s="9"/>
      <c r="G4880" s="9"/>
    </row>
    <row r="4881">
      <c r="A4881" s="9" t="s">
        <v>368</v>
      </c>
      <c r="B4881" s="18" t="s">
        <v>368</v>
      </c>
      <c r="C4881" s="9"/>
      <c r="D4881" s="9"/>
      <c r="E4881" s="9" t="s">
        <v>8000</v>
      </c>
      <c r="F4881" s="9"/>
      <c r="G4881" s="9"/>
    </row>
    <row r="4882">
      <c r="A4882" s="9" t="s">
        <v>368</v>
      </c>
      <c r="B4882" s="18" t="s">
        <v>368</v>
      </c>
      <c r="C4882" s="9"/>
      <c r="D4882" s="9"/>
      <c r="E4882" s="9" t="s">
        <v>26848</v>
      </c>
      <c r="F4882" s="9"/>
      <c r="G4882" s="9"/>
    </row>
    <row r="4883">
      <c r="A4883" s="9" t="s">
        <v>368</v>
      </c>
      <c r="B4883" s="18" t="s">
        <v>368</v>
      </c>
      <c r="C4883" s="9"/>
      <c r="D4883" s="9"/>
      <c r="E4883" s="9" t="s">
        <v>7042</v>
      </c>
      <c r="F4883" s="9"/>
      <c r="G4883" s="9"/>
    </row>
    <row r="4884">
      <c r="A4884" s="9" t="s">
        <v>368</v>
      </c>
      <c r="B4884" s="18" t="s">
        <v>368</v>
      </c>
      <c r="C4884" s="9"/>
      <c r="D4884" s="9"/>
      <c r="E4884" s="9" t="s">
        <v>3697</v>
      </c>
      <c r="F4884" s="9"/>
      <c r="G4884" s="9"/>
    </row>
    <row r="4885">
      <c r="A4885" s="9" t="s">
        <v>368</v>
      </c>
      <c r="B4885" s="18" t="s">
        <v>368</v>
      </c>
      <c r="C4885" s="9"/>
      <c r="D4885" s="9"/>
      <c r="E4885" s="9" t="s">
        <v>5170</v>
      </c>
      <c r="F4885" s="9"/>
      <c r="G4885" s="9"/>
    </row>
    <row r="4886">
      <c r="A4886" s="190" t="s">
        <v>26849</v>
      </c>
    </row>
    <row r="4887">
      <c r="A4887" s="9" t="s">
        <v>4521</v>
      </c>
      <c r="B4887" s="18" t="s">
        <v>4522</v>
      </c>
      <c r="C4887" s="9" t="s">
        <v>4735</v>
      </c>
      <c r="D4887" s="9" t="s">
        <v>6326</v>
      </c>
      <c r="E4887" s="9"/>
      <c r="F4887" s="9"/>
      <c r="G4887" s="9"/>
    </row>
    <row r="4888">
      <c r="A4888" s="9" t="s">
        <v>4521</v>
      </c>
      <c r="B4888" s="18" t="s">
        <v>4522</v>
      </c>
      <c r="C4888" s="9"/>
      <c r="D4888" s="9"/>
      <c r="E4888" s="9" t="s">
        <v>26850</v>
      </c>
      <c r="F4888" s="9"/>
      <c r="G4888" s="9"/>
    </row>
    <row r="4889">
      <c r="A4889" s="9" t="s">
        <v>4521</v>
      </c>
      <c r="B4889" s="18" t="s">
        <v>4522</v>
      </c>
      <c r="C4889" s="9"/>
      <c r="D4889" s="9"/>
      <c r="E4889" s="9" t="s">
        <v>26851</v>
      </c>
      <c r="F4889" s="9"/>
      <c r="G4889" s="9"/>
    </row>
    <row r="4890">
      <c r="A4890" s="9" t="s">
        <v>4521</v>
      </c>
      <c r="B4890" s="18" t="s">
        <v>4522</v>
      </c>
      <c r="C4890" s="9"/>
      <c r="D4890" s="9"/>
      <c r="E4890" s="9" t="s">
        <v>615</v>
      </c>
      <c r="F4890" s="9"/>
      <c r="G4890" s="9"/>
    </row>
    <row r="4891">
      <c r="A4891" s="9" t="s">
        <v>4521</v>
      </c>
      <c r="B4891" s="18" t="s">
        <v>4522</v>
      </c>
      <c r="C4891" s="9"/>
      <c r="D4891" s="9"/>
      <c r="E4891" s="9" t="s">
        <v>26852</v>
      </c>
      <c r="F4891" s="9"/>
      <c r="G4891" s="9"/>
    </row>
    <row r="4892">
      <c r="A4892" s="9" t="s">
        <v>4521</v>
      </c>
      <c r="B4892" s="18" t="s">
        <v>4522</v>
      </c>
      <c r="C4892" s="9"/>
      <c r="D4892" s="9"/>
      <c r="E4892" s="9" t="s">
        <v>426</v>
      </c>
      <c r="F4892" s="9"/>
      <c r="G4892" s="9"/>
    </row>
    <row r="4893">
      <c r="A4893" s="9" t="s">
        <v>4521</v>
      </c>
      <c r="B4893" s="18" t="s">
        <v>4522</v>
      </c>
      <c r="C4893" s="9"/>
      <c r="D4893" s="9"/>
      <c r="E4893" s="9" t="s">
        <v>26853</v>
      </c>
      <c r="F4893" s="9"/>
      <c r="G4893" s="9"/>
    </row>
    <row r="4894">
      <c r="A4894" s="9" t="s">
        <v>4521</v>
      </c>
      <c r="B4894" s="18" t="s">
        <v>4522</v>
      </c>
      <c r="C4894" s="9"/>
      <c r="D4894" s="9"/>
      <c r="E4894" s="9" t="s">
        <v>26854</v>
      </c>
      <c r="F4894" s="9"/>
      <c r="G4894" s="9"/>
    </row>
    <row r="4895">
      <c r="A4895" s="9" t="s">
        <v>4521</v>
      </c>
      <c r="B4895" s="18" t="s">
        <v>4522</v>
      </c>
      <c r="C4895" s="9"/>
      <c r="D4895" s="9"/>
      <c r="E4895" s="9" t="s">
        <v>26855</v>
      </c>
      <c r="F4895" s="9"/>
      <c r="G4895" s="9"/>
    </row>
    <row r="4896">
      <c r="A4896" s="9" t="s">
        <v>4521</v>
      </c>
      <c r="B4896" s="18" t="s">
        <v>4522</v>
      </c>
      <c r="C4896" s="9"/>
      <c r="D4896" s="9"/>
      <c r="E4896" s="9" t="s">
        <v>26856</v>
      </c>
      <c r="F4896" s="9"/>
      <c r="G4896" s="9"/>
    </row>
    <row r="4897">
      <c r="A4897" s="9" t="s">
        <v>4521</v>
      </c>
      <c r="B4897" s="18" t="s">
        <v>4522</v>
      </c>
      <c r="C4897" s="9"/>
      <c r="D4897" s="9"/>
      <c r="E4897" s="9" t="s">
        <v>6566</v>
      </c>
      <c r="F4897" s="9"/>
      <c r="G4897" s="9"/>
    </row>
    <row r="4898">
      <c r="A4898" s="9" t="s">
        <v>248</v>
      </c>
      <c r="B4898" s="18" t="s">
        <v>4512</v>
      </c>
      <c r="C4898" s="9" t="s">
        <v>4233</v>
      </c>
      <c r="D4898" s="9" t="s">
        <v>255</v>
      </c>
      <c r="E4898" s="9"/>
      <c r="F4898" s="9"/>
      <c r="G4898" s="9"/>
    </row>
    <row r="4899">
      <c r="A4899" s="9" t="s">
        <v>248</v>
      </c>
      <c r="B4899" s="18" t="s">
        <v>4512</v>
      </c>
      <c r="C4899" s="9" t="s">
        <v>4233</v>
      </c>
      <c r="D4899" s="9" t="s">
        <v>4557</v>
      </c>
      <c r="E4899" s="9"/>
      <c r="F4899" s="9"/>
      <c r="G4899" s="9"/>
    </row>
    <row r="4900">
      <c r="A4900" s="9" t="s">
        <v>248</v>
      </c>
      <c r="B4900" s="18" t="s">
        <v>4512</v>
      </c>
      <c r="C4900" s="9" t="s">
        <v>4233</v>
      </c>
      <c r="D4900" s="9" t="s">
        <v>4558</v>
      </c>
      <c r="E4900" s="9"/>
      <c r="F4900" s="9"/>
      <c r="G4900" s="9"/>
    </row>
    <row r="4901">
      <c r="A4901" s="9" t="s">
        <v>248</v>
      </c>
      <c r="B4901" s="18" t="s">
        <v>4512</v>
      </c>
      <c r="C4901" s="9" t="s">
        <v>4233</v>
      </c>
      <c r="D4901" s="9" t="s">
        <v>26857</v>
      </c>
      <c r="E4901" s="9"/>
      <c r="F4901" s="9"/>
      <c r="G4901" s="9"/>
    </row>
    <row r="4902">
      <c r="A4902" s="9" t="s">
        <v>248</v>
      </c>
      <c r="B4902" s="18" t="s">
        <v>4512</v>
      </c>
      <c r="C4902" s="9" t="s">
        <v>4233</v>
      </c>
      <c r="D4902" s="9" t="s">
        <v>26858</v>
      </c>
      <c r="E4902" s="9"/>
      <c r="F4902" s="9"/>
      <c r="G4902" s="9"/>
    </row>
    <row r="4903">
      <c r="A4903" s="9" t="s">
        <v>248</v>
      </c>
      <c r="B4903" s="18" t="s">
        <v>4512</v>
      </c>
      <c r="C4903" s="9" t="s">
        <v>4233</v>
      </c>
      <c r="D4903" s="9" t="s">
        <v>294</v>
      </c>
      <c r="E4903" s="9"/>
      <c r="F4903" s="9"/>
      <c r="G4903" s="9"/>
    </row>
    <row r="4904">
      <c r="A4904" s="9" t="s">
        <v>248</v>
      </c>
      <c r="B4904" s="18" t="s">
        <v>4512</v>
      </c>
      <c r="C4904" s="9" t="s">
        <v>4233</v>
      </c>
      <c r="D4904" s="9" t="s">
        <v>26859</v>
      </c>
      <c r="E4904" s="9"/>
      <c r="F4904" s="9"/>
      <c r="G4904" s="9"/>
    </row>
    <row r="4905">
      <c r="A4905" s="9" t="s">
        <v>248</v>
      </c>
      <c r="B4905" s="18" t="s">
        <v>4512</v>
      </c>
      <c r="C4905" s="9" t="s">
        <v>4513</v>
      </c>
      <c r="D4905" s="9" t="s">
        <v>26860</v>
      </c>
      <c r="E4905" s="9"/>
      <c r="F4905" s="9"/>
      <c r="G4905" s="9"/>
    </row>
    <row r="4906">
      <c r="A4906" s="9" t="s">
        <v>248</v>
      </c>
      <c r="B4906" s="18" t="s">
        <v>4512</v>
      </c>
      <c r="C4906" s="9" t="s">
        <v>4513</v>
      </c>
      <c r="D4906" s="9" t="s">
        <v>26861</v>
      </c>
      <c r="E4906" s="9"/>
      <c r="F4906" s="9"/>
      <c r="G4906" s="9"/>
    </row>
    <row r="4907">
      <c r="A4907" s="1" t="s">
        <v>26862</v>
      </c>
    </row>
    <row r="4908">
      <c r="A4908" s="9" t="s">
        <v>566</v>
      </c>
      <c r="B4908" s="18" t="s">
        <v>12261</v>
      </c>
      <c r="C4908" s="9" t="s">
        <v>12262</v>
      </c>
      <c r="D4908" s="9" t="s">
        <v>26863</v>
      </c>
      <c r="E4908" s="9"/>
      <c r="F4908" s="9"/>
      <c r="G4908" s="9"/>
    </row>
    <row r="4909">
      <c r="A4909" s="9" t="s">
        <v>566</v>
      </c>
      <c r="B4909" s="18" t="s">
        <v>12261</v>
      </c>
      <c r="C4909" s="9" t="s">
        <v>12262</v>
      </c>
      <c r="D4909" s="9" t="s">
        <v>25223</v>
      </c>
      <c r="E4909" s="9"/>
      <c r="F4909" s="9"/>
      <c r="G4909" s="9"/>
    </row>
    <row r="4910">
      <c r="A4910" s="9" t="s">
        <v>566</v>
      </c>
      <c r="B4910" s="18" t="s">
        <v>12261</v>
      </c>
      <c r="C4910" s="9" t="s">
        <v>12262</v>
      </c>
      <c r="D4910" s="9" t="s">
        <v>12269</v>
      </c>
      <c r="E4910" s="9"/>
      <c r="F4910" s="9" t="s">
        <v>4620</v>
      </c>
      <c r="G4910" s="9"/>
    </row>
    <row r="4911">
      <c r="A4911" s="9" t="s">
        <v>566</v>
      </c>
      <c r="B4911" s="18" t="s">
        <v>12261</v>
      </c>
      <c r="C4911" s="9" t="s">
        <v>12262</v>
      </c>
      <c r="D4911" s="9" t="s">
        <v>26864</v>
      </c>
      <c r="E4911" s="9"/>
      <c r="F4911" s="9" t="s">
        <v>26865</v>
      </c>
      <c r="G4911" s="9"/>
    </row>
    <row r="4912">
      <c r="A4912" s="9" t="s">
        <v>566</v>
      </c>
      <c r="B4912" s="18" t="s">
        <v>12261</v>
      </c>
      <c r="C4912" s="9" t="s">
        <v>12262</v>
      </c>
      <c r="D4912" s="9" t="s">
        <v>26866</v>
      </c>
      <c r="E4912" s="9"/>
      <c r="F4912" s="9"/>
      <c r="G4912" s="9"/>
    </row>
    <row r="4913">
      <c r="A4913" s="9" t="s">
        <v>566</v>
      </c>
      <c r="B4913" s="18" t="s">
        <v>12261</v>
      </c>
      <c r="C4913" s="9" t="s">
        <v>12262</v>
      </c>
      <c r="D4913" s="9" t="s">
        <v>12272</v>
      </c>
      <c r="E4913" s="9"/>
      <c r="F4913" s="9"/>
      <c r="G4913" s="9"/>
    </row>
    <row r="4914">
      <c r="A4914" s="9" t="s">
        <v>566</v>
      </c>
      <c r="B4914" s="18" t="s">
        <v>12261</v>
      </c>
      <c r="C4914" s="9" t="s">
        <v>12262</v>
      </c>
      <c r="D4914" s="9" t="s">
        <v>26867</v>
      </c>
      <c r="E4914" s="9"/>
      <c r="F4914" s="9" t="s">
        <v>26868</v>
      </c>
      <c r="G4914" s="9"/>
    </row>
    <row r="4915">
      <c r="A4915" s="9" t="s">
        <v>566</v>
      </c>
      <c r="B4915" s="18" t="s">
        <v>12261</v>
      </c>
      <c r="C4915" s="9" t="s">
        <v>12262</v>
      </c>
      <c r="D4915" s="9" t="s">
        <v>12273</v>
      </c>
      <c r="E4915" s="9"/>
      <c r="F4915" s="9"/>
      <c r="G4915" s="9"/>
    </row>
    <row r="4916">
      <c r="A4916" s="9" t="s">
        <v>566</v>
      </c>
      <c r="B4916" s="18" t="s">
        <v>12261</v>
      </c>
      <c r="C4916" s="9" t="s">
        <v>12262</v>
      </c>
      <c r="D4916" s="9" t="s">
        <v>23008</v>
      </c>
      <c r="E4916" s="9"/>
      <c r="F4916" s="9"/>
      <c r="G4916" s="9"/>
    </row>
    <row r="4917">
      <c r="A4917" s="9" t="s">
        <v>566</v>
      </c>
      <c r="B4917" s="18" t="s">
        <v>12261</v>
      </c>
      <c r="C4917" s="9" t="s">
        <v>12262</v>
      </c>
      <c r="D4917" s="9" t="s">
        <v>26869</v>
      </c>
      <c r="E4917" s="9"/>
      <c r="F4917" s="9" t="s">
        <v>26870</v>
      </c>
      <c r="G4917" s="9"/>
    </row>
    <row r="4918">
      <c r="A4918" s="9" t="s">
        <v>566</v>
      </c>
      <c r="B4918" s="18" t="s">
        <v>12261</v>
      </c>
      <c r="C4918" s="9" t="s">
        <v>12274</v>
      </c>
      <c r="D4918" s="9" t="s">
        <v>12275</v>
      </c>
      <c r="E4918" s="9"/>
      <c r="F4918" s="9" t="s">
        <v>26871</v>
      </c>
      <c r="G4918" s="9"/>
    </row>
    <row r="4919">
      <c r="A4919" s="1" t="s">
        <v>26872</v>
      </c>
    </row>
    <row r="4920">
      <c r="A4920" s="22" t="s">
        <v>26873</v>
      </c>
      <c r="B4920" s="4"/>
      <c r="C4920" s="4"/>
      <c r="D4920" s="4"/>
      <c r="E4920" s="4"/>
      <c r="F4920" s="4"/>
      <c r="G4920" s="23"/>
    </row>
    <row r="4921">
      <c r="A4921" s="9" t="s">
        <v>8313</v>
      </c>
      <c r="B4921" s="18" t="s">
        <v>8314</v>
      </c>
      <c r="C4921" s="9" t="s">
        <v>7624</v>
      </c>
      <c r="D4921" s="91" t="s">
        <v>26874</v>
      </c>
      <c r="E4921" s="91"/>
      <c r="F4921" s="91"/>
      <c r="G4921" s="91"/>
    </row>
    <row r="4922">
      <c r="A4922" s="9" t="s">
        <v>8313</v>
      </c>
      <c r="B4922" s="18" t="s">
        <v>8314</v>
      </c>
      <c r="C4922" s="9" t="s">
        <v>7624</v>
      </c>
      <c r="D4922" s="91" t="s">
        <v>26875</v>
      </c>
      <c r="E4922" s="91"/>
      <c r="F4922" s="91"/>
      <c r="G4922" s="91"/>
    </row>
    <row r="4923">
      <c r="A4923" s="9" t="s">
        <v>8313</v>
      </c>
      <c r="B4923" s="18" t="s">
        <v>8314</v>
      </c>
      <c r="C4923" s="9" t="s">
        <v>358</v>
      </c>
      <c r="D4923" s="91" t="s">
        <v>26876</v>
      </c>
      <c r="E4923" s="91"/>
      <c r="F4923" s="91"/>
      <c r="G4923" s="91"/>
    </row>
    <row r="4924">
      <c r="A4924" s="9" t="s">
        <v>8313</v>
      </c>
      <c r="B4924" s="18" t="s">
        <v>8314</v>
      </c>
      <c r="C4924" s="9" t="s">
        <v>556</v>
      </c>
      <c r="D4924" s="91" t="s">
        <v>26877</v>
      </c>
      <c r="E4924" s="91"/>
      <c r="F4924" s="91"/>
      <c r="G4924" s="91"/>
    </row>
    <row r="4925">
      <c r="A4925" s="9" t="s">
        <v>8313</v>
      </c>
      <c r="B4925" s="18" t="s">
        <v>8314</v>
      </c>
      <c r="C4925" s="9" t="s">
        <v>543</v>
      </c>
      <c r="D4925" s="91" t="s">
        <v>26878</v>
      </c>
      <c r="E4925" s="91"/>
      <c r="F4925" s="91"/>
      <c r="G4925" s="91"/>
    </row>
    <row r="4926">
      <c r="A4926" s="9" t="s">
        <v>8313</v>
      </c>
      <c r="B4926" s="18" t="s">
        <v>8314</v>
      </c>
      <c r="C4926" s="9" t="s">
        <v>543</v>
      </c>
      <c r="D4926" s="91" t="s">
        <v>26879</v>
      </c>
      <c r="E4926" s="91"/>
      <c r="F4926" s="91"/>
      <c r="G4926" s="91"/>
    </row>
    <row r="4927">
      <c r="A4927" s="9" t="s">
        <v>8313</v>
      </c>
      <c r="B4927" s="18" t="s">
        <v>8314</v>
      </c>
      <c r="C4927" s="9" t="s">
        <v>543</v>
      </c>
      <c r="D4927" s="91" t="s">
        <v>26880</v>
      </c>
      <c r="E4927" s="91"/>
      <c r="F4927" s="91"/>
      <c r="G4927" s="91"/>
    </row>
    <row r="4928">
      <c r="A4928" s="9" t="s">
        <v>8313</v>
      </c>
      <c r="B4928" s="18" t="s">
        <v>8314</v>
      </c>
      <c r="C4928" s="9" t="s">
        <v>543</v>
      </c>
      <c r="D4928" s="91" t="s">
        <v>26881</v>
      </c>
      <c r="E4928" s="91"/>
      <c r="F4928" s="91"/>
      <c r="G4928" s="91"/>
    </row>
    <row r="4929">
      <c r="A4929" s="9" t="s">
        <v>248</v>
      </c>
      <c r="B4929" s="18" t="s">
        <v>4496</v>
      </c>
      <c r="C4929" s="9" t="s">
        <v>5067</v>
      </c>
      <c r="D4929" s="91" t="s">
        <v>5524</v>
      </c>
      <c r="E4929" s="91"/>
      <c r="F4929" s="91"/>
      <c r="G4929" s="91"/>
    </row>
    <row r="4930">
      <c r="A4930" s="9" t="s">
        <v>248</v>
      </c>
      <c r="B4930" s="18" t="s">
        <v>4580</v>
      </c>
      <c r="C4930" s="9" t="s">
        <v>4581</v>
      </c>
      <c r="D4930" s="91" t="s">
        <v>10733</v>
      </c>
      <c r="E4930" s="91"/>
      <c r="F4930" s="91"/>
      <c r="G4930" s="91"/>
    </row>
    <row r="4931">
      <c r="A4931" s="1" t="s">
        <v>26882</v>
      </c>
    </row>
    <row r="4932">
      <c r="A4932" s="9" t="s">
        <v>4540</v>
      </c>
      <c r="B4932" s="18" t="s">
        <v>4614</v>
      </c>
      <c r="C4932" s="9" t="s">
        <v>5974</v>
      </c>
      <c r="D4932" s="9" t="s">
        <v>26883</v>
      </c>
      <c r="E4932" s="9"/>
      <c r="F4932" s="9"/>
      <c r="G4932" s="9"/>
    </row>
    <row r="4933">
      <c r="A4933" s="9" t="s">
        <v>4540</v>
      </c>
      <c r="B4933" s="18" t="s">
        <v>4614</v>
      </c>
      <c r="C4933" s="9" t="s">
        <v>5983</v>
      </c>
      <c r="D4933" s="9" t="s">
        <v>26884</v>
      </c>
      <c r="E4933" s="9"/>
      <c r="F4933" s="9" t="s">
        <v>26885</v>
      </c>
      <c r="G4933" s="9"/>
    </row>
    <row r="4934">
      <c r="A4934" s="9" t="s">
        <v>4540</v>
      </c>
      <c r="B4934" s="18" t="s">
        <v>4614</v>
      </c>
      <c r="C4934" s="9" t="s">
        <v>5983</v>
      </c>
      <c r="D4934" s="9" t="s">
        <v>26886</v>
      </c>
      <c r="E4934" s="9"/>
      <c r="F4934" s="9" t="s">
        <v>26887</v>
      </c>
      <c r="G4934" s="9"/>
    </row>
    <row r="4935">
      <c r="A4935" s="60" t="s">
        <v>366</v>
      </c>
    </row>
    <row r="4936">
      <c r="A4936" s="9" t="s">
        <v>248</v>
      </c>
      <c r="B4936" s="18" t="s">
        <v>368</v>
      </c>
      <c r="C4936" s="9"/>
      <c r="D4936" s="9"/>
      <c r="E4936" s="9" t="s">
        <v>25184</v>
      </c>
      <c r="F4936" s="9" t="s">
        <v>26888</v>
      </c>
      <c r="G4936" s="9"/>
    </row>
    <row r="4937">
      <c r="A4937" s="9" t="s">
        <v>26889</v>
      </c>
      <c r="B4937" s="18" t="s">
        <v>25584</v>
      </c>
      <c r="C4937" s="9"/>
      <c r="D4937" s="9"/>
      <c r="E4937" s="9" t="s">
        <v>26890</v>
      </c>
      <c r="F4937" s="9" t="s">
        <v>26891</v>
      </c>
      <c r="G4937" s="9"/>
    </row>
    <row r="4938">
      <c r="A4938" s="1" t="s">
        <v>26892</v>
      </c>
    </row>
    <row r="4939">
      <c r="A4939" s="348" t="s">
        <v>26893</v>
      </c>
      <c r="B4939" s="4"/>
      <c r="C4939" s="4"/>
      <c r="D4939" s="4"/>
      <c r="E4939" s="4"/>
      <c r="F4939" s="4"/>
      <c r="G4939" s="23"/>
    </row>
    <row r="4940">
      <c r="A4940" s="9" t="s">
        <v>4521</v>
      </c>
      <c r="B4940" s="18" t="s">
        <v>4522</v>
      </c>
      <c r="C4940" s="9" t="s">
        <v>4523</v>
      </c>
      <c r="D4940" s="9" t="s">
        <v>4524</v>
      </c>
      <c r="E4940" s="9"/>
      <c r="F4940" s="9" t="s">
        <v>26894</v>
      </c>
      <c r="G4940" s="9"/>
    </row>
    <row r="4941">
      <c r="A4941" s="9" t="s">
        <v>4521</v>
      </c>
      <c r="B4941" s="18" t="s">
        <v>4522</v>
      </c>
      <c r="C4941" s="9" t="s">
        <v>4735</v>
      </c>
      <c r="D4941" s="9" t="s">
        <v>6326</v>
      </c>
      <c r="E4941" s="9"/>
      <c r="F4941" s="9" t="s">
        <v>26895</v>
      </c>
      <c r="G4941" s="9"/>
    </row>
    <row r="4942">
      <c r="A4942" s="9" t="s">
        <v>248</v>
      </c>
      <c r="B4942" s="18" t="s">
        <v>4512</v>
      </c>
      <c r="C4942" s="9" t="s">
        <v>4233</v>
      </c>
      <c r="D4942" s="9" t="s">
        <v>255</v>
      </c>
      <c r="E4942" s="9"/>
      <c r="F4942" s="9" t="s">
        <v>26896</v>
      </c>
      <c r="G4942" s="9"/>
    </row>
    <row r="4943">
      <c r="A4943" s="9" t="s">
        <v>248</v>
      </c>
      <c r="B4943" s="18" t="s">
        <v>4512</v>
      </c>
      <c r="C4943" s="9" t="s">
        <v>4233</v>
      </c>
      <c r="D4943" s="9" t="s">
        <v>4557</v>
      </c>
      <c r="E4943" s="9"/>
      <c r="F4943" s="9" t="s">
        <v>26897</v>
      </c>
      <c r="G4943" s="9"/>
    </row>
    <row r="4944">
      <c r="A4944" s="9" t="s">
        <v>248</v>
      </c>
      <c r="B4944" s="18" t="s">
        <v>4512</v>
      </c>
      <c r="C4944" s="9" t="s">
        <v>4233</v>
      </c>
      <c r="D4944" s="9" t="s">
        <v>4558</v>
      </c>
      <c r="E4944" s="9"/>
      <c r="F4944" s="9" t="s">
        <v>26898</v>
      </c>
      <c r="G4944" s="9"/>
    </row>
    <row r="4945">
      <c r="A4945" s="9" t="s">
        <v>248</v>
      </c>
      <c r="B4945" s="18" t="s">
        <v>4512</v>
      </c>
      <c r="C4945" s="9" t="s">
        <v>4233</v>
      </c>
      <c r="D4945" s="9" t="s">
        <v>26857</v>
      </c>
      <c r="E4945" s="9"/>
      <c r="F4945" s="9"/>
      <c r="G4945" s="9"/>
    </row>
    <row r="4946">
      <c r="A4946" s="9" t="s">
        <v>248</v>
      </c>
      <c r="B4946" s="18" t="s">
        <v>4512</v>
      </c>
      <c r="C4946" s="9" t="s">
        <v>4233</v>
      </c>
      <c r="D4946" s="9" t="s">
        <v>20537</v>
      </c>
      <c r="E4946" s="9"/>
      <c r="F4946" s="9"/>
      <c r="G4946" s="9"/>
    </row>
    <row r="4947">
      <c r="A4947" s="9" t="s">
        <v>248</v>
      </c>
      <c r="B4947" s="18" t="s">
        <v>4512</v>
      </c>
      <c r="C4947" s="9" t="s">
        <v>4233</v>
      </c>
      <c r="D4947" s="9" t="s">
        <v>26858</v>
      </c>
      <c r="E4947" s="9"/>
      <c r="F4947" s="9" t="s">
        <v>26899</v>
      </c>
      <c r="G4947" s="9"/>
    </row>
    <row r="4948">
      <c r="A4948" s="9" t="s">
        <v>248</v>
      </c>
      <c r="B4948" s="18" t="s">
        <v>4512</v>
      </c>
      <c r="C4948" s="9" t="s">
        <v>4233</v>
      </c>
      <c r="D4948" s="9" t="s">
        <v>26900</v>
      </c>
      <c r="E4948" s="9"/>
      <c r="F4948" s="9" t="s">
        <v>26901</v>
      </c>
      <c r="G4948" s="9"/>
    </row>
    <row r="4949">
      <c r="A4949" s="9" t="s">
        <v>248</v>
      </c>
      <c r="B4949" s="18" t="s">
        <v>4512</v>
      </c>
      <c r="C4949" s="9" t="s">
        <v>4233</v>
      </c>
      <c r="D4949" s="9" t="s">
        <v>294</v>
      </c>
      <c r="E4949" s="9"/>
      <c r="F4949" s="9" t="s">
        <v>26902</v>
      </c>
      <c r="G4949" s="9"/>
    </row>
    <row r="4950">
      <c r="A4950" s="9" t="s">
        <v>248</v>
      </c>
      <c r="B4950" s="18" t="s">
        <v>4512</v>
      </c>
      <c r="C4950" s="9" t="s">
        <v>4233</v>
      </c>
      <c r="D4950" s="9" t="s">
        <v>8359</v>
      </c>
      <c r="E4950" s="9"/>
      <c r="F4950" s="9" t="s">
        <v>26903</v>
      </c>
      <c r="G4950" s="9"/>
    </row>
    <row r="4951">
      <c r="A4951" s="9" t="s">
        <v>248</v>
      </c>
      <c r="B4951" s="18" t="s">
        <v>4512</v>
      </c>
      <c r="C4951" s="9" t="s">
        <v>4233</v>
      </c>
      <c r="D4951" s="9" t="s">
        <v>26859</v>
      </c>
      <c r="E4951" s="9"/>
      <c r="F4951" s="9" t="s">
        <v>26904</v>
      </c>
      <c r="G4951" s="9"/>
    </row>
    <row r="4952">
      <c r="A4952" s="9" t="s">
        <v>248</v>
      </c>
      <c r="B4952" s="18" t="s">
        <v>4512</v>
      </c>
      <c r="C4952" s="9" t="s">
        <v>4513</v>
      </c>
      <c r="D4952" s="9" t="s">
        <v>26860</v>
      </c>
      <c r="E4952" s="9"/>
      <c r="F4952" s="9" t="s">
        <v>26905</v>
      </c>
      <c r="G4952" s="9"/>
    </row>
    <row r="4953">
      <c r="A4953" s="9" t="s">
        <v>248</v>
      </c>
      <c r="B4953" s="18" t="s">
        <v>4512</v>
      </c>
      <c r="C4953" s="9" t="s">
        <v>4513</v>
      </c>
      <c r="D4953" s="9" t="s">
        <v>26861</v>
      </c>
      <c r="E4953" s="9"/>
      <c r="F4953" s="9" t="s">
        <v>26906</v>
      </c>
      <c r="G4953" s="9"/>
    </row>
    <row r="4954">
      <c r="A4954" s="1" t="s">
        <v>26907</v>
      </c>
    </row>
    <row r="4955">
      <c r="A4955" s="9" t="s">
        <v>16850</v>
      </c>
      <c r="B4955" s="18" t="s">
        <v>10755</v>
      </c>
      <c r="C4955" s="9"/>
      <c r="D4955" s="9"/>
      <c r="E4955" s="9"/>
      <c r="F4955" s="9" t="s">
        <v>26908</v>
      </c>
      <c r="G4955" s="9"/>
    </row>
    <row r="4956">
      <c r="A4956" s="9" t="s">
        <v>4540</v>
      </c>
      <c r="B4956" s="18" t="s">
        <v>4614</v>
      </c>
      <c r="C4956" s="9" t="s">
        <v>5974</v>
      </c>
      <c r="D4956" s="9" t="s">
        <v>26909</v>
      </c>
      <c r="E4956" s="9"/>
      <c r="F4956" s="9" t="s">
        <v>26910</v>
      </c>
      <c r="G4956" s="9"/>
    </row>
    <row r="4957">
      <c r="A4957" s="9" t="s">
        <v>4371</v>
      </c>
      <c r="B4957" s="18" t="s">
        <v>26911</v>
      </c>
      <c r="C4957" s="9" t="s">
        <v>26912</v>
      </c>
      <c r="D4957" s="9" t="s">
        <v>26913</v>
      </c>
      <c r="E4957" s="9"/>
      <c r="F4957" s="9" t="s">
        <v>26914</v>
      </c>
      <c r="G4957" s="122" t="s">
        <v>1333</v>
      </c>
    </row>
    <row r="4958">
      <c r="A4958" s="9" t="s">
        <v>671</v>
      </c>
      <c r="B4958" s="18" t="s">
        <v>22849</v>
      </c>
      <c r="C4958" s="9" t="s">
        <v>15037</v>
      </c>
      <c r="D4958" s="9" t="s">
        <v>26915</v>
      </c>
      <c r="E4958" s="9" t="s">
        <v>26916</v>
      </c>
      <c r="F4958" s="9" t="s">
        <v>26917</v>
      </c>
      <c r="G4958" s="9"/>
    </row>
    <row r="4959">
      <c r="A4959" s="9" t="s">
        <v>687</v>
      </c>
      <c r="B4959" s="18" t="s">
        <v>11090</v>
      </c>
      <c r="C4959" s="9" t="s">
        <v>11091</v>
      </c>
      <c r="D4959" s="9" t="s">
        <v>11092</v>
      </c>
      <c r="E4959" s="9" t="s">
        <v>232</v>
      </c>
      <c r="F4959" s="9"/>
      <c r="G4959" s="9"/>
    </row>
    <row r="4960">
      <c r="A4960" s="9" t="s">
        <v>248</v>
      </c>
      <c r="B4960" s="18" t="s">
        <v>4580</v>
      </c>
      <c r="C4960" s="9" t="s">
        <v>4581</v>
      </c>
      <c r="D4960" s="89" t="s">
        <v>4582</v>
      </c>
      <c r="E4960" s="91" t="s">
        <v>4583</v>
      </c>
      <c r="F4960" s="9" t="s">
        <v>26914</v>
      </c>
      <c r="G4960" s="9"/>
    </row>
    <row r="4961">
      <c r="A4961" s="9" t="s">
        <v>3280</v>
      </c>
      <c r="B4961" s="18" t="s">
        <v>15440</v>
      </c>
      <c r="C4961" s="9" t="s">
        <v>18631</v>
      </c>
      <c r="D4961" s="9" t="s">
        <v>26918</v>
      </c>
      <c r="E4961" s="9"/>
      <c r="F4961" s="9" t="s">
        <v>26919</v>
      </c>
      <c r="G4961" s="9"/>
    </row>
    <row r="4962">
      <c r="A4962" s="9" t="s">
        <v>388</v>
      </c>
      <c r="B4962" s="18" t="s">
        <v>5619</v>
      </c>
      <c r="C4962" s="9" t="s">
        <v>1652</v>
      </c>
      <c r="D4962" s="9" t="s">
        <v>1652</v>
      </c>
      <c r="E4962" s="9" t="s">
        <v>7900</v>
      </c>
      <c r="F4962" s="9"/>
      <c r="G4962" s="9"/>
    </row>
    <row r="4963">
      <c r="A4963" s="9" t="s">
        <v>388</v>
      </c>
      <c r="B4963" s="18" t="s">
        <v>5619</v>
      </c>
      <c r="C4963" s="9" t="s">
        <v>26920</v>
      </c>
      <c r="D4963" s="9" t="s">
        <v>26921</v>
      </c>
      <c r="E4963" s="9"/>
      <c r="F4963" s="9"/>
      <c r="G4963" s="9"/>
    </row>
    <row r="4964">
      <c r="A4964" s="9" t="s">
        <v>388</v>
      </c>
      <c r="B4964" s="18" t="s">
        <v>5619</v>
      </c>
      <c r="C4964" s="9" t="s">
        <v>26922</v>
      </c>
      <c r="D4964" s="9" t="s">
        <v>26922</v>
      </c>
      <c r="E4964" s="9"/>
      <c r="F4964" s="9" t="s">
        <v>26923</v>
      </c>
      <c r="G4964" s="9"/>
    </row>
    <row r="4965">
      <c r="A4965" s="9" t="s">
        <v>388</v>
      </c>
      <c r="B4965" s="18" t="s">
        <v>5619</v>
      </c>
      <c r="C4965" s="9" t="s">
        <v>26924</v>
      </c>
      <c r="D4965" s="9" t="s">
        <v>14380</v>
      </c>
      <c r="E4965" s="9"/>
      <c r="F4965" s="9" t="s">
        <v>26925</v>
      </c>
      <c r="G4965" s="9"/>
    </row>
    <row r="4966">
      <c r="A4966" s="9" t="s">
        <v>388</v>
      </c>
      <c r="B4966" s="18" t="s">
        <v>5619</v>
      </c>
      <c r="C4966" s="9" t="s">
        <v>26926</v>
      </c>
      <c r="D4966" s="9" t="s">
        <v>26927</v>
      </c>
      <c r="E4966" s="9" t="s">
        <v>26928</v>
      </c>
      <c r="F4966" s="9"/>
      <c r="G4966" s="9"/>
    </row>
    <row r="4967">
      <c r="A4967" s="9" t="s">
        <v>388</v>
      </c>
      <c r="B4967" s="18" t="s">
        <v>5619</v>
      </c>
      <c r="C4967" s="9" t="s">
        <v>26929</v>
      </c>
      <c r="D4967" s="9" t="s">
        <v>26930</v>
      </c>
      <c r="E4967" s="9"/>
      <c r="F4967" s="9" t="s">
        <v>26923</v>
      </c>
      <c r="G4967" s="9"/>
    </row>
    <row r="4968">
      <c r="A4968" s="9" t="s">
        <v>388</v>
      </c>
      <c r="B4968" s="18" t="s">
        <v>5619</v>
      </c>
      <c r="C4968" s="9" t="s">
        <v>26929</v>
      </c>
      <c r="D4968" s="9" t="s">
        <v>26931</v>
      </c>
      <c r="E4968" s="9"/>
      <c r="F4968" s="9" t="s">
        <v>26923</v>
      </c>
      <c r="G4968" s="9"/>
    </row>
    <row r="4969">
      <c r="A4969" s="9" t="s">
        <v>388</v>
      </c>
      <c r="B4969" s="18" t="s">
        <v>5619</v>
      </c>
      <c r="C4969" s="9" t="s">
        <v>26932</v>
      </c>
      <c r="D4969" s="9" t="s">
        <v>26933</v>
      </c>
      <c r="E4969" s="9"/>
      <c r="F4969" s="9" t="s">
        <v>26914</v>
      </c>
      <c r="G4969" s="9"/>
    </row>
    <row r="4970">
      <c r="A4970" s="9" t="s">
        <v>388</v>
      </c>
      <c r="B4970" s="18" t="s">
        <v>5619</v>
      </c>
      <c r="C4970" s="9" t="s">
        <v>26934</v>
      </c>
      <c r="D4970" s="9" t="s">
        <v>2143</v>
      </c>
      <c r="E4970" s="9"/>
      <c r="F4970" s="9" t="s">
        <v>26914</v>
      </c>
      <c r="G4970" s="9"/>
    </row>
    <row r="4971">
      <c r="A4971" s="60" t="s">
        <v>366</v>
      </c>
    </row>
    <row r="4972">
      <c r="A4972" s="9" t="s">
        <v>4540</v>
      </c>
      <c r="B4972" s="18" t="s">
        <v>368</v>
      </c>
      <c r="C4972" s="9"/>
      <c r="D4972" s="9"/>
      <c r="E4972" s="9" t="s">
        <v>26935</v>
      </c>
      <c r="F4972" s="9" t="s">
        <v>26923</v>
      </c>
      <c r="G4972" s="9"/>
    </row>
    <row r="4973">
      <c r="A4973" s="9" t="s">
        <v>388</v>
      </c>
      <c r="B4973" s="18" t="s">
        <v>2083</v>
      </c>
      <c r="C4973" s="9"/>
      <c r="D4973" s="9"/>
      <c r="E4973" s="9"/>
      <c r="F4973" s="9"/>
      <c r="G4973" s="9"/>
    </row>
    <row r="4974">
      <c r="A4974" s="9" t="s">
        <v>388</v>
      </c>
      <c r="B4974" s="18" t="s">
        <v>5619</v>
      </c>
      <c r="C4974" s="9"/>
      <c r="D4974" s="9"/>
      <c r="E4974" s="9" t="s">
        <v>26936</v>
      </c>
      <c r="F4974" s="9" t="s">
        <v>26925</v>
      </c>
      <c r="G4974" s="9"/>
    </row>
    <row r="4975">
      <c r="A4975" s="9" t="s">
        <v>388</v>
      </c>
      <c r="B4975" s="18" t="s">
        <v>5619</v>
      </c>
      <c r="C4975" s="9"/>
      <c r="D4975" s="9"/>
      <c r="E4975" s="9" t="s">
        <v>5781</v>
      </c>
      <c r="F4975" s="9" t="s">
        <v>26937</v>
      </c>
      <c r="G4975" s="9"/>
    </row>
    <row r="4976">
      <c r="A4976" s="9" t="s">
        <v>388</v>
      </c>
      <c r="B4976" s="18" t="s">
        <v>5619</v>
      </c>
      <c r="C4976" s="9"/>
      <c r="D4976" s="9"/>
      <c r="E4976" s="9" t="s">
        <v>26938</v>
      </c>
      <c r="F4976" s="9" t="s">
        <v>26939</v>
      </c>
      <c r="G4976" s="9"/>
    </row>
    <row r="4977">
      <c r="A4977" s="1" t="s">
        <v>26940</v>
      </c>
    </row>
    <row r="4978">
      <c r="A4978" s="9" t="s">
        <v>326</v>
      </c>
      <c r="B4978" s="38" t="s">
        <v>21668</v>
      </c>
      <c r="C4978" s="9" t="s">
        <v>26941</v>
      </c>
      <c r="D4978" s="9" t="s">
        <v>26942</v>
      </c>
      <c r="E4978" s="9"/>
      <c r="F4978" s="9" t="s">
        <v>26943</v>
      </c>
      <c r="G4978" s="9"/>
    </row>
    <row r="4979">
      <c r="A4979" s="9" t="s">
        <v>326</v>
      </c>
      <c r="B4979" s="38" t="s">
        <v>21668</v>
      </c>
      <c r="C4979" s="9" t="s">
        <v>26944</v>
      </c>
      <c r="D4979" s="9" t="s">
        <v>26945</v>
      </c>
      <c r="E4979" s="9"/>
      <c r="F4979" s="9" t="s">
        <v>26946</v>
      </c>
      <c r="G4979" s="9"/>
    </row>
    <row r="4980">
      <c r="A4980" s="9" t="s">
        <v>326</v>
      </c>
      <c r="B4980" s="38" t="s">
        <v>21668</v>
      </c>
      <c r="C4980" s="9" t="s">
        <v>26947</v>
      </c>
      <c r="D4980" s="9" t="s">
        <v>26948</v>
      </c>
      <c r="E4980" s="9"/>
      <c r="F4980" s="9">
        <v>789.0</v>
      </c>
      <c r="G4980" s="9"/>
    </row>
    <row r="4981">
      <c r="A4981" s="9" t="s">
        <v>326</v>
      </c>
      <c r="B4981" s="38" t="s">
        <v>21668</v>
      </c>
      <c r="C4981" s="9" t="s">
        <v>26949</v>
      </c>
      <c r="D4981" s="9" t="s">
        <v>26950</v>
      </c>
      <c r="E4981" s="9"/>
      <c r="F4981" s="9">
        <v>789.0</v>
      </c>
      <c r="G4981" s="9"/>
    </row>
    <row r="4982">
      <c r="A4982" s="9" t="s">
        <v>326</v>
      </c>
      <c r="B4982" s="38" t="s">
        <v>21668</v>
      </c>
      <c r="C4982" s="9" t="s">
        <v>26951</v>
      </c>
      <c r="D4982" s="9" t="s">
        <v>26952</v>
      </c>
      <c r="E4982" s="9"/>
      <c r="F4982" s="9">
        <v>789.0</v>
      </c>
      <c r="G4982" s="9"/>
    </row>
    <row r="4983">
      <c r="A4983" s="9" t="s">
        <v>326</v>
      </c>
      <c r="B4983" s="38" t="s">
        <v>21668</v>
      </c>
      <c r="C4983" s="9" t="s">
        <v>26953</v>
      </c>
      <c r="D4983" s="9" t="s">
        <v>26954</v>
      </c>
      <c r="E4983" s="9"/>
      <c r="F4983" s="9" t="s">
        <v>26955</v>
      </c>
      <c r="G4983" s="9"/>
    </row>
    <row r="4984">
      <c r="A4984" s="9" t="s">
        <v>326</v>
      </c>
      <c r="B4984" s="38" t="s">
        <v>21668</v>
      </c>
      <c r="C4984" s="9" t="s">
        <v>26956</v>
      </c>
      <c r="D4984" s="9" t="s">
        <v>26957</v>
      </c>
      <c r="E4984" s="9"/>
      <c r="F4984" s="9" t="s">
        <v>26955</v>
      </c>
      <c r="G4984" s="9"/>
    </row>
    <row r="4985">
      <c r="A4985" s="9" t="s">
        <v>326</v>
      </c>
      <c r="B4985" s="38" t="s">
        <v>21668</v>
      </c>
      <c r="C4985" s="9" t="s">
        <v>26958</v>
      </c>
      <c r="D4985" s="9" t="s">
        <v>26959</v>
      </c>
      <c r="E4985" s="9"/>
      <c r="F4985" s="9" t="s">
        <v>26960</v>
      </c>
      <c r="G4985" s="9"/>
    </row>
    <row r="4986">
      <c r="A4986" s="9" t="s">
        <v>4371</v>
      </c>
      <c r="B4986" s="18" t="s">
        <v>4472</v>
      </c>
      <c r="C4986" s="9" t="s">
        <v>26961</v>
      </c>
      <c r="D4986" s="9" t="s">
        <v>26962</v>
      </c>
      <c r="E4986" s="9"/>
      <c r="F4986" s="9" t="s">
        <v>26963</v>
      </c>
      <c r="G4986" s="9"/>
    </row>
    <row r="4987">
      <c r="A4987" s="9" t="s">
        <v>3280</v>
      </c>
      <c r="B4987" s="18" t="s">
        <v>26964</v>
      </c>
      <c r="C4987" s="9" t="s">
        <v>26965</v>
      </c>
      <c r="D4987" s="9" t="s">
        <v>26966</v>
      </c>
      <c r="E4987" s="9"/>
      <c r="F4987" s="9" t="s">
        <v>26967</v>
      </c>
      <c r="G4987" s="9"/>
    </row>
    <row r="4988">
      <c r="A4988" s="9" t="s">
        <v>3280</v>
      </c>
      <c r="B4988" s="18" t="s">
        <v>26964</v>
      </c>
      <c r="C4988" s="9" t="s">
        <v>26968</v>
      </c>
      <c r="D4988" s="9" t="s">
        <v>26969</v>
      </c>
      <c r="E4988" s="9"/>
      <c r="F4988" s="9" t="s">
        <v>26967</v>
      </c>
      <c r="G4988" s="9"/>
    </row>
    <row r="4989">
      <c r="A4989" s="9" t="s">
        <v>3280</v>
      </c>
      <c r="B4989" s="18" t="s">
        <v>9070</v>
      </c>
      <c r="C4989" s="9" t="s">
        <v>26970</v>
      </c>
      <c r="D4989" s="9" t="s">
        <v>26971</v>
      </c>
      <c r="E4989" s="9"/>
      <c r="F4989" s="9" t="s">
        <v>26972</v>
      </c>
      <c r="G4989" s="9"/>
    </row>
    <row r="4990">
      <c r="A4990" s="9" t="s">
        <v>3280</v>
      </c>
      <c r="B4990" s="18" t="s">
        <v>9070</v>
      </c>
      <c r="C4990" s="9" t="s">
        <v>26973</v>
      </c>
      <c r="D4990" s="9" t="s">
        <v>26974</v>
      </c>
      <c r="E4990" s="9"/>
      <c r="F4990" s="9" t="s">
        <v>26975</v>
      </c>
      <c r="G4990" s="9"/>
    </row>
    <row r="4991">
      <c r="A4991" s="9" t="s">
        <v>3280</v>
      </c>
      <c r="B4991" s="18" t="s">
        <v>9070</v>
      </c>
      <c r="C4991" s="9" t="s">
        <v>26973</v>
      </c>
      <c r="D4991" s="9" t="s">
        <v>26976</v>
      </c>
      <c r="E4991" s="9"/>
      <c r="F4991" s="9" t="s">
        <v>26975</v>
      </c>
      <c r="G4991" s="9"/>
    </row>
    <row r="4992">
      <c r="A4992" s="9" t="s">
        <v>3280</v>
      </c>
      <c r="B4992" s="18" t="s">
        <v>20169</v>
      </c>
      <c r="C4992" s="9" t="s">
        <v>26977</v>
      </c>
      <c r="D4992" s="9" t="s">
        <v>26978</v>
      </c>
      <c r="E4992" s="9" t="s">
        <v>26979</v>
      </c>
      <c r="F4992" s="9" t="s">
        <v>26980</v>
      </c>
      <c r="G4992" s="9"/>
    </row>
    <row r="4993">
      <c r="A4993" s="9" t="s">
        <v>3280</v>
      </c>
      <c r="B4993" s="18" t="s">
        <v>22530</v>
      </c>
      <c r="C4993" s="9" t="s">
        <v>26981</v>
      </c>
      <c r="D4993" s="9" t="s">
        <v>26982</v>
      </c>
      <c r="E4993" s="9"/>
      <c r="F4993" s="9" t="s">
        <v>26983</v>
      </c>
      <c r="G4993" s="9"/>
    </row>
    <row r="4994">
      <c r="A4994" s="9" t="s">
        <v>3280</v>
      </c>
      <c r="B4994" s="18" t="s">
        <v>22530</v>
      </c>
      <c r="C4994" s="9" t="s">
        <v>26981</v>
      </c>
      <c r="D4994" s="9" t="s">
        <v>26984</v>
      </c>
      <c r="E4994" s="9"/>
      <c r="F4994" s="9" t="s">
        <v>26983</v>
      </c>
      <c r="G4994" s="9"/>
    </row>
    <row r="4995">
      <c r="A4995" s="9" t="s">
        <v>3280</v>
      </c>
      <c r="B4995" s="18" t="s">
        <v>22530</v>
      </c>
      <c r="C4995" s="9" t="s">
        <v>26981</v>
      </c>
      <c r="D4995" s="9" t="s">
        <v>26985</v>
      </c>
      <c r="E4995" s="9"/>
      <c r="F4995" s="9" t="s">
        <v>26983</v>
      </c>
      <c r="G4995" s="9"/>
    </row>
    <row r="4996">
      <c r="A4996" s="9" t="s">
        <v>3280</v>
      </c>
      <c r="B4996" s="18" t="s">
        <v>22530</v>
      </c>
      <c r="C4996" s="9" t="s">
        <v>26981</v>
      </c>
      <c r="D4996" s="9" t="s">
        <v>26986</v>
      </c>
      <c r="E4996" s="9"/>
      <c r="F4996" s="9" t="s">
        <v>26983</v>
      </c>
      <c r="G4996" s="9"/>
    </row>
    <row r="4997">
      <c r="A4997" s="9" t="s">
        <v>3280</v>
      </c>
      <c r="B4997" s="18" t="s">
        <v>22530</v>
      </c>
      <c r="C4997" s="9" t="s">
        <v>26987</v>
      </c>
      <c r="D4997" s="9" t="s">
        <v>26988</v>
      </c>
      <c r="E4997" s="9"/>
      <c r="F4997" s="9" t="s">
        <v>26972</v>
      </c>
      <c r="G4997" s="9"/>
    </row>
    <row r="4998">
      <c r="A4998" s="9" t="s">
        <v>3280</v>
      </c>
      <c r="B4998" s="18" t="s">
        <v>26989</v>
      </c>
      <c r="C4998" s="9" t="s">
        <v>15441</v>
      </c>
      <c r="D4998" s="9" t="s">
        <v>26990</v>
      </c>
      <c r="E4998" s="9"/>
      <c r="F4998" s="9" t="s">
        <v>26991</v>
      </c>
      <c r="G4998" s="9"/>
    </row>
    <row r="4999">
      <c r="A4999" s="9" t="s">
        <v>3280</v>
      </c>
      <c r="B4999" s="18" t="s">
        <v>26989</v>
      </c>
      <c r="C4999" s="9" t="s">
        <v>15441</v>
      </c>
      <c r="D4999" s="9" t="s">
        <v>26992</v>
      </c>
      <c r="E4999" s="9"/>
      <c r="F4999" s="9" t="s">
        <v>26993</v>
      </c>
      <c r="G4999" s="9"/>
    </row>
    <row r="5000">
      <c r="A5000" s="9" t="s">
        <v>3280</v>
      </c>
      <c r="B5000" s="18" t="s">
        <v>26989</v>
      </c>
      <c r="C5000" s="9" t="s">
        <v>15441</v>
      </c>
      <c r="D5000" s="9" t="s">
        <v>26994</v>
      </c>
      <c r="E5000" s="9"/>
      <c r="F5000" s="9" t="s">
        <v>26983</v>
      </c>
      <c r="G5000" s="9"/>
    </row>
    <row r="5001">
      <c r="A5001" s="9" t="s">
        <v>3280</v>
      </c>
      <c r="B5001" s="18" t="s">
        <v>26989</v>
      </c>
      <c r="C5001" s="9" t="s">
        <v>15441</v>
      </c>
      <c r="D5001" s="9" t="s">
        <v>26995</v>
      </c>
      <c r="E5001" s="9"/>
      <c r="F5001" s="9" t="s">
        <v>26983</v>
      </c>
      <c r="G5001" s="9"/>
    </row>
    <row r="5002">
      <c r="A5002" s="9" t="s">
        <v>3280</v>
      </c>
      <c r="B5002" s="18" t="s">
        <v>26989</v>
      </c>
      <c r="C5002" s="9" t="s">
        <v>3370</v>
      </c>
      <c r="D5002" s="9" t="s">
        <v>26996</v>
      </c>
      <c r="E5002" s="9"/>
      <c r="F5002" s="9" t="s">
        <v>26967</v>
      </c>
      <c r="G5002" s="9"/>
    </row>
    <row r="5003">
      <c r="A5003" s="9" t="s">
        <v>234</v>
      </c>
      <c r="B5003" s="18" t="s">
        <v>26997</v>
      </c>
      <c r="C5003" s="9" t="s">
        <v>9362</v>
      </c>
      <c r="D5003" s="9" t="s">
        <v>26998</v>
      </c>
      <c r="E5003" s="9"/>
      <c r="F5003" s="9" t="s">
        <v>26999</v>
      </c>
      <c r="G5003" s="9"/>
    </row>
    <row r="5004">
      <c r="A5004" s="9" t="s">
        <v>234</v>
      </c>
      <c r="B5004" s="18" t="s">
        <v>26997</v>
      </c>
      <c r="C5004" s="9" t="s">
        <v>9362</v>
      </c>
      <c r="D5004" s="9" t="s">
        <v>27000</v>
      </c>
      <c r="E5004" s="9"/>
      <c r="F5004" s="9" t="s">
        <v>26999</v>
      </c>
      <c r="G5004" s="9"/>
    </row>
    <row r="5005">
      <c r="A5005" s="9" t="s">
        <v>234</v>
      </c>
      <c r="B5005" s="18" t="s">
        <v>26997</v>
      </c>
      <c r="C5005" s="9" t="s">
        <v>9362</v>
      </c>
      <c r="D5005" s="9" t="s">
        <v>27001</v>
      </c>
      <c r="E5005" s="9"/>
      <c r="F5005" s="9" t="s">
        <v>26999</v>
      </c>
      <c r="G5005" s="9"/>
    </row>
    <row r="5006">
      <c r="A5006" s="9" t="s">
        <v>234</v>
      </c>
      <c r="B5006" s="18" t="s">
        <v>26997</v>
      </c>
      <c r="C5006" s="9" t="s">
        <v>27002</v>
      </c>
      <c r="D5006" s="9" t="s">
        <v>27003</v>
      </c>
      <c r="E5006" s="9"/>
      <c r="F5006" s="9" t="s">
        <v>27004</v>
      </c>
      <c r="G5006" s="9"/>
    </row>
    <row r="5007">
      <c r="A5007" s="9" t="s">
        <v>234</v>
      </c>
      <c r="B5007" s="18" t="s">
        <v>26997</v>
      </c>
      <c r="C5007" s="9" t="s">
        <v>27002</v>
      </c>
      <c r="D5007" s="9" t="s">
        <v>27005</v>
      </c>
      <c r="E5007" s="9"/>
      <c r="F5007" s="9" t="s">
        <v>27004</v>
      </c>
      <c r="G5007" s="9"/>
    </row>
    <row r="5008">
      <c r="A5008" s="60" t="s">
        <v>366</v>
      </c>
      <c r="B5008" s="1"/>
      <c r="C5008" s="1"/>
      <c r="D5008" s="1"/>
      <c r="E5008" s="1"/>
      <c r="F5008" s="1"/>
      <c r="G5008" s="1"/>
    </row>
    <row r="5009">
      <c r="A5009" s="9" t="s">
        <v>3280</v>
      </c>
      <c r="B5009" s="18" t="s">
        <v>27006</v>
      </c>
      <c r="C5009" s="9" t="s">
        <v>27007</v>
      </c>
      <c r="D5009" s="9" t="s">
        <v>27008</v>
      </c>
      <c r="E5009" s="9"/>
      <c r="F5009" s="9" t="s">
        <v>27009</v>
      </c>
      <c r="G5009" s="9"/>
    </row>
    <row r="5010">
      <c r="A5010" s="9" t="s">
        <v>3280</v>
      </c>
      <c r="B5010" s="18" t="s">
        <v>27006</v>
      </c>
      <c r="C5010" s="9" t="s">
        <v>27007</v>
      </c>
      <c r="D5010" s="9" t="s">
        <v>27010</v>
      </c>
      <c r="E5010" s="9"/>
      <c r="F5010" s="9" t="s">
        <v>27009</v>
      </c>
      <c r="G5010" s="9"/>
    </row>
    <row r="5011">
      <c r="A5011" s="9" t="s">
        <v>3280</v>
      </c>
      <c r="B5011" s="18" t="s">
        <v>27006</v>
      </c>
      <c r="C5011" s="9" t="s">
        <v>27011</v>
      </c>
      <c r="D5011" s="9" t="s">
        <v>27012</v>
      </c>
      <c r="E5011" s="9"/>
      <c r="F5011" s="9" t="s">
        <v>26967</v>
      </c>
      <c r="G5011" s="9"/>
    </row>
    <row r="5012">
      <c r="A5012" s="1" t="s">
        <v>27013</v>
      </c>
    </row>
    <row r="5013">
      <c r="A5013" s="9" t="s">
        <v>3280</v>
      </c>
      <c r="B5013" s="18" t="s">
        <v>22530</v>
      </c>
      <c r="C5013" s="9" t="s">
        <v>27014</v>
      </c>
      <c r="D5013" s="9" t="s">
        <v>27015</v>
      </c>
      <c r="E5013" s="9"/>
      <c r="F5013" s="9" t="s">
        <v>27016</v>
      </c>
      <c r="G5013" s="9"/>
    </row>
    <row r="5014">
      <c r="A5014" s="9" t="s">
        <v>3280</v>
      </c>
      <c r="B5014" s="18" t="s">
        <v>27017</v>
      </c>
      <c r="C5014" s="9" t="s">
        <v>15441</v>
      </c>
      <c r="D5014" s="9" t="s">
        <v>27018</v>
      </c>
      <c r="E5014" s="9"/>
      <c r="F5014" s="9" t="s">
        <v>27019</v>
      </c>
      <c r="G5014" s="9"/>
    </row>
    <row r="5015">
      <c r="A5015" s="9" t="s">
        <v>3280</v>
      </c>
      <c r="B5015" s="18" t="s">
        <v>27017</v>
      </c>
      <c r="C5015" s="9" t="s">
        <v>15441</v>
      </c>
      <c r="D5015" s="9" t="s">
        <v>27020</v>
      </c>
      <c r="E5015" s="9"/>
      <c r="F5015" s="9" t="s">
        <v>27021</v>
      </c>
      <c r="G5015" s="9"/>
    </row>
    <row r="5016">
      <c r="A5016" s="9" t="s">
        <v>3280</v>
      </c>
      <c r="B5016" s="18" t="s">
        <v>27017</v>
      </c>
      <c r="C5016" s="9" t="s">
        <v>3370</v>
      </c>
      <c r="D5016" s="9" t="s">
        <v>27022</v>
      </c>
      <c r="E5016" s="9"/>
      <c r="F5016" s="9" t="s">
        <v>27021</v>
      </c>
      <c r="G5016" s="9"/>
    </row>
    <row r="5017">
      <c r="A5017" s="9" t="s">
        <v>3280</v>
      </c>
      <c r="B5017" s="18" t="s">
        <v>27023</v>
      </c>
      <c r="C5017" s="9" t="s">
        <v>27024</v>
      </c>
      <c r="D5017" s="9" t="s">
        <v>27025</v>
      </c>
      <c r="E5017" s="9"/>
      <c r="F5017" s="9" t="s">
        <v>27026</v>
      </c>
      <c r="G5017" s="9"/>
    </row>
    <row r="5018">
      <c r="A5018" s="9" t="s">
        <v>388</v>
      </c>
      <c r="B5018" s="18" t="s">
        <v>18675</v>
      </c>
      <c r="C5018" s="9" t="s">
        <v>18913</v>
      </c>
      <c r="D5018" s="91" t="s">
        <v>18677</v>
      </c>
      <c r="E5018" s="9"/>
      <c r="F5018" s="9" t="s">
        <v>27027</v>
      </c>
      <c r="G5018" s="9"/>
    </row>
    <row r="5019">
      <c r="A5019" s="60" t="s">
        <v>366</v>
      </c>
    </row>
    <row r="5020">
      <c r="A5020" s="9" t="s">
        <v>388</v>
      </c>
      <c r="B5020" s="18" t="s">
        <v>368</v>
      </c>
      <c r="C5020" s="9"/>
      <c r="D5020" s="9"/>
      <c r="E5020" s="9" t="s">
        <v>15037</v>
      </c>
      <c r="F5020" s="9" t="s">
        <v>27028</v>
      </c>
      <c r="G5020" s="9"/>
    </row>
    <row r="5021">
      <c r="A5021" s="1" t="s">
        <v>27029</v>
      </c>
    </row>
    <row r="5022">
      <c r="A5022" s="9" t="s">
        <v>388</v>
      </c>
      <c r="B5022" s="18" t="s">
        <v>2083</v>
      </c>
      <c r="C5022" s="9" t="s">
        <v>2084</v>
      </c>
      <c r="D5022" s="9" t="s">
        <v>2085</v>
      </c>
      <c r="E5022" s="9"/>
      <c r="F5022" s="9" t="s">
        <v>27030</v>
      </c>
      <c r="G5022" s="9"/>
    </row>
    <row r="5023">
      <c r="A5023" s="9" t="s">
        <v>388</v>
      </c>
      <c r="B5023" s="18" t="s">
        <v>2083</v>
      </c>
      <c r="C5023" s="9" t="s">
        <v>2084</v>
      </c>
      <c r="D5023" s="9" t="s">
        <v>27031</v>
      </c>
      <c r="E5023" s="9"/>
      <c r="F5023" s="9" t="s">
        <v>27032</v>
      </c>
      <c r="G5023" s="9"/>
    </row>
    <row r="5024">
      <c r="A5024" s="9" t="s">
        <v>388</v>
      </c>
      <c r="B5024" s="18" t="s">
        <v>5619</v>
      </c>
      <c r="C5024" s="9" t="s">
        <v>27033</v>
      </c>
      <c r="D5024" s="9" t="s">
        <v>27034</v>
      </c>
      <c r="E5024" s="9"/>
      <c r="F5024" s="9" t="s">
        <v>27035</v>
      </c>
      <c r="G5024" s="9"/>
    </row>
    <row r="5025">
      <c r="A5025" s="9" t="s">
        <v>388</v>
      </c>
      <c r="B5025" s="18" t="s">
        <v>5619</v>
      </c>
      <c r="C5025" s="9" t="s">
        <v>27036</v>
      </c>
      <c r="D5025" s="9" t="s">
        <v>26922</v>
      </c>
      <c r="E5025" s="9" t="s">
        <v>27037</v>
      </c>
      <c r="F5025" s="9" t="s">
        <v>27038</v>
      </c>
      <c r="G5025" s="9"/>
    </row>
    <row r="5026">
      <c r="A5026" s="9" t="s">
        <v>388</v>
      </c>
      <c r="B5026" s="18" t="s">
        <v>5619</v>
      </c>
      <c r="C5026" s="9" t="s">
        <v>26932</v>
      </c>
      <c r="D5026" s="9" t="s">
        <v>26933</v>
      </c>
      <c r="E5026" s="9"/>
      <c r="F5026" s="9" t="s">
        <v>27039</v>
      </c>
      <c r="G5026" s="9"/>
    </row>
    <row r="5027">
      <c r="A5027" s="60" t="s">
        <v>366</v>
      </c>
    </row>
    <row r="5028">
      <c r="A5028" s="9" t="s">
        <v>388</v>
      </c>
      <c r="B5028" s="18" t="s">
        <v>2083</v>
      </c>
      <c r="C5028" s="9"/>
      <c r="D5028" s="9"/>
      <c r="E5028" s="9"/>
      <c r="F5028" s="9" t="s">
        <v>27040</v>
      </c>
      <c r="G5028" s="9"/>
    </row>
    <row r="5029">
      <c r="A5029" s="1" t="s">
        <v>27041</v>
      </c>
    </row>
    <row r="5030">
      <c r="A5030" s="9" t="s">
        <v>316</v>
      </c>
      <c r="B5030" s="18" t="s">
        <v>1446</v>
      </c>
      <c r="C5030" s="9"/>
      <c r="D5030" s="9"/>
      <c r="E5030" s="9"/>
      <c r="F5030" s="9"/>
      <c r="G5030" s="9"/>
    </row>
    <row r="5031">
      <c r="A5031" s="9" t="s">
        <v>316</v>
      </c>
      <c r="B5031" s="18" t="s">
        <v>4517</v>
      </c>
      <c r="C5031" s="9"/>
      <c r="D5031" s="9"/>
      <c r="E5031" s="9"/>
      <c r="F5031" s="9"/>
      <c r="G5031" s="9"/>
    </row>
    <row r="5032">
      <c r="A5032" s="9" t="s">
        <v>316</v>
      </c>
      <c r="B5032" s="18" t="s">
        <v>6271</v>
      </c>
      <c r="C5032" s="9"/>
      <c r="D5032" s="9"/>
      <c r="E5032" s="9"/>
      <c r="F5032" s="9"/>
      <c r="G5032" s="9"/>
    </row>
    <row r="5033">
      <c r="A5033" s="9" t="s">
        <v>316</v>
      </c>
      <c r="B5033" s="18" t="s">
        <v>6615</v>
      </c>
      <c r="C5033" s="9"/>
      <c r="D5033" s="9"/>
      <c r="E5033" s="9"/>
      <c r="F5033" s="9"/>
      <c r="G5033" s="9"/>
    </row>
    <row r="5034">
      <c r="A5034" s="9" t="s">
        <v>4521</v>
      </c>
      <c r="B5034" s="18" t="s">
        <v>4522</v>
      </c>
      <c r="C5034" s="14" t="s">
        <v>6060</v>
      </c>
      <c r="D5034" s="43" t="s">
        <v>12014</v>
      </c>
      <c r="E5034" s="9">
        <v>162.0</v>
      </c>
      <c r="F5034" s="9"/>
      <c r="G5034" s="9"/>
    </row>
    <row r="5035">
      <c r="A5035" s="9" t="s">
        <v>4521</v>
      </c>
      <c r="B5035" s="18" t="s">
        <v>4522</v>
      </c>
      <c r="C5035" s="13" t="s">
        <v>6060</v>
      </c>
      <c r="D5035" s="43" t="s">
        <v>6065</v>
      </c>
      <c r="E5035" s="9">
        <v>255.0</v>
      </c>
      <c r="F5035" s="9"/>
      <c r="G5035" s="9"/>
    </row>
    <row r="5036">
      <c r="A5036" s="9" t="s">
        <v>4521</v>
      </c>
      <c r="B5036" s="18" t="s">
        <v>4522</v>
      </c>
      <c r="C5036" s="9" t="s">
        <v>9583</v>
      </c>
      <c r="D5036" s="9" t="s">
        <v>12142</v>
      </c>
      <c r="E5036" s="9"/>
      <c r="F5036" s="9" t="s">
        <v>27042</v>
      </c>
      <c r="G5036" s="9"/>
    </row>
    <row r="5037">
      <c r="A5037" s="9" t="s">
        <v>326</v>
      </c>
      <c r="B5037" s="18" t="s">
        <v>6331</v>
      </c>
      <c r="C5037" s="9"/>
      <c r="D5037" s="9"/>
      <c r="E5037" s="9" t="s">
        <v>27043</v>
      </c>
      <c r="F5037" s="9" t="s">
        <v>27044</v>
      </c>
      <c r="G5037" s="9"/>
    </row>
    <row r="5038">
      <c r="A5038" s="9" t="s">
        <v>326</v>
      </c>
      <c r="B5038" s="18" t="s">
        <v>6331</v>
      </c>
      <c r="C5038" s="9"/>
      <c r="D5038" s="9"/>
      <c r="E5038" s="9"/>
      <c r="F5038" s="9" t="s">
        <v>27045</v>
      </c>
      <c r="G5038" s="9"/>
    </row>
    <row r="5039">
      <c r="A5039" s="9" t="s">
        <v>4659</v>
      </c>
      <c r="B5039" s="18" t="s">
        <v>6085</v>
      </c>
      <c r="C5039" s="9"/>
      <c r="D5039" s="9"/>
      <c r="E5039" s="9"/>
      <c r="F5039" s="9"/>
      <c r="G5039" s="9"/>
    </row>
    <row r="5040">
      <c r="A5040" s="9" t="s">
        <v>6351</v>
      </c>
      <c r="B5040" s="18" t="s">
        <v>6352</v>
      </c>
      <c r="C5040" s="9" t="s">
        <v>27046</v>
      </c>
      <c r="D5040" s="9" t="s">
        <v>27047</v>
      </c>
      <c r="E5040" s="9"/>
      <c r="F5040" s="9" t="s">
        <v>27045</v>
      </c>
      <c r="G5040" s="9"/>
    </row>
    <row r="5041">
      <c r="A5041" s="9" t="s">
        <v>6351</v>
      </c>
      <c r="B5041" s="18" t="s">
        <v>6352</v>
      </c>
      <c r="C5041" s="9" t="s">
        <v>27048</v>
      </c>
      <c r="D5041" s="9" t="s">
        <v>27049</v>
      </c>
      <c r="E5041" s="9"/>
      <c r="F5041" s="9" t="s">
        <v>3769</v>
      </c>
      <c r="G5041" s="9"/>
    </row>
    <row r="5042">
      <c r="A5042" s="9" t="s">
        <v>6351</v>
      </c>
      <c r="B5042" s="18" t="s">
        <v>6352</v>
      </c>
      <c r="C5042" s="9" t="s">
        <v>18561</v>
      </c>
      <c r="D5042" s="9" t="s">
        <v>27050</v>
      </c>
      <c r="E5042" s="9"/>
      <c r="F5042" s="9" t="s">
        <v>27051</v>
      </c>
      <c r="G5042" s="9"/>
    </row>
    <row r="5043">
      <c r="A5043" s="9" t="s">
        <v>6685</v>
      </c>
      <c r="B5043" s="18" t="s">
        <v>6686</v>
      </c>
      <c r="C5043" s="9" t="s">
        <v>26840</v>
      </c>
      <c r="D5043" s="9" t="s">
        <v>368</v>
      </c>
      <c r="E5043" s="9"/>
      <c r="F5043" s="9"/>
      <c r="G5043" s="9"/>
    </row>
    <row r="5044">
      <c r="A5044" s="9" t="s">
        <v>6685</v>
      </c>
      <c r="B5044" s="18" t="s">
        <v>6686</v>
      </c>
      <c r="C5044" s="9" t="s">
        <v>27052</v>
      </c>
      <c r="D5044" s="9" t="s">
        <v>368</v>
      </c>
      <c r="E5044" s="9"/>
      <c r="F5044" s="9"/>
      <c r="G5044" s="9"/>
    </row>
    <row r="5045">
      <c r="A5045" s="9" t="s">
        <v>6119</v>
      </c>
      <c r="B5045" s="18" t="s">
        <v>6407</v>
      </c>
      <c r="C5045" s="9"/>
      <c r="D5045" s="9"/>
      <c r="E5045" s="9" t="s">
        <v>27053</v>
      </c>
      <c r="F5045" s="9" t="s">
        <v>27054</v>
      </c>
      <c r="G5045" s="9"/>
    </row>
    <row r="5046">
      <c r="A5046" s="9" t="s">
        <v>248</v>
      </c>
      <c r="B5046" s="18" t="s">
        <v>4512</v>
      </c>
      <c r="C5046" s="9"/>
      <c r="D5046" s="9"/>
      <c r="E5046" s="9"/>
      <c r="F5046" s="9"/>
      <c r="G5046" s="9"/>
    </row>
    <row r="5047">
      <c r="A5047" s="9" t="s">
        <v>988</v>
      </c>
      <c r="B5047" s="18" t="s">
        <v>6513</v>
      </c>
      <c r="C5047" s="9"/>
      <c r="D5047" s="9"/>
      <c r="E5047" s="9"/>
      <c r="F5047" s="9"/>
      <c r="G5047" s="9"/>
    </row>
    <row r="5048">
      <c r="A5048" s="9" t="s">
        <v>988</v>
      </c>
      <c r="B5048" s="18" t="s">
        <v>994</v>
      </c>
      <c r="C5048" s="9"/>
      <c r="D5048" s="9"/>
      <c r="E5048" s="9" t="s">
        <v>27055</v>
      </c>
      <c r="F5048" s="9" t="s">
        <v>3856</v>
      </c>
      <c r="G5048" s="9"/>
    </row>
    <row r="5049">
      <c r="A5049" s="9" t="s">
        <v>988</v>
      </c>
      <c r="B5049" s="18" t="s">
        <v>994</v>
      </c>
      <c r="C5049" s="9"/>
      <c r="D5049" s="9"/>
      <c r="E5049" s="9" t="s">
        <v>27056</v>
      </c>
      <c r="F5049" s="9" t="s">
        <v>3856</v>
      </c>
      <c r="G5049" s="9"/>
    </row>
    <row r="5050">
      <c r="A5050" s="9" t="s">
        <v>988</v>
      </c>
      <c r="B5050" s="18" t="s">
        <v>6219</v>
      </c>
      <c r="C5050" s="9"/>
      <c r="D5050" s="9"/>
      <c r="E5050" s="9" t="s">
        <v>27057</v>
      </c>
      <c r="F5050" s="9" t="s">
        <v>27058</v>
      </c>
      <c r="G5050" s="9"/>
    </row>
    <row r="5051">
      <c r="A5051" s="9" t="s">
        <v>988</v>
      </c>
      <c r="B5051" s="18" t="s">
        <v>6219</v>
      </c>
      <c r="C5051" s="9"/>
      <c r="D5051" s="9"/>
      <c r="E5051" s="9" t="s">
        <v>27059</v>
      </c>
      <c r="F5051" s="9" t="s">
        <v>3856</v>
      </c>
      <c r="G5051" s="9"/>
    </row>
    <row r="5052">
      <c r="A5052" s="9" t="s">
        <v>388</v>
      </c>
      <c r="B5052" s="18" t="s">
        <v>4584</v>
      </c>
      <c r="C5052" s="9"/>
      <c r="D5052" s="9"/>
      <c r="E5052" s="9"/>
      <c r="F5052" s="9"/>
      <c r="G5052" s="9"/>
    </row>
    <row r="5053">
      <c r="A5053" s="9" t="s">
        <v>388</v>
      </c>
      <c r="B5053" s="18" t="s">
        <v>8130</v>
      </c>
      <c r="C5053" s="9" t="s">
        <v>27060</v>
      </c>
      <c r="D5053" s="9" t="s">
        <v>27061</v>
      </c>
      <c r="E5053" s="9">
        <v>858.0</v>
      </c>
      <c r="F5053" s="9" t="s">
        <v>27062</v>
      </c>
      <c r="G5053" s="9"/>
    </row>
    <row r="5054">
      <c r="A5054" s="9" t="s">
        <v>388</v>
      </c>
      <c r="B5054" s="18" t="s">
        <v>8130</v>
      </c>
      <c r="C5054" s="9" t="s">
        <v>25695</v>
      </c>
      <c r="D5054" s="9" t="s">
        <v>25696</v>
      </c>
      <c r="E5054" s="9">
        <v>857.0</v>
      </c>
      <c r="F5054" s="9" t="s">
        <v>6369</v>
      </c>
      <c r="G5054" s="9"/>
    </row>
    <row r="5055">
      <c r="A5055" s="9" t="s">
        <v>388</v>
      </c>
      <c r="B5055" s="18" t="s">
        <v>6178</v>
      </c>
      <c r="C5055" s="9"/>
      <c r="D5055" s="9"/>
      <c r="E5055" s="9"/>
      <c r="F5055" s="9"/>
      <c r="G5055" s="9"/>
    </row>
    <row r="5056">
      <c r="A5056" s="9" t="s">
        <v>566</v>
      </c>
      <c r="B5056" s="18" t="s">
        <v>11324</v>
      </c>
      <c r="C5056" s="9"/>
      <c r="D5056" s="9"/>
      <c r="E5056" s="9"/>
      <c r="F5056" s="9"/>
      <c r="G5056" s="9"/>
    </row>
    <row r="5057">
      <c r="A5057" s="9" t="s">
        <v>566</v>
      </c>
      <c r="B5057" s="18" t="s">
        <v>27063</v>
      </c>
      <c r="C5057" s="9"/>
      <c r="D5057" s="9"/>
      <c r="E5057" s="9"/>
      <c r="F5057" s="9"/>
      <c r="G5057" s="9"/>
    </row>
    <row r="5058">
      <c r="A5058" s="9" t="s">
        <v>566</v>
      </c>
      <c r="B5058" s="18" t="s">
        <v>27064</v>
      </c>
      <c r="C5058" s="9"/>
      <c r="D5058" s="9"/>
      <c r="E5058" s="9"/>
      <c r="F5058" s="9"/>
      <c r="G5058" s="9"/>
    </row>
    <row r="5059">
      <c r="A5059" s="1" t="s">
        <v>27065</v>
      </c>
    </row>
    <row r="5060">
      <c r="A5060" s="9" t="s">
        <v>316</v>
      </c>
      <c r="B5060" s="18" t="s">
        <v>7800</v>
      </c>
      <c r="C5060" s="9" t="s">
        <v>27066</v>
      </c>
      <c r="D5060" s="9" t="s">
        <v>25852</v>
      </c>
      <c r="E5060" s="9" t="s">
        <v>13587</v>
      </c>
      <c r="F5060" s="9" t="s">
        <v>27067</v>
      </c>
      <c r="G5060" s="9"/>
    </row>
    <row r="5061">
      <c r="A5061" s="9" t="s">
        <v>248</v>
      </c>
      <c r="B5061" s="18" t="s">
        <v>4496</v>
      </c>
      <c r="C5061" s="9" t="s">
        <v>5067</v>
      </c>
      <c r="D5061" s="9" t="s">
        <v>15439</v>
      </c>
      <c r="E5061" s="9"/>
      <c r="F5061" s="9"/>
      <c r="G5061" s="9"/>
    </row>
    <row r="5062">
      <c r="A5062" s="9" t="s">
        <v>248</v>
      </c>
      <c r="B5062" s="18" t="s">
        <v>4496</v>
      </c>
      <c r="C5062" s="9" t="s">
        <v>5067</v>
      </c>
      <c r="D5062" s="9" t="s">
        <v>10523</v>
      </c>
      <c r="E5062" s="9"/>
      <c r="F5062" s="9" t="s">
        <v>27068</v>
      </c>
      <c r="G5062" s="9"/>
    </row>
    <row r="5063">
      <c r="A5063" s="9" t="s">
        <v>248</v>
      </c>
      <c r="B5063" s="18" t="s">
        <v>4496</v>
      </c>
      <c r="C5063" s="9" t="s">
        <v>5067</v>
      </c>
      <c r="D5063" s="9" t="s">
        <v>22734</v>
      </c>
      <c r="E5063" s="9"/>
      <c r="F5063" s="9" t="s">
        <v>27069</v>
      </c>
      <c r="G5063" s="9"/>
    </row>
    <row r="5064">
      <c r="A5064" s="9" t="s">
        <v>248</v>
      </c>
      <c r="B5064" s="18" t="s">
        <v>4496</v>
      </c>
      <c r="C5064" s="9" t="s">
        <v>5067</v>
      </c>
      <c r="D5064" s="9" t="s">
        <v>345</v>
      </c>
      <c r="E5064" s="9"/>
      <c r="F5064" s="9"/>
      <c r="G5064" s="9"/>
    </row>
    <row r="5065">
      <c r="A5065" s="9" t="s">
        <v>248</v>
      </c>
      <c r="B5065" s="18" t="s">
        <v>4496</v>
      </c>
      <c r="C5065" s="9" t="s">
        <v>5067</v>
      </c>
      <c r="D5065" s="9" t="s">
        <v>18192</v>
      </c>
      <c r="E5065" s="9"/>
      <c r="F5065" s="9"/>
      <c r="G5065" s="9"/>
    </row>
    <row r="5066">
      <c r="A5066" s="9" t="s">
        <v>248</v>
      </c>
      <c r="B5066" s="18" t="s">
        <v>4496</v>
      </c>
      <c r="C5066" s="9" t="s">
        <v>5067</v>
      </c>
      <c r="D5066" s="9" t="s">
        <v>5661</v>
      </c>
      <c r="E5066" s="9"/>
      <c r="F5066" s="9" t="s">
        <v>27070</v>
      </c>
      <c r="G5066" s="9"/>
    </row>
    <row r="5067">
      <c r="A5067" s="9" t="s">
        <v>248</v>
      </c>
      <c r="B5067" s="18" t="s">
        <v>4512</v>
      </c>
      <c r="C5067" s="9" t="s">
        <v>4233</v>
      </c>
      <c r="D5067" s="9" t="s">
        <v>286</v>
      </c>
      <c r="E5067" s="9"/>
      <c r="F5067" s="9" t="s">
        <v>1229</v>
      </c>
      <c r="G5067" s="9"/>
    </row>
    <row r="5068">
      <c r="A5068" s="9" t="s">
        <v>248</v>
      </c>
      <c r="B5068" s="18" t="s">
        <v>4512</v>
      </c>
      <c r="C5068" s="9" t="s">
        <v>4233</v>
      </c>
      <c r="D5068" s="9" t="s">
        <v>294</v>
      </c>
      <c r="E5068" s="9"/>
      <c r="F5068" s="9" t="s">
        <v>27071</v>
      </c>
      <c r="G5068" s="9"/>
    </row>
    <row r="5069">
      <c r="A5069" s="9" t="s">
        <v>248</v>
      </c>
      <c r="B5069" s="18" t="s">
        <v>4512</v>
      </c>
      <c r="C5069" s="9" t="s">
        <v>4513</v>
      </c>
      <c r="D5069" s="9" t="s">
        <v>893</v>
      </c>
      <c r="E5069" s="9"/>
      <c r="F5069" s="9" t="s">
        <v>27072</v>
      </c>
      <c r="G5069" s="9"/>
    </row>
    <row r="5070">
      <c r="A5070" s="1" t="s">
        <v>27073</v>
      </c>
    </row>
    <row r="5071">
      <c r="A5071" s="9" t="s">
        <v>4540</v>
      </c>
      <c r="B5071" s="18" t="s">
        <v>27074</v>
      </c>
      <c r="C5071" s="9" t="s">
        <v>5974</v>
      </c>
      <c r="D5071" s="9" t="s">
        <v>27075</v>
      </c>
      <c r="E5071" s="9"/>
      <c r="F5071" s="9" t="s">
        <v>27076</v>
      </c>
      <c r="G5071" s="9"/>
    </row>
    <row r="5072">
      <c r="A5072" s="1" t="s">
        <v>27077</v>
      </c>
    </row>
    <row r="5073">
      <c r="A5073" s="9" t="s">
        <v>566</v>
      </c>
      <c r="B5073" s="18" t="s">
        <v>11324</v>
      </c>
      <c r="C5073" s="9" t="s">
        <v>5523</v>
      </c>
      <c r="D5073" s="9" t="s">
        <v>5651</v>
      </c>
      <c r="E5073" s="9"/>
      <c r="F5073" s="9" t="s">
        <v>27078</v>
      </c>
      <c r="G5073" s="9"/>
    </row>
    <row r="5074">
      <c r="A5074" s="9" t="s">
        <v>566</v>
      </c>
      <c r="B5074" s="18" t="s">
        <v>11324</v>
      </c>
      <c r="C5074" s="9" t="s">
        <v>5523</v>
      </c>
      <c r="D5074" s="9" t="s">
        <v>266</v>
      </c>
      <c r="E5074" s="9"/>
      <c r="F5074" s="9" t="s">
        <v>27079</v>
      </c>
      <c r="G5074" s="9"/>
    </row>
    <row r="5075">
      <c r="A5075" s="9" t="s">
        <v>566</v>
      </c>
      <c r="B5075" s="18" t="s">
        <v>11324</v>
      </c>
      <c r="C5075" s="9" t="s">
        <v>5523</v>
      </c>
      <c r="D5075" s="9" t="s">
        <v>16063</v>
      </c>
      <c r="E5075" s="9"/>
      <c r="F5075" s="9" t="s">
        <v>27079</v>
      </c>
      <c r="G5075" s="9"/>
    </row>
    <row r="5076">
      <c r="A5076" s="60" t="s">
        <v>366</v>
      </c>
    </row>
    <row r="5077">
      <c r="A5077" s="9" t="s">
        <v>248</v>
      </c>
      <c r="B5077" s="18" t="s">
        <v>4512</v>
      </c>
      <c r="C5077" s="9"/>
      <c r="D5077" s="9"/>
      <c r="E5077" s="9"/>
      <c r="F5077" s="9"/>
      <c r="G5077" s="9"/>
    </row>
    <row r="5078">
      <c r="A5078" s="9" t="s">
        <v>368</v>
      </c>
      <c r="B5078" s="18" t="s">
        <v>368</v>
      </c>
      <c r="C5078" s="9"/>
      <c r="D5078" s="9"/>
      <c r="E5078" s="9" t="s">
        <v>11308</v>
      </c>
      <c r="F5078" s="9" t="s">
        <v>4506</v>
      </c>
      <c r="G5078" s="9"/>
    </row>
    <row r="5079">
      <c r="A5079" s="1" t="s">
        <v>27080</v>
      </c>
    </row>
    <row r="5080">
      <c r="A5080" s="9" t="s">
        <v>248</v>
      </c>
      <c r="B5080" s="18" t="s">
        <v>4496</v>
      </c>
      <c r="C5080" s="9" t="s">
        <v>5067</v>
      </c>
      <c r="D5080" s="9" t="s">
        <v>15439</v>
      </c>
      <c r="E5080" s="9"/>
      <c r="F5080" s="9"/>
      <c r="G5080" s="9"/>
    </row>
    <row r="5081">
      <c r="A5081" s="9" t="s">
        <v>248</v>
      </c>
      <c r="B5081" s="18" t="s">
        <v>4496</v>
      </c>
      <c r="C5081" s="9" t="s">
        <v>5067</v>
      </c>
      <c r="D5081" s="9" t="s">
        <v>258</v>
      </c>
      <c r="E5081" s="9"/>
      <c r="F5081" s="9"/>
      <c r="G5081" s="9"/>
    </row>
    <row r="5082">
      <c r="A5082" s="9" t="s">
        <v>248</v>
      </c>
      <c r="B5082" s="18" t="s">
        <v>4496</v>
      </c>
      <c r="C5082" s="9" t="s">
        <v>5067</v>
      </c>
      <c r="D5082" s="9" t="s">
        <v>5651</v>
      </c>
      <c r="E5082" s="9"/>
      <c r="F5082" s="9"/>
      <c r="G5082" s="9"/>
    </row>
    <row r="5083">
      <c r="A5083" s="9" t="s">
        <v>248</v>
      </c>
      <c r="B5083" s="18" t="s">
        <v>4496</v>
      </c>
      <c r="C5083" s="9" t="s">
        <v>5067</v>
      </c>
      <c r="D5083" s="9" t="s">
        <v>260</v>
      </c>
      <c r="E5083" s="9"/>
      <c r="F5083" s="9"/>
      <c r="G5083" s="9"/>
    </row>
    <row r="5084">
      <c r="A5084" s="9" t="s">
        <v>248</v>
      </c>
      <c r="B5084" s="18" t="s">
        <v>4496</v>
      </c>
      <c r="C5084" s="9" t="s">
        <v>5067</v>
      </c>
      <c r="D5084" s="9" t="s">
        <v>18899</v>
      </c>
      <c r="E5084" s="9"/>
      <c r="F5084" s="9"/>
      <c r="G5084" s="9"/>
    </row>
    <row r="5085">
      <c r="A5085" s="9" t="s">
        <v>248</v>
      </c>
      <c r="B5085" s="18" t="s">
        <v>4496</v>
      </c>
      <c r="C5085" s="9" t="s">
        <v>5067</v>
      </c>
      <c r="D5085" s="9" t="s">
        <v>277</v>
      </c>
      <c r="E5085" s="9"/>
      <c r="F5085" s="9"/>
      <c r="G5085" s="9"/>
    </row>
    <row r="5086">
      <c r="A5086" s="9" t="s">
        <v>248</v>
      </c>
      <c r="B5086" s="18" t="s">
        <v>4496</v>
      </c>
      <c r="C5086" s="9" t="s">
        <v>5067</v>
      </c>
      <c r="D5086" s="9" t="s">
        <v>16057</v>
      </c>
      <c r="E5086" s="9"/>
      <c r="F5086" s="9"/>
      <c r="G5086" s="9"/>
    </row>
    <row r="5087">
      <c r="A5087" s="9" t="s">
        <v>248</v>
      </c>
      <c r="B5087" s="18" t="s">
        <v>4496</v>
      </c>
      <c r="C5087" s="9" t="s">
        <v>5067</v>
      </c>
      <c r="D5087" s="9" t="s">
        <v>281</v>
      </c>
      <c r="E5087" s="9"/>
      <c r="F5087" s="9"/>
      <c r="G5087" s="9"/>
    </row>
    <row r="5088">
      <c r="A5088" s="9" t="s">
        <v>248</v>
      </c>
      <c r="B5088" s="18" t="s">
        <v>4496</v>
      </c>
      <c r="C5088" s="9" t="s">
        <v>5067</v>
      </c>
      <c r="D5088" s="9" t="s">
        <v>283</v>
      </c>
      <c r="E5088" s="9"/>
      <c r="F5088" s="9"/>
      <c r="G5088" s="9"/>
    </row>
    <row r="5089">
      <c r="A5089" s="9" t="s">
        <v>248</v>
      </c>
      <c r="B5089" s="18" t="s">
        <v>4496</v>
      </c>
      <c r="C5089" s="9" t="s">
        <v>5067</v>
      </c>
      <c r="D5089" s="9" t="s">
        <v>10579</v>
      </c>
      <c r="E5089" s="9"/>
      <c r="F5089" s="9"/>
      <c r="G5089" s="9"/>
    </row>
    <row r="5090">
      <c r="A5090" s="9" t="s">
        <v>248</v>
      </c>
      <c r="B5090" s="18" t="s">
        <v>4496</v>
      </c>
      <c r="C5090" s="9" t="s">
        <v>5067</v>
      </c>
      <c r="D5090" s="9" t="s">
        <v>17150</v>
      </c>
      <c r="E5090" s="9"/>
      <c r="F5090" s="9"/>
      <c r="G5090" s="9"/>
    </row>
    <row r="5091">
      <c r="A5091" s="9" t="s">
        <v>248</v>
      </c>
      <c r="B5091" s="18" t="s">
        <v>4496</v>
      </c>
      <c r="C5091" s="9" t="s">
        <v>5067</v>
      </c>
      <c r="D5091" s="9" t="s">
        <v>27081</v>
      </c>
      <c r="E5091" s="9"/>
      <c r="F5091" s="9"/>
      <c r="G5091" s="9"/>
    </row>
    <row r="5092">
      <c r="A5092" s="9" t="s">
        <v>248</v>
      </c>
      <c r="B5092" s="18" t="s">
        <v>4496</v>
      </c>
      <c r="C5092" s="9" t="s">
        <v>5067</v>
      </c>
      <c r="D5092" s="9" t="s">
        <v>339</v>
      </c>
      <c r="E5092" s="9"/>
      <c r="F5092" s="9"/>
      <c r="G5092" s="9"/>
    </row>
    <row r="5093">
      <c r="A5093" s="9" t="s">
        <v>248</v>
      </c>
      <c r="B5093" s="18" t="s">
        <v>4496</v>
      </c>
      <c r="C5093" s="9" t="s">
        <v>5067</v>
      </c>
      <c r="D5093" s="9" t="s">
        <v>293</v>
      </c>
      <c r="E5093" s="9"/>
      <c r="F5093" s="9"/>
      <c r="G5093" s="9"/>
    </row>
    <row r="5094">
      <c r="A5094" s="9" t="s">
        <v>248</v>
      </c>
      <c r="B5094" s="18" t="s">
        <v>4908</v>
      </c>
      <c r="C5094" s="9" t="s">
        <v>4233</v>
      </c>
      <c r="D5094" s="9" t="s">
        <v>17521</v>
      </c>
      <c r="E5094" s="9"/>
      <c r="F5094" s="9"/>
      <c r="G5094" s="9"/>
    </row>
    <row r="5095">
      <c r="A5095" s="9" t="s">
        <v>248</v>
      </c>
      <c r="B5095" s="18" t="s">
        <v>4908</v>
      </c>
      <c r="C5095" s="9" t="s">
        <v>4233</v>
      </c>
      <c r="D5095" s="9" t="s">
        <v>27082</v>
      </c>
      <c r="E5095" s="9"/>
      <c r="F5095" s="9"/>
      <c r="G5095" s="9"/>
    </row>
    <row r="5096">
      <c r="A5096" s="9" t="s">
        <v>248</v>
      </c>
      <c r="B5096" s="18" t="s">
        <v>4908</v>
      </c>
      <c r="C5096" s="9" t="s">
        <v>4233</v>
      </c>
      <c r="D5096" s="9" t="s">
        <v>7741</v>
      </c>
      <c r="E5096" s="9"/>
      <c r="F5096" s="9"/>
      <c r="G5096" s="9"/>
    </row>
    <row r="5097">
      <c r="A5097" s="9" t="s">
        <v>248</v>
      </c>
      <c r="B5097" s="18" t="s">
        <v>4908</v>
      </c>
      <c r="C5097" s="9" t="s">
        <v>4233</v>
      </c>
      <c r="D5097" s="9" t="s">
        <v>5146</v>
      </c>
      <c r="E5097" s="9"/>
      <c r="F5097" s="9"/>
      <c r="G5097" s="9"/>
    </row>
    <row r="5098">
      <c r="A5098" s="9" t="s">
        <v>248</v>
      </c>
      <c r="B5098" s="18" t="s">
        <v>4908</v>
      </c>
      <c r="C5098" s="9" t="s">
        <v>4233</v>
      </c>
      <c r="D5098" s="9" t="s">
        <v>4909</v>
      </c>
      <c r="E5098" s="9"/>
      <c r="F5098" s="9"/>
      <c r="G5098" s="9"/>
    </row>
    <row r="5099">
      <c r="A5099" s="9" t="s">
        <v>248</v>
      </c>
      <c r="B5099" s="18" t="s">
        <v>4908</v>
      </c>
      <c r="C5099" s="9" t="s">
        <v>4513</v>
      </c>
      <c r="D5099" s="9" t="s">
        <v>27083</v>
      </c>
      <c r="E5099" s="9"/>
      <c r="F5099" s="9"/>
      <c r="G5099" s="9"/>
    </row>
    <row r="5100">
      <c r="A5100" s="9" t="s">
        <v>248</v>
      </c>
      <c r="B5100" s="18" t="s">
        <v>4908</v>
      </c>
      <c r="C5100" s="9" t="s">
        <v>4513</v>
      </c>
      <c r="D5100" s="9" t="s">
        <v>11791</v>
      </c>
      <c r="E5100" s="9"/>
      <c r="F5100" s="9"/>
      <c r="G5100" s="9"/>
    </row>
    <row r="5101">
      <c r="A5101" s="9" t="s">
        <v>248</v>
      </c>
      <c r="B5101" s="18" t="s">
        <v>4908</v>
      </c>
      <c r="C5101" s="9" t="s">
        <v>4513</v>
      </c>
      <c r="D5101" s="9" t="s">
        <v>27084</v>
      </c>
      <c r="E5101" s="9"/>
      <c r="F5101" s="9"/>
      <c r="G5101" s="9"/>
    </row>
    <row r="5102">
      <c r="A5102" s="9" t="s">
        <v>248</v>
      </c>
      <c r="B5102" s="18" t="s">
        <v>4908</v>
      </c>
      <c r="C5102" s="9" t="s">
        <v>4513</v>
      </c>
      <c r="D5102" s="9" t="s">
        <v>15915</v>
      </c>
      <c r="E5102" s="9"/>
      <c r="F5102" s="9"/>
      <c r="G5102" s="9"/>
    </row>
    <row r="5103">
      <c r="A5103" s="9" t="s">
        <v>248</v>
      </c>
      <c r="B5103" s="18" t="s">
        <v>4908</v>
      </c>
      <c r="C5103" s="9" t="s">
        <v>4513</v>
      </c>
      <c r="D5103" s="9" t="s">
        <v>7751</v>
      </c>
      <c r="E5103" s="9"/>
      <c r="F5103" s="9"/>
      <c r="G5103" s="9"/>
    </row>
    <row r="5104">
      <c r="A5104" s="9" t="s">
        <v>248</v>
      </c>
      <c r="B5104" s="18" t="s">
        <v>4908</v>
      </c>
      <c r="C5104" s="9" t="s">
        <v>4513</v>
      </c>
      <c r="D5104" s="9" t="s">
        <v>11527</v>
      </c>
      <c r="E5104" s="9"/>
      <c r="F5104" s="9"/>
      <c r="G5104" s="9"/>
    </row>
    <row r="5105">
      <c r="A5105" s="9" t="s">
        <v>248</v>
      </c>
      <c r="B5105" s="18" t="s">
        <v>4908</v>
      </c>
      <c r="C5105" s="9" t="s">
        <v>4913</v>
      </c>
      <c r="D5105" s="9" t="s">
        <v>27085</v>
      </c>
      <c r="E5105" s="9"/>
      <c r="F5105" s="9"/>
      <c r="G5105" s="9"/>
    </row>
    <row r="5106">
      <c r="A5106" s="9" t="s">
        <v>248</v>
      </c>
      <c r="B5106" s="18" t="s">
        <v>4908</v>
      </c>
      <c r="C5106" s="9" t="s">
        <v>4913</v>
      </c>
      <c r="D5106" s="9" t="s">
        <v>17525</v>
      </c>
      <c r="E5106" s="9"/>
      <c r="F5106" s="9"/>
      <c r="G5106" s="9"/>
    </row>
    <row r="5107">
      <c r="A5107" s="9" t="s">
        <v>248</v>
      </c>
      <c r="B5107" s="18" t="s">
        <v>4908</v>
      </c>
      <c r="C5107" s="9" t="s">
        <v>4913</v>
      </c>
      <c r="D5107" s="9" t="s">
        <v>6430</v>
      </c>
      <c r="E5107" s="9"/>
      <c r="F5107" s="9"/>
      <c r="G5107" s="9"/>
    </row>
    <row r="5108">
      <c r="A5108" s="9" t="s">
        <v>248</v>
      </c>
      <c r="B5108" s="18" t="s">
        <v>4908</v>
      </c>
      <c r="C5108" s="9" t="s">
        <v>4913</v>
      </c>
      <c r="D5108" s="9" t="s">
        <v>27086</v>
      </c>
      <c r="E5108" s="9"/>
      <c r="F5108" s="9"/>
      <c r="G5108" s="9"/>
    </row>
    <row r="5109">
      <c r="A5109" s="9" t="s">
        <v>248</v>
      </c>
      <c r="B5109" s="18" t="s">
        <v>4908</v>
      </c>
      <c r="C5109" s="9" t="s">
        <v>4913</v>
      </c>
      <c r="D5109" s="9" t="s">
        <v>6413</v>
      </c>
      <c r="E5109" s="9"/>
      <c r="F5109" s="9"/>
      <c r="G5109" s="9"/>
    </row>
    <row r="5110">
      <c r="A5110" s="9" t="s">
        <v>248</v>
      </c>
      <c r="B5110" s="18" t="s">
        <v>4908</v>
      </c>
      <c r="C5110" s="9" t="s">
        <v>4913</v>
      </c>
      <c r="D5110" s="9" t="s">
        <v>27087</v>
      </c>
      <c r="E5110" s="9"/>
      <c r="F5110" s="9"/>
      <c r="G5110" s="9"/>
    </row>
    <row r="5111">
      <c r="A5111" s="9" t="s">
        <v>248</v>
      </c>
      <c r="B5111" s="18" t="s">
        <v>4908</v>
      </c>
      <c r="C5111" s="9" t="s">
        <v>4913</v>
      </c>
      <c r="D5111" s="9" t="s">
        <v>6439</v>
      </c>
      <c r="E5111" s="9"/>
      <c r="F5111" s="9"/>
      <c r="G5111" s="9"/>
    </row>
    <row r="5112">
      <c r="A5112" s="9" t="s">
        <v>248</v>
      </c>
      <c r="B5112" s="18" t="s">
        <v>4908</v>
      </c>
      <c r="C5112" s="9" t="s">
        <v>4916</v>
      </c>
      <c r="D5112" s="9" t="s">
        <v>17511</v>
      </c>
      <c r="E5112" s="9"/>
      <c r="F5112" s="9"/>
      <c r="G5112" s="9"/>
    </row>
    <row r="5113">
      <c r="A5113" s="9" t="s">
        <v>248</v>
      </c>
      <c r="B5113" s="18" t="s">
        <v>4908</v>
      </c>
      <c r="C5113" s="9" t="s">
        <v>4916</v>
      </c>
      <c r="D5113" s="9" t="s">
        <v>27088</v>
      </c>
      <c r="E5113" s="9"/>
      <c r="F5113" s="9"/>
      <c r="G5113" s="9"/>
    </row>
    <row r="5114">
      <c r="A5114" s="9" t="s">
        <v>248</v>
      </c>
      <c r="B5114" s="18" t="s">
        <v>4908</v>
      </c>
      <c r="C5114" s="9" t="s">
        <v>4916</v>
      </c>
      <c r="D5114" s="9" t="s">
        <v>5072</v>
      </c>
      <c r="E5114" s="9"/>
      <c r="F5114" s="9"/>
      <c r="G5114" s="9"/>
    </row>
    <row r="5115">
      <c r="A5115" s="9" t="s">
        <v>248</v>
      </c>
      <c r="B5115" s="18" t="s">
        <v>4908</v>
      </c>
      <c r="C5115" s="9" t="s">
        <v>4916</v>
      </c>
      <c r="D5115" s="9" t="s">
        <v>27089</v>
      </c>
      <c r="E5115" s="9"/>
      <c r="F5115" s="9"/>
      <c r="G5115" s="9"/>
    </row>
    <row r="5116">
      <c r="A5116" s="9" t="s">
        <v>248</v>
      </c>
      <c r="B5116" s="18" t="s">
        <v>4908</v>
      </c>
      <c r="C5116" s="9" t="s">
        <v>4916</v>
      </c>
      <c r="D5116" s="9" t="s">
        <v>27090</v>
      </c>
      <c r="E5116" s="9"/>
      <c r="F5116" s="9"/>
      <c r="G5116" s="9"/>
    </row>
    <row r="5117">
      <c r="A5117" s="1" t="s">
        <v>27091</v>
      </c>
    </row>
    <row r="5118">
      <c r="A5118" s="9" t="s">
        <v>230</v>
      </c>
      <c r="B5118" s="18" t="s">
        <v>6370</v>
      </c>
      <c r="C5118" s="9" t="s">
        <v>6384</v>
      </c>
      <c r="D5118" s="9" t="s">
        <v>7138</v>
      </c>
      <c r="E5118" s="9"/>
      <c r="F5118" s="9" t="s">
        <v>27092</v>
      </c>
      <c r="G5118" s="9"/>
    </row>
    <row r="5119">
      <c r="A5119" s="9" t="s">
        <v>230</v>
      </c>
      <c r="B5119" s="18" t="s">
        <v>6370</v>
      </c>
      <c r="C5119" s="9" t="s">
        <v>6679</v>
      </c>
      <c r="D5119" s="9" t="s">
        <v>27093</v>
      </c>
      <c r="E5119" s="9"/>
      <c r="F5119" s="9" t="s">
        <v>27094</v>
      </c>
      <c r="G5119" s="9"/>
    </row>
    <row r="5120">
      <c r="A5120" s="9" t="s">
        <v>230</v>
      </c>
      <c r="B5120" s="18" t="s">
        <v>6370</v>
      </c>
      <c r="C5120" s="9" t="s">
        <v>6679</v>
      </c>
      <c r="D5120" s="9" t="s">
        <v>8083</v>
      </c>
      <c r="E5120" s="9"/>
      <c r="F5120" s="9" t="s">
        <v>27095</v>
      </c>
      <c r="G5120" s="9"/>
    </row>
    <row r="5121">
      <c r="A5121" s="9" t="s">
        <v>230</v>
      </c>
      <c r="B5121" s="18" t="s">
        <v>6370</v>
      </c>
      <c r="C5121" s="9" t="s">
        <v>6679</v>
      </c>
      <c r="D5121" s="9" t="s">
        <v>27096</v>
      </c>
      <c r="E5121" s="9"/>
      <c r="F5121" s="9" t="s">
        <v>27094</v>
      </c>
      <c r="G5121" s="9"/>
    </row>
    <row r="5122">
      <c r="A5122" s="9" t="s">
        <v>388</v>
      </c>
      <c r="B5122" s="18" t="s">
        <v>8130</v>
      </c>
      <c r="C5122" s="9" t="s">
        <v>8133</v>
      </c>
      <c r="D5122" s="9" t="s">
        <v>27097</v>
      </c>
      <c r="E5122" s="9"/>
      <c r="F5122" s="9" t="s">
        <v>27098</v>
      </c>
      <c r="G5122" s="9"/>
    </row>
    <row r="5123">
      <c r="A5123" s="67" t="s">
        <v>366</v>
      </c>
    </row>
    <row r="5124">
      <c r="A5124" s="9" t="s">
        <v>230</v>
      </c>
      <c r="B5124" s="18" t="s">
        <v>10504</v>
      </c>
      <c r="C5124" s="9"/>
      <c r="D5124" s="9"/>
      <c r="E5124" s="9"/>
      <c r="F5124" s="9"/>
      <c r="G5124" s="9"/>
    </row>
    <row r="5125">
      <c r="A5125" s="352" t="s">
        <v>27099</v>
      </c>
      <c r="B5125" s="352"/>
      <c r="C5125" s="352"/>
      <c r="D5125" s="352"/>
      <c r="E5125" s="352"/>
      <c r="F5125" s="352"/>
      <c r="G5125" s="352"/>
    </row>
    <row r="5126">
      <c r="A5126" s="9" t="s">
        <v>326</v>
      </c>
      <c r="B5126" s="18" t="s">
        <v>8796</v>
      </c>
      <c r="C5126" s="9" t="s">
        <v>8797</v>
      </c>
      <c r="D5126" s="9" t="s">
        <v>8798</v>
      </c>
      <c r="E5126" s="9" t="s">
        <v>8799</v>
      </c>
      <c r="F5126" s="14" t="s">
        <v>27100</v>
      </c>
      <c r="G5126" s="13"/>
    </row>
    <row r="5127">
      <c r="A5127" s="14" t="s">
        <v>4521</v>
      </c>
      <c r="B5127" s="31" t="s">
        <v>4522</v>
      </c>
      <c r="C5127" s="14" t="s">
        <v>6992</v>
      </c>
      <c r="D5127" s="14" t="s">
        <v>6993</v>
      </c>
      <c r="E5127" s="13"/>
      <c r="F5127" s="13" t="s">
        <v>4506</v>
      </c>
      <c r="G5127" s="13"/>
    </row>
    <row r="5128">
      <c r="A5128" s="13" t="s">
        <v>566</v>
      </c>
      <c r="B5128" s="189" t="s">
        <v>11324</v>
      </c>
      <c r="C5128" s="14" t="s">
        <v>5534</v>
      </c>
      <c r="D5128" s="13" t="s">
        <v>5535</v>
      </c>
      <c r="E5128" s="13"/>
      <c r="F5128" s="13" t="s">
        <v>4506</v>
      </c>
      <c r="G5128" s="13"/>
    </row>
    <row r="5129">
      <c r="A5129" s="14" t="s">
        <v>234</v>
      </c>
      <c r="B5129" s="31" t="s">
        <v>22082</v>
      </c>
      <c r="C5129" s="14" t="s">
        <v>27101</v>
      </c>
      <c r="D5129" s="14" t="s">
        <v>27102</v>
      </c>
      <c r="E5129" s="13"/>
      <c r="F5129" s="14" t="s">
        <v>27103</v>
      </c>
      <c r="G5129" s="13"/>
    </row>
    <row r="5130">
      <c r="A5130" s="1" t="s">
        <v>27104</v>
      </c>
    </row>
    <row r="5131">
      <c r="A5131" s="9" t="s">
        <v>248</v>
      </c>
      <c r="B5131" s="18" t="s">
        <v>9851</v>
      </c>
      <c r="C5131" s="9" t="s">
        <v>4504</v>
      </c>
      <c r="D5131" s="9" t="s">
        <v>7311</v>
      </c>
      <c r="E5131" s="9"/>
      <c r="F5131" s="9" t="s">
        <v>27105</v>
      </c>
      <c r="G5131" s="9"/>
    </row>
    <row r="5132">
      <c r="A5132" s="67" t="s">
        <v>366</v>
      </c>
    </row>
    <row r="5133">
      <c r="A5133" s="9" t="s">
        <v>687</v>
      </c>
      <c r="B5133" s="18" t="s">
        <v>27106</v>
      </c>
      <c r="C5133" s="9"/>
      <c r="D5133" s="9"/>
      <c r="E5133" s="9"/>
      <c r="F5133" s="9"/>
      <c r="G5133" s="9"/>
    </row>
    <row r="5134">
      <c r="A5134" s="9" t="s">
        <v>687</v>
      </c>
      <c r="B5134" s="18" t="s">
        <v>368</v>
      </c>
      <c r="C5134" s="9"/>
      <c r="D5134" s="9"/>
      <c r="E5134" s="9" t="s">
        <v>6548</v>
      </c>
      <c r="F5134" s="9"/>
      <c r="G5134" s="9"/>
    </row>
    <row r="5135">
      <c r="A5135" s="1" t="s">
        <v>27107</v>
      </c>
    </row>
    <row r="5136">
      <c r="A5136" s="9" t="s">
        <v>306</v>
      </c>
      <c r="B5136" s="18" t="s">
        <v>307</v>
      </c>
      <c r="C5136" s="9" t="s">
        <v>11785</v>
      </c>
      <c r="D5136" s="9" t="s">
        <v>27108</v>
      </c>
      <c r="E5136" s="9"/>
      <c r="F5136" s="9" t="s">
        <v>10749</v>
      </c>
      <c r="G5136" s="9"/>
    </row>
    <row r="5137">
      <c r="A5137" s="1" t="s">
        <v>27109</v>
      </c>
    </row>
    <row r="5138">
      <c r="A5138" s="9" t="s">
        <v>248</v>
      </c>
      <c r="B5138" s="18" t="s">
        <v>4908</v>
      </c>
      <c r="C5138" s="9" t="s">
        <v>4233</v>
      </c>
      <c r="D5138" s="9" t="s">
        <v>27110</v>
      </c>
      <c r="E5138" s="9"/>
      <c r="F5138" s="9"/>
      <c r="G5138" s="9"/>
    </row>
    <row r="5139">
      <c r="A5139" s="9" t="s">
        <v>248</v>
      </c>
      <c r="B5139" s="18" t="s">
        <v>4908</v>
      </c>
      <c r="C5139" s="9" t="s">
        <v>4233</v>
      </c>
      <c r="D5139" s="9" t="s">
        <v>6430</v>
      </c>
      <c r="E5139" s="9"/>
      <c r="F5139" s="9"/>
      <c r="G5139" s="9"/>
    </row>
    <row r="5140">
      <c r="A5140" s="9" t="s">
        <v>248</v>
      </c>
      <c r="B5140" s="18" t="s">
        <v>4908</v>
      </c>
      <c r="C5140" s="9" t="s">
        <v>4233</v>
      </c>
      <c r="D5140" s="9" t="s">
        <v>27111</v>
      </c>
      <c r="E5140" s="9"/>
      <c r="F5140" s="9"/>
      <c r="G5140" s="9"/>
    </row>
    <row r="5141">
      <c r="A5141" s="9" t="s">
        <v>248</v>
      </c>
      <c r="B5141" s="18" t="s">
        <v>4908</v>
      </c>
      <c r="C5141" s="9" t="s">
        <v>4513</v>
      </c>
      <c r="D5141" s="9" t="s">
        <v>15915</v>
      </c>
      <c r="E5141" s="9"/>
      <c r="F5141" s="9"/>
      <c r="G5141" s="9"/>
    </row>
    <row r="5142">
      <c r="A5142" s="190" t="s">
        <v>27112</v>
      </c>
    </row>
    <row r="5143">
      <c r="A5143" s="9" t="s">
        <v>4788</v>
      </c>
      <c r="B5143" s="18" t="s">
        <v>6969</v>
      </c>
      <c r="C5143" s="9" t="s">
        <v>2350</v>
      </c>
      <c r="D5143" s="91" t="s">
        <v>9568</v>
      </c>
      <c r="E5143" s="91"/>
      <c r="F5143" s="91" t="s">
        <v>27113</v>
      </c>
      <c r="G5143" s="91"/>
    </row>
    <row r="5144">
      <c r="A5144" s="9" t="s">
        <v>4788</v>
      </c>
      <c r="B5144" s="18" t="s">
        <v>6969</v>
      </c>
      <c r="C5144" s="9" t="s">
        <v>2350</v>
      </c>
      <c r="D5144" s="91" t="s">
        <v>27114</v>
      </c>
      <c r="E5144" s="91"/>
      <c r="F5144" s="91" t="s">
        <v>27115</v>
      </c>
      <c r="G5144" s="91"/>
    </row>
    <row r="5145">
      <c r="A5145" s="9" t="s">
        <v>4788</v>
      </c>
      <c r="B5145" s="18" t="s">
        <v>6969</v>
      </c>
      <c r="C5145" s="9" t="s">
        <v>2350</v>
      </c>
      <c r="D5145" s="91" t="s">
        <v>17289</v>
      </c>
      <c r="E5145" s="91"/>
      <c r="F5145" s="91" t="s">
        <v>27116</v>
      </c>
      <c r="G5145" s="91"/>
    </row>
    <row r="5146">
      <c r="A5146" s="9" t="s">
        <v>4788</v>
      </c>
      <c r="B5146" s="18" t="s">
        <v>6969</v>
      </c>
      <c r="C5146" s="9" t="s">
        <v>2098</v>
      </c>
      <c r="D5146" s="9" t="s">
        <v>7236</v>
      </c>
      <c r="E5146" s="9"/>
      <c r="F5146" s="9" t="s">
        <v>27117</v>
      </c>
      <c r="G5146" s="9"/>
    </row>
    <row r="5147">
      <c r="A5147" s="9" t="s">
        <v>4788</v>
      </c>
      <c r="B5147" s="18" t="s">
        <v>6969</v>
      </c>
      <c r="C5147" s="9" t="s">
        <v>6548</v>
      </c>
      <c r="D5147" s="9" t="s">
        <v>328</v>
      </c>
      <c r="E5147" s="9"/>
      <c r="F5147" s="9" t="s">
        <v>27118</v>
      </c>
      <c r="G5147" s="9"/>
    </row>
    <row r="5148">
      <c r="A5148" s="9" t="s">
        <v>4788</v>
      </c>
      <c r="B5148" s="18" t="s">
        <v>6969</v>
      </c>
      <c r="C5148" s="9" t="s">
        <v>9572</v>
      </c>
      <c r="D5148" s="9" t="s">
        <v>27119</v>
      </c>
      <c r="E5148" s="9"/>
      <c r="F5148" s="9" t="s">
        <v>27120</v>
      </c>
      <c r="G5148" s="9"/>
    </row>
    <row r="5149">
      <c r="A5149" s="9" t="s">
        <v>316</v>
      </c>
      <c r="B5149" s="18" t="s">
        <v>1446</v>
      </c>
      <c r="C5149" s="9" t="s">
        <v>27121</v>
      </c>
      <c r="D5149" s="9" t="s">
        <v>27122</v>
      </c>
      <c r="E5149" s="9"/>
      <c r="F5149" s="9" t="s">
        <v>27123</v>
      </c>
      <c r="G5149" s="9"/>
    </row>
    <row r="5150">
      <c r="A5150" s="9" t="s">
        <v>316</v>
      </c>
      <c r="B5150" s="18" t="s">
        <v>1446</v>
      </c>
      <c r="C5150" s="9" t="s">
        <v>15768</v>
      </c>
      <c r="D5150" s="91" t="s">
        <v>15769</v>
      </c>
      <c r="E5150" s="91"/>
      <c r="F5150" s="91" t="s">
        <v>27124</v>
      </c>
      <c r="G5150" s="91"/>
    </row>
    <row r="5151">
      <c r="A5151" s="9" t="s">
        <v>316</v>
      </c>
      <c r="B5151" s="18" t="s">
        <v>1446</v>
      </c>
      <c r="C5151" s="9" t="s">
        <v>27125</v>
      </c>
      <c r="D5151" s="9" t="s">
        <v>27126</v>
      </c>
      <c r="E5151" s="9"/>
      <c r="F5151" s="9" t="s">
        <v>27127</v>
      </c>
      <c r="G5151" s="9"/>
    </row>
    <row r="5152">
      <c r="A5152" s="9" t="s">
        <v>316</v>
      </c>
      <c r="B5152" s="18" t="s">
        <v>4517</v>
      </c>
      <c r="C5152" s="9" t="s">
        <v>7788</v>
      </c>
      <c r="D5152" s="9" t="s">
        <v>7789</v>
      </c>
      <c r="E5152" s="9"/>
      <c r="F5152" s="9" t="s">
        <v>27123</v>
      </c>
      <c r="G5152" s="9"/>
    </row>
    <row r="5153">
      <c r="A5153" s="9" t="s">
        <v>4659</v>
      </c>
      <c r="B5153" s="18" t="s">
        <v>6085</v>
      </c>
      <c r="C5153" s="9" t="s">
        <v>16266</v>
      </c>
      <c r="D5153" s="9" t="s">
        <v>6654</v>
      </c>
      <c r="E5153" s="9"/>
      <c r="F5153" s="9" t="s">
        <v>4255</v>
      </c>
      <c r="G5153" s="9"/>
    </row>
    <row r="5154">
      <c r="A5154" s="9" t="s">
        <v>248</v>
      </c>
      <c r="B5154" s="18" t="s">
        <v>4908</v>
      </c>
      <c r="C5154" s="9" t="s">
        <v>4233</v>
      </c>
      <c r="D5154" s="9" t="s">
        <v>11742</v>
      </c>
      <c r="E5154" s="91"/>
      <c r="F5154" s="91" t="s">
        <v>27128</v>
      </c>
      <c r="G5154" s="91"/>
    </row>
    <row r="5155">
      <c r="A5155" s="9" t="s">
        <v>248</v>
      </c>
      <c r="B5155" s="18" t="s">
        <v>4908</v>
      </c>
      <c r="C5155" s="9" t="s">
        <v>4513</v>
      </c>
      <c r="D5155" s="9" t="s">
        <v>7301</v>
      </c>
      <c r="E5155" s="91"/>
      <c r="F5155" s="91" t="s">
        <v>27129</v>
      </c>
      <c r="G5155" s="91"/>
    </row>
    <row r="5156">
      <c r="A5156" s="9" t="s">
        <v>248</v>
      </c>
      <c r="B5156" s="18" t="s">
        <v>4908</v>
      </c>
      <c r="C5156" s="9" t="s">
        <v>4513</v>
      </c>
      <c r="D5156" s="9" t="s">
        <v>15915</v>
      </c>
      <c r="E5156" s="91"/>
      <c r="F5156" s="91" t="s">
        <v>27130</v>
      </c>
      <c r="G5156" s="91"/>
    </row>
    <row r="5157">
      <c r="A5157" s="9" t="s">
        <v>248</v>
      </c>
      <c r="B5157" s="18" t="s">
        <v>4908</v>
      </c>
      <c r="C5157" s="9" t="s">
        <v>4513</v>
      </c>
      <c r="D5157" s="9" t="s">
        <v>27131</v>
      </c>
      <c r="E5157" s="91"/>
      <c r="F5157" s="9" t="s">
        <v>27117</v>
      </c>
      <c r="G5157" s="91"/>
    </row>
    <row r="5158">
      <c r="A5158" s="9" t="s">
        <v>248</v>
      </c>
      <c r="B5158" s="18" t="s">
        <v>4908</v>
      </c>
      <c r="C5158" s="9" t="s">
        <v>4913</v>
      </c>
      <c r="D5158" s="9" t="s">
        <v>11767</v>
      </c>
      <c r="E5158" s="9"/>
      <c r="F5158" s="9" t="s">
        <v>27127</v>
      </c>
      <c r="G5158" s="9"/>
    </row>
    <row r="5159">
      <c r="A5159" s="9" t="s">
        <v>248</v>
      </c>
      <c r="B5159" s="18" t="s">
        <v>4908</v>
      </c>
      <c r="C5159" s="9" t="s">
        <v>4913</v>
      </c>
      <c r="D5159" s="9" t="s">
        <v>6439</v>
      </c>
      <c r="E5159" s="91"/>
      <c r="F5159" s="91" t="s">
        <v>27132</v>
      </c>
      <c r="G5159" s="91"/>
    </row>
    <row r="5160">
      <c r="A5160" s="60" t="s">
        <v>366</v>
      </c>
    </row>
    <row r="5161">
      <c r="A5161" s="9" t="s">
        <v>368</v>
      </c>
      <c r="B5161" s="18" t="s">
        <v>368</v>
      </c>
      <c r="C5161" s="9"/>
      <c r="D5161" s="9"/>
      <c r="E5161" s="91" t="s">
        <v>9445</v>
      </c>
      <c r="F5161" s="91" t="s">
        <v>27123</v>
      </c>
      <c r="G5161" s="91"/>
    </row>
    <row r="5162">
      <c r="A5162" s="9" t="s">
        <v>368</v>
      </c>
      <c r="B5162" s="18" t="s">
        <v>368</v>
      </c>
      <c r="C5162" s="9"/>
      <c r="D5162" s="9"/>
      <c r="E5162" s="91" t="s">
        <v>6548</v>
      </c>
      <c r="F5162" s="91" t="s">
        <v>27133</v>
      </c>
      <c r="G5162" s="91"/>
    </row>
    <row r="5163">
      <c r="A5163" s="9" t="s">
        <v>368</v>
      </c>
      <c r="B5163" s="18" t="s">
        <v>368</v>
      </c>
      <c r="C5163" s="9"/>
      <c r="D5163" s="9"/>
      <c r="E5163" s="91" t="s">
        <v>3697</v>
      </c>
      <c r="F5163" s="91" t="s">
        <v>27123</v>
      </c>
      <c r="G5163" s="91"/>
    </row>
    <row r="5164">
      <c r="A5164" s="1" t="s">
        <v>27134</v>
      </c>
    </row>
    <row r="5165">
      <c r="A5165" s="154" t="s">
        <v>316</v>
      </c>
      <c r="B5165" s="18" t="s">
        <v>6224</v>
      </c>
      <c r="C5165" s="9" t="s">
        <v>6240</v>
      </c>
      <c r="D5165" s="91" t="s">
        <v>13300</v>
      </c>
      <c r="E5165" s="91"/>
      <c r="F5165" s="91" t="s">
        <v>27135</v>
      </c>
      <c r="G5165" s="91"/>
    </row>
    <row r="5166">
      <c r="A5166" s="154" t="s">
        <v>316</v>
      </c>
      <c r="B5166" s="18" t="s">
        <v>6023</v>
      </c>
      <c r="C5166" s="9" t="s">
        <v>27136</v>
      </c>
      <c r="D5166" s="91" t="s">
        <v>27137</v>
      </c>
      <c r="E5166" s="91"/>
      <c r="F5166" s="91" t="s">
        <v>27138</v>
      </c>
      <c r="G5166" s="91"/>
    </row>
    <row r="5167">
      <c r="A5167" s="154" t="s">
        <v>316</v>
      </c>
      <c r="B5167" s="18" t="s">
        <v>6023</v>
      </c>
      <c r="C5167" s="9" t="s">
        <v>27139</v>
      </c>
      <c r="D5167" s="91" t="s">
        <v>27140</v>
      </c>
      <c r="E5167" s="91"/>
      <c r="F5167" s="91" t="s">
        <v>27138</v>
      </c>
      <c r="G5167" s="91"/>
    </row>
    <row r="5168">
      <c r="A5168" s="154" t="s">
        <v>316</v>
      </c>
      <c r="B5168" s="18" t="s">
        <v>6023</v>
      </c>
      <c r="C5168" s="9" t="s">
        <v>27141</v>
      </c>
      <c r="D5168" s="91" t="s">
        <v>27142</v>
      </c>
      <c r="E5168" s="91"/>
      <c r="F5168" s="91" t="s">
        <v>27138</v>
      </c>
      <c r="G5168" s="91"/>
    </row>
    <row r="5169">
      <c r="A5169" s="154" t="s">
        <v>326</v>
      </c>
      <c r="B5169" s="18" t="s">
        <v>1215</v>
      </c>
      <c r="C5169" s="9" t="s">
        <v>1496</v>
      </c>
      <c r="D5169" s="91" t="s">
        <v>1497</v>
      </c>
      <c r="E5169" s="91"/>
      <c r="F5169" s="91" t="s">
        <v>27143</v>
      </c>
      <c r="G5169" s="91"/>
    </row>
    <row r="5170">
      <c r="A5170" s="154" t="s">
        <v>671</v>
      </c>
      <c r="B5170" s="18" t="s">
        <v>13841</v>
      </c>
      <c r="C5170" s="9" t="s">
        <v>915</v>
      </c>
      <c r="D5170" s="91" t="s">
        <v>15025</v>
      </c>
      <c r="E5170" s="91"/>
      <c r="F5170" s="91" t="s">
        <v>27143</v>
      </c>
      <c r="G5170" s="91"/>
    </row>
    <row r="5171">
      <c r="A5171" s="154" t="s">
        <v>671</v>
      </c>
      <c r="B5171" s="18" t="s">
        <v>13841</v>
      </c>
      <c r="C5171" s="9" t="s">
        <v>673</v>
      </c>
      <c r="D5171" s="91" t="s">
        <v>10703</v>
      </c>
      <c r="E5171" s="91"/>
      <c r="F5171" s="91" t="s">
        <v>27143</v>
      </c>
      <c r="G5171" s="91"/>
    </row>
    <row r="5172">
      <c r="A5172" s="154" t="s">
        <v>230</v>
      </c>
      <c r="B5172" s="18" t="s">
        <v>6370</v>
      </c>
      <c r="C5172" s="9" t="s">
        <v>244</v>
      </c>
      <c r="D5172" s="91" t="s">
        <v>20656</v>
      </c>
      <c r="E5172" s="91"/>
      <c r="F5172" s="91" t="s">
        <v>27144</v>
      </c>
      <c r="G5172" s="91"/>
    </row>
    <row r="5173">
      <c r="A5173" s="154" t="s">
        <v>230</v>
      </c>
      <c r="B5173" s="18" t="s">
        <v>6370</v>
      </c>
      <c r="C5173" s="9" t="s">
        <v>6384</v>
      </c>
      <c r="D5173" s="91" t="s">
        <v>27145</v>
      </c>
      <c r="E5173" s="91"/>
      <c r="F5173" s="91" t="s">
        <v>27146</v>
      </c>
      <c r="G5173" s="91"/>
    </row>
    <row r="5174">
      <c r="A5174" s="154" t="s">
        <v>230</v>
      </c>
      <c r="B5174" s="18" t="s">
        <v>6370</v>
      </c>
      <c r="C5174" s="9" t="s">
        <v>6384</v>
      </c>
      <c r="D5174" s="91" t="s">
        <v>27147</v>
      </c>
      <c r="E5174" s="91"/>
      <c r="F5174" s="91" t="s">
        <v>27148</v>
      </c>
      <c r="G5174" s="91"/>
    </row>
    <row r="5175">
      <c r="A5175" s="154" t="s">
        <v>230</v>
      </c>
      <c r="B5175" s="18" t="s">
        <v>6370</v>
      </c>
      <c r="C5175" s="9" t="s">
        <v>6396</v>
      </c>
      <c r="D5175" s="91" t="s">
        <v>27149</v>
      </c>
      <c r="E5175" s="91"/>
      <c r="F5175" s="91"/>
      <c r="G5175" s="91"/>
    </row>
    <row r="5176">
      <c r="A5176" s="154" t="s">
        <v>230</v>
      </c>
      <c r="B5176" s="18" t="s">
        <v>10504</v>
      </c>
      <c r="C5176" s="9" t="s">
        <v>244</v>
      </c>
      <c r="D5176" s="91" t="s">
        <v>27150</v>
      </c>
      <c r="E5176" s="91"/>
      <c r="F5176" s="91" t="s">
        <v>27138</v>
      </c>
      <c r="G5176" s="91"/>
    </row>
    <row r="5177">
      <c r="A5177" s="154" t="s">
        <v>248</v>
      </c>
      <c r="B5177" s="18" t="s">
        <v>16996</v>
      </c>
      <c r="C5177" s="9" t="s">
        <v>6842</v>
      </c>
      <c r="D5177" s="91" t="s">
        <v>8102</v>
      </c>
      <c r="E5177" s="91"/>
      <c r="F5177" s="91" t="s">
        <v>27151</v>
      </c>
      <c r="G5177" s="91"/>
    </row>
    <row r="5178">
      <c r="A5178" s="154" t="s">
        <v>988</v>
      </c>
      <c r="B5178" s="18" t="s">
        <v>6513</v>
      </c>
      <c r="C5178" s="9" t="s">
        <v>27152</v>
      </c>
      <c r="D5178" s="91" t="s">
        <v>27153</v>
      </c>
      <c r="E5178" s="91" t="s">
        <v>27154</v>
      </c>
      <c r="F5178" s="91" t="s">
        <v>27155</v>
      </c>
      <c r="G5178" s="91"/>
    </row>
    <row r="5179">
      <c r="A5179" s="154" t="s">
        <v>1035</v>
      </c>
      <c r="B5179" s="18" t="s">
        <v>27156</v>
      </c>
      <c r="C5179" s="9" t="s">
        <v>27157</v>
      </c>
      <c r="D5179" s="91" t="s">
        <v>27158</v>
      </c>
      <c r="E5179" s="91" t="s">
        <v>14063</v>
      </c>
      <c r="F5179" s="91"/>
      <c r="G5179" s="91"/>
    </row>
    <row r="5180">
      <c r="A5180" s="154" t="s">
        <v>234</v>
      </c>
      <c r="B5180" s="18" t="s">
        <v>625</v>
      </c>
      <c r="C5180" s="9" t="s">
        <v>13911</v>
      </c>
      <c r="D5180" s="9" t="s">
        <v>630</v>
      </c>
      <c r="E5180" s="91" t="s">
        <v>27159</v>
      </c>
      <c r="F5180" s="91"/>
      <c r="G5180" s="91"/>
    </row>
    <row r="5181">
      <c r="A5181" s="67" t="s">
        <v>366</v>
      </c>
    </row>
    <row r="5182">
      <c r="A5182" s="154" t="s">
        <v>316</v>
      </c>
      <c r="B5182" s="18" t="s">
        <v>6224</v>
      </c>
      <c r="C5182" s="9"/>
      <c r="D5182" s="91"/>
      <c r="E5182" s="91"/>
      <c r="F5182" s="91" t="s">
        <v>27160</v>
      </c>
      <c r="G5182" s="91"/>
    </row>
    <row r="5183">
      <c r="A5183" s="154" t="s">
        <v>248</v>
      </c>
      <c r="B5183" s="18" t="s">
        <v>4908</v>
      </c>
      <c r="C5183" s="9"/>
      <c r="D5183" s="91"/>
      <c r="E5183" s="91"/>
      <c r="F5183" s="91"/>
      <c r="G5183" s="91"/>
    </row>
    <row r="5184">
      <c r="A5184" s="154" t="s">
        <v>368</v>
      </c>
      <c r="B5184" s="18" t="s">
        <v>368</v>
      </c>
      <c r="C5184" s="9"/>
      <c r="D5184" s="91"/>
      <c r="E5184" s="91" t="s">
        <v>6548</v>
      </c>
      <c r="F5184" s="91" t="s">
        <v>27161</v>
      </c>
      <c r="G5184" s="91"/>
    </row>
    <row r="5185">
      <c r="A5185" s="1" t="s">
        <v>27162</v>
      </c>
    </row>
    <row r="5186">
      <c r="A5186" s="154" t="s">
        <v>316</v>
      </c>
      <c r="B5186" s="18" t="s">
        <v>4517</v>
      </c>
      <c r="C5186" s="154" t="s">
        <v>27163</v>
      </c>
      <c r="D5186" s="154" t="s">
        <v>27164</v>
      </c>
      <c r="E5186" s="154"/>
      <c r="F5186" s="728" t="s">
        <v>27165</v>
      </c>
      <c r="G5186" s="154"/>
    </row>
    <row r="5187">
      <c r="A5187" s="9" t="s">
        <v>248</v>
      </c>
      <c r="B5187" s="18" t="s">
        <v>4908</v>
      </c>
      <c r="C5187" s="9"/>
      <c r="D5187" s="9"/>
      <c r="E5187" s="9" t="s">
        <v>5607</v>
      </c>
      <c r="F5187" s="9" t="s">
        <v>27166</v>
      </c>
      <c r="G5187" s="9"/>
    </row>
    <row r="5188">
      <c r="A5188" s="9" t="s">
        <v>566</v>
      </c>
      <c r="B5188" s="18" t="s">
        <v>11324</v>
      </c>
      <c r="C5188" s="154"/>
      <c r="D5188" s="154"/>
      <c r="E5188" s="154" t="s">
        <v>2010</v>
      </c>
      <c r="F5188" s="154" t="s">
        <v>27167</v>
      </c>
      <c r="G5188" s="154"/>
    </row>
    <row r="5189">
      <c r="A5189" s="9" t="s">
        <v>566</v>
      </c>
      <c r="B5189" s="18" t="s">
        <v>11324</v>
      </c>
      <c r="C5189" s="154"/>
      <c r="D5189" s="154"/>
      <c r="E5189" s="154" t="s">
        <v>10247</v>
      </c>
      <c r="F5189" s="154" t="s">
        <v>27168</v>
      </c>
      <c r="G5189" s="154"/>
    </row>
    <row r="5190">
      <c r="A5190" s="9" t="s">
        <v>566</v>
      </c>
      <c r="B5190" s="18" t="s">
        <v>11324</v>
      </c>
      <c r="C5190" s="9"/>
      <c r="D5190" s="9"/>
      <c r="E5190" s="9" t="s">
        <v>27169</v>
      </c>
      <c r="F5190" s="9" t="s">
        <v>27079</v>
      </c>
      <c r="G5190" s="9"/>
    </row>
    <row r="5191">
      <c r="A5191" s="9" t="s">
        <v>566</v>
      </c>
      <c r="B5191" s="18" t="s">
        <v>11324</v>
      </c>
      <c r="C5191" s="9" t="s">
        <v>5523</v>
      </c>
      <c r="D5191" s="9" t="s">
        <v>266</v>
      </c>
      <c r="E5191" s="9"/>
      <c r="F5191" s="9"/>
      <c r="G5191" s="9"/>
    </row>
    <row r="5192">
      <c r="A5192" s="1" t="s">
        <v>27170</v>
      </c>
    </row>
    <row r="5193">
      <c r="A5193" s="9" t="s">
        <v>566</v>
      </c>
      <c r="B5193" s="18" t="s">
        <v>11324</v>
      </c>
      <c r="C5193" s="9" t="s">
        <v>5523</v>
      </c>
      <c r="D5193" s="9" t="s">
        <v>266</v>
      </c>
      <c r="E5193" s="9"/>
      <c r="F5193" s="9" t="s">
        <v>27171</v>
      </c>
      <c r="G5193" s="9"/>
    </row>
    <row r="5194">
      <c r="A5194" s="1" t="s">
        <v>27172</v>
      </c>
    </row>
    <row r="5195">
      <c r="A5195" s="9" t="s">
        <v>326</v>
      </c>
      <c r="B5195" s="18" t="s">
        <v>658</v>
      </c>
      <c r="C5195" s="9" t="s">
        <v>1249</v>
      </c>
      <c r="D5195" s="91" t="s">
        <v>1522</v>
      </c>
      <c r="E5195" s="91"/>
      <c r="F5195" s="91" t="s">
        <v>4799</v>
      </c>
      <c r="G5195" s="91"/>
    </row>
    <row r="5196">
      <c r="A5196" s="9" t="s">
        <v>687</v>
      </c>
      <c r="B5196" s="18" t="s">
        <v>688</v>
      </c>
      <c r="C5196" s="9" t="s">
        <v>689</v>
      </c>
      <c r="D5196" s="91" t="s">
        <v>27173</v>
      </c>
      <c r="E5196" s="91"/>
      <c r="F5196" s="91" t="s">
        <v>11888</v>
      </c>
      <c r="G5196" s="91"/>
    </row>
    <row r="5197">
      <c r="A5197" s="9" t="s">
        <v>687</v>
      </c>
      <c r="B5197" s="18" t="s">
        <v>688</v>
      </c>
      <c r="C5197" s="9" t="s">
        <v>689</v>
      </c>
      <c r="D5197" s="91" t="s">
        <v>962</v>
      </c>
      <c r="E5197" s="91"/>
      <c r="F5197" s="91" t="s">
        <v>27174</v>
      </c>
      <c r="G5197" s="91"/>
    </row>
    <row r="5198">
      <c r="A5198" s="9" t="s">
        <v>687</v>
      </c>
      <c r="B5198" s="18" t="s">
        <v>688</v>
      </c>
      <c r="C5198" s="9" t="s">
        <v>9989</v>
      </c>
      <c r="D5198" s="91" t="s">
        <v>27175</v>
      </c>
      <c r="E5198" s="91"/>
      <c r="F5198" s="91" t="s">
        <v>11894</v>
      </c>
      <c r="G5198" s="91"/>
    </row>
    <row r="5199">
      <c r="A5199" s="9" t="s">
        <v>248</v>
      </c>
      <c r="B5199" s="18" t="s">
        <v>4496</v>
      </c>
      <c r="C5199" s="9" t="s">
        <v>4497</v>
      </c>
      <c r="D5199" s="91" t="s">
        <v>17433</v>
      </c>
      <c r="E5199" s="91"/>
      <c r="F5199" s="91" t="s">
        <v>27176</v>
      </c>
      <c r="G5199" s="91"/>
    </row>
    <row r="5200">
      <c r="A5200" s="9" t="s">
        <v>248</v>
      </c>
      <c r="B5200" s="18" t="s">
        <v>6821</v>
      </c>
      <c r="C5200" s="10" t="s">
        <v>6842</v>
      </c>
      <c r="D5200" s="10" t="s">
        <v>27177</v>
      </c>
      <c r="E5200" s="91" t="s">
        <v>6227</v>
      </c>
      <c r="F5200" s="91" t="s">
        <v>4799</v>
      </c>
      <c r="G5200" s="91"/>
    </row>
    <row r="5201">
      <c r="A5201" s="67" t="s">
        <v>366</v>
      </c>
    </row>
    <row r="5202">
      <c r="A5202" s="9" t="s">
        <v>326</v>
      </c>
      <c r="B5202" s="18" t="s">
        <v>658</v>
      </c>
      <c r="C5202" s="9"/>
      <c r="D5202" s="91"/>
      <c r="E5202" s="91" t="s">
        <v>3697</v>
      </c>
      <c r="F5202" s="91" t="s">
        <v>27178</v>
      </c>
      <c r="G5202" s="91"/>
    </row>
    <row r="5203">
      <c r="A5203" s="9" t="s">
        <v>326</v>
      </c>
      <c r="B5203" s="18" t="s">
        <v>857</v>
      </c>
      <c r="C5203" s="9"/>
      <c r="D5203" s="91"/>
      <c r="E5203" s="91"/>
      <c r="F5203" s="91"/>
      <c r="G5203" s="91"/>
    </row>
    <row r="5204">
      <c r="A5204" s="190" t="s">
        <v>27179</v>
      </c>
    </row>
    <row r="5205">
      <c r="A5205" s="348" t="s">
        <v>27180</v>
      </c>
      <c r="B5205" s="4"/>
      <c r="C5205" s="4"/>
      <c r="D5205" s="4"/>
      <c r="E5205" s="4"/>
      <c r="F5205" s="4"/>
      <c r="G5205" s="23"/>
    </row>
    <row r="5206">
      <c r="A5206" s="9" t="s">
        <v>316</v>
      </c>
      <c r="B5206" s="18" t="s">
        <v>1446</v>
      </c>
      <c r="C5206" s="9" t="s">
        <v>10487</v>
      </c>
      <c r="D5206" s="91" t="s">
        <v>9633</v>
      </c>
      <c r="E5206" s="91"/>
      <c r="F5206" s="91" t="s">
        <v>27181</v>
      </c>
      <c r="G5206" s="91"/>
    </row>
    <row r="5207">
      <c r="A5207" s="9" t="s">
        <v>316</v>
      </c>
      <c r="B5207" s="18" t="s">
        <v>4517</v>
      </c>
      <c r="C5207" s="9" t="s">
        <v>12096</v>
      </c>
      <c r="D5207" s="9" t="s">
        <v>27182</v>
      </c>
      <c r="E5207" s="91"/>
      <c r="F5207" s="91"/>
      <c r="G5207" s="91"/>
    </row>
    <row r="5208">
      <c r="A5208" s="9" t="s">
        <v>316</v>
      </c>
      <c r="B5208" s="18" t="s">
        <v>4517</v>
      </c>
      <c r="C5208" s="9" t="s">
        <v>7792</v>
      </c>
      <c r="D5208" s="9" t="s">
        <v>6263</v>
      </c>
      <c r="E5208" s="91"/>
      <c r="F5208" s="91" t="s">
        <v>27183</v>
      </c>
      <c r="G5208" s="91"/>
    </row>
    <row r="5209">
      <c r="A5209" s="9" t="s">
        <v>316</v>
      </c>
      <c r="B5209" s="18" t="s">
        <v>4517</v>
      </c>
      <c r="C5209" s="9" t="s">
        <v>6265</v>
      </c>
      <c r="D5209" s="9" t="s">
        <v>6266</v>
      </c>
      <c r="E5209" s="91"/>
      <c r="F5209" s="91"/>
      <c r="G5209" s="91"/>
    </row>
    <row r="5210">
      <c r="A5210" s="9" t="s">
        <v>4540</v>
      </c>
      <c r="B5210" s="18" t="s">
        <v>6019</v>
      </c>
      <c r="C5210" s="9" t="s">
        <v>4542</v>
      </c>
      <c r="D5210" s="9" t="s">
        <v>6639</v>
      </c>
      <c r="E5210" s="91" t="s">
        <v>12007</v>
      </c>
      <c r="F5210" s="91" t="s">
        <v>27184</v>
      </c>
      <c r="G5210" s="91"/>
    </row>
    <row r="5211">
      <c r="A5211" s="9" t="s">
        <v>230</v>
      </c>
      <c r="B5211" s="18" t="s">
        <v>6662</v>
      </c>
      <c r="C5211" s="9" t="s">
        <v>244</v>
      </c>
      <c r="D5211" s="9" t="s">
        <v>20656</v>
      </c>
      <c r="E5211" s="91"/>
      <c r="F5211" s="91" t="s">
        <v>27185</v>
      </c>
      <c r="G5211" s="91"/>
    </row>
    <row r="5212">
      <c r="A5212" s="9" t="s">
        <v>230</v>
      </c>
      <c r="B5212" s="18" t="s">
        <v>6662</v>
      </c>
      <c r="C5212" s="9" t="s">
        <v>6384</v>
      </c>
      <c r="D5212" s="9" t="s">
        <v>27186</v>
      </c>
      <c r="E5212" s="91"/>
      <c r="F5212" s="91" t="s">
        <v>27187</v>
      </c>
      <c r="G5212" s="91"/>
    </row>
    <row r="5213">
      <c r="A5213" s="9" t="s">
        <v>230</v>
      </c>
      <c r="B5213" s="18" t="s">
        <v>6662</v>
      </c>
      <c r="C5213" s="9" t="s">
        <v>6384</v>
      </c>
      <c r="D5213" s="9" t="s">
        <v>27188</v>
      </c>
      <c r="E5213" s="91"/>
      <c r="F5213" s="91" t="s">
        <v>27189</v>
      </c>
      <c r="G5213" s="91"/>
    </row>
    <row r="5214">
      <c r="A5214" s="9" t="s">
        <v>230</v>
      </c>
      <c r="B5214" s="18" t="s">
        <v>6662</v>
      </c>
      <c r="C5214" s="9" t="s">
        <v>6396</v>
      </c>
      <c r="D5214" s="9" t="s">
        <v>27190</v>
      </c>
      <c r="E5214" s="91"/>
      <c r="F5214" s="91" t="s">
        <v>27191</v>
      </c>
      <c r="G5214" s="91"/>
    </row>
    <row r="5215">
      <c r="A5215" s="9" t="s">
        <v>988</v>
      </c>
      <c r="B5215" s="18" t="s">
        <v>6147</v>
      </c>
      <c r="C5215" s="154" t="s">
        <v>6729</v>
      </c>
      <c r="D5215" s="9" t="s">
        <v>6149</v>
      </c>
      <c r="E5215" s="9" t="s">
        <v>6573</v>
      </c>
      <c r="F5215" s="91" t="s">
        <v>27192</v>
      </c>
      <c r="G5215" s="91"/>
    </row>
    <row r="5216">
      <c r="A5216" s="67" t="s">
        <v>366</v>
      </c>
    </row>
    <row r="5217">
      <c r="A5217" s="9" t="s">
        <v>11991</v>
      </c>
      <c r="B5217" s="18" t="s">
        <v>26787</v>
      </c>
      <c r="C5217" s="9"/>
      <c r="D5217" s="91" t="s">
        <v>27193</v>
      </c>
      <c r="E5217" s="91" t="s">
        <v>27194</v>
      </c>
      <c r="F5217" s="91" t="s">
        <v>11296</v>
      </c>
      <c r="G5217" s="91"/>
    </row>
    <row r="5218">
      <c r="A5218" s="1" t="s">
        <v>27195</v>
      </c>
    </row>
    <row r="5219">
      <c r="A5219" s="9" t="s">
        <v>326</v>
      </c>
      <c r="B5219" s="18" t="s">
        <v>658</v>
      </c>
      <c r="C5219" s="9"/>
      <c r="D5219" s="9" t="s">
        <v>1525</v>
      </c>
      <c r="E5219" s="9"/>
      <c r="F5219" s="9" t="s">
        <v>27196</v>
      </c>
      <c r="G5219" s="9"/>
    </row>
    <row r="5220">
      <c r="A5220" s="9" t="s">
        <v>388</v>
      </c>
      <c r="B5220" s="18" t="s">
        <v>1010</v>
      </c>
      <c r="C5220" s="9" t="s">
        <v>1371</v>
      </c>
      <c r="D5220" s="9" t="s">
        <v>18703</v>
      </c>
      <c r="E5220" s="9"/>
      <c r="F5220" s="9" t="s">
        <v>27197</v>
      </c>
      <c r="G5220" s="9"/>
    </row>
    <row r="5221">
      <c r="A5221" s="9" t="s">
        <v>388</v>
      </c>
      <c r="B5221" s="18" t="s">
        <v>1010</v>
      </c>
      <c r="C5221" s="9" t="s">
        <v>1371</v>
      </c>
      <c r="D5221" s="9" t="s">
        <v>27198</v>
      </c>
      <c r="E5221" s="9"/>
      <c r="F5221" s="9" t="s">
        <v>27199</v>
      </c>
      <c r="G5221" s="9"/>
    </row>
    <row r="5222">
      <c r="A5222" s="9" t="s">
        <v>388</v>
      </c>
      <c r="B5222" s="18" t="s">
        <v>1010</v>
      </c>
      <c r="C5222" s="9" t="s">
        <v>1371</v>
      </c>
      <c r="D5222" s="9" t="s">
        <v>27200</v>
      </c>
      <c r="E5222" s="9" t="s">
        <v>4695</v>
      </c>
      <c r="F5222" s="9" t="s">
        <v>27201</v>
      </c>
      <c r="G5222" s="9"/>
    </row>
    <row r="5223">
      <c r="A5223" s="9" t="s">
        <v>388</v>
      </c>
      <c r="B5223" s="18" t="s">
        <v>1010</v>
      </c>
      <c r="C5223" s="9" t="s">
        <v>1371</v>
      </c>
      <c r="D5223" s="9" t="s">
        <v>27202</v>
      </c>
      <c r="E5223" s="9"/>
      <c r="F5223" s="9" t="s">
        <v>27197</v>
      </c>
      <c r="G5223" s="9"/>
    </row>
    <row r="5224">
      <c r="A5224" s="67" t="s">
        <v>366</v>
      </c>
    </row>
    <row r="5225">
      <c r="A5225" s="9" t="s">
        <v>687</v>
      </c>
      <c r="B5225" s="18" t="s">
        <v>693</v>
      </c>
      <c r="C5225" s="9"/>
      <c r="D5225" s="9"/>
      <c r="E5225" s="9"/>
      <c r="F5225" s="9"/>
      <c r="G5225" s="9"/>
    </row>
    <row r="5226">
      <c r="A5226" s="9" t="s">
        <v>388</v>
      </c>
      <c r="B5226" s="18" t="s">
        <v>1006</v>
      </c>
      <c r="C5226" s="9"/>
      <c r="D5226" s="9"/>
      <c r="E5226" s="9"/>
      <c r="F5226" s="9"/>
      <c r="G5226" s="9"/>
    </row>
    <row r="5227">
      <c r="A5227" s="9" t="s">
        <v>1402</v>
      </c>
      <c r="B5227" s="18" t="s">
        <v>1403</v>
      </c>
      <c r="C5227" s="9"/>
      <c r="D5227" s="9"/>
      <c r="E5227" s="9"/>
      <c r="F5227" s="9" t="s">
        <v>27203</v>
      </c>
      <c r="G5227" s="9"/>
    </row>
    <row r="5228">
      <c r="A5228" s="1" t="s">
        <v>27204</v>
      </c>
    </row>
    <row r="5229">
      <c r="A5229" s="154" t="s">
        <v>10828</v>
      </c>
      <c r="B5229" s="18" t="s">
        <v>14962</v>
      </c>
      <c r="C5229" s="154" t="s">
        <v>27205</v>
      </c>
      <c r="D5229" s="154" t="s">
        <v>27206</v>
      </c>
      <c r="E5229" s="154"/>
      <c r="F5229" s="154" t="s">
        <v>27207</v>
      </c>
      <c r="G5229" s="154"/>
    </row>
    <row r="5230">
      <c r="A5230" s="154" t="s">
        <v>10828</v>
      </c>
      <c r="B5230" s="18" t="s">
        <v>14962</v>
      </c>
      <c r="C5230" s="154" t="s">
        <v>27208</v>
      </c>
      <c r="D5230" s="154" t="s">
        <v>27209</v>
      </c>
      <c r="E5230" s="154"/>
      <c r="F5230" s="154" t="s">
        <v>27207</v>
      </c>
      <c r="G5230" s="154"/>
    </row>
    <row r="5231">
      <c r="A5231" s="154" t="s">
        <v>1035</v>
      </c>
      <c r="B5231" s="18" t="s">
        <v>13699</v>
      </c>
      <c r="C5231" s="154" t="s">
        <v>27210</v>
      </c>
      <c r="D5231" s="154" t="s">
        <v>12301</v>
      </c>
      <c r="E5231" s="154"/>
      <c r="F5231" s="154" t="s">
        <v>27207</v>
      </c>
      <c r="G5231" s="154"/>
    </row>
    <row r="5232">
      <c r="A5232" s="1" t="s">
        <v>27211</v>
      </c>
    </row>
    <row r="5233">
      <c r="A5233" s="704" t="s">
        <v>326</v>
      </c>
      <c r="B5233" s="18" t="s">
        <v>2009</v>
      </c>
      <c r="C5233" s="704" t="s">
        <v>27212</v>
      </c>
      <c r="D5233" s="704" t="s">
        <v>27213</v>
      </c>
      <c r="E5233" s="704"/>
      <c r="F5233" s="704" t="s">
        <v>27214</v>
      </c>
      <c r="G5233" s="704"/>
    </row>
    <row r="5234">
      <c r="A5234" s="704" t="s">
        <v>230</v>
      </c>
      <c r="B5234" s="18" t="s">
        <v>10504</v>
      </c>
      <c r="C5234" s="704" t="s">
        <v>244</v>
      </c>
      <c r="D5234" s="704" t="s">
        <v>13574</v>
      </c>
      <c r="E5234" s="704"/>
      <c r="F5234" s="704" t="s">
        <v>27215</v>
      </c>
      <c r="G5234" s="704"/>
    </row>
    <row r="5235">
      <c r="A5235" s="704" t="s">
        <v>230</v>
      </c>
      <c r="B5235" s="18" t="s">
        <v>10504</v>
      </c>
      <c r="C5235" s="704" t="s">
        <v>6391</v>
      </c>
      <c r="D5235" s="704" t="s">
        <v>13583</v>
      </c>
      <c r="E5235" s="704"/>
      <c r="F5235" s="704" t="s">
        <v>27216</v>
      </c>
      <c r="G5235" s="704"/>
    </row>
    <row r="5236">
      <c r="A5236" s="704" t="s">
        <v>230</v>
      </c>
      <c r="B5236" s="18" t="s">
        <v>10504</v>
      </c>
      <c r="C5236" s="704" t="s">
        <v>6396</v>
      </c>
      <c r="D5236" s="704" t="s">
        <v>27217</v>
      </c>
      <c r="E5236" s="704"/>
      <c r="F5236" s="704" t="s">
        <v>27215</v>
      </c>
      <c r="G5236" s="704"/>
    </row>
    <row r="5237">
      <c r="A5237" s="704" t="s">
        <v>230</v>
      </c>
      <c r="B5237" s="18" t="s">
        <v>6370</v>
      </c>
      <c r="C5237" s="704" t="s">
        <v>244</v>
      </c>
      <c r="D5237" s="704" t="s">
        <v>7825</v>
      </c>
      <c r="E5237" s="704"/>
      <c r="F5237" s="704" t="s">
        <v>27215</v>
      </c>
      <c r="G5237" s="704"/>
    </row>
    <row r="5238">
      <c r="A5238" s="704" t="s">
        <v>678</v>
      </c>
      <c r="B5238" s="18" t="s">
        <v>7415</v>
      </c>
      <c r="C5238" s="704" t="s">
        <v>27218</v>
      </c>
      <c r="D5238" s="704" t="s">
        <v>27219</v>
      </c>
      <c r="E5238" s="704"/>
      <c r="F5238" s="704" t="s">
        <v>27220</v>
      </c>
      <c r="G5238" s="704"/>
    </row>
    <row r="5239">
      <c r="A5239" s="704" t="s">
        <v>687</v>
      </c>
      <c r="B5239" s="18" t="s">
        <v>693</v>
      </c>
      <c r="C5239" s="704" t="s">
        <v>1585</v>
      </c>
      <c r="D5239" s="704" t="s">
        <v>1588</v>
      </c>
      <c r="E5239" s="704"/>
      <c r="F5239" s="704" t="s">
        <v>27220</v>
      </c>
      <c r="G5239" s="704"/>
    </row>
    <row r="5240">
      <c r="A5240" s="704" t="s">
        <v>687</v>
      </c>
      <c r="B5240" s="18" t="s">
        <v>693</v>
      </c>
      <c r="C5240" s="704" t="s">
        <v>1585</v>
      </c>
      <c r="D5240" s="704" t="s">
        <v>1592</v>
      </c>
      <c r="E5240" s="704"/>
      <c r="F5240" s="704" t="s">
        <v>27220</v>
      </c>
      <c r="G5240" s="704"/>
    </row>
    <row r="5241">
      <c r="A5241" s="704" t="s">
        <v>248</v>
      </c>
      <c r="B5241" s="18" t="s">
        <v>16996</v>
      </c>
      <c r="C5241" s="704" t="s">
        <v>6842</v>
      </c>
      <c r="D5241" s="704" t="s">
        <v>7076</v>
      </c>
      <c r="E5241" s="704"/>
      <c r="F5241" s="704" t="s">
        <v>27221</v>
      </c>
      <c r="G5241" s="704"/>
    </row>
    <row r="5242">
      <c r="A5242" s="704" t="s">
        <v>248</v>
      </c>
      <c r="B5242" s="18" t="s">
        <v>16996</v>
      </c>
      <c r="C5242" s="704" t="s">
        <v>6842</v>
      </c>
      <c r="D5242" s="704" t="s">
        <v>27222</v>
      </c>
      <c r="E5242" s="704"/>
      <c r="F5242" s="704" t="s">
        <v>27221</v>
      </c>
      <c r="G5242" s="704"/>
    </row>
    <row r="5243">
      <c r="A5243" s="704" t="s">
        <v>248</v>
      </c>
      <c r="B5243" s="18" t="s">
        <v>16996</v>
      </c>
      <c r="C5243" s="704" t="s">
        <v>6842</v>
      </c>
      <c r="D5243" s="704" t="s">
        <v>6856</v>
      </c>
      <c r="E5243" s="704"/>
      <c r="F5243" s="704" t="s">
        <v>27223</v>
      </c>
      <c r="G5243" s="704"/>
    </row>
    <row r="5244">
      <c r="A5244" s="704" t="s">
        <v>248</v>
      </c>
      <c r="B5244" s="18" t="s">
        <v>16996</v>
      </c>
      <c r="C5244" s="704" t="s">
        <v>6842</v>
      </c>
      <c r="D5244" s="704" t="s">
        <v>27224</v>
      </c>
      <c r="E5244" s="704"/>
      <c r="F5244" s="704" t="s">
        <v>27223</v>
      </c>
      <c r="G5244" s="704"/>
    </row>
    <row r="5245">
      <c r="A5245" s="704" t="s">
        <v>388</v>
      </c>
      <c r="B5245" s="18" t="s">
        <v>1006</v>
      </c>
      <c r="C5245" s="704" t="s">
        <v>2106</v>
      </c>
      <c r="D5245" s="704" t="s">
        <v>3314</v>
      </c>
      <c r="E5245" s="704"/>
      <c r="F5245" s="704" t="s">
        <v>27225</v>
      </c>
      <c r="G5245" s="704"/>
    </row>
    <row r="5246">
      <c r="A5246" s="704" t="s">
        <v>388</v>
      </c>
      <c r="B5246" s="18" t="s">
        <v>1010</v>
      </c>
      <c r="C5246" s="704" t="s">
        <v>1371</v>
      </c>
      <c r="D5246" s="704" t="s">
        <v>2163</v>
      </c>
      <c r="E5246" s="704"/>
      <c r="F5246" s="704" t="s">
        <v>27226</v>
      </c>
      <c r="G5246" s="704"/>
    </row>
    <row r="5247">
      <c r="A5247" s="704" t="s">
        <v>388</v>
      </c>
      <c r="B5247" s="18" t="s">
        <v>1392</v>
      </c>
      <c r="C5247" s="704" t="s">
        <v>27227</v>
      </c>
      <c r="D5247" s="704" t="s">
        <v>27228</v>
      </c>
      <c r="E5247" s="704"/>
      <c r="F5247" s="704" t="s">
        <v>27229</v>
      </c>
      <c r="G5247" s="704"/>
    </row>
    <row r="5248">
      <c r="A5248" s="729" t="s">
        <v>1402</v>
      </c>
      <c r="B5248" s="189" t="s">
        <v>1403</v>
      </c>
      <c r="C5248" s="704" t="s">
        <v>1404</v>
      </c>
      <c r="D5248" s="729" t="s">
        <v>1407</v>
      </c>
      <c r="E5248" s="704"/>
      <c r="F5248" s="704" t="s">
        <v>27230</v>
      </c>
      <c r="G5248" s="704"/>
    </row>
    <row r="5249">
      <c r="A5249" s="704" t="s">
        <v>566</v>
      </c>
      <c r="B5249" s="18" t="s">
        <v>7555</v>
      </c>
      <c r="C5249" s="704" t="s">
        <v>5523</v>
      </c>
      <c r="D5249" s="704" t="s">
        <v>27231</v>
      </c>
      <c r="E5249" s="704"/>
      <c r="F5249" s="704" t="s">
        <v>27232</v>
      </c>
      <c r="G5249" s="704"/>
    </row>
    <row r="5250">
      <c r="A5250" s="704" t="s">
        <v>566</v>
      </c>
      <c r="B5250" s="18" t="s">
        <v>7555</v>
      </c>
      <c r="C5250" s="704" t="s">
        <v>5523</v>
      </c>
      <c r="D5250" s="704" t="s">
        <v>27233</v>
      </c>
      <c r="E5250" s="704"/>
      <c r="F5250" s="704" t="s">
        <v>27234</v>
      </c>
      <c r="G5250" s="704"/>
    </row>
    <row r="5251">
      <c r="A5251" s="704" t="s">
        <v>566</v>
      </c>
      <c r="B5251" s="18" t="s">
        <v>7555</v>
      </c>
      <c r="C5251" s="704" t="s">
        <v>5523</v>
      </c>
      <c r="D5251" s="704" t="s">
        <v>27235</v>
      </c>
      <c r="E5251" s="704"/>
      <c r="F5251" s="704" t="s">
        <v>27236</v>
      </c>
      <c r="G5251" s="704"/>
    </row>
    <row r="5252">
      <c r="A5252" s="704" t="s">
        <v>566</v>
      </c>
      <c r="B5252" s="18" t="s">
        <v>7555</v>
      </c>
      <c r="C5252" s="704" t="s">
        <v>5523</v>
      </c>
      <c r="D5252" s="704" t="s">
        <v>27237</v>
      </c>
      <c r="E5252" s="704"/>
      <c r="F5252" s="704" t="s">
        <v>27236</v>
      </c>
      <c r="G5252" s="704"/>
    </row>
    <row r="5253">
      <c r="A5253" s="704" t="s">
        <v>566</v>
      </c>
      <c r="B5253" s="18" t="s">
        <v>7555</v>
      </c>
      <c r="C5253" s="704" t="s">
        <v>5523</v>
      </c>
      <c r="D5253" s="704" t="s">
        <v>27238</v>
      </c>
      <c r="E5253" s="704"/>
      <c r="F5253" s="704" t="s">
        <v>27220</v>
      </c>
      <c r="G5253" s="704"/>
    </row>
    <row r="5254">
      <c r="A5254" s="67" t="s">
        <v>366</v>
      </c>
    </row>
    <row r="5255">
      <c r="A5255" s="704" t="s">
        <v>326</v>
      </c>
      <c r="B5255" s="18" t="s">
        <v>658</v>
      </c>
      <c r="C5255" s="704"/>
      <c r="D5255" s="704"/>
      <c r="E5255" s="704"/>
      <c r="F5255" s="704" t="s">
        <v>27239</v>
      </c>
      <c r="G5255" s="704"/>
    </row>
    <row r="5256">
      <c r="A5256" s="1" t="s">
        <v>27240</v>
      </c>
    </row>
    <row r="5257">
      <c r="A5257" s="704" t="s">
        <v>4788</v>
      </c>
      <c r="B5257" s="18" t="s">
        <v>5289</v>
      </c>
      <c r="C5257" s="704" t="s">
        <v>27241</v>
      </c>
      <c r="D5257" s="704" t="s">
        <v>27242</v>
      </c>
      <c r="E5257" s="704" t="s">
        <v>27243</v>
      </c>
      <c r="F5257" s="704" t="s">
        <v>27244</v>
      </c>
      <c r="G5257" s="704"/>
    </row>
    <row r="5258">
      <c r="A5258" s="704" t="s">
        <v>4788</v>
      </c>
      <c r="B5258" s="18" t="s">
        <v>5289</v>
      </c>
      <c r="C5258" s="704" t="s">
        <v>21069</v>
      </c>
      <c r="D5258" s="704" t="s">
        <v>27245</v>
      </c>
      <c r="E5258" s="704"/>
      <c r="F5258" s="704"/>
      <c r="G5258" s="704"/>
    </row>
    <row r="5259">
      <c r="A5259" s="704" t="s">
        <v>4788</v>
      </c>
      <c r="B5259" s="18" t="s">
        <v>5289</v>
      </c>
      <c r="C5259" s="704" t="s">
        <v>21069</v>
      </c>
      <c r="D5259" s="704" t="s">
        <v>1592</v>
      </c>
      <c r="E5259" s="704"/>
      <c r="F5259" s="704" t="s">
        <v>1401</v>
      </c>
      <c r="G5259" s="704"/>
    </row>
    <row r="5260">
      <c r="A5260" s="704" t="s">
        <v>4788</v>
      </c>
      <c r="B5260" s="18" t="s">
        <v>5289</v>
      </c>
      <c r="C5260" s="704" t="s">
        <v>27246</v>
      </c>
      <c r="D5260" s="704" t="s">
        <v>720</v>
      </c>
      <c r="E5260" s="704"/>
      <c r="F5260" s="704"/>
      <c r="G5260" s="704"/>
    </row>
    <row r="5261">
      <c r="A5261" s="704" t="s">
        <v>4788</v>
      </c>
      <c r="B5261" s="18" t="s">
        <v>5289</v>
      </c>
      <c r="C5261" s="704" t="s">
        <v>27246</v>
      </c>
      <c r="D5261" s="704" t="s">
        <v>27247</v>
      </c>
      <c r="E5261" s="704"/>
      <c r="F5261" s="704" t="s">
        <v>1401</v>
      </c>
      <c r="G5261" s="704"/>
    </row>
    <row r="5262">
      <c r="A5262" s="704" t="s">
        <v>326</v>
      </c>
      <c r="B5262" s="18" t="s">
        <v>658</v>
      </c>
      <c r="C5262" s="704" t="s">
        <v>10807</v>
      </c>
      <c r="D5262" s="704" t="s">
        <v>1238</v>
      </c>
      <c r="E5262" s="704"/>
      <c r="F5262" s="704" t="s">
        <v>27248</v>
      </c>
      <c r="G5262" s="704"/>
    </row>
    <row r="5263">
      <c r="A5263" s="190" t="s">
        <v>27249</v>
      </c>
    </row>
    <row r="5264">
      <c r="A5264" s="704" t="s">
        <v>230</v>
      </c>
      <c r="B5264" s="18" t="s">
        <v>10504</v>
      </c>
      <c r="C5264" s="704" t="s">
        <v>244</v>
      </c>
      <c r="D5264" s="704" t="s">
        <v>27250</v>
      </c>
      <c r="E5264" s="704"/>
      <c r="F5264" s="704" t="s">
        <v>27251</v>
      </c>
      <c r="G5264" s="704"/>
    </row>
    <row r="5265">
      <c r="A5265" s="704" t="s">
        <v>687</v>
      </c>
      <c r="B5265" s="18" t="s">
        <v>693</v>
      </c>
      <c r="C5265" s="704"/>
      <c r="D5265" s="704" t="s">
        <v>720</v>
      </c>
      <c r="E5265" s="704"/>
      <c r="F5265" s="704" t="s">
        <v>27252</v>
      </c>
      <c r="G5265" s="704"/>
    </row>
    <row r="5266">
      <c r="A5266" s="704" t="s">
        <v>687</v>
      </c>
      <c r="B5266" s="18" t="s">
        <v>693</v>
      </c>
      <c r="C5266" s="704"/>
      <c r="D5266" s="704" t="s">
        <v>2073</v>
      </c>
      <c r="E5266" s="704"/>
      <c r="F5266" s="704" t="s">
        <v>27253</v>
      </c>
      <c r="G5266" s="704"/>
    </row>
    <row r="5267">
      <c r="A5267" s="704" t="s">
        <v>687</v>
      </c>
      <c r="B5267" s="18" t="s">
        <v>693</v>
      </c>
      <c r="C5267" s="704" t="s">
        <v>1634</v>
      </c>
      <c r="D5267" s="704" t="s">
        <v>985</v>
      </c>
      <c r="E5267" s="704"/>
      <c r="F5267" s="704" t="s">
        <v>27254</v>
      </c>
      <c r="G5267" s="704"/>
    </row>
    <row r="5268">
      <c r="A5268" s="704" t="s">
        <v>1016</v>
      </c>
      <c r="B5268" s="18" t="s">
        <v>1733</v>
      </c>
      <c r="C5268" s="704"/>
      <c r="D5268" s="704" t="s">
        <v>1865</v>
      </c>
      <c r="E5268" s="704"/>
      <c r="F5268" s="704" t="s">
        <v>6599</v>
      </c>
      <c r="G5268" s="704"/>
    </row>
    <row r="5269">
      <c r="A5269" s="67" t="s">
        <v>366</v>
      </c>
    </row>
    <row r="5270">
      <c r="A5270" s="704" t="s">
        <v>1016</v>
      </c>
      <c r="B5270" s="18" t="s">
        <v>27255</v>
      </c>
      <c r="C5270" s="704"/>
      <c r="D5270" s="704"/>
      <c r="E5270" s="704"/>
      <c r="F5270" s="704"/>
      <c r="G5270" s="704"/>
    </row>
    <row r="5271">
      <c r="A5271" s="352" t="s">
        <v>27256</v>
      </c>
    </row>
    <row r="5272">
      <c r="A5272" s="704" t="s">
        <v>566</v>
      </c>
      <c r="B5272" s="18" t="s">
        <v>11324</v>
      </c>
      <c r="C5272" s="730" t="s">
        <v>5549</v>
      </c>
      <c r="D5272" s="730" t="s">
        <v>27257</v>
      </c>
      <c r="E5272" s="704"/>
      <c r="F5272" s="704" t="s">
        <v>5727</v>
      </c>
      <c r="G5272" s="704"/>
    </row>
    <row r="5273">
      <c r="A5273" s="704" t="s">
        <v>566</v>
      </c>
      <c r="B5273" s="18" t="s">
        <v>11324</v>
      </c>
      <c r="C5273" s="730" t="s">
        <v>5523</v>
      </c>
      <c r="D5273" s="730" t="s">
        <v>5651</v>
      </c>
      <c r="E5273" s="704"/>
      <c r="F5273" s="704" t="s">
        <v>27258</v>
      </c>
      <c r="G5273" s="704"/>
    </row>
    <row r="5274">
      <c r="A5274" s="704" t="s">
        <v>566</v>
      </c>
      <c r="B5274" s="18" t="s">
        <v>11324</v>
      </c>
      <c r="C5274" s="730" t="s">
        <v>5523</v>
      </c>
      <c r="D5274" s="730" t="s">
        <v>5658</v>
      </c>
      <c r="E5274" s="704" t="s">
        <v>27259</v>
      </c>
      <c r="F5274" s="704" t="s">
        <v>4506</v>
      </c>
      <c r="G5274" s="704"/>
    </row>
    <row r="5275">
      <c r="A5275" s="67" t="s">
        <v>366</v>
      </c>
    </row>
    <row r="5276">
      <c r="A5276" s="704" t="s">
        <v>248</v>
      </c>
      <c r="B5276" s="18" t="s">
        <v>8201</v>
      </c>
      <c r="C5276" s="730"/>
      <c r="D5276" s="730"/>
      <c r="E5276" s="704"/>
      <c r="F5276" s="704"/>
      <c r="G5276" s="704"/>
    </row>
    <row r="5277">
      <c r="A5277" s="190" t="s">
        <v>27260</v>
      </c>
    </row>
    <row r="5278">
      <c r="A5278" s="154" t="s">
        <v>248</v>
      </c>
      <c r="B5278" s="18" t="s">
        <v>8201</v>
      </c>
      <c r="C5278" s="154" t="s">
        <v>6703</v>
      </c>
      <c r="D5278" s="154" t="s">
        <v>8087</v>
      </c>
      <c r="E5278" s="154"/>
      <c r="F5278" s="728" t="s">
        <v>27261</v>
      </c>
      <c r="G5278" s="154"/>
    </row>
    <row r="5279">
      <c r="A5279" s="154" t="s">
        <v>248</v>
      </c>
      <c r="B5279" s="18" t="s">
        <v>8201</v>
      </c>
      <c r="C5279" s="154" t="s">
        <v>6703</v>
      </c>
      <c r="D5279" s="154" t="s">
        <v>9844</v>
      </c>
      <c r="E5279" s="154"/>
      <c r="F5279" s="154" t="s">
        <v>27262</v>
      </c>
      <c r="G5279" s="154"/>
    </row>
    <row r="5280">
      <c r="A5280" s="154" t="s">
        <v>248</v>
      </c>
      <c r="B5280" s="18" t="s">
        <v>8201</v>
      </c>
      <c r="C5280" s="154" t="s">
        <v>6703</v>
      </c>
      <c r="D5280" s="154" t="s">
        <v>7001</v>
      </c>
      <c r="E5280" s="154"/>
      <c r="F5280" s="728" t="s">
        <v>27263</v>
      </c>
      <c r="G5280" s="154"/>
    </row>
    <row r="5281">
      <c r="A5281" s="154" t="s">
        <v>248</v>
      </c>
      <c r="B5281" s="18" t="s">
        <v>8201</v>
      </c>
      <c r="C5281" s="154" t="s">
        <v>6842</v>
      </c>
      <c r="D5281" s="154" t="s">
        <v>27264</v>
      </c>
      <c r="E5281" s="154"/>
      <c r="F5281" s="728" t="s">
        <v>27265</v>
      </c>
      <c r="G5281" s="154"/>
    </row>
    <row r="5282">
      <c r="A5282" s="154" t="s">
        <v>248</v>
      </c>
      <c r="B5282" s="18" t="s">
        <v>8201</v>
      </c>
      <c r="C5282" s="154" t="s">
        <v>6462</v>
      </c>
      <c r="D5282" s="154" t="s">
        <v>27266</v>
      </c>
      <c r="E5282" s="154"/>
      <c r="F5282" s="728" t="s">
        <v>27267</v>
      </c>
      <c r="G5282" s="154"/>
    </row>
    <row r="5283">
      <c r="A5283" s="9" t="s">
        <v>988</v>
      </c>
      <c r="B5283" s="18" t="s">
        <v>6147</v>
      </c>
      <c r="C5283" s="154" t="s">
        <v>6729</v>
      </c>
      <c r="D5283" s="9" t="s">
        <v>6149</v>
      </c>
      <c r="E5283" s="9" t="s">
        <v>6573</v>
      </c>
      <c r="F5283" s="9" t="s">
        <v>27268</v>
      </c>
      <c r="G5283" s="19"/>
    </row>
    <row r="5284">
      <c r="A5284" s="154" t="s">
        <v>1016</v>
      </c>
      <c r="B5284" s="18" t="s">
        <v>1017</v>
      </c>
      <c r="C5284" s="154" t="s">
        <v>1018</v>
      </c>
      <c r="D5284" s="154" t="s">
        <v>11211</v>
      </c>
      <c r="E5284" s="154"/>
      <c r="F5284" s="731" t="s">
        <v>27269</v>
      </c>
      <c r="G5284" s="154"/>
    </row>
    <row r="5285">
      <c r="A5285" s="154" t="s">
        <v>1016</v>
      </c>
      <c r="B5285" s="18" t="s">
        <v>1017</v>
      </c>
      <c r="C5285" s="154" t="s">
        <v>1018</v>
      </c>
      <c r="D5285" s="154" t="s">
        <v>1812</v>
      </c>
      <c r="E5285" s="154"/>
      <c r="F5285" s="732" t="s">
        <v>152</v>
      </c>
      <c r="G5285" s="154"/>
    </row>
    <row r="5286">
      <c r="A5286" s="154" t="s">
        <v>1016</v>
      </c>
      <c r="B5286" s="18" t="s">
        <v>1017</v>
      </c>
      <c r="C5286" s="154" t="s">
        <v>1018</v>
      </c>
      <c r="D5286" s="154" t="s">
        <v>27270</v>
      </c>
      <c r="E5286" s="154"/>
      <c r="F5286" s="154" t="s">
        <v>27271</v>
      </c>
      <c r="G5286" s="154"/>
    </row>
    <row r="5287">
      <c r="A5287" s="154" t="s">
        <v>1016</v>
      </c>
      <c r="B5287" s="18" t="s">
        <v>1017</v>
      </c>
      <c r="C5287" s="154" t="s">
        <v>1018</v>
      </c>
      <c r="D5287" s="154" t="s">
        <v>27272</v>
      </c>
      <c r="E5287" s="154"/>
      <c r="F5287" s="154" t="s">
        <v>27273</v>
      </c>
      <c r="G5287" s="154"/>
    </row>
    <row r="5288">
      <c r="A5288" s="154" t="s">
        <v>1016</v>
      </c>
      <c r="B5288" s="18" t="s">
        <v>1017</v>
      </c>
      <c r="C5288" s="154" t="s">
        <v>1018</v>
      </c>
      <c r="D5288" s="154" t="s">
        <v>1815</v>
      </c>
      <c r="E5288" s="154"/>
      <c r="F5288" s="731" t="s">
        <v>27274</v>
      </c>
      <c r="G5288" s="154"/>
    </row>
    <row r="5289">
      <c r="A5289" s="154" t="s">
        <v>1016</v>
      </c>
      <c r="B5289" s="18" t="s">
        <v>1017</v>
      </c>
      <c r="C5289" s="154" t="s">
        <v>1018</v>
      </c>
      <c r="D5289" s="154" t="s">
        <v>27275</v>
      </c>
      <c r="E5289" s="154"/>
      <c r="F5289" s="154" t="s">
        <v>27276</v>
      </c>
      <c r="G5289" s="154"/>
    </row>
    <row r="5290">
      <c r="A5290" s="154" t="s">
        <v>1016</v>
      </c>
      <c r="B5290" s="18" t="s">
        <v>1017</v>
      </c>
      <c r="C5290" s="154" t="s">
        <v>1018</v>
      </c>
      <c r="D5290" s="154" t="s">
        <v>1819</v>
      </c>
      <c r="E5290" s="154"/>
      <c r="F5290" s="154" t="s">
        <v>27277</v>
      </c>
      <c r="G5290" s="154"/>
    </row>
    <row r="5291">
      <c r="A5291" s="154" t="s">
        <v>1016</v>
      </c>
      <c r="B5291" s="18" t="s">
        <v>1017</v>
      </c>
      <c r="C5291" s="154" t="s">
        <v>1018</v>
      </c>
      <c r="D5291" s="154" t="s">
        <v>2286</v>
      </c>
      <c r="E5291" s="154"/>
      <c r="F5291" s="154" t="s">
        <v>27278</v>
      </c>
      <c r="G5291" s="154"/>
    </row>
    <row r="5292">
      <c r="A5292" s="154" t="s">
        <v>1016</v>
      </c>
      <c r="B5292" s="18" t="s">
        <v>1017</v>
      </c>
      <c r="C5292" s="154" t="s">
        <v>1018</v>
      </c>
      <c r="D5292" s="154" t="s">
        <v>1822</v>
      </c>
      <c r="E5292" s="154"/>
      <c r="F5292" s="154" t="s">
        <v>27279</v>
      </c>
      <c r="G5292" s="154"/>
    </row>
    <row r="5293">
      <c r="A5293" s="154" t="s">
        <v>1016</v>
      </c>
      <c r="B5293" s="18" t="s">
        <v>1017</v>
      </c>
      <c r="C5293" s="154" t="s">
        <v>1018</v>
      </c>
      <c r="D5293" s="154" t="s">
        <v>27280</v>
      </c>
      <c r="E5293" s="154"/>
      <c r="F5293" s="154" t="s">
        <v>27281</v>
      </c>
      <c r="G5293" s="154"/>
    </row>
    <row r="5294">
      <c r="A5294" s="154" t="s">
        <v>1016</v>
      </c>
      <c r="B5294" s="18" t="s">
        <v>1017</v>
      </c>
      <c r="C5294" s="154" t="s">
        <v>1018</v>
      </c>
      <c r="D5294" s="154" t="s">
        <v>27282</v>
      </c>
      <c r="E5294" s="154"/>
      <c r="F5294" s="732" t="s">
        <v>152</v>
      </c>
      <c r="G5294" s="154"/>
    </row>
    <row r="5295">
      <c r="A5295" s="154" t="s">
        <v>1016</v>
      </c>
      <c r="B5295" s="18" t="s">
        <v>1017</v>
      </c>
      <c r="C5295" s="154" t="s">
        <v>1018</v>
      </c>
      <c r="D5295" s="154" t="s">
        <v>27283</v>
      </c>
      <c r="E5295" s="154"/>
      <c r="F5295" s="154" t="s">
        <v>27273</v>
      </c>
      <c r="G5295" s="154"/>
    </row>
    <row r="5296">
      <c r="A5296" s="154" t="s">
        <v>1016</v>
      </c>
      <c r="B5296" s="18" t="s">
        <v>1017</v>
      </c>
      <c r="C5296" s="154" t="s">
        <v>1018</v>
      </c>
      <c r="D5296" s="154" t="s">
        <v>27284</v>
      </c>
      <c r="E5296" s="154"/>
      <c r="F5296" s="154" t="s">
        <v>27285</v>
      </c>
      <c r="G5296" s="154"/>
    </row>
    <row r="5297">
      <c r="A5297" s="154" t="s">
        <v>1016</v>
      </c>
      <c r="B5297" s="18" t="s">
        <v>1017</v>
      </c>
      <c r="C5297" s="154" t="s">
        <v>1018</v>
      </c>
      <c r="D5297" s="154" t="s">
        <v>27286</v>
      </c>
      <c r="E5297" s="154"/>
      <c r="F5297" s="154" t="s">
        <v>27287</v>
      </c>
      <c r="G5297" s="154"/>
    </row>
    <row r="5298">
      <c r="A5298" s="154" t="s">
        <v>1016</v>
      </c>
      <c r="B5298" s="18" t="s">
        <v>1017</v>
      </c>
      <c r="C5298" s="154" t="s">
        <v>1018</v>
      </c>
      <c r="D5298" s="154" t="s">
        <v>27288</v>
      </c>
      <c r="E5298" s="154"/>
      <c r="F5298" s="154" t="s">
        <v>27289</v>
      </c>
      <c r="G5298" s="154"/>
    </row>
    <row r="5299">
      <c r="A5299" s="154" t="s">
        <v>1016</v>
      </c>
      <c r="B5299" s="18" t="s">
        <v>1017</v>
      </c>
      <c r="C5299" s="154" t="s">
        <v>1018</v>
      </c>
      <c r="D5299" s="154" t="s">
        <v>27290</v>
      </c>
      <c r="E5299" s="154"/>
      <c r="F5299" s="154" t="s">
        <v>27271</v>
      </c>
      <c r="G5299" s="154"/>
    </row>
    <row r="5300">
      <c r="A5300" s="154" t="s">
        <v>1016</v>
      </c>
      <c r="B5300" s="18" t="s">
        <v>1017</v>
      </c>
      <c r="C5300" s="154" t="s">
        <v>1018</v>
      </c>
      <c r="D5300" s="154" t="s">
        <v>1826</v>
      </c>
      <c r="E5300" s="154"/>
      <c r="F5300" s="732" t="s">
        <v>152</v>
      </c>
      <c r="G5300" s="154"/>
    </row>
    <row r="5301">
      <c r="A5301" s="154" t="s">
        <v>1016</v>
      </c>
      <c r="B5301" s="18" t="s">
        <v>1017</v>
      </c>
      <c r="C5301" s="154" t="s">
        <v>1018</v>
      </c>
      <c r="D5301" s="154" t="s">
        <v>27291</v>
      </c>
      <c r="E5301" s="154"/>
      <c r="F5301" s="154" t="s">
        <v>27292</v>
      </c>
      <c r="G5301" s="154"/>
    </row>
    <row r="5302">
      <c r="A5302" s="154" t="s">
        <v>1016</v>
      </c>
      <c r="B5302" s="18" t="s">
        <v>1017</v>
      </c>
      <c r="C5302" s="154" t="s">
        <v>1018</v>
      </c>
      <c r="D5302" s="154" t="s">
        <v>2912</v>
      </c>
      <c r="E5302" s="154"/>
      <c r="F5302" s="732" t="s">
        <v>152</v>
      </c>
      <c r="G5302" s="154"/>
    </row>
    <row r="5303">
      <c r="A5303" s="154" t="s">
        <v>1016</v>
      </c>
      <c r="B5303" s="18" t="s">
        <v>1017</v>
      </c>
      <c r="C5303" s="154" t="s">
        <v>1018</v>
      </c>
      <c r="D5303" s="154" t="s">
        <v>1834</v>
      </c>
      <c r="E5303" s="154"/>
      <c r="F5303" s="154" t="s">
        <v>27293</v>
      </c>
      <c r="G5303" s="154"/>
    </row>
    <row r="5304">
      <c r="A5304" s="154" t="s">
        <v>1016</v>
      </c>
      <c r="B5304" s="18" t="s">
        <v>1017</v>
      </c>
      <c r="C5304" s="154" t="s">
        <v>1027</v>
      </c>
      <c r="D5304" s="154" t="s">
        <v>27294</v>
      </c>
      <c r="E5304" s="154"/>
      <c r="F5304" s="154" t="s">
        <v>27295</v>
      </c>
      <c r="G5304" s="154"/>
    </row>
    <row r="5305">
      <c r="A5305" s="154" t="s">
        <v>1016</v>
      </c>
      <c r="B5305" s="18" t="s">
        <v>1017</v>
      </c>
      <c r="C5305" s="154" t="s">
        <v>1027</v>
      </c>
      <c r="D5305" s="154" t="s">
        <v>4654</v>
      </c>
      <c r="E5305" s="154"/>
      <c r="F5305" s="154" t="s">
        <v>27279</v>
      </c>
      <c r="G5305" s="154"/>
    </row>
    <row r="5306">
      <c r="A5306" s="154" t="s">
        <v>1016</v>
      </c>
      <c r="B5306" s="18" t="s">
        <v>1017</v>
      </c>
      <c r="C5306" s="154" t="s">
        <v>1027</v>
      </c>
      <c r="D5306" s="154" t="s">
        <v>8269</v>
      </c>
      <c r="E5306" s="154" t="s">
        <v>8270</v>
      </c>
      <c r="F5306" s="154" t="s">
        <v>27296</v>
      </c>
      <c r="G5306" s="154"/>
    </row>
    <row r="5307">
      <c r="A5307" s="154" t="s">
        <v>1016</v>
      </c>
      <c r="B5307" s="18" t="s">
        <v>1017</v>
      </c>
      <c r="C5307" s="154" t="s">
        <v>1024</v>
      </c>
      <c r="D5307" s="154" t="s">
        <v>27297</v>
      </c>
      <c r="E5307" s="154"/>
      <c r="F5307" s="154" t="s">
        <v>27279</v>
      </c>
      <c r="G5307" s="154"/>
    </row>
    <row r="5308">
      <c r="A5308" s="67" t="s">
        <v>366</v>
      </c>
    </row>
    <row r="5309">
      <c r="A5309" s="154" t="s">
        <v>326</v>
      </c>
      <c r="B5309" s="18" t="s">
        <v>368</v>
      </c>
      <c r="C5309" s="154"/>
      <c r="D5309" s="154"/>
      <c r="E5309" s="154"/>
      <c r="F5309" s="154"/>
      <c r="G5309" s="154"/>
    </row>
    <row r="5310">
      <c r="A5310" s="154" t="s">
        <v>687</v>
      </c>
      <c r="B5310" s="18" t="s">
        <v>693</v>
      </c>
      <c r="C5310" s="154"/>
      <c r="D5310" s="154"/>
      <c r="E5310" s="154"/>
      <c r="F5310" s="154"/>
      <c r="G5310" s="154"/>
    </row>
    <row r="5311">
      <c r="A5311" s="154" t="s">
        <v>388</v>
      </c>
      <c r="B5311" s="18" t="s">
        <v>1006</v>
      </c>
      <c r="C5311" s="154"/>
      <c r="D5311" s="154"/>
      <c r="E5311" s="154"/>
      <c r="F5311" s="154"/>
      <c r="G5311" s="154"/>
    </row>
    <row r="5312">
      <c r="A5312" s="115" t="s">
        <v>27298</v>
      </c>
    </row>
    <row r="5313">
      <c r="A5313" s="154" t="s">
        <v>316</v>
      </c>
      <c r="B5313" s="18" t="s">
        <v>4517</v>
      </c>
      <c r="C5313" s="9" t="s">
        <v>16258</v>
      </c>
      <c r="D5313" s="162" t="s">
        <v>16259</v>
      </c>
      <c r="E5313" s="154" t="s">
        <v>27299</v>
      </c>
      <c r="F5313" s="728"/>
      <c r="G5313" s="154"/>
    </row>
    <row r="5314">
      <c r="A5314" s="154" t="s">
        <v>4540</v>
      </c>
      <c r="B5314" s="18" t="s">
        <v>6343</v>
      </c>
      <c r="C5314" s="9" t="s">
        <v>5469</v>
      </c>
      <c r="D5314" s="162" t="s">
        <v>6344</v>
      </c>
      <c r="E5314" s="154" t="s">
        <v>27300</v>
      </c>
      <c r="F5314" s="728"/>
      <c r="G5314" s="154"/>
    </row>
    <row r="5315">
      <c r="A5315" s="154" t="s">
        <v>6351</v>
      </c>
      <c r="B5315" s="18" t="s">
        <v>6352</v>
      </c>
      <c r="C5315" s="9" t="s">
        <v>6659</v>
      </c>
      <c r="D5315" s="9" t="s">
        <v>6660</v>
      </c>
      <c r="E5315" s="154" t="s">
        <v>27301</v>
      </c>
      <c r="F5315" s="728"/>
      <c r="G5315" s="154"/>
    </row>
    <row r="5316">
      <c r="A5316" s="154" t="s">
        <v>230</v>
      </c>
      <c r="B5316" s="18" t="s">
        <v>4547</v>
      </c>
      <c r="C5316" s="9" t="s">
        <v>4551</v>
      </c>
      <c r="D5316" s="9" t="s">
        <v>6367</v>
      </c>
      <c r="E5316" s="154"/>
      <c r="F5316" s="728"/>
      <c r="G5316" s="154"/>
    </row>
    <row r="5317">
      <c r="A5317" s="154" t="s">
        <v>248</v>
      </c>
      <c r="B5317" s="18" t="s">
        <v>4553</v>
      </c>
      <c r="C5317" s="154" t="s">
        <v>5966</v>
      </c>
      <c r="D5317" s="154" t="s">
        <v>12018</v>
      </c>
      <c r="E5317" s="154" t="s">
        <v>27302</v>
      </c>
      <c r="F5317" s="728"/>
      <c r="G5317" s="154"/>
    </row>
    <row r="5318">
      <c r="A5318" s="154" t="s">
        <v>248</v>
      </c>
      <c r="B5318" s="18" t="s">
        <v>4553</v>
      </c>
      <c r="C5318" s="9" t="s">
        <v>5966</v>
      </c>
      <c r="D5318" s="91" t="s">
        <v>6715</v>
      </c>
      <c r="E5318" s="154" t="s">
        <v>27303</v>
      </c>
      <c r="F5318" s="728"/>
      <c r="G5318" s="154"/>
    </row>
    <row r="5319">
      <c r="A5319" s="154" t="s">
        <v>248</v>
      </c>
      <c r="B5319" s="18" t="s">
        <v>4512</v>
      </c>
      <c r="C5319" s="154" t="s">
        <v>4514</v>
      </c>
      <c r="D5319" s="154" t="s">
        <v>302</v>
      </c>
      <c r="E5319" s="154"/>
      <c r="F5319" s="728"/>
      <c r="G5319" s="154"/>
    </row>
    <row r="5320">
      <c r="A5320" s="9" t="s">
        <v>988</v>
      </c>
      <c r="B5320" s="18" t="s">
        <v>6147</v>
      </c>
      <c r="C5320" s="9" t="s">
        <v>6148</v>
      </c>
      <c r="D5320" s="91" t="s">
        <v>6149</v>
      </c>
      <c r="E5320" s="91" t="s">
        <v>6150</v>
      </c>
      <c r="F5320" s="728"/>
      <c r="G5320" s="154"/>
    </row>
    <row r="5321">
      <c r="A5321" s="154" t="s">
        <v>388</v>
      </c>
      <c r="B5321" s="18" t="s">
        <v>6178</v>
      </c>
      <c r="C5321" s="9" t="s">
        <v>6733</v>
      </c>
      <c r="D5321" s="9" t="s">
        <v>12214</v>
      </c>
      <c r="E5321" s="154" t="s">
        <v>27304</v>
      </c>
      <c r="F5321" s="728"/>
      <c r="G5321" s="154"/>
    </row>
    <row r="5322">
      <c r="A5322" s="154" t="s">
        <v>1016</v>
      </c>
      <c r="B5322" s="18" t="s">
        <v>1017</v>
      </c>
      <c r="C5322" s="154" t="s">
        <v>1018</v>
      </c>
      <c r="D5322" s="728" t="s">
        <v>27305</v>
      </c>
      <c r="E5322" s="154" t="s">
        <v>27306</v>
      </c>
      <c r="F5322" s="728" t="s">
        <v>27307</v>
      </c>
      <c r="G5322" s="154"/>
    </row>
    <row r="5323">
      <c r="A5323" s="67" t="s">
        <v>366</v>
      </c>
    </row>
    <row r="5324">
      <c r="A5324" s="154" t="s">
        <v>368</v>
      </c>
      <c r="B5324" s="18" t="s">
        <v>368</v>
      </c>
      <c r="C5324" s="154"/>
      <c r="D5324" s="154"/>
      <c r="E5324" s="154" t="s">
        <v>27308</v>
      </c>
      <c r="F5324" s="154"/>
      <c r="G5324" s="154"/>
    </row>
    <row r="5325">
      <c r="A5325" s="190" t="s">
        <v>27309</v>
      </c>
    </row>
    <row r="5326">
      <c r="A5326" s="704" t="s">
        <v>10754</v>
      </c>
      <c r="B5326" s="18" t="s">
        <v>10755</v>
      </c>
      <c r="C5326" s="704"/>
      <c r="D5326" s="704"/>
      <c r="E5326" s="704"/>
      <c r="F5326" s="704" t="s">
        <v>27310</v>
      </c>
      <c r="G5326" s="704"/>
    </row>
    <row r="5327">
      <c r="A5327" s="704" t="s">
        <v>316</v>
      </c>
      <c r="B5327" s="18" t="s">
        <v>4803</v>
      </c>
      <c r="C5327" s="704" t="s">
        <v>1446</v>
      </c>
      <c r="D5327" s="704" t="s">
        <v>27311</v>
      </c>
      <c r="E5327" s="704"/>
      <c r="F5327" s="704" t="s">
        <v>27312</v>
      </c>
      <c r="G5327" s="704"/>
    </row>
    <row r="5328">
      <c r="A5328" s="704" t="s">
        <v>326</v>
      </c>
      <c r="B5328" s="18" t="s">
        <v>1215</v>
      </c>
      <c r="C5328" s="704" t="s">
        <v>1216</v>
      </c>
      <c r="D5328" s="704" t="s">
        <v>1217</v>
      </c>
      <c r="E5328" s="704"/>
      <c r="F5328" s="704" t="s">
        <v>27313</v>
      </c>
      <c r="G5328" s="704"/>
    </row>
    <row r="5329">
      <c r="A5329" s="704" t="s">
        <v>326</v>
      </c>
      <c r="B5329" s="18" t="s">
        <v>658</v>
      </c>
      <c r="C5329" s="704" t="s">
        <v>4055</v>
      </c>
      <c r="D5329" s="704" t="s">
        <v>698</v>
      </c>
      <c r="E5329" s="704"/>
      <c r="F5329" s="704" t="s">
        <v>27314</v>
      </c>
      <c r="G5329" s="704"/>
    </row>
    <row r="5330">
      <c r="A5330" s="704" t="s">
        <v>326</v>
      </c>
      <c r="B5330" s="18" t="s">
        <v>658</v>
      </c>
      <c r="C5330" s="704" t="s">
        <v>27315</v>
      </c>
      <c r="D5330" s="704" t="s">
        <v>16494</v>
      </c>
      <c r="E5330" s="704"/>
      <c r="F5330" s="704" t="s">
        <v>6628</v>
      </c>
      <c r="G5330" s="704"/>
    </row>
    <row r="5331">
      <c r="A5331" s="704" t="s">
        <v>230</v>
      </c>
      <c r="B5331" s="18" t="s">
        <v>10504</v>
      </c>
      <c r="C5331" s="704" t="s">
        <v>244</v>
      </c>
      <c r="D5331" s="704" t="s">
        <v>24519</v>
      </c>
      <c r="E5331" s="704"/>
      <c r="F5331" s="704" t="s">
        <v>16544</v>
      </c>
      <c r="G5331" s="704"/>
    </row>
    <row r="5332">
      <c r="A5332" s="704" t="s">
        <v>230</v>
      </c>
      <c r="B5332" s="18" t="s">
        <v>10504</v>
      </c>
      <c r="C5332" s="704" t="s">
        <v>244</v>
      </c>
      <c r="D5332" s="704" t="s">
        <v>27316</v>
      </c>
      <c r="E5332" s="704"/>
      <c r="F5332" s="704" t="s">
        <v>27317</v>
      </c>
      <c r="G5332" s="704"/>
    </row>
    <row r="5333">
      <c r="A5333" s="704" t="s">
        <v>687</v>
      </c>
      <c r="B5333" s="18" t="s">
        <v>693</v>
      </c>
      <c r="C5333" s="704"/>
      <c r="D5333" s="704" t="s">
        <v>956</v>
      </c>
      <c r="E5333" s="704"/>
      <c r="F5333" s="704" t="s">
        <v>27318</v>
      </c>
      <c r="G5333" s="704"/>
    </row>
    <row r="5334">
      <c r="A5334" s="704" t="s">
        <v>687</v>
      </c>
      <c r="B5334" s="18" t="s">
        <v>693</v>
      </c>
      <c r="C5334" s="704"/>
      <c r="D5334" s="704" t="s">
        <v>720</v>
      </c>
      <c r="E5334" s="704"/>
      <c r="F5334" s="704" t="s">
        <v>27319</v>
      </c>
      <c r="G5334" s="704"/>
    </row>
    <row r="5335">
      <c r="A5335" s="704" t="s">
        <v>687</v>
      </c>
      <c r="B5335" s="18" t="s">
        <v>693</v>
      </c>
      <c r="C5335" s="704"/>
      <c r="D5335" s="704" t="s">
        <v>1632</v>
      </c>
      <c r="E5335" s="704"/>
      <c r="F5335" s="704" t="s">
        <v>27320</v>
      </c>
      <c r="G5335" s="704"/>
    </row>
    <row r="5336">
      <c r="A5336" s="704" t="s">
        <v>687</v>
      </c>
      <c r="B5336" s="18" t="s">
        <v>693</v>
      </c>
      <c r="C5336" s="704"/>
      <c r="D5336" s="704" t="s">
        <v>4672</v>
      </c>
      <c r="E5336" s="704"/>
      <c r="F5336" s="704" t="s">
        <v>27320</v>
      </c>
      <c r="G5336" s="704"/>
    </row>
    <row r="5337">
      <c r="A5337" s="704" t="s">
        <v>687</v>
      </c>
      <c r="B5337" s="18" t="s">
        <v>693</v>
      </c>
      <c r="C5337" s="704"/>
      <c r="D5337" s="704" t="s">
        <v>2073</v>
      </c>
      <c r="E5337" s="704"/>
      <c r="F5337" s="704" t="s">
        <v>16544</v>
      </c>
      <c r="G5337" s="704"/>
    </row>
    <row r="5338">
      <c r="A5338" s="704" t="s">
        <v>687</v>
      </c>
      <c r="B5338" s="18" t="s">
        <v>693</v>
      </c>
      <c r="C5338" s="704"/>
      <c r="D5338" s="704" t="s">
        <v>2720</v>
      </c>
      <c r="E5338" s="704"/>
      <c r="F5338" s="704" t="s">
        <v>27317</v>
      </c>
      <c r="G5338" s="704"/>
    </row>
    <row r="5339">
      <c r="A5339" s="704" t="s">
        <v>8275</v>
      </c>
      <c r="B5339" s="18" t="s">
        <v>4836</v>
      </c>
      <c r="C5339" s="704"/>
      <c r="D5339" s="704"/>
      <c r="E5339" s="704" t="s">
        <v>7327</v>
      </c>
      <c r="F5339" s="704" t="s">
        <v>27321</v>
      </c>
      <c r="G5339" s="704"/>
    </row>
    <row r="5340">
      <c r="A5340" s="704" t="s">
        <v>1016</v>
      </c>
      <c r="B5340" s="18" t="s">
        <v>5628</v>
      </c>
      <c r="C5340" s="704" t="s">
        <v>5849</v>
      </c>
      <c r="D5340" s="704" t="s">
        <v>12255</v>
      </c>
      <c r="E5340" s="704"/>
      <c r="F5340" s="704" t="s">
        <v>27322</v>
      </c>
      <c r="G5340" s="704"/>
    </row>
    <row r="5341">
      <c r="A5341" s="67" t="s">
        <v>366</v>
      </c>
    </row>
    <row r="5342">
      <c r="A5342" s="704" t="s">
        <v>326</v>
      </c>
      <c r="B5342" s="18" t="s">
        <v>1206</v>
      </c>
      <c r="C5342" s="704"/>
      <c r="D5342" s="704"/>
      <c r="E5342" s="704" t="s">
        <v>27323</v>
      </c>
      <c r="F5342" s="704" t="s">
        <v>27324</v>
      </c>
      <c r="G5342" s="704"/>
    </row>
    <row r="5343">
      <c r="A5343" s="704" t="s">
        <v>388</v>
      </c>
      <c r="B5343" s="18" t="s">
        <v>1006</v>
      </c>
      <c r="C5343" s="704"/>
      <c r="D5343" s="704"/>
      <c r="E5343" s="704"/>
      <c r="F5343" s="704"/>
      <c r="G5343" s="704"/>
    </row>
    <row r="5344">
      <c r="A5344" s="704" t="s">
        <v>1016</v>
      </c>
      <c r="B5344" s="18" t="s">
        <v>5628</v>
      </c>
      <c r="C5344" s="704"/>
      <c r="D5344" s="704"/>
      <c r="E5344" s="704"/>
      <c r="F5344" s="704" t="s">
        <v>16342</v>
      </c>
      <c r="G5344" s="704"/>
    </row>
    <row r="5345">
      <c r="A5345" s="190" t="s">
        <v>27325</v>
      </c>
    </row>
    <row r="5346">
      <c r="A5346" s="704" t="s">
        <v>326</v>
      </c>
      <c r="B5346" s="18" t="s">
        <v>658</v>
      </c>
      <c r="C5346" s="704" t="s">
        <v>1249</v>
      </c>
      <c r="D5346" s="704" t="s">
        <v>1250</v>
      </c>
      <c r="E5346" s="704"/>
      <c r="F5346" s="704" t="s">
        <v>27326</v>
      </c>
      <c r="G5346" s="704"/>
    </row>
    <row r="5347">
      <c r="A5347" s="704" t="s">
        <v>326</v>
      </c>
      <c r="B5347" s="18" t="s">
        <v>658</v>
      </c>
      <c r="C5347" s="704" t="s">
        <v>872</v>
      </c>
      <c r="D5347" s="704" t="s">
        <v>660</v>
      </c>
      <c r="E5347" s="704"/>
      <c r="F5347" s="704"/>
      <c r="G5347" s="704"/>
    </row>
    <row r="5348">
      <c r="A5348" s="704" t="s">
        <v>1107</v>
      </c>
      <c r="B5348" s="18" t="s">
        <v>1107</v>
      </c>
      <c r="C5348" s="704"/>
      <c r="D5348" s="704" t="s">
        <v>1313</v>
      </c>
      <c r="E5348" s="704"/>
      <c r="F5348" s="704" t="s">
        <v>27327</v>
      </c>
      <c r="G5348" s="704"/>
    </row>
    <row r="5349">
      <c r="A5349" s="704" t="s">
        <v>1107</v>
      </c>
      <c r="B5349" s="18" t="s">
        <v>1107</v>
      </c>
      <c r="C5349" s="704" t="s">
        <v>27328</v>
      </c>
      <c r="D5349" s="704" t="s">
        <v>27329</v>
      </c>
      <c r="E5349" s="704"/>
      <c r="F5349" s="704" t="s">
        <v>10600</v>
      </c>
      <c r="G5349" s="704"/>
    </row>
    <row r="5350">
      <c r="A5350" s="67" t="s">
        <v>366</v>
      </c>
    </row>
    <row r="5351">
      <c r="A5351" s="704" t="s">
        <v>316</v>
      </c>
      <c r="B5351" s="18" t="s">
        <v>6615</v>
      </c>
      <c r="C5351" s="704"/>
      <c r="D5351" s="704"/>
      <c r="E5351" s="704"/>
      <c r="F5351" s="704" t="s">
        <v>27330</v>
      </c>
      <c r="G5351" s="704"/>
    </row>
    <row r="5352">
      <c r="A5352" s="704" t="s">
        <v>326</v>
      </c>
      <c r="B5352" s="18" t="s">
        <v>2009</v>
      </c>
      <c r="C5352" s="704"/>
      <c r="D5352" s="704"/>
      <c r="E5352" s="704"/>
      <c r="F5352" s="704" t="s">
        <v>27331</v>
      </c>
      <c r="G5352" s="704"/>
    </row>
    <row r="5353">
      <c r="A5353" s="704" t="s">
        <v>326</v>
      </c>
      <c r="B5353" s="18" t="s">
        <v>1215</v>
      </c>
      <c r="C5353" s="704"/>
      <c r="D5353" s="704"/>
      <c r="E5353" s="704"/>
      <c r="F5353" s="704" t="s">
        <v>27331</v>
      </c>
      <c r="G5353" s="704"/>
    </row>
    <row r="5354">
      <c r="A5354" s="704" t="s">
        <v>326</v>
      </c>
      <c r="B5354" s="18" t="s">
        <v>658</v>
      </c>
      <c r="C5354" s="704" t="s">
        <v>27332</v>
      </c>
      <c r="D5354" s="704" t="s">
        <v>368</v>
      </c>
      <c r="E5354" s="704" t="s">
        <v>4654</v>
      </c>
      <c r="F5354" s="704" t="s">
        <v>27333</v>
      </c>
      <c r="G5354" s="704"/>
    </row>
    <row r="5355">
      <c r="A5355" s="704" t="s">
        <v>8277</v>
      </c>
      <c r="B5355" s="18" t="s">
        <v>8278</v>
      </c>
      <c r="C5355" s="704"/>
      <c r="D5355" s="704"/>
      <c r="E5355" s="704"/>
      <c r="F5355" s="704"/>
      <c r="G5355" s="704"/>
    </row>
    <row r="5356">
      <c r="A5356" s="704" t="s">
        <v>234</v>
      </c>
      <c r="B5356" s="18" t="s">
        <v>17739</v>
      </c>
      <c r="C5356" s="704"/>
      <c r="D5356" s="704"/>
      <c r="E5356" s="704" t="s">
        <v>232</v>
      </c>
      <c r="F5356" s="704" t="s">
        <v>27331</v>
      </c>
      <c r="G5356" s="704"/>
    </row>
    <row r="5357">
      <c r="A5357" s="190" t="s">
        <v>27334</v>
      </c>
    </row>
    <row r="5358">
      <c r="A5358" s="43" t="s">
        <v>316</v>
      </c>
      <c r="B5358" s="31" t="s">
        <v>4803</v>
      </c>
      <c r="C5358" s="43" t="s">
        <v>27335</v>
      </c>
      <c r="D5358" s="43" t="s">
        <v>556</v>
      </c>
      <c r="E5358" s="43"/>
      <c r="F5358" s="43" t="s">
        <v>27336</v>
      </c>
      <c r="G5358" s="84"/>
    </row>
    <row r="5359">
      <c r="A5359" s="43" t="s">
        <v>316</v>
      </c>
      <c r="B5359" s="31" t="s">
        <v>4803</v>
      </c>
      <c r="C5359" s="43" t="s">
        <v>27335</v>
      </c>
      <c r="D5359" s="43" t="s">
        <v>27337</v>
      </c>
      <c r="E5359" s="43"/>
      <c r="F5359" s="43" t="s">
        <v>27338</v>
      </c>
      <c r="G5359" s="84"/>
    </row>
    <row r="5360">
      <c r="A5360" s="43" t="s">
        <v>326</v>
      </c>
      <c r="B5360" s="31" t="s">
        <v>16380</v>
      </c>
      <c r="C5360" s="43" t="s">
        <v>24434</v>
      </c>
      <c r="D5360" s="43" t="s">
        <v>27339</v>
      </c>
      <c r="E5360" s="43" t="s">
        <v>7941</v>
      </c>
      <c r="F5360" s="43" t="s">
        <v>27340</v>
      </c>
      <c r="G5360" s="84"/>
    </row>
    <row r="5361">
      <c r="A5361" s="43" t="s">
        <v>326</v>
      </c>
      <c r="B5361" s="31" t="s">
        <v>658</v>
      </c>
      <c r="C5361" s="43" t="s">
        <v>1249</v>
      </c>
      <c r="D5361" s="43" t="s">
        <v>1250</v>
      </c>
      <c r="E5361" s="43"/>
      <c r="F5361" s="43" t="s">
        <v>27341</v>
      </c>
      <c r="G5361" s="84"/>
    </row>
    <row r="5362">
      <c r="A5362" s="43" t="s">
        <v>326</v>
      </c>
      <c r="B5362" s="31" t="s">
        <v>658</v>
      </c>
      <c r="C5362" s="43" t="s">
        <v>2029</v>
      </c>
      <c r="D5362" s="43" t="s">
        <v>2030</v>
      </c>
      <c r="E5362" s="43"/>
      <c r="F5362" s="43" t="s">
        <v>27342</v>
      </c>
      <c r="G5362" s="84"/>
    </row>
    <row r="5363">
      <c r="A5363" s="43" t="s">
        <v>326</v>
      </c>
      <c r="B5363" s="31" t="s">
        <v>1215</v>
      </c>
      <c r="C5363" s="43" t="s">
        <v>1216</v>
      </c>
      <c r="D5363" s="43" t="s">
        <v>1217</v>
      </c>
      <c r="E5363" s="43"/>
      <c r="F5363" s="43" t="s">
        <v>27343</v>
      </c>
      <c r="G5363" s="84"/>
    </row>
    <row r="5364">
      <c r="A5364" s="43" t="s">
        <v>326</v>
      </c>
      <c r="B5364" s="31" t="s">
        <v>1215</v>
      </c>
      <c r="C5364" s="43" t="s">
        <v>27344</v>
      </c>
      <c r="D5364" s="43" t="s">
        <v>5435</v>
      </c>
      <c r="E5364" s="43"/>
      <c r="F5364" s="43" t="s">
        <v>27345</v>
      </c>
      <c r="G5364" s="84"/>
    </row>
    <row r="5365">
      <c r="A5365" s="43" t="s">
        <v>230</v>
      </c>
      <c r="B5365" s="31" t="s">
        <v>6370</v>
      </c>
      <c r="C5365" s="43" t="s">
        <v>244</v>
      </c>
      <c r="D5365" s="43" t="s">
        <v>22851</v>
      </c>
      <c r="E5365" s="84"/>
      <c r="F5365" s="43" t="s">
        <v>27346</v>
      </c>
      <c r="G5365" s="84"/>
    </row>
    <row r="5366">
      <c r="A5366" s="84" t="s">
        <v>6685</v>
      </c>
      <c r="B5366" s="31" t="s">
        <v>6686</v>
      </c>
      <c r="C5366" s="43" t="s">
        <v>25779</v>
      </c>
      <c r="D5366" s="84" t="s">
        <v>25780</v>
      </c>
      <c r="E5366" s="84"/>
      <c r="F5366" s="84" t="s">
        <v>27347</v>
      </c>
      <c r="G5366" s="84"/>
    </row>
    <row r="5367">
      <c r="A5367" s="84" t="s">
        <v>6685</v>
      </c>
      <c r="B5367" s="31" t="s">
        <v>6686</v>
      </c>
      <c r="C5367" s="43" t="s">
        <v>25779</v>
      </c>
      <c r="D5367" s="84" t="s">
        <v>27348</v>
      </c>
      <c r="E5367" s="84"/>
      <c r="F5367" s="84" t="s">
        <v>27349</v>
      </c>
      <c r="G5367" s="84"/>
    </row>
    <row r="5368">
      <c r="A5368" s="84" t="s">
        <v>6685</v>
      </c>
      <c r="B5368" s="31" t="s">
        <v>6686</v>
      </c>
      <c r="C5368" s="43" t="s">
        <v>26834</v>
      </c>
      <c r="D5368" s="84" t="s">
        <v>26835</v>
      </c>
      <c r="E5368" s="84"/>
      <c r="F5368" s="84" t="s">
        <v>16342</v>
      </c>
      <c r="G5368" s="84"/>
    </row>
    <row r="5369">
      <c r="A5369" s="43" t="s">
        <v>687</v>
      </c>
      <c r="B5369" s="31" t="s">
        <v>693</v>
      </c>
      <c r="C5369" s="43" t="s">
        <v>1636</v>
      </c>
      <c r="D5369" s="43" t="s">
        <v>12552</v>
      </c>
      <c r="E5369" s="43"/>
      <c r="F5369" s="43" t="s">
        <v>27350</v>
      </c>
      <c r="G5369" s="84"/>
    </row>
    <row r="5370">
      <c r="A5370" s="43" t="s">
        <v>388</v>
      </c>
      <c r="B5370" s="31" t="s">
        <v>1006</v>
      </c>
      <c r="C5370" s="43" t="s">
        <v>2095</v>
      </c>
      <c r="D5370" s="43" t="s">
        <v>27351</v>
      </c>
      <c r="E5370" s="43"/>
      <c r="F5370" s="43" t="s">
        <v>27352</v>
      </c>
      <c r="G5370" s="84"/>
    </row>
    <row r="5371">
      <c r="A5371" s="43" t="s">
        <v>388</v>
      </c>
      <c r="B5371" s="31" t="s">
        <v>1006</v>
      </c>
      <c r="C5371" s="43" t="s">
        <v>2101</v>
      </c>
      <c r="D5371" s="43" t="s">
        <v>7494</v>
      </c>
      <c r="E5371" s="43"/>
      <c r="F5371" s="43" t="s">
        <v>27353</v>
      </c>
      <c r="G5371" s="84"/>
    </row>
    <row r="5372">
      <c r="A5372" s="43" t="s">
        <v>388</v>
      </c>
      <c r="B5372" s="31" t="s">
        <v>1006</v>
      </c>
      <c r="C5372" s="43" t="s">
        <v>2101</v>
      </c>
      <c r="D5372" s="43" t="s">
        <v>27354</v>
      </c>
      <c r="E5372" s="43"/>
      <c r="F5372" s="43" t="s">
        <v>27353</v>
      </c>
      <c r="G5372" s="84"/>
    </row>
    <row r="5373">
      <c r="A5373" s="43" t="s">
        <v>388</v>
      </c>
      <c r="B5373" s="31" t="s">
        <v>1006</v>
      </c>
      <c r="C5373" s="43" t="s">
        <v>2101</v>
      </c>
      <c r="D5373" s="43" t="s">
        <v>4997</v>
      </c>
      <c r="E5373" s="43"/>
      <c r="F5373" s="43" t="s">
        <v>27352</v>
      </c>
      <c r="G5373" s="84"/>
    </row>
    <row r="5374">
      <c r="A5374" s="43" t="s">
        <v>388</v>
      </c>
      <c r="B5374" s="31" t="s">
        <v>1006</v>
      </c>
      <c r="C5374" s="43" t="s">
        <v>2101</v>
      </c>
      <c r="D5374" s="43" t="s">
        <v>27355</v>
      </c>
      <c r="E5374" s="43"/>
      <c r="F5374" s="43" t="s">
        <v>27353</v>
      </c>
      <c r="G5374" s="84"/>
    </row>
    <row r="5375">
      <c r="A5375" s="43" t="s">
        <v>388</v>
      </c>
      <c r="B5375" s="31" t="s">
        <v>1006</v>
      </c>
      <c r="C5375" s="43" t="s">
        <v>2125</v>
      </c>
      <c r="D5375" s="43" t="s">
        <v>8304</v>
      </c>
      <c r="E5375" s="43"/>
      <c r="F5375" s="43" t="s">
        <v>27356</v>
      </c>
      <c r="G5375" s="84"/>
    </row>
    <row r="5376">
      <c r="A5376" s="43" t="s">
        <v>388</v>
      </c>
      <c r="B5376" s="31" t="s">
        <v>1006</v>
      </c>
      <c r="C5376" s="43" t="s">
        <v>2106</v>
      </c>
      <c r="D5376" s="43" t="s">
        <v>2121</v>
      </c>
      <c r="E5376" s="43"/>
      <c r="F5376" s="43" t="s">
        <v>27357</v>
      </c>
      <c r="G5376" s="84"/>
    </row>
    <row r="5377">
      <c r="A5377" s="43" t="s">
        <v>1016</v>
      </c>
      <c r="B5377" s="31" t="s">
        <v>1017</v>
      </c>
      <c r="C5377" s="43" t="s">
        <v>1018</v>
      </c>
      <c r="D5377" s="43" t="s">
        <v>1808</v>
      </c>
      <c r="E5377" s="43"/>
      <c r="F5377" s="43" t="s">
        <v>27358</v>
      </c>
      <c r="G5377" s="84"/>
    </row>
    <row r="5378">
      <c r="A5378" s="43" t="s">
        <v>234</v>
      </c>
      <c r="B5378" s="31" t="s">
        <v>360</v>
      </c>
      <c r="C5378" s="43" t="s">
        <v>22331</v>
      </c>
      <c r="D5378" s="43" t="s">
        <v>27359</v>
      </c>
      <c r="E5378" s="43"/>
      <c r="F5378" s="43" t="s">
        <v>27360</v>
      </c>
      <c r="G5378" s="84"/>
    </row>
    <row r="5379">
      <c r="A5379" s="60" t="s">
        <v>366</v>
      </c>
    </row>
    <row r="5380">
      <c r="A5380" s="43" t="s">
        <v>326</v>
      </c>
      <c r="B5380" s="31" t="s">
        <v>658</v>
      </c>
      <c r="C5380" s="43"/>
      <c r="D5380" s="43"/>
      <c r="E5380" s="43" t="s">
        <v>27361</v>
      </c>
      <c r="F5380" s="43" t="s">
        <v>27362</v>
      </c>
      <c r="G5380" s="84"/>
    </row>
    <row r="5381">
      <c r="A5381" s="43" t="s">
        <v>326</v>
      </c>
      <c r="B5381" s="31" t="s">
        <v>658</v>
      </c>
      <c r="C5381" s="43"/>
      <c r="D5381" s="43"/>
      <c r="E5381" s="43" t="s">
        <v>1313</v>
      </c>
      <c r="F5381" s="43" t="s">
        <v>27363</v>
      </c>
      <c r="G5381" s="84"/>
    </row>
    <row r="5382">
      <c r="A5382" s="43" t="s">
        <v>326</v>
      </c>
      <c r="B5382" s="31" t="s">
        <v>658</v>
      </c>
      <c r="C5382" s="43"/>
      <c r="D5382" s="43"/>
      <c r="E5382" s="43" t="s">
        <v>718</v>
      </c>
      <c r="F5382" s="43" t="s">
        <v>27353</v>
      </c>
      <c r="G5382" s="84"/>
    </row>
    <row r="5383">
      <c r="A5383" s="43" t="s">
        <v>326</v>
      </c>
      <c r="B5383" s="31" t="s">
        <v>658</v>
      </c>
      <c r="C5383" s="43"/>
      <c r="D5383" s="43"/>
      <c r="E5383" s="43" t="s">
        <v>698</v>
      </c>
      <c r="F5383" s="43" t="s">
        <v>27364</v>
      </c>
      <c r="G5383" s="84"/>
    </row>
    <row r="5384">
      <c r="A5384" s="43" t="s">
        <v>248</v>
      </c>
      <c r="B5384" s="31" t="s">
        <v>4512</v>
      </c>
      <c r="C5384" s="43"/>
      <c r="D5384" s="43"/>
      <c r="E5384" s="43"/>
      <c r="F5384" s="43"/>
      <c r="G5384" s="84"/>
    </row>
    <row r="5385">
      <c r="A5385" s="43" t="s">
        <v>388</v>
      </c>
      <c r="B5385" s="31" t="s">
        <v>1006</v>
      </c>
      <c r="C5385" s="43" t="s">
        <v>2101</v>
      </c>
      <c r="D5385" s="43" t="s">
        <v>368</v>
      </c>
      <c r="E5385" s="43"/>
      <c r="F5385" s="43" t="s">
        <v>27365</v>
      </c>
      <c r="G5385" s="84"/>
    </row>
    <row r="5386">
      <c r="A5386" s="43" t="s">
        <v>388</v>
      </c>
      <c r="B5386" s="31" t="s">
        <v>6178</v>
      </c>
      <c r="C5386" s="43"/>
      <c r="D5386" s="43"/>
      <c r="E5386" s="43"/>
      <c r="F5386" s="43"/>
      <c r="G5386" s="84"/>
    </row>
    <row r="5387">
      <c r="A5387" s="190" t="s">
        <v>27366</v>
      </c>
    </row>
    <row r="5388">
      <c r="A5388" s="43" t="s">
        <v>326</v>
      </c>
      <c r="B5388" s="31" t="s">
        <v>658</v>
      </c>
      <c r="C5388" s="43" t="s">
        <v>872</v>
      </c>
      <c r="D5388" s="43" t="s">
        <v>660</v>
      </c>
      <c r="E5388" s="43"/>
      <c r="F5388" s="43" t="s">
        <v>4620</v>
      </c>
      <c r="G5388" s="84"/>
    </row>
    <row r="5389">
      <c r="A5389" s="43" t="s">
        <v>388</v>
      </c>
      <c r="B5389" s="31" t="s">
        <v>1010</v>
      </c>
      <c r="C5389" s="43" t="s">
        <v>1371</v>
      </c>
      <c r="D5389" s="43" t="s">
        <v>27367</v>
      </c>
      <c r="E5389" s="43"/>
      <c r="F5389" s="43" t="s">
        <v>1229</v>
      </c>
      <c r="G5389" s="84"/>
    </row>
    <row r="5390">
      <c r="A5390" s="43" t="s">
        <v>388</v>
      </c>
      <c r="B5390" s="31" t="s">
        <v>1006</v>
      </c>
      <c r="C5390" s="43" t="s">
        <v>2106</v>
      </c>
      <c r="D5390" s="43" t="s">
        <v>2114</v>
      </c>
      <c r="E5390" s="43"/>
      <c r="F5390" s="43" t="s">
        <v>4620</v>
      </c>
      <c r="G5390" s="84"/>
    </row>
    <row r="5391">
      <c r="A5391" s="43" t="s">
        <v>3368</v>
      </c>
      <c r="B5391" s="31" t="s">
        <v>3369</v>
      </c>
      <c r="C5391" s="43" t="s">
        <v>14419</v>
      </c>
      <c r="D5391" s="43" t="s">
        <v>18024</v>
      </c>
      <c r="E5391" s="43"/>
      <c r="F5391" s="43" t="s">
        <v>5508</v>
      </c>
      <c r="G5391" s="84"/>
    </row>
    <row r="5392">
      <c r="A5392" s="190" t="s">
        <v>27368</v>
      </c>
    </row>
    <row r="5393">
      <c r="A5393" s="43" t="s">
        <v>316</v>
      </c>
      <c r="B5393" s="31" t="s">
        <v>4803</v>
      </c>
      <c r="C5393" s="43" t="s">
        <v>27369</v>
      </c>
      <c r="D5393" s="43" t="s">
        <v>27370</v>
      </c>
      <c r="E5393" s="43"/>
      <c r="F5393" s="43" t="s">
        <v>27371</v>
      </c>
      <c r="G5393" s="84"/>
    </row>
    <row r="5394">
      <c r="A5394" s="43" t="s">
        <v>326</v>
      </c>
      <c r="B5394" s="31" t="s">
        <v>857</v>
      </c>
      <c r="C5394" s="43" t="s">
        <v>27372</v>
      </c>
      <c r="D5394" s="43" t="s">
        <v>27373</v>
      </c>
      <c r="E5394" s="43"/>
      <c r="F5394" s="43" t="s">
        <v>27374</v>
      </c>
      <c r="G5394" s="84"/>
    </row>
    <row r="5395">
      <c r="A5395" s="43" t="s">
        <v>326</v>
      </c>
      <c r="B5395" s="31" t="s">
        <v>857</v>
      </c>
      <c r="C5395" s="43" t="s">
        <v>27375</v>
      </c>
      <c r="D5395" s="43" t="s">
        <v>27376</v>
      </c>
      <c r="E5395" s="43"/>
      <c r="F5395" s="43" t="s">
        <v>27377</v>
      </c>
      <c r="G5395" s="84"/>
    </row>
    <row r="5396">
      <c r="A5396" s="43" t="s">
        <v>687</v>
      </c>
      <c r="B5396" s="31" t="s">
        <v>693</v>
      </c>
      <c r="C5396" s="43" t="s">
        <v>27378</v>
      </c>
      <c r="D5396" s="43" t="s">
        <v>4153</v>
      </c>
      <c r="E5396" s="43"/>
      <c r="F5396" s="43" t="s">
        <v>27379</v>
      </c>
      <c r="G5396" s="84"/>
    </row>
    <row r="5397">
      <c r="A5397" s="43" t="s">
        <v>248</v>
      </c>
      <c r="B5397" s="31" t="s">
        <v>4908</v>
      </c>
      <c r="C5397" s="43" t="s">
        <v>4233</v>
      </c>
      <c r="D5397" s="43" t="s">
        <v>27380</v>
      </c>
      <c r="E5397" s="43"/>
      <c r="F5397" s="43" t="s">
        <v>5020</v>
      </c>
      <c r="G5397" s="84"/>
    </row>
    <row r="5398">
      <c r="A5398" s="43" t="s">
        <v>248</v>
      </c>
      <c r="B5398" s="31" t="s">
        <v>4908</v>
      </c>
      <c r="C5398" s="43" t="s">
        <v>4233</v>
      </c>
      <c r="D5398" s="43" t="s">
        <v>6443</v>
      </c>
      <c r="E5398" s="43"/>
      <c r="F5398" s="43" t="s">
        <v>27381</v>
      </c>
      <c r="G5398" s="84"/>
    </row>
    <row r="5399">
      <c r="A5399" s="43" t="s">
        <v>248</v>
      </c>
      <c r="B5399" s="31" t="s">
        <v>4908</v>
      </c>
      <c r="C5399" s="43" t="s">
        <v>4513</v>
      </c>
      <c r="D5399" s="43" t="s">
        <v>15915</v>
      </c>
      <c r="E5399" s="43"/>
      <c r="F5399" s="43" t="s">
        <v>27382</v>
      </c>
      <c r="G5399" s="84"/>
    </row>
    <row r="5400">
      <c r="A5400" s="43" t="s">
        <v>248</v>
      </c>
      <c r="B5400" s="31" t="s">
        <v>4908</v>
      </c>
      <c r="C5400" s="43" t="s">
        <v>4513</v>
      </c>
      <c r="D5400" s="43" t="s">
        <v>7739</v>
      </c>
      <c r="E5400" s="43"/>
      <c r="F5400" s="43" t="s">
        <v>27383</v>
      </c>
      <c r="G5400" s="84"/>
    </row>
    <row r="5401">
      <c r="A5401" s="43" t="s">
        <v>248</v>
      </c>
      <c r="B5401" s="31" t="s">
        <v>4908</v>
      </c>
      <c r="C5401" s="43" t="s">
        <v>4514</v>
      </c>
      <c r="D5401" s="43" t="s">
        <v>4579</v>
      </c>
      <c r="E5401" s="43"/>
      <c r="F5401" s="43" t="s">
        <v>27384</v>
      </c>
      <c r="G5401" s="84"/>
    </row>
    <row r="5402">
      <c r="A5402" s="43" t="s">
        <v>248</v>
      </c>
      <c r="B5402" s="31" t="s">
        <v>4908</v>
      </c>
      <c r="C5402" s="43" t="s">
        <v>4913</v>
      </c>
      <c r="D5402" s="43" t="s">
        <v>27385</v>
      </c>
      <c r="E5402" s="43"/>
      <c r="F5402" s="43" t="s">
        <v>27386</v>
      </c>
      <c r="G5402" s="84"/>
    </row>
    <row r="5403">
      <c r="A5403" s="43" t="s">
        <v>248</v>
      </c>
      <c r="B5403" s="31" t="s">
        <v>4908</v>
      </c>
      <c r="C5403" s="43" t="s">
        <v>4913</v>
      </c>
      <c r="D5403" s="43" t="s">
        <v>11796</v>
      </c>
      <c r="E5403" s="43"/>
      <c r="F5403" s="43" t="s">
        <v>27387</v>
      </c>
      <c r="G5403" s="84"/>
    </row>
    <row r="5404">
      <c r="A5404" s="43" t="s">
        <v>248</v>
      </c>
      <c r="B5404" s="31" t="s">
        <v>4908</v>
      </c>
      <c r="C5404" s="43" t="s">
        <v>7020</v>
      </c>
      <c r="D5404" s="43" t="s">
        <v>27388</v>
      </c>
      <c r="E5404" s="43"/>
      <c r="F5404" s="43" t="s">
        <v>27389</v>
      </c>
      <c r="G5404" s="84"/>
    </row>
    <row r="5405">
      <c r="A5405" s="43" t="s">
        <v>248</v>
      </c>
      <c r="B5405" s="31" t="s">
        <v>4908</v>
      </c>
      <c r="C5405" s="43" t="s">
        <v>4916</v>
      </c>
      <c r="D5405" s="43" t="s">
        <v>11577</v>
      </c>
      <c r="E5405" s="43" t="s">
        <v>6227</v>
      </c>
      <c r="F5405" s="43" t="s">
        <v>27389</v>
      </c>
      <c r="G5405" s="84"/>
    </row>
    <row r="5406">
      <c r="A5406" s="43" t="s">
        <v>248</v>
      </c>
      <c r="B5406" s="31" t="s">
        <v>4908</v>
      </c>
      <c r="C5406" s="9" t="s">
        <v>4916</v>
      </c>
      <c r="D5406" s="91" t="s">
        <v>7226</v>
      </c>
      <c r="E5406" s="43"/>
      <c r="F5406" s="43" t="s">
        <v>27390</v>
      </c>
      <c r="G5406" s="84"/>
    </row>
    <row r="5407">
      <c r="A5407" s="43" t="s">
        <v>388</v>
      </c>
      <c r="B5407" s="31" t="s">
        <v>1010</v>
      </c>
      <c r="C5407" s="43" t="s">
        <v>27391</v>
      </c>
      <c r="D5407" s="43" t="s">
        <v>27392</v>
      </c>
      <c r="E5407" s="43"/>
      <c r="F5407" s="43" t="s">
        <v>27393</v>
      </c>
      <c r="G5407" s="84"/>
    </row>
    <row r="5408">
      <c r="A5408" s="43" t="s">
        <v>566</v>
      </c>
      <c r="B5408" s="31" t="s">
        <v>7555</v>
      </c>
      <c r="C5408" s="43" t="s">
        <v>27394</v>
      </c>
      <c r="D5408" s="43" t="s">
        <v>27395</v>
      </c>
      <c r="E5408" s="43"/>
      <c r="F5408" s="43" t="s">
        <v>27396</v>
      </c>
      <c r="G5408" s="84"/>
    </row>
    <row r="5409">
      <c r="A5409" s="43" t="s">
        <v>566</v>
      </c>
      <c r="B5409" s="31" t="s">
        <v>7555</v>
      </c>
      <c r="C5409" s="43" t="s">
        <v>5523</v>
      </c>
      <c r="D5409" s="43" t="s">
        <v>19374</v>
      </c>
      <c r="E5409" s="43"/>
      <c r="F5409" s="43" t="s">
        <v>27397</v>
      </c>
      <c r="G5409" s="84"/>
    </row>
    <row r="5410">
      <c r="A5410" s="43" t="s">
        <v>566</v>
      </c>
      <c r="B5410" s="31" t="s">
        <v>7555</v>
      </c>
      <c r="C5410" s="9" t="s">
        <v>5523</v>
      </c>
      <c r="D5410" s="9" t="s">
        <v>5651</v>
      </c>
      <c r="E5410" s="43"/>
      <c r="F5410" s="43" t="s">
        <v>27398</v>
      </c>
      <c r="G5410" s="84"/>
    </row>
    <row r="5411">
      <c r="A5411" s="43" t="s">
        <v>566</v>
      </c>
      <c r="B5411" s="31" t="s">
        <v>7555</v>
      </c>
      <c r="C5411" s="43" t="s">
        <v>5523</v>
      </c>
      <c r="D5411" s="43" t="s">
        <v>266</v>
      </c>
      <c r="E5411" s="43"/>
      <c r="F5411" s="43" t="s">
        <v>27399</v>
      </c>
      <c r="G5411" s="84"/>
    </row>
    <row r="5412">
      <c r="A5412" s="43" t="s">
        <v>566</v>
      </c>
      <c r="B5412" s="31" t="s">
        <v>7555</v>
      </c>
      <c r="C5412" s="43" t="s">
        <v>5523</v>
      </c>
      <c r="D5412" s="43" t="s">
        <v>11347</v>
      </c>
      <c r="E5412" s="43"/>
      <c r="F5412" s="43" t="s">
        <v>27400</v>
      </c>
      <c r="G5412" s="84"/>
    </row>
    <row r="5413">
      <c r="A5413" s="43" t="s">
        <v>234</v>
      </c>
      <c r="B5413" s="31" t="s">
        <v>26997</v>
      </c>
      <c r="C5413" s="43" t="s">
        <v>9364</v>
      </c>
      <c r="D5413" s="43" t="s">
        <v>27401</v>
      </c>
      <c r="E5413" s="43"/>
      <c r="F5413" s="43" t="s">
        <v>13421</v>
      </c>
      <c r="G5413" s="84"/>
    </row>
    <row r="5414">
      <c r="A5414" s="60" t="s">
        <v>366</v>
      </c>
    </row>
    <row r="5415">
      <c r="A5415" s="43" t="s">
        <v>678</v>
      </c>
      <c r="B5415" s="31" t="s">
        <v>7415</v>
      </c>
      <c r="C5415" s="43"/>
      <c r="D5415" s="43"/>
      <c r="E5415" s="43" t="s">
        <v>4216</v>
      </c>
      <c r="F5415" s="43" t="s">
        <v>27402</v>
      </c>
      <c r="G5415" s="84"/>
    </row>
    <row r="5416">
      <c r="A5416" s="43" t="s">
        <v>27403</v>
      </c>
      <c r="B5416" s="31" t="s">
        <v>368</v>
      </c>
      <c r="C5416" s="43"/>
      <c r="D5416" s="43"/>
      <c r="E5416" s="43" t="s">
        <v>27404</v>
      </c>
      <c r="F5416" s="43" t="s">
        <v>27405</v>
      </c>
      <c r="G5416" s="84"/>
    </row>
    <row r="5417">
      <c r="A5417" s="352" t="s">
        <v>27406</v>
      </c>
    </row>
    <row r="5418">
      <c r="A5418" s="43" t="s">
        <v>27407</v>
      </c>
      <c r="B5418" s="31" t="s">
        <v>19614</v>
      </c>
      <c r="C5418" s="43" t="s">
        <v>9222</v>
      </c>
      <c r="D5418" s="43" t="s">
        <v>19615</v>
      </c>
      <c r="E5418" s="43"/>
      <c r="F5418" s="43" t="s">
        <v>27408</v>
      </c>
      <c r="G5418" s="84"/>
    </row>
    <row r="5419">
      <c r="A5419" s="43" t="s">
        <v>326</v>
      </c>
      <c r="B5419" s="31" t="s">
        <v>658</v>
      </c>
      <c r="C5419" s="43" t="s">
        <v>872</v>
      </c>
      <c r="D5419" s="43" t="s">
        <v>660</v>
      </c>
      <c r="E5419" s="43"/>
      <c r="F5419" s="91" t="s">
        <v>27409</v>
      </c>
      <c r="G5419" s="84"/>
    </row>
    <row r="5420">
      <c r="A5420" s="43" t="s">
        <v>687</v>
      </c>
      <c r="B5420" s="31" t="s">
        <v>1306</v>
      </c>
      <c r="C5420" s="43" t="s">
        <v>2690</v>
      </c>
      <c r="D5420" s="43" t="s">
        <v>19107</v>
      </c>
      <c r="E5420" s="43"/>
      <c r="F5420" s="43" t="s">
        <v>27410</v>
      </c>
      <c r="G5420" s="84"/>
    </row>
    <row r="5421">
      <c r="A5421" s="43" t="s">
        <v>687</v>
      </c>
      <c r="B5421" s="31" t="s">
        <v>693</v>
      </c>
      <c r="C5421" s="43" t="s">
        <v>702</v>
      </c>
      <c r="D5421" s="43" t="s">
        <v>426</v>
      </c>
      <c r="E5421" s="43"/>
      <c r="F5421" s="43" t="s">
        <v>27411</v>
      </c>
      <c r="G5421" s="84"/>
    </row>
    <row r="5422">
      <c r="A5422" s="43" t="s">
        <v>388</v>
      </c>
      <c r="B5422" s="31" t="s">
        <v>1006</v>
      </c>
      <c r="C5422" s="43" t="s">
        <v>2095</v>
      </c>
      <c r="D5422" s="43" t="s">
        <v>7485</v>
      </c>
      <c r="E5422" s="43"/>
      <c r="F5422" s="43" t="s">
        <v>27412</v>
      </c>
      <c r="G5422" s="84"/>
    </row>
    <row r="5423">
      <c r="A5423" s="43" t="s">
        <v>388</v>
      </c>
      <c r="B5423" s="31" t="s">
        <v>1006</v>
      </c>
      <c r="C5423" s="43" t="s">
        <v>3726</v>
      </c>
      <c r="D5423" s="43" t="s">
        <v>10431</v>
      </c>
      <c r="E5423" s="43" t="s">
        <v>17839</v>
      </c>
      <c r="F5423" s="43" t="s">
        <v>27412</v>
      </c>
      <c r="G5423" s="84"/>
    </row>
    <row r="5424">
      <c r="A5424" s="43" t="s">
        <v>2078</v>
      </c>
      <c r="B5424" s="31" t="s">
        <v>2079</v>
      </c>
      <c r="C5424" s="43" t="s">
        <v>2080</v>
      </c>
      <c r="D5424" s="43" t="s">
        <v>26542</v>
      </c>
      <c r="E5424" s="43"/>
      <c r="F5424" s="43" t="s">
        <v>27413</v>
      </c>
      <c r="G5424" s="84"/>
    </row>
    <row r="5425">
      <c r="A5425" s="43" t="s">
        <v>1402</v>
      </c>
      <c r="B5425" s="31" t="s">
        <v>1403</v>
      </c>
      <c r="C5425" s="43"/>
      <c r="D5425" s="43"/>
      <c r="E5425" s="43"/>
      <c r="F5425" s="43" t="s">
        <v>27413</v>
      </c>
      <c r="G5425" s="84"/>
    </row>
    <row r="5426">
      <c r="A5426" s="60" t="s">
        <v>366</v>
      </c>
    </row>
    <row r="5427">
      <c r="A5427" s="84" t="s">
        <v>326</v>
      </c>
      <c r="B5427" s="31" t="s">
        <v>1215</v>
      </c>
      <c r="C5427" s="43"/>
      <c r="D5427" s="43"/>
      <c r="E5427" s="43" t="s">
        <v>27414</v>
      </c>
      <c r="F5427" s="43" t="s">
        <v>27415</v>
      </c>
      <c r="G5427" s="84"/>
    </row>
    <row r="5428">
      <c r="A5428" s="84" t="s">
        <v>326</v>
      </c>
      <c r="B5428" s="31" t="s">
        <v>1215</v>
      </c>
      <c r="C5428" s="43"/>
      <c r="D5428" s="43"/>
      <c r="E5428" s="43" t="s">
        <v>27416</v>
      </c>
      <c r="F5428" s="43" t="s">
        <v>27415</v>
      </c>
      <c r="G5428" s="84"/>
    </row>
    <row r="5429">
      <c r="A5429" s="84" t="s">
        <v>326</v>
      </c>
      <c r="B5429" s="31" t="s">
        <v>1215</v>
      </c>
      <c r="C5429" s="43"/>
      <c r="D5429" s="43"/>
      <c r="E5429" s="43"/>
      <c r="F5429" s="43" t="s">
        <v>27417</v>
      </c>
      <c r="G5429" s="84"/>
    </row>
    <row r="5430">
      <c r="A5430" s="84" t="s">
        <v>326</v>
      </c>
      <c r="B5430" s="31" t="s">
        <v>864</v>
      </c>
      <c r="C5430" s="43"/>
      <c r="D5430" s="43"/>
      <c r="E5430" s="43"/>
      <c r="F5430" s="43" t="s">
        <v>27418</v>
      </c>
      <c r="G5430" s="84"/>
    </row>
    <row r="5431">
      <c r="A5431" s="43" t="s">
        <v>326</v>
      </c>
      <c r="B5431" s="31" t="s">
        <v>658</v>
      </c>
      <c r="C5431" s="43"/>
      <c r="D5431" s="43"/>
      <c r="E5431" s="43" t="s">
        <v>4335</v>
      </c>
      <c r="F5431" s="43" t="s">
        <v>27419</v>
      </c>
      <c r="G5431" s="84"/>
    </row>
    <row r="5432">
      <c r="A5432" s="43" t="s">
        <v>326</v>
      </c>
      <c r="B5432" s="31" t="s">
        <v>658</v>
      </c>
      <c r="C5432" s="43"/>
      <c r="D5432" s="43"/>
      <c r="E5432" s="43" t="s">
        <v>26250</v>
      </c>
      <c r="F5432" s="43" t="s">
        <v>27420</v>
      </c>
      <c r="G5432" s="84"/>
    </row>
    <row r="5433">
      <c r="A5433" s="43" t="s">
        <v>326</v>
      </c>
      <c r="B5433" s="31" t="s">
        <v>658</v>
      </c>
      <c r="C5433" s="43"/>
      <c r="D5433" s="43"/>
      <c r="E5433" s="43" t="s">
        <v>5234</v>
      </c>
      <c r="F5433" s="43" t="s">
        <v>27421</v>
      </c>
      <c r="G5433" s="84"/>
    </row>
    <row r="5434">
      <c r="A5434" s="43" t="s">
        <v>326</v>
      </c>
      <c r="B5434" s="31" t="s">
        <v>658</v>
      </c>
      <c r="C5434" s="43"/>
      <c r="D5434" s="43"/>
      <c r="E5434" s="43" t="s">
        <v>27422</v>
      </c>
      <c r="F5434" s="43" t="s">
        <v>27420</v>
      </c>
      <c r="G5434" s="84"/>
    </row>
    <row r="5435">
      <c r="A5435" s="43" t="s">
        <v>326</v>
      </c>
      <c r="B5435" s="31" t="s">
        <v>658</v>
      </c>
      <c r="C5435" s="43"/>
      <c r="D5435" s="43"/>
      <c r="E5435" s="43" t="s">
        <v>27423</v>
      </c>
      <c r="F5435" s="43" t="s">
        <v>27424</v>
      </c>
      <c r="G5435" s="84"/>
    </row>
    <row r="5436">
      <c r="A5436" s="43" t="s">
        <v>326</v>
      </c>
      <c r="B5436" s="31" t="s">
        <v>658</v>
      </c>
      <c r="C5436" s="43"/>
      <c r="D5436" s="43"/>
      <c r="E5436" s="43" t="s">
        <v>721</v>
      </c>
      <c r="F5436" s="43" t="s">
        <v>27425</v>
      </c>
      <c r="G5436" s="84"/>
    </row>
    <row r="5437">
      <c r="A5437" s="43" t="s">
        <v>687</v>
      </c>
      <c r="B5437" s="31" t="s">
        <v>1306</v>
      </c>
      <c r="C5437" s="43"/>
      <c r="D5437" s="43"/>
      <c r="E5437" s="43"/>
      <c r="F5437" s="43"/>
      <c r="G5437" s="84"/>
    </row>
    <row r="5438">
      <c r="A5438" s="43" t="s">
        <v>2078</v>
      </c>
      <c r="B5438" s="31" t="s">
        <v>2079</v>
      </c>
      <c r="C5438" s="43" t="s">
        <v>2080</v>
      </c>
      <c r="D5438" s="43" t="s">
        <v>368</v>
      </c>
      <c r="E5438" s="43"/>
      <c r="F5438" s="43" t="s">
        <v>27426</v>
      </c>
      <c r="G5438" s="84"/>
    </row>
    <row r="5439">
      <c r="A5439" s="43" t="s">
        <v>2078</v>
      </c>
      <c r="B5439" s="31" t="s">
        <v>2079</v>
      </c>
      <c r="C5439" s="43" t="s">
        <v>2080</v>
      </c>
      <c r="D5439" s="43" t="s">
        <v>368</v>
      </c>
      <c r="E5439" s="43"/>
      <c r="F5439" s="43" t="s">
        <v>27427</v>
      </c>
      <c r="G5439" s="84"/>
    </row>
    <row r="5440">
      <c r="A5440" s="43" t="s">
        <v>368</v>
      </c>
      <c r="B5440" s="31" t="s">
        <v>368</v>
      </c>
      <c r="C5440" s="43"/>
      <c r="D5440" s="43"/>
      <c r="E5440" s="43" t="s">
        <v>3468</v>
      </c>
      <c r="F5440" s="43" t="s">
        <v>27428</v>
      </c>
      <c r="G5440" s="84"/>
    </row>
    <row r="5441">
      <c r="A5441" s="43" t="s">
        <v>368</v>
      </c>
      <c r="B5441" s="31" t="s">
        <v>368</v>
      </c>
      <c r="C5441" s="43"/>
      <c r="D5441" s="43"/>
      <c r="E5441" s="43" t="s">
        <v>639</v>
      </c>
      <c r="F5441" s="43" t="s">
        <v>27429</v>
      </c>
      <c r="G5441" s="84"/>
    </row>
    <row r="5442">
      <c r="A5442" s="190" t="s">
        <v>27430</v>
      </c>
    </row>
    <row r="5443">
      <c r="A5443" s="43" t="s">
        <v>687</v>
      </c>
      <c r="B5443" s="31" t="s">
        <v>693</v>
      </c>
      <c r="C5443" s="43"/>
      <c r="D5443" s="43" t="s">
        <v>985</v>
      </c>
      <c r="E5443" s="43"/>
      <c r="F5443" s="43" t="s">
        <v>27431</v>
      </c>
      <c r="G5443" s="84"/>
    </row>
    <row r="5444">
      <c r="A5444" s="43" t="s">
        <v>388</v>
      </c>
      <c r="B5444" s="31" t="s">
        <v>1006</v>
      </c>
      <c r="C5444" s="43"/>
      <c r="D5444" s="43" t="s">
        <v>11375</v>
      </c>
      <c r="E5444" s="43"/>
      <c r="F5444" s="43" t="s">
        <v>27432</v>
      </c>
      <c r="G5444" s="84"/>
    </row>
    <row r="5445">
      <c r="A5445" s="43" t="s">
        <v>388</v>
      </c>
      <c r="B5445" s="31" t="s">
        <v>1006</v>
      </c>
      <c r="C5445" s="43"/>
      <c r="D5445" s="43" t="s">
        <v>7503</v>
      </c>
      <c r="E5445" s="43"/>
      <c r="F5445" s="43" t="s">
        <v>27433</v>
      </c>
      <c r="G5445" s="84"/>
    </row>
    <row r="5446">
      <c r="A5446" s="43" t="s">
        <v>388</v>
      </c>
      <c r="B5446" s="31" t="s">
        <v>1006</v>
      </c>
      <c r="C5446" s="43"/>
      <c r="D5446" s="43"/>
      <c r="E5446" s="43"/>
      <c r="F5446" s="43"/>
      <c r="G5446" s="84"/>
    </row>
    <row r="5447">
      <c r="A5447" s="43" t="s">
        <v>388</v>
      </c>
      <c r="B5447" s="31" t="s">
        <v>1010</v>
      </c>
      <c r="C5447" s="43" t="s">
        <v>1011</v>
      </c>
      <c r="D5447" s="43"/>
      <c r="E5447" s="43" t="s">
        <v>27434</v>
      </c>
      <c r="F5447" s="43" t="s">
        <v>27431</v>
      </c>
      <c r="G5447" s="84"/>
    </row>
    <row r="5448">
      <c r="A5448" s="43" t="s">
        <v>388</v>
      </c>
      <c r="B5448" s="31" t="s">
        <v>1010</v>
      </c>
      <c r="C5448" s="43" t="s">
        <v>1011</v>
      </c>
      <c r="D5448" s="43"/>
      <c r="E5448" s="43" t="s">
        <v>27434</v>
      </c>
      <c r="F5448" s="43" t="s">
        <v>27435</v>
      </c>
      <c r="G5448" s="84"/>
    </row>
    <row r="5449">
      <c r="A5449" s="43" t="s">
        <v>388</v>
      </c>
      <c r="B5449" s="31" t="s">
        <v>1010</v>
      </c>
      <c r="C5449" s="43" t="s">
        <v>1371</v>
      </c>
      <c r="D5449" s="43" t="s">
        <v>27436</v>
      </c>
      <c r="E5449" s="43"/>
      <c r="F5449" s="43" t="s">
        <v>27437</v>
      </c>
      <c r="G5449" s="84"/>
    </row>
    <row r="5450">
      <c r="A5450" s="190" t="s">
        <v>27438</v>
      </c>
    </row>
    <row r="5451">
      <c r="A5451" s="43" t="s">
        <v>4248</v>
      </c>
      <c r="B5451" s="31" t="s">
        <v>658</v>
      </c>
      <c r="C5451" s="43" t="s">
        <v>1246</v>
      </c>
      <c r="D5451" s="43"/>
      <c r="E5451" s="43" t="s">
        <v>27439</v>
      </c>
      <c r="F5451" s="43"/>
      <c r="G5451" s="84"/>
    </row>
    <row r="5452">
      <c r="A5452" s="43" t="s">
        <v>388</v>
      </c>
      <c r="B5452" s="31" t="s">
        <v>1392</v>
      </c>
      <c r="C5452" s="43" t="s">
        <v>10277</v>
      </c>
      <c r="D5452" s="43" t="s">
        <v>2243</v>
      </c>
      <c r="E5452" s="43"/>
      <c r="F5452" s="43" t="s">
        <v>27440</v>
      </c>
      <c r="G5452" s="84"/>
    </row>
    <row r="5453">
      <c r="A5453" s="43" t="s">
        <v>388</v>
      </c>
      <c r="B5453" s="31" t="s">
        <v>1392</v>
      </c>
      <c r="C5453" s="43"/>
      <c r="D5453" s="43"/>
      <c r="E5453" s="43"/>
      <c r="F5453" s="43" t="s">
        <v>27441</v>
      </c>
      <c r="G5453" s="84"/>
    </row>
    <row r="5454">
      <c r="A5454" s="43" t="s">
        <v>1402</v>
      </c>
      <c r="B5454" s="31" t="s">
        <v>1403</v>
      </c>
      <c r="C5454" s="43"/>
      <c r="D5454" s="43"/>
      <c r="E5454" s="43"/>
      <c r="F5454" s="43"/>
      <c r="G5454" s="84"/>
    </row>
    <row r="5455">
      <c r="A5455" s="190" t="s">
        <v>27442</v>
      </c>
    </row>
    <row r="5456">
      <c r="A5456" s="43" t="s">
        <v>4248</v>
      </c>
      <c r="B5456" s="31" t="s">
        <v>1215</v>
      </c>
      <c r="C5456" s="43" t="s">
        <v>1216</v>
      </c>
      <c r="D5456" s="43" t="s">
        <v>1217</v>
      </c>
      <c r="E5456" s="43"/>
      <c r="F5456" s="43" t="s">
        <v>27443</v>
      </c>
      <c r="G5456" s="84"/>
    </row>
    <row r="5457">
      <c r="A5457" s="190" t="s">
        <v>27444</v>
      </c>
    </row>
    <row r="5458">
      <c r="A5458" s="43" t="s">
        <v>388</v>
      </c>
      <c r="B5458" s="31" t="s">
        <v>1006</v>
      </c>
      <c r="C5458" s="43"/>
      <c r="D5458" s="43" t="s">
        <v>2805</v>
      </c>
      <c r="E5458" s="43"/>
      <c r="F5458" s="43" t="s">
        <v>27445</v>
      </c>
      <c r="G5458" s="84"/>
    </row>
    <row r="5459">
      <c r="A5459" s="43" t="s">
        <v>388</v>
      </c>
      <c r="B5459" s="31" t="s">
        <v>1006</v>
      </c>
      <c r="C5459" s="43"/>
      <c r="D5459" s="43" t="s">
        <v>3320</v>
      </c>
      <c r="E5459" s="43"/>
      <c r="F5459" s="43" t="s">
        <v>27446</v>
      </c>
      <c r="G5459" s="84"/>
    </row>
    <row r="5460">
      <c r="A5460" s="190" t="s">
        <v>27447</v>
      </c>
    </row>
    <row r="5461">
      <c r="A5461" s="9" t="s">
        <v>4788</v>
      </c>
      <c r="B5461" s="18" t="s">
        <v>5289</v>
      </c>
      <c r="C5461" s="9" t="s">
        <v>6970</v>
      </c>
      <c r="D5461" s="91" t="s">
        <v>6971</v>
      </c>
      <c r="E5461" s="91"/>
      <c r="F5461" s="91" t="s">
        <v>27448</v>
      </c>
      <c r="G5461" s="84"/>
    </row>
    <row r="5462">
      <c r="A5462" s="9" t="s">
        <v>4788</v>
      </c>
      <c r="B5462" s="18" t="s">
        <v>5289</v>
      </c>
      <c r="C5462" s="9" t="s">
        <v>6970</v>
      </c>
      <c r="D5462" s="91" t="s">
        <v>7253</v>
      </c>
      <c r="E5462" s="91"/>
      <c r="F5462" s="91" t="s">
        <v>27449</v>
      </c>
      <c r="G5462" s="84"/>
    </row>
    <row r="5463">
      <c r="A5463" s="9" t="s">
        <v>4788</v>
      </c>
      <c r="B5463" s="18" t="s">
        <v>5289</v>
      </c>
      <c r="C5463" s="9" t="s">
        <v>16218</v>
      </c>
      <c r="D5463" s="91" t="s">
        <v>7349</v>
      </c>
      <c r="E5463" s="91"/>
      <c r="F5463" s="91" t="s">
        <v>27450</v>
      </c>
      <c r="G5463" s="84"/>
    </row>
    <row r="5464">
      <c r="A5464" s="9" t="s">
        <v>4788</v>
      </c>
      <c r="B5464" s="18" t="s">
        <v>5289</v>
      </c>
      <c r="C5464" s="9" t="s">
        <v>6983</v>
      </c>
      <c r="D5464" s="91" t="s">
        <v>16418</v>
      </c>
      <c r="E5464" s="91"/>
      <c r="F5464" s="91" t="s">
        <v>27451</v>
      </c>
      <c r="G5464" s="84"/>
    </row>
    <row r="5465">
      <c r="A5465" s="9" t="s">
        <v>4788</v>
      </c>
      <c r="B5465" s="18" t="s">
        <v>5289</v>
      </c>
      <c r="C5465" s="10" t="s">
        <v>27452</v>
      </c>
      <c r="D5465" s="10" t="s">
        <v>27453</v>
      </c>
      <c r="E5465" s="91"/>
      <c r="F5465" s="91" t="s">
        <v>27454</v>
      </c>
      <c r="G5465" s="84"/>
    </row>
    <row r="5466">
      <c r="A5466" s="9" t="s">
        <v>4788</v>
      </c>
      <c r="B5466" s="18" t="s">
        <v>7260</v>
      </c>
      <c r="C5466" s="10" t="s">
        <v>8190</v>
      </c>
      <c r="D5466" s="10" t="s">
        <v>27455</v>
      </c>
      <c r="E5466" s="91" t="s">
        <v>27456</v>
      </c>
      <c r="F5466" s="91" t="s">
        <v>27457</v>
      </c>
      <c r="G5466" s="84"/>
    </row>
    <row r="5467">
      <c r="A5467" s="9" t="s">
        <v>4788</v>
      </c>
      <c r="B5467" s="18" t="s">
        <v>7260</v>
      </c>
      <c r="C5467" s="10" t="s">
        <v>15450</v>
      </c>
      <c r="D5467" s="10" t="s">
        <v>368</v>
      </c>
      <c r="E5467" s="91" t="s">
        <v>27458</v>
      </c>
      <c r="F5467" s="91" t="s">
        <v>27457</v>
      </c>
      <c r="G5467" s="84"/>
    </row>
    <row r="5468">
      <c r="A5468" s="9" t="s">
        <v>4788</v>
      </c>
      <c r="B5468" s="18" t="s">
        <v>7260</v>
      </c>
      <c r="C5468" s="10" t="s">
        <v>7255</v>
      </c>
      <c r="D5468" s="10" t="s">
        <v>27459</v>
      </c>
      <c r="E5468" s="91"/>
      <c r="F5468" s="91" t="s">
        <v>27457</v>
      </c>
      <c r="G5468" s="84"/>
    </row>
    <row r="5469">
      <c r="A5469" s="9" t="s">
        <v>4788</v>
      </c>
      <c r="B5469" s="18" t="s">
        <v>7260</v>
      </c>
      <c r="C5469" s="10" t="s">
        <v>7255</v>
      </c>
      <c r="D5469" s="10" t="s">
        <v>26403</v>
      </c>
      <c r="E5469" s="91"/>
      <c r="F5469" s="91" t="s">
        <v>27460</v>
      </c>
      <c r="G5469" s="84"/>
    </row>
    <row r="5470">
      <c r="A5470" s="9" t="s">
        <v>4788</v>
      </c>
      <c r="B5470" s="18" t="s">
        <v>7260</v>
      </c>
      <c r="C5470" s="10"/>
      <c r="D5470" s="10"/>
      <c r="E5470" s="91" t="s">
        <v>27461</v>
      </c>
      <c r="F5470" s="91" t="s">
        <v>27457</v>
      </c>
      <c r="G5470" s="84"/>
    </row>
    <row r="5471">
      <c r="A5471" s="9" t="s">
        <v>316</v>
      </c>
      <c r="B5471" s="18" t="s">
        <v>6615</v>
      </c>
      <c r="C5471" s="10"/>
      <c r="D5471" s="10"/>
      <c r="E5471" s="91"/>
      <c r="F5471" s="91" t="s">
        <v>27462</v>
      </c>
      <c r="G5471" s="84"/>
    </row>
    <row r="5472">
      <c r="A5472" s="9" t="s">
        <v>326</v>
      </c>
      <c r="B5472" s="18" t="s">
        <v>658</v>
      </c>
      <c r="C5472" s="10" t="s">
        <v>872</v>
      </c>
      <c r="D5472" s="10" t="s">
        <v>660</v>
      </c>
      <c r="E5472" s="91"/>
      <c r="F5472" s="91" t="s">
        <v>27463</v>
      </c>
      <c r="G5472" s="84"/>
    </row>
    <row r="5473">
      <c r="A5473" s="9" t="s">
        <v>326</v>
      </c>
      <c r="B5473" s="18" t="s">
        <v>16380</v>
      </c>
      <c r="C5473" s="9" t="s">
        <v>24434</v>
      </c>
      <c r="D5473" s="91" t="s">
        <v>27464</v>
      </c>
      <c r="E5473" s="91" t="s">
        <v>27465</v>
      </c>
      <c r="F5473" s="91" t="s">
        <v>27466</v>
      </c>
      <c r="G5473" s="84"/>
    </row>
    <row r="5474">
      <c r="A5474" s="9" t="s">
        <v>22992</v>
      </c>
      <c r="B5474" s="18" t="s">
        <v>6407</v>
      </c>
      <c r="C5474" s="9" t="s">
        <v>27467</v>
      </c>
      <c r="D5474" s="91" t="s">
        <v>27468</v>
      </c>
      <c r="E5474" s="91"/>
      <c r="F5474" s="91" t="s">
        <v>27457</v>
      </c>
      <c r="G5474" s="84"/>
    </row>
    <row r="5475">
      <c r="A5475" s="9" t="s">
        <v>248</v>
      </c>
      <c r="B5475" s="18" t="s">
        <v>4908</v>
      </c>
      <c r="C5475" s="9" t="s">
        <v>4513</v>
      </c>
      <c r="D5475" s="91" t="s">
        <v>11911</v>
      </c>
      <c r="E5475" s="91"/>
      <c r="F5475" s="91" t="s">
        <v>27457</v>
      </c>
      <c r="G5475" s="84"/>
    </row>
    <row r="5476">
      <c r="A5476" s="13" t="s">
        <v>388</v>
      </c>
      <c r="B5476" s="189" t="s">
        <v>1006</v>
      </c>
      <c r="C5476" s="9" t="s">
        <v>2095</v>
      </c>
      <c r="D5476" s="91" t="s">
        <v>7192</v>
      </c>
      <c r="E5476" s="91"/>
      <c r="F5476" s="91" t="s">
        <v>27469</v>
      </c>
      <c r="G5476" s="84"/>
    </row>
    <row r="5477">
      <c r="A5477" s="9" t="s">
        <v>388</v>
      </c>
      <c r="B5477" s="18" t="s">
        <v>1006</v>
      </c>
      <c r="C5477" s="9" t="s">
        <v>27470</v>
      </c>
      <c r="D5477" s="91" t="s">
        <v>11375</v>
      </c>
      <c r="E5477" s="91"/>
      <c r="F5477" s="91" t="s">
        <v>27471</v>
      </c>
      <c r="G5477" s="84"/>
    </row>
    <row r="5478">
      <c r="A5478" s="9" t="s">
        <v>388</v>
      </c>
      <c r="B5478" s="18" t="s">
        <v>1006</v>
      </c>
      <c r="C5478" s="9" t="s">
        <v>3726</v>
      </c>
      <c r="D5478" s="91" t="s">
        <v>10423</v>
      </c>
      <c r="E5478" s="91"/>
      <c r="F5478" s="91" t="s">
        <v>27472</v>
      </c>
      <c r="G5478" s="84"/>
    </row>
    <row r="5479">
      <c r="A5479" s="9" t="s">
        <v>388</v>
      </c>
      <c r="B5479" s="18" t="s">
        <v>1006</v>
      </c>
      <c r="C5479" s="9" t="s">
        <v>3726</v>
      </c>
      <c r="D5479" s="91" t="s">
        <v>27473</v>
      </c>
      <c r="E5479" s="91"/>
      <c r="F5479" s="91" t="s">
        <v>24160</v>
      </c>
      <c r="G5479" s="84"/>
    </row>
    <row r="5480">
      <c r="A5480" s="9" t="s">
        <v>388</v>
      </c>
      <c r="B5480" s="18" t="s">
        <v>1006</v>
      </c>
      <c r="C5480" s="9" t="s">
        <v>3726</v>
      </c>
      <c r="D5480" s="91" t="s">
        <v>12567</v>
      </c>
      <c r="E5480" s="91"/>
      <c r="F5480" s="91" t="s">
        <v>27474</v>
      </c>
      <c r="G5480" s="84"/>
    </row>
    <row r="5481">
      <c r="A5481" s="9" t="s">
        <v>388</v>
      </c>
      <c r="B5481" s="18" t="s">
        <v>1006</v>
      </c>
      <c r="C5481" s="9" t="s">
        <v>2101</v>
      </c>
      <c r="D5481" s="91" t="s">
        <v>27475</v>
      </c>
      <c r="E5481" s="91"/>
      <c r="F5481" s="91" t="s">
        <v>27476</v>
      </c>
      <c r="G5481" s="84"/>
    </row>
    <row r="5482">
      <c r="A5482" s="9" t="s">
        <v>388</v>
      </c>
      <c r="B5482" s="18" t="s">
        <v>1006</v>
      </c>
      <c r="C5482" s="9" t="s">
        <v>1007</v>
      </c>
      <c r="D5482" s="91" t="s">
        <v>27477</v>
      </c>
      <c r="E5482" s="91" t="s">
        <v>27478</v>
      </c>
      <c r="F5482" s="91" t="s">
        <v>27479</v>
      </c>
      <c r="G5482" s="84"/>
    </row>
    <row r="5483">
      <c r="A5483" s="9" t="s">
        <v>388</v>
      </c>
      <c r="B5483" s="18" t="s">
        <v>1006</v>
      </c>
      <c r="C5483" s="9" t="s">
        <v>2106</v>
      </c>
      <c r="D5483" s="91" t="s">
        <v>2825</v>
      </c>
      <c r="E5483" s="91"/>
      <c r="F5483" s="91" t="s">
        <v>27474</v>
      </c>
      <c r="G5483" s="84"/>
    </row>
    <row r="5484">
      <c r="A5484" s="9" t="s">
        <v>388</v>
      </c>
      <c r="B5484" s="18" t="s">
        <v>1006</v>
      </c>
      <c r="C5484" s="9" t="s">
        <v>2106</v>
      </c>
      <c r="D5484" s="91" t="s">
        <v>27480</v>
      </c>
      <c r="E5484" s="91"/>
      <c r="F5484" s="91" t="s">
        <v>27481</v>
      </c>
      <c r="G5484" s="84"/>
    </row>
    <row r="5485">
      <c r="A5485" s="9" t="s">
        <v>388</v>
      </c>
      <c r="B5485" s="18" t="s">
        <v>1006</v>
      </c>
      <c r="C5485" s="9" t="s">
        <v>2106</v>
      </c>
      <c r="D5485" s="91" t="s">
        <v>27482</v>
      </c>
      <c r="E5485" s="91"/>
      <c r="F5485" s="91" t="s">
        <v>27460</v>
      </c>
      <c r="G5485" s="84"/>
    </row>
    <row r="5486">
      <c r="A5486" s="9" t="s">
        <v>388</v>
      </c>
      <c r="B5486" s="18" t="s">
        <v>1006</v>
      </c>
      <c r="C5486" s="9" t="s">
        <v>2125</v>
      </c>
      <c r="D5486" s="91" t="s">
        <v>7507</v>
      </c>
      <c r="E5486" s="91"/>
      <c r="F5486" s="91" t="s">
        <v>27483</v>
      </c>
      <c r="G5486" s="84"/>
    </row>
    <row r="5487">
      <c r="A5487" s="9" t="s">
        <v>388</v>
      </c>
      <c r="B5487" s="18" t="s">
        <v>1006</v>
      </c>
      <c r="C5487" s="9" t="s">
        <v>2125</v>
      </c>
      <c r="D5487" s="91" t="s">
        <v>27484</v>
      </c>
      <c r="E5487" s="91"/>
      <c r="F5487" s="91" t="s">
        <v>27481</v>
      </c>
      <c r="G5487" s="84"/>
    </row>
    <row r="5488">
      <c r="A5488" s="9" t="s">
        <v>388</v>
      </c>
      <c r="B5488" s="18" t="s">
        <v>1006</v>
      </c>
      <c r="C5488" s="9" t="s">
        <v>2125</v>
      </c>
      <c r="D5488" s="91" t="s">
        <v>8304</v>
      </c>
      <c r="E5488" s="91"/>
      <c r="F5488" s="91" t="s">
        <v>3345</v>
      </c>
      <c r="G5488" s="84"/>
    </row>
    <row r="5489">
      <c r="A5489" s="9" t="s">
        <v>388</v>
      </c>
      <c r="B5489" s="18" t="s">
        <v>1006</v>
      </c>
      <c r="C5489" s="9" t="s">
        <v>2779</v>
      </c>
      <c r="D5489" s="91" t="s">
        <v>2837</v>
      </c>
      <c r="E5489" s="91"/>
      <c r="F5489" s="91" t="s">
        <v>27485</v>
      </c>
      <c r="G5489" s="84"/>
    </row>
    <row r="5490">
      <c r="A5490" s="9" t="s">
        <v>388</v>
      </c>
      <c r="B5490" s="18" t="s">
        <v>1006</v>
      </c>
      <c r="C5490" s="9" t="s">
        <v>2779</v>
      </c>
      <c r="D5490" s="91" t="s">
        <v>27486</v>
      </c>
      <c r="E5490" s="91"/>
      <c r="F5490" s="91" t="s">
        <v>27487</v>
      </c>
      <c r="G5490" s="84"/>
    </row>
    <row r="5491">
      <c r="A5491" s="9" t="s">
        <v>388</v>
      </c>
      <c r="B5491" s="18" t="s">
        <v>1010</v>
      </c>
      <c r="C5491" s="9" t="s">
        <v>11838</v>
      </c>
      <c r="D5491" s="91" t="s">
        <v>11839</v>
      </c>
      <c r="E5491" s="91" t="s">
        <v>27488</v>
      </c>
      <c r="F5491" s="91" t="s">
        <v>27489</v>
      </c>
      <c r="G5491" s="84"/>
    </row>
    <row r="5492">
      <c r="A5492" s="60" t="s">
        <v>366</v>
      </c>
    </row>
    <row r="5493">
      <c r="A5493" s="9" t="s">
        <v>4788</v>
      </c>
      <c r="B5493" s="18" t="s">
        <v>5289</v>
      </c>
      <c r="C5493" s="9"/>
      <c r="D5493" s="91" t="s">
        <v>27490</v>
      </c>
      <c r="E5493" s="91"/>
      <c r="F5493" s="91" t="s">
        <v>27491</v>
      </c>
      <c r="G5493" s="84"/>
    </row>
    <row r="5494">
      <c r="A5494" s="9" t="s">
        <v>4788</v>
      </c>
      <c r="B5494" s="18" t="s">
        <v>5289</v>
      </c>
      <c r="C5494" s="9"/>
      <c r="D5494" s="9"/>
      <c r="E5494" s="91" t="s">
        <v>4904</v>
      </c>
      <c r="F5494" s="91" t="s">
        <v>27492</v>
      </c>
      <c r="G5494" s="84"/>
    </row>
    <row r="5495">
      <c r="A5495" s="190" t="s">
        <v>27493</v>
      </c>
    </row>
    <row r="5496">
      <c r="A5496" s="43" t="s">
        <v>326</v>
      </c>
      <c r="B5496" s="31" t="s">
        <v>658</v>
      </c>
      <c r="C5496" s="43" t="s">
        <v>872</v>
      </c>
      <c r="D5496" s="43" t="s">
        <v>660</v>
      </c>
      <c r="E5496" s="43"/>
      <c r="F5496" s="43" t="s">
        <v>27494</v>
      </c>
      <c r="G5496" s="84"/>
    </row>
    <row r="5497">
      <c r="A5497" s="43" t="s">
        <v>230</v>
      </c>
      <c r="B5497" s="31" t="s">
        <v>10504</v>
      </c>
      <c r="C5497" s="43" t="s">
        <v>244</v>
      </c>
      <c r="D5497" s="43" t="s">
        <v>13573</v>
      </c>
      <c r="E5497" s="43"/>
      <c r="F5497" s="43" t="s">
        <v>27495</v>
      </c>
      <c r="G5497" s="84"/>
    </row>
    <row r="5498">
      <c r="A5498" s="43" t="s">
        <v>230</v>
      </c>
      <c r="B5498" s="31" t="s">
        <v>10504</v>
      </c>
      <c r="C5498" s="43"/>
      <c r="D5498" s="43"/>
      <c r="E5498" s="43" t="s">
        <v>6548</v>
      </c>
      <c r="F5498" s="43" t="s">
        <v>27496</v>
      </c>
      <c r="G5498" s="84"/>
    </row>
    <row r="5499">
      <c r="A5499" s="43" t="s">
        <v>388</v>
      </c>
      <c r="B5499" s="31" t="s">
        <v>1006</v>
      </c>
      <c r="C5499" s="43" t="s">
        <v>2106</v>
      </c>
      <c r="D5499" s="43" t="s">
        <v>3314</v>
      </c>
      <c r="E5499" s="43"/>
      <c r="F5499" s="43" t="s">
        <v>27497</v>
      </c>
      <c r="G5499" s="84"/>
    </row>
    <row r="5500">
      <c r="A5500" s="43" t="s">
        <v>388</v>
      </c>
      <c r="B5500" s="31" t="s">
        <v>1006</v>
      </c>
      <c r="C5500" s="43" t="s">
        <v>2106</v>
      </c>
      <c r="D5500" s="43" t="s">
        <v>8263</v>
      </c>
      <c r="E5500" s="43"/>
      <c r="F5500" s="43" t="s">
        <v>27498</v>
      </c>
      <c r="G5500" s="84"/>
    </row>
    <row r="5501">
      <c r="A5501" s="43" t="s">
        <v>388</v>
      </c>
      <c r="B5501" s="31" t="s">
        <v>1010</v>
      </c>
      <c r="C5501" s="43" t="s">
        <v>1655</v>
      </c>
      <c r="D5501" s="43" t="s">
        <v>27499</v>
      </c>
      <c r="E5501" s="43"/>
      <c r="F5501" s="43" t="s">
        <v>27500</v>
      </c>
      <c r="G5501" s="84"/>
    </row>
    <row r="5502">
      <c r="A5502" s="43" t="s">
        <v>3354</v>
      </c>
      <c r="B5502" s="31" t="s">
        <v>11799</v>
      </c>
      <c r="C5502" s="43" t="s">
        <v>27501</v>
      </c>
      <c r="D5502" s="43" t="s">
        <v>27502</v>
      </c>
      <c r="E5502" s="43"/>
      <c r="F5502" s="43" t="s">
        <v>27503</v>
      </c>
      <c r="G5502" s="84"/>
    </row>
    <row r="5503">
      <c r="A5503" s="43" t="s">
        <v>1402</v>
      </c>
      <c r="B5503" s="31" t="s">
        <v>1403</v>
      </c>
      <c r="C5503" s="43" t="s">
        <v>1404</v>
      </c>
      <c r="D5503" s="43" t="s">
        <v>1407</v>
      </c>
      <c r="E5503" s="43"/>
      <c r="F5503" s="43" t="s">
        <v>27504</v>
      </c>
      <c r="G5503" s="84"/>
    </row>
    <row r="5504">
      <c r="A5504" s="190" t="s">
        <v>27505</v>
      </c>
    </row>
    <row r="5505">
      <c r="A5505" s="9" t="s">
        <v>687</v>
      </c>
      <c r="B5505" s="18" t="s">
        <v>693</v>
      </c>
      <c r="C5505" s="9" t="s">
        <v>17930</v>
      </c>
      <c r="D5505" s="43" t="s">
        <v>985</v>
      </c>
      <c r="E5505" s="91"/>
      <c r="F5505" s="91" t="s">
        <v>14116</v>
      </c>
      <c r="G5505" s="84"/>
    </row>
    <row r="5506">
      <c r="A5506" s="14" t="s">
        <v>14445</v>
      </c>
      <c r="B5506" s="31" t="s">
        <v>14446</v>
      </c>
      <c r="C5506" s="9" t="s">
        <v>4618</v>
      </c>
      <c r="D5506" s="43" t="s">
        <v>27506</v>
      </c>
      <c r="E5506" s="91"/>
      <c r="F5506" s="91"/>
      <c r="G5506" s="84"/>
    </row>
    <row r="5507">
      <c r="A5507" s="14" t="s">
        <v>1035</v>
      </c>
      <c r="B5507" s="31" t="s">
        <v>27507</v>
      </c>
      <c r="C5507" s="9" t="s">
        <v>27508</v>
      </c>
      <c r="D5507" s="43" t="s">
        <v>27509</v>
      </c>
      <c r="E5507" s="91" t="s">
        <v>27510</v>
      </c>
      <c r="F5507" s="91" t="s">
        <v>27511</v>
      </c>
      <c r="G5507" s="84"/>
    </row>
    <row r="5508">
      <c r="A5508" s="14" t="s">
        <v>1035</v>
      </c>
      <c r="B5508" s="31" t="s">
        <v>27507</v>
      </c>
      <c r="C5508" s="9" t="s">
        <v>27512</v>
      </c>
      <c r="D5508" s="43" t="s">
        <v>27513</v>
      </c>
      <c r="E5508" s="91"/>
      <c r="F5508" s="91" t="s">
        <v>27514</v>
      </c>
      <c r="G5508" s="84"/>
    </row>
    <row r="5509">
      <c r="A5509" s="14" t="s">
        <v>1035</v>
      </c>
      <c r="B5509" s="31" t="s">
        <v>27507</v>
      </c>
      <c r="C5509" s="9" t="s">
        <v>27515</v>
      </c>
      <c r="D5509" s="43" t="s">
        <v>27516</v>
      </c>
      <c r="E5509" s="91"/>
      <c r="F5509" s="91" t="s">
        <v>27517</v>
      </c>
      <c r="G5509" s="84"/>
    </row>
    <row r="5510">
      <c r="A5510" s="14" t="s">
        <v>1035</v>
      </c>
      <c r="B5510" s="31" t="s">
        <v>27507</v>
      </c>
      <c r="C5510" s="9" t="s">
        <v>27518</v>
      </c>
      <c r="D5510" s="43" t="s">
        <v>27519</v>
      </c>
      <c r="E5510" s="91" t="s">
        <v>27520</v>
      </c>
      <c r="F5510" s="91" t="s">
        <v>27511</v>
      </c>
      <c r="G5510" s="84"/>
    </row>
    <row r="5511">
      <c r="A5511" s="60" t="s">
        <v>366</v>
      </c>
    </row>
    <row r="5512">
      <c r="A5512" s="9" t="s">
        <v>3354</v>
      </c>
      <c r="B5512" s="18" t="s">
        <v>27521</v>
      </c>
      <c r="C5512" s="9"/>
      <c r="D5512" s="43"/>
      <c r="E5512" s="91"/>
      <c r="F5512" s="91" t="s">
        <v>27522</v>
      </c>
      <c r="G5512" s="84"/>
    </row>
    <row r="5513">
      <c r="A5513" s="9" t="s">
        <v>3354</v>
      </c>
      <c r="B5513" s="18" t="s">
        <v>27523</v>
      </c>
      <c r="C5513" s="9"/>
      <c r="D5513" s="43"/>
      <c r="E5513" s="91" t="s">
        <v>27524</v>
      </c>
      <c r="F5513" s="91" t="s">
        <v>27511</v>
      </c>
      <c r="G5513" s="84"/>
    </row>
    <row r="5514">
      <c r="A5514" s="9" t="s">
        <v>368</v>
      </c>
      <c r="B5514" s="18" t="s">
        <v>368</v>
      </c>
      <c r="C5514" s="9"/>
      <c r="D5514" s="43"/>
      <c r="E5514" s="91" t="s">
        <v>27525</v>
      </c>
      <c r="F5514" s="91"/>
      <c r="G5514" s="84"/>
    </row>
    <row r="5515">
      <c r="A5515" s="190" t="s">
        <v>27526</v>
      </c>
    </row>
    <row r="5516">
      <c r="A5516" s="43" t="s">
        <v>316</v>
      </c>
      <c r="B5516" s="31" t="s">
        <v>4651</v>
      </c>
      <c r="C5516" s="43" t="s">
        <v>7370</v>
      </c>
      <c r="D5516" s="43" t="s">
        <v>7371</v>
      </c>
      <c r="E5516" s="43" t="s">
        <v>2568</v>
      </c>
      <c r="F5516" s="43" t="s">
        <v>27527</v>
      </c>
      <c r="G5516" s="84"/>
    </row>
    <row r="5517">
      <c r="A5517" s="43" t="s">
        <v>326</v>
      </c>
      <c r="B5517" s="31" t="s">
        <v>658</v>
      </c>
      <c r="C5517" s="43" t="s">
        <v>872</v>
      </c>
      <c r="D5517" s="43" t="s">
        <v>660</v>
      </c>
      <c r="E5517" s="43"/>
      <c r="F5517" s="43" t="s">
        <v>1401</v>
      </c>
      <c r="G5517" s="84"/>
    </row>
    <row r="5518">
      <c r="A5518" s="43" t="s">
        <v>2562</v>
      </c>
      <c r="B5518" s="31" t="s">
        <v>2563</v>
      </c>
      <c r="C5518" s="43" t="s">
        <v>2564</v>
      </c>
      <c r="D5518" s="43" t="s">
        <v>2565</v>
      </c>
      <c r="E5518" s="43"/>
      <c r="F5518" s="43" t="s">
        <v>27528</v>
      </c>
      <c r="G5518" s="84"/>
    </row>
    <row r="5519">
      <c r="A5519" s="43" t="s">
        <v>2562</v>
      </c>
      <c r="B5519" s="31" t="s">
        <v>2563</v>
      </c>
      <c r="C5519" s="43" t="s">
        <v>2564</v>
      </c>
      <c r="D5519" s="43" t="s">
        <v>2569</v>
      </c>
      <c r="E5519" s="43"/>
      <c r="F5519" s="43" t="s">
        <v>27529</v>
      </c>
      <c r="G5519" s="84"/>
    </row>
    <row r="5520">
      <c r="A5520" s="43" t="s">
        <v>2562</v>
      </c>
      <c r="B5520" s="31" t="s">
        <v>2563</v>
      </c>
      <c r="C5520" s="43" t="s">
        <v>2564</v>
      </c>
      <c r="D5520" s="43" t="s">
        <v>2571</v>
      </c>
      <c r="E5520" s="43"/>
      <c r="F5520" s="43" t="s">
        <v>27529</v>
      </c>
      <c r="G5520" s="84"/>
    </row>
    <row r="5521">
      <c r="A5521" s="43" t="s">
        <v>687</v>
      </c>
      <c r="B5521" s="31" t="s">
        <v>693</v>
      </c>
      <c r="C5521" s="43"/>
      <c r="D5521" s="43" t="s">
        <v>3468</v>
      </c>
      <c r="E5521" s="43" t="s">
        <v>27530</v>
      </c>
      <c r="F5521" s="43" t="s">
        <v>27531</v>
      </c>
      <c r="G5521" s="84"/>
    </row>
    <row r="5522">
      <c r="A5522" s="43" t="s">
        <v>388</v>
      </c>
      <c r="B5522" s="31" t="s">
        <v>1010</v>
      </c>
      <c r="C5522" s="43" t="s">
        <v>14191</v>
      </c>
      <c r="D5522" s="43" t="s">
        <v>368</v>
      </c>
      <c r="E5522" s="43"/>
      <c r="F5522" s="43" t="s">
        <v>27532</v>
      </c>
      <c r="G5522" s="84"/>
    </row>
    <row r="5523">
      <c r="A5523" s="43" t="s">
        <v>388</v>
      </c>
      <c r="B5523" s="31" t="s">
        <v>1010</v>
      </c>
      <c r="C5523" s="43" t="s">
        <v>10865</v>
      </c>
      <c r="D5523" s="43" t="s">
        <v>27533</v>
      </c>
      <c r="E5523" s="43"/>
      <c r="F5523" s="43" t="s">
        <v>27534</v>
      </c>
      <c r="G5523" s="84"/>
    </row>
    <row r="5524">
      <c r="A5524" s="43" t="s">
        <v>388</v>
      </c>
      <c r="B5524" s="31" t="s">
        <v>1010</v>
      </c>
      <c r="C5524" s="43" t="s">
        <v>2232</v>
      </c>
      <c r="D5524" s="43" t="s">
        <v>14389</v>
      </c>
      <c r="E5524" s="43"/>
      <c r="F5524" s="43" t="s">
        <v>27532</v>
      </c>
      <c r="G5524" s="43"/>
    </row>
    <row r="5525">
      <c r="A5525" s="60" t="s">
        <v>366</v>
      </c>
    </row>
    <row r="5526">
      <c r="A5526" s="43" t="s">
        <v>326</v>
      </c>
      <c r="B5526" s="31" t="s">
        <v>658</v>
      </c>
      <c r="C5526" s="43"/>
      <c r="D5526" s="43"/>
      <c r="E5526" s="43" t="s">
        <v>27535</v>
      </c>
      <c r="F5526" s="43" t="s">
        <v>26716</v>
      </c>
      <c r="G5526" s="84"/>
    </row>
    <row r="5527">
      <c r="A5527" s="43" t="s">
        <v>2562</v>
      </c>
      <c r="B5527" s="31" t="s">
        <v>2563</v>
      </c>
      <c r="C5527" s="43"/>
      <c r="D5527" s="43"/>
      <c r="E5527" s="43"/>
      <c r="F5527" s="43" t="s">
        <v>26716</v>
      </c>
      <c r="G5527" s="84"/>
    </row>
    <row r="5528">
      <c r="A5528" s="43" t="s">
        <v>388</v>
      </c>
      <c r="B5528" s="31" t="s">
        <v>1010</v>
      </c>
      <c r="C5528" s="43"/>
      <c r="D5528" s="43"/>
      <c r="E5528" s="43"/>
      <c r="F5528" s="43" t="s">
        <v>26716</v>
      </c>
      <c r="G5528" s="84"/>
    </row>
    <row r="5529">
      <c r="A5529" s="190" t="s">
        <v>27536</v>
      </c>
    </row>
    <row r="5530">
      <c r="A5530" s="51" t="s">
        <v>27537</v>
      </c>
      <c r="B5530" s="4"/>
      <c r="C5530" s="4"/>
      <c r="D5530" s="4"/>
      <c r="E5530" s="4"/>
      <c r="F5530" s="23"/>
      <c r="G5530" s="84"/>
    </row>
    <row r="5531">
      <c r="A5531" s="43" t="s">
        <v>671</v>
      </c>
      <c r="B5531" s="31" t="s">
        <v>672</v>
      </c>
      <c r="C5531" s="43" t="s">
        <v>676</v>
      </c>
      <c r="D5531" s="43" t="s">
        <v>698</v>
      </c>
      <c r="E5531" s="43"/>
      <c r="F5531" s="43" t="s">
        <v>27538</v>
      </c>
      <c r="G5531" s="84"/>
    </row>
    <row r="5532">
      <c r="A5532" s="43" t="s">
        <v>671</v>
      </c>
      <c r="B5532" s="31" t="s">
        <v>10149</v>
      </c>
      <c r="C5532" s="43" t="s">
        <v>27539</v>
      </c>
      <c r="D5532" s="43" t="s">
        <v>27540</v>
      </c>
      <c r="E5532" s="43"/>
      <c r="F5532" s="43" t="s">
        <v>27541</v>
      </c>
      <c r="G5532" s="84"/>
    </row>
    <row r="5533">
      <c r="A5533" s="43" t="s">
        <v>671</v>
      </c>
      <c r="B5533" s="31" t="s">
        <v>10149</v>
      </c>
      <c r="C5533" s="43" t="s">
        <v>27542</v>
      </c>
      <c r="D5533" s="43" t="s">
        <v>27543</v>
      </c>
      <c r="E5533" s="43"/>
      <c r="F5533" s="43" t="s">
        <v>27544</v>
      </c>
      <c r="G5533" s="84"/>
    </row>
    <row r="5534">
      <c r="A5534" s="43" t="s">
        <v>671</v>
      </c>
      <c r="B5534" s="31" t="s">
        <v>10149</v>
      </c>
      <c r="C5534" s="43" t="s">
        <v>27545</v>
      </c>
      <c r="D5534" s="43" t="s">
        <v>27546</v>
      </c>
      <c r="E5534" s="43"/>
      <c r="F5534" s="43" t="s">
        <v>27547</v>
      </c>
      <c r="G5534" s="84"/>
    </row>
    <row r="5535">
      <c r="A5535" s="43" t="s">
        <v>671</v>
      </c>
      <c r="B5535" s="31" t="s">
        <v>10149</v>
      </c>
      <c r="C5535" s="43" t="s">
        <v>915</v>
      </c>
      <c r="D5535" s="43" t="s">
        <v>27548</v>
      </c>
      <c r="E5535" s="43"/>
      <c r="F5535" s="43" t="s">
        <v>27549</v>
      </c>
      <c r="G5535" s="84"/>
    </row>
    <row r="5536">
      <c r="A5536" s="43" t="s">
        <v>671</v>
      </c>
      <c r="B5536" s="31" t="s">
        <v>10149</v>
      </c>
      <c r="C5536" s="43" t="s">
        <v>27550</v>
      </c>
      <c r="D5536" s="43" t="s">
        <v>27551</v>
      </c>
      <c r="E5536" s="43"/>
      <c r="F5536" s="43" t="s">
        <v>27547</v>
      </c>
      <c r="G5536" s="84"/>
    </row>
    <row r="5537">
      <c r="A5537" s="43" t="s">
        <v>671</v>
      </c>
      <c r="B5537" s="31" t="s">
        <v>10149</v>
      </c>
      <c r="C5537" s="43" t="s">
        <v>27552</v>
      </c>
      <c r="D5537" s="43" t="s">
        <v>837</v>
      </c>
      <c r="E5537" s="43"/>
      <c r="F5537" s="43" t="s">
        <v>27538</v>
      </c>
      <c r="G5537" s="84"/>
    </row>
    <row r="5538">
      <c r="A5538" s="43" t="s">
        <v>678</v>
      </c>
      <c r="B5538" s="31" t="s">
        <v>7415</v>
      </c>
      <c r="C5538" s="43" t="s">
        <v>27553</v>
      </c>
      <c r="D5538" s="43" t="s">
        <v>27554</v>
      </c>
      <c r="E5538" s="43"/>
      <c r="F5538" s="43" t="s">
        <v>27555</v>
      </c>
      <c r="G5538" s="84"/>
    </row>
    <row r="5539">
      <c r="A5539" s="43" t="s">
        <v>678</v>
      </c>
      <c r="B5539" s="31" t="s">
        <v>7415</v>
      </c>
      <c r="C5539" s="43" t="s">
        <v>27553</v>
      </c>
      <c r="D5539" s="43" t="s">
        <v>27556</v>
      </c>
      <c r="E5539" s="43"/>
      <c r="F5539" s="43" t="s">
        <v>27555</v>
      </c>
      <c r="G5539" s="84"/>
    </row>
    <row r="5540">
      <c r="A5540" s="43" t="s">
        <v>678</v>
      </c>
      <c r="B5540" s="31" t="s">
        <v>7415</v>
      </c>
      <c r="C5540" s="43" t="s">
        <v>27553</v>
      </c>
      <c r="D5540" s="43" t="s">
        <v>27557</v>
      </c>
      <c r="E5540" s="43"/>
      <c r="F5540" s="43" t="s">
        <v>27555</v>
      </c>
      <c r="G5540" s="84"/>
    </row>
    <row r="5541">
      <c r="A5541" s="43" t="s">
        <v>678</v>
      </c>
      <c r="B5541" s="31" t="s">
        <v>7415</v>
      </c>
      <c r="C5541" s="43" t="s">
        <v>27558</v>
      </c>
      <c r="D5541" s="43" t="s">
        <v>27559</v>
      </c>
      <c r="E5541" s="43"/>
      <c r="F5541" s="43" t="s">
        <v>27560</v>
      </c>
      <c r="G5541" s="84"/>
    </row>
    <row r="5542">
      <c r="A5542" s="43" t="s">
        <v>678</v>
      </c>
      <c r="B5542" s="31" t="s">
        <v>7415</v>
      </c>
      <c r="C5542" s="43" t="s">
        <v>27561</v>
      </c>
      <c r="D5542" s="43" t="s">
        <v>718</v>
      </c>
      <c r="E5542" s="43"/>
      <c r="F5542" s="661" t="s">
        <v>152</v>
      </c>
      <c r="G5542" s="84"/>
    </row>
    <row r="5543">
      <c r="A5543" s="43" t="s">
        <v>678</v>
      </c>
      <c r="B5543" s="31" t="s">
        <v>7415</v>
      </c>
      <c r="C5543" s="43" t="s">
        <v>27561</v>
      </c>
      <c r="D5543" s="43" t="s">
        <v>720</v>
      </c>
      <c r="E5543" s="43"/>
      <c r="F5543" s="43" t="s">
        <v>27562</v>
      </c>
      <c r="G5543" s="84"/>
    </row>
    <row r="5544">
      <c r="A5544" s="43" t="s">
        <v>678</v>
      </c>
      <c r="B5544" s="31" t="s">
        <v>7415</v>
      </c>
      <c r="C5544" s="43" t="s">
        <v>27561</v>
      </c>
      <c r="D5544" s="43" t="s">
        <v>639</v>
      </c>
      <c r="E5544" s="43"/>
      <c r="F5544" s="43" t="s">
        <v>27563</v>
      </c>
      <c r="G5544" s="84"/>
    </row>
    <row r="5545">
      <c r="A5545" s="43" t="s">
        <v>678</v>
      </c>
      <c r="B5545" s="31" t="s">
        <v>7415</v>
      </c>
      <c r="C5545" s="43" t="s">
        <v>27561</v>
      </c>
      <c r="D5545" s="43" t="s">
        <v>739</v>
      </c>
      <c r="E5545" s="43"/>
      <c r="F5545" s="43" t="s">
        <v>27564</v>
      </c>
      <c r="G5545" s="84"/>
    </row>
    <row r="5546">
      <c r="A5546" s="43" t="s">
        <v>678</v>
      </c>
      <c r="B5546" s="31" t="s">
        <v>7415</v>
      </c>
      <c r="C5546" s="43" t="s">
        <v>27561</v>
      </c>
      <c r="D5546" s="43" t="s">
        <v>721</v>
      </c>
      <c r="E5546" s="43"/>
      <c r="F5546" s="43" t="s">
        <v>27565</v>
      </c>
      <c r="G5546" s="84"/>
    </row>
    <row r="5547">
      <c r="A5547" s="43" t="s">
        <v>678</v>
      </c>
      <c r="B5547" s="31" t="s">
        <v>7415</v>
      </c>
      <c r="C5547" s="43" t="s">
        <v>27566</v>
      </c>
      <c r="D5547" s="43" t="s">
        <v>1465</v>
      </c>
      <c r="E5547" s="43"/>
      <c r="F5547" s="43" t="s">
        <v>27567</v>
      </c>
      <c r="G5547" s="84"/>
    </row>
    <row r="5548">
      <c r="A5548" s="43" t="s">
        <v>678</v>
      </c>
      <c r="B5548" s="31" t="s">
        <v>7415</v>
      </c>
      <c r="C5548" s="43" t="s">
        <v>27568</v>
      </c>
      <c r="D5548" s="43" t="s">
        <v>27569</v>
      </c>
      <c r="E5548" s="43"/>
      <c r="F5548" s="43" t="s">
        <v>27570</v>
      </c>
      <c r="G5548" s="84"/>
    </row>
    <row r="5549">
      <c r="A5549" s="43" t="s">
        <v>678</v>
      </c>
      <c r="B5549" s="31" t="s">
        <v>7415</v>
      </c>
      <c r="C5549" s="43" t="s">
        <v>16043</v>
      </c>
      <c r="D5549" s="43" t="s">
        <v>27571</v>
      </c>
      <c r="E5549" s="43"/>
      <c r="F5549" s="661" t="s">
        <v>152</v>
      </c>
      <c r="G5549" s="84"/>
    </row>
    <row r="5550">
      <c r="A5550" s="43" t="s">
        <v>678</v>
      </c>
      <c r="B5550" s="31" t="s">
        <v>7415</v>
      </c>
      <c r="C5550" s="43" t="s">
        <v>16043</v>
      </c>
      <c r="D5550" s="43" t="s">
        <v>27572</v>
      </c>
      <c r="E5550" s="43"/>
      <c r="F5550" s="43" t="s">
        <v>27573</v>
      </c>
      <c r="G5550" s="84"/>
    </row>
    <row r="5551">
      <c r="A5551" s="43" t="s">
        <v>678</v>
      </c>
      <c r="B5551" s="31" t="s">
        <v>7415</v>
      </c>
      <c r="C5551" s="43" t="s">
        <v>27574</v>
      </c>
      <c r="D5551" s="43" t="s">
        <v>27575</v>
      </c>
      <c r="E5551" s="43"/>
      <c r="F5551" s="160" t="s">
        <v>27576</v>
      </c>
      <c r="G5551" s="84"/>
    </row>
    <row r="5552">
      <c r="A5552" s="43" t="s">
        <v>678</v>
      </c>
      <c r="B5552" s="31" t="s">
        <v>7415</v>
      </c>
      <c r="C5552" s="43" t="s">
        <v>27574</v>
      </c>
      <c r="D5552" s="43" t="s">
        <v>27577</v>
      </c>
      <c r="E5552" s="43"/>
      <c r="F5552" s="43" t="s">
        <v>27578</v>
      </c>
      <c r="G5552" s="84"/>
    </row>
    <row r="5553">
      <c r="A5553" s="43" t="s">
        <v>678</v>
      </c>
      <c r="B5553" s="31" t="s">
        <v>7415</v>
      </c>
      <c r="C5553" s="43" t="s">
        <v>27579</v>
      </c>
      <c r="D5553" s="43" t="s">
        <v>27580</v>
      </c>
      <c r="E5553" s="43"/>
      <c r="F5553" s="43" t="s">
        <v>27576</v>
      </c>
      <c r="G5553" s="84"/>
    </row>
    <row r="5554">
      <c r="A5554" s="43" t="s">
        <v>678</v>
      </c>
      <c r="B5554" s="31" t="s">
        <v>7415</v>
      </c>
      <c r="C5554" s="43" t="s">
        <v>27579</v>
      </c>
      <c r="D5554" s="43" t="s">
        <v>27581</v>
      </c>
      <c r="E5554" s="43"/>
      <c r="F5554" s="43" t="s">
        <v>27582</v>
      </c>
      <c r="G5554" s="84"/>
    </row>
    <row r="5555">
      <c r="A5555" s="43" t="s">
        <v>678</v>
      </c>
      <c r="B5555" s="31" t="s">
        <v>7415</v>
      </c>
      <c r="C5555" s="43" t="s">
        <v>27583</v>
      </c>
      <c r="D5555" s="43" t="s">
        <v>27584</v>
      </c>
      <c r="E5555" s="43"/>
      <c r="F5555" s="43" t="s">
        <v>27563</v>
      </c>
      <c r="G5555" s="84"/>
    </row>
    <row r="5556">
      <c r="A5556" s="43" t="s">
        <v>678</v>
      </c>
      <c r="B5556" s="31" t="s">
        <v>7415</v>
      </c>
      <c r="C5556" s="43" t="s">
        <v>27583</v>
      </c>
      <c r="D5556" s="43" t="s">
        <v>27585</v>
      </c>
      <c r="E5556" s="43"/>
      <c r="F5556" s="43" t="s">
        <v>27586</v>
      </c>
      <c r="G5556" s="84"/>
    </row>
    <row r="5557">
      <c r="A5557" s="43" t="s">
        <v>678</v>
      </c>
      <c r="B5557" s="31" t="s">
        <v>7415</v>
      </c>
      <c r="C5557" s="43" t="s">
        <v>27583</v>
      </c>
      <c r="D5557" s="43" t="s">
        <v>27587</v>
      </c>
      <c r="E5557" s="43"/>
      <c r="F5557" s="43" t="s">
        <v>27588</v>
      </c>
      <c r="G5557" s="84"/>
    </row>
    <row r="5558">
      <c r="A5558" s="43" t="s">
        <v>678</v>
      </c>
      <c r="B5558" s="31" t="s">
        <v>7415</v>
      </c>
      <c r="C5558" s="43" t="s">
        <v>8242</v>
      </c>
      <c r="D5558" s="43" t="s">
        <v>8243</v>
      </c>
      <c r="E5558" s="43"/>
      <c r="F5558" s="43" t="s">
        <v>27589</v>
      </c>
      <c r="G5558" s="84"/>
    </row>
    <row r="5559">
      <c r="A5559" s="43" t="s">
        <v>678</v>
      </c>
      <c r="B5559" s="31" t="s">
        <v>7415</v>
      </c>
      <c r="C5559" s="43" t="s">
        <v>8242</v>
      </c>
      <c r="D5559" s="43" t="s">
        <v>27590</v>
      </c>
      <c r="E5559" s="43"/>
      <c r="F5559" s="43" t="s">
        <v>27591</v>
      </c>
      <c r="G5559" s="84"/>
    </row>
    <row r="5560">
      <c r="A5560" s="43" t="s">
        <v>678</v>
      </c>
      <c r="B5560" s="31" t="s">
        <v>7415</v>
      </c>
      <c r="C5560" s="43" t="s">
        <v>8242</v>
      </c>
      <c r="D5560" s="43" t="s">
        <v>4020</v>
      </c>
      <c r="E5560" s="43"/>
      <c r="F5560" s="43" t="s">
        <v>27573</v>
      </c>
      <c r="G5560" s="84"/>
    </row>
    <row r="5561">
      <c r="A5561" s="43" t="s">
        <v>678</v>
      </c>
      <c r="B5561" s="31" t="s">
        <v>7415</v>
      </c>
      <c r="C5561" s="43" t="s">
        <v>27592</v>
      </c>
      <c r="D5561" s="43" t="s">
        <v>27593</v>
      </c>
      <c r="E5561" s="43"/>
      <c r="F5561" s="43" t="s">
        <v>27594</v>
      </c>
      <c r="G5561" s="84"/>
    </row>
    <row r="5562">
      <c r="A5562" s="43" t="s">
        <v>687</v>
      </c>
      <c r="B5562" s="31" t="s">
        <v>688</v>
      </c>
      <c r="C5562" s="43" t="s">
        <v>2643</v>
      </c>
      <c r="D5562" s="43" t="s">
        <v>27595</v>
      </c>
      <c r="E5562" s="43"/>
      <c r="F5562" s="733" t="s">
        <v>27596</v>
      </c>
      <c r="G5562" s="84"/>
    </row>
    <row r="5563">
      <c r="A5563" s="43" t="s">
        <v>687</v>
      </c>
      <c r="B5563" s="31" t="s">
        <v>688</v>
      </c>
      <c r="C5563" s="43" t="s">
        <v>2643</v>
      </c>
      <c r="D5563" s="43" t="s">
        <v>9987</v>
      </c>
      <c r="E5563" s="43"/>
      <c r="F5563" s="43" t="s">
        <v>27555</v>
      </c>
      <c r="G5563" s="84"/>
    </row>
    <row r="5564">
      <c r="A5564" s="43" t="s">
        <v>687</v>
      </c>
      <c r="B5564" s="31" t="s">
        <v>1306</v>
      </c>
      <c r="C5564" s="43" t="s">
        <v>1307</v>
      </c>
      <c r="D5564" s="43" t="s">
        <v>27597</v>
      </c>
      <c r="E5564" s="43"/>
      <c r="F5564" s="43" t="s">
        <v>27598</v>
      </c>
      <c r="G5564" s="84"/>
    </row>
    <row r="5565">
      <c r="A5565" s="43" t="s">
        <v>687</v>
      </c>
      <c r="B5565" s="31" t="s">
        <v>1306</v>
      </c>
      <c r="C5565" s="43" t="s">
        <v>1307</v>
      </c>
      <c r="D5565" s="43" t="s">
        <v>27599</v>
      </c>
      <c r="E5565" s="43" t="s">
        <v>27600</v>
      </c>
      <c r="F5565" s="733" t="s">
        <v>27601</v>
      </c>
      <c r="G5565" s="84"/>
    </row>
    <row r="5566">
      <c r="A5566" s="43" t="s">
        <v>687</v>
      </c>
      <c r="B5566" s="31" t="s">
        <v>1306</v>
      </c>
      <c r="C5566" s="43" t="s">
        <v>1307</v>
      </c>
      <c r="D5566" s="43" t="s">
        <v>27602</v>
      </c>
      <c r="E5566" s="43" t="s">
        <v>27600</v>
      </c>
      <c r="F5566" s="733" t="s">
        <v>27603</v>
      </c>
      <c r="G5566" s="84"/>
    </row>
    <row r="5567">
      <c r="A5567" s="43" t="s">
        <v>687</v>
      </c>
      <c r="B5567" s="189" t="s">
        <v>693</v>
      </c>
      <c r="C5567" s="9" t="s">
        <v>1585</v>
      </c>
      <c r="D5567" s="43" t="s">
        <v>1586</v>
      </c>
      <c r="E5567" s="43"/>
      <c r="F5567" s="733" t="s">
        <v>27604</v>
      </c>
      <c r="G5567" s="84"/>
    </row>
    <row r="5568">
      <c r="A5568" s="43" t="s">
        <v>687</v>
      </c>
      <c r="B5568" s="189" t="s">
        <v>693</v>
      </c>
      <c r="C5568" s="9" t="s">
        <v>1585</v>
      </c>
      <c r="D5568" s="43" t="s">
        <v>18383</v>
      </c>
      <c r="E5568" s="43"/>
      <c r="F5568" s="733" t="s">
        <v>27604</v>
      </c>
      <c r="G5568" s="84"/>
    </row>
    <row r="5569">
      <c r="A5569" s="43" t="s">
        <v>687</v>
      </c>
      <c r="B5569" s="189" t="s">
        <v>693</v>
      </c>
      <c r="C5569" s="9" t="s">
        <v>1585</v>
      </c>
      <c r="D5569" s="43" t="s">
        <v>27605</v>
      </c>
      <c r="E5569" s="43"/>
      <c r="F5569" s="733" t="s">
        <v>27604</v>
      </c>
      <c r="G5569" s="84"/>
    </row>
    <row r="5570">
      <c r="A5570" s="43" t="s">
        <v>687</v>
      </c>
      <c r="B5570" s="189" t="s">
        <v>693</v>
      </c>
      <c r="C5570" s="9" t="s">
        <v>1595</v>
      </c>
      <c r="D5570" s="43" t="s">
        <v>1596</v>
      </c>
      <c r="E5570" s="43" t="s">
        <v>27606</v>
      </c>
      <c r="F5570" s="733" t="s">
        <v>27607</v>
      </c>
      <c r="G5570" s="84"/>
    </row>
    <row r="5571">
      <c r="A5571" s="43" t="s">
        <v>687</v>
      </c>
      <c r="B5571" s="189" t="s">
        <v>693</v>
      </c>
      <c r="C5571" s="9" t="s">
        <v>1595</v>
      </c>
      <c r="D5571" s="43" t="s">
        <v>2058</v>
      </c>
      <c r="E5571" s="43"/>
      <c r="F5571" s="733" t="s">
        <v>27604</v>
      </c>
      <c r="G5571" s="84"/>
    </row>
    <row r="5572">
      <c r="A5572" s="43" t="s">
        <v>687</v>
      </c>
      <c r="B5572" s="189" t="s">
        <v>693</v>
      </c>
      <c r="C5572" s="43" t="s">
        <v>17330</v>
      </c>
      <c r="D5572" s="144" t="s">
        <v>27608</v>
      </c>
      <c r="E5572" s="43"/>
      <c r="F5572" s="733" t="s">
        <v>27609</v>
      </c>
      <c r="G5572" s="84"/>
    </row>
    <row r="5573">
      <c r="A5573" s="43" t="s">
        <v>687</v>
      </c>
      <c r="B5573" s="189" t="s">
        <v>693</v>
      </c>
      <c r="C5573" s="43" t="s">
        <v>694</v>
      </c>
      <c r="D5573" s="43" t="s">
        <v>698</v>
      </c>
      <c r="E5573" s="43"/>
      <c r="F5573" s="733" t="s">
        <v>27609</v>
      </c>
      <c r="G5573" s="84"/>
    </row>
    <row r="5574">
      <c r="A5574" s="43" t="s">
        <v>687</v>
      </c>
      <c r="B5574" s="189" t="s">
        <v>693</v>
      </c>
      <c r="C5574" s="43" t="s">
        <v>694</v>
      </c>
      <c r="D5574" s="43" t="s">
        <v>2705</v>
      </c>
      <c r="E5574" s="43"/>
      <c r="F5574" s="733" t="s">
        <v>27609</v>
      </c>
      <c r="G5574" s="84"/>
    </row>
    <row r="5575">
      <c r="A5575" s="43" t="s">
        <v>687</v>
      </c>
      <c r="B5575" s="189" t="s">
        <v>693</v>
      </c>
      <c r="C5575" s="43" t="s">
        <v>694</v>
      </c>
      <c r="D5575" s="43" t="s">
        <v>27610</v>
      </c>
      <c r="E5575" s="43"/>
      <c r="F5575" s="734" t="s">
        <v>27588</v>
      </c>
      <c r="G5575" s="84"/>
    </row>
    <row r="5576">
      <c r="A5576" s="43" t="s">
        <v>687</v>
      </c>
      <c r="B5576" s="189" t="s">
        <v>693</v>
      </c>
      <c r="C5576" s="43" t="s">
        <v>702</v>
      </c>
      <c r="D5576" s="43" t="s">
        <v>4153</v>
      </c>
      <c r="E5576" s="43"/>
      <c r="F5576" s="733" t="s">
        <v>27611</v>
      </c>
      <c r="G5576" s="84"/>
    </row>
    <row r="5577">
      <c r="A5577" s="43" t="s">
        <v>687</v>
      </c>
      <c r="B5577" s="189" t="s">
        <v>693</v>
      </c>
      <c r="C5577" s="43" t="s">
        <v>702</v>
      </c>
      <c r="D5577" s="43" t="s">
        <v>27612</v>
      </c>
      <c r="E5577" s="43"/>
      <c r="F5577" s="734" t="s">
        <v>27613</v>
      </c>
      <c r="G5577" s="84"/>
    </row>
    <row r="5578">
      <c r="A5578" s="43" t="s">
        <v>687</v>
      </c>
      <c r="B5578" s="189" t="s">
        <v>693</v>
      </c>
      <c r="C5578" s="43" t="s">
        <v>702</v>
      </c>
      <c r="D5578" s="43" t="s">
        <v>2709</v>
      </c>
      <c r="E5578" s="43" t="s">
        <v>27614</v>
      </c>
      <c r="F5578" s="733" t="s">
        <v>27615</v>
      </c>
      <c r="G5578" s="84"/>
    </row>
    <row r="5579">
      <c r="A5579" s="43" t="s">
        <v>687</v>
      </c>
      <c r="B5579" s="189" t="s">
        <v>693</v>
      </c>
      <c r="C5579" s="43" t="s">
        <v>715</v>
      </c>
      <c r="D5579" s="43" t="s">
        <v>10251</v>
      </c>
      <c r="E5579" s="43"/>
      <c r="F5579" s="733" t="s">
        <v>27616</v>
      </c>
      <c r="G5579" s="84"/>
    </row>
    <row r="5580">
      <c r="A5580" s="43" t="s">
        <v>687</v>
      </c>
      <c r="B5580" s="189" t="s">
        <v>693</v>
      </c>
      <c r="C5580" s="43" t="s">
        <v>715</v>
      </c>
      <c r="D5580" s="43" t="s">
        <v>718</v>
      </c>
      <c r="E5580" s="43"/>
      <c r="F5580" s="733" t="s">
        <v>27617</v>
      </c>
      <c r="G5580" s="84"/>
    </row>
    <row r="5581">
      <c r="A5581" s="43" t="s">
        <v>687</v>
      </c>
      <c r="B5581" s="189" t="s">
        <v>693</v>
      </c>
      <c r="C5581" s="43" t="s">
        <v>715</v>
      </c>
      <c r="D5581" s="43" t="s">
        <v>3643</v>
      </c>
      <c r="E5581" s="43"/>
      <c r="F5581" s="733" t="s">
        <v>27618</v>
      </c>
      <c r="G5581" s="84"/>
    </row>
    <row r="5582">
      <c r="A5582" s="43" t="s">
        <v>687</v>
      </c>
      <c r="B5582" s="189" t="s">
        <v>693</v>
      </c>
      <c r="C5582" s="43" t="s">
        <v>715</v>
      </c>
      <c r="D5582" s="43" t="s">
        <v>27619</v>
      </c>
      <c r="E5582" s="43"/>
      <c r="F5582" s="734" t="s">
        <v>27620</v>
      </c>
      <c r="G5582" s="84"/>
    </row>
    <row r="5583">
      <c r="A5583" s="43" t="s">
        <v>687</v>
      </c>
      <c r="B5583" s="189" t="s">
        <v>693</v>
      </c>
      <c r="C5583" s="43" t="s">
        <v>715</v>
      </c>
      <c r="D5583" s="43" t="s">
        <v>721</v>
      </c>
      <c r="E5583" s="43"/>
      <c r="F5583" s="735" t="s">
        <v>152</v>
      </c>
      <c r="G5583" s="84"/>
    </row>
    <row r="5584">
      <c r="A5584" s="43" t="s">
        <v>687</v>
      </c>
      <c r="B5584" s="189" t="s">
        <v>693</v>
      </c>
      <c r="C5584" s="43" t="s">
        <v>1631</v>
      </c>
      <c r="D5584" s="43" t="s">
        <v>1632</v>
      </c>
      <c r="E5584" s="43"/>
      <c r="F5584" s="734" t="s">
        <v>27588</v>
      </c>
      <c r="G5584" s="84"/>
    </row>
    <row r="5585">
      <c r="A5585" s="43" t="s">
        <v>687</v>
      </c>
      <c r="B5585" s="189" t="s">
        <v>693</v>
      </c>
      <c r="C5585" s="43" t="s">
        <v>1631</v>
      </c>
      <c r="D5585" s="43" t="s">
        <v>7441</v>
      </c>
      <c r="E5585" s="43"/>
      <c r="F5585" s="733" t="s">
        <v>27621</v>
      </c>
      <c r="G5585" s="84"/>
    </row>
    <row r="5586">
      <c r="A5586" s="43" t="s">
        <v>687</v>
      </c>
      <c r="B5586" s="189" t="s">
        <v>693</v>
      </c>
      <c r="C5586" s="43" t="s">
        <v>5344</v>
      </c>
      <c r="D5586" s="43" t="s">
        <v>27622</v>
      </c>
      <c r="E5586" s="43"/>
      <c r="F5586" s="733" t="s">
        <v>27623</v>
      </c>
      <c r="G5586" s="84"/>
    </row>
    <row r="5587">
      <c r="A5587" s="43" t="s">
        <v>687</v>
      </c>
      <c r="B5587" s="189" t="s">
        <v>693</v>
      </c>
      <c r="C5587" s="43" t="s">
        <v>5344</v>
      </c>
      <c r="D5587" s="43" t="s">
        <v>5172</v>
      </c>
      <c r="E5587" s="43"/>
      <c r="F5587" s="733" t="s">
        <v>27624</v>
      </c>
      <c r="G5587" s="84"/>
    </row>
    <row r="5588">
      <c r="A5588" s="43" t="s">
        <v>687</v>
      </c>
      <c r="B5588" s="189" t="s">
        <v>693</v>
      </c>
      <c r="C5588" s="43" t="s">
        <v>5344</v>
      </c>
      <c r="D5588" s="43" t="s">
        <v>27625</v>
      </c>
      <c r="E5588" s="43"/>
      <c r="F5588" s="733" t="s">
        <v>27626</v>
      </c>
      <c r="G5588" s="84"/>
    </row>
    <row r="5589">
      <c r="A5589" s="43" t="s">
        <v>687</v>
      </c>
      <c r="B5589" s="31" t="s">
        <v>4668</v>
      </c>
      <c r="C5589" s="43" t="s">
        <v>27627</v>
      </c>
      <c r="D5589" s="43" t="s">
        <v>27628</v>
      </c>
      <c r="E5589" s="43"/>
      <c r="F5589" s="733" t="s">
        <v>27629</v>
      </c>
      <c r="G5589" s="84"/>
    </row>
    <row r="5590">
      <c r="A5590" s="43" t="s">
        <v>687</v>
      </c>
      <c r="B5590" s="31" t="s">
        <v>4668</v>
      </c>
      <c r="C5590" s="43" t="s">
        <v>27627</v>
      </c>
      <c r="D5590" s="43" t="s">
        <v>27630</v>
      </c>
      <c r="E5590" s="43"/>
      <c r="F5590" s="733" t="s">
        <v>27629</v>
      </c>
      <c r="G5590" s="84"/>
    </row>
    <row r="5591">
      <c r="A5591" s="43" t="s">
        <v>687</v>
      </c>
      <c r="B5591" s="31" t="s">
        <v>4668</v>
      </c>
      <c r="C5591" s="43" t="s">
        <v>27627</v>
      </c>
      <c r="D5591" s="43" t="s">
        <v>27631</v>
      </c>
      <c r="E5591" s="43"/>
      <c r="F5591" s="733" t="s">
        <v>27629</v>
      </c>
      <c r="G5591" s="84"/>
    </row>
    <row r="5592">
      <c r="A5592" s="43" t="s">
        <v>4808</v>
      </c>
      <c r="B5592" s="31" t="s">
        <v>4809</v>
      </c>
      <c r="C5592" s="43" t="s">
        <v>5631</v>
      </c>
      <c r="D5592" s="43" t="s">
        <v>27632</v>
      </c>
      <c r="E5592" s="43"/>
      <c r="F5592" s="43" t="s">
        <v>27633</v>
      </c>
      <c r="G5592" s="84"/>
    </row>
    <row r="5593">
      <c r="A5593" s="43" t="s">
        <v>4808</v>
      </c>
      <c r="B5593" s="31" t="s">
        <v>4809</v>
      </c>
      <c r="C5593" s="43" t="s">
        <v>5242</v>
      </c>
      <c r="D5593" s="43" t="s">
        <v>27634</v>
      </c>
      <c r="E5593" s="43"/>
      <c r="F5593" s="43" t="s">
        <v>27635</v>
      </c>
      <c r="G5593" s="84"/>
    </row>
    <row r="5594">
      <c r="A5594" s="43" t="s">
        <v>4808</v>
      </c>
      <c r="B5594" s="31" t="s">
        <v>4809</v>
      </c>
      <c r="C5594" s="43" t="s">
        <v>5242</v>
      </c>
      <c r="D5594" s="43" t="s">
        <v>27636</v>
      </c>
      <c r="E5594" s="43"/>
      <c r="F5594" s="43" t="s">
        <v>27637</v>
      </c>
      <c r="G5594" s="84"/>
    </row>
    <row r="5595">
      <c r="A5595" s="43" t="s">
        <v>248</v>
      </c>
      <c r="B5595" s="31" t="s">
        <v>4908</v>
      </c>
      <c r="C5595" s="43" t="s">
        <v>4513</v>
      </c>
      <c r="D5595" s="43" t="s">
        <v>27638</v>
      </c>
      <c r="E5595" s="43"/>
      <c r="F5595" s="43" t="s">
        <v>27639</v>
      </c>
      <c r="G5595" s="84"/>
    </row>
    <row r="5596">
      <c r="A5596" s="43" t="s">
        <v>248</v>
      </c>
      <c r="B5596" s="31" t="s">
        <v>4908</v>
      </c>
      <c r="C5596" s="43" t="s">
        <v>4916</v>
      </c>
      <c r="D5596" s="43" t="s">
        <v>27640</v>
      </c>
      <c r="E5596" s="43"/>
      <c r="F5596" s="43" t="s">
        <v>27641</v>
      </c>
      <c r="G5596" s="84"/>
    </row>
    <row r="5597">
      <c r="A5597" s="43" t="s">
        <v>248</v>
      </c>
      <c r="B5597" s="31" t="s">
        <v>4908</v>
      </c>
      <c r="C5597" s="43" t="s">
        <v>4916</v>
      </c>
      <c r="D5597" s="43" t="s">
        <v>27642</v>
      </c>
      <c r="E5597" s="43"/>
      <c r="F5597" s="43" t="s">
        <v>27641</v>
      </c>
      <c r="G5597" s="84"/>
    </row>
    <row r="5598">
      <c r="A5598" s="43" t="s">
        <v>248</v>
      </c>
      <c r="B5598" s="31" t="s">
        <v>4908</v>
      </c>
      <c r="C5598" s="43" t="s">
        <v>7768</v>
      </c>
      <c r="D5598" s="43" t="s">
        <v>4515</v>
      </c>
      <c r="E5598" s="43"/>
      <c r="F5598" s="43" t="s">
        <v>27643</v>
      </c>
      <c r="G5598" s="84"/>
    </row>
    <row r="5599">
      <c r="A5599" s="43" t="s">
        <v>988</v>
      </c>
      <c r="B5599" s="31" t="s">
        <v>994</v>
      </c>
      <c r="C5599" s="43" t="s">
        <v>27644</v>
      </c>
      <c r="D5599" s="43" t="s">
        <v>27645</v>
      </c>
      <c r="E5599" s="43" t="s">
        <v>27646</v>
      </c>
      <c r="F5599" s="43" t="s">
        <v>27647</v>
      </c>
      <c r="G5599" s="84"/>
    </row>
    <row r="5600">
      <c r="A5600" s="43" t="s">
        <v>388</v>
      </c>
      <c r="B5600" s="31" t="s">
        <v>27648</v>
      </c>
      <c r="C5600" s="43" t="s">
        <v>27649</v>
      </c>
      <c r="D5600" s="43" t="s">
        <v>27650</v>
      </c>
      <c r="E5600" s="43" t="s">
        <v>27651</v>
      </c>
      <c r="F5600" s="43" t="s">
        <v>27633</v>
      </c>
      <c r="G5600" s="84"/>
    </row>
    <row r="5601">
      <c r="A5601" s="43" t="s">
        <v>388</v>
      </c>
      <c r="B5601" s="31" t="s">
        <v>27648</v>
      </c>
      <c r="C5601" s="43" t="s">
        <v>27649</v>
      </c>
      <c r="D5601" s="43" t="s">
        <v>27652</v>
      </c>
      <c r="E5601" s="43"/>
      <c r="F5601" s="43" t="s">
        <v>27633</v>
      </c>
      <c r="G5601" s="84"/>
    </row>
    <row r="5602">
      <c r="A5602" s="43" t="s">
        <v>388</v>
      </c>
      <c r="B5602" s="31" t="s">
        <v>27648</v>
      </c>
      <c r="C5602" s="43" t="s">
        <v>27649</v>
      </c>
      <c r="D5602" s="43" t="s">
        <v>27653</v>
      </c>
      <c r="E5602" s="43"/>
      <c r="F5602" s="43" t="s">
        <v>27633</v>
      </c>
      <c r="G5602" s="84"/>
    </row>
    <row r="5603">
      <c r="A5603" s="43" t="s">
        <v>388</v>
      </c>
      <c r="B5603" s="31" t="s">
        <v>27648</v>
      </c>
      <c r="C5603" s="43" t="s">
        <v>27649</v>
      </c>
      <c r="D5603" s="43" t="s">
        <v>27654</v>
      </c>
      <c r="E5603" s="43"/>
      <c r="F5603" s="43" t="s">
        <v>27633</v>
      </c>
      <c r="G5603" s="84"/>
    </row>
    <row r="5604">
      <c r="A5604" s="43" t="s">
        <v>388</v>
      </c>
      <c r="B5604" s="31" t="s">
        <v>27648</v>
      </c>
      <c r="C5604" s="43" t="s">
        <v>27649</v>
      </c>
      <c r="D5604" s="43" t="s">
        <v>27655</v>
      </c>
      <c r="E5604" s="43"/>
      <c r="F5604" s="43" t="s">
        <v>27633</v>
      </c>
      <c r="G5604" s="84"/>
    </row>
    <row r="5605">
      <c r="A5605" s="43" t="s">
        <v>388</v>
      </c>
      <c r="B5605" s="31" t="s">
        <v>1006</v>
      </c>
      <c r="C5605" s="43" t="s">
        <v>3726</v>
      </c>
      <c r="D5605" s="43" t="s">
        <v>3727</v>
      </c>
      <c r="E5605" s="43"/>
      <c r="F5605" s="43" t="s">
        <v>27656</v>
      </c>
      <c r="G5605" s="84"/>
    </row>
    <row r="5606">
      <c r="A5606" s="43" t="s">
        <v>388</v>
      </c>
      <c r="B5606" s="31" t="s">
        <v>1006</v>
      </c>
      <c r="C5606" s="43" t="s">
        <v>3726</v>
      </c>
      <c r="D5606" s="43" t="s">
        <v>27657</v>
      </c>
      <c r="E5606" s="43"/>
      <c r="F5606" s="43" t="s">
        <v>27656</v>
      </c>
      <c r="G5606" s="84"/>
    </row>
    <row r="5607">
      <c r="A5607" s="43" t="s">
        <v>388</v>
      </c>
      <c r="B5607" s="31" t="s">
        <v>1006</v>
      </c>
      <c r="C5607" s="43" t="s">
        <v>3726</v>
      </c>
      <c r="D5607" s="43" t="s">
        <v>27658</v>
      </c>
      <c r="E5607" s="43"/>
      <c r="F5607" s="43" t="s">
        <v>27659</v>
      </c>
      <c r="G5607" s="84"/>
    </row>
    <row r="5608">
      <c r="A5608" s="43" t="s">
        <v>388</v>
      </c>
      <c r="B5608" s="31" t="s">
        <v>1006</v>
      </c>
      <c r="C5608" s="43" t="s">
        <v>3726</v>
      </c>
      <c r="D5608" s="43" t="s">
        <v>27660</v>
      </c>
      <c r="E5608" s="43"/>
      <c r="F5608" s="43" t="s">
        <v>27659</v>
      </c>
      <c r="G5608" s="84"/>
    </row>
    <row r="5609">
      <c r="A5609" s="43" t="s">
        <v>388</v>
      </c>
      <c r="B5609" s="31" t="s">
        <v>1006</v>
      </c>
      <c r="C5609" s="43" t="s">
        <v>3726</v>
      </c>
      <c r="D5609" s="43" t="s">
        <v>27661</v>
      </c>
      <c r="E5609" s="43"/>
      <c r="F5609" s="43" t="s">
        <v>27659</v>
      </c>
      <c r="G5609" s="84"/>
    </row>
    <row r="5610">
      <c r="A5610" s="43" t="s">
        <v>388</v>
      </c>
      <c r="B5610" s="31" t="s">
        <v>1006</v>
      </c>
      <c r="C5610" s="43" t="s">
        <v>3726</v>
      </c>
      <c r="D5610" s="43" t="s">
        <v>16013</v>
      </c>
      <c r="E5610" s="43"/>
      <c r="F5610" s="43" t="s">
        <v>27659</v>
      </c>
      <c r="G5610" s="84"/>
    </row>
    <row r="5611">
      <c r="A5611" s="43" t="s">
        <v>388</v>
      </c>
      <c r="B5611" s="31" t="s">
        <v>1010</v>
      </c>
      <c r="C5611" s="43" t="s">
        <v>11406</v>
      </c>
      <c r="D5611" s="89" t="s">
        <v>27662</v>
      </c>
      <c r="E5611" s="43"/>
      <c r="F5611" s="43" t="s">
        <v>27633</v>
      </c>
      <c r="G5611" s="84"/>
    </row>
    <row r="5612">
      <c r="A5612" s="43" t="s">
        <v>388</v>
      </c>
      <c r="B5612" s="31" t="s">
        <v>1010</v>
      </c>
      <c r="C5612" s="43" t="s">
        <v>2236</v>
      </c>
      <c r="D5612" s="89" t="s">
        <v>2237</v>
      </c>
      <c r="E5612" s="43"/>
      <c r="F5612" s="43" t="s">
        <v>27663</v>
      </c>
      <c r="G5612" s="84"/>
    </row>
    <row r="5613">
      <c r="A5613" s="43" t="s">
        <v>388</v>
      </c>
      <c r="B5613" s="31" t="s">
        <v>23119</v>
      </c>
      <c r="C5613" s="43" t="s">
        <v>12490</v>
      </c>
      <c r="D5613" s="89" t="s">
        <v>27664</v>
      </c>
      <c r="E5613" s="43"/>
      <c r="F5613" s="43" t="s">
        <v>27538</v>
      </c>
      <c r="G5613" s="84"/>
    </row>
    <row r="5614">
      <c r="A5614" s="43" t="s">
        <v>388</v>
      </c>
      <c r="B5614" s="31" t="s">
        <v>23119</v>
      </c>
      <c r="C5614" s="43" t="s">
        <v>12490</v>
      </c>
      <c r="D5614" s="89" t="s">
        <v>1730</v>
      </c>
      <c r="E5614" s="43"/>
      <c r="F5614" s="43" t="s">
        <v>27665</v>
      </c>
      <c r="G5614" s="84"/>
    </row>
    <row r="5615">
      <c r="A5615" s="43" t="s">
        <v>388</v>
      </c>
      <c r="B5615" s="31" t="s">
        <v>23119</v>
      </c>
      <c r="C5615" s="43" t="s">
        <v>27666</v>
      </c>
      <c r="D5615" s="89" t="s">
        <v>27667</v>
      </c>
      <c r="E5615" s="43" t="s">
        <v>27668</v>
      </c>
      <c r="F5615" s="43" t="s">
        <v>27669</v>
      </c>
      <c r="G5615" s="84"/>
    </row>
    <row r="5616">
      <c r="A5616" s="43" t="s">
        <v>636</v>
      </c>
      <c r="B5616" s="31" t="s">
        <v>760</v>
      </c>
      <c r="C5616" s="43" t="s">
        <v>2945</v>
      </c>
      <c r="D5616" s="43" t="s">
        <v>27670</v>
      </c>
      <c r="E5616" s="43"/>
      <c r="F5616" s="733" t="s">
        <v>27671</v>
      </c>
      <c r="G5616" s="84"/>
    </row>
    <row r="5617">
      <c r="A5617" s="43" t="s">
        <v>636</v>
      </c>
      <c r="B5617" s="31" t="s">
        <v>760</v>
      </c>
      <c r="C5617" s="43" t="s">
        <v>17720</v>
      </c>
      <c r="D5617" s="43" t="s">
        <v>27672</v>
      </c>
      <c r="E5617" s="43"/>
      <c r="F5617" s="734" t="s">
        <v>27563</v>
      </c>
      <c r="G5617" s="84"/>
    </row>
    <row r="5618">
      <c r="A5618" s="43" t="s">
        <v>636</v>
      </c>
      <c r="B5618" s="31" t="s">
        <v>760</v>
      </c>
      <c r="C5618" s="43" t="s">
        <v>27673</v>
      </c>
      <c r="D5618" s="43" t="s">
        <v>27674</v>
      </c>
      <c r="E5618" s="43"/>
      <c r="F5618" s="733" t="s">
        <v>27675</v>
      </c>
      <c r="G5618" s="84"/>
    </row>
    <row r="5619">
      <c r="A5619" s="43" t="s">
        <v>636</v>
      </c>
      <c r="B5619" s="31" t="s">
        <v>760</v>
      </c>
      <c r="C5619" s="43" t="s">
        <v>2953</v>
      </c>
      <c r="D5619" s="43" t="s">
        <v>27676</v>
      </c>
      <c r="E5619" s="43"/>
      <c r="F5619" s="43" t="s">
        <v>27677</v>
      </c>
      <c r="G5619" s="84"/>
    </row>
    <row r="5620">
      <c r="A5620" s="43" t="s">
        <v>636</v>
      </c>
      <c r="B5620" s="31" t="s">
        <v>2981</v>
      </c>
      <c r="C5620" s="43" t="s">
        <v>27678</v>
      </c>
      <c r="D5620" s="43" t="s">
        <v>27679</v>
      </c>
      <c r="E5620" s="43"/>
      <c r="F5620" s="43" t="s">
        <v>27680</v>
      </c>
      <c r="G5620" s="84"/>
    </row>
    <row r="5621">
      <c r="A5621" s="43" t="s">
        <v>3354</v>
      </c>
      <c r="B5621" s="31" t="s">
        <v>11799</v>
      </c>
      <c r="C5621" s="43" t="s">
        <v>27501</v>
      </c>
      <c r="D5621" s="43" t="s">
        <v>27502</v>
      </c>
      <c r="E5621" s="43"/>
      <c r="F5621" s="43" t="s">
        <v>27681</v>
      </c>
      <c r="G5621" s="84"/>
    </row>
    <row r="5622">
      <c r="A5622" s="43" t="s">
        <v>566</v>
      </c>
      <c r="B5622" s="736" t="s">
        <v>7555</v>
      </c>
      <c r="C5622" s="733" t="s">
        <v>5534</v>
      </c>
      <c r="D5622" s="733" t="s">
        <v>27682</v>
      </c>
      <c r="E5622" s="43"/>
      <c r="F5622" s="733" t="s">
        <v>27683</v>
      </c>
      <c r="G5622" s="84"/>
    </row>
    <row r="5623">
      <c r="A5623" s="43" t="s">
        <v>566</v>
      </c>
      <c r="B5623" s="736" t="s">
        <v>7555</v>
      </c>
      <c r="C5623" s="733" t="s">
        <v>5549</v>
      </c>
      <c r="D5623" s="733" t="s">
        <v>27684</v>
      </c>
      <c r="E5623" s="43"/>
      <c r="F5623" s="735" t="s">
        <v>152</v>
      </c>
      <c r="G5623" s="84"/>
    </row>
    <row r="5624">
      <c r="A5624" s="43" t="s">
        <v>566</v>
      </c>
      <c r="B5624" s="736" t="s">
        <v>7555</v>
      </c>
      <c r="C5624" s="733" t="s">
        <v>5549</v>
      </c>
      <c r="D5624" s="733" t="s">
        <v>27685</v>
      </c>
      <c r="E5624" s="43"/>
      <c r="F5624" s="733" t="s">
        <v>27686</v>
      </c>
      <c r="G5624" s="84"/>
    </row>
    <row r="5625">
      <c r="A5625" s="43" t="s">
        <v>566</v>
      </c>
      <c r="B5625" s="724" t="s">
        <v>7555</v>
      </c>
      <c r="C5625" s="733" t="s">
        <v>5549</v>
      </c>
      <c r="D5625" s="733" t="s">
        <v>27687</v>
      </c>
      <c r="E5625" s="43"/>
      <c r="F5625" s="733" t="s">
        <v>27688</v>
      </c>
      <c r="G5625" s="84"/>
    </row>
    <row r="5626">
      <c r="A5626" s="43" t="s">
        <v>566</v>
      </c>
      <c r="B5626" s="724" t="s">
        <v>7555</v>
      </c>
      <c r="C5626" s="733" t="s">
        <v>5549</v>
      </c>
      <c r="D5626" s="733" t="s">
        <v>27689</v>
      </c>
      <c r="E5626" s="43"/>
      <c r="F5626" s="734" t="s">
        <v>27690</v>
      </c>
      <c r="G5626" s="84"/>
    </row>
    <row r="5627">
      <c r="A5627" s="43" t="s">
        <v>566</v>
      </c>
      <c r="B5627" s="724" t="s">
        <v>7555</v>
      </c>
      <c r="C5627" s="733" t="s">
        <v>5549</v>
      </c>
      <c r="D5627" s="733" t="s">
        <v>27691</v>
      </c>
      <c r="E5627" s="43"/>
      <c r="F5627" s="734" t="s">
        <v>27692</v>
      </c>
      <c r="G5627" s="84"/>
    </row>
    <row r="5628">
      <c r="A5628" s="43" t="s">
        <v>566</v>
      </c>
      <c r="B5628" s="724" t="s">
        <v>7555</v>
      </c>
      <c r="C5628" s="733" t="s">
        <v>5549</v>
      </c>
      <c r="D5628" s="733" t="s">
        <v>27693</v>
      </c>
      <c r="E5628" s="43"/>
      <c r="F5628" s="733" t="s">
        <v>27694</v>
      </c>
      <c r="G5628" s="84"/>
    </row>
    <row r="5629">
      <c r="A5629" s="43" t="s">
        <v>566</v>
      </c>
      <c r="B5629" s="724" t="s">
        <v>7555</v>
      </c>
      <c r="C5629" s="733" t="s">
        <v>5552</v>
      </c>
      <c r="D5629" s="733" t="s">
        <v>27695</v>
      </c>
      <c r="E5629" s="43"/>
      <c r="F5629" s="733" t="s">
        <v>27696</v>
      </c>
      <c r="G5629" s="84"/>
    </row>
    <row r="5630">
      <c r="A5630" s="43" t="s">
        <v>566</v>
      </c>
      <c r="B5630" s="724" t="s">
        <v>7555</v>
      </c>
      <c r="C5630" s="733" t="s">
        <v>5554</v>
      </c>
      <c r="D5630" s="733" t="s">
        <v>27697</v>
      </c>
      <c r="E5630" s="43"/>
      <c r="F5630" s="734" t="s">
        <v>27698</v>
      </c>
      <c r="G5630" s="84"/>
    </row>
    <row r="5631">
      <c r="A5631" s="43" t="s">
        <v>566</v>
      </c>
      <c r="B5631" s="724" t="s">
        <v>7555</v>
      </c>
      <c r="C5631" s="733" t="s">
        <v>5554</v>
      </c>
      <c r="D5631" s="733" t="s">
        <v>27699</v>
      </c>
      <c r="E5631" s="43"/>
      <c r="F5631" s="735" t="s">
        <v>152</v>
      </c>
      <c r="G5631" s="84"/>
    </row>
    <row r="5632">
      <c r="A5632" s="43" t="s">
        <v>566</v>
      </c>
      <c r="B5632" s="724" t="s">
        <v>7555</v>
      </c>
      <c r="C5632" s="733" t="s">
        <v>5554</v>
      </c>
      <c r="D5632" s="733" t="s">
        <v>27700</v>
      </c>
      <c r="E5632" s="43"/>
      <c r="F5632" s="734" t="s">
        <v>27701</v>
      </c>
      <c r="G5632" s="84"/>
    </row>
    <row r="5633">
      <c r="A5633" s="43" t="s">
        <v>566</v>
      </c>
      <c r="B5633" s="724" t="s">
        <v>7555</v>
      </c>
      <c r="C5633" s="733" t="s">
        <v>5554</v>
      </c>
      <c r="D5633" s="733" t="s">
        <v>27702</v>
      </c>
      <c r="E5633" s="43"/>
      <c r="F5633" s="734" t="s">
        <v>27703</v>
      </c>
      <c r="G5633" s="84"/>
    </row>
    <row r="5634">
      <c r="A5634" s="43" t="s">
        <v>566</v>
      </c>
      <c r="B5634" s="724" t="s">
        <v>7555</v>
      </c>
      <c r="C5634" s="733" t="s">
        <v>27394</v>
      </c>
      <c r="D5634" s="733" t="s">
        <v>27704</v>
      </c>
      <c r="E5634" s="43"/>
      <c r="F5634" s="734" t="s">
        <v>27703</v>
      </c>
      <c r="G5634" s="84"/>
    </row>
    <row r="5635">
      <c r="A5635" s="43" t="s">
        <v>566</v>
      </c>
      <c r="B5635" s="724" t="s">
        <v>7555</v>
      </c>
      <c r="C5635" s="733" t="s">
        <v>27394</v>
      </c>
      <c r="D5635" s="733" t="s">
        <v>27705</v>
      </c>
      <c r="E5635" s="43"/>
      <c r="F5635" s="734" t="s">
        <v>27703</v>
      </c>
      <c r="G5635" s="84"/>
    </row>
    <row r="5636">
      <c r="A5636" s="43" t="s">
        <v>566</v>
      </c>
      <c r="B5636" s="724" t="s">
        <v>7555</v>
      </c>
      <c r="C5636" s="733" t="s">
        <v>27394</v>
      </c>
      <c r="D5636" s="733" t="s">
        <v>27706</v>
      </c>
      <c r="E5636" s="43" t="s">
        <v>9048</v>
      </c>
      <c r="F5636" s="733" t="s">
        <v>27707</v>
      </c>
      <c r="G5636" s="84"/>
    </row>
    <row r="5637">
      <c r="A5637" s="43" t="s">
        <v>566</v>
      </c>
      <c r="B5637" s="724" t="s">
        <v>7555</v>
      </c>
      <c r="C5637" s="733" t="s">
        <v>27394</v>
      </c>
      <c r="D5637" s="733" t="s">
        <v>27708</v>
      </c>
      <c r="E5637" s="43"/>
      <c r="F5637" s="734" t="s">
        <v>27709</v>
      </c>
      <c r="G5637" s="84"/>
    </row>
    <row r="5638">
      <c r="A5638" s="43" t="s">
        <v>566</v>
      </c>
      <c r="B5638" s="736" t="s">
        <v>7555</v>
      </c>
      <c r="C5638" s="733" t="s">
        <v>27710</v>
      </c>
      <c r="D5638" s="733" t="s">
        <v>27711</v>
      </c>
      <c r="E5638" s="43"/>
      <c r="F5638" s="734" t="s">
        <v>27712</v>
      </c>
      <c r="G5638" s="84"/>
    </row>
    <row r="5639">
      <c r="A5639" s="43" t="s">
        <v>566</v>
      </c>
      <c r="B5639" s="724" t="s">
        <v>7555</v>
      </c>
      <c r="C5639" s="733" t="s">
        <v>27710</v>
      </c>
      <c r="D5639" s="733" t="s">
        <v>27713</v>
      </c>
      <c r="E5639" s="43"/>
      <c r="F5639" s="733" t="s">
        <v>27714</v>
      </c>
      <c r="G5639" s="84"/>
    </row>
    <row r="5640">
      <c r="A5640" s="43" t="s">
        <v>566</v>
      </c>
      <c r="B5640" s="724" t="s">
        <v>7555</v>
      </c>
      <c r="C5640" s="733" t="s">
        <v>27715</v>
      </c>
      <c r="D5640" s="733" t="s">
        <v>27716</v>
      </c>
      <c r="E5640" s="43"/>
      <c r="F5640" s="733" t="s">
        <v>27717</v>
      </c>
      <c r="G5640" s="84"/>
    </row>
    <row r="5641">
      <c r="A5641" s="43" t="s">
        <v>566</v>
      </c>
      <c r="B5641" s="724" t="s">
        <v>7555</v>
      </c>
      <c r="C5641" s="733" t="s">
        <v>27715</v>
      </c>
      <c r="D5641" s="733" t="s">
        <v>27718</v>
      </c>
      <c r="E5641" s="43"/>
      <c r="F5641" s="733" t="s">
        <v>27719</v>
      </c>
      <c r="G5641" s="84"/>
    </row>
    <row r="5642">
      <c r="A5642" s="43" t="s">
        <v>566</v>
      </c>
      <c r="B5642" s="724" t="s">
        <v>7555</v>
      </c>
      <c r="C5642" s="733" t="s">
        <v>27715</v>
      </c>
      <c r="D5642" s="733" t="s">
        <v>27720</v>
      </c>
      <c r="E5642" s="43"/>
      <c r="F5642" s="734" t="s">
        <v>27721</v>
      </c>
      <c r="G5642" s="84"/>
    </row>
    <row r="5643">
      <c r="A5643" s="43" t="s">
        <v>566</v>
      </c>
      <c r="B5643" s="724" t="s">
        <v>7555</v>
      </c>
      <c r="C5643" s="733" t="s">
        <v>27715</v>
      </c>
      <c r="D5643" s="733" t="s">
        <v>27722</v>
      </c>
      <c r="E5643" s="43"/>
      <c r="F5643" s="734" t="s">
        <v>27723</v>
      </c>
      <c r="G5643" s="84"/>
    </row>
    <row r="5644">
      <c r="A5644" s="43" t="s">
        <v>566</v>
      </c>
      <c r="B5644" s="724" t="s">
        <v>7555</v>
      </c>
      <c r="C5644" s="733" t="s">
        <v>27715</v>
      </c>
      <c r="D5644" s="733" t="s">
        <v>27724</v>
      </c>
      <c r="E5644" s="43"/>
      <c r="F5644" s="733" t="s">
        <v>27725</v>
      </c>
      <c r="G5644" s="84"/>
    </row>
    <row r="5645">
      <c r="A5645" s="43" t="s">
        <v>566</v>
      </c>
      <c r="B5645" s="724" t="s">
        <v>7555</v>
      </c>
      <c r="C5645" s="733" t="s">
        <v>27715</v>
      </c>
      <c r="D5645" s="733" t="s">
        <v>27726</v>
      </c>
      <c r="E5645" s="43"/>
      <c r="F5645" s="733" t="s">
        <v>27727</v>
      </c>
      <c r="G5645" s="84"/>
    </row>
    <row r="5646">
      <c r="A5646" s="43" t="s">
        <v>566</v>
      </c>
      <c r="B5646" s="724" t="s">
        <v>7555</v>
      </c>
      <c r="C5646" s="733" t="s">
        <v>5523</v>
      </c>
      <c r="D5646" s="733" t="s">
        <v>27728</v>
      </c>
      <c r="E5646" s="43"/>
      <c r="F5646" s="733" t="s">
        <v>27729</v>
      </c>
      <c r="G5646" s="84"/>
    </row>
    <row r="5647">
      <c r="A5647" s="43" t="s">
        <v>566</v>
      </c>
      <c r="B5647" s="724" t="s">
        <v>7555</v>
      </c>
      <c r="C5647" s="733" t="s">
        <v>5523</v>
      </c>
      <c r="D5647" s="733" t="s">
        <v>9852</v>
      </c>
      <c r="E5647" s="43"/>
      <c r="F5647" s="733" t="s">
        <v>27730</v>
      </c>
      <c r="G5647" s="84"/>
    </row>
    <row r="5648">
      <c r="A5648" s="43" t="s">
        <v>566</v>
      </c>
      <c r="B5648" s="724" t="s">
        <v>7555</v>
      </c>
      <c r="C5648" s="733" t="s">
        <v>5523</v>
      </c>
      <c r="D5648" s="733" t="s">
        <v>5524</v>
      </c>
      <c r="E5648" s="43"/>
      <c r="F5648" s="734" t="s">
        <v>27731</v>
      </c>
      <c r="G5648" s="84"/>
    </row>
    <row r="5649">
      <c r="A5649" s="43" t="s">
        <v>566</v>
      </c>
      <c r="B5649" s="724" t="s">
        <v>7555</v>
      </c>
      <c r="C5649" s="733" t="s">
        <v>5523</v>
      </c>
      <c r="D5649" s="733" t="s">
        <v>260</v>
      </c>
      <c r="E5649" s="43"/>
      <c r="F5649" s="734" t="s">
        <v>27732</v>
      </c>
      <c r="G5649" s="84"/>
    </row>
    <row r="5650">
      <c r="A5650" s="43" t="s">
        <v>566</v>
      </c>
      <c r="B5650" s="724" t="s">
        <v>7555</v>
      </c>
      <c r="C5650" s="733" t="s">
        <v>5523</v>
      </c>
      <c r="D5650" s="733" t="s">
        <v>27733</v>
      </c>
      <c r="E5650" s="43"/>
      <c r="F5650" s="734" t="s">
        <v>27701</v>
      </c>
      <c r="G5650" s="84"/>
    </row>
    <row r="5651">
      <c r="A5651" s="43" t="s">
        <v>566</v>
      </c>
      <c r="B5651" s="724" t="s">
        <v>7555</v>
      </c>
      <c r="C5651" s="733" t="s">
        <v>5523</v>
      </c>
      <c r="D5651" s="733" t="s">
        <v>27734</v>
      </c>
      <c r="E5651" s="43"/>
      <c r="F5651" s="733" t="s">
        <v>27735</v>
      </c>
      <c r="G5651" s="84"/>
    </row>
    <row r="5652">
      <c r="A5652" s="43" t="s">
        <v>566</v>
      </c>
      <c r="B5652" s="724" t="s">
        <v>7555</v>
      </c>
      <c r="C5652" s="733" t="s">
        <v>5523</v>
      </c>
      <c r="D5652" s="733" t="s">
        <v>27736</v>
      </c>
      <c r="E5652" s="43"/>
      <c r="F5652" s="734" t="s">
        <v>27701</v>
      </c>
      <c r="G5652" s="84"/>
    </row>
    <row r="5653">
      <c r="A5653" s="43" t="s">
        <v>566</v>
      </c>
      <c r="B5653" s="724" t="s">
        <v>7555</v>
      </c>
      <c r="C5653" s="733" t="s">
        <v>5523</v>
      </c>
      <c r="D5653" s="733" t="s">
        <v>27737</v>
      </c>
      <c r="E5653" s="43"/>
      <c r="F5653" s="733" t="s">
        <v>27738</v>
      </c>
      <c r="G5653" s="84"/>
    </row>
    <row r="5654">
      <c r="A5654" s="43" t="s">
        <v>566</v>
      </c>
      <c r="B5654" s="724" t="s">
        <v>7555</v>
      </c>
      <c r="C5654" s="733" t="s">
        <v>5523</v>
      </c>
      <c r="D5654" s="733" t="s">
        <v>27739</v>
      </c>
      <c r="E5654" s="43"/>
      <c r="F5654" s="734" t="s">
        <v>27740</v>
      </c>
      <c r="G5654" s="84"/>
    </row>
    <row r="5655">
      <c r="A5655" s="43" t="s">
        <v>566</v>
      </c>
      <c r="B5655" s="724" t="s">
        <v>7555</v>
      </c>
      <c r="C5655" s="733" t="s">
        <v>5523</v>
      </c>
      <c r="D5655" s="733" t="s">
        <v>11328</v>
      </c>
      <c r="E5655" s="43"/>
      <c r="F5655" s="734" t="s">
        <v>27741</v>
      </c>
      <c r="G5655" s="84"/>
    </row>
    <row r="5656">
      <c r="A5656" s="43" t="s">
        <v>566</v>
      </c>
      <c r="B5656" s="724" t="s">
        <v>7555</v>
      </c>
      <c r="C5656" s="733" t="s">
        <v>5523</v>
      </c>
      <c r="D5656" s="733" t="s">
        <v>5656</v>
      </c>
      <c r="E5656" s="43"/>
      <c r="F5656" s="734" t="s">
        <v>27742</v>
      </c>
      <c r="G5656" s="84"/>
    </row>
    <row r="5657">
      <c r="A5657" s="43" t="s">
        <v>566</v>
      </c>
      <c r="B5657" s="724" t="s">
        <v>7555</v>
      </c>
      <c r="C5657" s="733" t="s">
        <v>5523</v>
      </c>
      <c r="D5657" s="733" t="s">
        <v>5661</v>
      </c>
      <c r="E5657" s="43"/>
      <c r="F5657" s="733" t="s">
        <v>27743</v>
      </c>
      <c r="G5657" s="84"/>
    </row>
    <row r="5658">
      <c r="A5658" s="43" t="s">
        <v>566</v>
      </c>
      <c r="B5658" s="724" t="s">
        <v>7555</v>
      </c>
      <c r="C5658" s="733" t="s">
        <v>5523</v>
      </c>
      <c r="D5658" s="733" t="s">
        <v>26869</v>
      </c>
      <c r="E5658" s="43"/>
      <c r="F5658" s="734" t="s">
        <v>27639</v>
      </c>
      <c r="G5658" s="84"/>
    </row>
    <row r="5659">
      <c r="A5659" s="43" t="s">
        <v>566</v>
      </c>
      <c r="B5659" s="724" t="s">
        <v>7555</v>
      </c>
      <c r="C5659" s="734"/>
      <c r="D5659" s="733" t="s">
        <v>27744</v>
      </c>
      <c r="E5659" s="43"/>
      <c r="F5659" s="734" t="s">
        <v>27745</v>
      </c>
      <c r="G5659" s="84"/>
    </row>
    <row r="5660">
      <c r="A5660" s="43" t="s">
        <v>566</v>
      </c>
      <c r="B5660" s="724" t="s">
        <v>7555</v>
      </c>
      <c r="C5660" s="734"/>
      <c r="D5660" s="733" t="s">
        <v>27746</v>
      </c>
      <c r="E5660" s="43"/>
      <c r="F5660" s="734" t="s">
        <v>27747</v>
      </c>
      <c r="G5660" s="84"/>
    </row>
    <row r="5661">
      <c r="A5661" s="43" t="s">
        <v>9279</v>
      </c>
      <c r="B5661" s="736" t="s">
        <v>15148</v>
      </c>
      <c r="C5661" s="733" t="s">
        <v>27748</v>
      </c>
      <c r="D5661" s="733" t="s">
        <v>27749</v>
      </c>
      <c r="E5661" s="43"/>
      <c r="F5661" s="733" t="s">
        <v>27576</v>
      </c>
      <c r="G5661" s="84"/>
    </row>
    <row r="5662">
      <c r="A5662" s="43" t="s">
        <v>234</v>
      </c>
      <c r="B5662" s="31" t="s">
        <v>1953</v>
      </c>
      <c r="C5662" s="43" t="s">
        <v>27750</v>
      </c>
      <c r="D5662" s="43" t="s">
        <v>27751</v>
      </c>
      <c r="E5662" s="43"/>
      <c r="F5662" s="43" t="s">
        <v>27555</v>
      </c>
      <c r="G5662" s="84"/>
    </row>
    <row r="5663">
      <c r="A5663" s="43" t="s">
        <v>234</v>
      </c>
      <c r="B5663" s="31" t="s">
        <v>26997</v>
      </c>
      <c r="C5663" s="43" t="s">
        <v>9364</v>
      </c>
      <c r="D5663" s="43" t="s">
        <v>27401</v>
      </c>
      <c r="E5663" s="43"/>
      <c r="F5663" s="43" t="s">
        <v>27752</v>
      </c>
      <c r="G5663" s="84"/>
    </row>
    <row r="5664">
      <c r="A5664" s="60" t="s">
        <v>366</v>
      </c>
    </row>
    <row r="5665">
      <c r="A5665" s="43" t="s">
        <v>678</v>
      </c>
      <c r="B5665" s="31" t="s">
        <v>7415</v>
      </c>
      <c r="C5665" s="43" t="s">
        <v>27753</v>
      </c>
      <c r="D5665" s="43"/>
      <c r="E5665" s="43" t="s">
        <v>2058</v>
      </c>
      <c r="F5665" s="43" t="s">
        <v>27613</v>
      </c>
      <c r="G5665" s="84"/>
    </row>
    <row r="5666">
      <c r="A5666" s="43" t="s">
        <v>678</v>
      </c>
      <c r="B5666" s="31" t="s">
        <v>7415</v>
      </c>
      <c r="C5666" s="43" t="s">
        <v>8242</v>
      </c>
      <c r="D5666" s="43"/>
      <c r="E5666" s="43" t="s">
        <v>1632</v>
      </c>
      <c r="F5666" s="43" t="s">
        <v>27754</v>
      </c>
      <c r="G5666" s="84"/>
    </row>
    <row r="5667">
      <c r="A5667" s="43" t="s">
        <v>678</v>
      </c>
      <c r="B5667" s="31" t="s">
        <v>7415</v>
      </c>
      <c r="C5667" s="43" t="s">
        <v>8242</v>
      </c>
      <c r="D5667" s="43"/>
      <c r="E5667" s="43" t="s">
        <v>27755</v>
      </c>
      <c r="F5667" s="43" t="s">
        <v>27594</v>
      </c>
      <c r="G5667" s="84"/>
    </row>
    <row r="5668">
      <c r="A5668" s="43" t="s">
        <v>566</v>
      </c>
      <c r="B5668" s="724" t="s">
        <v>7555</v>
      </c>
      <c r="C5668" s="734"/>
      <c r="D5668" s="733"/>
      <c r="E5668" s="43" t="s">
        <v>15043</v>
      </c>
      <c r="F5668" s="734" t="s">
        <v>27742</v>
      </c>
      <c r="G5668" s="84"/>
    </row>
    <row r="5669">
      <c r="A5669" s="43" t="s">
        <v>566</v>
      </c>
      <c r="B5669" s="724" t="s">
        <v>7555</v>
      </c>
      <c r="C5669" s="733"/>
      <c r="D5669" s="734"/>
      <c r="E5669" s="43" t="s">
        <v>27756</v>
      </c>
      <c r="F5669" s="734" t="s">
        <v>27757</v>
      </c>
      <c r="G5669" s="84"/>
    </row>
    <row r="5670">
      <c r="A5670" s="43" t="s">
        <v>566</v>
      </c>
      <c r="B5670" s="736" t="s">
        <v>7555</v>
      </c>
      <c r="C5670" s="734"/>
      <c r="D5670" s="733"/>
      <c r="E5670" s="43" t="s">
        <v>922</v>
      </c>
      <c r="F5670" s="733" t="s">
        <v>27758</v>
      </c>
      <c r="G5670" s="84"/>
    </row>
    <row r="5671">
      <c r="A5671" s="43" t="s">
        <v>566</v>
      </c>
      <c r="B5671" s="724" t="s">
        <v>7555</v>
      </c>
      <c r="C5671" s="734"/>
      <c r="D5671" s="733"/>
      <c r="E5671" s="43" t="s">
        <v>27759</v>
      </c>
      <c r="F5671" s="733" t="s">
        <v>27760</v>
      </c>
      <c r="G5671" s="84"/>
    </row>
    <row r="5672">
      <c r="A5672" s="43" t="s">
        <v>566</v>
      </c>
      <c r="B5672" s="724" t="s">
        <v>7555</v>
      </c>
      <c r="C5672" s="734"/>
      <c r="D5672" s="733"/>
      <c r="E5672" s="43" t="s">
        <v>2705</v>
      </c>
      <c r="F5672" s="734" t="s">
        <v>27761</v>
      </c>
      <c r="G5672" s="84"/>
    </row>
    <row r="5673">
      <c r="A5673" s="43" t="s">
        <v>566</v>
      </c>
      <c r="B5673" s="724" t="s">
        <v>7555</v>
      </c>
      <c r="C5673" s="734"/>
      <c r="D5673" s="733"/>
      <c r="E5673" s="43" t="s">
        <v>8182</v>
      </c>
      <c r="F5673" s="733" t="s">
        <v>27762</v>
      </c>
      <c r="G5673" s="84"/>
    </row>
    <row r="5674">
      <c r="A5674" s="43" t="s">
        <v>566</v>
      </c>
      <c r="B5674" s="724" t="s">
        <v>7555</v>
      </c>
      <c r="C5674" s="734"/>
      <c r="D5674" s="733"/>
      <c r="E5674" s="733" t="s">
        <v>18591</v>
      </c>
      <c r="F5674" s="733" t="s">
        <v>27763</v>
      </c>
      <c r="G5674" s="84"/>
    </row>
    <row r="5675">
      <c r="A5675" s="43" t="s">
        <v>566</v>
      </c>
      <c r="B5675" s="31" t="s">
        <v>368</v>
      </c>
      <c r="C5675" s="734"/>
      <c r="D5675" s="43"/>
      <c r="E5675" s="43" t="s">
        <v>27764</v>
      </c>
      <c r="F5675" s="734" t="s">
        <v>27765</v>
      </c>
      <c r="G5675" s="84"/>
    </row>
    <row r="5676">
      <c r="A5676" s="43" t="s">
        <v>566</v>
      </c>
      <c r="B5676" s="31" t="s">
        <v>368</v>
      </c>
      <c r="C5676" s="734"/>
      <c r="D5676" s="43"/>
      <c r="E5676" s="43" t="s">
        <v>985</v>
      </c>
      <c r="F5676" s="733" t="s">
        <v>27766</v>
      </c>
      <c r="G5676" s="84"/>
    </row>
    <row r="5677">
      <c r="A5677" s="190" t="s">
        <v>27767</v>
      </c>
    </row>
    <row r="5678">
      <c r="A5678" s="43" t="s">
        <v>316</v>
      </c>
      <c r="B5678" s="31" t="s">
        <v>4651</v>
      </c>
      <c r="C5678" s="43" t="s">
        <v>7370</v>
      </c>
      <c r="D5678" s="43" t="s">
        <v>7371</v>
      </c>
      <c r="E5678" s="43"/>
      <c r="F5678" s="43" t="s">
        <v>27768</v>
      </c>
      <c r="G5678" s="84"/>
    </row>
    <row r="5679">
      <c r="A5679" s="43" t="s">
        <v>306</v>
      </c>
      <c r="B5679" s="31" t="s">
        <v>4962</v>
      </c>
      <c r="C5679" s="43" t="s">
        <v>5735</v>
      </c>
      <c r="D5679" s="43" t="s">
        <v>5736</v>
      </c>
      <c r="E5679" s="43"/>
      <c r="F5679" s="43" t="s">
        <v>27769</v>
      </c>
      <c r="G5679" s="84"/>
    </row>
    <row r="5680">
      <c r="A5680" s="43" t="s">
        <v>306</v>
      </c>
      <c r="B5680" s="31" t="s">
        <v>4962</v>
      </c>
      <c r="C5680" s="43" t="s">
        <v>5575</v>
      </c>
      <c r="D5680" s="43" t="s">
        <v>27770</v>
      </c>
      <c r="E5680" s="43"/>
      <c r="F5680" s="43" t="s">
        <v>27771</v>
      </c>
      <c r="G5680" s="84"/>
    </row>
    <row r="5681">
      <c r="A5681" s="43" t="s">
        <v>306</v>
      </c>
      <c r="B5681" s="31" t="s">
        <v>4962</v>
      </c>
      <c r="C5681" s="43" t="s">
        <v>5738</v>
      </c>
      <c r="D5681" s="43" t="s">
        <v>5886</v>
      </c>
      <c r="E5681" s="43"/>
      <c r="F5681" s="43" t="s">
        <v>27772</v>
      </c>
      <c r="G5681" s="84"/>
    </row>
    <row r="5682">
      <c r="A5682" s="43" t="s">
        <v>687</v>
      </c>
      <c r="B5682" s="31" t="s">
        <v>1306</v>
      </c>
      <c r="C5682" s="43" t="s">
        <v>1307</v>
      </c>
      <c r="D5682" s="43" t="s">
        <v>27773</v>
      </c>
      <c r="E5682" s="43"/>
      <c r="F5682" s="43" t="s">
        <v>15561</v>
      </c>
      <c r="G5682" s="84"/>
    </row>
    <row r="5683">
      <c r="A5683" s="43" t="s">
        <v>687</v>
      </c>
      <c r="B5683" s="31" t="s">
        <v>1306</v>
      </c>
      <c r="C5683" s="43" t="s">
        <v>2690</v>
      </c>
      <c r="D5683" s="43" t="s">
        <v>2692</v>
      </c>
      <c r="E5683" s="43"/>
      <c r="F5683" s="43" t="s">
        <v>27774</v>
      </c>
      <c r="G5683" s="84"/>
    </row>
    <row r="5684">
      <c r="A5684" s="43" t="s">
        <v>687</v>
      </c>
      <c r="B5684" s="31" t="s">
        <v>1306</v>
      </c>
      <c r="C5684" s="43" t="s">
        <v>2690</v>
      </c>
      <c r="D5684" s="43" t="s">
        <v>27775</v>
      </c>
      <c r="E5684" s="43"/>
      <c r="F5684" s="43" t="s">
        <v>27776</v>
      </c>
      <c r="G5684" s="84"/>
    </row>
    <row r="5685">
      <c r="A5685" s="43" t="s">
        <v>687</v>
      </c>
      <c r="B5685" s="31" t="s">
        <v>1306</v>
      </c>
      <c r="C5685" s="43" t="s">
        <v>2690</v>
      </c>
      <c r="D5685" s="43" t="s">
        <v>27777</v>
      </c>
      <c r="E5685" s="43"/>
      <c r="F5685" s="43" t="s">
        <v>27774</v>
      </c>
      <c r="G5685" s="84"/>
    </row>
    <row r="5686">
      <c r="A5686" s="43" t="s">
        <v>687</v>
      </c>
      <c r="B5686" s="31" t="s">
        <v>1306</v>
      </c>
      <c r="C5686" s="43" t="s">
        <v>2690</v>
      </c>
      <c r="D5686" s="43" t="s">
        <v>27778</v>
      </c>
      <c r="E5686" s="43"/>
      <c r="F5686" s="43" t="s">
        <v>27779</v>
      </c>
      <c r="G5686" s="84"/>
    </row>
    <row r="5687">
      <c r="A5687" s="43" t="s">
        <v>687</v>
      </c>
      <c r="B5687" s="31" t="s">
        <v>1306</v>
      </c>
      <c r="C5687" s="43" t="s">
        <v>5219</v>
      </c>
      <c r="D5687" s="43" t="s">
        <v>10390</v>
      </c>
      <c r="E5687" s="43"/>
      <c r="F5687" s="43" t="s">
        <v>27780</v>
      </c>
      <c r="G5687" s="84"/>
    </row>
    <row r="5688">
      <c r="A5688" s="43" t="s">
        <v>687</v>
      </c>
      <c r="B5688" s="31" t="s">
        <v>693</v>
      </c>
      <c r="C5688" s="43" t="s">
        <v>715</v>
      </c>
      <c r="D5688" s="43" t="s">
        <v>720</v>
      </c>
      <c r="E5688" s="43"/>
      <c r="F5688" s="43" t="s">
        <v>27781</v>
      </c>
      <c r="G5688" s="84"/>
    </row>
    <row r="5689">
      <c r="A5689" s="43" t="s">
        <v>388</v>
      </c>
      <c r="B5689" s="31" t="s">
        <v>1010</v>
      </c>
      <c r="C5689" s="43" t="s">
        <v>1371</v>
      </c>
      <c r="D5689" s="43" t="s">
        <v>4917</v>
      </c>
      <c r="E5689" s="43"/>
      <c r="F5689" s="43" t="s">
        <v>27782</v>
      </c>
      <c r="G5689" s="84"/>
    </row>
    <row r="5690">
      <c r="A5690" s="43" t="s">
        <v>388</v>
      </c>
      <c r="B5690" s="31" t="s">
        <v>1010</v>
      </c>
      <c r="C5690" s="43" t="s">
        <v>1371</v>
      </c>
      <c r="D5690" s="43" t="s">
        <v>3768</v>
      </c>
      <c r="E5690" s="43"/>
      <c r="F5690" s="43" t="s">
        <v>27783</v>
      </c>
      <c r="G5690" s="84"/>
    </row>
    <row r="5691">
      <c r="A5691" s="43" t="s">
        <v>388</v>
      </c>
      <c r="B5691" s="31" t="s">
        <v>1010</v>
      </c>
      <c r="C5691" s="43" t="s">
        <v>1371</v>
      </c>
      <c r="D5691" s="43" t="s">
        <v>16970</v>
      </c>
      <c r="E5691" s="43"/>
      <c r="F5691" s="43" t="s">
        <v>27784</v>
      </c>
      <c r="G5691" s="84"/>
    </row>
    <row r="5692">
      <c r="A5692" s="43" t="s">
        <v>388</v>
      </c>
      <c r="B5692" s="31" t="s">
        <v>1010</v>
      </c>
      <c r="C5692" s="43" t="s">
        <v>1371</v>
      </c>
      <c r="D5692" s="43" t="s">
        <v>27785</v>
      </c>
      <c r="E5692" s="43"/>
      <c r="F5692" s="43" t="s">
        <v>27786</v>
      </c>
      <c r="G5692" s="84"/>
    </row>
    <row r="5693">
      <c r="A5693" s="43" t="s">
        <v>388</v>
      </c>
      <c r="B5693" s="31" t="s">
        <v>1010</v>
      </c>
      <c r="C5693" s="43" t="s">
        <v>1371</v>
      </c>
      <c r="D5693" s="43" t="s">
        <v>2181</v>
      </c>
      <c r="E5693" s="43"/>
      <c r="F5693" s="43" t="s">
        <v>27787</v>
      </c>
      <c r="G5693" s="84"/>
    </row>
    <row r="5694">
      <c r="A5694" s="43" t="s">
        <v>388</v>
      </c>
      <c r="B5694" s="31" t="s">
        <v>1010</v>
      </c>
      <c r="C5694" s="43" t="s">
        <v>10649</v>
      </c>
      <c r="D5694" s="43" t="s">
        <v>368</v>
      </c>
      <c r="E5694" s="43"/>
      <c r="F5694" s="43" t="s">
        <v>27788</v>
      </c>
      <c r="G5694" s="84"/>
    </row>
    <row r="5695">
      <c r="A5695" s="43" t="s">
        <v>388</v>
      </c>
      <c r="B5695" s="31" t="s">
        <v>1010</v>
      </c>
      <c r="C5695" s="43" t="s">
        <v>27789</v>
      </c>
      <c r="D5695" s="43" t="s">
        <v>3766</v>
      </c>
      <c r="E5695" s="43"/>
      <c r="F5695" s="43" t="s">
        <v>27779</v>
      </c>
      <c r="G5695" s="84"/>
    </row>
    <row r="5696">
      <c r="A5696" s="43" t="s">
        <v>388</v>
      </c>
      <c r="B5696" s="31" t="s">
        <v>1010</v>
      </c>
      <c r="C5696" s="43" t="s">
        <v>27789</v>
      </c>
      <c r="D5696" s="43" t="s">
        <v>2145</v>
      </c>
      <c r="E5696" s="43"/>
      <c r="F5696" s="43" t="s">
        <v>27787</v>
      </c>
      <c r="G5696" s="84"/>
    </row>
    <row r="5697">
      <c r="A5697" s="84" t="s">
        <v>1016</v>
      </c>
      <c r="B5697" s="189" t="s">
        <v>5628</v>
      </c>
      <c r="C5697" s="43" t="s">
        <v>5779</v>
      </c>
      <c r="D5697" s="43" t="s">
        <v>5889</v>
      </c>
      <c r="E5697" s="43"/>
      <c r="F5697" s="43" t="s">
        <v>27790</v>
      </c>
      <c r="G5697" s="84"/>
    </row>
    <row r="5698">
      <c r="A5698" s="43" t="s">
        <v>1016</v>
      </c>
      <c r="B5698" s="31" t="s">
        <v>5628</v>
      </c>
      <c r="C5698" s="43" t="s">
        <v>5818</v>
      </c>
      <c r="D5698" s="43" t="s">
        <v>27791</v>
      </c>
      <c r="E5698" s="43"/>
      <c r="F5698" s="43" t="s">
        <v>21398</v>
      </c>
      <c r="G5698" s="84"/>
    </row>
    <row r="5699">
      <c r="A5699" s="84" t="s">
        <v>1016</v>
      </c>
      <c r="B5699" s="189" t="s">
        <v>5628</v>
      </c>
      <c r="C5699" s="43" t="s">
        <v>5849</v>
      </c>
      <c r="D5699" s="43" t="s">
        <v>27792</v>
      </c>
      <c r="E5699" s="43"/>
      <c r="F5699" s="43" t="s">
        <v>27793</v>
      </c>
      <c r="G5699" s="84"/>
    </row>
    <row r="5700">
      <c r="A5700" s="84" t="s">
        <v>1016</v>
      </c>
      <c r="B5700" s="189" t="s">
        <v>5628</v>
      </c>
      <c r="C5700" s="43" t="s">
        <v>5849</v>
      </c>
      <c r="D5700" s="43" t="s">
        <v>27794</v>
      </c>
      <c r="E5700" s="43"/>
      <c r="F5700" s="43" t="s">
        <v>27795</v>
      </c>
      <c r="G5700" s="84"/>
    </row>
    <row r="5701">
      <c r="A5701" s="84" t="s">
        <v>1016</v>
      </c>
      <c r="B5701" s="189" t="s">
        <v>5628</v>
      </c>
      <c r="C5701" s="43"/>
      <c r="D5701" s="43" t="s">
        <v>27796</v>
      </c>
      <c r="E5701" s="43"/>
      <c r="F5701" s="43" t="s">
        <v>21266</v>
      </c>
      <c r="G5701" s="84"/>
    </row>
    <row r="5702">
      <c r="A5702" s="84" t="s">
        <v>1016</v>
      </c>
      <c r="B5702" s="189" t="s">
        <v>5628</v>
      </c>
      <c r="C5702" s="43"/>
      <c r="D5702" s="43" t="s">
        <v>27797</v>
      </c>
      <c r="E5702" s="43"/>
      <c r="F5702" s="43" t="s">
        <v>15561</v>
      </c>
      <c r="G5702" s="84"/>
    </row>
    <row r="5703">
      <c r="A5703" s="43" t="s">
        <v>1016</v>
      </c>
      <c r="B5703" s="31" t="s">
        <v>5628</v>
      </c>
      <c r="C5703" s="43" t="s">
        <v>5849</v>
      </c>
      <c r="D5703" s="43" t="s">
        <v>27798</v>
      </c>
      <c r="E5703" s="43"/>
      <c r="F5703" s="43" t="s">
        <v>27799</v>
      </c>
      <c r="G5703" s="84"/>
    </row>
    <row r="5704">
      <c r="A5704" s="43" t="s">
        <v>1016</v>
      </c>
      <c r="B5704" s="31" t="s">
        <v>5628</v>
      </c>
      <c r="C5704" s="43" t="s">
        <v>5849</v>
      </c>
      <c r="D5704" s="43" t="s">
        <v>12255</v>
      </c>
      <c r="E5704" s="43"/>
      <c r="F5704" s="43" t="s">
        <v>27786</v>
      </c>
      <c r="G5704" s="84"/>
    </row>
    <row r="5705">
      <c r="A5705" s="43" t="s">
        <v>1016</v>
      </c>
      <c r="B5705" s="31" t="s">
        <v>5628</v>
      </c>
      <c r="C5705" s="43" t="s">
        <v>5849</v>
      </c>
      <c r="D5705" s="43" t="s">
        <v>27800</v>
      </c>
      <c r="E5705" s="43"/>
      <c r="F5705" s="43" t="s">
        <v>27779</v>
      </c>
      <c r="G5705" s="84"/>
    </row>
    <row r="5706">
      <c r="A5706" s="43" t="s">
        <v>1016</v>
      </c>
      <c r="B5706" s="31" t="s">
        <v>5628</v>
      </c>
      <c r="C5706" s="43" t="s">
        <v>16589</v>
      </c>
      <c r="D5706" s="43" t="s">
        <v>27801</v>
      </c>
      <c r="E5706" s="43"/>
      <c r="F5706" s="43" t="s">
        <v>27779</v>
      </c>
      <c r="G5706" s="84"/>
    </row>
    <row r="5707">
      <c r="A5707" s="43" t="s">
        <v>1016</v>
      </c>
      <c r="B5707" s="31" t="s">
        <v>5628</v>
      </c>
      <c r="C5707" s="43" t="s">
        <v>5854</v>
      </c>
      <c r="D5707" s="43" t="s">
        <v>5855</v>
      </c>
      <c r="E5707" s="43"/>
      <c r="F5707" s="43" t="s">
        <v>27802</v>
      </c>
      <c r="G5707" s="84"/>
    </row>
    <row r="5708">
      <c r="A5708" s="43" t="s">
        <v>1016</v>
      </c>
      <c r="B5708" s="31" t="s">
        <v>5628</v>
      </c>
      <c r="C5708" s="43" t="s">
        <v>5854</v>
      </c>
      <c r="D5708" s="43" t="s">
        <v>27803</v>
      </c>
      <c r="E5708" s="43"/>
      <c r="F5708" s="43" t="s">
        <v>27804</v>
      </c>
      <c r="G5708" s="84"/>
    </row>
    <row r="5709">
      <c r="A5709" s="43" t="s">
        <v>1016</v>
      </c>
      <c r="B5709" s="31" t="s">
        <v>5628</v>
      </c>
      <c r="C5709" s="43" t="s">
        <v>5854</v>
      </c>
      <c r="D5709" s="43" t="s">
        <v>27805</v>
      </c>
      <c r="E5709" s="43"/>
      <c r="F5709" s="43" t="s">
        <v>27802</v>
      </c>
      <c r="G5709" s="84"/>
    </row>
    <row r="5710">
      <c r="A5710" s="43" t="s">
        <v>1016</v>
      </c>
      <c r="B5710" s="31" t="s">
        <v>5628</v>
      </c>
      <c r="C5710" s="43"/>
      <c r="D5710" s="43"/>
      <c r="E5710" s="43" t="s">
        <v>27806</v>
      </c>
      <c r="F5710" s="43"/>
      <c r="G5710" s="84"/>
    </row>
    <row r="5711">
      <c r="A5711" s="43" t="s">
        <v>1016</v>
      </c>
      <c r="B5711" s="31" t="s">
        <v>5628</v>
      </c>
      <c r="C5711" s="43"/>
      <c r="D5711" s="43"/>
      <c r="E5711" s="43" t="s">
        <v>4310</v>
      </c>
      <c r="F5711" s="43" t="s">
        <v>27807</v>
      </c>
      <c r="G5711" s="84"/>
    </row>
    <row r="5712">
      <c r="A5712" s="43" t="s">
        <v>1016</v>
      </c>
      <c r="B5712" s="31" t="s">
        <v>5628</v>
      </c>
      <c r="C5712" s="43"/>
      <c r="D5712" s="43"/>
      <c r="E5712" s="43" t="s">
        <v>4113</v>
      </c>
      <c r="F5712" s="43" t="s">
        <v>27807</v>
      </c>
      <c r="G5712" s="84"/>
    </row>
    <row r="5713">
      <c r="A5713" s="190" t="s">
        <v>27808</v>
      </c>
    </row>
    <row r="5714">
      <c r="A5714" s="43" t="s">
        <v>4788</v>
      </c>
      <c r="B5714" s="31" t="s">
        <v>5289</v>
      </c>
      <c r="C5714" s="43" t="s">
        <v>26325</v>
      </c>
      <c r="D5714" s="43" t="s">
        <v>16418</v>
      </c>
      <c r="E5714" s="43"/>
      <c r="F5714" s="43" t="s">
        <v>27809</v>
      </c>
      <c r="G5714" s="84"/>
    </row>
    <row r="5715">
      <c r="A5715" s="43" t="s">
        <v>326</v>
      </c>
      <c r="B5715" s="31" t="s">
        <v>658</v>
      </c>
      <c r="C5715" s="43"/>
      <c r="D5715" s="43" t="s">
        <v>660</v>
      </c>
      <c r="E5715" s="43"/>
      <c r="F5715" s="43" t="s">
        <v>27810</v>
      </c>
      <c r="G5715" s="84"/>
    </row>
    <row r="5716">
      <c r="A5716" s="43" t="s">
        <v>326</v>
      </c>
      <c r="B5716" s="31" t="s">
        <v>658</v>
      </c>
      <c r="C5716" s="43"/>
      <c r="D5716" s="43"/>
      <c r="E5716" s="43" t="s">
        <v>5276</v>
      </c>
      <c r="F5716" s="43" t="s">
        <v>27811</v>
      </c>
      <c r="G5716" s="84"/>
    </row>
    <row r="5717">
      <c r="A5717" s="84" t="s">
        <v>326</v>
      </c>
      <c r="B5717" s="31" t="s">
        <v>2009</v>
      </c>
      <c r="C5717" s="43" t="s">
        <v>27812</v>
      </c>
      <c r="D5717" s="43" t="s">
        <v>8236</v>
      </c>
      <c r="E5717" s="43"/>
      <c r="F5717" s="43" t="s">
        <v>27813</v>
      </c>
      <c r="G5717" s="84"/>
    </row>
    <row r="5718">
      <c r="A5718" s="43" t="s">
        <v>388</v>
      </c>
      <c r="B5718" s="31" t="s">
        <v>1006</v>
      </c>
      <c r="C5718" s="43"/>
      <c r="D5718" s="43"/>
      <c r="E5718" s="43" t="s">
        <v>27814</v>
      </c>
      <c r="F5718" s="43" t="s">
        <v>27810</v>
      </c>
      <c r="G5718" s="84"/>
    </row>
    <row r="5719">
      <c r="A5719" s="43" t="s">
        <v>388</v>
      </c>
      <c r="B5719" s="31" t="s">
        <v>1006</v>
      </c>
      <c r="C5719" s="43" t="s">
        <v>7481</v>
      </c>
      <c r="D5719" s="43" t="s">
        <v>11377</v>
      </c>
      <c r="E5719" s="43"/>
      <c r="F5719" s="43" t="s">
        <v>27815</v>
      </c>
      <c r="G5719" s="84"/>
    </row>
    <row r="5720">
      <c r="A5720" s="43" t="s">
        <v>388</v>
      </c>
      <c r="B5720" s="31" t="s">
        <v>1006</v>
      </c>
      <c r="C5720" s="43"/>
      <c r="D5720" s="43"/>
      <c r="E5720" s="43"/>
      <c r="F5720" s="43" t="s">
        <v>27816</v>
      </c>
      <c r="G5720" s="84"/>
    </row>
    <row r="5721">
      <c r="A5721" s="43" t="s">
        <v>388</v>
      </c>
      <c r="B5721" s="31" t="s">
        <v>3110</v>
      </c>
      <c r="C5721" s="43" t="s">
        <v>1396</v>
      </c>
      <c r="D5721" s="43" t="s">
        <v>27817</v>
      </c>
      <c r="E5721" s="43"/>
      <c r="F5721" s="43" t="s">
        <v>27818</v>
      </c>
      <c r="G5721" s="84"/>
    </row>
    <row r="5722">
      <c r="A5722" s="43" t="s">
        <v>388</v>
      </c>
      <c r="B5722" s="31" t="s">
        <v>1010</v>
      </c>
      <c r="C5722" s="43"/>
      <c r="D5722" s="43"/>
      <c r="E5722" s="43" t="s">
        <v>27434</v>
      </c>
      <c r="F5722" s="43" t="s">
        <v>27819</v>
      </c>
      <c r="G5722" s="84"/>
    </row>
    <row r="5723">
      <c r="A5723" s="190" t="s">
        <v>27820</v>
      </c>
    </row>
    <row r="5724">
      <c r="A5724" s="9" t="s">
        <v>10828</v>
      </c>
      <c r="B5724" s="18" t="s">
        <v>14693</v>
      </c>
      <c r="C5724" s="9" t="s">
        <v>27821</v>
      </c>
      <c r="D5724" s="9" t="s">
        <v>27822</v>
      </c>
      <c r="E5724" s="43"/>
      <c r="F5724" s="43" t="s">
        <v>27823</v>
      </c>
      <c r="G5724" s="84"/>
    </row>
    <row r="5725">
      <c r="A5725" s="43" t="s">
        <v>326</v>
      </c>
      <c r="B5725" s="31" t="s">
        <v>1215</v>
      </c>
      <c r="C5725" s="43"/>
      <c r="D5725" s="43" t="s">
        <v>16404</v>
      </c>
      <c r="E5725" s="43"/>
      <c r="F5725" s="43" t="s">
        <v>27824</v>
      </c>
      <c r="G5725" s="84"/>
    </row>
    <row r="5726">
      <c r="A5726" s="43" t="s">
        <v>326</v>
      </c>
      <c r="B5726" s="31" t="s">
        <v>658</v>
      </c>
      <c r="C5726" s="43"/>
      <c r="D5726" s="43" t="s">
        <v>721</v>
      </c>
      <c r="E5726" s="43"/>
      <c r="F5726" s="43" t="s">
        <v>27825</v>
      </c>
      <c r="G5726" s="84"/>
    </row>
    <row r="5727">
      <c r="A5727" s="43" t="s">
        <v>388</v>
      </c>
      <c r="B5727" s="31" t="s">
        <v>1006</v>
      </c>
      <c r="C5727" s="43"/>
      <c r="D5727" s="43" t="s">
        <v>2112</v>
      </c>
      <c r="E5727" s="43"/>
      <c r="F5727" s="43" t="s">
        <v>4968</v>
      </c>
      <c r="G5727" s="84"/>
    </row>
    <row r="5728">
      <c r="A5728" s="43" t="s">
        <v>388</v>
      </c>
      <c r="B5728" s="31" t="s">
        <v>1010</v>
      </c>
      <c r="C5728" s="43" t="s">
        <v>10652</v>
      </c>
      <c r="D5728" s="43" t="s">
        <v>1707</v>
      </c>
      <c r="E5728" s="43"/>
      <c r="F5728" s="43" t="s">
        <v>27824</v>
      </c>
      <c r="G5728" s="84"/>
    </row>
    <row r="5729">
      <c r="A5729" s="60" t="s">
        <v>366</v>
      </c>
    </row>
    <row r="5730">
      <c r="A5730" s="43" t="s">
        <v>388</v>
      </c>
      <c r="B5730" s="31" t="s">
        <v>1006</v>
      </c>
      <c r="C5730" s="43"/>
      <c r="D5730" s="43"/>
      <c r="E5730" s="43"/>
      <c r="F5730" s="43" t="s">
        <v>27826</v>
      </c>
      <c r="G5730" s="84"/>
    </row>
    <row r="5731">
      <c r="A5731" s="43" t="s">
        <v>234</v>
      </c>
      <c r="B5731" s="31" t="s">
        <v>368</v>
      </c>
      <c r="C5731" s="43"/>
      <c r="D5731" s="43"/>
      <c r="E5731" s="43"/>
      <c r="F5731" s="43" t="s">
        <v>27827</v>
      </c>
      <c r="G5731" s="84"/>
    </row>
    <row r="5732">
      <c r="A5732" s="190" t="s">
        <v>27828</v>
      </c>
    </row>
    <row r="5733">
      <c r="A5733" s="9" t="s">
        <v>4788</v>
      </c>
      <c r="B5733" s="18" t="s">
        <v>5289</v>
      </c>
      <c r="C5733" s="9" t="s">
        <v>27241</v>
      </c>
      <c r="D5733" s="91" t="s">
        <v>18357</v>
      </c>
      <c r="E5733" s="91"/>
      <c r="F5733" s="91" t="s">
        <v>27829</v>
      </c>
      <c r="G5733" s="84"/>
    </row>
    <row r="5734">
      <c r="A5734" s="9" t="s">
        <v>4788</v>
      </c>
      <c r="B5734" s="18" t="s">
        <v>7260</v>
      </c>
      <c r="C5734" s="9" t="s">
        <v>27830</v>
      </c>
      <c r="D5734" s="91" t="s">
        <v>27831</v>
      </c>
      <c r="E5734" s="91"/>
      <c r="F5734" s="91" t="s">
        <v>27832</v>
      </c>
      <c r="G5734" s="84"/>
    </row>
    <row r="5735">
      <c r="A5735" s="9" t="s">
        <v>4788</v>
      </c>
      <c r="B5735" s="18" t="s">
        <v>7260</v>
      </c>
      <c r="C5735" s="9" t="s">
        <v>27830</v>
      </c>
      <c r="D5735" s="91" t="s">
        <v>27833</v>
      </c>
      <c r="E5735" s="91"/>
      <c r="F5735" s="91" t="s">
        <v>27832</v>
      </c>
      <c r="G5735" s="84"/>
    </row>
    <row r="5736">
      <c r="A5736" s="9" t="s">
        <v>316</v>
      </c>
      <c r="B5736" s="18" t="s">
        <v>1446</v>
      </c>
      <c r="C5736" s="9"/>
      <c r="D5736" s="91" t="s">
        <v>710</v>
      </c>
      <c r="E5736" s="91"/>
      <c r="F5736" s="91" t="s">
        <v>27834</v>
      </c>
      <c r="G5736" s="84"/>
    </row>
    <row r="5737">
      <c r="A5737" s="9" t="s">
        <v>316</v>
      </c>
      <c r="B5737" s="18" t="s">
        <v>1193</v>
      </c>
      <c r="C5737" s="9"/>
      <c r="D5737" s="91" t="s">
        <v>4805</v>
      </c>
      <c r="E5737" s="91"/>
      <c r="F5737" s="91" t="s">
        <v>27835</v>
      </c>
      <c r="G5737" s="84"/>
    </row>
    <row r="5738">
      <c r="A5738" s="9" t="s">
        <v>316</v>
      </c>
      <c r="B5738" s="18" t="s">
        <v>1193</v>
      </c>
      <c r="C5738" s="9"/>
      <c r="D5738" s="91" t="s">
        <v>27836</v>
      </c>
      <c r="E5738" s="91" t="s">
        <v>27837</v>
      </c>
      <c r="F5738" s="91" t="s">
        <v>27834</v>
      </c>
      <c r="G5738" s="84"/>
    </row>
    <row r="5739">
      <c r="A5739" s="9" t="s">
        <v>326</v>
      </c>
      <c r="B5739" s="18" t="s">
        <v>2009</v>
      </c>
      <c r="C5739" s="9"/>
      <c r="D5739" s="91" t="s">
        <v>16373</v>
      </c>
      <c r="E5739" s="91"/>
      <c r="F5739" s="91" t="s">
        <v>27838</v>
      </c>
      <c r="G5739" s="84"/>
    </row>
    <row r="5740">
      <c r="A5740" s="9" t="s">
        <v>326</v>
      </c>
      <c r="B5740" s="18" t="s">
        <v>1215</v>
      </c>
      <c r="C5740" s="9"/>
      <c r="D5740" s="91" t="s">
        <v>1019</v>
      </c>
      <c r="E5740" s="91"/>
      <c r="F5740" s="91" t="s">
        <v>27832</v>
      </c>
      <c r="G5740" s="84"/>
    </row>
    <row r="5741">
      <c r="A5741" s="9" t="s">
        <v>326</v>
      </c>
      <c r="B5741" s="18" t="s">
        <v>16433</v>
      </c>
      <c r="C5741" s="9"/>
      <c r="D5741" s="91" t="s">
        <v>27839</v>
      </c>
      <c r="E5741" s="91"/>
      <c r="F5741" s="91" t="s">
        <v>27832</v>
      </c>
      <c r="G5741" s="84"/>
    </row>
    <row r="5742">
      <c r="A5742" s="9" t="s">
        <v>326</v>
      </c>
      <c r="B5742" s="18" t="s">
        <v>16433</v>
      </c>
      <c r="C5742" s="9"/>
      <c r="D5742" s="91" t="s">
        <v>26152</v>
      </c>
      <c r="E5742" s="91"/>
      <c r="F5742" s="91" t="s">
        <v>27832</v>
      </c>
      <c r="G5742" s="84"/>
    </row>
    <row r="5743">
      <c r="A5743" s="9" t="s">
        <v>326</v>
      </c>
      <c r="B5743" s="18" t="s">
        <v>658</v>
      </c>
      <c r="C5743" s="9" t="s">
        <v>1249</v>
      </c>
      <c r="D5743" s="91" t="s">
        <v>1522</v>
      </c>
      <c r="E5743" s="91"/>
      <c r="F5743" s="91" t="s">
        <v>27840</v>
      </c>
      <c r="G5743" s="84"/>
    </row>
    <row r="5744">
      <c r="A5744" s="9" t="s">
        <v>326</v>
      </c>
      <c r="B5744" s="18" t="s">
        <v>658</v>
      </c>
      <c r="C5744" s="9"/>
      <c r="D5744" s="91" t="s">
        <v>660</v>
      </c>
      <c r="E5744" s="91"/>
      <c r="F5744" s="91" t="s">
        <v>27841</v>
      </c>
      <c r="G5744" s="84"/>
    </row>
    <row r="5745">
      <c r="A5745" s="9" t="s">
        <v>326</v>
      </c>
      <c r="B5745" s="18" t="s">
        <v>857</v>
      </c>
      <c r="C5745" s="9" t="s">
        <v>27842</v>
      </c>
      <c r="D5745" s="91" t="s">
        <v>27843</v>
      </c>
      <c r="E5745" s="91"/>
      <c r="F5745" s="91" t="s">
        <v>27844</v>
      </c>
      <c r="G5745" s="84"/>
    </row>
    <row r="5746">
      <c r="A5746" s="9" t="s">
        <v>687</v>
      </c>
      <c r="B5746" s="18" t="s">
        <v>693</v>
      </c>
      <c r="C5746" s="9"/>
      <c r="D5746" s="91" t="s">
        <v>720</v>
      </c>
      <c r="E5746" s="91"/>
      <c r="F5746" s="91" t="s">
        <v>27832</v>
      </c>
      <c r="G5746" s="84"/>
    </row>
    <row r="5747">
      <c r="A5747" s="9" t="s">
        <v>687</v>
      </c>
      <c r="B5747" s="18" t="s">
        <v>2648</v>
      </c>
      <c r="C5747" s="9"/>
      <c r="D5747" s="91" t="s">
        <v>7425</v>
      </c>
      <c r="E5747" s="91"/>
      <c r="F5747" s="91" t="s">
        <v>27845</v>
      </c>
      <c r="G5747" s="84"/>
    </row>
    <row r="5748">
      <c r="A5748" s="9" t="s">
        <v>687</v>
      </c>
      <c r="B5748" s="18" t="s">
        <v>2648</v>
      </c>
      <c r="C5748" s="9"/>
      <c r="D5748" s="91" t="s">
        <v>27846</v>
      </c>
      <c r="E5748" s="91"/>
      <c r="F5748" s="91" t="s">
        <v>27838</v>
      </c>
      <c r="G5748" s="84"/>
    </row>
    <row r="5749">
      <c r="A5749" s="9" t="s">
        <v>687</v>
      </c>
      <c r="B5749" s="18" t="s">
        <v>2648</v>
      </c>
      <c r="C5749" s="9"/>
      <c r="D5749" s="91" t="s">
        <v>6975</v>
      </c>
      <c r="E5749" s="91" t="s">
        <v>27847</v>
      </c>
      <c r="F5749" s="91" t="s">
        <v>27848</v>
      </c>
      <c r="G5749" s="84"/>
    </row>
    <row r="5750">
      <c r="A5750" s="9" t="s">
        <v>687</v>
      </c>
      <c r="B5750" s="18" t="s">
        <v>1306</v>
      </c>
      <c r="C5750" s="9" t="s">
        <v>1307</v>
      </c>
      <c r="D5750" s="91" t="s">
        <v>1608</v>
      </c>
      <c r="E5750" s="91"/>
      <c r="F5750" s="91" t="s">
        <v>27848</v>
      </c>
      <c r="G5750" s="84"/>
    </row>
    <row r="5751">
      <c r="A5751" s="9" t="s">
        <v>6124</v>
      </c>
      <c r="B5751" s="18" t="s">
        <v>27849</v>
      </c>
      <c r="C5751" s="9" t="s">
        <v>27850</v>
      </c>
      <c r="D5751" s="91" t="s">
        <v>27851</v>
      </c>
      <c r="E5751" s="91"/>
      <c r="F5751" s="91" t="s">
        <v>5968</v>
      </c>
      <c r="G5751" s="84"/>
    </row>
    <row r="5752">
      <c r="A5752" s="9" t="s">
        <v>388</v>
      </c>
      <c r="B5752" s="18" t="s">
        <v>1006</v>
      </c>
      <c r="C5752" s="9" t="s">
        <v>2091</v>
      </c>
      <c r="D5752" s="91" t="s">
        <v>27852</v>
      </c>
      <c r="E5752" s="91"/>
      <c r="F5752" s="91" t="s">
        <v>27853</v>
      </c>
      <c r="G5752" s="84"/>
    </row>
    <row r="5753">
      <c r="A5753" s="9" t="s">
        <v>388</v>
      </c>
      <c r="B5753" s="18" t="s">
        <v>1006</v>
      </c>
      <c r="C5753" s="9" t="s">
        <v>2091</v>
      </c>
      <c r="D5753" s="91" t="s">
        <v>2787</v>
      </c>
      <c r="E5753" s="91"/>
      <c r="F5753" s="91" t="s">
        <v>27854</v>
      </c>
      <c r="G5753" s="84"/>
    </row>
    <row r="5754">
      <c r="A5754" s="9" t="s">
        <v>388</v>
      </c>
      <c r="B5754" s="18" t="s">
        <v>1006</v>
      </c>
      <c r="C5754" s="9" t="s">
        <v>3726</v>
      </c>
      <c r="D5754" s="91" t="s">
        <v>27473</v>
      </c>
      <c r="E5754" s="91"/>
      <c r="F5754" s="91" t="s">
        <v>27855</v>
      </c>
      <c r="G5754" s="84"/>
    </row>
    <row r="5755">
      <c r="A5755" s="9" t="s">
        <v>388</v>
      </c>
      <c r="B5755" s="18" t="s">
        <v>1006</v>
      </c>
      <c r="C5755" s="9" t="s">
        <v>2101</v>
      </c>
      <c r="D5755" s="91" t="s">
        <v>3737</v>
      </c>
      <c r="E5755" s="91"/>
      <c r="F5755" s="91" t="s">
        <v>27856</v>
      </c>
      <c r="G5755" s="84"/>
    </row>
    <row r="5756">
      <c r="A5756" s="9" t="s">
        <v>388</v>
      </c>
      <c r="B5756" s="18" t="s">
        <v>1006</v>
      </c>
      <c r="C5756" s="9" t="s">
        <v>2125</v>
      </c>
      <c r="D5756" s="91" t="s">
        <v>2127</v>
      </c>
      <c r="E5756" s="91"/>
      <c r="F5756" s="91" t="s">
        <v>27857</v>
      </c>
      <c r="G5756" s="84"/>
    </row>
    <row r="5757">
      <c r="A5757" s="9" t="s">
        <v>388</v>
      </c>
      <c r="B5757" s="18" t="s">
        <v>1006</v>
      </c>
      <c r="C5757" s="9" t="s">
        <v>2125</v>
      </c>
      <c r="D5757" s="91" t="s">
        <v>14181</v>
      </c>
      <c r="E5757" s="91"/>
      <c r="F5757" s="91" t="s">
        <v>27858</v>
      </c>
      <c r="G5757" s="84"/>
    </row>
    <row r="5758">
      <c r="A5758" s="9" t="s">
        <v>388</v>
      </c>
      <c r="B5758" s="18" t="s">
        <v>1006</v>
      </c>
      <c r="C5758" s="9" t="s">
        <v>2125</v>
      </c>
      <c r="D5758" s="91" t="s">
        <v>2129</v>
      </c>
      <c r="E5758" s="91"/>
      <c r="F5758" s="91" t="s">
        <v>27854</v>
      </c>
      <c r="G5758" s="84"/>
    </row>
    <row r="5759">
      <c r="A5759" s="9" t="s">
        <v>388</v>
      </c>
      <c r="B5759" s="18" t="s">
        <v>1006</v>
      </c>
      <c r="C5759" s="9" t="s">
        <v>2106</v>
      </c>
      <c r="D5759" s="91" t="s">
        <v>3314</v>
      </c>
      <c r="E5759" s="91"/>
      <c r="F5759" s="91" t="s">
        <v>27859</v>
      </c>
      <c r="G5759" s="84"/>
    </row>
    <row r="5760">
      <c r="A5760" s="9" t="s">
        <v>388</v>
      </c>
      <c r="B5760" s="18" t="s">
        <v>3110</v>
      </c>
      <c r="C5760" s="9" t="s">
        <v>2091</v>
      </c>
      <c r="D5760" s="91" t="s">
        <v>27860</v>
      </c>
      <c r="E5760" s="91"/>
      <c r="F5760" s="91" t="s">
        <v>27861</v>
      </c>
      <c r="G5760" s="84"/>
    </row>
    <row r="5761">
      <c r="A5761" s="9" t="s">
        <v>388</v>
      </c>
      <c r="B5761" s="18" t="s">
        <v>3110</v>
      </c>
      <c r="C5761" s="9" t="s">
        <v>1354</v>
      </c>
      <c r="D5761" s="91" t="s">
        <v>20323</v>
      </c>
      <c r="E5761" s="91"/>
      <c r="F5761" s="91" t="s">
        <v>27862</v>
      </c>
      <c r="G5761" s="84"/>
    </row>
    <row r="5762">
      <c r="A5762" s="9" t="s">
        <v>388</v>
      </c>
      <c r="B5762" s="18" t="s">
        <v>3110</v>
      </c>
      <c r="C5762" s="9" t="s">
        <v>2101</v>
      </c>
      <c r="D5762" s="91" t="s">
        <v>7494</v>
      </c>
      <c r="E5762" s="91"/>
      <c r="F5762" s="91" t="s">
        <v>27862</v>
      </c>
      <c r="G5762" s="84"/>
    </row>
    <row r="5763">
      <c r="A5763" s="9" t="s">
        <v>388</v>
      </c>
      <c r="B5763" s="18" t="s">
        <v>3110</v>
      </c>
      <c r="C5763" s="9" t="s">
        <v>2818</v>
      </c>
      <c r="D5763" s="91" t="s">
        <v>27863</v>
      </c>
      <c r="E5763" s="91"/>
      <c r="F5763" s="91" t="s">
        <v>27864</v>
      </c>
      <c r="G5763" s="84"/>
    </row>
    <row r="5764">
      <c r="A5764" s="9" t="s">
        <v>388</v>
      </c>
      <c r="B5764" s="18" t="s">
        <v>3110</v>
      </c>
      <c r="C5764" s="9" t="s">
        <v>1396</v>
      </c>
      <c r="D5764" s="91" t="s">
        <v>10435</v>
      </c>
      <c r="E5764" s="91"/>
      <c r="F5764" s="91" t="s">
        <v>27861</v>
      </c>
      <c r="G5764" s="84"/>
    </row>
    <row r="5765">
      <c r="A5765" s="9" t="s">
        <v>388</v>
      </c>
      <c r="B5765" s="18" t="s">
        <v>3110</v>
      </c>
      <c r="C5765" s="9" t="s">
        <v>2125</v>
      </c>
      <c r="D5765" s="91" t="s">
        <v>3321</v>
      </c>
      <c r="E5765" s="91"/>
      <c r="F5765" s="91" t="s">
        <v>27865</v>
      </c>
      <c r="G5765" s="84"/>
    </row>
    <row r="5766">
      <c r="A5766" s="60" t="s">
        <v>366</v>
      </c>
    </row>
    <row r="5767">
      <c r="A5767" s="9" t="s">
        <v>1016</v>
      </c>
      <c r="B5767" s="18" t="s">
        <v>1782</v>
      </c>
      <c r="C5767" s="9" t="s">
        <v>1803</v>
      </c>
      <c r="D5767" s="91"/>
      <c r="E5767" s="91"/>
      <c r="F5767" s="91" t="s">
        <v>27866</v>
      </c>
      <c r="G5767" s="84"/>
    </row>
    <row r="5768">
      <c r="A5768" s="190" t="s">
        <v>27867</v>
      </c>
    </row>
    <row r="5769">
      <c r="A5769" s="43" t="s">
        <v>326</v>
      </c>
      <c r="B5769" s="31" t="s">
        <v>658</v>
      </c>
      <c r="C5769" s="43"/>
      <c r="D5769" s="43"/>
      <c r="E5769" s="43"/>
      <c r="F5769" s="43"/>
      <c r="G5769" s="84"/>
    </row>
    <row r="5770">
      <c r="A5770" s="43" t="s">
        <v>687</v>
      </c>
      <c r="B5770" s="31" t="s">
        <v>693</v>
      </c>
      <c r="C5770" s="43"/>
      <c r="D5770" s="43" t="s">
        <v>837</v>
      </c>
      <c r="E5770" s="43"/>
      <c r="F5770" s="43" t="s">
        <v>27868</v>
      </c>
      <c r="G5770" s="84"/>
    </row>
    <row r="5771">
      <c r="A5771" s="43" t="s">
        <v>388</v>
      </c>
      <c r="B5771" s="31" t="s">
        <v>1010</v>
      </c>
      <c r="C5771" s="43"/>
      <c r="D5771" s="43"/>
      <c r="E5771" s="43"/>
      <c r="F5771" s="43" t="s">
        <v>27869</v>
      </c>
      <c r="G5771" s="84"/>
    </row>
    <row r="5772">
      <c r="A5772" s="43" t="s">
        <v>388</v>
      </c>
      <c r="B5772" s="31" t="s">
        <v>1010</v>
      </c>
      <c r="C5772" s="43"/>
      <c r="D5772" s="43"/>
      <c r="E5772" s="43"/>
      <c r="F5772" s="43" t="s">
        <v>27870</v>
      </c>
      <c r="G5772" s="84"/>
    </row>
    <row r="5773">
      <c r="A5773" s="43" t="s">
        <v>388</v>
      </c>
      <c r="B5773" s="31" t="s">
        <v>1010</v>
      </c>
      <c r="C5773" s="43" t="s">
        <v>2172</v>
      </c>
      <c r="D5773" s="43" t="s">
        <v>7529</v>
      </c>
      <c r="E5773" s="43"/>
      <c r="F5773" s="43" t="s">
        <v>27871</v>
      </c>
      <c r="G5773" s="84"/>
    </row>
    <row r="5774">
      <c r="A5774" s="84" t="s">
        <v>388</v>
      </c>
      <c r="B5774" s="189" t="s">
        <v>1010</v>
      </c>
      <c r="C5774" s="43" t="s">
        <v>9887</v>
      </c>
      <c r="D5774" s="43" t="s">
        <v>3776</v>
      </c>
      <c r="E5774" s="43"/>
      <c r="F5774" s="43"/>
      <c r="G5774" s="84"/>
    </row>
    <row r="5775">
      <c r="A5775" s="43" t="s">
        <v>388</v>
      </c>
      <c r="B5775" s="31" t="s">
        <v>1010</v>
      </c>
      <c r="C5775" s="43" t="s">
        <v>14277</v>
      </c>
      <c r="D5775" s="43" t="s">
        <v>27872</v>
      </c>
      <c r="E5775" s="43"/>
      <c r="F5775" s="43" t="s">
        <v>27873</v>
      </c>
      <c r="G5775" s="84"/>
    </row>
    <row r="5776">
      <c r="A5776" s="43" t="s">
        <v>388</v>
      </c>
      <c r="B5776" s="31" t="s">
        <v>1010</v>
      </c>
      <c r="C5776" s="43"/>
      <c r="D5776" s="43"/>
      <c r="E5776" s="43"/>
      <c r="F5776" s="43" t="s">
        <v>27874</v>
      </c>
      <c r="G5776" s="84"/>
    </row>
    <row r="5777">
      <c r="A5777" s="43" t="s">
        <v>388</v>
      </c>
      <c r="B5777" s="31" t="s">
        <v>1010</v>
      </c>
      <c r="C5777" s="43"/>
      <c r="D5777" s="43"/>
      <c r="E5777" s="43"/>
      <c r="F5777" s="43" t="s">
        <v>27875</v>
      </c>
      <c r="G5777" s="84"/>
    </row>
    <row r="5778">
      <c r="A5778" s="43" t="s">
        <v>388</v>
      </c>
      <c r="B5778" s="31" t="s">
        <v>1010</v>
      </c>
      <c r="C5778" s="43"/>
      <c r="D5778" s="43"/>
      <c r="E5778" s="43"/>
      <c r="F5778" s="43" t="s">
        <v>27876</v>
      </c>
      <c r="G5778" s="84"/>
    </row>
    <row r="5779">
      <c r="A5779" s="43" t="s">
        <v>388</v>
      </c>
      <c r="B5779" s="31" t="s">
        <v>1010</v>
      </c>
      <c r="C5779" s="43" t="s">
        <v>2227</v>
      </c>
      <c r="D5779" s="43" t="s">
        <v>4783</v>
      </c>
      <c r="E5779" s="43"/>
      <c r="F5779" s="43" t="s">
        <v>27877</v>
      </c>
      <c r="G5779" s="84"/>
    </row>
    <row r="5780">
      <c r="A5780" s="190" t="s">
        <v>27878</v>
      </c>
    </row>
    <row r="5781">
      <c r="A5781" s="43" t="s">
        <v>27879</v>
      </c>
      <c r="B5781" s="31" t="s">
        <v>27880</v>
      </c>
      <c r="C5781" s="43"/>
      <c r="D5781" s="43" t="s">
        <v>27881</v>
      </c>
      <c r="E5781" s="43"/>
      <c r="F5781" s="43" t="s">
        <v>7611</v>
      </c>
      <c r="G5781" s="84"/>
    </row>
    <row r="5782">
      <c r="A5782" s="60" t="s">
        <v>366</v>
      </c>
    </row>
    <row r="5783">
      <c r="A5783" s="43" t="s">
        <v>326</v>
      </c>
      <c r="B5783" s="31" t="s">
        <v>658</v>
      </c>
      <c r="C5783" s="43"/>
      <c r="D5783" s="43"/>
      <c r="E5783" s="43"/>
      <c r="F5783" s="43"/>
      <c r="G5783" s="84"/>
    </row>
    <row r="5784">
      <c r="A5784" s="43" t="s">
        <v>4808</v>
      </c>
      <c r="B5784" s="31" t="s">
        <v>27882</v>
      </c>
      <c r="C5784" s="43"/>
      <c r="D5784" s="43"/>
      <c r="E5784" s="43" t="s">
        <v>10347</v>
      </c>
      <c r="F5784" s="43" t="s">
        <v>7611</v>
      </c>
      <c r="G5784" s="84"/>
    </row>
    <row r="5785">
      <c r="A5785" s="43" t="s">
        <v>388</v>
      </c>
      <c r="B5785" s="31" t="s">
        <v>1006</v>
      </c>
      <c r="C5785" s="43"/>
      <c r="D5785" s="43"/>
      <c r="E5785" s="43" t="s">
        <v>10347</v>
      </c>
      <c r="F5785" s="43"/>
      <c r="G5785" s="84"/>
    </row>
    <row r="5786">
      <c r="A5786" s="43" t="s">
        <v>368</v>
      </c>
      <c r="B5786" s="31" t="s">
        <v>368</v>
      </c>
      <c r="C5786" s="43"/>
      <c r="D5786" s="43" t="s">
        <v>2350</v>
      </c>
      <c r="E5786" s="43" t="s">
        <v>27883</v>
      </c>
      <c r="F5786" s="43" t="s">
        <v>7611</v>
      </c>
      <c r="G5786" s="84"/>
    </row>
    <row r="5787">
      <c r="A5787" s="190" t="s">
        <v>27884</v>
      </c>
    </row>
    <row r="5788">
      <c r="A5788" s="43" t="s">
        <v>388</v>
      </c>
      <c r="B5788" s="31" t="s">
        <v>1010</v>
      </c>
      <c r="C5788" s="43" t="s">
        <v>9887</v>
      </c>
      <c r="D5788" s="43" t="s">
        <v>2850</v>
      </c>
      <c r="E5788" s="43" t="s">
        <v>2684</v>
      </c>
      <c r="F5788" s="43" t="s">
        <v>27885</v>
      </c>
      <c r="G5788" s="84"/>
    </row>
    <row r="5789">
      <c r="A5789" s="60" t="s">
        <v>366</v>
      </c>
    </row>
    <row r="5790">
      <c r="A5790" s="43" t="s">
        <v>326</v>
      </c>
      <c r="B5790" s="31" t="s">
        <v>658</v>
      </c>
      <c r="C5790" s="43"/>
      <c r="D5790" s="43"/>
      <c r="E5790" s="43"/>
      <c r="F5790" s="43"/>
      <c r="G5790" s="84"/>
    </row>
    <row r="5791">
      <c r="A5791" s="43" t="s">
        <v>687</v>
      </c>
      <c r="B5791" s="31" t="s">
        <v>2648</v>
      </c>
      <c r="C5791" s="43"/>
      <c r="D5791" s="43"/>
      <c r="E5791" s="43"/>
      <c r="F5791" s="43" t="s">
        <v>27886</v>
      </c>
      <c r="G5791" s="84"/>
    </row>
    <row r="5792">
      <c r="A5792" s="43" t="s">
        <v>388</v>
      </c>
      <c r="B5792" s="31" t="s">
        <v>1006</v>
      </c>
      <c r="C5792" s="43"/>
      <c r="D5792" s="43"/>
      <c r="E5792" s="43"/>
      <c r="F5792" s="43" t="s">
        <v>27885</v>
      </c>
      <c r="G5792" s="84"/>
    </row>
    <row r="5793">
      <c r="A5793" s="190" t="s">
        <v>27887</v>
      </c>
    </row>
    <row r="5794">
      <c r="A5794" s="43" t="s">
        <v>27888</v>
      </c>
      <c r="B5794" s="31" t="s">
        <v>27889</v>
      </c>
      <c r="C5794" s="43"/>
      <c r="D5794" s="43"/>
      <c r="E5794" s="43" t="s">
        <v>1632</v>
      </c>
      <c r="F5794" s="43" t="s">
        <v>7611</v>
      </c>
      <c r="G5794" s="84"/>
    </row>
    <row r="5795">
      <c r="A5795" s="43" t="s">
        <v>27890</v>
      </c>
      <c r="B5795" s="31" t="s">
        <v>15719</v>
      </c>
      <c r="C5795" s="43"/>
      <c r="D5795" s="43" t="s">
        <v>15290</v>
      </c>
      <c r="E5795" s="43"/>
      <c r="F5795" s="43" t="s">
        <v>27891</v>
      </c>
      <c r="G5795" s="84"/>
    </row>
    <row r="5796">
      <c r="A5796" s="43" t="s">
        <v>4788</v>
      </c>
      <c r="B5796" s="31" t="s">
        <v>5289</v>
      </c>
      <c r="C5796" s="43" t="s">
        <v>16218</v>
      </c>
      <c r="D5796" s="43" t="s">
        <v>7258</v>
      </c>
      <c r="E5796" s="43"/>
      <c r="F5796" s="43" t="s">
        <v>27892</v>
      </c>
      <c r="G5796" s="84"/>
    </row>
    <row r="5797">
      <c r="A5797" s="43" t="s">
        <v>4788</v>
      </c>
      <c r="B5797" s="31" t="s">
        <v>5289</v>
      </c>
      <c r="C5797" s="43" t="s">
        <v>26325</v>
      </c>
      <c r="D5797" s="43" t="s">
        <v>6984</v>
      </c>
      <c r="E5797" s="43"/>
      <c r="F5797" s="43"/>
      <c r="G5797" s="84"/>
    </row>
    <row r="5798">
      <c r="A5798" s="43" t="s">
        <v>4788</v>
      </c>
      <c r="B5798" s="31" t="s">
        <v>5289</v>
      </c>
      <c r="C5798" s="43" t="s">
        <v>27893</v>
      </c>
      <c r="D5798" s="43" t="s">
        <v>736</v>
      </c>
      <c r="E5798" s="43"/>
      <c r="F5798" s="43" t="s">
        <v>27894</v>
      </c>
      <c r="G5798" s="84"/>
    </row>
    <row r="5799">
      <c r="A5799" s="43" t="s">
        <v>326</v>
      </c>
      <c r="B5799" s="31" t="s">
        <v>1206</v>
      </c>
      <c r="C5799" s="43" t="s">
        <v>23273</v>
      </c>
      <c r="D5799" s="43" t="s">
        <v>27895</v>
      </c>
      <c r="E5799" s="43"/>
      <c r="F5799" s="43" t="s">
        <v>27896</v>
      </c>
      <c r="G5799" s="84"/>
    </row>
    <row r="5800">
      <c r="A5800" s="43" t="s">
        <v>326</v>
      </c>
      <c r="B5800" s="31" t="s">
        <v>1206</v>
      </c>
      <c r="C5800" s="43" t="s">
        <v>23273</v>
      </c>
      <c r="D5800" s="43" t="s">
        <v>23274</v>
      </c>
      <c r="E5800" s="43" t="s">
        <v>27897</v>
      </c>
      <c r="F5800" s="43" t="s">
        <v>27898</v>
      </c>
      <c r="G5800" s="84"/>
    </row>
    <row r="5801">
      <c r="A5801" s="43" t="s">
        <v>326</v>
      </c>
      <c r="B5801" s="31" t="s">
        <v>16380</v>
      </c>
      <c r="C5801" s="43" t="s">
        <v>16381</v>
      </c>
      <c r="D5801" s="43" t="s">
        <v>16438</v>
      </c>
      <c r="E5801" s="43"/>
      <c r="F5801" s="43" t="s">
        <v>27899</v>
      </c>
      <c r="G5801" s="84"/>
    </row>
    <row r="5802">
      <c r="A5802" s="43" t="s">
        <v>687</v>
      </c>
      <c r="B5802" s="31" t="s">
        <v>693</v>
      </c>
      <c r="C5802" s="43" t="s">
        <v>715</v>
      </c>
      <c r="D5802" s="43" t="s">
        <v>720</v>
      </c>
      <c r="E5802" s="43" t="s">
        <v>27900</v>
      </c>
      <c r="F5802" s="43" t="s">
        <v>27901</v>
      </c>
      <c r="G5802" s="84"/>
    </row>
    <row r="5803">
      <c r="A5803" s="43" t="s">
        <v>388</v>
      </c>
      <c r="B5803" s="31" t="s">
        <v>1006</v>
      </c>
      <c r="C5803" s="43" t="s">
        <v>3756</v>
      </c>
      <c r="D5803" s="43" t="s">
        <v>27902</v>
      </c>
      <c r="E5803" s="43"/>
      <c r="F5803" s="43" t="s">
        <v>27903</v>
      </c>
      <c r="G5803" s="84"/>
    </row>
    <row r="5804">
      <c r="A5804" s="43" t="s">
        <v>388</v>
      </c>
      <c r="B5804" s="31" t="s">
        <v>1392</v>
      </c>
      <c r="C5804" s="43" t="s">
        <v>10277</v>
      </c>
      <c r="D5804" s="43" t="s">
        <v>2243</v>
      </c>
      <c r="E5804" s="43"/>
      <c r="F5804" s="43" t="s">
        <v>27904</v>
      </c>
      <c r="G5804" s="84"/>
    </row>
    <row r="5805">
      <c r="A5805" s="43" t="s">
        <v>388</v>
      </c>
      <c r="B5805" s="31" t="s">
        <v>1392</v>
      </c>
      <c r="C5805" s="43" t="s">
        <v>10443</v>
      </c>
      <c r="D5805" s="43" t="s">
        <v>1727</v>
      </c>
      <c r="E5805" s="43"/>
      <c r="F5805" s="43" t="s">
        <v>27905</v>
      </c>
      <c r="G5805" s="84"/>
    </row>
    <row r="5806">
      <c r="A5806" s="43" t="s">
        <v>1016</v>
      </c>
      <c r="B5806" s="31" t="s">
        <v>1782</v>
      </c>
      <c r="C5806" s="43" t="s">
        <v>1022</v>
      </c>
      <c r="D5806" s="43" t="s">
        <v>1834</v>
      </c>
      <c r="E5806" s="43" t="s">
        <v>6566</v>
      </c>
      <c r="F5806" s="43" t="s">
        <v>27906</v>
      </c>
      <c r="G5806" s="84"/>
    </row>
    <row r="5807">
      <c r="A5807" s="60" t="s">
        <v>366</v>
      </c>
    </row>
    <row r="5808">
      <c r="A5808" s="43" t="s">
        <v>326</v>
      </c>
      <c r="B5808" s="31" t="s">
        <v>658</v>
      </c>
      <c r="C5808" s="43"/>
      <c r="D5808" s="43"/>
      <c r="E5808" s="43" t="s">
        <v>4335</v>
      </c>
      <c r="F5808" s="43"/>
      <c r="G5808" s="84"/>
    </row>
    <row r="5809">
      <c r="A5809" s="43" t="s">
        <v>1402</v>
      </c>
      <c r="B5809" s="31" t="s">
        <v>3965</v>
      </c>
      <c r="C5809" s="43"/>
      <c r="D5809" s="43"/>
      <c r="E5809" s="43" t="s">
        <v>27907</v>
      </c>
      <c r="F5809" s="43"/>
      <c r="G5809" s="84"/>
    </row>
    <row r="5810">
      <c r="A5810" s="1" t="s">
        <v>27908</v>
      </c>
    </row>
    <row r="5811">
      <c r="A5811" s="9" t="s">
        <v>4788</v>
      </c>
      <c r="B5811" s="18" t="s">
        <v>5289</v>
      </c>
      <c r="C5811" s="9"/>
      <c r="D5811" s="9"/>
      <c r="E5811" s="9" t="s">
        <v>4215</v>
      </c>
      <c r="F5811" s="9"/>
      <c r="G5811" s="9"/>
    </row>
    <row r="5812">
      <c r="A5812" s="9" t="s">
        <v>326</v>
      </c>
      <c r="B5812" s="18" t="s">
        <v>1215</v>
      </c>
      <c r="C5812" s="9" t="s">
        <v>1493</v>
      </c>
      <c r="D5812" s="9" t="s">
        <v>1494</v>
      </c>
      <c r="E5812" s="9"/>
      <c r="F5812" s="9" t="s">
        <v>27909</v>
      </c>
      <c r="G5812" s="9"/>
    </row>
    <row r="5813">
      <c r="A5813" s="9" t="s">
        <v>326</v>
      </c>
      <c r="B5813" s="18" t="s">
        <v>1215</v>
      </c>
      <c r="C5813" s="9" t="s">
        <v>1501</v>
      </c>
      <c r="D5813" s="9" t="s">
        <v>27910</v>
      </c>
      <c r="E5813" s="9"/>
      <c r="F5813" s="9" t="s">
        <v>27909</v>
      </c>
      <c r="G5813" s="9"/>
    </row>
    <row r="5814">
      <c r="A5814" s="9" t="s">
        <v>388</v>
      </c>
      <c r="B5814" s="18" t="s">
        <v>1006</v>
      </c>
      <c r="C5814" s="9" t="s">
        <v>2101</v>
      </c>
      <c r="D5814" s="9" t="s">
        <v>2102</v>
      </c>
      <c r="E5814" s="9"/>
      <c r="F5814" s="9" t="s">
        <v>27911</v>
      </c>
      <c r="G5814" s="9"/>
    </row>
    <row r="5815">
      <c r="A5815" s="9" t="s">
        <v>388</v>
      </c>
      <c r="B5815" s="18" t="s">
        <v>1392</v>
      </c>
      <c r="C5815" s="9"/>
      <c r="D5815" s="9"/>
      <c r="E5815" s="9" t="s">
        <v>4215</v>
      </c>
      <c r="F5815" s="9" t="s">
        <v>27912</v>
      </c>
      <c r="G5815" s="9"/>
    </row>
    <row r="5816">
      <c r="A5816" s="1" t="s">
        <v>27913</v>
      </c>
    </row>
    <row r="5817">
      <c r="A5817" s="9" t="s">
        <v>2078</v>
      </c>
      <c r="B5817" s="18" t="s">
        <v>24472</v>
      </c>
      <c r="C5817" s="9" t="s">
        <v>25077</v>
      </c>
      <c r="D5817" s="9" t="s">
        <v>27914</v>
      </c>
      <c r="E5817" s="9" t="s">
        <v>27915</v>
      </c>
      <c r="F5817" s="9"/>
      <c r="G5817" s="9"/>
    </row>
    <row r="5818">
      <c r="A5818" s="9" t="s">
        <v>388</v>
      </c>
      <c r="B5818" s="18" t="s">
        <v>1006</v>
      </c>
      <c r="C5818" s="9" t="s">
        <v>2125</v>
      </c>
      <c r="D5818" s="9" t="s">
        <v>2127</v>
      </c>
      <c r="E5818" s="9"/>
      <c r="F5818" s="9" t="s">
        <v>27916</v>
      </c>
      <c r="G5818" s="9"/>
    </row>
    <row r="5819">
      <c r="A5819" s="1"/>
    </row>
    <row r="5820">
      <c r="A5820" s="15"/>
    </row>
    <row r="5823">
      <c r="A5823" s="17"/>
    </row>
    <row r="5824">
      <c r="A5824" s="38" t="s">
        <v>19866</v>
      </c>
    </row>
    <row r="5825">
      <c r="A5825" s="17"/>
    </row>
    <row r="5826">
      <c r="A5826" s="1" t="s">
        <v>27917</v>
      </c>
    </row>
    <row r="5827">
      <c r="A5827" s="9" t="s">
        <v>230</v>
      </c>
      <c r="B5827" s="18" t="s">
        <v>24486</v>
      </c>
      <c r="C5827" s="10"/>
      <c r="D5827" s="10"/>
      <c r="E5827" s="10"/>
      <c r="F5827" s="10"/>
      <c r="G5827" s="15"/>
    </row>
    <row r="5828">
      <c r="A5828" s="19" t="s">
        <v>248</v>
      </c>
      <c r="B5828" s="18" t="s">
        <v>24214</v>
      </c>
      <c r="C5828" s="10" t="s">
        <v>13432</v>
      </c>
      <c r="D5828" s="10" t="s">
        <v>27918</v>
      </c>
      <c r="E5828" s="10"/>
      <c r="F5828" s="10" t="s">
        <v>27919</v>
      </c>
      <c r="G5828" s="15"/>
    </row>
    <row r="5829">
      <c r="A5829" s="19" t="s">
        <v>248</v>
      </c>
      <c r="B5829" s="18" t="s">
        <v>368</v>
      </c>
      <c r="C5829" s="10"/>
      <c r="D5829" s="10"/>
      <c r="E5829" s="10"/>
      <c r="F5829" s="10"/>
      <c r="G5829" s="15"/>
    </row>
    <row r="5830">
      <c r="A5830" s="1" t="s">
        <v>27920</v>
      </c>
    </row>
    <row r="5831">
      <c r="A5831" s="19" t="s">
        <v>248</v>
      </c>
      <c r="B5831" s="18" t="s">
        <v>24214</v>
      </c>
      <c r="C5831" s="10" t="s">
        <v>13432</v>
      </c>
      <c r="D5831" s="10" t="s">
        <v>27921</v>
      </c>
      <c r="E5831" s="10"/>
      <c r="F5831" s="10" t="s">
        <v>27922</v>
      </c>
      <c r="G5831" s="15"/>
    </row>
    <row r="5832">
      <c r="A5832" s="9" t="s">
        <v>368</v>
      </c>
      <c r="B5832" s="18" t="s">
        <v>368</v>
      </c>
      <c r="C5832" s="10"/>
      <c r="D5832" s="10"/>
      <c r="E5832" s="10" t="s">
        <v>27923</v>
      </c>
      <c r="F5832" s="10" t="s">
        <v>27924</v>
      </c>
      <c r="G5832" s="15"/>
    </row>
    <row r="5833">
      <c r="A5833" s="1" t="s">
        <v>27925</v>
      </c>
    </row>
    <row r="5834">
      <c r="A5834" s="9" t="s">
        <v>5954</v>
      </c>
      <c r="B5834" s="18" t="s">
        <v>27926</v>
      </c>
      <c r="C5834" s="10" t="s">
        <v>368</v>
      </c>
      <c r="D5834" s="10"/>
      <c r="E5834" s="10" t="s">
        <v>27927</v>
      </c>
      <c r="F5834" s="10" t="s">
        <v>27928</v>
      </c>
      <c r="G5834" s="15"/>
    </row>
    <row r="5835">
      <c r="A5835" s="19" t="s">
        <v>248</v>
      </c>
      <c r="B5835" s="18" t="s">
        <v>12875</v>
      </c>
      <c r="C5835" s="10"/>
      <c r="D5835" s="10"/>
      <c r="E5835" s="10"/>
      <c r="F5835" s="10"/>
      <c r="G5835" s="15"/>
    </row>
    <row r="5836">
      <c r="A5836" s="19" t="s">
        <v>248</v>
      </c>
      <c r="B5836" s="18" t="s">
        <v>24214</v>
      </c>
      <c r="C5836" s="10"/>
      <c r="D5836" s="10"/>
      <c r="E5836" s="10"/>
      <c r="F5836" s="10"/>
      <c r="G5836" s="15"/>
    </row>
    <row r="5837">
      <c r="A5837" s="1" t="s">
        <v>27929</v>
      </c>
    </row>
    <row r="5838">
      <c r="A5838" s="9" t="s">
        <v>316</v>
      </c>
      <c r="B5838" s="18" t="s">
        <v>7800</v>
      </c>
      <c r="C5838" s="10" t="s">
        <v>12319</v>
      </c>
      <c r="D5838" s="10" t="s">
        <v>12320</v>
      </c>
      <c r="E5838" s="10" t="s">
        <v>27930</v>
      </c>
      <c r="F5838" s="10" t="s">
        <v>8063</v>
      </c>
      <c r="G5838" s="15"/>
    </row>
    <row r="5839">
      <c r="A5839" s="17"/>
    </row>
    <row r="5840">
      <c r="A5840" s="15"/>
    </row>
    <row r="5843">
      <c r="A5843" s="737"/>
    </row>
    <row r="5844">
      <c r="A5844" s="31" t="s">
        <v>27931</v>
      </c>
      <c r="B5844" s="738"/>
      <c r="C5844" s="738"/>
      <c r="D5844" s="738"/>
      <c r="E5844" s="738"/>
      <c r="F5844" s="738"/>
      <c r="G5844" s="738"/>
    </row>
    <row r="5845">
      <c r="A5845" s="17"/>
    </row>
    <row r="5846">
      <c r="A5846" s="190" t="s">
        <v>27932</v>
      </c>
    </row>
    <row r="5847">
      <c r="A5847" s="9" t="s">
        <v>5153</v>
      </c>
      <c r="B5847" s="18" t="s">
        <v>27933</v>
      </c>
      <c r="C5847" s="14" t="s">
        <v>27934</v>
      </c>
      <c r="D5847" s="14" t="s">
        <v>27935</v>
      </c>
      <c r="E5847" s="91" t="s">
        <v>27936</v>
      </c>
      <c r="F5847" s="91" t="s">
        <v>27937</v>
      </c>
      <c r="G5847" s="15"/>
    </row>
    <row r="5848">
      <c r="A5848" s="17"/>
    </row>
    <row r="5849">
      <c r="A5849" s="15"/>
    </row>
    <row r="5852">
      <c r="A5852" s="17"/>
    </row>
    <row r="5853">
      <c r="A5853" s="38" t="s">
        <v>19869</v>
      </c>
      <c r="B5853" s="739"/>
      <c r="C5853" s="739"/>
      <c r="D5853" s="739"/>
      <c r="E5853" s="739"/>
      <c r="F5853" s="739"/>
      <c r="G5853" s="739"/>
    </row>
    <row r="5854">
      <c r="A5854" s="17"/>
    </row>
    <row r="5855">
      <c r="A5855" s="1" t="s">
        <v>27938</v>
      </c>
    </row>
    <row r="5856">
      <c r="A5856" s="9" t="s">
        <v>8313</v>
      </c>
      <c r="B5856" s="18" t="s">
        <v>13024</v>
      </c>
      <c r="C5856" s="14" t="s">
        <v>8478</v>
      </c>
      <c r="D5856" s="14" t="s">
        <v>27939</v>
      </c>
      <c r="E5856" s="91"/>
      <c r="F5856" s="91" t="s">
        <v>27940</v>
      </c>
      <c r="G5856" s="15"/>
    </row>
    <row r="5857">
      <c r="A5857" s="9" t="s">
        <v>248</v>
      </c>
      <c r="B5857" s="18" t="s">
        <v>10930</v>
      </c>
      <c r="C5857" s="14"/>
      <c r="D5857" s="14" t="s">
        <v>27941</v>
      </c>
      <c r="E5857" s="91"/>
      <c r="F5857" s="91" t="s">
        <v>27942</v>
      </c>
      <c r="G5857" s="15"/>
    </row>
    <row r="5858">
      <c r="A5858" s="9" t="s">
        <v>248</v>
      </c>
      <c r="B5858" s="18" t="s">
        <v>10930</v>
      </c>
      <c r="C5858" s="14"/>
      <c r="D5858" s="14" t="s">
        <v>27943</v>
      </c>
      <c r="E5858" s="91"/>
      <c r="F5858" s="91" t="s">
        <v>27944</v>
      </c>
      <c r="G5858" s="15"/>
    </row>
    <row r="5859">
      <c r="A5859" s="9" t="s">
        <v>566</v>
      </c>
      <c r="B5859" s="18" t="s">
        <v>7612</v>
      </c>
      <c r="C5859" s="14" t="s">
        <v>27945</v>
      </c>
      <c r="D5859" s="14" t="s">
        <v>27946</v>
      </c>
      <c r="E5859" s="91"/>
      <c r="F5859" s="91" t="s">
        <v>27947</v>
      </c>
      <c r="G5859" s="15"/>
    </row>
    <row r="5860">
      <c r="A5860" s="9" t="s">
        <v>566</v>
      </c>
      <c r="B5860" s="18" t="s">
        <v>7612</v>
      </c>
      <c r="C5860" s="14" t="s">
        <v>27945</v>
      </c>
      <c r="D5860" s="14" t="s">
        <v>27948</v>
      </c>
      <c r="E5860" s="91" t="s">
        <v>27949</v>
      </c>
      <c r="F5860" s="91" t="s">
        <v>27944</v>
      </c>
      <c r="G5860" s="15"/>
    </row>
    <row r="5861">
      <c r="A5861" s="9" t="s">
        <v>566</v>
      </c>
      <c r="B5861" s="18" t="s">
        <v>7612</v>
      </c>
      <c r="C5861" s="14" t="s">
        <v>27950</v>
      </c>
      <c r="D5861" s="14" t="s">
        <v>27951</v>
      </c>
      <c r="E5861" s="91"/>
      <c r="F5861" s="91" t="s">
        <v>27952</v>
      </c>
      <c r="G5861" s="15"/>
    </row>
    <row r="5862">
      <c r="A5862" s="9" t="s">
        <v>566</v>
      </c>
      <c r="B5862" s="18" t="s">
        <v>7612</v>
      </c>
      <c r="C5862" s="14" t="s">
        <v>27950</v>
      </c>
      <c r="D5862" s="14" t="s">
        <v>27953</v>
      </c>
      <c r="E5862" s="91"/>
      <c r="F5862" s="91" t="s">
        <v>20846</v>
      </c>
      <c r="G5862" s="15"/>
    </row>
    <row r="5863">
      <c r="A5863" s="9" t="s">
        <v>566</v>
      </c>
      <c r="B5863" s="18" t="s">
        <v>7612</v>
      </c>
      <c r="C5863" s="14" t="s">
        <v>27950</v>
      </c>
      <c r="D5863" s="14" t="s">
        <v>27954</v>
      </c>
      <c r="E5863" s="91"/>
      <c r="F5863" s="91" t="s">
        <v>27940</v>
      </c>
      <c r="G5863" s="15"/>
    </row>
    <row r="5864">
      <c r="A5864" s="17"/>
    </row>
    <row r="5865">
      <c r="A5865" s="15"/>
    </row>
    <row r="5868">
      <c r="A5868" s="17"/>
    </row>
    <row r="5869">
      <c r="A5869" s="31" t="s">
        <v>19872</v>
      </c>
    </row>
    <row r="5870">
      <c r="A5870" s="1"/>
    </row>
    <row r="5871">
      <c r="A5871" s="190" t="s">
        <v>27955</v>
      </c>
    </row>
    <row r="5872">
      <c r="A5872" s="9" t="s">
        <v>316</v>
      </c>
      <c r="B5872" s="31" t="s">
        <v>1987</v>
      </c>
      <c r="C5872" s="9"/>
      <c r="D5872" s="91"/>
      <c r="E5872" s="91"/>
      <c r="F5872" s="91" t="s">
        <v>27956</v>
      </c>
      <c r="G5872" s="91"/>
    </row>
    <row r="5873">
      <c r="A5873" s="9" t="s">
        <v>326</v>
      </c>
      <c r="B5873" s="31" t="s">
        <v>17617</v>
      </c>
      <c r="C5873" s="9"/>
      <c r="D5873" s="89"/>
      <c r="E5873" s="91"/>
      <c r="F5873" s="91"/>
      <c r="G5873" s="91"/>
    </row>
    <row r="5874">
      <c r="A5874" s="9" t="s">
        <v>326</v>
      </c>
      <c r="B5874" s="31" t="s">
        <v>1215</v>
      </c>
      <c r="C5874" s="9" t="s">
        <v>2505</v>
      </c>
      <c r="D5874" s="89" t="s">
        <v>3554</v>
      </c>
      <c r="E5874" s="91"/>
      <c r="F5874" s="91" t="s">
        <v>27957</v>
      </c>
      <c r="G5874" s="91"/>
    </row>
    <row r="5875">
      <c r="A5875" s="9" t="s">
        <v>326</v>
      </c>
      <c r="B5875" s="31" t="s">
        <v>1215</v>
      </c>
      <c r="C5875" s="9"/>
      <c r="D5875" s="89"/>
      <c r="E5875" s="91"/>
      <c r="F5875" s="91" t="s">
        <v>27958</v>
      </c>
      <c r="G5875" s="91"/>
    </row>
    <row r="5876">
      <c r="A5876" s="9" t="s">
        <v>326</v>
      </c>
      <c r="B5876" s="31" t="s">
        <v>658</v>
      </c>
      <c r="C5876" s="9" t="s">
        <v>1249</v>
      </c>
      <c r="D5876" s="89" t="s">
        <v>1522</v>
      </c>
      <c r="E5876" s="91"/>
      <c r="F5876" s="91" t="s">
        <v>27959</v>
      </c>
      <c r="G5876" s="91"/>
    </row>
    <row r="5877">
      <c r="A5877" s="9" t="s">
        <v>326</v>
      </c>
      <c r="B5877" s="31" t="s">
        <v>658</v>
      </c>
      <c r="C5877" s="9" t="s">
        <v>872</v>
      </c>
      <c r="D5877" s="89" t="s">
        <v>660</v>
      </c>
      <c r="E5877" s="91"/>
      <c r="F5877" s="91" t="s">
        <v>27959</v>
      </c>
      <c r="G5877" s="91"/>
    </row>
    <row r="5878">
      <c r="A5878" s="9" t="s">
        <v>13682</v>
      </c>
      <c r="B5878" s="18" t="s">
        <v>13683</v>
      </c>
      <c r="C5878" s="91"/>
      <c r="D5878" s="91" t="s">
        <v>13684</v>
      </c>
      <c r="E5878" s="91"/>
      <c r="F5878" s="91"/>
      <c r="G5878" s="91"/>
    </row>
    <row r="5879">
      <c r="A5879" s="9" t="s">
        <v>388</v>
      </c>
      <c r="B5879" s="31" t="s">
        <v>1010</v>
      </c>
      <c r="C5879" s="9" t="s">
        <v>1371</v>
      </c>
      <c r="D5879" s="89" t="s">
        <v>21626</v>
      </c>
      <c r="E5879" s="91"/>
      <c r="F5879" s="91" t="s">
        <v>27958</v>
      </c>
      <c r="G5879" s="91"/>
    </row>
    <row r="5880">
      <c r="A5880" s="9" t="s">
        <v>388</v>
      </c>
      <c r="B5880" s="31" t="s">
        <v>1010</v>
      </c>
      <c r="C5880" s="9" t="s">
        <v>1371</v>
      </c>
      <c r="D5880" s="89" t="s">
        <v>2176</v>
      </c>
      <c r="E5880" s="91"/>
      <c r="F5880" s="91" t="s">
        <v>27960</v>
      </c>
      <c r="G5880" s="91"/>
    </row>
    <row r="5881">
      <c r="A5881" s="9" t="s">
        <v>388</v>
      </c>
      <c r="B5881" s="31" t="s">
        <v>1010</v>
      </c>
      <c r="C5881" s="9" t="s">
        <v>1371</v>
      </c>
      <c r="D5881" s="89" t="s">
        <v>27961</v>
      </c>
      <c r="E5881" s="91"/>
      <c r="F5881" s="91" t="s">
        <v>27962</v>
      </c>
      <c r="G5881" s="91"/>
    </row>
    <row r="5882">
      <c r="A5882" s="9" t="s">
        <v>3121</v>
      </c>
      <c r="B5882" s="18" t="s">
        <v>3122</v>
      </c>
      <c r="C5882" s="9"/>
      <c r="D5882" s="89"/>
      <c r="E5882" s="91"/>
      <c r="F5882" s="91"/>
      <c r="G5882" s="91"/>
    </row>
    <row r="5883">
      <c r="A5883" s="9" t="s">
        <v>1402</v>
      </c>
      <c r="B5883" s="31" t="s">
        <v>1403</v>
      </c>
      <c r="C5883" s="9" t="s">
        <v>1404</v>
      </c>
      <c r="D5883" s="89" t="s">
        <v>1407</v>
      </c>
      <c r="E5883" s="91"/>
      <c r="F5883" s="91" t="s">
        <v>27963</v>
      </c>
      <c r="G5883" s="91"/>
    </row>
    <row r="5884">
      <c r="A5884" s="190" t="s">
        <v>27964</v>
      </c>
    </row>
    <row r="5885">
      <c r="A5885" s="9" t="s">
        <v>4659</v>
      </c>
      <c r="B5885" s="18" t="s">
        <v>27965</v>
      </c>
      <c r="C5885" s="9" t="s">
        <v>27966</v>
      </c>
      <c r="D5885" s="91" t="s">
        <v>27967</v>
      </c>
      <c r="E5885" s="91"/>
      <c r="F5885" s="91" t="s">
        <v>27968</v>
      </c>
      <c r="G5885" s="91"/>
    </row>
    <row r="5886">
      <c r="A5886" s="9" t="s">
        <v>388</v>
      </c>
      <c r="B5886" s="18" t="s">
        <v>1006</v>
      </c>
      <c r="C5886" s="9"/>
      <c r="D5886" s="91"/>
      <c r="E5886" s="91"/>
      <c r="F5886" s="91"/>
      <c r="G5886" s="91"/>
    </row>
    <row r="5887">
      <c r="A5887" s="9" t="s">
        <v>1107</v>
      </c>
      <c r="B5887" s="18" t="s">
        <v>27969</v>
      </c>
      <c r="C5887" s="9"/>
      <c r="D5887" s="91"/>
      <c r="E5887" s="91"/>
      <c r="F5887" s="91" t="s">
        <v>27970</v>
      </c>
      <c r="G5887" s="91"/>
    </row>
    <row r="5888">
      <c r="A5888" s="190" t="s">
        <v>27971</v>
      </c>
    </row>
    <row r="5889">
      <c r="A5889" s="9" t="s">
        <v>326</v>
      </c>
      <c r="B5889" s="18" t="s">
        <v>658</v>
      </c>
      <c r="C5889" s="9"/>
      <c r="D5889" s="91"/>
      <c r="E5889" s="91"/>
      <c r="F5889" s="91"/>
      <c r="G5889" s="91"/>
    </row>
    <row r="5890">
      <c r="A5890" s="190" t="s">
        <v>27972</v>
      </c>
    </row>
    <row r="5891">
      <c r="A5891" s="9" t="s">
        <v>19167</v>
      </c>
      <c r="B5891" s="31" t="s">
        <v>19168</v>
      </c>
      <c r="C5891" s="9"/>
      <c r="D5891" s="89"/>
      <c r="E5891" s="91"/>
      <c r="F5891" s="91" t="s">
        <v>27973</v>
      </c>
      <c r="G5891" s="91"/>
    </row>
    <row r="5892">
      <c r="A5892" s="9" t="s">
        <v>3436</v>
      </c>
      <c r="B5892" s="31" t="s">
        <v>27974</v>
      </c>
      <c r="C5892" s="9"/>
      <c r="D5892" s="89"/>
      <c r="E5892" s="91"/>
      <c r="F5892" s="91" t="s">
        <v>27973</v>
      </c>
      <c r="G5892" s="91"/>
    </row>
    <row r="5893">
      <c r="A5893" s="9" t="s">
        <v>326</v>
      </c>
      <c r="B5893" s="31" t="s">
        <v>1215</v>
      </c>
      <c r="C5893" s="9" t="s">
        <v>2505</v>
      </c>
      <c r="D5893" s="89" t="s">
        <v>3554</v>
      </c>
      <c r="E5893" s="91"/>
      <c r="F5893" s="91" t="s">
        <v>27975</v>
      </c>
      <c r="G5893" s="91"/>
    </row>
    <row r="5894">
      <c r="A5894" s="9" t="s">
        <v>2562</v>
      </c>
      <c r="B5894" s="18" t="s">
        <v>2563</v>
      </c>
      <c r="C5894" s="9" t="s">
        <v>2564</v>
      </c>
      <c r="D5894" s="89" t="s">
        <v>3586</v>
      </c>
      <c r="E5894" s="91"/>
      <c r="F5894" s="91" t="s">
        <v>27976</v>
      </c>
      <c r="G5894" s="91"/>
    </row>
    <row r="5895">
      <c r="A5895" s="9" t="s">
        <v>2562</v>
      </c>
      <c r="B5895" s="18" t="s">
        <v>2563</v>
      </c>
      <c r="C5895" s="9" t="s">
        <v>2564</v>
      </c>
      <c r="D5895" s="91" t="s">
        <v>2571</v>
      </c>
      <c r="E5895" s="91"/>
      <c r="F5895" s="91" t="s">
        <v>27976</v>
      </c>
      <c r="G5895" s="91"/>
    </row>
    <row r="5896">
      <c r="A5896" s="9" t="s">
        <v>2562</v>
      </c>
      <c r="B5896" s="18" t="s">
        <v>2563</v>
      </c>
      <c r="C5896" s="9"/>
      <c r="D5896" s="91"/>
      <c r="E5896" s="91"/>
      <c r="F5896" s="91" t="s">
        <v>27977</v>
      </c>
      <c r="G5896" s="91"/>
    </row>
    <row r="5897">
      <c r="A5897" s="9" t="s">
        <v>671</v>
      </c>
      <c r="B5897" s="18" t="s">
        <v>22313</v>
      </c>
      <c r="C5897" s="91" t="s">
        <v>22315</v>
      </c>
      <c r="D5897" s="91" t="s">
        <v>27978</v>
      </c>
      <c r="E5897" s="91"/>
      <c r="F5897" s="91" t="s">
        <v>27976</v>
      </c>
      <c r="G5897" s="91"/>
    </row>
    <row r="5898">
      <c r="A5898" s="9" t="s">
        <v>687</v>
      </c>
      <c r="B5898" s="18" t="s">
        <v>2687</v>
      </c>
      <c r="C5898" s="91" t="s">
        <v>27979</v>
      </c>
      <c r="D5898" s="91" t="s">
        <v>27980</v>
      </c>
      <c r="E5898" s="91"/>
      <c r="F5898" s="91" t="s">
        <v>27976</v>
      </c>
      <c r="G5898" s="91"/>
    </row>
    <row r="5899">
      <c r="A5899" s="9" t="s">
        <v>13682</v>
      </c>
      <c r="B5899" s="18" t="s">
        <v>13683</v>
      </c>
      <c r="C5899" s="91"/>
      <c r="D5899" s="91" t="s">
        <v>13684</v>
      </c>
      <c r="E5899" s="91"/>
      <c r="F5899" s="91" t="s">
        <v>27976</v>
      </c>
      <c r="G5899" s="91"/>
    </row>
    <row r="5900">
      <c r="A5900" s="9" t="s">
        <v>27981</v>
      </c>
      <c r="B5900" s="18" t="s">
        <v>27982</v>
      </c>
      <c r="C5900" s="91" t="s">
        <v>27983</v>
      </c>
      <c r="D5900" s="91" t="s">
        <v>27984</v>
      </c>
      <c r="E5900" s="91"/>
      <c r="F5900" s="91" t="s">
        <v>27976</v>
      </c>
      <c r="G5900" s="91"/>
    </row>
    <row r="5901">
      <c r="A5901" s="9" t="s">
        <v>27981</v>
      </c>
      <c r="B5901" s="18" t="s">
        <v>27982</v>
      </c>
      <c r="C5901" s="91"/>
      <c r="D5901" s="91" t="s">
        <v>27985</v>
      </c>
      <c r="E5901" s="91"/>
      <c r="F5901" s="91" t="s">
        <v>27976</v>
      </c>
      <c r="G5901" s="91"/>
    </row>
    <row r="5902">
      <c r="A5902" s="9" t="s">
        <v>4835</v>
      </c>
      <c r="B5902" s="18" t="s">
        <v>4836</v>
      </c>
      <c r="C5902" s="91"/>
      <c r="D5902" s="91"/>
      <c r="E5902" s="91"/>
      <c r="F5902" s="91" t="s">
        <v>27975</v>
      </c>
      <c r="G5902" s="91"/>
    </row>
    <row r="5903">
      <c r="A5903" s="9" t="s">
        <v>388</v>
      </c>
      <c r="B5903" s="18" t="s">
        <v>4774</v>
      </c>
      <c r="C5903" s="91" t="s">
        <v>27986</v>
      </c>
      <c r="D5903" s="91" t="s">
        <v>27987</v>
      </c>
      <c r="E5903" s="91"/>
      <c r="F5903" s="91" t="s">
        <v>27976</v>
      </c>
      <c r="G5903" s="91"/>
    </row>
    <row r="5904">
      <c r="A5904" s="9" t="s">
        <v>388</v>
      </c>
      <c r="B5904" s="18" t="s">
        <v>1006</v>
      </c>
      <c r="C5904" s="9" t="s">
        <v>1007</v>
      </c>
      <c r="D5904" s="91" t="s">
        <v>27988</v>
      </c>
      <c r="E5904" s="91"/>
      <c r="F5904" s="91" t="s">
        <v>27976</v>
      </c>
      <c r="G5904" s="91"/>
    </row>
    <row r="5905">
      <c r="A5905" s="9" t="s">
        <v>388</v>
      </c>
      <c r="B5905" s="18" t="s">
        <v>1006</v>
      </c>
      <c r="C5905" s="9" t="s">
        <v>2834</v>
      </c>
      <c r="D5905" s="9" t="s">
        <v>27989</v>
      </c>
      <c r="E5905" s="91"/>
      <c r="F5905" s="91"/>
      <c r="G5905" s="91"/>
    </row>
    <row r="5906">
      <c r="A5906" s="9" t="s">
        <v>388</v>
      </c>
      <c r="B5906" s="18" t="s">
        <v>1006</v>
      </c>
      <c r="C5906" s="9" t="s">
        <v>3340</v>
      </c>
      <c r="D5906" s="91" t="s">
        <v>27990</v>
      </c>
      <c r="E5906" s="91"/>
      <c r="F5906" s="91" t="s">
        <v>27976</v>
      </c>
      <c r="G5906" s="91"/>
    </row>
    <row r="5907">
      <c r="A5907" s="9" t="s">
        <v>388</v>
      </c>
      <c r="B5907" s="18" t="s">
        <v>1010</v>
      </c>
      <c r="C5907" s="9" t="s">
        <v>27991</v>
      </c>
      <c r="D5907" s="91" t="s">
        <v>27992</v>
      </c>
      <c r="E5907" s="91"/>
      <c r="F5907" s="91" t="s">
        <v>27976</v>
      </c>
      <c r="G5907" s="91"/>
    </row>
    <row r="5908">
      <c r="A5908" s="9" t="s">
        <v>388</v>
      </c>
      <c r="B5908" s="18" t="s">
        <v>1010</v>
      </c>
      <c r="C5908" s="9" t="s">
        <v>1723</v>
      </c>
      <c r="D5908" s="91" t="s">
        <v>27993</v>
      </c>
      <c r="E5908" s="91"/>
      <c r="F5908" s="91" t="s">
        <v>27976</v>
      </c>
      <c r="G5908" s="91"/>
    </row>
    <row r="5909">
      <c r="A5909" s="9" t="s">
        <v>388</v>
      </c>
      <c r="B5909" s="18" t="s">
        <v>1010</v>
      </c>
      <c r="C5909" s="9" t="s">
        <v>1723</v>
      </c>
      <c r="D5909" s="91" t="s">
        <v>27994</v>
      </c>
      <c r="E5909" s="91"/>
      <c r="F5909" s="91" t="s">
        <v>27976</v>
      </c>
      <c r="G5909" s="91"/>
    </row>
    <row r="5910">
      <c r="A5910" s="9" t="s">
        <v>3121</v>
      </c>
      <c r="B5910" s="18" t="s">
        <v>3122</v>
      </c>
      <c r="C5910" s="9"/>
      <c r="D5910" s="91"/>
      <c r="E5910" s="91" t="s">
        <v>27995</v>
      </c>
      <c r="F5910" s="91" t="s">
        <v>27976</v>
      </c>
      <c r="G5910" s="91"/>
    </row>
    <row r="5911">
      <c r="A5911" s="60" t="s">
        <v>366</v>
      </c>
    </row>
    <row r="5912">
      <c r="A5912" s="9" t="s">
        <v>19167</v>
      </c>
      <c r="B5912" s="31" t="s">
        <v>27996</v>
      </c>
      <c r="C5912" s="9"/>
      <c r="D5912" s="89"/>
      <c r="E5912" s="91"/>
      <c r="F5912" s="91"/>
      <c r="G5912" s="91"/>
    </row>
    <row r="5913">
      <c r="A5913" s="9" t="s">
        <v>19167</v>
      </c>
      <c r="B5913" s="31" t="s">
        <v>368</v>
      </c>
      <c r="C5913" s="9"/>
      <c r="D5913" s="89"/>
      <c r="E5913" s="91" t="s">
        <v>8173</v>
      </c>
      <c r="F5913" s="91" t="s">
        <v>27973</v>
      </c>
      <c r="G5913" s="91"/>
    </row>
    <row r="5914">
      <c r="A5914" s="9" t="s">
        <v>2398</v>
      </c>
      <c r="B5914" s="31" t="s">
        <v>2399</v>
      </c>
      <c r="C5914" s="9"/>
      <c r="D5914" s="89"/>
      <c r="E5914" s="91"/>
      <c r="F5914" s="91"/>
      <c r="G5914" s="91"/>
    </row>
    <row r="5915">
      <c r="A5915" s="9" t="s">
        <v>2078</v>
      </c>
      <c r="B5915" s="18" t="s">
        <v>368</v>
      </c>
      <c r="C5915" s="91"/>
      <c r="D5915" s="91"/>
      <c r="E5915" s="91"/>
      <c r="F5915" s="91"/>
      <c r="G5915" s="91"/>
    </row>
    <row r="5916">
      <c r="A5916" s="190" t="s">
        <v>27997</v>
      </c>
    </row>
    <row r="5917">
      <c r="A5917" s="9" t="s">
        <v>326</v>
      </c>
      <c r="B5917" s="18" t="s">
        <v>658</v>
      </c>
      <c r="C5917" s="9" t="s">
        <v>1246</v>
      </c>
      <c r="D5917" s="91" t="s">
        <v>16386</v>
      </c>
      <c r="E5917" s="91"/>
      <c r="F5917" s="91" t="s">
        <v>5431</v>
      </c>
      <c r="G5917" s="91"/>
    </row>
    <row r="5918">
      <c r="A5918" s="9" t="s">
        <v>27998</v>
      </c>
      <c r="B5918" s="18" t="s">
        <v>27999</v>
      </c>
      <c r="C5918" s="9"/>
      <c r="D5918" s="91"/>
      <c r="E5918" s="91"/>
      <c r="F5918" s="91" t="s">
        <v>28000</v>
      </c>
      <c r="G5918" s="91"/>
    </row>
    <row r="5919">
      <c r="A5919" s="9" t="s">
        <v>2562</v>
      </c>
      <c r="B5919" s="18" t="s">
        <v>2563</v>
      </c>
      <c r="C5919" s="9"/>
      <c r="D5919" s="91"/>
      <c r="E5919" s="91"/>
      <c r="F5919" s="91" t="s">
        <v>28001</v>
      </c>
      <c r="G5919" s="91"/>
    </row>
    <row r="5920">
      <c r="A5920" s="9" t="s">
        <v>2562</v>
      </c>
      <c r="B5920" s="18" t="s">
        <v>2563</v>
      </c>
      <c r="C5920" s="9"/>
      <c r="D5920" s="91"/>
      <c r="E5920" s="91"/>
      <c r="F5920" s="91" t="s">
        <v>28002</v>
      </c>
      <c r="G5920" s="91"/>
    </row>
    <row r="5921">
      <c r="A5921" s="9" t="s">
        <v>2562</v>
      </c>
      <c r="B5921" s="18" t="s">
        <v>28003</v>
      </c>
      <c r="C5921" s="9"/>
      <c r="D5921" s="91" t="s">
        <v>28004</v>
      </c>
      <c r="E5921" s="91" t="s">
        <v>28005</v>
      </c>
      <c r="F5921" s="91" t="s">
        <v>28006</v>
      </c>
      <c r="G5921" s="91"/>
    </row>
    <row r="5922">
      <c r="A5922" s="9" t="s">
        <v>687</v>
      </c>
      <c r="B5922" s="18" t="s">
        <v>4318</v>
      </c>
      <c r="C5922" s="9"/>
      <c r="D5922" s="91"/>
      <c r="E5922" s="91"/>
      <c r="F5922" s="91"/>
      <c r="G5922" s="91"/>
    </row>
    <row r="5923">
      <c r="A5923" s="9" t="s">
        <v>388</v>
      </c>
      <c r="B5923" s="18" t="s">
        <v>1006</v>
      </c>
      <c r="C5923" s="9" t="s">
        <v>2091</v>
      </c>
      <c r="D5923" s="91" t="s">
        <v>3295</v>
      </c>
      <c r="E5923" s="91"/>
      <c r="F5923" s="91" t="s">
        <v>28007</v>
      </c>
      <c r="G5923" s="91"/>
    </row>
    <row r="5924">
      <c r="A5924" s="9" t="s">
        <v>388</v>
      </c>
      <c r="B5924" s="18" t="s">
        <v>1006</v>
      </c>
      <c r="C5924" s="9" t="s">
        <v>2101</v>
      </c>
      <c r="D5924" s="91" t="s">
        <v>2805</v>
      </c>
      <c r="E5924" s="91"/>
      <c r="F5924" s="91" t="s">
        <v>28008</v>
      </c>
      <c r="G5924" s="91"/>
    </row>
    <row r="5925">
      <c r="A5925" s="9" t="s">
        <v>388</v>
      </c>
      <c r="B5925" s="18" t="s">
        <v>1006</v>
      </c>
      <c r="C5925" s="9" t="s">
        <v>2106</v>
      </c>
      <c r="D5925" s="91" t="s">
        <v>28009</v>
      </c>
      <c r="E5925" s="91" t="s">
        <v>28010</v>
      </c>
      <c r="F5925" s="91" t="s">
        <v>28006</v>
      </c>
      <c r="G5925" s="91"/>
    </row>
    <row r="5926">
      <c r="A5926" s="9" t="s">
        <v>388</v>
      </c>
      <c r="B5926" s="18" t="s">
        <v>1392</v>
      </c>
      <c r="C5926" s="9" t="s">
        <v>2091</v>
      </c>
      <c r="D5926" s="91" t="s">
        <v>19641</v>
      </c>
      <c r="E5926" s="91" t="s">
        <v>28011</v>
      </c>
      <c r="F5926" s="91" t="s">
        <v>28002</v>
      </c>
      <c r="G5926" s="91"/>
    </row>
    <row r="5927">
      <c r="A5927" s="9" t="s">
        <v>4677</v>
      </c>
      <c r="B5927" s="18" t="s">
        <v>368</v>
      </c>
      <c r="C5927" s="9"/>
      <c r="D5927" s="91"/>
      <c r="E5927" s="91"/>
      <c r="F5927" s="91"/>
      <c r="G5927" s="91"/>
    </row>
    <row r="5928">
      <c r="A5928" s="190" t="s">
        <v>28012</v>
      </c>
    </row>
    <row r="5929">
      <c r="A5929" s="9" t="s">
        <v>316</v>
      </c>
      <c r="B5929" s="18" t="s">
        <v>1450</v>
      </c>
      <c r="C5929" s="9" t="s">
        <v>28013</v>
      </c>
      <c r="D5929" s="144" t="s">
        <v>28014</v>
      </c>
      <c r="E5929" s="91"/>
      <c r="F5929" s="91" t="s">
        <v>28015</v>
      </c>
      <c r="G5929" s="91"/>
    </row>
    <row r="5930">
      <c r="A5930" s="190" t="s">
        <v>28016</v>
      </c>
    </row>
    <row r="5931">
      <c r="A5931" s="9" t="s">
        <v>388</v>
      </c>
      <c r="B5931" s="18" t="s">
        <v>1392</v>
      </c>
      <c r="C5931" s="9" t="s">
        <v>1726</v>
      </c>
      <c r="D5931" s="100" t="s">
        <v>1727</v>
      </c>
      <c r="E5931" s="91"/>
      <c r="F5931" s="91"/>
      <c r="G5931" s="91"/>
    </row>
    <row r="5932">
      <c r="A5932" s="9" t="s">
        <v>3121</v>
      </c>
      <c r="B5932" s="18" t="s">
        <v>3122</v>
      </c>
      <c r="C5932" s="9"/>
      <c r="D5932" s="91"/>
      <c r="E5932" s="91"/>
      <c r="F5932" s="91"/>
      <c r="G5932" s="91"/>
    </row>
    <row r="5933">
      <c r="A5933" s="9" t="s">
        <v>3368</v>
      </c>
      <c r="B5933" s="18" t="s">
        <v>3369</v>
      </c>
      <c r="C5933" s="9" t="s">
        <v>3370</v>
      </c>
      <c r="D5933" s="91" t="s">
        <v>13248</v>
      </c>
      <c r="E5933" s="91"/>
      <c r="F5933" s="91"/>
      <c r="G5933" s="91"/>
    </row>
    <row r="5934">
      <c r="A5934" s="190"/>
    </row>
    <row r="5935">
      <c r="A5935" s="15"/>
    </row>
    <row r="5938">
      <c r="A5938" s="17"/>
    </row>
    <row r="5939">
      <c r="A5939" s="38" t="s">
        <v>19875</v>
      </c>
    </row>
    <row r="5940">
      <c r="A5940" s="1"/>
    </row>
    <row r="5941">
      <c r="A5941" s="1" t="s">
        <v>28017</v>
      </c>
    </row>
    <row r="5942">
      <c r="A5942" s="9" t="s">
        <v>230</v>
      </c>
      <c r="B5942" s="18" t="s">
        <v>2597</v>
      </c>
      <c r="C5942" s="91"/>
      <c r="D5942" s="91"/>
      <c r="E5942" s="91"/>
      <c r="F5942" s="91"/>
      <c r="G5942" s="15"/>
    </row>
    <row r="5943">
      <c r="A5943" s="9" t="s">
        <v>17672</v>
      </c>
      <c r="B5943" s="18" t="s">
        <v>20440</v>
      </c>
      <c r="C5943" s="91"/>
      <c r="D5943" s="91"/>
      <c r="E5943" s="91"/>
      <c r="F5943" s="91" t="s">
        <v>28018</v>
      </c>
      <c r="G5943" s="15"/>
    </row>
    <row r="5944">
      <c r="A5944" s="9" t="s">
        <v>248</v>
      </c>
      <c r="B5944" s="18" t="s">
        <v>5996</v>
      </c>
      <c r="C5944" s="91"/>
      <c r="D5944" s="91"/>
      <c r="E5944" s="91"/>
      <c r="F5944" s="91"/>
      <c r="G5944" s="15"/>
    </row>
    <row r="5945">
      <c r="A5945" s="9" t="s">
        <v>21108</v>
      </c>
      <c r="B5945" s="18" t="s">
        <v>21109</v>
      </c>
      <c r="C5945" s="91"/>
      <c r="D5945" s="91"/>
      <c r="E5945" s="91"/>
      <c r="F5945" s="91"/>
      <c r="G5945" s="15"/>
    </row>
    <row r="5946">
      <c r="A5946" s="1" t="s">
        <v>28019</v>
      </c>
    </row>
    <row r="5947">
      <c r="A5947" s="9" t="s">
        <v>230</v>
      </c>
      <c r="B5947" s="18" t="s">
        <v>2597</v>
      </c>
      <c r="C5947" s="9"/>
      <c r="D5947" s="91"/>
      <c r="E5947" s="91"/>
      <c r="F5947" s="91"/>
      <c r="G5947" s="91"/>
    </row>
    <row r="5948">
      <c r="A5948" s="9" t="s">
        <v>687</v>
      </c>
      <c r="B5948" s="18" t="s">
        <v>688</v>
      </c>
      <c r="C5948" s="9"/>
      <c r="D5948" s="91"/>
      <c r="E5948" s="91"/>
      <c r="F5948" s="91"/>
      <c r="G5948" s="91"/>
    </row>
    <row r="5949">
      <c r="A5949" s="9" t="s">
        <v>17672</v>
      </c>
      <c r="B5949" s="18" t="s">
        <v>20440</v>
      </c>
      <c r="C5949" s="9"/>
      <c r="D5949" s="91"/>
      <c r="E5949" s="91"/>
      <c r="F5949" s="91"/>
      <c r="G5949" s="91"/>
    </row>
    <row r="5950">
      <c r="A5950" s="9" t="s">
        <v>248</v>
      </c>
      <c r="B5950" s="18" t="s">
        <v>5996</v>
      </c>
      <c r="C5950" s="9"/>
      <c r="D5950" s="91"/>
      <c r="E5950" s="91"/>
      <c r="F5950" s="91"/>
      <c r="G5950" s="91"/>
    </row>
    <row r="5951">
      <c r="A5951" s="9" t="s">
        <v>248</v>
      </c>
      <c r="B5951" s="18" t="s">
        <v>5459</v>
      </c>
      <c r="C5951" s="9" t="s">
        <v>9708</v>
      </c>
      <c r="D5951" s="91" t="s">
        <v>9709</v>
      </c>
      <c r="E5951" s="91"/>
      <c r="F5951" s="91" t="s">
        <v>28020</v>
      </c>
      <c r="G5951" s="91"/>
    </row>
    <row r="5952">
      <c r="A5952" s="9" t="s">
        <v>21108</v>
      </c>
      <c r="B5952" s="18" t="s">
        <v>21109</v>
      </c>
      <c r="C5952" s="9"/>
      <c r="D5952" s="91"/>
      <c r="E5952" s="91"/>
      <c r="F5952" s="91"/>
      <c r="G5952" s="91"/>
    </row>
    <row r="5953">
      <c r="A5953" s="1" t="s">
        <v>28021</v>
      </c>
    </row>
    <row r="5954">
      <c r="A5954" s="9" t="s">
        <v>230</v>
      </c>
      <c r="B5954" s="18" t="s">
        <v>2597</v>
      </c>
      <c r="C5954" s="9"/>
      <c r="D5954" s="91"/>
      <c r="E5954" s="91"/>
      <c r="F5954" s="91"/>
      <c r="G5954" s="15"/>
    </row>
    <row r="5955">
      <c r="A5955" s="9" t="s">
        <v>17672</v>
      </c>
      <c r="B5955" s="18" t="s">
        <v>20440</v>
      </c>
      <c r="C5955" s="9"/>
      <c r="D5955" s="91"/>
      <c r="E5955" s="91"/>
      <c r="F5955" s="91"/>
      <c r="G5955" s="15"/>
    </row>
    <row r="5956">
      <c r="A5956" s="9" t="s">
        <v>248</v>
      </c>
      <c r="B5956" s="18" t="s">
        <v>5996</v>
      </c>
      <c r="C5956" s="9"/>
      <c r="D5956" s="91"/>
      <c r="E5956" s="91"/>
      <c r="F5956" s="91"/>
      <c r="G5956" s="15"/>
    </row>
    <row r="5957">
      <c r="A5957" s="9" t="s">
        <v>21108</v>
      </c>
      <c r="B5957" s="18" t="s">
        <v>21109</v>
      </c>
      <c r="C5957" s="9"/>
      <c r="D5957" s="91"/>
      <c r="E5957" s="91"/>
      <c r="F5957" s="91"/>
      <c r="G5957" s="15"/>
    </row>
    <row r="5958">
      <c r="A5958" s="1"/>
    </row>
    <row r="5959">
      <c r="A5959" s="15"/>
    </row>
    <row r="5962">
      <c r="A5962" s="17"/>
    </row>
    <row r="5963">
      <c r="A5963" s="38" t="s">
        <v>19878</v>
      </c>
    </row>
    <row r="5964">
      <c r="A5964" s="1"/>
    </row>
    <row r="5965">
      <c r="A5965" s="1" t="s">
        <v>28022</v>
      </c>
    </row>
    <row r="5966">
      <c r="A5966" s="9" t="s">
        <v>10828</v>
      </c>
      <c r="B5966" s="18" t="s">
        <v>28023</v>
      </c>
      <c r="C5966" s="9"/>
      <c r="D5966" s="91"/>
      <c r="E5966" s="91"/>
      <c r="F5966" s="91"/>
      <c r="G5966" s="91"/>
    </row>
    <row r="5967">
      <c r="A5967" s="9" t="s">
        <v>5016</v>
      </c>
      <c r="B5967" s="18" t="s">
        <v>28024</v>
      </c>
      <c r="C5967" s="9"/>
      <c r="D5967" s="91"/>
      <c r="E5967" s="91"/>
      <c r="F5967" s="91" t="s">
        <v>28025</v>
      </c>
      <c r="G5967" s="91"/>
    </row>
    <row r="5968">
      <c r="A5968" s="9" t="s">
        <v>248</v>
      </c>
      <c r="B5968" s="18" t="s">
        <v>4580</v>
      </c>
      <c r="C5968" s="9"/>
      <c r="D5968" s="91"/>
      <c r="E5968" s="91"/>
      <c r="F5968" s="91" t="s">
        <v>28026</v>
      </c>
      <c r="G5968" s="91"/>
    </row>
    <row r="5969">
      <c r="A5969" s="9" t="s">
        <v>234</v>
      </c>
      <c r="B5969" s="18" t="s">
        <v>12033</v>
      </c>
      <c r="C5969" s="9" t="s">
        <v>28027</v>
      </c>
      <c r="D5969" s="91" t="s">
        <v>12507</v>
      </c>
      <c r="E5969" s="91" t="s">
        <v>28028</v>
      </c>
      <c r="F5969" s="91" t="s">
        <v>28029</v>
      </c>
      <c r="G5969" s="91"/>
    </row>
    <row r="5970">
      <c r="A5970" s="1" t="s">
        <v>28030</v>
      </c>
    </row>
    <row r="5971">
      <c r="A5971" s="9" t="s">
        <v>230</v>
      </c>
      <c r="B5971" s="18" t="s">
        <v>13007</v>
      </c>
      <c r="C5971" s="9"/>
      <c r="D5971" s="9"/>
      <c r="E5971" s="9" t="s">
        <v>28031</v>
      </c>
      <c r="F5971" s="9" t="s">
        <v>28032</v>
      </c>
      <c r="G5971" s="9"/>
    </row>
    <row r="5972">
      <c r="A5972" s="1" t="s">
        <v>28033</v>
      </c>
    </row>
    <row r="5973">
      <c r="A5973" s="9" t="s">
        <v>26781</v>
      </c>
      <c r="B5973" s="18" t="s">
        <v>26782</v>
      </c>
      <c r="C5973" s="9"/>
      <c r="D5973" s="91"/>
      <c r="E5973" s="91"/>
      <c r="F5973" s="91"/>
      <c r="G5973" s="91"/>
    </row>
    <row r="5974">
      <c r="A5974" s="9" t="s">
        <v>4540</v>
      </c>
      <c r="B5974" s="18" t="s">
        <v>11018</v>
      </c>
      <c r="C5974" s="9" t="s">
        <v>4542</v>
      </c>
      <c r="D5974" s="91" t="s">
        <v>28034</v>
      </c>
      <c r="E5974" s="91"/>
      <c r="F5974" s="91"/>
      <c r="G5974" s="91"/>
    </row>
    <row r="5975">
      <c r="A5975" s="9" t="s">
        <v>4540</v>
      </c>
      <c r="B5975" s="18" t="s">
        <v>11018</v>
      </c>
      <c r="C5975" s="9"/>
      <c r="D5975" s="91"/>
      <c r="E5975" s="91" t="s">
        <v>1396</v>
      </c>
      <c r="F5975" s="91" t="s">
        <v>28035</v>
      </c>
      <c r="G5975" s="91"/>
    </row>
    <row r="5976">
      <c r="A5976" s="9" t="s">
        <v>248</v>
      </c>
      <c r="B5976" s="18" t="s">
        <v>11039</v>
      </c>
      <c r="C5976" s="9" t="s">
        <v>28036</v>
      </c>
      <c r="D5976" s="91" t="s">
        <v>28037</v>
      </c>
      <c r="E5976" s="91"/>
      <c r="F5976" s="91" t="s">
        <v>28038</v>
      </c>
      <c r="G5976" s="91"/>
    </row>
    <row r="5977">
      <c r="A5977" s="9" t="s">
        <v>248</v>
      </c>
      <c r="B5977" s="18" t="s">
        <v>4496</v>
      </c>
      <c r="C5977" s="9" t="s">
        <v>4497</v>
      </c>
      <c r="D5977" s="91" t="s">
        <v>17433</v>
      </c>
      <c r="E5977" s="91"/>
      <c r="F5977" s="91" t="s">
        <v>28039</v>
      </c>
      <c r="G5977" s="91"/>
    </row>
    <row r="5978">
      <c r="A5978" s="9" t="s">
        <v>248</v>
      </c>
      <c r="B5978" s="18" t="s">
        <v>4496</v>
      </c>
      <c r="C5978" s="9" t="s">
        <v>4504</v>
      </c>
      <c r="D5978" s="91" t="s">
        <v>4813</v>
      </c>
      <c r="E5978" s="91" t="s">
        <v>28040</v>
      </c>
      <c r="F5978" s="91" t="s">
        <v>28041</v>
      </c>
      <c r="G5978" s="91"/>
    </row>
    <row r="5979">
      <c r="A5979" s="9" t="s">
        <v>248</v>
      </c>
      <c r="B5979" s="18" t="s">
        <v>9856</v>
      </c>
      <c r="C5979" s="9" t="s">
        <v>4581</v>
      </c>
      <c r="D5979" s="91"/>
      <c r="E5979" s="91"/>
      <c r="F5979" s="91"/>
      <c r="G5979" s="91"/>
    </row>
    <row r="5980">
      <c r="A5980" s="9" t="s">
        <v>248</v>
      </c>
      <c r="B5980" s="18" t="s">
        <v>10975</v>
      </c>
      <c r="C5980" s="9" t="s">
        <v>4581</v>
      </c>
      <c r="D5980" s="91" t="s">
        <v>10976</v>
      </c>
      <c r="E5980" s="91"/>
      <c r="F5980" s="91"/>
      <c r="G5980" s="91"/>
    </row>
    <row r="5981">
      <c r="A5981" s="9" t="s">
        <v>248</v>
      </c>
      <c r="B5981" s="18" t="s">
        <v>10975</v>
      </c>
      <c r="C5981" s="9" t="s">
        <v>4581</v>
      </c>
      <c r="D5981" s="91" t="s">
        <v>21834</v>
      </c>
      <c r="E5981" s="91"/>
      <c r="F5981" s="91"/>
      <c r="G5981" s="91"/>
    </row>
    <row r="5982">
      <c r="A5982" s="9" t="s">
        <v>566</v>
      </c>
      <c r="B5982" s="18" t="s">
        <v>567</v>
      </c>
      <c r="C5982" s="91"/>
      <c r="D5982" s="91"/>
      <c r="E5982" s="91" t="s">
        <v>28042</v>
      </c>
      <c r="F5982" s="91"/>
      <c r="G5982" s="91"/>
    </row>
    <row r="5983">
      <c r="A5983" s="1" t="s">
        <v>28043</v>
      </c>
    </row>
    <row r="5984">
      <c r="A5984" s="9" t="s">
        <v>11016</v>
      </c>
      <c r="B5984" s="18" t="s">
        <v>24055</v>
      </c>
      <c r="C5984" s="9"/>
      <c r="D5984" s="9"/>
      <c r="E5984" s="9" t="s">
        <v>21635</v>
      </c>
      <c r="F5984" s="9" t="s">
        <v>11065</v>
      </c>
      <c r="G5984" s="9"/>
    </row>
    <row r="5985">
      <c r="A5985" s="9" t="s">
        <v>6564</v>
      </c>
      <c r="B5985" s="18" t="s">
        <v>9560</v>
      </c>
      <c r="C5985" s="9"/>
      <c r="D5985" s="9"/>
      <c r="E5985" s="9" t="s">
        <v>21635</v>
      </c>
      <c r="F5985" s="9" t="s">
        <v>28044</v>
      </c>
      <c r="G5985" s="9"/>
    </row>
    <row r="5986">
      <c r="A5986" s="9" t="s">
        <v>4540</v>
      </c>
      <c r="B5986" s="18" t="s">
        <v>11018</v>
      </c>
      <c r="C5986" s="9" t="s">
        <v>4542</v>
      </c>
      <c r="D5986" s="9" t="s">
        <v>28045</v>
      </c>
      <c r="E5986" s="9"/>
      <c r="F5986" s="9" t="s">
        <v>28046</v>
      </c>
      <c r="G5986" s="9"/>
    </row>
    <row r="5987">
      <c r="A5987" s="9" t="s">
        <v>4540</v>
      </c>
      <c r="B5987" s="18" t="s">
        <v>11018</v>
      </c>
      <c r="C5987" s="9" t="s">
        <v>4542</v>
      </c>
      <c r="D5987" s="9" t="s">
        <v>28047</v>
      </c>
      <c r="E5987" s="9"/>
      <c r="F5987" s="9" t="s">
        <v>28048</v>
      </c>
      <c r="G5987" s="9"/>
    </row>
    <row r="5988">
      <c r="A5988" s="9" t="s">
        <v>4540</v>
      </c>
      <c r="B5988" s="18" t="s">
        <v>11018</v>
      </c>
      <c r="C5988" s="9" t="s">
        <v>4542</v>
      </c>
      <c r="D5988" s="9" t="s">
        <v>11426</v>
      </c>
      <c r="E5988" s="9"/>
      <c r="F5988" s="9" t="s">
        <v>28049</v>
      </c>
      <c r="G5988" s="9"/>
    </row>
    <row r="5989">
      <c r="A5989" s="9" t="s">
        <v>4540</v>
      </c>
      <c r="B5989" s="18" t="s">
        <v>11018</v>
      </c>
      <c r="C5989" s="9" t="s">
        <v>4542</v>
      </c>
      <c r="D5989" s="9" t="s">
        <v>11023</v>
      </c>
      <c r="E5989" s="9"/>
      <c r="F5989" s="9" t="s">
        <v>28050</v>
      </c>
      <c r="G5989" s="9"/>
    </row>
    <row r="5990">
      <c r="A5990" s="9" t="s">
        <v>4540</v>
      </c>
      <c r="B5990" s="18" t="s">
        <v>11018</v>
      </c>
      <c r="C5990" s="9" t="s">
        <v>4542</v>
      </c>
      <c r="D5990" s="9" t="s">
        <v>28051</v>
      </c>
      <c r="E5990" s="9"/>
      <c r="F5990" s="9" t="s">
        <v>28052</v>
      </c>
      <c r="G5990" s="9"/>
    </row>
    <row r="5991">
      <c r="A5991" s="9" t="s">
        <v>4540</v>
      </c>
      <c r="B5991" s="18" t="s">
        <v>11018</v>
      </c>
      <c r="C5991" s="9" t="s">
        <v>4542</v>
      </c>
      <c r="D5991" s="9" t="s">
        <v>28053</v>
      </c>
      <c r="E5991" s="9" t="s">
        <v>28054</v>
      </c>
      <c r="F5991" s="9" t="s">
        <v>28055</v>
      </c>
      <c r="G5991" s="9"/>
    </row>
    <row r="5992">
      <c r="A5992" s="9" t="s">
        <v>4540</v>
      </c>
      <c r="B5992" s="18" t="s">
        <v>11018</v>
      </c>
      <c r="C5992" s="9" t="s">
        <v>4542</v>
      </c>
      <c r="D5992" s="9" t="s">
        <v>28056</v>
      </c>
      <c r="E5992" s="9" t="s">
        <v>13398</v>
      </c>
      <c r="F5992" s="9" t="s">
        <v>11689</v>
      </c>
      <c r="G5992" s="9"/>
    </row>
    <row r="5993">
      <c r="A5993" s="9" t="s">
        <v>4540</v>
      </c>
      <c r="B5993" s="18" t="s">
        <v>11018</v>
      </c>
      <c r="C5993" s="9" t="s">
        <v>5974</v>
      </c>
      <c r="D5993" s="9" t="s">
        <v>28057</v>
      </c>
      <c r="E5993" s="9"/>
      <c r="F5993" s="9" t="s">
        <v>28058</v>
      </c>
      <c r="G5993" s="9"/>
    </row>
    <row r="5994">
      <c r="A5994" s="9" t="s">
        <v>4540</v>
      </c>
      <c r="B5994" s="18" t="s">
        <v>11018</v>
      </c>
      <c r="C5994" s="9" t="s">
        <v>5974</v>
      </c>
      <c r="D5994" s="9" t="s">
        <v>28059</v>
      </c>
      <c r="E5994" s="9"/>
      <c r="F5994" s="9" t="s">
        <v>28060</v>
      </c>
      <c r="G5994" s="9"/>
    </row>
    <row r="5995">
      <c r="A5995" s="9" t="s">
        <v>4540</v>
      </c>
      <c r="B5995" s="18" t="s">
        <v>11018</v>
      </c>
      <c r="C5995" s="9" t="s">
        <v>5974</v>
      </c>
      <c r="D5995" s="9" t="s">
        <v>11027</v>
      </c>
      <c r="E5995" s="9"/>
      <c r="F5995" s="9" t="s">
        <v>28061</v>
      </c>
      <c r="G5995" s="9"/>
    </row>
    <row r="5996">
      <c r="A5996" s="9" t="s">
        <v>4540</v>
      </c>
      <c r="B5996" s="18" t="s">
        <v>11018</v>
      </c>
      <c r="C5996" s="9" t="s">
        <v>4615</v>
      </c>
      <c r="D5996" s="9" t="s">
        <v>28062</v>
      </c>
      <c r="E5996" s="9"/>
      <c r="F5996" s="9" t="s">
        <v>28063</v>
      </c>
      <c r="G5996" s="9"/>
    </row>
    <row r="5997">
      <c r="A5997" s="9" t="s">
        <v>4540</v>
      </c>
      <c r="B5997" s="18" t="s">
        <v>11018</v>
      </c>
      <c r="C5997" s="9" t="s">
        <v>4615</v>
      </c>
      <c r="D5997" s="9" t="s">
        <v>28064</v>
      </c>
      <c r="E5997" s="9"/>
      <c r="F5997" s="9" t="s">
        <v>28065</v>
      </c>
      <c r="G5997" s="9"/>
    </row>
    <row r="5998">
      <c r="A5998" s="9" t="s">
        <v>4540</v>
      </c>
      <c r="B5998" s="18" t="s">
        <v>11018</v>
      </c>
      <c r="C5998" s="9" t="s">
        <v>4615</v>
      </c>
      <c r="D5998" s="9" t="s">
        <v>28066</v>
      </c>
      <c r="E5998" s="9"/>
      <c r="F5998" s="9" t="s">
        <v>28067</v>
      </c>
      <c r="G5998" s="9"/>
    </row>
    <row r="5999">
      <c r="A5999" s="9" t="s">
        <v>4540</v>
      </c>
      <c r="B5999" s="18" t="s">
        <v>11018</v>
      </c>
      <c r="C5999" s="9" t="s">
        <v>5469</v>
      </c>
      <c r="D5999" s="9" t="s">
        <v>28068</v>
      </c>
      <c r="E5999" s="9"/>
      <c r="F5999" s="9" t="s">
        <v>28069</v>
      </c>
      <c r="G5999" s="9"/>
    </row>
    <row r="6000">
      <c r="A6000" s="9" t="s">
        <v>4540</v>
      </c>
      <c r="B6000" s="18" t="s">
        <v>11018</v>
      </c>
      <c r="C6000" s="9" t="s">
        <v>5469</v>
      </c>
      <c r="D6000" s="9" t="s">
        <v>28070</v>
      </c>
      <c r="E6000" s="9"/>
      <c r="F6000" s="9" t="s">
        <v>28071</v>
      </c>
      <c r="G6000" s="9"/>
    </row>
    <row r="6001">
      <c r="A6001" s="9" t="s">
        <v>4540</v>
      </c>
      <c r="B6001" s="18" t="s">
        <v>11018</v>
      </c>
      <c r="C6001" s="9" t="s">
        <v>5469</v>
      </c>
      <c r="D6001" s="9" t="s">
        <v>11033</v>
      </c>
      <c r="E6001" s="9"/>
      <c r="F6001" s="9" t="s">
        <v>28069</v>
      </c>
      <c r="G6001" s="9"/>
    </row>
    <row r="6002">
      <c r="A6002" s="9" t="s">
        <v>4540</v>
      </c>
      <c r="B6002" s="18" t="s">
        <v>13070</v>
      </c>
      <c r="C6002" s="9" t="s">
        <v>4542</v>
      </c>
      <c r="D6002" s="9" t="s">
        <v>28072</v>
      </c>
      <c r="E6002" s="9"/>
      <c r="F6002" s="9" t="s">
        <v>28073</v>
      </c>
      <c r="G6002" s="9"/>
    </row>
    <row r="6003">
      <c r="A6003" s="13" t="s">
        <v>248</v>
      </c>
      <c r="B6003" s="18" t="s">
        <v>11039</v>
      </c>
      <c r="C6003" s="9" t="s">
        <v>11046</v>
      </c>
      <c r="D6003" s="9" t="s">
        <v>11047</v>
      </c>
      <c r="E6003" s="9" t="s">
        <v>28074</v>
      </c>
      <c r="F6003" s="9" t="s">
        <v>28075</v>
      </c>
      <c r="G6003" s="9"/>
    </row>
    <row r="6004">
      <c r="A6004" s="14" t="s">
        <v>248</v>
      </c>
      <c r="B6004" s="18" t="s">
        <v>5505</v>
      </c>
      <c r="C6004" s="9" t="s">
        <v>28076</v>
      </c>
      <c r="D6004" s="9" t="s">
        <v>28077</v>
      </c>
      <c r="E6004" s="9" t="s">
        <v>28078</v>
      </c>
      <c r="F6004" s="9" t="s">
        <v>28065</v>
      </c>
      <c r="G6004" s="9"/>
    </row>
    <row r="6005">
      <c r="A6005" s="14" t="s">
        <v>248</v>
      </c>
      <c r="B6005" s="18" t="s">
        <v>5505</v>
      </c>
      <c r="C6005" s="9" t="s">
        <v>28079</v>
      </c>
      <c r="D6005" s="9" t="s">
        <v>28080</v>
      </c>
      <c r="E6005" s="9" t="s">
        <v>28081</v>
      </c>
      <c r="F6005" s="9" t="s">
        <v>28082</v>
      </c>
      <c r="G6005" s="9"/>
    </row>
    <row r="6006">
      <c r="A6006" s="14" t="s">
        <v>248</v>
      </c>
      <c r="B6006" s="18" t="s">
        <v>5505</v>
      </c>
      <c r="C6006" s="9" t="s">
        <v>28083</v>
      </c>
      <c r="D6006" s="9" t="s">
        <v>28084</v>
      </c>
      <c r="E6006" s="9" t="s">
        <v>28085</v>
      </c>
      <c r="F6006" s="9" t="s">
        <v>28086</v>
      </c>
      <c r="G6006" s="9"/>
    </row>
    <row r="6007">
      <c r="A6007" s="14" t="s">
        <v>248</v>
      </c>
      <c r="B6007" s="18" t="s">
        <v>5505</v>
      </c>
      <c r="C6007" s="9" t="s">
        <v>28087</v>
      </c>
      <c r="D6007" s="9" t="s">
        <v>28088</v>
      </c>
      <c r="E6007" s="9" t="s">
        <v>28089</v>
      </c>
      <c r="F6007" s="9" t="s">
        <v>11065</v>
      </c>
      <c r="G6007" s="9"/>
    </row>
    <row r="6008">
      <c r="A6008" s="14" t="s">
        <v>248</v>
      </c>
      <c r="B6008" s="18" t="s">
        <v>5505</v>
      </c>
      <c r="C6008" s="9" t="s">
        <v>28087</v>
      </c>
      <c r="D6008" s="9" t="s">
        <v>28090</v>
      </c>
      <c r="E6008" s="9" t="s">
        <v>28091</v>
      </c>
      <c r="F6008" s="9" t="s">
        <v>11065</v>
      </c>
      <c r="G6008" s="9"/>
    </row>
    <row r="6009">
      <c r="A6009" s="14" t="s">
        <v>248</v>
      </c>
      <c r="B6009" s="18" t="s">
        <v>5505</v>
      </c>
      <c r="C6009" s="9" t="s">
        <v>28092</v>
      </c>
      <c r="D6009" s="9" t="s">
        <v>28093</v>
      </c>
      <c r="E6009" s="9" t="s">
        <v>28094</v>
      </c>
      <c r="F6009" s="9" t="s">
        <v>28095</v>
      </c>
      <c r="G6009" s="9"/>
    </row>
    <row r="6010">
      <c r="A6010" s="14" t="s">
        <v>248</v>
      </c>
      <c r="B6010" s="18" t="s">
        <v>11050</v>
      </c>
      <c r="C6010" s="9" t="s">
        <v>11051</v>
      </c>
      <c r="D6010" s="9" t="s">
        <v>11052</v>
      </c>
      <c r="E6010" s="9" t="s">
        <v>28096</v>
      </c>
      <c r="F6010" s="9" t="s">
        <v>28097</v>
      </c>
      <c r="G6010" s="9"/>
    </row>
    <row r="6011">
      <c r="A6011" s="14" t="s">
        <v>248</v>
      </c>
      <c r="B6011" s="18" t="s">
        <v>4496</v>
      </c>
      <c r="C6011" s="9" t="s">
        <v>5067</v>
      </c>
      <c r="D6011" s="9" t="s">
        <v>14475</v>
      </c>
      <c r="E6011" s="9"/>
      <c r="F6011" s="9" t="s">
        <v>28098</v>
      </c>
      <c r="G6011" s="9"/>
    </row>
    <row r="6012">
      <c r="A6012" s="14" t="s">
        <v>248</v>
      </c>
      <c r="B6012" s="18" t="s">
        <v>4496</v>
      </c>
      <c r="C6012" s="9" t="s">
        <v>5067</v>
      </c>
      <c r="D6012" s="9" t="s">
        <v>11056</v>
      </c>
      <c r="E6012" s="9"/>
      <c r="F6012" s="9" t="s">
        <v>28065</v>
      </c>
      <c r="G6012" s="9"/>
    </row>
    <row r="6013">
      <c r="A6013" s="9" t="s">
        <v>248</v>
      </c>
      <c r="B6013" s="18" t="s">
        <v>4496</v>
      </c>
      <c r="C6013" s="9" t="s">
        <v>5067</v>
      </c>
      <c r="D6013" s="9" t="s">
        <v>12273</v>
      </c>
      <c r="E6013" s="9"/>
      <c r="F6013" s="9" t="s">
        <v>28099</v>
      </c>
      <c r="G6013" s="9"/>
    </row>
    <row r="6014">
      <c r="A6014" s="9" t="s">
        <v>248</v>
      </c>
      <c r="B6014" s="18" t="s">
        <v>4496</v>
      </c>
      <c r="C6014" s="9" t="s">
        <v>5067</v>
      </c>
      <c r="D6014" s="9" t="s">
        <v>25142</v>
      </c>
      <c r="E6014" s="9"/>
      <c r="F6014" s="9" t="s">
        <v>11065</v>
      </c>
      <c r="G6014" s="9"/>
    </row>
    <row r="6015">
      <c r="A6015" s="9" t="s">
        <v>248</v>
      </c>
      <c r="B6015" s="18" t="s">
        <v>4496</v>
      </c>
      <c r="C6015" s="9" t="s">
        <v>5067</v>
      </c>
      <c r="D6015" s="9" t="s">
        <v>17683</v>
      </c>
      <c r="E6015" s="9"/>
      <c r="F6015" s="9" t="s">
        <v>28100</v>
      </c>
      <c r="G6015" s="9"/>
    </row>
    <row r="6016">
      <c r="A6016" s="9" t="s">
        <v>248</v>
      </c>
      <c r="B6016" s="18" t="s">
        <v>4496</v>
      </c>
      <c r="C6016" s="9" t="s">
        <v>20419</v>
      </c>
      <c r="D6016" s="9" t="s">
        <v>20420</v>
      </c>
      <c r="E6016" s="9" t="s">
        <v>28101</v>
      </c>
      <c r="F6016" s="9" t="s">
        <v>28102</v>
      </c>
      <c r="G6016" s="9"/>
    </row>
    <row r="6017">
      <c r="A6017" s="9" t="s">
        <v>248</v>
      </c>
      <c r="B6017" s="18" t="s">
        <v>4496</v>
      </c>
      <c r="C6017" s="9" t="s">
        <v>20419</v>
      </c>
      <c r="D6017" s="9" t="s">
        <v>20420</v>
      </c>
      <c r="E6017" s="9" t="s">
        <v>7630</v>
      </c>
      <c r="F6017" s="9" t="s">
        <v>28103</v>
      </c>
      <c r="G6017" s="9"/>
    </row>
    <row r="6018">
      <c r="A6018" s="9" t="s">
        <v>248</v>
      </c>
      <c r="B6018" s="18" t="s">
        <v>4496</v>
      </c>
      <c r="C6018" s="9" t="s">
        <v>28104</v>
      </c>
      <c r="D6018" s="9" t="s">
        <v>14480</v>
      </c>
      <c r="E6018" s="9" t="s">
        <v>28105</v>
      </c>
      <c r="F6018" s="9" t="s">
        <v>16789</v>
      </c>
      <c r="G6018" s="9"/>
    </row>
    <row r="6019">
      <c r="A6019" s="9" t="s">
        <v>248</v>
      </c>
      <c r="B6019" s="18" t="s">
        <v>4496</v>
      </c>
      <c r="C6019" s="9" t="s">
        <v>28104</v>
      </c>
      <c r="D6019" s="9" t="s">
        <v>14480</v>
      </c>
      <c r="E6019" s="9" t="s">
        <v>28106</v>
      </c>
      <c r="F6019" s="9" t="s">
        <v>16789</v>
      </c>
      <c r="G6019" s="9"/>
    </row>
    <row r="6020">
      <c r="A6020" s="9" t="s">
        <v>248</v>
      </c>
      <c r="B6020" s="18" t="s">
        <v>4496</v>
      </c>
      <c r="C6020" s="9"/>
      <c r="D6020" s="9"/>
      <c r="E6020" s="9" t="s">
        <v>12255</v>
      </c>
      <c r="F6020" s="9" t="s">
        <v>28107</v>
      </c>
      <c r="G6020" s="9"/>
    </row>
    <row r="6021">
      <c r="A6021" s="9" t="s">
        <v>248</v>
      </c>
      <c r="B6021" s="18" t="s">
        <v>9856</v>
      </c>
      <c r="C6021" s="9" t="s">
        <v>4581</v>
      </c>
      <c r="D6021" s="9" t="s">
        <v>28108</v>
      </c>
      <c r="E6021" s="9"/>
      <c r="F6021" s="9" t="s">
        <v>16789</v>
      </c>
      <c r="G6021" s="9"/>
    </row>
    <row r="6022">
      <c r="A6022" s="9" t="s">
        <v>248</v>
      </c>
      <c r="B6022" s="18" t="s">
        <v>9856</v>
      </c>
      <c r="C6022" s="9" t="s">
        <v>4581</v>
      </c>
      <c r="D6022" s="9" t="s">
        <v>28109</v>
      </c>
      <c r="E6022" s="9"/>
      <c r="F6022" s="9" t="s">
        <v>28110</v>
      </c>
      <c r="G6022" s="9"/>
    </row>
    <row r="6023">
      <c r="A6023" s="9" t="s">
        <v>248</v>
      </c>
      <c r="B6023" s="18" t="s">
        <v>9856</v>
      </c>
      <c r="C6023" s="9" t="s">
        <v>4581</v>
      </c>
      <c r="D6023" s="9" t="s">
        <v>14483</v>
      </c>
      <c r="E6023" s="9"/>
      <c r="F6023" s="9" t="s">
        <v>28111</v>
      </c>
      <c r="G6023" s="9"/>
    </row>
    <row r="6024">
      <c r="A6024" s="9" t="s">
        <v>248</v>
      </c>
      <c r="B6024" s="18" t="s">
        <v>9856</v>
      </c>
      <c r="C6024" s="9" t="s">
        <v>4581</v>
      </c>
      <c r="D6024" s="9" t="s">
        <v>11058</v>
      </c>
      <c r="E6024" s="9"/>
      <c r="F6024" s="9" t="s">
        <v>28112</v>
      </c>
      <c r="G6024" s="9"/>
    </row>
    <row r="6025">
      <c r="A6025" s="9" t="s">
        <v>248</v>
      </c>
      <c r="B6025" s="18" t="s">
        <v>9856</v>
      </c>
      <c r="C6025" s="9" t="s">
        <v>4581</v>
      </c>
      <c r="D6025" s="9" t="s">
        <v>10529</v>
      </c>
      <c r="E6025" s="9"/>
      <c r="F6025" s="9" t="s">
        <v>28113</v>
      </c>
      <c r="G6025" s="9"/>
    </row>
    <row r="6026">
      <c r="A6026" s="9" t="s">
        <v>248</v>
      </c>
      <c r="B6026" s="18" t="s">
        <v>9856</v>
      </c>
      <c r="C6026" s="9" t="s">
        <v>4581</v>
      </c>
      <c r="D6026" s="9" t="s">
        <v>11064</v>
      </c>
      <c r="E6026" s="9"/>
      <c r="F6026" s="9" t="s">
        <v>28114</v>
      </c>
      <c r="G6026" s="9"/>
    </row>
    <row r="6027">
      <c r="A6027" s="9" t="s">
        <v>248</v>
      </c>
      <c r="B6027" s="18" t="s">
        <v>4580</v>
      </c>
      <c r="C6027" s="9" t="s">
        <v>4581</v>
      </c>
      <c r="D6027" s="9" t="s">
        <v>28115</v>
      </c>
      <c r="E6027" s="9"/>
      <c r="F6027" s="9" t="s">
        <v>28116</v>
      </c>
      <c r="G6027" s="9"/>
    </row>
    <row r="6028">
      <c r="A6028" s="9" t="s">
        <v>248</v>
      </c>
      <c r="B6028" s="18" t="s">
        <v>4580</v>
      </c>
      <c r="C6028" s="9" t="s">
        <v>4581</v>
      </c>
      <c r="D6028" s="9" t="s">
        <v>28117</v>
      </c>
      <c r="E6028" s="9"/>
      <c r="F6028" s="9" t="s">
        <v>28118</v>
      </c>
      <c r="G6028" s="9"/>
    </row>
    <row r="6029">
      <c r="A6029" s="9" t="s">
        <v>248</v>
      </c>
      <c r="B6029" s="18" t="s">
        <v>4580</v>
      </c>
      <c r="C6029" s="9" t="s">
        <v>4581</v>
      </c>
      <c r="D6029" s="9" t="s">
        <v>11066</v>
      </c>
      <c r="E6029" s="9"/>
      <c r="F6029" s="9" t="s">
        <v>17958</v>
      </c>
      <c r="G6029" s="9"/>
    </row>
    <row r="6030">
      <c r="A6030" s="9" t="s">
        <v>248</v>
      </c>
      <c r="B6030" s="18" t="s">
        <v>4580</v>
      </c>
      <c r="C6030" s="9" t="s">
        <v>4581</v>
      </c>
      <c r="D6030" s="9" t="s">
        <v>28119</v>
      </c>
      <c r="E6030" s="9"/>
      <c r="F6030" s="9" t="s">
        <v>28098</v>
      </c>
      <c r="G6030" s="9"/>
    </row>
    <row r="6031">
      <c r="A6031" s="60" t="s">
        <v>366</v>
      </c>
    </row>
    <row r="6032">
      <c r="A6032" s="9" t="s">
        <v>988</v>
      </c>
      <c r="B6032" s="18" t="s">
        <v>368</v>
      </c>
      <c r="C6032" s="9"/>
      <c r="D6032" s="9"/>
      <c r="E6032" s="9"/>
      <c r="F6032" s="9" t="s">
        <v>6369</v>
      </c>
      <c r="G6032" s="9"/>
    </row>
    <row r="6033">
      <c r="A6033" s="115" t="s">
        <v>1983</v>
      </c>
    </row>
    <row r="6034">
      <c r="A6034" s="9" t="s">
        <v>248</v>
      </c>
      <c r="B6034" s="18" t="s">
        <v>11069</v>
      </c>
      <c r="C6034" s="9" t="s">
        <v>4581</v>
      </c>
      <c r="D6034" s="9" t="s">
        <v>28120</v>
      </c>
      <c r="E6034" s="9"/>
      <c r="F6034" s="9" t="s">
        <v>28121</v>
      </c>
      <c r="G6034" s="122" t="s">
        <v>1333</v>
      </c>
    </row>
    <row r="6035">
      <c r="A6035" s="1" t="s">
        <v>28122</v>
      </c>
    </row>
    <row r="6036">
      <c r="A6036" s="9" t="s">
        <v>316</v>
      </c>
      <c r="B6036" s="18" t="s">
        <v>1446</v>
      </c>
      <c r="C6036" s="9"/>
      <c r="D6036" s="9"/>
      <c r="E6036" s="9"/>
      <c r="F6036" s="9"/>
      <c r="G6036" s="9"/>
    </row>
    <row r="6037">
      <c r="A6037" s="9" t="s">
        <v>26781</v>
      </c>
      <c r="B6037" s="18" t="s">
        <v>26782</v>
      </c>
      <c r="C6037" s="9"/>
      <c r="D6037" s="9"/>
      <c r="E6037" s="9" t="s">
        <v>28123</v>
      </c>
      <c r="F6037" s="9"/>
      <c r="G6037" s="9"/>
    </row>
    <row r="6038">
      <c r="A6038" s="9" t="s">
        <v>248</v>
      </c>
      <c r="B6038" s="18" t="s">
        <v>10958</v>
      </c>
      <c r="C6038" s="9"/>
      <c r="D6038" s="9"/>
      <c r="E6038" s="9"/>
      <c r="F6038" s="9"/>
      <c r="G6038" s="9"/>
    </row>
    <row r="6039">
      <c r="A6039" s="9" t="s">
        <v>248</v>
      </c>
      <c r="B6039" s="18" t="s">
        <v>28124</v>
      </c>
      <c r="C6039" s="9" t="s">
        <v>28125</v>
      </c>
      <c r="D6039" s="9" t="s">
        <v>28126</v>
      </c>
      <c r="E6039" s="9"/>
      <c r="F6039" s="9"/>
      <c r="G6039" s="9"/>
    </row>
    <row r="6040">
      <c r="A6040" s="9" t="s">
        <v>248</v>
      </c>
      <c r="B6040" s="18" t="s">
        <v>4496</v>
      </c>
      <c r="C6040" s="9"/>
      <c r="D6040" s="9"/>
      <c r="E6040" s="9"/>
      <c r="F6040" s="9"/>
      <c r="G6040" s="9"/>
    </row>
    <row r="6041">
      <c r="A6041" s="9" t="s">
        <v>248</v>
      </c>
      <c r="B6041" s="18" t="s">
        <v>4580</v>
      </c>
      <c r="C6041" s="9"/>
      <c r="D6041" s="9"/>
      <c r="E6041" s="9"/>
      <c r="F6041" s="9"/>
      <c r="G6041" s="9"/>
    </row>
    <row r="6042">
      <c r="A6042" s="1" t="s">
        <v>28127</v>
      </c>
    </row>
    <row r="6043">
      <c r="A6043" s="9" t="s">
        <v>248</v>
      </c>
      <c r="B6043" s="18" t="s">
        <v>10975</v>
      </c>
      <c r="C6043" s="9"/>
      <c r="D6043" s="91"/>
      <c r="E6043" s="91" t="s">
        <v>28128</v>
      </c>
      <c r="F6043" s="91" t="s">
        <v>28129</v>
      </c>
      <c r="G6043" s="91"/>
    </row>
    <row r="6044">
      <c r="A6044" s="1" t="s">
        <v>28130</v>
      </c>
    </row>
    <row r="6045">
      <c r="A6045" s="397" t="s">
        <v>28131</v>
      </c>
      <c r="B6045" s="4"/>
      <c r="C6045" s="4"/>
      <c r="D6045" s="4"/>
      <c r="E6045" s="4"/>
      <c r="F6045" s="23"/>
      <c r="G6045" s="263"/>
    </row>
    <row r="6046">
      <c r="A6046" s="9" t="s">
        <v>4540</v>
      </c>
      <c r="B6046" s="18" t="s">
        <v>11018</v>
      </c>
      <c r="C6046" s="9"/>
      <c r="D6046" s="91"/>
      <c r="E6046" s="91"/>
      <c r="F6046" s="91"/>
      <c r="G6046" s="91"/>
    </row>
    <row r="6047">
      <c r="A6047" s="9" t="s">
        <v>248</v>
      </c>
      <c r="B6047" s="18" t="s">
        <v>4496</v>
      </c>
      <c r="C6047" s="9"/>
      <c r="D6047" s="91"/>
      <c r="E6047" s="91"/>
      <c r="F6047" s="91"/>
      <c r="G6047" s="91"/>
    </row>
    <row r="6048">
      <c r="A6048" s="1" t="s">
        <v>28132</v>
      </c>
    </row>
    <row r="6049">
      <c r="A6049" s="9" t="s">
        <v>316</v>
      </c>
      <c r="B6049" s="18" t="s">
        <v>1446</v>
      </c>
      <c r="C6049" s="9" t="s">
        <v>28133</v>
      </c>
      <c r="D6049" s="91" t="s">
        <v>28134</v>
      </c>
      <c r="E6049" s="91" t="s">
        <v>6227</v>
      </c>
      <c r="F6049" s="91" t="s">
        <v>28135</v>
      </c>
      <c r="G6049" s="91"/>
    </row>
    <row r="6050">
      <c r="A6050" s="9" t="s">
        <v>316</v>
      </c>
      <c r="B6050" s="18" t="s">
        <v>1446</v>
      </c>
      <c r="C6050" s="9" t="s">
        <v>28136</v>
      </c>
      <c r="D6050" s="91" t="s">
        <v>28137</v>
      </c>
      <c r="E6050" s="91" t="s">
        <v>6227</v>
      </c>
      <c r="F6050" s="91" t="s">
        <v>28135</v>
      </c>
      <c r="G6050" s="91"/>
    </row>
    <row r="6051">
      <c r="A6051" s="9" t="s">
        <v>316</v>
      </c>
      <c r="B6051" s="18" t="s">
        <v>1446</v>
      </c>
      <c r="C6051" s="9" t="s">
        <v>28138</v>
      </c>
      <c r="D6051" s="91" t="s">
        <v>13993</v>
      </c>
      <c r="E6051" s="91" t="s">
        <v>6227</v>
      </c>
      <c r="F6051" s="91" t="s">
        <v>28135</v>
      </c>
      <c r="G6051" s="91"/>
    </row>
    <row r="6052">
      <c r="A6052" s="9" t="s">
        <v>4371</v>
      </c>
      <c r="B6052" s="18" t="s">
        <v>10573</v>
      </c>
      <c r="C6052" s="9" t="s">
        <v>10574</v>
      </c>
      <c r="D6052" s="91" t="s">
        <v>28139</v>
      </c>
      <c r="E6052" s="91" t="s">
        <v>28140</v>
      </c>
      <c r="F6052" s="91" t="s">
        <v>28141</v>
      </c>
      <c r="G6052" s="91"/>
    </row>
    <row r="6053">
      <c r="A6053" s="9" t="s">
        <v>248</v>
      </c>
      <c r="B6053" s="18" t="s">
        <v>4496</v>
      </c>
      <c r="C6053" s="9" t="s">
        <v>4504</v>
      </c>
      <c r="D6053" s="91" t="s">
        <v>13604</v>
      </c>
      <c r="E6053" s="91"/>
      <c r="F6053" s="91" t="s">
        <v>28142</v>
      </c>
      <c r="G6053" s="91"/>
    </row>
    <row r="6054">
      <c r="A6054" s="9" t="s">
        <v>248</v>
      </c>
      <c r="B6054" s="18" t="s">
        <v>11097</v>
      </c>
      <c r="C6054" s="9" t="s">
        <v>11098</v>
      </c>
      <c r="D6054" s="91" t="s">
        <v>28143</v>
      </c>
      <c r="E6054" s="91"/>
      <c r="F6054" s="91"/>
      <c r="G6054" s="91"/>
    </row>
    <row r="6055">
      <c r="A6055" s="9" t="s">
        <v>248</v>
      </c>
      <c r="B6055" s="18" t="s">
        <v>11097</v>
      </c>
      <c r="C6055" s="9" t="s">
        <v>11098</v>
      </c>
      <c r="D6055" s="91" t="s">
        <v>11099</v>
      </c>
      <c r="E6055" s="91"/>
      <c r="F6055" s="91"/>
      <c r="G6055" s="91"/>
    </row>
    <row r="6056">
      <c r="A6056" s="9" t="s">
        <v>248</v>
      </c>
      <c r="B6056" s="18" t="s">
        <v>11097</v>
      </c>
      <c r="C6056" s="9" t="s">
        <v>28144</v>
      </c>
      <c r="D6056" s="91" t="s">
        <v>28145</v>
      </c>
      <c r="E6056" s="91"/>
      <c r="F6056" s="91"/>
      <c r="G6056" s="91"/>
    </row>
    <row r="6057">
      <c r="A6057" s="9" t="s">
        <v>248</v>
      </c>
      <c r="B6057" s="18" t="s">
        <v>11097</v>
      </c>
      <c r="C6057" s="9" t="s">
        <v>28146</v>
      </c>
      <c r="D6057" s="91" t="s">
        <v>28147</v>
      </c>
      <c r="E6057" s="91"/>
      <c r="F6057" s="91"/>
      <c r="G6057" s="91"/>
    </row>
    <row r="6058">
      <c r="A6058" s="9" t="s">
        <v>248</v>
      </c>
      <c r="B6058" s="18" t="s">
        <v>11097</v>
      </c>
      <c r="C6058" s="9" t="s">
        <v>28148</v>
      </c>
      <c r="D6058" s="91" t="s">
        <v>28149</v>
      </c>
      <c r="E6058" s="91"/>
      <c r="F6058" s="91"/>
      <c r="G6058" s="91"/>
    </row>
    <row r="6059">
      <c r="A6059" s="9" t="s">
        <v>248</v>
      </c>
      <c r="B6059" s="18" t="s">
        <v>5135</v>
      </c>
      <c r="C6059" s="9" t="s">
        <v>11074</v>
      </c>
      <c r="D6059" s="91" t="s">
        <v>368</v>
      </c>
      <c r="E6059" s="91" t="s">
        <v>4020</v>
      </c>
      <c r="F6059" s="91" t="s">
        <v>28142</v>
      </c>
      <c r="G6059" s="91"/>
    </row>
    <row r="6060">
      <c r="A6060" s="9" t="s">
        <v>248</v>
      </c>
      <c r="B6060" s="18" t="s">
        <v>9856</v>
      </c>
      <c r="C6060" s="9" t="s">
        <v>4581</v>
      </c>
      <c r="D6060" s="91" t="s">
        <v>19179</v>
      </c>
      <c r="E6060" s="91"/>
      <c r="F6060" s="91" t="s">
        <v>28142</v>
      </c>
      <c r="G6060" s="91"/>
    </row>
    <row r="6061">
      <c r="A6061" s="9" t="s">
        <v>248</v>
      </c>
      <c r="B6061" s="18" t="s">
        <v>9856</v>
      </c>
      <c r="C6061" s="9" t="s">
        <v>4581</v>
      </c>
      <c r="D6061" s="91" t="s">
        <v>28150</v>
      </c>
      <c r="E6061" s="91"/>
      <c r="F6061" s="91" t="s">
        <v>28151</v>
      </c>
      <c r="G6061" s="91"/>
    </row>
    <row r="6062">
      <c r="A6062" s="9" t="s">
        <v>248</v>
      </c>
      <c r="B6062" s="18" t="s">
        <v>9856</v>
      </c>
      <c r="C6062" s="9" t="s">
        <v>4581</v>
      </c>
      <c r="D6062" s="91" t="s">
        <v>14483</v>
      </c>
      <c r="E6062" s="91" t="s">
        <v>6227</v>
      </c>
      <c r="F6062" s="91" t="s">
        <v>28142</v>
      </c>
      <c r="G6062" s="91"/>
    </row>
    <row r="6063">
      <c r="A6063" s="9" t="s">
        <v>248</v>
      </c>
      <c r="B6063" s="18" t="s">
        <v>9856</v>
      </c>
      <c r="C6063" s="9" t="s">
        <v>4581</v>
      </c>
      <c r="D6063" s="91" t="s">
        <v>11058</v>
      </c>
      <c r="E6063" s="91" t="s">
        <v>6227</v>
      </c>
      <c r="F6063" s="91" t="s">
        <v>28142</v>
      </c>
      <c r="G6063" s="91"/>
    </row>
    <row r="6064">
      <c r="A6064" s="9" t="s">
        <v>248</v>
      </c>
      <c r="B6064" s="18" t="s">
        <v>9856</v>
      </c>
      <c r="C6064" s="9" t="s">
        <v>4581</v>
      </c>
      <c r="D6064" s="91" t="s">
        <v>11062</v>
      </c>
      <c r="E6064" s="91" t="s">
        <v>6227</v>
      </c>
      <c r="F6064" s="91" t="s">
        <v>28142</v>
      </c>
      <c r="G6064" s="91"/>
    </row>
    <row r="6065">
      <c r="A6065" s="9" t="s">
        <v>248</v>
      </c>
      <c r="B6065" s="18" t="s">
        <v>9856</v>
      </c>
      <c r="C6065" s="9" t="s">
        <v>4581</v>
      </c>
      <c r="D6065" s="91" t="s">
        <v>28152</v>
      </c>
      <c r="E6065" s="91"/>
      <c r="F6065" s="91" t="s">
        <v>28142</v>
      </c>
      <c r="G6065" s="91"/>
    </row>
    <row r="6066">
      <c r="A6066" s="9" t="s">
        <v>388</v>
      </c>
      <c r="B6066" s="18" t="s">
        <v>13435</v>
      </c>
      <c r="C6066" s="9" t="s">
        <v>28153</v>
      </c>
      <c r="D6066" s="91" t="s">
        <v>28154</v>
      </c>
      <c r="E6066" s="91"/>
      <c r="F6066" s="91" t="s">
        <v>28155</v>
      </c>
      <c r="G6066" s="91"/>
    </row>
    <row r="6067">
      <c r="A6067" s="9" t="s">
        <v>388</v>
      </c>
      <c r="B6067" s="18" t="s">
        <v>13435</v>
      </c>
      <c r="C6067" s="9" t="s">
        <v>28156</v>
      </c>
      <c r="D6067" s="91" t="s">
        <v>28157</v>
      </c>
      <c r="E6067" s="91"/>
      <c r="F6067" s="91" t="s">
        <v>28155</v>
      </c>
      <c r="G6067" s="91"/>
    </row>
    <row r="6068">
      <c r="A6068" s="9" t="s">
        <v>234</v>
      </c>
      <c r="B6068" s="18" t="s">
        <v>1115</v>
      </c>
      <c r="C6068" s="9" t="s">
        <v>28158</v>
      </c>
      <c r="D6068" s="91" t="s">
        <v>28159</v>
      </c>
      <c r="E6068" s="91"/>
      <c r="F6068" s="91"/>
      <c r="G6068" s="91"/>
    </row>
    <row r="6069">
      <c r="A6069" s="9" t="s">
        <v>234</v>
      </c>
      <c r="B6069" s="18" t="s">
        <v>1115</v>
      </c>
      <c r="C6069" s="9" t="s">
        <v>28160</v>
      </c>
      <c r="D6069" s="91" t="s">
        <v>28159</v>
      </c>
      <c r="E6069" s="91"/>
      <c r="F6069" s="91"/>
      <c r="G6069" s="91"/>
    </row>
    <row r="6070">
      <c r="A6070" s="9" t="s">
        <v>234</v>
      </c>
      <c r="B6070" s="18" t="s">
        <v>1115</v>
      </c>
      <c r="C6070" s="9" t="s">
        <v>25843</v>
      </c>
      <c r="D6070" s="91" t="s">
        <v>28159</v>
      </c>
      <c r="E6070" s="91"/>
      <c r="F6070" s="91"/>
      <c r="G6070" s="91"/>
    </row>
    <row r="6071">
      <c r="A6071" s="9" t="s">
        <v>234</v>
      </c>
      <c r="B6071" s="18" t="s">
        <v>1115</v>
      </c>
      <c r="C6071" s="9" t="s">
        <v>28161</v>
      </c>
      <c r="D6071" s="91" t="s">
        <v>20749</v>
      </c>
      <c r="E6071" s="91"/>
      <c r="F6071" s="91" t="s">
        <v>28162</v>
      </c>
      <c r="G6071" s="91"/>
    </row>
    <row r="6072">
      <c r="A6072" s="9" t="s">
        <v>234</v>
      </c>
      <c r="B6072" s="18" t="s">
        <v>1115</v>
      </c>
      <c r="C6072" s="9" t="s">
        <v>28163</v>
      </c>
      <c r="D6072" s="91" t="s">
        <v>20749</v>
      </c>
      <c r="E6072" s="91"/>
      <c r="F6072" s="91" t="s">
        <v>28162</v>
      </c>
      <c r="G6072" s="91"/>
    </row>
    <row r="6073">
      <c r="A6073" s="9" t="s">
        <v>234</v>
      </c>
      <c r="B6073" s="18" t="s">
        <v>1115</v>
      </c>
      <c r="C6073" s="9" t="s">
        <v>20375</v>
      </c>
      <c r="D6073" s="91" t="s">
        <v>22497</v>
      </c>
      <c r="E6073" s="91"/>
      <c r="F6073" s="91" t="s">
        <v>28162</v>
      </c>
      <c r="G6073" s="91"/>
    </row>
    <row r="6074">
      <c r="A6074" s="9" t="s">
        <v>234</v>
      </c>
      <c r="B6074" s="18" t="s">
        <v>1115</v>
      </c>
      <c r="C6074" s="9" t="s">
        <v>28164</v>
      </c>
      <c r="D6074" s="91" t="s">
        <v>22497</v>
      </c>
      <c r="E6074" s="91"/>
      <c r="F6074" s="91" t="s">
        <v>28162</v>
      </c>
      <c r="G6074" s="91"/>
    </row>
    <row r="6075">
      <c r="A6075" s="9" t="s">
        <v>234</v>
      </c>
      <c r="B6075" s="18" t="s">
        <v>1115</v>
      </c>
      <c r="C6075" s="9" t="s">
        <v>28165</v>
      </c>
      <c r="D6075" s="91" t="s">
        <v>22497</v>
      </c>
      <c r="E6075" s="91"/>
      <c r="F6075" s="91" t="s">
        <v>28162</v>
      </c>
      <c r="G6075" s="91"/>
    </row>
    <row r="6076">
      <c r="A6076" s="9" t="s">
        <v>234</v>
      </c>
      <c r="B6076" s="18" t="s">
        <v>1951</v>
      </c>
      <c r="C6076" s="9" t="s">
        <v>28166</v>
      </c>
      <c r="D6076" s="91" t="s">
        <v>28167</v>
      </c>
      <c r="E6076" s="91"/>
      <c r="F6076" s="91" t="s">
        <v>28168</v>
      </c>
      <c r="G6076" s="91"/>
    </row>
    <row r="6077">
      <c r="A6077" s="60" t="s">
        <v>366</v>
      </c>
    </row>
    <row r="6078">
      <c r="A6078" s="9" t="s">
        <v>316</v>
      </c>
      <c r="B6078" s="18" t="s">
        <v>1446</v>
      </c>
      <c r="C6078" s="9"/>
      <c r="D6078" s="91"/>
      <c r="E6078" s="91" t="s">
        <v>28169</v>
      </c>
      <c r="F6078" s="91" t="s">
        <v>28135</v>
      </c>
      <c r="G6078" s="91"/>
    </row>
    <row r="6079">
      <c r="A6079" s="9" t="s">
        <v>316</v>
      </c>
      <c r="B6079" s="18" t="s">
        <v>5427</v>
      </c>
      <c r="C6079" s="9"/>
      <c r="D6079" s="91"/>
      <c r="E6079" s="91" t="s">
        <v>4739</v>
      </c>
      <c r="F6079" s="91" t="s">
        <v>28151</v>
      </c>
      <c r="G6079" s="91"/>
    </row>
    <row r="6080">
      <c r="A6080" s="9" t="s">
        <v>248</v>
      </c>
      <c r="B6080" s="18" t="s">
        <v>11039</v>
      </c>
      <c r="C6080" s="9"/>
      <c r="D6080" s="91"/>
      <c r="E6080" s="91"/>
      <c r="F6080" s="91"/>
      <c r="G6080" s="91"/>
    </row>
    <row r="6081">
      <c r="A6081" s="9" t="s">
        <v>248</v>
      </c>
      <c r="B6081" s="18" t="s">
        <v>5505</v>
      </c>
      <c r="C6081" s="9"/>
      <c r="D6081" s="91"/>
      <c r="E6081" s="91"/>
      <c r="F6081" s="91"/>
      <c r="G6081" s="91"/>
    </row>
    <row r="6082">
      <c r="A6082" s="9" t="s">
        <v>248</v>
      </c>
      <c r="B6082" s="18" t="s">
        <v>28170</v>
      </c>
      <c r="C6082" s="9"/>
      <c r="D6082" s="91"/>
      <c r="E6082" s="91"/>
      <c r="F6082" s="91"/>
      <c r="G6082" s="91"/>
    </row>
    <row r="6083">
      <c r="A6083" s="9" t="s">
        <v>5016</v>
      </c>
      <c r="B6083" s="18" t="s">
        <v>6079</v>
      </c>
      <c r="C6083" s="9"/>
      <c r="D6083" s="91"/>
      <c r="E6083" s="91" t="s">
        <v>10328</v>
      </c>
      <c r="F6083" s="91" t="s">
        <v>28135</v>
      </c>
      <c r="G6083" s="91"/>
    </row>
    <row r="6084">
      <c r="A6084" s="1" t="s">
        <v>28171</v>
      </c>
    </row>
    <row r="6085">
      <c r="A6085" s="9" t="s">
        <v>248</v>
      </c>
      <c r="B6085" s="18" t="s">
        <v>10958</v>
      </c>
      <c r="C6085" s="91"/>
      <c r="D6085" s="91" t="s">
        <v>28172</v>
      </c>
      <c r="E6085" s="91"/>
      <c r="F6085" s="91"/>
      <c r="G6085" s="91"/>
    </row>
    <row r="6086">
      <c r="A6086" s="9" t="s">
        <v>5016</v>
      </c>
      <c r="B6086" s="18" t="s">
        <v>6079</v>
      </c>
      <c r="C6086" s="91"/>
      <c r="D6086" s="91"/>
      <c r="E6086" s="91"/>
      <c r="F6086" s="91"/>
      <c r="G6086" s="91"/>
    </row>
    <row r="6087">
      <c r="A6087" s="9" t="s">
        <v>388</v>
      </c>
      <c r="B6087" s="18" t="s">
        <v>20985</v>
      </c>
      <c r="C6087" s="91" t="s">
        <v>28173</v>
      </c>
      <c r="D6087" s="91" t="s">
        <v>28174</v>
      </c>
      <c r="E6087" s="91"/>
      <c r="F6087" s="91" t="s">
        <v>28175</v>
      </c>
      <c r="G6087" s="91"/>
    </row>
    <row r="6088">
      <c r="A6088" s="9" t="s">
        <v>388</v>
      </c>
      <c r="B6088" s="18" t="s">
        <v>20985</v>
      </c>
      <c r="C6088" s="91" t="s">
        <v>28176</v>
      </c>
      <c r="D6088" s="91" t="s">
        <v>20987</v>
      </c>
      <c r="E6088" s="91"/>
      <c r="F6088" s="91" t="s">
        <v>28177</v>
      </c>
      <c r="G6088" s="91"/>
    </row>
    <row r="6089">
      <c r="A6089" s="9" t="s">
        <v>234</v>
      </c>
      <c r="B6089" s="18" t="s">
        <v>28178</v>
      </c>
      <c r="C6089" s="91" t="s">
        <v>28179</v>
      </c>
      <c r="D6089" s="91" t="s">
        <v>28180</v>
      </c>
      <c r="E6089" s="91"/>
      <c r="F6089" s="91"/>
      <c r="G6089" s="91"/>
    </row>
    <row r="6090">
      <c r="A6090" s="9" t="s">
        <v>234</v>
      </c>
      <c r="B6090" s="18" t="s">
        <v>28178</v>
      </c>
      <c r="C6090" s="91" t="s">
        <v>28181</v>
      </c>
      <c r="D6090" s="91" t="s">
        <v>28182</v>
      </c>
      <c r="E6090" s="91"/>
      <c r="F6090" s="91"/>
      <c r="G6090" s="91"/>
    </row>
    <row r="6091">
      <c r="A6091" s="9" t="s">
        <v>234</v>
      </c>
      <c r="B6091" s="18" t="s">
        <v>28178</v>
      </c>
      <c r="C6091" s="91" t="s">
        <v>28183</v>
      </c>
      <c r="D6091" s="91" t="s">
        <v>28184</v>
      </c>
      <c r="E6091" s="91"/>
      <c r="F6091" s="91"/>
      <c r="G6091" s="91"/>
    </row>
    <row r="6092">
      <c r="A6092" s="1" t="s">
        <v>28185</v>
      </c>
    </row>
    <row r="6093">
      <c r="A6093" s="9" t="s">
        <v>388</v>
      </c>
      <c r="B6093" s="18" t="s">
        <v>20985</v>
      </c>
      <c r="C6093" s="91" t="s">
        <v>28186</v>
      </c>
      <c r="D6093" s="91" t="s">
        <v>28187</v>
      </c>
      <c r="E6093" s="91"/>
      <c r="F6093" s="91"/>
      <c r="G6093" s="91"/>
    </row>
    <row r="6094">
      <c r="A6094" s="1" t="s">
        <v>28188</v>
      </c>
    </row>
    <row r="6095">
      <c r="A6095" s="9" t="s">
        <v>388</v>
      </c>
      <c r="B6095" s="18" t="s">
        <v>18675</v>
      </c>
      <c r="C6095" s="9" t="s">
        <v>25553</v>
      </c>
      <c r="D6095" s="91" t="s">
        <v>28189</v>
      </c>
      <c r="E6095" s="91"/>
      <c r="F6095" s="91" t="s">
        <v>28190</v>
      </c>
      <c r="G6095" s="91"/>
    </row>
    <row r="6096">
      <c r="A6096" s="9" t="s">
        <v>388</v>
      </c>
      <c r="B6096" s="18" t="s">
        <v>18675</v>
      </c>
      <c r="C6096" s="9" t="s">
        <v>25553</v>
      </c>
      <c r="D6096" s="91" t="s">
        <v>28191</v>
      </c>
      <c r="E6096" s="91"/>
      <c r="F6096" s="91" t="s">
        <v>28190</v>
      </c>
      <c r="G6096" s="91"/>
    </row>
    <row r="6097">
      <c r="A6097" s="9" t="s">
        <v>388</v>
      </c>
      <c r="B6097" s="18" t="s">
        <v>18675</v>
      </c>
      <c r="C6097" s="9" t="s">
        <v>25553</v>
      </c>
      <c r="D6097" s="91" t="s">
        <v>25554</v>
      </c>
      <c r="E6097" s="91"/>
      <c r="F6097" s="91" t="s">
        <v>28190</v>
      </c>
      <c r="G6097" s="91"/>
    </row>
    <row r="6098">
      <c r="A6098" s="9" t="s">
        <v>388</v>
      </c>
      <c r="B6098" s="18" t="s">
        <v>18675</v>
      </c>
      <c r="C6098" s="9" t="s">
        <v>28192</v>
      </c>
      <c r="D6098" s="91" t="s">
        <v>28193</v>
      </c>
      <c r="E6098" s="91"/>
      <c r="F6098" s="91" t="s">
        <v>28190</v>
      </c>
      <c r="G6098" s="91"/>
    </row>
    <row r="6099">
      <c r="A6099" s="9" t="s">
        <v>388</v>
      </c>
      <c r="B6099" s="18" t="s">
        <v>10544</v>
      </c>
      <c r="C6099" s="9" t="s">
        <v>20579</v>
      </c>
      <c r="D6099" s="91" t="s">
        <v>28194</v>
      </c>
      <c r="E6099" s="91"/>
      <c r="F6099" s="91" t="s">
        <v>28195</v>
      </c>
      <c r="G6099" s="91"/>
    </row>
    <row r="6100">
      <c r="A6100" s="9" t="s">
        <v>388</v>
      </c>
      <c r="B6100" s="18" t="s">
        <v>10544</v>
      </c>
      <c r="C6100" s="9" t="s">
        <v>28196</v>
      </c>
      <c r="D6100" s="91" t="s">
        <v>28197</v>
      </c>
      <c r="E6100" s="91"/>
      <c r="F6100" s="91" t="s">
        <v>28195</v>
      </c>
      <c r="G6100" s="91"/>
    </row>
    <row r="6101">
      <c r="A6101" s="9" t="s">
        <v>234</v>
      </c>
      <c r="B6101" s="18" t="s">
        <v>1115</v>
      </c>
      <c r="C6101" s="9" t="s">
        <v>28161</v>
      </c>
      <c r="D6101" s="91" t="s">
        <v>20749</v>
      </c>
      <c r="E6101" s="91"/>
      <c r="F6101" s="91" t="s">
        <v>28162</v>
      </c>
      <c r="G6101" s="91"/>
    </row>
    <row r="6102">
      <c r="A6102" s="9" t="s">
        <v>234</v>
      </c>
      <c r="B6102" s="18" t="s">
        <v>1115</v>
      </c>
      <c r="C6102" s="9" t="s">
        <v>28163</v>
      </c>
      <c r="D6102" s="91" t="s">
        <v>20749</v>
      </c>
      <c r="E6102" s="91"/>
      <c r="F6102" s="91" t="s">
        <v>28162</v>
      </c>
      <c r="G6102" s="91"/>
    </row>
    <row r="6103">
      <c r="A6103" s="9" t="s">
        <v>234</v>
      </c>
      <c r="B6103" s="18" t="s">
        <v>1115</v>
      </c>
      <c r="C6103" s="9" t="s">
        <v>23628</v>
      </c>
      <c r="D6103" s="91" t="s">
        <v>22497</v>
      </c>
      <c r="E6103" s="91"/>
      <c r="F6103" s="91" t="s">
        <v>28162</v>
      </c>
      <c r="G6103" s="91"/>
    </row>
    <row r="6104">
      <c r="A6104" s="9" t="s">
        <v>234</v>
      </c>
      <c r="B6104" s="18" t="s">
        <v>1115</v>
      </c>
      <c r="C6104" s="9" t="s">
        <v>20375</v>
      </c>
      <c r="D6104" s="91" t="s">
        <v>22497</v>
      </c>
      <c r="E6104" s="91"/>
      <c r="F6104" s="91" t="s">
        <v>28162</v>
      </c>
      <c r="G6104" s="91"/>
    </row>
    <row r="6105">
      <c r="A6105" s="9" t="s">
        <v>234</v>
      </c>
      <c r="B6105" s="18" t="s">
        <v>1115</v>
      </c>
      <c r="C6105" s="9" t="s">
        <v>28164</v>
      </c>
      <c r="D6105" s="91" t="s">
        <v>22497</v>
      </c>
      <c r="E6105" s="91"/>
      <c r="F6105" s="91" t="s">
        <v>28162</v>
      </c>
      <c r="G6105" s="91"/>
    </row>
    <row r="6106">
      <c r="A6106" s="9" t="s">
        <v>234</v>
      </c>
      <c r="B6106" s="18" t="s">
        <v>1115</v>
      </c>
      <c r="C6106" s="9" t="s">
        <v>28165</v>
      </c>
      <c r="D6106" s="91" t="s">
        <v>22497</v>
      </c>
      <c r="E6106" s="91"/>
      <c r="F6106" s="91" t="s">
        <v>28162</v>
      </c>
      <c r="G6106" s="91"/>
    </row>
    <row r="6107">
      <c r="A6107" s="9" t="s">
        <v>234</v>
      </c>
      <c r="B6107" s="18" t="s">
        <v>1115</v>
      </c>
      <c r="C6107" s="9" t="s">
        <v>22496</v>
      </c>
      <c r="D6107" s="91" t="s">
        <v>22497</v>
      </c>
      <c r="E6107" s="91"/>
      <c r="F6107" s="91" t="s">
        <v>28162</v>
      </c>
      <c r="G6107" s="91"/>
    </row>
    <row r="6108">
      <c r="A6108" s="60" t="s">
        <v>366</v>
      </c>
    </row>
    <row r="6109">
      <c r="A6109" s="9" t="s">
        <v>1107</v>
      </c>
      <c r="B6109" s="18" t="s">
        <v>368</v>
      </c>
      <c r="C6109" s="9"/>
      <c r="D6109" s="91"/>
      <c r="E6109" s="91"/>
      <c r="F6109" s="91"/>
      <c r="G6109" s="91"/>
    </row>
    <row r="6110">
      <c r="A6110" s="1" t="s">
        <v>28198</v>
      </c>
    </row>
    <row r="6111">
      <c r="A6111" s="9" t="s">
        <v>248</v>
      </c>
      <c r="B6111" s="18" t="s">
        <v>4580</v>
      </c>
      <c r="C6111" s="9" t="s">
        <v>4581</v>
      </c>
      <c r="D6111" s="91" t="s">
        <v>11066</v>
      </c>
      <c r="E6111" s="91"/>
      <c r="F6111" s="91" t="s">
        <v>28199</v>
      </c>
      <c r="G6111" s="91"/>
    </row>
    <row r="6112">
      <c r="A6112" s="9" t="s">
        <v>1107</v>
      </c>
      <c r="B6112" s="18" t="s">
        <v>368</v>
      </c>
      <c r="C6112" s="9"/>
      <c r="D6112" s="91"/>
      <c r="E6112" s="91"/>
      <c r="F6112" s="91"/>
      <c r="G6112" s="91"/>
    </row>
    <row r="6113">
      <c r="A6113" s="1" t="s">
        <v>28200</v>
      </c>
    </row>
    <row r="6114">
      <c r="A6114" s="9" t="s">
        <v>1107</v>
      </c>
      <c r="B6114" s="18" t="s">
        <v>368</v>
      </c>
      <c r="C6114" s="9"/>
      <c r="D6114" s="91"/>
      <c r="E6114" s="91"/>
      <c r="F6114" s="91"/>
      <c r="G6114" s="91"/>
    </row>
    <row r="6115">
      <c r="A6115" s="17"/>
    </row>
    <row r="6116">
      <c r="A6116" s="15"/>
    </row>
    <row r="6119">
      <c r="A6119" s="1"/>
      <c r="B6119" s="1"/>
      <c r="C6119" s="1"/>
      <c r="D6119" s="1"/>
      <c r="E6119" s="1"/>
      <c r="F6119" s="1"/>
      <c r="G6119" s="1"/>
    </row>
    <row r="6120">
      <c r="A6120" s="38" t="s">
        <v>19881</v>
      </c>
    </row>
    <row r="6121">
      <c r="A6121" s="1"/>
    </row>
    <row r="6122">
      <c r="A6122" s="1" t="s">
        <v>28201</v>
      </c>
    </row>
    <row r="6123">
      <c r="A6123" s="60" t="s">
        <v>366</v>
      </c>
    </row>
    <row r="6124">
      <c r="A6124" s="9" t="s">
        <v>566</v>
      </c>
      <c r="B6124" s="18" t="s">
        <v>28202</v>
      </c>
      <c r="C6124" s="19"/>
      <c r="D6124" s="19"/>
      <c r="E6124" s="19"/>
      <c r="F6124" s="19"/>
      <c r="G6124" s="19"/>
    </row>
    <row r="6125">
      <c r="A6125" s="1" t="s">
        <v>28203</v>
      </c>
    </row>
    <row r="6126">
      <c r="A6126" s="9" t="s">
        <v>248</v>
      </c>
      <c r="B6126" s="18" t="s">
        <v>10840</v>
      </c>
      <c r="C6126" s="9" t="s">
        <v>10841</v>
      </c>
      <c r="D6126" s="9" t="s">
        <v>10523</v>
      </c>
      <c r="E6126" s="9" t="s">
        <v>28204</v>
      </c>
      <c r="F6126" s="9" t="s">
        <v>28205</v>
      </c>
      <c r="G6126" s="122" t="s">
        <v>1333</v>
      </c>
    </row>
    <row r="6127">
      <c r="A6127" s="9" t="s">
        <v>248</v>
      </c>
      <c r="B6127" s="18" t="s">
        <v>10840</v>
      </c>
      <c r="C6127" s="9" t="s">
        <v>10841</v>
      </c>
      <c r="D6127" s="9" t="s">
        <v>21995</v>
      </c>
      <c r="E6127" s="9"/>
      <c r="F6127" s="9"/>
      <c r="G6127" s="122"/>
    </row>
    <row r="6128">
      <c r="A6128" s="1" t="s">
        <v>28206</v>
      </c>
    </row>
    <row r="6129">
      <c r="A6129" s="9" t="s">
        <v>234</v>
      </c>
      <c r="B6129" s="18" t="s">
        <v>8344</v>
      </c>
      <c r="C6129" s="9" t="s">
        <v>12921</v>
      </c>
      <c r="D6129" s="9" t="s">
        <v>12922</v>
      </c>
      <c r="E6129" s="9"/>
      <c r="F6129" s="9" t="s">
        <v>15109</v>
      </c>
      <c r="G6129" s="9"/>
    </row>
    <row r="6130">
      <c r="A6130" s="60" t="s">
        <v>366</v>
      </c>
    </row>
    <row r="6131">
      <c r="A6131" s="9" t="s">
        <v>12769</v>
      </c>
      <c r="B6131" s="18" t="s">
        <v>12770</v>
      </c>
      <c r="C6131" s="9"/>
      <c r="D6131" s="9"/>
      <c r="E6131" s="9" t="s">
        <v>28207</v>
      </c>
      <c r="F6131" s="9" t="s">
        <v>15109</v>
      </c>
      <c r="G6131" s="9"/>
    </row>
    <row r="6132">
      <c r="A6132" s="1" t="s">
        <v>28208</v>
      </c>
    </row>
    <row r="6133">
      <c r="A6133" s="9" t="s">
        <v>642</v>
      </c>
      <c r="B6133" s="18" t="s">
        <v>28209</v>
      </c>
      <c r="C6133" s="9" t="s">
        <v>28210</v>
      </c>
      <c r="D6133" s="91" t="s">
        <v>15227</v>
      </c>
      <c r="E6133" s="91" t="s">
        <v>28211</v>
      </c>
      <c r="F6133" s="91" t="s">
        <v>28212</v>
      </c>
      <c r="G6133" s="91"/>
    </row>
    <row r="6134">
      <c r="A6134" s="9" t="s">
        <v>642</v>
      </c>
      <c r="B6134" s="18" t="s">
        <v>28213</v>
      </c>
      <c r="C6134" s="358" t="s">
        <v>28214</v>
      </c>
      <c r="D6134" s="91" t="s">
        <v>28215</v>
      </c>
      <c r="E6134" s="91"/>
      <c r="F6134" s="91" t="s">
        <v>28216</v>
      </c>
      <c r="G6134" s="91"/>
    </row>
    <row r="6135">
      <c r="A6135" s="9" t="s">
        <v>10828</v>
      </c>
      <c r="B6135" s="18" t="s">
        <v>28217</v>
      </c>
      <c r="C6135" s="9" t="s">
        <v>28218</v>
      </c>
      <c r="D6135" s="91" t="s">
        <v>28219</v>
      </c>
      <c r="E6135" s="91" t="s">
        <v>28220</v>
      </c>
      <c r="F6135" s="91" t="s">
        <v>28221</v>
      </c>
      <c r="G6135" s="91"/>
    </row>
    <row r="6136">
      <c r="A6136" s="9" t="s">
        <v>326</v>
      </c>
      <c r="B6136" s="18" t="s">
        <v>12659</v>
      </c>
      <c r="C6136" s="9" t="s">
        <v>10518</v>
      </c>
      <c r="D6136" s="91" t="s">
        <v>13550</v>
      </c>
      <c r="E6136" s="91" t="s">
        <v>28222</v>
      </c>
      <c r="F6136" s="91" t="s">
        <v>28223</v>
      </c>
      <c r="G6136" s="91"/>
    </row>
    <row r="6137">
      <c r="A6137" s="9" t="s">
        <v>5954</v>
      </c>
      <c r="B6137" s="18" t="s">
        <v>368</v>
      </c>
      <c r="C6137" s="9"/>
      <c r="D6137" s="91" t="s">
        <v>28224</v>
      </c>
      <c r="E6137" s="91"/>
      <c r="F6137" s="91" t="s">
        <v>28225</v>
      </c>
      <c r="G6137" s="91"/>
    </row>
    <row r="6138">
      <c r="A6138" s="9" t="s">
        <v>6095</v>
      </c>
      <c r="B6138" s="18" t="s">
        <v>16545</v>
      </c>
      <c r="C6138" s="9" t="s">
        <v>28226</v>
      </c>
      <c r="D6138" s="91" t="s">
        <v>28227</v>
      </c>
      <c r="E6138" s="91" t="s">
        <v>28228</v>
      </c>
      <c r="F6138" s="91" t="s">
        <v>28229</v>
      </c>
      <c r="G6138" s="91"/>
    </row>
    <row r="6139">
      <c r="A6139" s="9" t="s">
        <v>248</v>
      </c>
      <c r="B6139" s="18" t="s">
        <v>4553</v>
      </c>
      <c r="C6139" s="9" t="s">
        <v>572</v>
      </c>
      <c r="D6139" s="9" t="s">
        <v>15236</v>
      </c>
      <c r="E6139" s="91"/>
      <c r="F6139" s="91" t="s">
        <v>28230</v>
      </c>
      <c r="G6139" s="91"/>
    </row>
    <row r="6140">
      <c r="A6140" s="9" t="s">
        <v>248</v>
      </c>
      <c r="B6140" s="18" t="s">
        <v>4553</v>
      </c>
      <c r="C6140" s="9" t="s">
        <v>572</v>
      </c>
      <c r="D6140" s="9" t="s">
        <v>28231</v>
      </c>
      <c r="E6140" s="91"/>
      <c r="F6140" s="91"/>
      <c r="G6140" s="91"/>
    </row>
    <row r="6141">
      <c r="A6141" s="9" t="s">
        <v>248</v>
      </c>
      <c r="B6141" s="18" t="s">
        <v>4553</v>
      </c>
      <c r="C6141" s="9" t="s">
        <v>6703</v>
      </c>
      <c r="D6141" s="91" t="s">
        <v>28232</v>
      </c>
      <c r="E6141" s="91"/>
      <c r="F6141" s="91" t="s">
        <v>28225</v>
      </c>
      <c r="G6141" s="91"/>
    </row>
    <row r="6142">
      <c r="A6142" s="9" t="s">
        <v>248</v>
      </c>
      <c r="B6142" s="18" t="s">
        <v>4553</v>
      </c>
      <c r="C6142" s="9" t="s">
        <v>6703</v>
      </c>
      <c r="D6142" s="91" t="s">
        <v>28233</v>
      </c>
      <c r="E6142" s="91"/>
      <c r="F6142" s="91" t="s">
        <v>28234</v>
      </c>
      <c r="G6142" s="91"/>
    </row>
    <row r="6143">
      <c r="A6143" s="9" t="s">
        <v>248</v>
      </c>
      <c r="B6143" s="18" t="s">
        <v>5996</v>
      </c>
      <c r="C6143" s="9" t="s">
        <v>572</v>
      </c>
      <c r="D6143" s="91" t="s">
        <v>28235</v>
      </c>
      <c r="E6143" s="91"/>
      <c r="F6143" s="91" t="s">
        <v>28236</v>
      </c>
      <c r="G6143" s="91"/>
    </row>
    <row r="6144">
      <c r="A6144" s="9" t="s">
        <v>248</v>
      </c>
      <c r="B6144" s="18" t="s">
        <v>5996</v>
      </c>
      <c r="C6144" s="9" t="s">
        <v>572</v>
      </c>
      <c r="D6144" s="91" t="s">
        <v>28237</v>
      </c>
      <c r="E6144" s="91"/>
      <c r="F6144" s="91" t="s">
        <v>28236</v>
      </c>
      <c r="G6144" s="91"/>
    </row>
    <row r="6145">
      <c r="A6145" s="9" t="s">
        <v>248</v>
      </c>
      <c r="B6145" s="18" t="s">
        <v>5996</v>
      </c>
      <c r="C6145" s="9" t="s">
        <v>572</v>
      </c>
      <c r="D6145" s="91" t="s">
        <v>6005</v>
      </c>
      <c r="E6145" s="91"/>
      <c r="F6145" s="91" t="s">
        <v>28236</v>
      </c>
      <c r="G6145" s="91"/>
    </row>
    <row r="6146">
      <c r="A6146" s="9" t="s">
        <v>248</v>
      </c>
      <c r="B6146" s="18" t="s">
        <v>5996</v>
      </c>
      <c r="C6146" s="9" t="s">
        <v>572</v>
      </c>
      <c r="D6146" s="91" t="s">
        <v>28238</v>
      </c>
      <c r="E6146" s="91"/>
      <c r="F6146" s="91" t="s">
        <v>28236</v>
      </c>
      <c r="G6146" s="91"/>
    </row>
    <row r="6147">
      <c r="A6147" s="9" t="s">
        <v>248</v>
      </c>
      <c r="B6147" s="18" t="s">
        <v>28239</v>
      </c>
      <c r="C6147" s="9" t="s">
        <v>28240</v>
      </c>
      <c r="D6147" s="9" t="s">
        <v>28241</v>
      </c>
      <c r="E6147" s="91" t="s">
        <v>28242</v>
      </c>
      <c r="F6147" s="91" t="s">
        <v>28243</v>
      </c>
      <c r="G6147" s="91"/>
    </row>
    <row r="6148">
      <c r="A6148" s="9" t="s">
        <v>248</v>
      </c>
      <c r="B6148" s="18" t="s">
        <v>28244</v>
      </c>
      <c r="C6148" s="9" t="s">
        <v>28245</v>
      </c>
      <c r="D6148" s="9" t="s">
        <v>28246</v>
      </c>
      <c r="E6148" s="91" t="s">
        <v>28242</v>
      </c>
      <c r="F6148" s="91" t="s">
        <v>28247</v>
      </c>
      <c r="G6148" s="91"/>
    </row>
    <row r="6149">
      <c r="A6149" s="9" t="s">
        <v>234</v>
      </c>
      <c r="B6149" s="18" t="s">
        <v>8344</v>
      </c>
      <c r="C6149" s="9" t="s">
        <v>629</v>
      </c>
      <c r="D6149" s="91" t="s">
        <v>15201</v>
      </c>
      <c r="E6149" s="91"/>
      <c r="F6149" s="91" t="s">
        <v>28248</v>
      </c>
      <c r="G6149" s="91"/>
    </row>
    <row r="6150">
      <c r="A6150" s="9" t="s">
        <v>234</v>
      </c>
      <c r="B6150" s="18" t="s">
        <v>8344</v>
      </c>
      <c r="C6150" s="9" t="s">
        <v>19971</v>
      </c>
      <c r="D6150" s="91" t="s">
        <v>21753</v>
      </c>
      <c r="E6150" s="91"/>
      <c r="F6150" s="91" t="s">
        <v>28249</v>
      </c>
      <c r="G6150" s="91"/>
    </row>
    <row r="6151">
      <c r="A6151" s="9" t="s">
        <v>234</v>
      </c>
      <c r="B6151" s="18" t="s">
        <v>8344</v>
      </c>
      <c r="C6151" s="9" t="s">
        <v>22189</v>
      </c>
      <c r="D6151" s="91" t="s">
        <v>1190</v>
      </c>
      <c r="E6151" s="91" t="s">
        <v>28250</v>
      </c>
      <c r="F6151" s="91" t="s">
        <v>28251</v>
      </c>
      <c r="G6151" s="91"/>
    </row>
    <row r="6152">
      <c r="A6152" s="60" t="s">
        <v>366</v>
      </c>
    </row>
    <row r="6153">
      <c r="A6153" s="9" t="s">
        <v>230</v>
      </c>
      <c r="B6153" s="18" t="s">
        <v>12701</v>
      </c>
      <c r="C6153" s="9"/>
      <c r="D6153" s="91"/>
      <c r="E6153" s="91"/>
      <c r="F6153" s="91" t="s">
        <v>28252</v>
      </c>
      <c r="G6153" s="91"/>
    </row>
    <row r="6154">
      <c r="A6154" s="9" t="s">
        <v>12769</v>
      </c>
      <c r="B6154" s="18" t="s">
        <v>12770</v>
      </c>
      <c r="C6154" s="9" t="s">
        <v>368</v>
      </c>
      <c r="D6154" s="91"/>
      <c r="E6154" s="91" t="s">
        <v>232</v>
      </c>
      <c r="F6154" s="91"/>
      <c r="G6154" s="91"/>
    </row>
    <row r="6155">
      <c r="A6155" s="9" t="s">
        <v>248</v>
      </c>
      <c r="B6155" s="18" t="s">
        <v>5996</v>
      </c>
      <c r="C6155" s="9"/>
      <c r="D6155" s="91"/>
      <c r="E6155" s="91" t="s">
        <v>9524</v>
      </c>
      <c r="F6155" s="91"/>
      <c r="G6155" s="91"/>
    </row>
    <row r="6156">
      <c r="A6156" s="1" t="s">
        <v>28253</v>
      </c>
    </row>
    <row r="6157">
      <c r="A6157" s="9" t="s">
        <v>326</v>
      </c>
      <c r="B6157" s="18" t="s">
        <v>12659</v>
      </c>
      <c r="C6157" s="9" t="s">
        <v>13547</v>
      </c>
      <c r="D6157" s="91" t="s">
        <v>13548</v>
      </c>
      <c r="E6157" s="91" t="s">
        <v>28254</v>
      </c>
      <c r="F6157" s="91" t="s">
        <v>28255</v>
      </c>
      <c r="G6157" s="91"/>
    </row>
    <row r="6158">
      <c r="A6158" s="9" t="s">
        <v>230</v>
      </c>
      <c r="B6158" s="18" t="s">
        <v>28256</v>
      </c>
      <c r="C6158" s="9" t="s">
        <v>2598</v>
      </c>
      <c r="D6158" s="91" t="s">
        <v>28257</v>
      </c>
      <c r="E6158" s="91"/>
      <c r="F6158" s="91" t="s">
        <v>10600</v>
      </c>
      <c r="G6158" s="91"/>
    </row>
    <row r="6159">
      <c r="A6159" s="9" t="s">
        <v>248</v>
      </c>
      <c r="B6159" s="18" t="s">
        <v>249</v>
      </c>
      <c r="C6159" s="9" t="s">
        <v>17830</v>
      </c>
      <c r="D6159" s="91" t="s">
        <v>28258</v>
      </c>
      <c r="E6159" s="91"/>
      <c r="F6159" s="91" t="s">
        <v>28259</v>
      </c>
      <c r="G6159" s="91"/>
    </row>
    <row r="6160">
      <c r="A6160" s="60" t="s">
        <v>366</v>
      </c>
    </row>
    <row r="6161">
      <c r="A6161" s="9" t="s">
        <v>230</v>
      </c>
      <c r="B6161" s="18" t="s">
        <v>12701</v>
      </c>
      <c r="C6161" s="9"/>
      <c r="D6161" s="91"/>
      <c r="E6161" s="91"/>
      <c r="F6161" s="91"/>
      <c r="G6161" s="91"/>
    </row>
    <row r="6162">
      <c r="A6162" s="1" t="s">
        <v>28260</v>
      </c>
      <c r="B6162" s="1"/>
      <c r="C6162" s="1"/>
      <c r="D6162" s="1"/>
      <c r="E6162" s="1"/>
      <c r="F6162" s="1"/>
      <c r="G6162" s="1"/>
    </row>
    <row r="6163">
      <c r="A6163" s="14" t="s">
        <v>566</v>
      </c>
      <c r="B6163" s="31" t="s">
        <v>28261</v>
      </c>
      <c r="C6163" s="9">
        <v>105.0</v>
      </c>
      <c r="D6163" s="91" t="s">
        <v>5172</v>
      </c>
      <c r="E6163" s="91"/>
      <c r="F6163" s="91" t="s">
        <v>28262</v>
      </c>
      <c r="G6163" s="91"/>
    </row>
    <row r="6164">
      <c r="A6164" s="14" t="s">
        <v>566</v>
      </c>
      <c r="B6164" s="31" t="s">
        <v>28261</v>
      </c>
      <c r="C6164" s="9">
        <v>106.0</v>
      </c>
      <c r="D6164" s="91" t="s">
        <v>11308</v>
      </c>
      <c r="E6164" s="91"/>
      <c r="F6164" s="91" t="s">
        <v>28262</v>
      </c>
      <c r="G6164" s="91"/>
    </row>
    <row r="6165">
      <c r="A6165" s="14" t="s">
        <v>566</v>
      </c>
      <c r="B6165" s="31" t="s">
        <v>28261</v>
      </c>
      <c r="C6165" s="9">
        <v>115.0</v>
      </c>
      <c r="D6165" s="91" t="s">
        <v>985</v>
      </c>
      <c r="E6165" s="91"/>
      <c r="F6165" s="91" t="s">
        <v>28263</v>
      </c>
      <c r="G6165" s="91"/>
    </row>
    <row r="6166">
      <c r="A6166" s="1" t="s">
        <v>28264</v>
      </c>
    </row>
    <row r="6167">
      <c r="A6167" s="13" t="s">
        <v>12769</v>
      </c>
      <c r="B6167" s="189" t="s">
        <v>12770</v>
      </c>
      <c r="C6167" s="9" t="s">
        <v>28265</v>
      </c>
      <c r="D6167" s="91" t="s">
        <v>15247</v>
      </c>
      <c r="E6167" s="91" t="s">
        <v>556</v>
      </c>
      <c r="F6167" s="91"/>
      <c r="G6167" s="91"/>
    </row>
    <row r="6168">
      <c r="A6168" s="9" t="s">
        <v>12769</v>
      </c>
      <c r="B6168" s="18" t="s">
        <v>12770</v>
      </c>
      <c r="C6168" s="9" t="s">
        <v>28266</v>
      </c>
      <c r="D6168" s="91" t="s">
        <v>12120</v>
      </c>
      <c r="E6168" s="91"/>
      <c r="F6168" s="91"/>
      <c r="G6168" s="91"/>
    </row>
    <row r="6169">
      <c r="A6169" s="9" t="s">
        <v>12769</v>
      </c>
      <c r="B6169" s="18" t="s">
        <v>12770</v>
      </c>
      <c r="C6169" s="9" t="s">
        <v>28266</v>
      </c>
      <c r="D6169" s="91" t="s">
        <v>13515</v>
      </c>
      <c r="E6169" s="91"/>
      <c r="F6169" s="91"/>
      <c r="G6169" s="91"/>
    </row>
    <row r="6170">
      <c r="A6170" s="9" t="s">
        <v>12769</v>
      </c>
      <c r="B6170" s="18" t="s">
        <v>12770</v>
      </c>
      <c r="C6170" s="9" t="s">
        <v>28267</v>
      </c>
      <c r="D6170" s="91" t="s">
        <v>14531</v>
      </c>
      <c r="E6170" s="91" t="s">
        <v>28268</v>
      </c>
      <c r="F6170" s="91" t="s">
        <v>28269</v>
      </c>
      <c r="G6170" s="91"/>
    </row>
    <row r="6171">
      <c r="A6171" s="9" t="s">
        <v>234</v>
      </c>
      <c r="B6171" s="18" t="s">
        <v>8344</v>
      </c>
      <c r="C6171" s="9" t="s">
        <v>6989</v>
      </c>
      <c r="D6171" s="91" t="s">
        <v>1190</v>
      </c>
      <c r="E6171" s="91" t="s">
        <v>18102</v>
      </c>
      <c r="F6171" s="91"/>
      <c r="G6171" s="91"/>
    </row>
    <row r="6172">
      <c r="A6172" s="9" t="s">
        <v>234</v>
      </c>
      <c r="B6172" s="18" t="s">
        <v>8344</v>
      </c>
      <c r="C6172" s="9" t="s">
        <v>6989</v>
      </c>
      <c r="D6172" s="91" t="s">
        <v>12120</v>
      </c>
      <c r="E6172" s="91" t="s">
        <v>12922</v>
      </c>
      <c r="F6172" s="91" t="s">
        <v>28269</v>
      </c>
      <c r="G6172" s="91"/>
    </row>
    <row r="6173">
      <c r="A6173" s="1" t="s">
        <v>28270</v>
      </c>
    </row>
    <row r="6174">
      <c r="A6174" s="9" t="s">
        <v>230</v>
      </c>
      <c r="B6174" s="18" t="s">
        <v>12701</v>
      </c>
      <c r="C6174" s="9" t="s">
        <v>2598</v>
      </c>
      <c r="D6174" s="9" t="s">
        <v>12720</v>
      </c>
      <c r="E6174" s="91"/>
      <c r="F6174" s="91" t="s">
        <v>28271</v>
      </c>
      <c r="G6174" s="120"/>
    </row>
    <row r="6175">
      <c r="A6175" s="9" t="s">
        <v>230</v>
      </c>
      <c r="B6175" s="18" t="s">
        <v>12701</v>
      </c>
      <c r="C6175" s="9" t="s">
        <v>2598</v>
      </c>
      <c r="D6175" s="9" t="s">
        <v>12536</v>
      </c>
      <c r="E6175" s="91"/>
      <c r="F6175" s="91" t="s">
        <v>28272</v>
      </c>
      <c r="G6175" s="120"/>
    </row>
    <row r="6176">
      <c r="A6176" s="9" t="s">
        <v>230</v>
      </c>
      <c r="B6176" s="18" t="s">
        <v>12701</v>
      </c>
      <c r="C6176" s="9" t="s">
        <v>2598</v>
      </c>
      <c r="D6176" s="9" t="s">
        <v>12737</v>
      </c>
      <c r="E6176" s="91"/>
      <c r="F6176" s="91" t="s">
        <v>28273</v>
      </c>
      <c r="G6176" s="120"/>
    </row>
    <row r="6177">
      <c r="A6177" s="9" t="s">
        <v>12769</v>
      </c>
      <c r="B6177" s="18" t="s">
        <v>12770</v>
      </c>
      <c r="C6177" s="9" t="s">
        <v>12812</v>
      </c>
      <c r="D6177" s="9" t="s">
        <v>12813</v>
      </c>
      <c r="E6177" s="91" t="s">
        <v>1396</v>
      </c>
      <c r="F6177" s="91" t="s">
        <v>28274</v>
      </c>
      <c r="G6177" s="120"/>
    </row>
    <row r="6178">
      <c r="A6178" s="9" t="s">
        <v>248</v>
      </c>
      <c r="B6178" s="18" t="s">
        <v>12875</v>
      </c>
      <c r="C6178" s="9"/>
      <c r="D6178" s="9" t="s">
        <v>15183</v>
      </c>
      <c r="E6178" s="91"/>
      <c r="F6178" s="91" t="s">
        <v>28272</v>
      </c>
      <c r="G6178" s="120"/>
    </row>
    <row r="6179">
      <c r="A6179" s="9" t="s">
        <v>248</v>
      </c>
      <c r="B6179" s="18" t="s">
        <v>12875</v>
      </c>
      <c r="C6179" s="9"/>
      <c r="D6179" s="9" t="s">
        <v>15184</v>
      </c>
      <c r="E6179" s="91"/>
      <c r="F6179" s="91" t="s">
        <v>28275</v>
      </c>
      <c r="G6179" s="120"/>
    </row>
    <row r="6180">
      <c r="A6180" s="9" t="s">
        <v>248</v>
      </c>
      <c r="B6180" s="18" t="s">
        <v>12887</v>
      </c>
      <c r="C6180" s="9" t="s">
        <v>572</v>
      </c>
      <c r="D6180" s="9" t="s">
        <v>28276</v>
      </c>
      <c r="E6180" s="91"/>
      <c r="F6180" s="91" t="s">
        <v>28277</v>
      </c>
      <c r="G6180" s="120"/>
    </row>
    <row r="6181">
      <c r="A6181" s="9" t="s">
        <v>248</v>
      </c>
      <c r="B6181" s="18" t="s">
        <v>12887</v>
      </c>
      <c r="C6181" s="9" t="s">
        <v>8331</v>
      </c>
      <c r="D6181" s="9" t="s">
        <v>28278</v>
      </c>
      <c r="E6181" s="91"/>
      <c r="F6181" s="91" t="s">
        <v>28279</v>
      </c>
      <c r="G6181" s="120"/>
    </row>
    <row r="6182">
      <c r="A6182" s="9" t="s">
        <v>248</v>
      </c>
      <c r="B6182" s="18" t="s">
        <v>12887</v>
      </c>
      <c r="C6182" s="9" t="s">
        <v>8331</v>
      </c>
      <c r="D6182" s="9" t="s">
        <v>28280</v>
      </c>
      <c r="E6182" s="91"/>
      <c r="F6182" s="91" t="s">
        <v>28279</v>
      </c>
      <c r="G6182" s="120"/>
    </row>
    <row r="6183">
      <c r="A6183" s="9" t="s">
        <v>248</v>
      </c>
      <c r="B6183" s="18" t="s">
        <v>12887</v>
      </c>
      <c r="C6183" s="9" t="s">
        <v>8331</v>
      </c>
      <c r="D6183" s="9" t="s">
        <v>15186</v>
      </c>
      <c r="E6183" s="91"/>
      <c r="F6183" s="91" t="s">
        <v>28279</v>
      </c>
      <c r="G6183" s="120"/>
    </row>
    <row r="6184">
      <c r="A6184" s="9" t="s">
        <v>248</v>
      </c>
      <c r="B6184" s="18" t="s">
        <v>12887</v>
      </c>
      <c r="C6184" s="9" t="s">
        <v>8331</v>
      </c>
      <c r="D6184" s="9" t="s">
        <v>28281</v>
      </c>
      <c r="E6184" s="91"/>
      <c r="F6184" s="91" t="s">
        <v>28277</v>
      </c>
      <c r="G6184" s="120"/>
    </row>
    <row r="6185">
      <c r="A6185" s="9" t="s">
        <v>248</v>
      </c>
      <c r="B6185" s="18" t="s">
        <v>12887</v>
      </c>
      <c r="C6185" s="9" t="s">
        <v>8333</v>
      </c>
      <c r="D6185" s="9" t="s">
        <v>28282</v>
      </c>
      <c r="E6185" s="91"/>
      <c r="F6185" s="91" t="s">
        <v>28283</v>
      </c>
      <c r="G6185" s="120"/>
    </row>
    <row r="6186">
      <c r="A6186" s="9" t="s">
        <v>248</v>
      </c>
      <c r="B6186" s="18" t="s">
        <v>12887</v>
      </c>
      <c r="C6186" s="9" t="s">
        <v>8333</v>
      </c>
      <c r="D6186" s="9" t="s">
        <v>28284</v>
      </c>
      <c r="E6186" s="91"/>
      <c r="F6186" s="91" t="s">
        <v>28273</v>
      </c>
      <c r="G6186" s="120"/>
    </row>
    <row r="6187">
      <c r="A6187" s="60" t="s">
        <v>366</v>
      </c>
    </row>
    <row r="6188">
      <c r="A6188" s="9" t="s">
        <v>12769</v>
      </c>
      <c r="B6188" s="18" t="s">
        <v>12770</v>
      </c>
      <c r="C6188" s="9"/>
      <c r="D6188" s="9"/>
      <c r="E6188" s="91" t="s">
        <v>15180</v>
      </c>
      <c r="F6188" s="91" t="s">
        <v>28274</v>
      </c>
      <c r="G6188" s="120"/>
    </row>
    <row r="6189">
      <c r="A6189" s="1" t="s">
        <v>28285</v>
      </c>
    </row>
    <row r="6190">
      <c r="A6190" s="9" t="s">
        <v>234</v>
      </c>
      <c r="B6190" s="18" t="s">
        <v>12895</v>
      </c>
      <c r="C6190" s="9" t="s">
        <v>21866</v>
      </c>
      <c r="D6190" s="9" t="s">
        <v>15280</v>
      </c>
      <c r="E6190" s="91"/>
      <c r="F6190" s="91" t="s">
        <v>28286</v>
      </c>
      <c r="G6190" s="120"/>
    </row>
    <row r="6191">
      <c r="A6191" s="1" t="s">
        <v>28287</v>
      </c>
    </row>
    <row r="6192">
      <c r="A6192" s="9" t="s">
        <v>326</v>
      </c>
      <c r="B6192" s="18" t="s">
        <v>12659</v>
      </c>
      <c r="C6192" s="120" t="s">
        <v>19314</v>
      </c>
      <c r="D6192" s="120" t="s">
        <v>28288</v>
      </c>
      <c r="E6192" s="9" t="s">
        <v>28289</v>
      </c>
      <c r="F6192" s="9" t="s">
        <v>28290</v>
      </c>
      <c r="G6192" s="120"/>
    </row>
    <row r="6193">
      <c r="A6193" s="9" t="s">
        <v>234</v>
      </c>
      <c r="B6193" s="18" t="s">
        <v>12033</v>
      </c>
      <c r="C6193" s="9" t="s">
        <v>20267</v>
      </c>
      <c r="D6193" s="9" t="s">
        <v>13376</v>
      </c>
      <c r="E6193" s="9"/>
      <c r="F6193" s="9" t="s">
        <v>28290</v>
      </c>
      <c r="G6193" s="120"/>
    </row>
    <row r="6194">
      <c r="A6194" s="9" t="s">
        <v>234</v>
      </c>
      <c r="B6194" s="18" t="s">
        <v>12033</v>
      </c>
      <c r="C6194" s="9" t="s">
        <v>15497</v>
      </c>
      <c r="D6194" s="9" t="s">
        <v>12309</v>
      </c>
      <c r="E6194" s="9"/>
      <c r="F6194" s="9" t="s">
        <v>28290</v>
      </c>
      <c r="G6194" s="120"/>
    </row>
    <row r="6195">
      <c r="A6195" s="60" t="s">
        <v>366</v>
      </c>
    </row>
    <row r="6196">
      <c r="A6196" s="9" t="s">
        <v>234</v>
      </c>
      <c r="B6196" s="18" t="s">
        <v>12033</v>
      </c>
      <c r="C6196" s="9"/>
      <c r="D6196" s="9"/>
      <c r="E6196" s="9" t="s">
        <v>25243</v>
      </c>
      <c r="F6196" s="9" t="s">
        <v>28290</v>
      </c>
      <c r="G6196" s="120"/>
    </row>
    <row r="6197">
      <c r="A6197" s="1" t="s">
        <v>28291</v>
      </c>
    </row>
    <row r="6198">
      <c r="A6198" s="9" t="s">
        <v>8313</v>
      </c>
      <c r="B6198" s="18" t="s">
        <v>13024</v>
      </c>
      <c r="C6198" s="9"/>
      <c r="D6198" s="9" t="s">
        <v>7773</v>
      </c>
      <c r="E6198" s="9"/>
      <c r="F6198" s="9" t="s">
        <v>28292</v>
      </c>
      <c r="G6198" s="9"/>
    </row>
    <row r="6199">
      <c r="A6199" s="60" t="s">
        <v>366</v>
      </c>
    </row>
    <row r="6200">
      <c r="A6200" s="9" t="s">
        <v>230</v>
      </c>
      <c r="B6200" s="18" t="s">
        <v>4547</v>
      </c>
      <c r="C6200" s="9"/>
      <c r="D6200" s="9"/>
      <c r="E6200" s="9" t="s">
        <v>26192</v>
      </c>
      <c r="F6200" s="9" t="s">
        <v>28292</v>
      </c>
      <c r="G6200" s="9"/>
    </row>
    <row r="6201">
      <c r="A6201" s="1" t="s">
        <v>28293</v>
      </c>
    </row>
    <row r="6202">
      <c r="A6202" s="9" t="s">
        <v>248</v>
      </c>
      <c r="B6202" s="18" t="s">
        <v>5996</v>
      </c>
      <c r="C6202" s="9"/>
      <c r="D6202" s="9"/>
      <c r="E6202" s="9" t="s">
        <v>28294</v>
      </c>
      <c r="F6202" s="9"/>
      <c r="G6202" s="9"/>
    </row>
    <row r="6203">
      <c r="A6203" s="1" t="s">
        <v>28295</v>
      </c>
    </row>
    <row r="6204">
      <c r="A6204" s="60" t="s">
        <v>366</v>
      </c>
    </row>
    <row r="6205">
      <c r="A6205" s="9" t="s">
        <v>19881</v>
      </c>
      <c r="B6205" s="18" t="s">
        <v>28296</v>
      </c>
      <c r="C6205" s="9" t="s">
        <v>28297</v>
      </c>
      <c r="D6205" s="9"/>
      <c r="E6205" s="9"/>
      <c r="F6205" s="9" t="s">
        <v>6369</v>
      </c>
      <c r="G6205" s="9"/>
    </row>
    <row r="6206">
      <c r="A6206" s="9" t="s">
        <v>19881</v>
      </c>
      <c r="B6206" s="18" t="s">
        <v>28296</v>
      </c>
      <c r="C6206" s="9" t="s">
        <v>28298</v>
      </c>
      <c r="D6206" s="9"/>
      <c r="E6206" s="9"/>
      <c r="F6206" s="9" t="s">
        <v>6369</v>
      </c>
      <c r="G6206" s="9"/>
    </row>
    <row r="6207">
      <c r="A6207" s="1" t="s">
        <v>28299</v>
      </c>
    </row>
    <row r="6208">
      <c r="A6208" s="9" t="s">
        <v>326</v>
      </c>
      <c r="B6208" s="18" t="s">
        <v>12659</v>
      </c>
      <c r="C6208" s="9" t="s">
        <v>14495</v>
      </c>
      <c r="D6208" s="9" t="s">
        <v>28300</v>
      </c>
      <c r="E6208" s="9" t="s">
        <v>28301</v>
      </c>
      <c r="F6208" s="9" t="s">
        <v>28302</v>
      </c>
      <c r="G6208" s="9"/>
    </row>
    <row r="6209">
      <c r="A6209" s="1" t="s">
        <v>28303</v>
      </c>
    </row>
    <row r="6210">
      <c r="A6210" s="9" t="s">
        <v>28304</v>
      </c>
      <c r="B6210" s="18" t="s">
        <v>28305</v>
      </c>
      <c r="C6210" s="9"/>
      <c r="D6210" s="9"/>
      <c r="E6210" s="9"/>
      <c r="F6210" s="9" t="s">
        <v>28306</v>
      </c>
      <c r="G6210" s="19"/>
    </row>
    <row r="6211">
      <c r="A6211" s="9" t="s">
        <v>12641</v>
      </c>
      <c r="B6211" s="18" t="s">
        <v>12642</v>
      </c>
      <c r="C6211" s="9" t="s">
        <v>28307</v>
      </c>
      <c r="D6211" s="9" t="s">
        <v>28308</v>
      </c>
      <c r="E6211" s="9"/>
      <c r="F6211" s="9" t="s">
        <v>28309</v>
      </c>
      <c r="G6211" s="19"/>
    </row>
    <row r="6212">
      <c r="A6212" s="9" t="s">
        <v>12641</v>
      </c>
      <c r="B6212" s="18" t="s">
        <v>12642</v>
      </c>
      <c r="C6212" s="9" t="s">
        <v>28310</v>
      </c>
      <c r="D6212" s="9" t="s">
        <v>28311</v>
      </c>
      <c r="E6212" s="9"/>
      <c r="F6212" s="9" t="s">
        <v>28312</v>
      </c>
      <c r="G6212" s="19"/>
    </row>
    <row r="6213">
      <c r="A6213" s="9" t="s">
        <v>12641</v>
      </c>
      <c r="B6213" s="18" t="s">
        <v>12642</v>
      </c>
      <c r="C6213" s="9" t="s">
        <v>28310</v>
      </c>
      <c r="D6213" s="9" t="s">
        <v>28313</v>
      </c>
      <c r="E6213" s="9"/>
      <c r="F6213" s="9" t="s">
        <v>28312</v>
      </c>
      <c r="G6213" s="19"/>
    </row>
    <row r="6214">
      <c r="A6214" s="9" t="s">
        <v>230</v>
      </c>
      <c r="B6214" s="18" t="s">
        <v>12701</v>
      </c>
      <c r="C6214" s="9" t="s">
        <v>4548</v>
      </c>
      <c r="D6214" s="9" t="s">
        <v>28314</v>
      </c>
      <c r="E6214" s="9"/>
      <c r="F6214" s="9" t="s">
        <v>28309</v>
      </c>
      <c r="G6214" s="19"/>
    </row>
    <row r="6215">
      <c r="A6215" s="9" t="s">
        <v>230</v>
      </c>
      <c r="B6215" s="18" t="s">
        <v>12701</v>
      </c>
      <c r="C6215" s="9" t="s">
        <v>4548</v>
      </c>
      <c r="D6215" s="9" t="s">
        <v>14453</v>
      </c>
      <c r="E6215" s="9"/>
      <c r="F6215" s="9" t="s">
        <v>28315</v>
      </c>
      <c r="G6215" s="19"/>
    </row>
    <row r="6216">
      <c r="A6216" s="9" t="s">
        <v>230</v>
      </c>
      <c r="B6216" s="18" t="s">
        <v>12701</v>
      </c>
      <c r="C6216" s="9" t="s">
        <v>4548</v>
      </c>
      <c r="D6216" s="9" t="s">
        <v>4549</v>
      </c>
      <c r="E6216" s="9"/>
      <c r="F6216" s="9" t="s">
        <v>28312</v>
      </c>
      <c r="G6216" s="19"/>
    </row>
    <row r="6217">
      <c r="A6217" s="9" t="s">
        <v>230</v>
      </c>
      <c r="B6217" s="18" t="s">
        <v>12701</v>
      </c>
      <c r="C6217" s="9" t="s">
        <v>4548</v>
      </c>
      <c r="D6217" s="9" t="s">
        <v>15217</v>
      </c>
      <c r="E6217" s="9"/>
      <c r="F6217" s="9" t="s">
        <v>28316</v>
      </c>
      <c r="G6217" s="19"/>
    </row>
    <row r="6218">
      <c r="A6218" s="9" t="s">
        <v>230</v>
      </c>
      <c r="B6218" s="18" t="s">
        <v>12701</v>
      </c>
      <c r="C6218" s="9" t="s">
        <v>4548</v>
      </c>
      <c r="D6218" s="9" t="s">
        <v>28317</v>
      </c>
      <c r="E6218" s="9"/>
      <c r="F6218" s="9" t="s">
        <v>28318</v>
      </c>
      <c r="G6218" s="19"/>
    </row>
    <row r="6219">
      <c r="A6219" s="9" t="s">
        <v>230</v>
      </c>
      <c r="B6219" s="18" t="s">
        <v>12701</v>
      </c>
      <c r="C6219" s="9" t="s">
        <v>4548</v>
      </c>
      <c r="D6219" s="9" t="s">
        <v>7889</v>
      </c>
      <c r="E6219" s="9"/>
      <c r="F6219" s="9" t="s">
        <v>28319</v>
      </c>
      <c r="G6219" s="19"/>
    </row>
    <row r="6220">
      <c r="A6220" s="9" t="s">
        <v>230</v>
      </c>
      <c r="B6220" s="18" t="s">
        <v>12701</v>
      </c>
      <c r="C6220" s="9" t="s">
        <v>4548</v>
      </c>
      <c r="D6220" s="9" t="s">
        <v>12720</v>
      </c>
      <c r="E6220" s="9"/>
      <c r="F6220" s="9" t="s">
        <v>28315</v>
      </c>
      <c r="G6220" s="19"/>
    </row>
    <row r="6221">
      <c r="A6221" s="9" t="s">
        <v>230</v>
      </c>
      <c r="B6221" s="18" t="s">
        <v>12701</v>
      </c>
      <c r="C6221" s="9" t="s">
        <v>4551</v>
      </c>
      <c r="D6221" s="9" t="s">
        <v>28320</v>
      </c>
      <c r="E6221" s="9"/>
      <c r="F6221" s="9" t="s">
        <v>28321</v>
      </c>
      <c r="G6221" s="19"/>
    </row>
    <row r="6222">
      <c r="A6222" s="9" t="s">
        <v>230</v>
      </c>
      <c r="B6222" s="18" t="s">
        <v>12701</v>
      </c>
      <c r="C6222" s="9" t="s">
        <v>4551</v>
      </c>
      <c r="D6222" s="9" t="s">
        <v>6367</v>
      </c>
      <c r="E6222" s="9"/>
      <c r="F6222" s="9" t="s">
        <v>28322</v>
      </c>
      <c r="G6222" s="19"/>
    </row>
    <row r="6223">
      <c r="A6223" s="9" t="s">
        <v>230</v>
      </c>
      <c r="B6223" s="18" t="s">
        <v>12701</v>
      </c>
      <c r="C6223" s="9" t="s">
        <v>4551</v>
      </c>
      <c r="D6223" s="9" t="s">
        <v>12733</v>
      </c>
      <c r="E6223" s="9"/>
      <c r="F6223" s="9" t="s">
        <v>28323</v>
      </c>
      <c r="G6223" s="19"/>
    </row>
    <row r="6224">
      <c r="A6224" s="9" t="s">
        <v>248</v>
      </c>
      <c r="B6224" s="18" t="s">
        <v>12852</v>
      </c>
      <c r="C6224" s="9" t="s">
        <v>12853</v>
      </c>
      <c r="D6224" s="9" t="s">
        <v>28324</v>
      </c>
      <c r="E6224" s="9"/>
      <c r="F6224" s="9" t="s">
        <v>28309</v>
      </c>
      <c r="G6224" s="19"/>
    </row>
    <row r="6225">
      <c r="A6225" s="9" t="s">
        <v>248</v>
      </c>
      <c r="B6225" s="18" t="s">
        <v>12852</v>
      </c>
      <c r="C6225" s="9" t="s">
        <v>12853</v>
      </c>
      <c r="D6225" s="9" t="s">
        <v>28325</v>
      </c>
      <c r="E6225" s="9"/>
      <c r="F6225" s="9" t="s">
        <v>28326</v>
      </c>
      <c r="G6225" s="19"/>
    </row>
    <row r="6226">
      <c r="A6226" s="9" t="s">
        <v>248</v>
      </c>
      <c r="B6226" s="18" t="s">
        <v>12875</v>
      </c>
      <c r="C6226" s="9"/>
      <c r="D6226" s="9" t="s">
        <v>15183</v>
      </c>
      <c r="E6226" s="9"/>
      <c r="F6226" s="9" t="s">
        <v>28315</v>
      </c>
      <c r="G6226" s="19"/>
    </row>
    <row r="6227">
      <c r="A6227" s="9" t="s">
        <v>248</v>
      </c>
      <c r="B6227" s="18" t="s">
        <v>12875</v>
      </c>
      <c r="C6227" s="9"/>
      <c r="D6227" s="9" t="s">
        <v>28327</v>
      </c>
      <c r="E6227" s="9"/>
      <c r="F6227" s="9" t="s">
        <v>28312</v>
      </c>
      <c r="G6227" s="19"/>
    </row>
    <row r="6228">
      <c r="A6228" s="9" t="s">
        <v>248</v>
      </c>
      <c r="B6228" s="18" t="s">
        <v>12875</v>
      </c>
      <c r="C6228" s="9"/>
      <c r="D6228" s="9" t="s">
        <v>15184</v>
      </c>
      <c r="E6228" s="9"/>
      <c r="F6228" s="9" t="s">
        <v>28316</v>
      </c>
      <c r="G6228" s="19"/>
    </row>
    <row r="6229">
      <c r="A6229" s="9" t="s">
        <v>248</v>
      </c>
      <c r="B6229" s="18" t="s">
        <v>12875</v>
      </c>
      <c r="C6229" s="9"/>
      <c r="D6229" s="9" t="s">
        <v>15069</v>
      </c>
      <c r="E6229" s="9"/>
      <c r="F6229" s="9" t="s">
        <v>28309</v>
      </c>
      <c r="G6229" s="19"/>
    </row>
    <row r="6230">
      <c r="A6230" s="9" t="s">
        <v>248</v>
      </c>
      <c r="B6230" s="18" t="s">
        <v>12887</v>
      </c>
      <c r="C6230" s="9" t="s">
        <v>8331</v>
      </c>
      <c r="D6230" s="9" t="s">
        <v>15185</v>
      </c>
      <c r="E6230" s="9"/>
      <c r="F6230" s="9" t="s">
        <v>28328</v>
      </c>
      <c r="G6230" s="19"/>
    </row>
    <row r="6231">
      <c r="A6231" s="9" t="s">
        <v>248</v>
      </c>
      <c r="B6231" s="18" t="s">
        <v>12887</v>
      </c>
      <c r="C6231" s="9" t="s">
        <v>8333</v>
      </c>
      <c r="D6231" s="9" t="s">
        <v>28282</v>
      </c>
      <c r="E6231" s="9"/>
      <c r="F6231" s="9" t="s">
        <v>28316</v>
      </c>
      <c r="G6231" s="19"/>
    </row>
    <row r="6232">
      <c r="A6232" s="9" t="s">
        <v>234</v>
      </c>
      <c r="B6232" s="18" t="s">
        <v>8344</v>
      </c>
      <c r="C6232" s="9" t="s">
        <v>18531</v>
      </c>
      <c r="D6232" s="9" t="s">
        <v>15290</v>
      </c>
      <c r="E6232" s="9"/>
      <c r="F6232" s="9" t="s">
        <v>28329</v>
      </c>
      <c r="G6232" s="19"/>
    </row>
    <row r="6233">
      <c r="A6233" s="60" t="s">
        <v>366</v>
      </c>
    </row>
    <row r="6234">
      <c r="A6234" s="9" t="s">
        <v>28330</v>
      </c>
      <c r="B6234" s="18" t="s">
        <v>28331</v>
      </c>
      <c r="C6234" s="9"/>
      <c r="D6234" s="9"/>
      <c r="E6234" s="91"/>
      <c r="F6234" s="9" t="s">
        <v>28332</v>
      </c>
      <c r="G6234" s="121" t="str">
        <f>HYPERLINK("https://youtu.be/xCGAa79_CD0","link")</f>
        <v>link</v>
      </c>
    </row>
    <row r="6235">
      <c r="A6235" s="9" t="s">
        <v>4540</v>
      </c>
      <c r="B6235" s="18" t="s">
        <v>368</v>
      </c>
      <c r="C6235" s="9"/>
      <c r="D6235" s="9"/>
      <c r="E6235" s="9"/>
      <c r="F6235" s="9"/>
      <c r="G6235" s="19"/>
    </row>
    <row r="6236">
      <c r="A6236" s="9" t="s">
        <v>5954</v>
      </c>
      <c r="B6236" s="18" t="s">
        <v>28333</v>
      </c>
      <c r="C6236" s="9"/>
      <c r="D6236" s="9"/>
      <c r="E6236" s="9" t="s">
        <v>28334</v>
      </c>
      <c r="F6236" s="9" t="s">
        <v>28312</v>
      </c>
      <c r="G6236" s="19"/>
    </row>
    <row r="6237">
      <c r="A6237" s="9" t="s">
        <v>12769</v>
      </c>
      <c r="B6237" s="18" t="s">
        <v>12770</v>
      </c>
      <c r="C6237" s="9"/>
      <c r="D6237" s="9"/>
      <c r="E6237" s="9" t="s">
        <v>15180</v>
      </c>
      <c r="F6237" s="9" t="s">
        <v>28335</v>
      </c>
      <c r="G6237" s="19"/>
    </row>
    <row r="6238">
      <c r="A6238" s="1" t="s">
        <v>28336</v>
      </c>
    </row>
    <row r="6239">
      <c r="A6239" s="9" t="s">
        <v>230</v>
      </c>
      <c r="B6239" s="18" t="s">
        <v>12701</v>
      </c>
      <c r="C6239" s="9" t="s">
        <v>25299</v>
      </c>
      <c r="D6239" s="91" t="s">
        <v>28337</v>
      </c>
      <c r="E6239" s="91"/>
      <c r="F6239" s="91" t="s">
        <v>28338</v>
      </c>
      <c r="G6239" s="19"/>
    </row>
    <row r="6240">
      <c r="A6240" s="9" t="s">
        <v>230</v>
      </c>
      <c r="B6240" s="18" t="s">
        <v>12701</v>
      </c>
      <c r="C6240" s="9" t="s">
        <v>25299</v>
      </c>
      <c r="D6240" s="91" t="s">
        <v>28339</v>
      </c>
      <c r="E6240" s="91"/>
      <c r="F6240" s="155" t="s">
        <v>152</v>
      </c>
      <c r="G6240" s="19"/>
    </row>
    <row r="6241">
      <c r="A6241" s="9" t="s">
        <v>230</v>
      </c>
      <c r="B6241" s="18" t="s">
        <v>12701</v>
      </c>
      <c r="C6241" s="9" t="s">
        <v>4548</v>
      </c>
      <c r="D6241" s="91" t="s">
        <v>28340</v>
      </c>
      <c r="E6241" s="91"/>
      <c r="F6241" s="91" t="s">
        <v>28341</v>
      </c>
      <c r="G6241" s="19"/>
    </row>
    <row r="6242">
      <c r="A6242" s="9" t="s">
        <v>230</v>
      </c>
      <c r="B6242" s="18" t="s">
        <v>12701</v>
      </c>
      <c r="C6242" s="9" t="s">
        <v>4548</v>
      </c>
      <c r="D6242" s="91" t="s">
        <v>28342</v>
      </c>
      <c r="E6242" s="91"/>
      <c r="F6242" s="91" t="s">
        <v>28343</v>
      </c>
      <c r="G6242" s="19"/>
    </row>
    <row r="6243">
      <c r="A6243" s="9" t="s">
        <v>230</v>
      </c>
      <c r="B6243" s="18" t="s">
        <v>12701</v>
      </c>
      <c r="C6243" s="9" t="s">
        <v>4548</v>
      </c>
      <c r="D6243" s="91" t="s">
        <v>28344</v>
      </c>
      <c r="E6243" s="91"/>
      <c r="F6243" s="91" t="s">
        <v>28345</v>
      </c>
      <c r="G6243" s="19"/>
    </row>
    <row r="6244">
      <c r="A6244" s="9" t="s">
        <v>230</v>
      </c>
      <c r="B6244" s="18" t="s">
        <v>12701</v>
      </c>
      <c r="C6244" s="9" t="s">
        <v>4551</v>
      </c>
      <c r="D6244" s="91" t="s">
        <v>28346</v>
      </c>
      <c r="E6244" s="91"/>
      <c r="F6244" s="91" t="s">
        <v>28347</v>
      </c>
      <c r="G6244" s="19"/>
    </row>
    <row r="6245">
      <c r="A6245" s="9" t="s">
        <v>230</v>
      </c>
      <c r="B6245" s="18" t="s">
        <v>12701</v>
      </c>
      <c r="C6245" s="9" t="s">
        <v>4551</v>
      </c>
      <c r="D6245" s="91" t="s">
        <v>28348</v>
      </c>
      <c r="E6245" s="91"/>
      <c r="F6245" s="91" t="s">
        <v>28349</v>
      </c>
      <c r="G6245" s="19"/>
    </row>
    <row r="6246">
      <c r="A6246" s="9" t="s">
        <v>248</v>
      </c>
      <c r="B6246" s="18" t="s">
        <v>9851</v>
      </c>
      <c r="C6246" s="9" t="s">
        <v>4497</v>
      </c>
      <c r="D6246" s="91" t="s">
        <v>28350</v>
      </c>
      <c r="E6246" s="91"/>
      <c r="F6246" s="91" t="s">
        <v>28351</v>
      </c>
      <c r="G6246" s="19"/>
    </row>
    <row r="6247">
      <c r="A6247" s="9" t="s">
        <v>248</v>
      </c>
      <c r="B6247" s="18" t="s">
        <v>249</v>
      </c>
      <c r="C6247" s="9" t="s">
        <v>4233</v>
      </c>
      <c r="D6247" s="91" t="s">
        <v>28352</v>
      </c>
      <c r="E6247" s="91" t="s">
        <v>28353</v>
      </c>
      <c r="F6247" s="91" t="s">
        <v>28345</v>
      </c>
      <c r="G6247" s="19"/>
    </row>
    <row r="6248">
      <c r="A6248" s="9" t="s">
        <v>248</v>
      </c>
      <c r="B6248" s="18" t="s">
        <v>249</v>
      </c>
      <c r="C6248" s="9" t="s">
        <v>4513</v>
      </c>
      <c r="D6248" s="91" t="s">
        <v>28354</v>
      </c>
      <c r="E6248" s="91"/>
      <c r="F6248" s="91" t="s">
        <v>28355</v>
      </c>
      <c r="G6248" s="19"/>
    </row>
    <row r="6249">
      <c r="A6249" s="9" t="s">
        <v>248</v>
      </c>
      <c r="B6249" s="18" t="s">
        <v>249</v>
      </c>
      <c r="C6249" s="9" t="s">
        <v>4513</v>
      </c>
      <c r="D6249" s="91" t="s">
        <v>28356</v>
      </c>
      <c r="E6249" s="91" t="s">
        <v>28357</v>
      </c>
      <c r="F6249" s="91"/>
      <c r="G6249" s="19"/>
    </row>
    <row r="6250">
      <c r="A6250" s="9" t="s">
        <v>248</v>
      </c>
      <c r="B6250" s="18" t="s">
        <v>249</v>
      </c>
      <c r="C6250" s="9" t="s">
        <v>254</v>
      </c>
      <c r="D6250" s="91" t="s">
        <v>7682</v>
      </c>
      <c r="E6250" s="91"/>
      <c r="F6250" s="91" t="s">
        <v>28358</v>
      </c>
      <c r="G6250" s="19"/>
    </row>
    <row r="6251">
      <c r="A6251" s="9" t="s">
        <v>234</v>
      </c>
      <c r="B6251" s="18" t="s">
        <v>8344</v>
      </c>
      <c r="C6251" s="91" t="s">
        <v>28359</v>
      </c>
      <c r="D6251" s="91" t="s">
        <v>12513</v>
      </c>
      <c r="E6251" s="91" t="s">
        <v>28360</v>
      </c>
      <c r="F6251" s="91" t="s">
        <v>28345</v>
      </c>
      <c r="G6251" s="19"/>
    </row>
    <row r="6252">
      <c r="A6252" s="9" t="s">
        <v>234</v>
      </c>
      <c r="B6252" s="18" t="s">
        <v>12033</v>
      </c>
      <c r="C6252" s="91" t="s">
        <v>15497</v>
      </c>
      <c r="D6252" s="91" t="s">
        <v>1190</v>
      </c>
      <c r="E6252" s="91" t="s">
        <v>28361</v>
      </c>
      <c r="F6252" s="91" t="s">
        <v>28345</v>
      </c>
      <c r="G6252" s="19"/>
    </row>
    <row r="6253">
      <c r="A6253" s="9" t="s">
        <v>234</v>
      </c>
      <c r="B6253" s="18" t="s">
        <v>12033</v>
      </c>
      <c r="C6253" s="91" t="s">
        <v>28362</v>
      </c>
      <c r="D6253" s="91" t="s">
        <v>12513</v>
      </c>
      <c r="E6253" s="91" t="s">
        <v>28363</v>
      </c>
      <c r="F6253" s="91" t="s">
        <v>28345</v>
      </c>
      <c r="G6253" s="19"/>
    </row>
    <row r="6254">
      <c r="A6254" s="9" t="s">
        <v>234</v>
      </c>
      <c r="B6254" s="18" t="s">
        <v>14063</v>
      </c>
      <c r="C6254" s="9" t="s">
        <v>28027</v>
      </c>
      <c r="D6254" s="91" t="s">
        <v>13509</v>
      </c>
      <c r="E6254" s="91"/>
      <c r="F6254" s="91" t="s">
        <v>28364</v>
      </c>
      <c r="G6254" s="19"/>
    </row>
    <row r="6255">
      <c r="A6255" s="9" t="s">
        <v>234</v>
      </c>
      <c r="B6255" s="18" t="s">
        <v>14070</v>
      </c>
      <c r="C6255" s="9" t="s">
        <v>20267</v>
      </c>
      <c r="D6255" s="91" t="s">
        <v>12507</v>
      </c>
      <c r="E6255" s="91"/>
      <c r="F6255" s="91" t="s">
        <v>28365</v>
      </c>
      <c r="G6255" s="19"/>
    </row>
    <row r="6256">
      <c r="A6256" s="9" t="s">
        <v>234</v>
      </c>
      <c r="B6256" s="18" t="s">
        <v>14070</v>
      </c>
      <c r="C6256" s="91" t="s">
        <v>356</v>
      </c>
      <c r="D6256" s="91" t="s">
        <v>6507</v>
      </c>
      <c r="E6256" s="91"/>
      <c r="F6256" s="91" t="s">
        <v>28366</v>
      </c>
      <c r="G6256" s="19"/>
    </row>
    <row r="6257">
      <c r="A6257" s="9" t="s">
        <v>234</v>
      </c>
      <c r="B6257" s="18" t="s">
        <v>14070</v>
      </c>
      <c r="C6257" s="9" t="s">
        <v>25241</v>
      </c>
      <c r="D6257" s="91" t="s">
        <v>12312</v>
      </c>
      <c r="E6257" s="91"/>
      <c r="F6257" s="91" t="s">
        <v>28365</v>
      </c>
      <c r="G6257" s="19"/>
    </row>
    <row r="6258">
      <c r="A6258" s="9" t="s">
        <v>234</v>
      </c>
      <c r="B6258" s="18" t="s">
        <v>14070</v>
      </c>
      <c r="C6258" s="9" t="s">
        <v>22084</v>
      </c>
      <c r="D6258" s="91" t="s">
        <v>12312</v>
      </c>
      <c r="E6258" s="91"/>
      <c r="F6258" s="91" t="s">
        <v>28345</v>
      </c>
      <c r="G6258" s="19"/>
    </row>
    <row r="6259">
      <c r="A6259" s="9" t="s">
        <v>234</v>
      </c>
      <c r="B6259" s="18" t="s">
        <v>14070</v>
      </c>
      <c r="C6259" s="91" t="s">
        <v>23491</v>
      </c>
      <c r="D6259" s="91" t="s">
        <v>15585</v>
      </c>
      <c r="E6259" s="91"/>
      <c r="F6259" s="91" t="s">
        <v>28345</v>
      </c>
      <c r="G6259" s="19"/>
    </row>
    <row r="6260">
      <c r="A6260" s="1" t="s">
        <v>28367</v>
      </c>
    </row>
    <row r="6261">
      <c r="A6261" s="9" t="s">
        <v>230</v>
      </c>
      <c r="B6261" s="18" t="s">
        <v>12701</v>
      </c>
      <c r="C6261" s="9" t="s">
        <v>4551</v>
      </c>
      <c r="D6261" s="9" t="s">
        <v>6367</v>
      </c>
      <c r="E6261" s="9"/>
      <c r="F6261" s="9" t="s">
        <v>28368</v>
      </c>
      <c r="G6261" s="9"/>
    </row>
    <row r="6262">
      <c r="A6262" s="9" t="s">
        <v>248</v>
      </c>
      <c r="B6262" s="18" t="s">
        <v>12875</v>
      </c>
      <c r="C6262" s="9"/>
      <c r="D6262" s="9" t="s">
        <v>15184</v>
      </c>
      <c r="E6262" s="9"/>
      <c r="F6262" s="9" t="s">
        <v>28369</v>
      </c>
      <c r="G6262" s="9"/>
    </row>
    <row r="6263">
      <c r="A6263" s="9" t="s">
        <v>248</v>
      </c>
      <c r="B6263" s="18" t="s">
        <v>12887</v>
      </c>
      <c r="C6263" s="9" t="s">
        <v>8331</v>
      </c>
      <c r="D6263" s="9" t="s">
        <v>28370</v>
      </c>
      <c r="E6263" s="9"/>
      <c r="F6263" s="9" t="s">
        <v>28369</v>
      </c>
      <c r="G6263" s="9"/>
    </row>
    <row r="6264">
      <c r="A6264" s="9" t="s">
        <v>248</v>
      </c>
      <c r="B6264" s="18" t="s">
        <v>12887</v>
      </c>
      <c r="C6264" s="9" t="s">
        <v>8333</v>
      </c>
      <c r="D6264" s="9" t="s">
        <v>28371</v>
      </c>
      <c r="E6264" s="9"/>
      <c r="F6264" s="9" t="s">
        <v>28372</v>
      </c>
      <c r="G6264" s="9"/>
    </row>
    <row r="6265">
      <c r="A6265" s="60" t="s">
        <v>366</v>
      </c>
    </row>
    <row r="6266">
      <c r="A6266" s="9" t="s">
        <v>326</v>
      </c>
      <c r="B6266" s="18" t="s">
        <v>12659</v>
      </c>
      <c r="C6266" s="9"/>
      <c r="D6266" s="9"/>
      <c r="E6266" s="9" t="s">
        <v>13823</v>
      </c>
      <c r="F6266" s="9" t="s">
        <v>28368</v>
      </c>
      <c r="G6266" s="9"/>
    </row>
    <row r="6267">
      <c r="A6267" s="1" t="s">
        <v>28373</v>
      </c>
    </row>
    <row r="6268">
      <c r="A6268" s="60" t="s">
        <v>366</v>
      </c>
    </row>
    <row r="6269">
      <c r="A6269" s="9" t="s">
        <v>19881</v>
      </c>
      <c r="B6269" s="18" t="s">
        <v>28296</v>
      </c>
      <c r="C6269" s="9" t="s">
        <v>28297</v>
      </c>
      <c r="D6269" s="19"/>
      <c r="E6269" s="19"/>
      <c r="F6269" s="9" t="s">
        <v>6369</v>
      </c>
      <c r="G6269" s="19"/>
    </row>
    <row r="6270">
      <c r="A6270" s="9" t="s">
        <v>19881</v>
      </c>
      <c r="B6270" s="18" t="s">
        <v>28296</v>
      </c>
      <c r="C6270" s="9" t="s">
        <v>28298</v>
      </c>
      <c r="D6270" s="19"/>
      <c r="E6270" s="19"/>
      <c r="F6270" s="9" t="s">
        <v>6369</v>
      </c>
      <c r="G6270" s="19"/>
    </row>
    <row r="6271">
      <c r="A6271" s="1" t="s">
        <v>28374</v>
      </c>
    </row>
    <row r="6272">
      <c r="A6272" s="9" t="s">
        <v>230</v>
      </c>
      <c r="B6272" s="18" t="s">
        <v>12701</v>
      </c>
      <c r="C6272" s="9" t="s">
        <v>2598</v>
      </c>
      <c r="D6272" s="91" t="s">
        <v>28375</v>
      </c>
      <c r="E6272" s="91"/>
      <c r="F6272" s="91" t="s">
        <v>28376</v>
      </c>
      <c r="G6272" s="91"/>
    </row>
    <row r="6273">
      <c r="A6273" s="9" t="s">
        <v>230</v>
      </c>
      <c r="B6273" s="18" t="s">
        <v>12701</v>
      </c>
      <c r="C6273" s="9" t="s">
        <v>2598</v>
      </c>
      <c r="D6273" s="91" t="s">
        <v>11235</v>
      </c>
      <c r="E6273" s="91"/>
      <c r="F6273" s="91" t="s">
        <v>28377</v>
      </c>
      <c r="G6273" s="91"/>
    </row>
    <row r="6274">
      <c r="A6274" s="9" t="s">
        <v>230</v>
      </c>
      <c r="B6274" s="18" t="s">
        <v>12701</v>
      </c>
      <c r="C6274" s="9" t="s">
        <v>2598</v>
      </c>
      <c r="D6274" s="91" t="s">
        <v>6367</v>
      </c>
      <c r="E6274" s="91"/>
      <c r="F6274" s="91" t="s">
        <v>28378</v>
      </c>
      <c r="G6274" s="91"/>
    </row>
    <row r="6275">
      <c r="A6275" s="9" t="s">
        <v>248</v>
      </c>
      <c r="B6275" s="18" t="s">
        <v>12875</v>
      </c>
      <c r="C6275" s="9"/>
      <c r="D6275" s="91" t="s">
        <v>12882</v>
      </c>
      <c r="E6275" s="91"/>
      <c r="F6275" s="91" t="s">
        <v>28379</v>
      </c>
      <c r="G6275" s="91"/>
    </row>
    <row r="6276">
      <c r="A6276" s="9" t="s">
        <v>248</v>
      </c>
      <c r="B6276" s="18" t="s">
        <v>12875</v>
      </c>
      <c r="C6276" s="9"/>
      <c r="D6276" s="91" t="s">
        <v>15184</v>
      </c>
      <c r="E6276" s="91"/>
      <c r="F6276" s="91" t="s">
        <v>28377</v>
      </c>
      <c r="G6276" s="91"/>
    </row>
    <row r="6277">
      <c r="A6277" s="9" t="s">
        <v>248</v>
      </c>
      <c r="B6277" s="18" t="s">
        <v>12887</v>
      </c>
      <c r="C6277" s="9" t="s">
        <v>8331</v>
      </c>
      <c r="D6277" s="9" t="s">
        <v>28370</v>
      </c>
      <c r="E6277" s="91"/>
      <c r="F6277" s="91" t="s">
        <v>28380</v>
      </c>
      <c r="G6277" s="91"/>
    </row>
    <row r="6278">
      <c r="A6278" s="9" t="s">
        <v>248</v>
      </c>
      <c r="B6278" s="18" t="s">
        <v>12887</v>
      </c>
      <c r="C6278" s="9" t="s">
        <v>8333</v>
      </c>
      <c r="D6278" s="9" t="s">
        <v>28371</v>
      </c>
      <c r="E6278" s="91"/>
      <c r="F6278" s="91" t="s">
        <v>28381</v>
      </c>
      <c r="G6278" s="91"/>
    </row>
    <row r="6279">
      <c r="A6279" s="9" t="s">
        <v>234</v>
      </c>
      <c r="B6279" s="18" t="s">
        <v>8344</v>
      </c>
      <c r="C6279" s="9" t="s">
        <v>14783</v>
      </c>
      <c r="D6279" s="91" t="s">
        <v>13509</v>
      </c>
      <c r="E6279" s="91" t="s">
        <v>15253</v>
      </c>
      <c r="F6279" s="91" t="s">
        <v>28382</v>
      </c>
      <c r="G6279" s="91"/>
    </row>
    <row r="6280">
      <c r="A6280" s="9" t="s">
        <v>234</v>
      </c>
      <c r="B6280" s="18" t="s">
        <v>8344</v>
      </c>
      <c r="C6280" s="9" t="s">
        <v>23053</v>
      </c>
      <c r="D6280" s="91" t="s">
        <v>6990</v>
      </c>
      <c r="E6280" s="91" t="s">
        <v>28383</v>
      </c>
      <c r="F6280" s="91" t="s">
        <v>28382</v>
      </c>
      <c r="G6280" s="91"/>
    </row>
    <row r="6281">
      <c r="A6281" s="60" t="s">
        <v>366</v>
      </c>
    </row>
    <row r="6282">
      <c r="A6282" s="9" t="s">
        <v>4540</v>
      </c>
      <c r="B6282" s="18" t="s">
        <v>368</v>
      </c>
      <c r="C6282" s="9"/>
      <c r="D6282" s="91"/>
      <c r="E6282" s="91" t="s">
        <v>28384</v>
      </c>
      <c r="F6282" s="91" t="s">
        <v>28385</v>
      </c>
      <c r="G6282" s="91"/>
    </row>
    <row r="6283">
      <c r="A6283" s="9" t="s">
        <v>4540</v>
      </c>
      <c r="B6283" s="18" t="s">
        <v>368</v>
      </c>
      <c r="C6283" s="9"/>
      <c r="D6283" s="91"/>
      <c r="E6283" s="91" t="s">
        <v>667</v>
      </c>
      <c r="F6283" s="91" t="s">
        <v>28376</v>
      </c>
      <c r="G6283" s="91"/>
    </row>
    <row r="6284">
      <c r="A6284" s="9" t="s">
        <v>234</v>
      </c>
      <c r="B6284" s="18" t="s">
        <v>368</v>
      </c>
      <c r="C6284" s="9"/>
      <c r="D6284" s="91"/>
      <c r="E6284" s="91" t="s">
        <v>18102</v>
      </c>
      <c r="F6284" s="91" t="s">
        <v>28385</v>
      </c>
      <c r="G6284" s="91"/>
    </row>
    <row r="6285">
      <c r="A6285" s="1" t="s">
        <v>28386</v>
      </c>
    </row>
    <row r="6286">
      <c r="A6286" s="22" t="s">
        <v>28387</v>
      </c>
      <c r="B6286" s="4"/>
      <c r="C6286" s="4"/>
      <c r="D6286" s="4"/>
      <c r="E6286" s="4"/>
      <c r="F6286" s="23"/>
      <c r="G6286" s="263"/>
    </row>
    <row r="6287">
      <c r="A6287" s="9" t="s">
        <v>4371</v>
      </c>
      <c r="B6287" s="18" t="s">
        <v>28388</v>
      </c>
      <c r="C6287" s="9" t="s">
        <v>28389</v>
      </c>
      <c r="D6287" s="91" t="s">
        <v>28390</v>
      </c>
      <c r="E6287" s="91" t="s">
        <v>13414</v>
      </c>
      <c r="F6287" s="91" t="s">
        <v>28345</v>
      </c>
      <c r="G6287" s="91"/>
    </row>
    <row r="6288">
      <c r="A6288" s="9" t="s">
        <v>230</v>
      </c>
      <c r="B6288" s="18" t="s">
        <v>12701</v>
      </c>
      <c r="C6288" s="9" t="s">
        <v>2598</v>
      </c>
      <c r="D6288" s="91" t="s">
        <v>28391</v>
      </c>
      <c r="E6288" s="91"/>
      <c r="F6288" s="91" t="s">
        <v>28355</v>
      </c>
      <c r="G6288" s="91"/>
    </row>
    <row r="6289">
      <c r="A6289" s="9" t="s">
        <v>230</v>
      </c>
      <c r="B6289" s="18" t="s">
        <v>12701</v>
      </c>
      <c r="C6289" s="9" t="s">
        <v>2598</v>
      </c>
      <c r="D6289" s="91" t="s">
        <v>28392</v>
      </c>
      <c r="E6289" s="91"/>
      <c r="F6289" s="91" t="s">
        <v>5898</v>
      </c>
      <c r="G6289" s="91"/>
    </row>
    <row r="6290">
      <c r="A6290" s="9" t="s">
        <v>230</v>
      </c>
      <c r="B6290" s="18" t="s">
        <v>12701</v>
      </c>
      <c r="C6290" s="9" t="s">
        <v>2598</v>
      </c>
      <c r="D6290" s="91" t="s">
        <v>28393</v>
      </c>
      <c r="E6290" s="91"/>
      <c r="F6290" s="91" t="s">
        <v>28394</v>
      </c>
      <c r="G6290" s="91"/>
    </row>
    <row r="6291">
      <c r="A6291" s="9" t="s">
        <v>248</v>
      </c>
      <c r="B6291" s="18" t="s">
        <v>4553</v>
      </c>
      <c r="C6291" s="9" t="s">
        <v>6703</v>
      </c>
      <c r="D6291" s="91" t="s">
        <v>28395</v>
      </c>
      <c r="E6291" s="91"/>
      <c r="F6291" s="91" t="s">
        <v>28396</v>
      </c>
      <c r="G6291" s="19"/>
    </row>
    <row r="6292">
      <c r="A6292" s="9" t="s">
        <v>248</v>
      </c>
      <c r="B6292" s="18" t="s">
        <v>9851</v>
      </c>
      <c r="C6292" s="9" t="s">
        <v>4497</v>
      </c>
      <c r="D6292" s="91" t="s">
        <v>17433</v>
      </c>
      <c r="E6292" s="91"/>
      <c r="F6292" s="91" t="s">
        <v>5898</v>
      </c>
      <c r="G6292" s="91"/>
    </row>
    <row r="6293">
      <c r="A6293" s="9" t="s">
        <v>248</v>
      </c>
      <c r="B6293" s="18" t="s">
        <v>249</v>
      </c>
      <c r="C6293" s="9" t="s">
        <v>4513</v>
      </c>
      <c r="D6293" s="91" t="s">
        <v>4955</v>
      </c>
      <c r="E6293" s="91"/>
      <c r="F6293" s="91" t="s">
        <v>5898</v>
      </c>
      <c r="G6293" s="91"/>
    </row>
    <row r="6294">
      <c r="A6294" s="9" t="s">
        <v>248</v>
      </c>
      <c r="B6294" s="18" t="s">
        <v>249</v>
      </c>
      <c r="C6294" s="9" t="s">
        <v>254</v>
      </c>
      <c r="D6294" s="91" t="s">
        <v>894</v>
      </c>
      <c r="E6294" s="91"/>
      <c r="F6294" s="91" t="s">
        <v>28355</v>
      </c>
      <c r="G6294" s="91"/>
    </row>
    <row r="6295">
      <c r="A6295" s="9" t="s">
        <v>248</v>
      </c>
      <c r="B6295" s="18" t="s">
        <v>249</v>
      </c>
      <c r="C6295" s="9" t="s">
        <v>254</v>
      </c>
      <c r="D6295" s="91" t="s">
        <v>28397</v>
      </c>
      <c r="E6295" s="91"/>
      <c r="F6295" s="91" t="s">
        <v>25595</v>
      </c>
      <c r="G6295" s="91"/>
    </row>
    <row r="6296">
      <c r="A6296" s="9" t="s">
        <v>248</v>
      </c>
      <c r="B6296" s="18" t="s">
        <v>4580</v>
      </c>
      <c r="C6296" s="9" t="s">
        <v>4581</v>
      </c>
      <c r="D6296" s="91" t="s">
        <v>28398</v>
      </c>
      <c r="E6296" s="91"/>
      <c r="F6296" s="91" t="s">
        <v>28365</v>
      </c>
      <c r="G6296" s="91"/>
    </row>
    <row r="6297">
      <c r="A6297" s="9" t="s">
        <v>234</v>
      </c>
      <c r="B6297" s="18" t="s">
        <v>12033</v>
      </c>
      <c r="C6297" s="91" t="s">
        <v>28399</v>
      </c>
      <c r="D6297" s="91" t="s">
        <v>28400</v>
      </c>
      <c r="E6297" s="91"/>
      <c r="F6297" s="91" t="s">
        <v>28345</v>
      </c>
      <c r="G6297" s="19"/>
    </row>
    <row r="6298">
      <c r="A6298" s="1" t="s">
        <v>28401</v>
      </c>
    </row>
    <row r="6299">
      <c r="A6299" s="9" t="s">
        <v>326</v>
      </c>
      <c r="B6299" s="18" t="s">
        <v>12659</v>
      </c>
      <c r="C6299" s="9" t="s">
        <v>13532</v>
      </c>
      <c r="D6299" s="9" t="s">
        <v>13533</v>
      </c>
      <c r="E6299" s="9" t="s">
        <v>28402</v>
      </c>
      <c r="F6299" s="9" t="s">
        <v>28403</v>
      </c>
      <c r="G6299" s="19"/>
    </row>
    <row r="6300">
      <c r="A6300" s="60" t="s">
        <v>366</v>
      </c>
    </row>
    <row r="6301">
      <c r="A6301" s="9" t="s">
        <v>230</v>
      </c>
      <c r="B6301" s="18" t="s">
        <v>240</v>
      </c>
      <c r="C6301" s="9"/>
      <c r="D6301" s="9"/>
      <c r="E6301" s="9"/>
      <c r="F6301" s="9"/>
      <c r="G6301" s="19"/>
    </row>
    <row r="6302">
      <c r="A6302" s="9" t="s">
        <v>248</v>
      </c>
      <c r="B6302" s="18" t="s">
        <v>9851</v>
      </c>
      <c r="C6302" s="9"/>
      <c r="D6302" s="9"/>
      <c r="E6302" s="9" t="s">
        <v>28404</v>
      </c>
      <c r="F6302" s="9" t="s">
        <v>28405</v>
      </c>
      <c r="G6302" s="19"/>
    </row>
    <row r="6303">
      <c r="A6303" s="9" t="s">
        <v>234</v>
      </c>
      <c r="B6303" s="18" t="s">
        <v>8168</v>
      </c>
      <c r="C6303" s="9"/>
      <c r="D6303" s="9"/>
      <c r="E6303" s="9"/>
      <c r="F6303" s="9"/>
      <c r="G6303" s="19"/>
    </row>
    <row r="6304">
      <c r="A6304" s="1" t="s">
        <v>28406</v>
      </c>
    </row>
    <row r="6305">
      <c r="A6305" s="9" t="s">
        <v>10828</v>
      </c>
      <c r="B6305" s="18" t="s">
        <v>28407</v>
      </c>
      <c r="C6305" s="9" t="s">
        <v>356</v>
      </c>
      <c r="D6305" s="91" t="s">
        <v>22128</v>
      </c>
      <c r="E6305" s="91"/>
      <c r="F6305" s="91" t="s">
        <v>28408</v>
      </c>
      <c r="G6305" s="91"/>
    </row>
    <row r="6306">
      <c r="A6306" s="9" t="s">
        <v>10828</v>
      </c>
      <c r="B6306" s="18" t="s">
        <v>28409</v>
      </c>
      <c r="C6306" s="9" t="s">
        <v>28410</v>
      </c>
      <c r="D6306" s="91" t="s">
        <v>28411</v>
      </c>
      <c r="E6306" s="91"/>
      <c r="F6306" s="91" t="s">
        <v>28412</v>
      </c>
      <c r="G6306" s="91"/>
    </row>
    <row r="6307">
      <c r="A6307" s="9" t="s">
        <v>10828</v>
      </c>
      <c r="B6307" s="18" t="s">
        <v>28409</v>
      </c>
      <c r="C6307" s="9" t="s">
        <v>28413</v>
      </c>
      <c r="D6307" s="91" t="s">
        <v>28414</v>
      </c>
      <c r="E6307" s="91"/>
      <c r="F6307" s="91" t="s">
        <v>4667</v>
      </c>
      <c r="G6307" s="91"/>
    </row>
    <row r="6308">
      <c r="A6308" s="9" t="s">
        <v>10828</v>
      </c>
      <c r="B6308" s="18" t="s">
        <v>28409</v>
      </c>
      <c r="C6308" s="9" t="s">
        <v>28413</v>
      </c>
      <c r="D6308" s="91" t="s">
        <v>28415</v>
      </c>
      <c r="E6308" s="91"/>
      <c r="F6308" s="91" t="s">
        <v>4667</v>
      </c>
      <c r="G6308" s="91"/>
    </row>
    <row r="6309">
      <c r="A6309" s="9" t="s">
        <v>326</v>
      </c>
      <c r="B6309" s="18" t="s">
        <v>10906</v>
      </c>
      <c r="C6309" s="9" t="s">
        <v>28416</v>
      </c>
      <c r="D6309" s="91" t="s">
        <v>28417</v>
      </c>
      <c r="E6309" s="91"/>
      <c r="F6309" s="91" t="s">
        <v>28418</v>
      </c>
      <c r="G6309" s="91"/>
    </row>
    <row r="6310">
      <c r="A6310" s="9" t="s">
        <v>326</v>
      </c>
      <c r="B6310" s="18" t="s">
        <v>10906</v>
      </c>
      <c r="C6310" s="9" t="s">
        <v>28419</v>
      </c>
      <c r="D6310" s="91" t="s">
        <v>28420</v>
      </c>
      <c r="E6310" s="91" t="s">
        <v>28421</v>
      </c>
      <c r="F6310" s="91" t="s">
        <v>28422</v>
      </c>
      <c r="G6310" s="91"/>
    </row>
    <row r="6311">
      <c r="A6311" s="9" t="s">
        <v>326</v>
      </c>
      <c r="B6311" s="18" t="s">
        <v>10906</v>
      </c>
      <c r="C6311" s="9" t="s">
        <v>28423</v>
      </c>
      <c r="D6311" s="91" t="s">
        <v>28424</v>
      </c>
      <c r="E6311" s="91"/>
      <c r="F6311" s="91" t="s">
        <v>28425</v>
      </c>
      <c r="G6311" s="91"/>
    </row>
    <row r="6312">
      <c r="A6312" s="9" t="s">
        <v>326</v>
      </c>
      <c r="B6312" s="18" t="s">
        <v>10906</v>
      </c>
      <c r="C6312" s="9" t="s">
        <v>23223</v>
      </c>
      <c r="D6312" s="91" t="s">
        <v>23225</v>
      </c>
      <c r="E6312" s="91" t="s">
        <v>13024</v>
      </c>
      <c r="F6312" s="91" t="s">
        <v>28426</v>
      </c>
      <c r="G6312" s="91"/>
    </row>
    <row r="6313">
      <c r="A6313" s="9" t="s">
        <v>326</v>
      </c>
      <c r="B6313" s="18" t="s">
        <v>10906</v>
      </c>
      <c r="C6313" s="9" t="s">
        <v>23223</v>
      </c>
      <c r="D6313" s="91" t="s">
        <v>28427</v>
      </c>
      <c r="E6313" s="91" t="s">
        <v>7900</v>
      </c>
      <c r="F6313" s="91" t="s">
        <v>28426</v>
      </c>
      <c r="G6313" s="91"/>
    </row>
    <row r="6314">
      <c r="A6314" s="9" t="s">
        <v>326</v>
      </c>
      <c r="B6314" s="18" t="s">
        <v>10906</v>
      </c>
      <c r="C6314" s="9" t="s">
        <v>28428</v>
      </c>
      <c r="D6314" s="91" t="s">
        <v>28429</v>
      </c>
      <c r="E6314" s="91" t="s">
        <v>1261</v>
      </c>
      <c r="F6314" s="91" t="s">
        <v>28426</v>
      </c>
      <c r="G6314" s="91"/>
    </row>
    <row r="6315">
      <c r="A6315" s="9" t="s">
        <v>230</v>
      </c>
      <c r="B6315" s="18" t="s">
        <v>12701</v>
      </c>
      <c r="C6315" s="9" t="s">
        <v>4548</v>
      </c>
      <c r="D6315" s="91" t="s">
        <v>28430</v>
      </c>
      <c r="E6315" s="91"/>
      <c r="F6315" s="91" t="s">
        <v>28425</v>
      </c>
      <c r="G6315" s="91"/>
    </row>
    <row r="6316">
      <c r="A6316" s="9" t="s">
        <v>230</v>
      </c>
      <c r="B6316" s="18" t="s">
        <v>12701</v>
      </c>
      <c r="C6316" s="9" t="s">
        <v>4548</v>
      </c>
      <c r="D6316" s="91" t="s">
        <v>28344</v>
      </c>
      <c r="E6316" s="91"/>
      <c r="F6316" s="91" t="s">
        <v>28431</v>
      </c>
      <c r="G6316" s="91"/>
    </row>
    <row r="6317">
      <c r="A6317" s="9" t="s">
        <v>230</v>
      </c>
      <c r="B6317" s="18" t="s">
        <v>12701</v>
      </c>
      <c r="C6317" s="9" t="s">
        <v>4548</v>
      </c>
      <c r="D6317" s="91" t="s">
        <v>28432</v>
      </c>
      <c r="E6317" s="91"/>
      <c r="F6317" s="91" t="s">
        <v>28355</v>
      </c>
      <c r="G6317" s="91"/>
    </row>
    <row r="6318">
      <c r="A6318" s="9" t="s">
        <v>230</v>
      </c>
      <c r="B6318" s="18" t="s">
        <v>12701</v>
      </c>
      <c r="C6318" s="9" t="s">
        <v>4551</v>
      </c>
      <c r="D6318" s="91" t="s">
        <v>28348</v>
      </c>
      <c r="E6318" s="91"/>
      <c r="F6318" s="91" t="s">
        <v>28433</v>
      </c>
      <c r="G6318" s="91"/>
    </row>
    <row r="6319">
      <c r="A6319" s="9" t="s">
        <v>6685</v>
      </c>
      <c r="B6319" s="18" t="s">
        <v>28434</v>
      </c>
      <c r="C6319" s="9" t="s">
        <v>28435</v>
      </c>
      <c r="D6319" s="91" t="s">
        <v>28436</v>
      </c>
      <c r="E6319" s="91"/>
      <c r="F6319" s="91" t="s">
        <v>28437</v>
      </c>
      <c r="G6319" s="91"/>
    </row>
    <row r="6320">
      <c r="A6320" s="9" t="s">
        <v>6685</v>
      </c>
      <c r="B6320" s="18" t="s">
        <v>28434</v>
      </c>
      <c r="C6320" s="9" t="s">
        <v>28438</v>
      </c>
      <c r="D6320" s="91" t="s">
        <v>28439</v>
      </c>
      <c r="E6320" s="91"/>
      <c r="F6320" s="91" t="s">
        <v>25595</v>
      </c>
      <c r="G6320" s="91"/>
    </row>
    <row r="6321">
      <c r="A6321" s="9" t="s">
        <v>6685</v>
      </c>
      <c r="B6321" s="18" t="s">
        <v>28434</v>
      </c>
      <c r="C6321" s="9" t="s">
        <v>28440</v>
      </c>
      <c r="D6321" s="91" t="s">
        <v>28441</v>
      </c>
      <c r="E6321" s="91" t="s">
        <v>8178</v>
      </c>
      <c r="F6321" s="91" t="s">
        <v>4217</v>
      </c>
      <c r="G6321" s="91"/>
    </row>
    <row r="6322">
      <c r="A6322" s="9" t="s">
        <v>6685</v>
      </c>
      <c r="B6322" s="18" t="s">
        <v>28434</v>
      </c>
      <c r="C6322" s="9" t="s">
        <v>26832</v>
      </c>
      <c r="D6322" s="91" t="s">
        <v>28442</v>
      </c>
      <c r="E6322" s="91"/>
      <c r="F6322" s="91" t="s">
        <v>25595</v>
      </c>
      <c r="G6322" s="91"/>
    </row>
    <row r="6323">
      <c r="A6323" s="9" t="s">
        <v>6685</v>
      </c>
      <c r="B6323" s="18" t="s">
        <v>28434</v>
      </c>
      <c r="C6323" s="9" t="s">
        <v>13022</v>
      </c>
      <c r="D6323" s="91" t="s">
        <v>28443</v>
      </c>
      <c r="E6323" s="91"/>
      <c r="F6323" s="91" t="s">
        <v>28422</v>
      </c>
      <c r="G6323" s="91"/>
    </row>
    <row r="6324">
      <c r="A6324" s="9" t="s">
        <v>6685</v>
      </c>
      <c r="B6324" s="18" t="s">
        <v>28434</v>
      </c>
      <c r="C6324" s="9" t="s">
        <v>6690</v>
      </c>
      <c r="D6324" s="91" t="s">
        <v>18882</v>
      </c>
      <c r="E6324" s="91" t="s">
        <v>4109</v>
      </c>
      <c r="F6324" s="91" t="s">
        <v>28444</v>
      </c>
      <c r="G6324" s="122" t="s">
        <v>1333</v>
      </c>
    </row>
    <row r="6325">
      <c r="A6325" s="9" t="s">
        <v>6685</v>
      </c>
      <c r="B6325" s="18" t="s">
        <v>28434</v>
      </c>
      <c r="C6325" s="9" t="s">
        <v>28445</v>
      </c>
      <c r="D6325" s="91" t="s">
        <v>28446</v>
      </c>
      <c r="E6325" s="91"/>
      <c r="F6325" s="91" t="s">
        <v>28447</v>
      </c>
      <c r="G6325" s="91"/>
    </row>
    <row r="6326">
      <c r="A6326" s="9" t="s">
        <v>5016</v>
      </c>
      <c r="B6326" s="18" t="s">
        <v>13374</v>
      </c>
      <c r="C6326" s="9" t="s">
        <v>28448</v>
      </c>
      <c r="D6326" s="91" t="s">
        <v>24503</v>
      </c>
      <c r="E6326" s="91"/>
      <c r="F6326" s="91" t="s">
        <v>5898</v>
      </c>
      <c r="G6326" s="122" t="s">
        <v>1333</v>
      </c>
    </row>
    <row r="6327">
      <c r="A6327" s="9" t="s">
        <v>248</v>
      </c>
      <c r="B6327" s="18" t="s">
        <v>9851</v>
      </c>
      <c r="C6327" s="9" t="s">
        <v>4497</v>
      </c>
      <c r="D6327" s="91" t="s">
        <v>28449</v>
      </c>
      <c r="E6327" s="91"/>
      <c r="F6327" s="91" t="s">
        <v>28450</v>
      </c>
      <c r="G6327" s="91"/>
    </row>
    <row r="6328">
      <c r="A6328" s="9" t="s">
        <v>248</v>
      </c>
      <c r="B6328" s="18" t="s">
        <v>9851</v>
      </c>
      <c r="C6328" s="9" t="s">
        <v>4497</v>
      </c>
      <c r="D6328" s="91" t="s">
        <v>7029</v>
      </c>
      <c r="E6328" s="91"/>
      <c r="F6328" s="91" t="s">
        <v>28450</v>
      </c>
      <c r="G6328" s="91"/>
    </row>
    <row r="6329">
      <c r="A6329" s="9" t="s">
        <v>248</v>
      </c>
      <c r="B6329" s="18" t="s">
        <v>9851</v>
      </c>
      <c r="C6329" s="9" t="s">
        <v>4497</v>
      </c>
      <c r="D6329" s="91" t="s">
        <v>17433</v>
      </c>
      <c r="E6329" s="91"/>
      <c r="F6329" s="91" t="s">
        <v>28422</v>
      </c>
      <c r="G6329" s="91"/>
    </row>
    <row r="6330">
      <c r="A6330" s="9" t="s">
        <v>248</v>
      </c>
      <c r="B6330" s="18" t="s">
        <v>9851</v>
      </c>
      <c r="C6330" s="9" t="s">
        <v>5067</v>
      </c>
      <c r="D6330" s="91" t="s">
        <v>10523</v>
      </c>
      <c r="E6330" s="91"/>
      <c r="F6330" s="91" t="s">
        <v>28425</v>
      </c>
      <c r="G6330" s="91"/>
    </row>
    <row r="6331">
      <c r="A6331" s="9" t="s">
        <v>248</v>
      </c>
      <c r="B6331" s="18" t="s">
        <v>9851</v>
      </c>
      <c r="C6331" s="9" t="s">
        <v>5067</v>
      </c>
      <c r="D6331" s="91" t="s">
        <v>22734</v>
      </c>
      <c r="E6331" s="91" t="s">
        <v>28451</v>
      </c>
      <c r="F6331" s="91" t="s">
        <v>28452</v>
      </c>
      <c r="G6331" s="91"/>
    </row>
    <row r="6332">
      <c r="A6332" s="9" t="s">
        <v>248</v>
      </c>
      <c r="B6332" s="18" t="s">
        <v>9851</v>
      </c>
      <c r="C6332" s="9" t="s">
        <v>21864</v>
      </c>
      <c r="D6332" s="9" t="s">
        <v>9058</v>
      </c>
      <c r="E6332" s="91" t="s">
        <v>28453</v>
      </c>
      <c r="F6332" s="91" t="s">
        <v>28454</v>
      </c>
      <c r="G6332" s="91"/>
    </row>
    <row r="6333">
      <c r="A6333" s="9" t="s">
        <v>248</v>
      </c>
      <c r="B6333" s="18" t="s">
        <v>249</v>
      </c>
      <c r="C6333" s="9" t="s">
        <v>254</v>
      </c>
      <c r="D6333" s="91" t="s">
        <v>28455</v>
      </c>
      <c r="E6333" s="91"/>
      <c r="F6333" s="91" t="s">
        <v>28425</v>
      </c>
      <c r="G6333" s="91"/>
    </row>
    <row r="6334">
      <c r="A6334" s="9" t="s">
        <v>248</v>
      </c>
      <c r="B6334" s="18" t="s">
        <v>249</v>
      </c>
      <c r="C6334" s="9" t="s">
        <v>254</v>
      </c>
      <c r="D6334" s="91" t="s">
        <v>28456</v>
      </c>
      <c r="E6334" s="91"/>
      <c r="F6334" s="91" t="s">
        <v>28457</v>
      </c>
      <c r="G6334" s="122" t="s">
        <v>1333</v>
      </c>
    </row>
    <row r="6335">
      <c r="A6335" s="9" t="s">
        <v>248</v>
      </c>
      <c r="B6335" s="18" t="s">
        <v>249</v>
      </c>
      <c r="C6335" s="9" t="s">
        <v>254</v>
      </c>
      <c r="D6335" s="91" t="s">
        <v>28458</v>
      </c>
      <c r="E6335" s="91"/>
      <c r="F6335" s="91" t="s">
        <v>28459</v>
      </c>
      <c r="G6335" s="91"/>
    </row>
    <row r="6336">
      <c r="A6336" s="9" t="s">
        <v>248</v>
      </c>
      <c r="B6336" s="18" t="s">
        <v>249</v>
      </c>
      <c r="C6336" s="9" t="s">
        <v>254</v>
      </c>
      <c r="D6336" s="91" t="s">
        <v>7682</v>
      </c>
      <c r="E6336" s="91"/>
      <c r="F6336" s="91" t="s">
        <v>28460</v>
      </c>
      <c r="G6336" s="91"/>
    </row>
    <row r="6337">
      <c r="A6337" s="9" t="s">
        <v>248</v>
      </c>
      <c r="B6337" s="18" t="s">
        <v>249</v>
      </c>
      <c r="C6337" s="9" t="s">
        <v>254</v>
      </c>
      <c r="D6337" s="91" t="s">
        <v>290</v>
      </c>
      <c r="E6337" s="91"/>
      <c r="F6337" s="91" t="s">
        <v>28433</v>
      </c>
      <c r="G6337" s="91"/>
    </row>
    <row r="6338">
      <c r="A6338" s="9" t="s">
        <v>248</v>
      </c>
      <c r="B6338" s="18" t="s">
        <v>249</v>
      </c>
      <c r="C6338" s="9" t="s">
        <v>254</v>
      </c>
      <c r="D6338" s="91" t="s">
        <v>28461</v>
      </c>
      <c r="E6338" s="91"/>
      <c r="F6338" s="91" t="s">
        <v>28433</v>
      </c>
      <c r="G6338" s="91"/>
    </row>
    <row r="6339">
      <c r="A6339" s="9" t="s">
        <v>248</v>
      </c>
      <c r="B6339" s="18" t="s">
        <v>249</v>
      </c>
      <c r="C6339" s="9" t="s">
        <v>254</v>
      </c>
      <c r="D6339" s="91" t="s">
        <v>28462</v>
      </c>
      <c r="E6339" s="91"/>
      <c r="F6339" s="91" t="s">
        <v>28422</v>
      </c>
      <c r="G6339" s="91"/>
    </row>
    <row r="6340">
      <c r="A6340" s="9" t="s">
        <v>248</v>
      </c>
      <c r="B6340" s="18" t="s">
        <v>249</v>
      </c>
      <c r="C6340" s="9" t="s">
        <v>299</v>
      </c>
      <c r="D6340" s="91" t="s">
        <v>4515</v>
      </c>
      <c r="E6340" s="91" t="s">
        <v>28463</v>
      </c>
      <c r="F6340" s="91" t="s">
        <v>28450</v>
      </c>
      <c r="G6340" s="91"/>
    </row>
    <row r="6341">
      <c r="A6341" s="9" t="s">
        <v>248</v>
      </c>
      <c r="B6341" s="18" t="s">
        <v>9856</v>
      </c>
      <c r="C6341" s="9" t="s">
        <v>4581</v>
      </c>
      <c r="D6341" s="91" t="s">
        <v>28464</v>
      </c>
      <c r="E6341" s="91"/>
      <c r="F6341" s="91" t="s">
        <v>4217</v>
      </c>
      <c r="G6341" s="122" t="s">
        <v>28465</v>
      </c>
    </row>
    <row r="6342">
      <c r="A6342" s="9" t="s">
        <v>248</v>
      </c>
      <c r="B6342" s="18" t="s">
        <v>9856</v>
      </c>
      <c r="C6342" s="9" t="s">
        <v>4581</v>
      </c>
      <c r="D6342" s="91" t="s">
        <v>14513</v>
      </c>
      <c r="E6342" s="91"/>
      <c r="F6342" s="91" t="s">
        <v>4812</v>
      </c>
      <c r="G6342" s="91"/>
    </row>
    <row r="6343">
      <c r="A6343" s="9" t="s">
        <v>248</v>
      </c>
      <c r="B6343" s="18" t="s">
        <v>4580</v>
      </c>
      <c r="C6343" s="9" t="s">
        <v>4581</v>
      </c>
      <c r="D6343" s="91" t="s">
        <v>28398</v>
      </c>
      <c r="E6343" s="91"/>
      <c r="F6343" s="91" t="s">
        <v>28450</v>
      </c>
      <c r="G6343" s="91"/>
    </row>
    <row r="6344">
      <c r="A6344" s="9" t="s">
        <v>248</v>
      </c>
      <c r="B6344" s="18" t="s">
        <v>4580</v>
      </c>
      <c r="C6344" s="9" t="s">
        <v>4581</v>
      </c>
      <c r="D6344" s="91" t="s">
        <v>28466</v>
      </c>
      <c r="E6344" s="91"/>
      <c r="F6344" s="91" t="s">
        <v>28452</v>
      </c>
      <c r="G6344" s="91"/>
    </row>
    <row r="6345">
      <c r="A6345" s="9" t="s">
        <v>248</v>
      </c>
      <c r="B6345" s="18" t="s">
        <v>4580</v>
      </c>
      <c r="C6345" s="9" t="s">
        <v>4581</v>
      </c>
      <c r="D6345" s="91" t="s">
        <v>28467</v>
      </c>
      <c r="E6345" s="91"/>
      <c r="F6345" s="91" t="s">
        <v>28437</v>
      </c>
      <c r="G6345" s="91"/>
    </row>
    <row r="6346">
      <c r="A6346" s="9" t="s">
        <v>248</v>
      </c>
      <c r="B6346" s="18" t="s">
        <v>4580</v>
      </c>
      <c r="C6346" s="9" t="s">
        <v>4581</v>
      </c>
      <c r="D6346" s="91" t="s">
        <v>28468</v>
      </c>
      <c r="E6346" s="91"/>
      <c r="F6346" s="91" t="s">
        <v>25595</v>
      </c>
      <c r="G6346" s="91"/>
    </row>
    <row r="6347">
      <c r="A6347" s="9" t="s">
        <v>248</v>
      </c>
      <c r="B6347" s="18" t="s">
        <v>9484</v>
      </c>
      <c r="C6347" s="9" t="s">
        <v>4581</v>
      </c>
      <c r="D6347" s="91" t="s">
        <v>28469</v>
      </c>
      <c r="E6347" s="91"/>
      <c r="F6347" s="91" t="s">
        <v>28459</v>
      </c>
      <c r="G6347" s="91"/>
    </row>
    <row r="6348">
      <c r="A6348" s="9" t="s">
        <v>248</v>
      </c>
      <c r="B6348" s="18" t="s">
        <v>9484</v>
      </c>
      <c r="C6348" s="9" t="s">
        <v>4581</v>
      </c>
      <c r="D6348" s="91" t="s">
        <v>28470</v>
      </c>
      <c r="E6348" s="91"/>
      <c r="F6348" s="91" t="s">
        <v>28459</v>
      </c>
      <c r="G6348" s="91"/>
    </row>
    <row r="6349">
      <c r="A6349" s="9" t="s">
        <v>248</v>
      </c>
      <c r="B6349" s="18" t="s">
        <v>9484</v>
      </c>
      <c r="C6349" s="9" t="s">
        <v>28471</v>
      </c>
      <c r="D6349" s="91" t="s">
        <v>9486</v>
      </c>
      <c r="E6349" s="91"/>
      <c r="F6349" s="91" t="s">
        <v>28459</v>
      </c>
      <c r="G6349" s="91"/>
    </row>
    <row r="6350">
      <c r="A6350" s="9" t="s">
        <v>248</v>
      </c>
      <c r="B6350" s="18" t="s">
        <v>10537</v>
      </c>
      <c r="C6350" s="9" t="s">
        <v>4581</v>
      </c>
      <c r="D6350" s="91" t="s">
        <v>28472</v>
      </c>
      <c r="E6350" s="91" t="s">
        <v>28473</v>
      </c>
      <c r="F6350" s="91" t="s">
        <v>28450</v>
      </c>
      <c r="G6350" s="91"/>
    </row>
    <row r="6351">
      <c r="A6351" s="9" t="s">
        <v>248</v>
      </c>
      <c r="B6351" s="18" t="s">
        <v>10537</v>
      </c>
      <c r="C6351" s="9" t="s">
        <v>4581</v>
      </c>
      <c r="D6351" s="91" t="s">
        <v>10541</v>
      </c>
      <c r="E6351" s="91"/>
      <c r="F6351" s="91" t="s">
        <v>28474</v>
      </c>
      <c r="G6351" s="91"/>
    </row>
    <row r="6352">
      <c r="A6352" s="9" t="s">
        <v>248</v>
      </c>
      <c r="B6352" s="18" t="s">
        <v>10537</v>
      </c>
      <c r="C6352" s="9" t="s">
        <v>28471</v>
      </c>
      <c r="D6352" s="91" t="s">
        <v>28475</v>
      </c>
      <c r="E6352" s="91" t="s">
        <v>13107</v>
      </c>
      <c r="F6352" s="91" t="s">
        <v>28422</v>
      </c>
      <c r="G6352" s="91"/>
    </row>
    <row r="6353">
      <c r="A6353" s="9" t="s">
        <v>988</v>
      </c>
      <c r="B6353" s="31" t="s">
        <v>6513</v>
      </c>
      <c r="C6353" s="9" t="s">
        <v>28476</v>
      </c>
      <c r="D6353" s="91" t="s">
        <v>28477</v>
      </c>
      <c r="E6353" s="91" t="s">
        <v>25148</v>
      </c>
      <c r="F6353" s="91" t="s">
        <v>28478</v>
      </c>
      <c r="G6353" s="91"/>
    </row>
    <row r="6354">
      <c r="A6354" s="9" t="s">
        <v>988</v>
      </c>
      <c r="B6354" s="18" t="s">
        <v>4377</v>
      </c>
      <c r="C6354" s="9" t="s">
        <v>28479</v>
      </c>
      <c r="D6354" s="91" t="s">
        <v>28480</v>
      </c>
      <c r="E6354" s="91" t="s">
        <v>28481</v>
      </c>
      <c r="F6354" s="91" t="s">
        <v>28482</v>
      </c>
      <c r="G6354" s="91"/>
    </row>
    <row r="6355">
      <c r="A6355" s="9" t="s">
        <v>988</v>
      </c>
      <c r="B6355" s="18" t="s">
        <v>28483</v>
      </c>
      <c r="C6355" s="91" t="s">
        <v>28484</v>
      </c>
      <c r="D6355" s="9" t="s">
        <v>28485</v>
      </c>
      <c r="E6355" s="91" t="s">
        <v>28486</v>
      </c>
      <c r="F6355" s="91" t="s">
        <v>28487</v>
      </c>
      <c r="G6355" s="91"/>
    </row>
    <row r="6356">
      <c r="A6356" s="9" t="s">
        <v>988</v>
      </c>
      <c r="B6356" s="18" t="s">
        <v>28483</v>
      </c>
      <c r="C6356" s="91" t="s">
        <v>28488</v>
      </c>
      <c r="D6356" s="9" t="s">
        <v>28485</v>
      </c>
      <c r="E6356" s="91" t="s">
        <v>28486</v>
      </c>
      <c r="F6356" s="91" t="s">
        <v>28487</v>
      </c>
      <c r="G6356" s="91"/>
    </row>
    <row r="6357">
      <c r="A6357" s="9" t="s">
        <v>988</v>
      </c>
      <c r="B6357" s="18" t="s">
        <v>28483</v>
      </c>
      <c r="C6357" s="91" t="s">
        <v>28489</v>
      </c>
      <c r="D6357" s="9" t="s">
        <v>28485</v>
      </c>
      <c r="E6357" s="91" t="s">
        <v>28486</v>
      </c>
      <c r="F6357" s="91" t="s">
        <v>28487</v>
      </c>
      <c r="G6357" s="91"/>
    </row>
    <row r="6358">
      <c r="A6358" s="9" t="s">
        <v>5679</v>
      </c>
      <c r="B6358" s="18" t="s">
        <v>19913</v>
      </c>
      <c r="C6358" s="9" t="s">
        <v>28490</v>
      </c>
      <c r="D6358" s="91" t="s">
        <v>13515</v>
      </c>
      <c r="E6358" s="91"/>
      <c r="F6358" s="91" t="s">
        <v>5898</v>
      </c>
      <c r="G6358" s="91"/>
    </row>
    <row r="6359">
      <c r="A6359" s="9" t="s">
        <v>5679</v>
      </c>
      <c r="B6359" s="18" t="s">
        <v>19913</v>
      </c>
      <c r="C6359" s="9" t="s">
        <v>28491</v>
      </c>
      <c r="D6359" s="91" t="s">
        <v>15280</v>
      </c>
      <c r="E6359" s="91"/>
      <c r="F6359" s="91" t="s">
        <v>28492</v>
      </c>
      <c r="G6359" s="91"/>
    </row>
    <row r="6360">
      <c r="A6360" s="9" t="s">
        <v>5679</v>
      </c>
      <c r="B6360" s="18" t="s">
        <v>19913</v>
      </c>
      <c r="C6360" s="9" t="s">
        <v>28491</v>
      </c>
      <c r="D6360" s="91" t="s">
        <v>16156</v>
      </c>
      <c r="E6360" s="91"/>
      <c r="F6360" s="91" t="s">
        <v>28492</v>
      </c>
      <c r="G6360" s="91"/>
    </row>
    <row r="6361">
      <c r="A6361" s="9" t="s">
        <v>5679</v>
      </c>
      <c r="B6361" s="18" t="s">
        <v>19913</v>
      </c>
      <c r="C6361" s="9" t="s">
        <v>28493</v>
      </c>
      <c r="D6361" s="91" t="s">
        <v>13517</v>
      </c>
      <c r="E6361" s="91" t="s">
        <v>28494</v>
      </c>
      <c r="F6361" s="91" t="s">
        <v>5898</v>
      </c>
      <c r="G6361" s="91"/>
    </row>
    <row r="6362">
      <c r="A6362" s="9" t="s">
        <v>5679</v>
      </c>
      <c r="B6362" s="18" t="s">
        <v>19913</v>
      </c>
      <c r="C6362" s="9" t="s">
        <v>28495</v>
      </c>
      <c r="D6362" s="91" t="s">
        <v>1190</v>
      </c>
      <c r="E6362" s="91"/>
      <c r="F6362" s="91" t="s">
        <v>28492</v>
      </c>
      <c r="G6362" s="91"/>
    </row>
    <row r="6363">
      <c r="A6363" s="9" t="s">
        <v>5679</v>
      </c>
      <c r="B6363" s="18" t="s">
        <v>19913</v>
      </c>
      <c r="C6363" s="9" t="s">
        <v>28496</v>
      </c>
      <c r="D6363" s="91" t="s">
        <v>1190</v>
      </c>
      <c r="E6363" s="91"/>
      <c r="F6363" s="91" t="s">
        <v>28452</v>
      </c>
      <c r="G6363" s="91"/>
    </row>
    <row r="6364">
      <c r="A6364" s="9" t="s">
        <v>5679</v>
      </c>
      <c r="B6364" s="18" t="s">
        <v>19913</v>
      </c>
      <c r="C6364" s="9" t="s">
        <v>28496</v>
      </c>
      <c r="D6364" s="91" t="s">
        <v>15017</v>
      </c>
      <c r="E6364" s="91"/>
      <c r="F6364" s="91" t="s">
        <v>28492</v>
      </c>
      <c r="G6364" s="91"/>
    </row>
    <row r="6365">
      <c r="A6365" s="9" t="s">
        <v>5679</v>
      </c>
      <c r="B6365" s="18" t="s">
        <v>19913</v>
      </c>
      <c r="C6365" s="9" t="s">
        <v>28497</v>
      </c>
      <c r="D6365" s="91" t="s">
        <v>15290</v>
      </c>
      <c r="E6365" s="91"/>
      <c r="F6365" s="91" t="s">
        <v>28437</v>
      </c>
      <c r="G6365" s="91"/>
    </row>
    <row r="6366">
      <c r="A6366" s="9" t="s">
        <v>5679</v>
      </c>
      <c r="B6366" s="18" t="s">
        <v>19913</v>
      </c>
      <c r="C6366" s="9" t="s">
        <v>28498</v>
      </c>
      <c r="D6366" s="91" t="s">
        <v>25990</v>
      </c>
      <c r="E6366" s="91"/>
      <c r="F6366" s="91" t="s">
        <v>28452</v>
      </c>
      <c r="G6366" s="91"/>
    </row>
    <row r="6367">
      <c r="A6367" s="9" t="s">
        <v>1035</v>
      </c>
      <c r="B6367" s="18" t="s">
        <v>16800</v>
      </c>
      <c r="C6367" s="9" t="s">
        <v>28499</v>
      </c>
      <c r="D6367" s="91" t="s">
        <v>22066</v>
      </c>
      <c r="E6367" s="91"/>
      <c r="F6367" s="91" t="s">
        <v>28452</v>
      </c>
      <c r="G6367" s="122" t="s">
        <v>1333</v>
      </c>
    </row>
    <row r="6368">
      <c r="A6368" s="9" t="s">
        <v>234</v>
      </c>
      <c r="B6368" s="18" t="s">
        <v>1115</v>
      </c>
      <c r="C6368" s="9" t="s">
        <v>28500</v>
      </c>
      <c r="D6368" s="91" t="s">
        <v>19923</v>
      </c>
      <c r="E6368" s="91"/>
      <c r="F6368" s="91" t="s">
        <v>4217</v>
      </c>
      <c r="G6368" s="91"/>
    </row>
    <row r="6369">
      <c r="A6369" s="67" t="s">
        <v>366</v>
      </c>
    </row>
    <row r="6370">
      <c r="A6370" s="9" t="s">
        <v>316</v>
      </c>
      <c r="B6370" s="18" t="s">
        <v>368</v>
      </c>
      <c r="C6370" s="9"/>
      <c r="D6370" s="91"/>
      <c r="E6370" s="91"/>
      <c r="F6370" s="91"/>
      <c r="G6370" s="91"/>
    </row>
    <row r="6371">
      <c r="A6371" s="9" t="s">
        <v>230</v>
      </c>
      <c r="B6371" s="18" t="s">
        <v>12701</v>
      </c>
      <c r="C6371" s="9"/>
      <c r="D6371" s="91"/>
      <c r="E6371" s="91"/>
      <c r="F6371" s="91"/>
      <c r="G6371" s="91"/>
    </row>
    <row r="6372">
      <c r="A6372" s="9" t="s">
        <v>6685</v>
      </c>
      <c r="B6372" s="18" t="s">
        <v>28501</v>
      </c>
      <c r="C6372" s="91"/>
      <c r="D6372" s="91"/>
      <c r="E6372" s="91" t="s">
        <v>24234</v>
      </c>
      <c r="F6372" s="91" t="s">
        <v>28502</v>
      </c>
      <c r="G6372" s="91"/>
    </row>
    <row r="6373">
      <c r="A6373" s="9" t="s">
        <v>6685</v>
      </c>
      <c r="B6373" s="18" t="s">
        <v>28501</v>
      </c>
      <c r="C6373" s="91"/>
      <c r="D6373" s="91"/>
      <c r="E6373" s="91" t="s">
        <v>28503</v>
      </c>
      <c r="F6373" s="91" t="s">
        <v>28504</v>
      </c>
      <c r="G6373" s="91"/>
    </row>
    <row r="6374">
      <c r="A6374" s="9" t="s">
        <v>6685</v>
      </c>
      <c r="B6374" s="18" t="s">
        <v>28501</v>
      </c>
      <c r="C6374" s="9"/>
      <c r="D6374" s="91"/>
      <c r="E6374" s="91" t="s">
        <v>28505</v>
      </c>
      <c r="F6374" s="91" t="s">
        <v>5898</v>
      </c>
      <c r="G6374" s="91"/>
    </row>
    <row r="6375">
      <c r="A6375" s="9" t="s">
        <v>6685</v>
      </c>
      <c r="B6375" s="18" t="s">
        <v>28501</v>
      </c>
      <c r="C6375" s="9"/>
      <c r="D6375" s="91"/>
      <c r="E6375" s="91" t="s">
        <v>28506</v>
      </c>
      <c r="F6375" s="91" t="s">
        <v>25595</v>
      </c>
      <c r="G6375" s="91"/>
    </row>
    <row r="6376">
      <c r="A6376" s="9" t="s">
        <v>248</v>
      </c>
      <c r="B6376" s="18" t="s">
        <v>4580</v>
      </c>
      <c r="C6376" s="9" t="s">
        <v>4581</v>
      </c>
      <c r="D6376" s="91" t="s">
        <v>368</v>
      </c>
      <c r="E6376" s="91" t="s">
        <v>28507</v>
      </c>
      <c r="F6376" s="91" t="s">
        <v>28450</v>
      </c>
      <c r="G6376" s="91"/>
    </row>
    <row r="6377">
      <c r="A6377" s="9" t="s">
        <v>566</v>
      </c>
      <c r="B6377" s="18" t="s">
        <v>368</v>
      </c>
      <c r="C6377" s="9"/>
      <c r="D6377" s="91"/>
      <c r="E6377" s="91"/>
      <c r="F6377" s="91"/>
      <c r="G6377" s="91"/>
    </row>
    <row r="6378">
      <c r="A6378" s="9" t="s">
        <v>234</v>
      </c>
      <c r="B6378" s="18" t="s">
        <v>368</v>
      </c>
      <c r="C6378" s="9"/>
      <c r="D6378" s="91"/>
      <c r="E6378" s="91" t="s">
        <v>28508</v>
      </c>
      <c r="F6378" s="91" t="s">
        <v>28509</v>
      </c>
      <c r="G6378" s="91"/>
    </row>
    <row r="6379">
      <c r="A6379" s="9" t="s">
        <v>28510</v>
      </c>
      <c r="B6379" s="18" t="s">
        <v>368</v>
      </c>
      <c r="C6379" s="9"/>
      <c r="D6379" s="91"/>
      <c r="E6379" s="91" t="s">
        <v>28511</v>
      </c>
      <c r="F6379" s="91" t="s">
        <v>28412</v>
      </c>
      <c r="G6379" s="91"/>
    </row>
    <row r="6380">
      <c r="A6380" s="9" t="s">
        <v>28510</v>
      </c>
      <c r="B6380" s="18" t="s">
        <v>368</v>
      </c>
      <c r="C6380" s="9"/>
      <c r="D6380" s="91"/>
      <c r="E6380" s="91" t="s">
        <v>28511</v>
      </c>
      <c r="F6380" s="91" t="s">
        <v>4667</v>
      </c>
      <c r="G6380" s="91"/>
    </row>
    <row r="6381">
      <c r="A6381" s="9" t="s">
        <v>28510</v>
      </c>
      <c r="B6381" s="18" t="s">
        <v>368</v>
      </c>
      <c r="C6381" s="9"/>
      <c r="D6381" s="91"/>
      <c r="E6381" s="91" t="s">
        <v>28511</v>
      </c>
      <c r="F6381" s="91" t="s">
        <v>28512</v>
      </c>
      <c r="G6381" s="91"/>
    </row>
    <row r="6382">
      <c r="A6382" s="9" t="s">
        <v>28513</v>
      </c>
      <c r="B6382" s="18" t="s">
        <v>368</v>
      </c>
      <c r="C6382" s="9"/>
      <c r="D6382" s="91"/>
      <c r="E6382" s="91" t="s">
        <v>28514</v>
      </c>
      <c r="F6382" s="91" t="s">
        <v>4217</v>
      </c>
      <c r="G6382" s="91"/>
    </row>
    <row r="6383">
      <c r="A6383" s="9" t="s">
        <v>368</v>
      </c>
      <c r="B6383" s="18" t="s">
        <v>368</v>
      </c>
      <c r="C6383" s="9"/>
      <c r="D6383" s="91"/>
      <c r="E6383" s="91" t="s">
        <v>28515</v>
      </c>
      <c r="F6383" s="91" t="s">
        <v>28516</v>
      </c>
      <c r="G6383" s="91"/>
    </row>
    <row r="6384">
      <c r="A6384" s="9" t="s">
        <v>368</v>
      </c>
      <c r="B6384" s="18" t="s">
        <v>368</v>
      </c>
      <c r="C6384" s="9"/>
      <c r="D6384" s="91"/>
      <c r="E6384" s="91" t="s">
        <v>28517</v>
      </c>
      <c r="F6384" s="91" t="s">
        <v>28518</v>
      </c>
      <c r="G6384" s="91"/>
    </row>
    <row r="6385">
      <c r="A6385" s="1" t="s">
        <v>28519</v>
      </c>
    </row>
    <row r="6386">
      <c r="A6386" s="14" t="s">
        <v>316</v>
      </c>
      <c r="B6386" s="31" t="s">
        <v>6023</v>
      </c>
      <c r="C6386" s="43" t="s">
        <v>28520</v>
      </c>
      <c r="D6386" s="43" t="s">
        <v>28521</v>
      </c>
      <c r="E6386" s="84"/>
      <c r="F6386" s="43" t="s">
        <v>28522</v>
      </c>
      <c r="G6386" s="84"/>
    </row>
    <row r="6387">
      <c r="A6387" s="14" t="s">
        <v>5016</v>
      </c>
      <c r="B6387" s="31" t="s">
        <v>13374</v>
      </c>
      <c r="C6387" s="43" t="s">
        <v>13379</v>
      </c>
      <c r="D6387" s="43" t="s">
        <v>12509</v>
      </c>
      <c r="E6387" s="43" t="s">
        <v>12310</v>
      </c>
      <c r="F6387" s="43" t="s">
        <v>28522</v>
      </c>
      <c r="G6387" s="84"/>
    </row>
    <row r="6388">
      <c r="A6388" s="14" t="s">
        <v>5016</v>
      </c>
      <c r="B6388" s="31" t="s">
        <v>13374</v>
      </c>
      <c r="C6388" s="43" t="s">
        <v>13383</v>
      </c>
      <c r="D6388" s="43" t="s">
        <v>1190</v>
      </c>
      <c r="E6388" s="43" t="s">
        <v>28523</v>
      </c>
      <c r="F6388" s="43" t="s">
        <v>28522</v>
      </c>
      <c r="G6388" s="84"/>
    </row>
    <row r="6389">
      <c r="A6389" s="190" t="s">
        <v>28524</v>
      </c>
    </row>
    <row r="6390">
      <c r="A6390" s="14" t="s">
        <v>316</v>
      </c>
      <c r="B6390" s="31" t="s">
        <v>5026</v>
      </c>
      <c r="C6390" s="9" t="s">
        <v>368</v>
      </c>
      <c r="D6390" s="91"/>
      <c r="E6390" s="43"/>
      <c r="F6390" s="43"/>
      <c r="G6390" s="138"/>
    </row>
    <row r="6391">
      <c r="A6391" s="14" t="s">
        <v>248</v>
      </c>
      <c r="B6391" s="31" t="s">
        <v>249</v>
      </c>
      <c r="C6391" s="9" t="s">
        <v>254</v>
      </c>
      <c r="D6391" s="91" t="s">
        <v>10748</v>
      </c>
      <c r="E6391" s="43"/>
      <c r="F6391" s="43" t="s">
        <v>28525</v>
      </c>
      <c r="G6391" s="138"/>
    </row>
    <row r="6392">
      <c r="A6392" s="14" t="s">
        <v>248</v>
      </c>
      <c r="B6392" s="31" t="s">
        <v>9856</v>
      </c>
      <c r="C6392" s="14" t="s">
        <v>4581</v>
      </c>
      <c r="D6392" s="43" t="s">
        <v>28526</v>
      </c>
      <c r="E6392" s="43"/>
      <c r="F6392" s="43" t="s">
        <v>28525</v>
      </c>
      <c r="G6392" s="138"/>
    </row>
    <row r="6393">
      <c r="A6393" s="14" t="s">
        <v>988</v>
      </c>
      <c r="B6393" s="31" t="s">
        <v>6513</v>
      </c>
      <c r="C6393" s="14" t="s">
        <v>24136</v>
      </c>
      <c r="D6393" s="43" t="s">
        <v>24137</v>
      </c>
      <c r="E6393" s="43" t="s">
        <v>28527</v>
      </c>
      <c r="F6393" s="43" t="s">
        <v>28525</v>
      </c>
      <c r="G6393" s="138"/>
    </row>
    <row r="6394">
      <c r="A6394" s="14" t="s">
        <v>988</v>
      </c>
      <c r="B6394" s="31" t="s">
        <v>6513</v>
      </c>
      <c r="C6394" s="14" t="s">
        <v>28528</v>
      </c>
      <c r="D6394" s="43" t="s">
        <v>24137</v>
      </c>
      <c r="E6394" s="43" t="s">
        <v>28529</v>
      </c>
      <c r="F6394" s="43" t="s">
        <v>28525</v>
      </c>
      <c r="G6394" s="138"/>
    </row>
    <row r="6395">
      <c r="A6395" s="14" t="s">
        <v>988</v>
      </c>
      <c r="B6395" s="31" t="s">
        <v>6513</v>
      </c>
      <c r="C6395" s="14" t="s">
        <v>28530</v>
      </c>
      <c r="D6395" s="43" t="s">
        <v>24137</v>
      </c>
      <c r="E6395" s="43" t="s">
        <v>28531</v>
      </c>
      <c r="F6395" s="43" t="s">
        <v>28525</v>
      </c>
      <c r="G6395" s="138"/>
    </row>
    <row r="6396">
      <c r="A6396" s="1" t="s">
        <v>28532</v>
      </c>
    </row>
    <row r="6397">
      <c r="A6397" s="9" t="s">
        <v>316</v>
      </c>
      <c r="B6397" s="18" t="s">
        <v>4517</v>
      </c>
      <c r="C6397" s="9" t="s">
        <v>7779</v>
      </c>
      <c r="D6397" s="91"/>
      <c r="E6397" s="91" t="s">
        <v>28533</v>
      </c>
      <c r="F6397" s="43"/>
      <c r="G6397" s="43"/>
    </row>
    <row r="6398">
      <c r="A6398" s="9" t="s">
        <v>6685</v>
      </c>
      <c r="B6398" s="18" t="s">
        <v>28434</v>
      </c>
      <c r="C6398" s="9" t="s">
        <v>28445</v>
      </c>
      <c r="D6398" s="91" t="s">
        <v>28446</v>
      </c>
      <c r="E6398" s="84"/>
      <c r="F6398" s="43"/>
      <c r="G6398" s="43"/>
    </row>
    <row r="6399">
      <c r="A6399" s="14" t="s">
        <v>248</v>
      </c>
      <c r="B6399" s="31" t="s">
        <v>9851</v>
      </c>
      <c r="C6399" s="14" t="s">
        <v>28534</v>
      </c>
      <c r="D6399" s="43" t="s">
        <v>13076</v>
      </c>
      <c r="E6399" s="84"/>
      <c r="F6399" s="43"/>
      <c r="G6399" s="43"/>
    </row>
    <row r="6400">
      <c r="A6400" s="14" t="s">
        <v>248</v>
      </c>
      <c r="B6400" s="31" t="s">
        <v>4580</v>
      </c>
      <c r="C6400" s="14" t="s">
        <v>4581</v>
      </c>
      <c r="D6400" s="43" t="s">
        <v>28398</v>
      </c>
      <c r="E6400" s="84"/>
      <c r="F6400" s="43" t="s">
        <v>28535</v>
      </c>
      <c r="G6400" s="43"/>
    </row>
    <row r="6401">
      <c r="A6401" s="67" t="s">
        <v>366</v>
      </c>
    </row>
    <row r="6402">
      <c r="A6402" s="14" t="s">
        <v>1035</v>
      </c>
      <c r="B6402" s="18" t="s">
        <v>368</v>
      </c>
      <c r="C6402" s="14"/>
      <c r="D6402" s="43"/>
      <c r="E6402" s="84"/>
      <c r="F6402" s="43"/>
      <c r="G6402" s="43"/>
    </row>
    <row r="6403">
      <c r="A6403" s="1" t="s">
        <v>28536</v>
      </c>
    </row>
    <row r="6404">
      <c r="A6404" s="14" t="s">
        <v>10828</v>
      </c>
      <c r="B6404" s="31" t="s">
        <v>20374</v>
      </c>
      <c r="C6404" s="91" t="s">
        <v>28537</v>
      </c>
      <c r="D6404" s="91" t="s">
        <v>19915</v>
      </c>
      <c r="E6404" s="43"/>
      <c r="F6404" s="43" t="s">
        <v>28538</v>
      </c>
      <c r="G6404" s="43"/>
    </row>
    <row r="6405">
      <c r="A6405" s="14" t="s">
        <v>3280</v>
      </c>
      <c r="B6405" s="31" t="s">
        <v>15440</v>
      </c>
      <c r="C6405" s="14"/>
      <c r="D6405" s="43"/>
      <c r="E6405" s="43"/>
      <c r="F6405" s="43" t="s">
        <v>5888</v>
      </c>
      <c r="G6405" s="43"/>
    </row>
    <row r="6406">
      <c r="A6406" s="14" t="s">
        <v>234</v>
      </c>
      <c r="B6406" s="31" t="s">
        <v>1115</v>
      </c>
      <c r="C6406" s="14" t="s">
        <v>28539</v>
      </c>
      <c r="D6406" s="43" t="s">
        <v>28540</v>
      </c>
      <c r="E6406" s="43"/>
      <c r="F6406" s="43" t="s">
        <v>5888</v>
      </c>
      <c r="G6406" s="43"/>
    </row>
    <row r="6407">
      <c r="A6407" s="14" t="s">
        <v>234</v>
      </c>
      <c r="B6407" s="31" t="s">
        <v>1115</v>
      </c>
      <c r="C6407" s="14" t="s">
        <v>28539</v>
      </c>
      <c r="D6407" s="43" t="s">
        <v>28541</v>
      </c>
      <c r="E6407" s="43"/>
      <c r="F6407" s="43" t="s">
        <v>5888</v>
      </c>
      <c r="G6407" s="43"/>
    </row>
    <row r="6408">
      <c r="A6408" s="14" t="s">
        <v>234</v>
      </c>
      <c r="B6408" s="31" t="s">
        <v>1115</v>
      </c>
      <c r="C6408" s="14" t="s">
        <v>13648</v>
      </c>
      <c r="D6408" s="43" t="s">
        <v>13649</v>
      </c>
      <c r="E6408" s="43" t="s">
        <v>28542</v>
      </c>
      <c r="F6408" s="43" t="s">
        <v>18531</v>
      </c>
      <c r="G6408" s="43"/>
    </row>
    <row r="6409">
      <c r="A6409" s="14" t="s">
        <v>234</v>
      </c>
      <c r="B6409" s="31" t="s">
        <v>1115</v>
      </c>
      <c r="C6409" s="14" t="s">
        <v>13652</v>
      </c>
      <c r="D6409" s="43" t="s">
        <v>13653</v>
      </c>
      <c r="E6409" s="43" t="s">
        <v>13654</v>
      </c>
      <c r="F6409" s="43" t="s">
        <v>18531</v>
      </c>
      <c r="G6409" s="43"/>
    </row>
    <row r="6410">
      <c r="A6410" s="67" t="s">
        <v>366</v>
      </c>
    </row>
    <row r="6411">
      <c r="A6411" s="14" t="s">
        <v>316</v>
      </c>
      <c r="B6411" s="18" t="s">
        <v>10836</v>
      </c>
      <c r="C6411" s="13"/>
      <c r="D6411" s="84"/>
      <c r="E6411" s="84"/>
      <c r="F6411" s="43" t="s">
        <v>20267</v>
      </c>
      <c r="G6411" s="43"/>
    </row>
    <row r="6412">
      <c r="A6412" s="14" t="s">
        <v>234</v>
      </c>
      <c r="B6412" s="31" t="s">
        <v>1115</v>
      </c>
      <c r="C6412" s="43" t="s">
        <v>10545</v>
      </c>
      <c r="D6412" s="84"/>
      <c r="E6412" s="84"/>
      <c r="F6412" s="43" t="s">
        <v>28543</v>
      </c>
      <c r="G6412" s="43"/>
    </row>
    <row r="6413">
      <c r="A6413" s="14" t="s">
        <v>234</v>
      </c>
      <c r="B6413" s="31" t="s">
        <v>1115</v>
      </c>
      <c r="C6413" s="14" t="s">
        <v>26842</v>
      </c>
      <c r="D6413" s="84"/>
      <c r="E6413" s="84"/>
      <c r="F6413" s="43" t="s">
        <v>356</v>
      </c>
      <c r="G6413" s="43"/>
    </row>
    <row r="6414">
      <c r="A6414" s="14" t="s">
        <v>28544</v>
      </c>
      <c r="B6414" s="18" t="s">
        <v>368</v>
      </c>
      <c r="C6414" s="14"/>
      <c r="D6414" s="43"/>
      <c r="E6414" s="43" t="s">
        <v>28545</v>
      </c>
      <c r="F6414" s="43" t="s">
        <v>5903</v>
      </c>
      <c r="G6414" s="43"/>
    </row>
    <row r="6415">
      <c r="A6415" s="1" t="s">
        <v>28546</v>
      </c>
    </row>
    <row r="6416">
      <c r="A6416" s="14" t="s">
        <v>234</v>
      </c>
      <c r="B6416" s="31" t="s">
        <v>8344</v>
      </c>
      <c r="C6416" s="14" t="s">
        <v>28547</v>
      </c>
      <c r="D6416" s="43" t="s">
        <v>14616</v>
      </c>
      <c r="E6416" s="43" t="s">
        <v>28548</v>
      </c>
      <c r="F6416" s="43" t="s">
        <v>28549</v>
      </c>
      <c r="G6416" s="43"/>
    </row>
    <row r="6417">
      <c r="A6417" s="67" t="s">
        <v>366</v>
      </c>
    </row>
    <row r="6418">
      <c r="A6418" s="14" t="s">
        <v>316</v>
      </c>
      <c r="B6418" s="31" t="s">
        <v>6023</v>
      </c>
      <c r="C6418" s="13"/>
      <c r="D6418" s="84"/>
      <c r="E6418" s="43" t="s">
        <v>28550</v>
      </c>
      <c r="F6418" s="43" t="s">
        <v>28551</v>
      </c>
      <c r="G6418" s="43"/>
    </row>
    <row r="6419">
      <c r="A6419" s="14" t="s">
        <v>248</v>
      </c>
      <c r="B6419" s="31" t="s">
        <v>368</v>
      </c>
      <c r="C6419" s="14"/>
      <c r="D6419" s="43"/>
      <c r="E6419" s="43" t="s">
        <v>28552</v>
      </c>
      <c r="F6419" s="43" t="s">
        <v>1401</v>
      </c>
      <c r="G6419" s="43"/>
    </row>
    <row r="6420">
      <c r="A6420" s="1" t="s">
        <v>28553</v>
      </c>
    </row>
    <row r="6421">
      <c r="A6421" s="740" t="s">
        <v>28554</v>
      </c>
      <c r="B6421" s="488" t="s">
        <v>28555</v>
      </c>
      <c r="C6421" s="9"/>
      <c r="D6421" s="9" t="s">
        <v>25990</v>
      </c>
      <c r="E6421" s="9" t="s">
        <v>28556</v>
      </c>
      <c r="F6421" s="89" t="s">
        <v>28557</v>
      </c>
      <c r="G6421" s="89"/>
    </row>
    <row r="6422">
      <c r="A6422" s="740" t="s">
        <v>316</v>
      </c>
      <c r="B6422" s="488" t="s">
        <v>11414</v>
      </c>
      <c r="C6422" s="9" t="s">
        <v>28558</v>
      </c>
      <c r="D6422" s="9" t="s">
        <v>28559</v>
      </c>
      <c r="E6422" s="9"/>
      <c r="F6422" s="89" t="s">
        <v>28560</v>
      </c>
      <c r="G6422" s="89"/>
    </row>
    <row r="6423">
      <c r="A6423" s="740" t="s">
        <v>316</v>
      </c>
      <c r="B6423" s="488" t="s">
        <v>11414</v>
      </c>
      <c r="C6423" s="9" t="s">
        <v>28558</v>
      </c>
      <c r="D6423" s="9" t="s">
        <v>28561</v>
      </c>
      <c r="E6423" s="9"/>
      <c r="F6423" s="89" t="s">
        <v>28560</v>
      </c>
      <c r="G6423" s="89"/>
    </row>
    <row r="6424">
      <c r="A6424" s="740" t="s">
        <v>316</v>
      </c>
      <c r="B6424" s="488" t="s">
        <v>11414</v>
      </c>
      <c r="C6424" s="9" t="s">
        <v>13467</v>
      </c>
      <c r="D6424" s="9" t="s">
        <v>28562</v>
      </c>
      <c r="E6424" s="9"/>
      <c r="F6424" s="89" t="s">
        <v>28563</v>
      </c>
      <c r="G6424" s="89"/>
    </row>
    <row r="6425">
      <c r="A6425" s="740" t="s">
        <v>316</v>
      </c>
      <c r="B6425" s="488" t="s">
        <v>11414</v>
      </c>
      <c r="C6425" s="9" t="s">
        <v>26127</v>
      </c>
      <c r="D6425" s="9" t="s">
        <v>26128</v>
      </c>
      <c r="E6425" s="9"/>
      <c r="F6425" s="89" t="s">
        <v>28564</v>
      </c>
      <c r="G6425" s="89"/>
    </row>
    <row r="6426">
      <c r="A6426" s="740" t="s">
        <v>316</v>
      </c>
      <c r="B6426" s="488" t="s">
        <v>13301</v>
      </c>
      <c r="C6426" s="9" t="s">
        <v>28565</v>
      </c>
      <c r="D6426" s="9" t="s">
        <v>28566</v>
      </c>
      <c r="E6426" s="9" t="s">
        <v>28567</v>
      </c>
      <c r="F6426" s="89" t="s">
        <v>28563</v>
      </c>
      <c r="G6426" s="89"/>
    </row>
    <row r="6427">
      <c r="A6427" s="740" t="s">
        <v>316</v>
      </c>
      <c r="B6427" s="488" t="s">
        <v>13301</v>
      </c>
      <c r="C6427" s="9" t="s">
        <v>14718</v>
      </c>
      <c r="D6427" s="89" t="s">
        <v>28568</v>
      </c>
      <c r="E6427" s="9"/>
      <c r="F6427" s="89" t="s">
        <v>28569</v>
      </c>
      <c r="G6427" s="89"/>
    </row>
    <row r="6428">
      <c r="A6428" s="740" t="s">
        <v>316</v>
      </c>
      <c r="B6428" s="488" t="s">
        <v>13301</v>
      </c>
      <c r="C6428" s="9" t="s">
        <v>14718</v>
      </c>
      <c r="D6428" s="89" t="s">
        <v>28570</v>
      </c>
      <c r="E6428" s="9"/>
      <c r="F6428" s="89" t="s">
        <v>28569</v>
      </c>
      <c r="G6428" s="89"/>
    </row>
    <row r="6429">
      <c r="A6429" s="740" t="s">
        <v>316</v>
      </c>
      <c r="B6429" s="488" t="s">
        <v>13301</v>
      </c>
      <c r="C6429" s="9" t="s">
        <v>14718</v>
      </c>
      <c r="D6429" s="89" t="s">
        <v>28571</v>
      </c>
      <c r="E6429" s="9" t="s">
        <v>28572</v>
      </c>
      <c r="F6429" s="89" t="s">
        <v>28569</v>
      </c>
      <c r="G6429" s="89"/>
    </row>
    <row r="6430">
      <c r="A6430" s="740" t="s">
        <v>230</v>
      </c>
      <c r="B6430" s="488" t="s">
        <v>240</v>
      </c>
      <c r="C6430" s="9" t="s">
        <v>244</v>
      </c>
      <c r="D6430" s="89" t="s">
        <v>28573</v>
      </c>
      <c r="E6430" s="9"/>
      <c r="F6430" s="89" t="s">
        <v>28574</v>
      </c>
      <c r="G6430" s="89"/>
    </row>
    <row r="6431">
      <c r="A6431" s="740" t="s">
        <v>230</v>
      </c>
      <c r="B6431" s="488" t="s">
        <v>240</v>
      </c>
      <c r="C6431" s="9" t="s">
        <v>6384</v>
      </c>
      <c r="D6431" s="89" t="s">
        <v>28575</v>
      </c>
      <c r="E6431" s="9"/>
      <c r="F6431" s="196" t="s">
        <v>152</v>
      </c>
      <c r="G6431" s="89"/>
    </row>
    <row r="6432">
      <c r="A6432" s="740" t="s">
        <v>988</v>
      </c>
      <c r="B6432" s="488" t="s">
        <v>6147</v>
      </c>
      <c r="C6432" s="9" t="s">
        <v>13849</v>
      </c>
      <c r="D6432" s="89" t="s">
        <v>13850</v>
      </c>
      <c r="E6432" s="9" t="s">
        <v>13851</v>
      </c>
      <c r="F6432" s="89" t="s">
        <v>28576</v>
      </c>
      <c r="G6432" s="89"/>
    </row>
    <row r="6433">
      <c r="A6433" s="740" t="s">
        <v>234</v>
      </c>
      <c r="B6433" s="488" t="s">
        <v>8344</v>
      </c>
      <c r="C6433" s="9" t="s">
        <v>14738</v>
      </c>
      <c r="D6433" s="89" t="s">
        <v>12312</v>
      </c>
      <c r="E6433" s="9"/>
      <c r="F6433" s="89" t="s">
        <v>28577</v>
      </c>
      <c r="G6433" s="89"/>
    </row>
    <row r="6434">
      <c r="A6434" s="740" t="s">
        <v>234</v>
      </c>
      <c r="B6434" s="488" t="s">
        <v>8344</v>
      </c>
      <c r="C6434" s="9" t="s">
        <v>20152</v>
      </c>
      <c r="D6434" s="89" t="s">
        <v>12312</v>
      </c>
      <c r="E6434" s="9"/>
      <c r="F6434" s="89" t="s">
        <v>28560</v>
      </c>
      <c r="G6434" s="89"/>
    </row>
    <row r="6435">
      <c r="A6435" s="67" t="s">
        <v>366</v>
      </c>
    </row>
    <row r="6436">
      <c r="A6436" s="740" t="s">
        <v>316</v>
      </c>
      <c r="B6436" s="488" t="s">
        <v>6224</v>
      </c>
      <c r="C6436" s="9"/>
      <c r="D6436" s="89"/>
      <c r="E6436" s="9"/>
      <c r="F6436" s="89"/>
      <c r="G6436" s="89"/>
    </row>
    <row r="6437">
      <c r="A6437" s="740" t="s">
        <v>230</v>
      </c>
      <c r="B6437" s="488" t="s">
        <v>240</v>
      </c>
      <c r="C6437" s="9"/>
      <c r="D6437" s="89"/>
      <c r="E6437" s="91"/>
      <c r="F6437" s="85"/>
      <c r="G6437" s="85"/>
    </row>
    <row r="6438">
      <c r="A6438" s="740" t="s">
        <v>248</v>
      </c>
      <c r="B6438" s="488" t="s">
        <v>9851</v>
      </c>
      <c r="C6438" s="9"/>
      <c r="D6438" s="89"/>
      <c r="E6438" s="91" t="s">
        <v>28578</v>
      </c>
      <c r="F6438" s="191" t="s">
        <v>152</v>
      </c>
      <c r="G6438" s="85"/>
    </row>
    <row r="6439">
      <c r="A6439" s="1" t="s">
        <v>28579</v>
      </c>
    </row>
    <row r="6440">
      <c r="A6440" s="9" t="s">
        <v>230</v>
      </c>
      <c r="B6440" s="18" t="s">
        <v>12701</v>
      </c>
      <c r="C6440" s="9" t="s">
        <v>2598</v>
      </c>
      <c r="D6440" s="89" t="s">
        <v>12705</v>
      </c>
      <c r="E6440" s="91" t="s">
        <v>28580</v>
      </c>
      <c r="F6440" s="85" t="s">
        <v>28581</v>
      </c>
      <c r="G6440" s="85"/>
    </row>
    <row r="6441">
      <c r="A6441" s="9" t="s">
        <v>6685</v>
      </c>
      <c r="B6441" s="18" t="s">
        <v>28434</v>
      </c>
      <c r="C6441" s="9" t="s">
        <v>28435</v>
      </c>
      <c r="D6441" s="91" t="s">
        <v>28436</v>
      </c>
      <c r="E6441" s="91"/>
      <c r="F6441" s="85"/>
      <c r="G6441" s="85"/>
    </row>
    <row r="6442">
      <c r="A6442" s="9" t="s">
        <v>6685</v>
      </c>
      <c r="B6442" s="18" t="s">
        <v>28434</v>
      </c>
      <c r="C6442" s="9" t="s">
        <v>28445</v>
      </c>
      <c r="D6442" s="91" t="s">
        <v>28446</v>
      </c>
      <c r="E6442" s="91"/>
      <c r="F6442" s="85"/>
      <c r="G6442" s="85"/>
    </row>
    <row r="6443">
      <c r="A6443" s="9" t="s">
        <v>248</v>
      </c>
      <c r="B6443" s="18" t="s">
        <v>9851</v>
      </c>
      <c r="C6443" s="9" t="s">
        <v>4497</v>
      </c>
      <c r="D6443" s="89" t="s">
        <v>17433</v>
      </c>
      <c r="E6443" s="91"/>
      <c r="F6443" s="85" t="s">
        <v>28582</v>
      </c>
      <c r="G6443" s="85"/>
    </row>
    <row r="6444">
      <c r="A6444" s="67" t="s">
        <v>366</v>
      </c>
    </row>
    <row r="6445">
      <c r="A6445" s="9" t="s">
        <v>230</v>
      </c>
      <c r="B6445" s="18" t="s">
        <v>6746</v>
      </c>
      <c r="C6445" s="9"/>
      <c r="D6445" s="89"/>
      <c r="E6445" s="91" t="s">
        <v>3117</v>
      </c>
      <c r="F6445" s="85" t="s">
        <v>4812</v>
      </c>
      <c r="G6445" s="85"/>
    </row>
    <row r="6446">
      <c r="A6446" s="9" t="s">
        <v>230</v>
      </c>
      <c r="B6446" s="18" t="s">
        <v>28583</v>
      </c>
      <c r="C6446" s="9"/>
      <c r="D6446" s="89"/>
      <c r="E6446" s="91"/>
      <c r="F6446" s="85"/>
      <c r="G6446" s="85"/>
    </row>
    <row r="6447">
      <c r="A6447" s="9" t="s">
        <v>248</v>
      </c>
      <c r="B6447" s="18" t="s">
        <v>249</v>
      </c>
      <c r="C6447" s="9"/>
      <c r="D6447" s="89"/>
      <c r="E6447" s="91"/>
      <c r="F6447" s="85"/>
      <c r="G6447" s="85"/>
    </row>
    <row r="6448">
      <c r="A6448" s="9" t="s">
        <v>5679</v>
      </c>
      <c r="B6448" s="18" t="s">
        <v>19913</v>
      </c>
      <c r="C6448" s="9" t="s">
        <v>368</v>
      </c>
      <c r="D6448" s="89"/>
      <c r="E6448" s="91" t="s">
        <v>28584</v>
      </c>
      <c r="F6448" s="85" t="s">
        <v>28585</v>
      </c>
      <c r="G6448" s="85"/>
    </row>
    <row r="6449">
      <c r="A6449" s="1" t="s">
        <v>28586</v>
      </c>
    </row>
    <row r="6450">
      <c r="A6450" s="9" t="s">
        <v>326</v>
      </c>
      <c r="B6450" s="18" t="s">
        <v>8796</v>
      </c>
      <c r="C6450" s="9" t="s">
        <v>8797</v>
      </c>
      <c r="D6450" s="89" t="s">
        <v>8798</v>
      </c>
      <c r="E6450" s="89" t="s">
        <v>8799</v>
      </c>
      <c r="F6450" s="85" t="s">
        <v>27854</v>
      </c>
      <c r="G6450" s="85"/>
    </row>
    <row r="6451">
      <c r="A6451" s="9" t="s">
        <v>248</v>
      </c>
      <c r="B6451" s="18" t="s">
        <v>4496</v>
      </c>
      <c r="C6451" s="9" t="s">
        <v>4497</v>
      </c>
      <c r="D6451" s="89" t="s">
        <v>28587</v>
      </c>
      <c r="E6451" s="91"/>
      <c r="F6451" s="85" t="s">
        <v>27854</v>
      </c>
      <c r="G6451" s="85"/>
    </row>
    <row r="6452">
      <c r="A6452" s="1" t="s">
        <v>28588</v>
      </c>
    </row>
    <row r="6453">
      <c r="A6453" s="22" t="s">
        <v>28589</v>
      </c>
      <c r="B6453" s="4"/>
      <c r="C6453" s="4"/>
      <c r="D6453" s="4"/>
      <c r="E6453" s="4"/>
      <c r="F6453" s="23"/>
      <c r="G6453" s="263"/>
    </row>
    <row r="6454">
      <c r="A6454" s="9" t="s">
        <v>28590</v>
      </c>
      <c r="B6454" s="18" t="s">
        <v>28591</v>
      </c>
      <c r="C6454" s="9"/>
      <c r="D6454" s="89" t="s">
        <v>1190</v>
      </c>
      <c r="E6454" s="9"/>
      <c r="F6454" s="85" t="s">
        <v>28592</v>
      </c>
      <c r="G6454" s="85"/>
    </row>
    <row r="6455">
      <c r="A6455" s="9" t="s">
        <v>28593</v>
      </c>
      <c r="B6455" s="18" t="s">
        <v>28594</v>
      </c>
      <c r="C6455" s="9"/>
      <c r="D6455" s="89" t="s">
        <v>15290</v>
      </c>
      <c r="E6455" s="9" t="s">
        <v>2010</v>
      </c>
      <c r="F6455" s="85" t="s">
        <v>28595</v>
      </c>
      <c r="G6455" s="85"/>
    </row>
    <row r="6456">
      <c r="A6456" s="9" t="s">
        <v>28596</v>
      </c>
      <c r="B6456" s="18" t="s">
        <v>28597</v>
      </c>
      <c r="C6456" s="9"/>
      <c r="D6456" s="89" t="s">
        <v>22259</v>
      </c>
      <c r="E6456" s="9" t="s">
        <v>2010</v>
      </c>
      <c r="F6456" s="85" t="s">
        <v>28598</v>
      </c>
      <c r="G6456" s="85"/>
    </row>
    <row r="6457">
      <c r="A6457" s="9" t="s">
        <v>14597</v>
      </c>
      <c r="B6457" s="18" t="s">
        <v>14600</v>
      </c>
      <c r="C6457" s="9"/>
      <c r="D6457" s="89" t="s">
        <v>14601</v>
      </c>
      <c r="E6457" s="9" t="s">
        <v>2010</v>
      </c>
      <c r="F6457" s="85" t="s">
        <v>28599</v>
      </c>
      <c r="G6457" s="127"/>
    </row>
    <row r="6458">
      <c r="A6458" s="9" t="s">
        <v>28600</v>
      </c>
      <c r="B6458" s="18" t="s">
        <v>28601</v>
      </c>
      <c r="C6458" s="9"/>
      <c r="D6458" s="89" t="s">
        <v>1190</v>
      </c>
      <c r="E6458" s="9" t="s">
        <v>28602</v>
      </c>
      <c r="F6458" s="85" t="s">
        <v>28603</v>
      </c>
      <c r="G6458" s="127"/>
    </row>
    <row r="6459">
      <c r="A6459" s="9" t="s">
        <v>14610</v>
      </c>
      <c r="B6459" s="18" t="s">
        <v>14611</v>
      </c>
      <c r="C6459" s="9"/>
      <c r="D6459" s="89" t="s">
        <v>15953</v>
      </c>
      <c r="E6459" s="9" t="s">
        <v>2010</v>
      </c>
      <c r="F6459" s="85" t="s">
        <v>28604</v>
      </c>
      <c r="G6459" s="127" t="s">
        <v>1333</v>
      </c>
    </row>
    <row r="6460">
      <c r="A6460" s="9" t="s">
        <v>28605</v>
      </c>
      <c r="B6460" s="18" t="s">
        <v>28606</v>
      </c>
      <c r="C6460" s="9"/>
      <c r="D6460" s="89" t="s">
        <v>1190</v>
      </c>
      <c r="E6460" s="9" t="s">
        <v>4679</v>
      </c>
      <c r="F6460" s="85" t="s">
        <v>28595</v>
      </c>
      <c r="G6460" s="85"/>
    </row>
    <row r="6461">
      <c r="A6461" s="9" t="s">
        <v>28607</v>
      </c>
      <c r="B6461" s="18" t="s">
        <v>28608</v>
      </c>
      <c r="C6461" s="9"/>
      <c r="D6461" s="89" t="s">
        <v>28609</v>
      </c>
      <c r="E6461" s="9" t="s">
        <v>28610</v>
      </c>
      <c r="F6461" s="85" t="s">
        <v>28598</v>
      </c>
      <c r="G6461" s="85"/>
    </row>
    <row r="6462">
      <c r="A6462" s="9" t="s">
        <v>28611</v>
      </c>
      <c r="B6462" s="18" t="s">
        <v>28612</v>
      </c>
      <c r="C6462" s="9"/>
      <c r="D6462" s="89" t="s">
        <v>12309</v>
      </c>
      <c r="E6462" s="9" t="s">
        <v>2350</v>
      </c>
      <c r="F6462" s="85" t="s">
        <v>28595</v>
      </c>
      <c r="G6462" s="85"/>
    </row>
    <row r="6463">
      <c r="A6463" s="9" t="s">
        <v>10828</v>
      </c>
      <c r="B6463" s="18" t="s">
        <v>10829</v>
      </c>
      <c r="C6463" s="9" t="s">
        <v>28613</v>
      </c>
      <c r="D6463" s="9" t="s">
        <v>28614</v>
      </c>
      <c r="E6463" s="9"/>
      <c r="F6463" s="9" t="s">
        <v>28615</v>
      </c>
      <c r="G6463" s="85"/>
    </row>
    <row r="6464">
      <c r="A6464" s="9" t="s">
        <v>10828</v>
      </c>
      <c r="B6464" s="18" t="s">
        <v>10829</v>
      </c>
      <c r="C6464" s="9" t="s">
        <v>13752</v>
      </c>
      <c r="D6464" s="9" t="s">
        <v>13753</v>
      </c>
      <c r="E6464" s="9"/>
      <c r="F6464" s="9" t="s">
        <v>14625</v>
      </c>
      <c r="G6464" s="85"/>
    </row>
    <row r="6465">
      <c r="A6465" s="9" t="s">
        <v>10828</v>
      </c>
      <c r="B6465" s="18" t="s">
        <v>28407</v>
      </c>
      <c r="C6465" s="9" t="s">
        <v>28616</v>
      </c>
      <c r="D6465" s="9" t="s">
        <v>22128</v>
      </c>
      <c r="E6465" s="9"/>
      <c r="F6465" s="85" t="s">
        <v>28617</v>
      </c>
      <c r="G6465" s="85"/>
    </row>
    <row r="6466">
      <c r="A6466" s="9" t="s">
        <v>10828</v>
      </c>
      <c r="B6466" s="18" t="s">
        <v>28407</v>
      </c>
      <c r="C6466" s="9" t="s">
        <v>28618</v>
      </c>
      <c r="D6466" s="9" t="s">
        <v>28619</v>
      </c>
      <c r="E6466" s="9"/>
      <c r="F6466" s="9" t="s">
        <v>28615</v>
      </c>
      <c r="G6466" s="85"/>
    </row>
    <row r="6467">
      <c r="A6467" s="9" t="s">
        <v>10828</v>
      </c>
      <c r="B6467" s="18" t="s">
        <v>28409</v>
      </c>
      <c r="C6467" s="9" t="s">
        <v>28620</v>
      </c>
      <c r="D6467" s="9" t="s">
        <v>28621</v>
      </c>
      <c r="E6467" s="9" t="s">
        <v>28622</v>
      </c>
      <c r="F6467" s="9" t="s">
        <v>28623</v>
      </c>
      <c r="G6467" s="85"/>
    </row>
    <row r="6468">
      <c r="A6468" s="9" t="s">
        <v>10828</v>
      </c>
      <c r="B6468" s="18" t="s">
        <v>10832</v>
      </c>
      <c r="C6468" s="9" t="s">
        <v>28624</v>
      </c>
      <c r="D6468" s="9" t="s">
        <v>28625</v>
      </c>
      <c r="E6468" s="9" t="s">
        <v>2010</v>
      </c>
      <c r="F6468" s="9" t="s">
        <v>14625</v>
      </c>
      <c r="G6468" s="85"/>
    </row>
    <row r="6469">
      <c r="A6469" s="9" t="s">
        <v>10828</v>
      </c>
      <c r="B6469" s="18" t="s">
        <v>10832</v>
      </c>
      <c r="C6469" s="13" t="s">
        <v>28626</v>
      </c>
      <c r="D6469" s="84" t="s">
        <v>28627</v>
      </c>
      <c r="E6469" s="9"/>
      <c r="F6469" s="9" t="s">
        <v>28628</v>
      </c>
      <c r="G6469" s="85"/>
    </row>
    <row r="6470">
      <c r="A6470" s="9" t="s">
        <v>10828</v>
      </c>
      <c r="B6470" s="18" t="s">
        <v>10832</v>
      </c>
      <c r="C6470" s="13" t="s">
        <v>28629</v>
      </c>
      <c r="D6470" s="84" t="s">
        <v>28627</v>
      </c>
      <c r="E6470" s="9"/>
      <c r="F6470" s="9" t="s">
        <v>28630</v>
      </c>
      <c r="G6470" s="85"/>
    </row>
    <row r="6471">
      <c r="A6471" s="9" t="s">
        <v>10828</v>
      </c>
      <c r="B6471" s="18" t="s">
        <v>10832</v>
      </c>
      <c r="C6471" s="13" t="s">
        <v>28631</v>
      </c>
      <c r="D6471" s="84" t="s">
        <v>28627</v>
      </c>
      <c r="E6471" s="9"/>
      <c r="F6471" s="9" t="s">
        <v>28632</v>
      </c>
      <c r="G6471" s="85"/>
    </row>
    <row r="6472">
      <c r="A6472" s="9" t="s">
        <v>10828</v>
      </c>
      <c r="B6472" s="18" t="s">
        <v>10832</v>
      </c>
      <c r="C6472" s="9" t="s">
        <v>28633</v>
      </c>
      <c r="D6472" s="9" t="s">
        <v>28634</v>
      </c>
      <c r="E6472" s="9" t="s">
        <v>28635</v>
      </c>
      <c r="F6472" s="9" t="s">
        <v>14625</v>
      </c>
      <c r="G6472" s="85"/>
    </row>
    <row r="6473">
      <c r="A6473" s="9" t="s">
        <v>10828</v>
      </c>
      <c r="B6473" s="18" t="s">
        <v>14693</v>
      </c>
      <c r="C6473" s="9" t="s">
        <v>14694</v>
      </c>
      <c r="D6473" s="9" t="s">
        <v>28636</v>
      </c>
      <c r="E6473" s="9" t="s">
        <v>28637</v>
      </c>
      <c r="F6473" s="85" t="s">
        <v>28638</v>
      </c>
      <c r="G6473" s="85"/>
    </row>
    <row r="6474">
      <c r="A6474" s="9" t="s">
        <v>10828</v>
      </c>
      <c r="B6474" s="18" t="s">
        <v>14693</v>
      </c>
      <c r="C6474" s="9" t="s">
        <v>28639</v>
      </c>
      <c r="D6474" s="9" t="s">
        <v>28640</v>
      </c>
      <c r="E6474" s="9" t="s">
        <v>28641</v>
      </c>
      <c r="F6474" s="85" t="s">
        <v>28638</v>
      </c>
      <c r="G6474" s="85"/>
    </row>
    <row r="6475">
      <c r="A6475" s="9" t="s">
        <v>10828</v>
      </c>
      <c r="B6475" s="18" t="s">
        <v>14693</v>
      </c>
      <c r="C6475" s="9" t="s">
        <v>28642</v>
      </c>
      <c r="D6475" s="9" t="s">
        <v>28643</v>
      </c>
      <c r="E6475" s="9"/>
      <c r="F6475" s="85" t="s">
        <v>28615</v>
      </c>
      <c r="G6475" s="85"/>
    </row>
    <row r="6476">
      <c r="A6476" s="9" t="s">
        <v>10828</v>
      </c>
      <c r="B6476" s="18" t="s">
        <v>14693</v>
      </c>
      <c r="C6476" s="9" t="s">
        <v>28644</v>
      </c>
      <c r="D6476" s="9" t="s">
        <v>28645</v>
      </c>
      <c r="E6476" s="9" t="s">
        <v>28646</v>
      </c>
      <c r="F6476" s="85" t="s">
        <v>28647</v>
      </c>
      <c r="G6476" s="85"/>
    </row>
    <row r="6477">
      <c r="A6477" s="9" t="s">
        <v>10828</v>
      </c>
      <c r="B6477" s="18" t="s">
        <v>14693</v>
      </c>
      <c r="C6477" s="9" t="s">
        <v>28648</v>
      </c>
      <c r="D6477" s="9" t="s">
        <v>28649</v>
      </c>
      <c r="E6477" s="9"/>
      <c r="F6477" s="85" t="s">
        <v>28650</v>
      </c>
      <c r="G6477" s="85"/>
    </row>
    <row r="6478">
      <c r="A6478" s="9" t="s">
        <v>10828</v>
      </c>
      <c r="B6478" s="18" t="s">
        <v>14693</v>
      </c>
      <c r="C6478" s="9" t="s">
        <v>28651</v>
      </c>
      <c r="D6478" s="9" t="s">
        <v>28652</v>
      </c>
      <c r="E6478" s="9"/>
      <c r="F6478" s="85" t="s">
        <v>28638</v>
      </c>
      <c r="G6478" s="85"/>
    </row>
    <row r="6479">
      <c r="A6479" s="9" t="s">
        <v>10828</v>
      </c>
      <c r="B6479" s="18" t="s">
        <v>20374</v>
      </c>
      <c r="C6479" s="9" t="s">
        <v>28653</v>
      </c>
      <c r="D6479" s="9" t="s">
        <v>25841</v>
      </c>
      <c r="E6479" s="9"/>
      <c r="F6479" s="9" t="s">
        <v>28604</v>
      </c>
      <c r="G6479" s="85"/>
    </row>
    <row r="6480">
      <c r="A6480" s="9" t="s">
        <v>316</v>
      </c>
      <c r="B6480" s="18" t="s">
        <v>7800</v>
      </c>
      <c r="C6480" s="9" t="s">
        <v>28654</v>
      </c>
      <c r="D6480" s="89" t="s">
        <v>28655</v>
      </c>
      <c r="E6480" s="89" t="s">
        <v>28656</v>
      </c>
      <c r="F6480" s="85" t="s">
        <v>28617</v>
      </c>
      <c r="G6480" s="85"/>
    </row>
    <row r="6481">
      <c r="A6481" s="9" t="s">
        <v>316</v>
      </c>
      <c r="B6481" s="18" t="s">
        <v>7800</v>
      </c>
      <c r="C6481" s="9" t="s">
        <v>28657</v>
      </c>
      <c r="D6481" s="89" t="s">
        <v>28658</v>
      </c>
      <c r="E6481" s="89" t="s">
        <v>28659</v>
      </c>
      <c r="F6481" s="85" t="s">
        <v>28617</v>
      </c>
      <c r="G6481" s="85"/>
    </row>
    <row r="6482">
      <c r="A6482" s="9" t="s">
        <v>316</v>
      </c>
      <c r="B6482" s="18" t="s">
        <v>7800</v>
      </c>
      <c r="C6482" s="9" t="s">
        <v>12319</v>
      </c>
      <c r="D6482" s="89" t="s">
        <v>12320</v>
      </c>
      <c r="E6482" s="89" t="s">
        <v>28660</v>
      </c>
      <c r="F6482" s="85" t="s">
        <v>28638</v>
      </c>
      <c r="G6482" s="85"/>
    </row>
    <row r="6483">
      <c r="A6483" s="9" t="s">
        <v>316</v>
      </c>
      <c r="B6483" s="18" t="s">
        <v>7800</v>
      </c>
      <c r="C6483" s="9" t="s">
        <v>28661</v>
      </c>
      <c r="D6483" s="89" t="s">
        <v>28662</v>
      </c>
      <c r="E6483" s="91" t="s">
        <v>28663</v>
      </c>
      <c r="F6483" s="85" t="s">
        <v>28638</v>
      </c>
      <c r="G6483" s="85"/>
    </row>
    <row r="6484">
      <c r="A6484" s="9" t="s">
        <v>316</v>
      </c>
      <c r="B6484" s="18" t="s">
        <v>28664</v>
      </c>
      <c r="C6484" s="9" t="s">
        <v>28665</v>
      </c>
      <c r="D6484" s="89" t="s">
        <v>28666</v>
      </c>
      <c r="E6484" s="91"/>
      <c r="F6484" s="85" t="s">
        <v>28638</v>
      </c>
      <c r="G6484" s="85"/>
    </row>
    <row r="6485">
      <c r="A6485" s="9" t="s">
        <v>316</v>
      </c>
      <c r="B6485" s="18" t="s">
        <v>28664</v>
      </c>
      <c r="C6485" s="9" t="s">
        <v>28667</v>
      </c>
      <c r="D6485" s="89" t="s">
        <v>28668</v>
      </c>
      <c r="E6485" s="91"/>
      <c r="F6485" s="85" t="s">
        <v>28638</v>
      </c>
      <c r="G6485" s="85"/>
    </row>
    <row r="6486">
      <c r="A6486" s="9" t="s">
        <v>316</v>
      </c>
      <c r="B6486" s="18" t="s">
        <v>28664</v>
      </c>
      <c r="C6486" s="9" t="s">
        <v>28669</v>
      </c>
      <c r="D6486" s="89" t="s">
        <v>28670</v>
      </c>
      <c r="E6486" s="91"/>
      <c r="F6486" s="85" t="s">
        <v>28638</v>
      </c>
      <c r="G6486" s="85"/>
    </row>
    <row r="6487">
      <c r="A6487" s="9" t="s">
        <v>316</v>
      </c>
      <c r="B6487" s="18" t="s">
        <v>28664</v>
      </c>
      <c r="C6487" s="9" t="s">
        <v>28671</v>
      </c>
      <c r="D6487" s="89" t="s">
        <v>28672</v>
      </c>
      <c r="E6487" s="91"/>
      <c r="F6487" s="85" t="s">
        <v>28638</v>
      </c>
      <c r="G6487" s="85"/>
    </row>
    <row r="6488">
      <c r="A6488" s="9" t="s">
        <v>316</v>
      </c>
      <c r="B6488" s="18" t="s">
        <v>11414</v>
      </c>
      <c r="C6488" s="9" t="s">
        <v>14715</v>
      </c>
      <c r="D6488" s="89" t="s">
        <v>28673</v>
      </c>
      <c r="E6488" s="91"/>
      <c r="F6488" s="85" t="s">
        <v>28603</v>
      </c>
      <c r="G6488" s="85"/>
    </row>
    <row r="6489">
      <c r="A6489" s="13" t="s">
        <v>316</v>
      </c>
      <c r="B6489" s="189" t="s">
        <v>11414</v>
      </c>
      <c r="C6489" s="9" t="s">
        <v>14715</v>
      </c>
      <c r="D6489" s="14" t="s">
        <v>28674</v>
      </c>
      <c r="E6489" s="41"/>
      <c r="F6489" s="84" t="s">
        <v>28599</v>
      </c>
      <c r="G6489" s="85"/>
    </row>
    <row r="6490">
      <c r="A6490" s="9" t="s">
        <v>316</v>
      </c>
      <c r="B6490" s="18" t="s">
        <v>11414</v>
      </c>
      <c r="C6490" s="9" t="s">
        <v>11415</v>
      </c>
      <c r="D6490" s="89" t="s">
        <v>11421</v>
      </c>
      <c r="E6490" s="91"/>
      <c r="F6490" s="85" t="s">
        <v>28599</v>
      </c>
      <c r="G6490" s="85"/>
    </row>
    <row r="6491">
      <c r="A6491" s="9" t="s">
        <v>316</v>
      </c>
      <c r="B6491" s="18" t="s">
        <v>11414</v>
      </c>
      <c r="C6491" s="91" t="s">
        <v>28675</v>
      </c>
      <c r="D6491" s="89" t="s">
        <v>28676</v>
      </c>
      <c r="E6491" s="91"/>
      <c r="F6491" s="85" t="s">
        <v>28677</v>
      </c>
      <c r="G6491" s="85"/>
    </row>
    <row r="6492">
      <c r="A6492" s="9" t="s">
        <v>316</v>
      </c>
      <c r="B6492" s="18" t="s">
        <v>10836</v>
      </c>
      <c r="C6492" s="9" t="s">
        <v>10837</v>
      </c>
      <c r="D6492" s="89" t="s">
        <v>10838</v>
      </c>
      <c r="E6492" s="91"/>
      <c r="F6492" s="85" t="s">
        <v>28599</v>
      </c>
      <c r="G6492" s="85"/>
    </row>
    <row r="6493">
      <c r="A6493" s="9" t="s">
        <v>316</v>
      </c>
      <c r="B6493" s="18" t="s">
        <v>10836</v>
      </c>
      <c r="C6493" s="9" t="s">
        <v>10837</v>
      </c>
      <c r="D6493" s="89" t="s">
        <v>28678</v>
      </c>
      <c r="E6493" s="91"/>
      <c r="F6493" s="85" t="s">
        <v>28599</v>
      </c>
      <c r="G6493" s="85"/>
    </row>
    <row r="6494">
      <c r="A6494" s="9" t="s">
        <v>316</v>
      </c>
      <c r="B6494" s="18" t="s">
        <v>6023</v>
      </c>
      <c r="C6494" s="91" t="s">
        <v>28679</v>
      </c>
      <c r="D6494" s="89" t="s">
        <v>6196</v>
      </c>
      <c r="E6494" s="91"/>
      <c r="F6494" s="85" t="s">
        <v>28599</v>
      </c>
      <c r="G6494" s="85"/>
    </row>
    <row r="6495">
      <c r="A6495" s="9" t="s">
        <v>316</v>
      </c>
      <c r="B6495" s="18" t="s">
        <v>6023</v>
      </c>
      <c r="C6495" s="9" t="s">
        <v>28680</v>
      </c>
      <c r="D6495" s="89" t="s">
        <v>28681</v>
      </c>
      <c r="E6495" s="91" t="s">
        <v>28682</v>
      </c>
      <c r="F6495" s="85" t="s">
        <v>28617</v>
      </c>
      <c r="G6495" s="85"/>
    </row>
    <row r="6496">
      <c r="A6496" s="9" t="s">
        <v>316</v>
      </c>
      <c r="B6496" s="18" t="s">
        <v>6023</v>
      </c>
      <c r="C6496" s="9" t="s">
        <v>28683</v>
      </c>
      <c r="D6496" s="89" t="s">
        <v>28684</v>
      </c>
      <c r="E6496" s="91"/>
      <c r="F6496" s="85" t="s">
        <v>28685</v>
      </c>
      <c r="G6496" s="85"/>
    </row>
    <row r="6497">
      <c r="A6497" s="9" t="s">
        <v>316</v>
      </c>
      <c r="B6497" s="18" t="s">
        <v>6023</v>
      </c>
      <c r="C6497" s="9" t="s">
        <v>27139</v>
      </c>
      <c r="D6497" s="89" t="s">
        <v>27140</v>
      </c>
      <c r="E6497" s="91"/>
      <c r="F6497" s="85" t="s">
        <v>28685</v>
      </c>
      <c r="G6497" s="85"/>
    </row>
    <row r="6498">
      <c r="A6498" s="9" t="s">
        <v>316</v>
      </c>
      <c r="B6498" s="18" t="s">
        <v>6023</v>
      </c>
      <c r="C6498" s="9" t="s">
        <v>28686</v>
      </c>
      <c r="D6498" s="89" t="s">
        <v>28687</v>
      </c>
      <c r="E6498" s="91"/>
      <c r="F6498" s="85" t="s">
        <v>28615</v>
      </c>
      <c r="G6498" s="85"/>
    </row>
    <row r="6499">
      <c r="A6499" s="9" t="s">
        <v>316</v>
      </c>
      <c r="B6499" s="18" t="s">
        <v>6023</v>
      </c>
      <c r="C6499" s="9" t="s">
        <v>28520</v>
      </c>
      <c r="D6499" s="89" t="s">
        <v>28521</v>
      </c>
      <c r="E6499" s="91"/>
      <c r="F6499" s="85" t="s">
        <v>28615</v>
      </c>
      <c r="G6499" s="85"/>
    </row>
    <row r="6500">
      <c r="A6500" s="9" t="s">
        <v>316</v>
      </c>
      <c r="B6500" s="18" t="s">
        <v>6023</v>
      </c>
      <c r="C6500" s="9" t="s">
        <v>28688</v>
      </c>
      <c r="D6500" s="89" t="s">
        <v>28689</v>
      </c>
      <c r="E6500" s="91"/>
      <c r="F6500" s="85" t="s">
        <v>28690</v>
      </c>
      <c r="G6500" s="85"/>
    </row>
    <row r="6501">
      <c r="A6501" s="9" t="s">
        <v>316</v>
      </c>
      <c r="B6501" s="18" t="s">
        <v>6023</v>
      </c>
      <c r="C6501" s="9" t="s">
        <v>28691</v>
      </c>
      <c r="D6501" s="89" t="s">
        <v>28692</v>
      </c>
      <c r="E6501" s="91"/>
      <c r="F6501" s="85" t="s">
        <v>28685</v>
      </c>
      <c r="G6501" s="85"/>
    </row>
    <row r="6502">
      <c r="A6502" s="9" t="s">
        <v>316</v>
      </c>
      <c r="B6502" s="18" t="s">
        <v>6023</v>
      </c>
      <c r="C6502" s="9" t="s">
        <v>28693</v>
      </c>
      <c r="D6502" s="89" t="s">
        <v>27142</v>
      </c>
      <c r="E6502" s="91"/>
      <c r="F6502" s="85" t="s">
        <v>28603</v>
      </c>
      <c r="G6502" s="85"/>
    </row>
    <row r="6503">
      <c r="A6503" s="9" t="s">
        <v>316</v>
      </c>
      <c r="B6503" s="18" t="s">
        <v>6023</v>
      </c>
      <c r="C6503" s="9" t="s">
        <v>28694</v>
      </c>
      <c r="D6503" s="89" t="s">
        <v>28695</v>
      </c>
      <c r="E6503" s="89"/>
      <c r="F6503" s="85" t="s">
        <v>28696</v>
      </c>
      <c r="G6503" s="85"/>
    </row>
    <row r="6504">
      <c r="A6504" s="9" t="s">
        <v>326</v>
      </c>
      <c r="B6504" s="18" t="s">
        <v>28697</v>
      </c>
      <c r="C6504" s="9" t="s">
        <v>28698</v>
      </c>
      <c r="D6504" s="89" t="s">
        <v>28699</v>
      </c>
      <c r="E6504" s="89" t="s">
        <v>28700</v>
      </c>
      <c r="F6504" s="85" t="s">
        <v>14625</v>
      </c>
      <c r="G6504" s="85"/>
    </row>
    <row r="6505">
      <c r="A6505" s="9" t="s">
        <v>326</v>
      </c>
      <c r="B6505" s="18" t="s">
        <v>8796</v>
      </c>
      <c r="C6505" s="9" t="s">
        <v>28701</v>
      </c>
      <c r="D6505" s="89" t="s">
        <v>28702</v>
      </c>
      <c r="E6505" s="89" t="s">
        <v>28703</v>
      </c>
      <c r="F6505" s="85" t="s">
        <v>28704</v>
      </c>
      <c r="G6505" s="85"/>
    </row>
    <row r="6506">
      <c r="A6506" s="9" t="s">
        <v>14528</v>
      </c>
      <c r="B6506" s="18" t="s">
        <v>14529</v>
      </c>
      <c r="C6506" s="9" t="s">
        <v>28705</v>
      </c>
      <c r="D6506" s="89" t="s">
        <v>15280</v>
      </c>
      <c r="E6506" s="91" t="s">
        <v>28706</v>
      </c>
      <c r="F6506" s="84" t="s">
        <v>28615</v>
      </c>
      <c r="G6506" s="85"/>
    </row>
    <row r="6507">
      <c r="A6507" s="9" t="s">
        <v>14528</v>
      </c>
      <c r="B6507" s="189" t="s">
        <v>14529</v>
      </c>
      <c r="C6507" s="9" t="s">
        <v>28707</v>
      </c>
      <c r="D6507" s="89" t="s">
        <v>13380</v>
      </c>
      <c r="E6507" s="9" t="s">
        <v>2010</v>
      </c>
      <c r="F6507" s="85" t="s">
        <v>28603</v>
      </c>
      <c r="G6507" s="127"/>
    </row>
    <row r="6508">
      <c r="A6508" s="9" t="s">
        <v>14528</v>
      </c>
      <c r="B6508" s="189" t="s">
        <v>14529</v>
      </c>
      <c r="C6508" s="14" t="s">
        <v>28708</v>
      </c>
      <c r="D6508" s="89" t="s">
        <v>13407</v>
      </c>
      <c r="E6508" s="91" t="s">
        <v>25411</v>
      </c>
      <c r="F6508" s="85" t="s">
        <v>28617</v>
      </c>
      <c r="G6508" s="85"/>
    </row>
    <row r="6509">
      <c r="A6509" s="9" t="s">
        <v>14528</v>
      </c>
      <c r="B6509" s="189" t="s">
        <v>14529</v>
      </c>
      <c r="C6509" s="9" t="s">
        <v>28709</v>
      </c>
      <c r="D6509" s="89" t="s">
        <v>13517</v>
      </c>
      <c r="E6509" s="91" t="s">
        <v>13828</v>
      </c>
      <c r="F6509" s="85" t="s">
        <v>28604</v>
      </c>
      <c r="G6509" s="85"/>
    </row>
    <row r="6510">
      <c r="A6510" s="9" t="s">
        <v>14528</v>
      </c>
      <c r="B6510" s="189" t="s">
        <v>14529</v>
      </c>
      <c r="C6510" s="9" t="s">
        <v>28709</v>
      </c>
      <c r="D6510" s="89" t="s">
        <v>13506</v>
      </c>
      <c r="E6510" s="91" t="s">
        <v>2350</v>
      </c>
      <c r="F6510" s="85" t="s">
        <v>28599</v>
      </c>
      <c r="G6510" s="85"/>
    </row>
    <row r="6511">
      <c r="A6511" s="9" t="s">
        <v>13323</v>
      </c>
      <c r="B6511" s="18" t="s">
        <v>13324</v>
      </c>
      <c r="C6511" s="9" t="s">
        <v>14857</v>
      </c>
      <c r="D6511" s="89" t="s">
        <v>28710</v>
      </c>
      <c r="E6511" s="91"/>
      <c r="F6511" s="85" t="s">
        <v>28603</v>
      </c>
      <c r="G6511" s="85"/>
    </row>
    <row r="6512">
      <c r="A6512" s="9" t="s">
        <v>13323</v>
      </c>
      <c r="B6512" s="18" t="s">
        <v>13324</v>
      </c>
      <c r="C6512" s="9" t="s">
        <v>28711</v>
      </c>
      <c r="D6512" s="89" t="s">
        <v>28712</v>
      </c>
      <c r="E6512" s="91"/>
      <c r="F6512" s="85" t="s">
        <v>14625</v>
      </c>
      <c r="G6512" s="85"/>
    </row>
    <row r="6513">
      <c r="A6513" s="9" t="s">
        <v>13323</v>
      </c>
      <c r="B6513" s="18" t="s">
        <v>13324</v>
      </c>
      <c r="C6513" s="9" t="s">
        <v>28713</v>
      </c>
      <c r="D6513" s="89" t="s">
        <v>28714</v>
      </c>
      <c r="E6513" s="91" t="s">
        <v>28715</v>
      </c>
      <c r="F6513" s="85" t="s">
        <v>28604</v>
      </c>
      <c r="G6513" s="85"/>
    </row>
    <row r="6514">
      <c r="A6514" s="9" t="s">
        <v>13323</v>
      </c>
      <c r="B6514" s="18" t="s">
        <v>13324</v>
      </c>
      <c r="C6514" s="9" t="s">
        <v>28716</v>
      </c>
      <c r="D6514" s="89" t="s">
        <v>28717</v>
      </c>
      <c r="E6514" s="91"/>
      <c r="F6514" s="85" t="s">
        <v>28599</v>
      </c>
      <c r="G6514" s="85"/>
    </row>
    <row r="6515">
      <c r="A6515" s="9" t="s">
        <v>13323</v>
      </c>
      <c r="B6515" s="18" t="s">
        <v>13324</v>
      </c>
      <c r="C6515" s="9" t="s">
        <v>28718</v>
      </c>
      <c r="D6515" s="91" t="s">
        <v>28719</v>
      </c>
      <c r="E6515" s="91"/>
      <c r="F6515" s="85" t="s">
        <v>28615</v>
      </c>
      <c r="G6515" s="85"/>
    </row>
    <row r="6516">
      <c r="A6516" s="9" t="s">
        <v>13323</v>
      </c>
      <c r="B6516" s="18" t="s">
        <v>13324</v>
      </c>
      <c r="C6516" s="14" t="s">
        <v>28720</v>
      </c>
      <c r="D6516" s="14" t="s">
        <v>28721</v>
      </c>
      <c r="E6516" s="91"/>
      <c r="F6516" s="85" t="s">
        <v>28722</v>
      </c>
      <c r="G6516" s="127"/>
    </row>
    <row r="6517">
      <c r="A6517" s="9" t="s">
        <v>4371</v>
      </c>
      <c r="B6517" s="18" t="s">
        <v>4472</v>
      </c>
      <c r="C6517" s="9" t="s">
        <v>28723</v>
      </c>
      <c r="D6517" s="89" t="s">
        <v>28724</v>
      </c>
      <c r="E6517" s="91" t="s">
        <v>28725</v>
      </c>
      <c r="F6517" s="85" t="s">
        <v>28603</v>
      </c>
      <c r="G6517" s="127" t="s">
        <v>1333</v>
      </c>
    </row>
    <row r="6518">
      <c r="A6518" s="9" t="s">
        <v>4371</v>
      </c>
      <c r="B6518" s="18" t="s">
        <v>4472</v>
      </c>
      <c r="C6518" s="9" t="s">
        <v>28723</v>
      </c>
      <c r="D6518" s="89" t="s">
        <v>28726</v>
      </c>
      <c r="E6518" s="91" t="s">
        <v>28725</v>
      </c>
      <c r="F6518" s="85" t="s">
        <v>28603</v>
      </c>
      <c r="G6518" s="127"/>
    </row>
    <row r="6519">
      <c r="A6519" s="13" t="s">
        <v>230</v>
      </c>
      <c r="B6519" s="31" t="s">
        <v>240</v>
      </c>
      <c r="C6519" s="14" t="s">
        <v>244</v>
      </c>
      <c r="D6519" s="14" t="s">
        <v>13351</v>
      </c>
      <c r="E6519" s="91"/>
      <c r="F6519" s="43" t="s">
        <v>28727</v>
      </c>
      <c r="G6519" s="43"/>
    </row>
    <row r="6520">
      <c r="A6520" s="14" t="s">
        <v>230</v>
      </c>
      <c r="B6520" s="31" t="s">
        <v>6370</v>
      </c>
      <c r="C6520" s="14" t="s">
        <v>244</v>
      </c>
      <c r="D6520" s="14" t="s">
        <v>28728</v>
      </c>
      <c r="E6520" s="91"/>
      <c r="F6520" s="43" t="s">
        <v>28604</v>
      </c>
      <c r="G6520" s="43"/>
    </row>
    <row r="6521">
      <c r="A6521" s="13" t="s">
        <v>5016</v>
      </c>
      <c r="B6521" s="31" t="s">
        <v>13374</v>
      </c>
      <c r="C6521" s="14" t="s">
        <v>28729</v>
      </c>
      <c r="D6521" s="14" t="s">
        <v>22007</v>
      </c>
      <c r="E6521" s="91" t="s">
        <v>28730</v>
      </c>
      <c r="F6521" s="84" t="s">
        <v>28615</v>
      </c>
      <c r="G6521" s="84"/>
    </row>
    <row r="6522">
      <c r="A6522" s="13" t="s">
        <v>5016</v>
      </c>
      <c r="B6522" s="31" t="s">
        <v>13374</v>
      </c>
      <c r="C6522" s="13" t="s">
        <v>28731</v>
      </c>
      <c r="D6522" s="14" t="s">
        <v>2460</v>
      </c>
      <c r="E6522" s="91" t="s">
        <v>28732</v>
      </c>
      <c r="F6522" s="84" t="s">
        <v>28615</v>
      </c>
      <c r="G6522" s="84"/>
    </row>
    <row r="6523">
      <c r="A6523" s="13" t="s">
        <v>5016</v>
      </c>
      <c r="B6523" s="31" t="s">
        <v>13374</v>
      </c>
      <c r="C6523" s="14" t="s">
        <v>21982</v>
      </c>
      <c r="D6523" s="14" t="s">
        <v>28733</v>
      </c>
      <c r="E6523" s="91" t="s">
        <v>28734</v>
      </c>
      <c r="F6523" s="43" t="s">
        <v>28604</v>
      </c>
      <c r="G6523" s="84"/>
    </row>
    <row r="6524">
      <c r="A6524" s="13" t="s">
        <v>5016</v>
      </c>
      <c r="B6524" s="31" t="s">
        <v>13374</v>
      </c>
      <c r="C6524" s="13" t="s">
        <v>13379</v>
      </c>
      <c r="D6524" s="14" t="s">
        <v>12509</v>
      </c>
      <c r="E6524" s="91" t="s">
        <v>12310</v>
      </c>
      <c r="F6524" s="84" t="s">
        <v>28615</v>
      </c>
      <c r="G6524" s="84"/>
    </row>
    <row r="6525">
      <c r="A6525" s="13" t="s">
        <v>5016</v>
      </c>
      <c r="B6525" s="31" t="s">
        <v>13374</v>
      </c>
      <c r="C6525" s="14" t="s">
        <v>28735</v>
      </c>
      <c r="D6525" s="89" t="s">
        <v>15271</v>
      </c>
      <c r="E6525" s="91" t="s">
        <v>28736</v>
      </c>
      <c r="F6525" s="85" t="s">
        <v>28599</v>
      </c>
      <c r="G6525" s="85"/>
    </row>
    <row r="6526">
      <c r="A6526" s="9" t="s">
        <v>5016</v>
      </c>
      <c r="B6526" s="31" t="s">
        <v>13374</v>
      </c>
      <c r="C6526" s="9" t="s">
        <v>28737</v>
      </c>
      <c r="D6526" s="89" t="s">
        <v>6990</v>
      </c>
      <c r="E6526" s="91" t="s">
        <v>28738</v>
      </c>
      <c r="F6526" s="85" t="s">
        <v>28615</v>
      </c>
      <c r="G6526" s="85"/>
    </row>
    <row r="6527">
      <c r="A6527" s="9" t="s">
        <v>5016</v>
      </c>
      <c r="B6527" s="31" t="s">
        <v>13374</v>
      </c>
      <c r="C6527" s="9" t="s">
        <v>13386</v>
      </c>
      <c r="D6527" s="89" t="s">
        <v>13891</v>
      </c>
      <c r="E6527" s="91" t="s">
        <v>26083</v>
      </c>
      <c r="F6527" s="85" t="s">
        <v>28739</v>
      </c>
      <c r="G6527" s="85"/>
    </row>
    <row r="6528">
      <c r="A6528" s="9" t="s">
        <v>5016</v>
      </c>
      <c r="B6528" s="31" t="s">
        <v>13374</v>
      </c>
      <c r="C6528" s="9" t="s">
        <v>13388</v>
      </c>
      <c r="D6528" s="89" t="s">
        <v>2460</v>
      </c>
      <c r="E6528" s="91" t="s">
        <v>14760</v>
      </c>
      <c r="F6528" s="85" t="s">
        <v>28617</v>
      </c>
      <c r="G6528" s="85"/>
    </row>
    <row r="6529">
      <c r="A6529" s="9" t="s">
        <v>5016</v>
      </c>
      <c r="B6529" s="31" t="s">
        <v>13374</v>
      </c>
      <c r="C6529" s="9" t="s">
        <v>13391</v>
      </c>
      <c r="D6529" s="89" t="s">
        <v>1190</v>
      </c>
      <c r="E6529" s="91" t="s">
        <v>28740</v>
      </c>
      <c r="F6529" s="85" t="s">
        <v>28603</v>
      </c>
      <c r="G6529" s="85"/>
    </row>
    <row r="6530">
      <c r="A6530" s="9" t="s">
        <v>5016</v>
      </c>
      <c r="B6530" s="31" t="s">
        <v>13374</v>
      </c>
      <c r="C6530" s="9" t="s">
        <v>13391</v>
      </c>
      <c r="D6530" s="89" t="s">
        <v>28741</v>
      </c>
      <c r="E6530" s="91" t="s">
        <v>28742</v>
      </c>
      <c r="F6530" s="85" t="s">
        <v>28739</v>
      </c>
      <c r="G6530" s="127" t="s">
        <v>1333</v>
      </c>
    </row>
    <row r="6531">
      <c r="A6531" s="9" t="s">
        <v>5016</v>
      </c>
      <c r="B6531" s="31" t="s">
        <v>13374</v>
      </c>
      <c r="C6531" s="9" t="s">
        <v>28743</v>
      </c>
      <c r="D6531" s="9" t="s">
        <v>1190</v>
      </c>
      <c r="E6531" s="91" t="s">
        <v>28744</v>
      </c>
      <c r="F6531" s="85" t="s">
        <v>28739</v>
      </c>
      <c r="G6531" s="85"/>
    </row>
    <row r="6532">
      <c r="A6532" s="9" t="s">
        <v>5016</v>
      </c>
      <c r="B6532" s="31" t="s">
        <v>13374</v>
      </c>
      <c r="C6532" s="9" t="s">
        <v>28743</v>
      </c>
      <c r="D6532" s="9" t="s">
        <v>15280</v>
      </c>
      <c r="E6532" s="91" t="s">
        <v>28745</v>
      </c>
      <c r="F6532" s="85" t="s">
        <v>28739</v>
      </c>
      <c r="G6532" s="85"/>
    </row>
    <row r="6533">
      <c r="A6533" s="9" t="s">
        <v>5016</v>
      </c>
      <c r="B6533" s="31" t="s">
        <v>13374</v>
      </c>
      <c r="C6533" s="9" t="s">
        <v>28743</v>
      </c>
      <c r="D6533" s="9" t="s">
        <v>28746</v>
      </c>
      <c r="E6533" s="91" t="s">
        <v>28747</v>
      </c>
      <c r="F6533" s="85" t="s">
        <v>28739</v>
      </c>
      <c r="G6533" s="85"/>
    </row>
    <row r="6534">
      <c r="A6534" s="9" t="s">
        <v>12769</v>
      </c>
      <c r="B6534" s="18" t="s">
        <v>12770</v>
      </c>
      <c r="C6534" s="9" t="s">
        <v>28748</v>
      </c>
      <c r="D6534" s="9" t="s">
        <v>28749</v>
      </c>
      <c r="E6534" s="91" t="s">
        <v>28750</v>
      </c>
      <c r="F6534" s="85" t="s">
        <v>28599</v>
      </c>
      <c r="G6534" s="85"/>
    </row>
    <row r="6535">
      <c r="A6535" s="9" t="s">
        <v>12769</v>
      </c>
      <c r="B6535" s="18" t="s">
        <v>12770</v>
      </c>
      <c r="C6535" s="9" t="s">
        <v>28751</v>
      </c>
      <c r="D6535" s="9" t="s">
        <v>28752</v>
      </c>
      <c r="E6535" s="91" t="s">
        <v>28753</v>
      </c>
      <c r="F6535" s="85" t="s">
        <v>28685</v>
      </c>
      <c r="G6535" s="85"/>
    </row>
    <row r="6536">
      <c r="A6536" s="9" t="s">
        <v>12769</v>
      </c>
      <c r="B6536" s="18" t="s">
        <v>12770</v>
      </c>
      <c r="C6536" s="9" t="s">
        <v>28754</v>
      </c>
      <c r="D6536" s="372" t="s">
        <v>28755</v>
      </c>
      <c r="E6536" s="91" t="s">
        <v>13400</v>
      </c>
      <c r="F6536" s="85" t="s">
        <v>28617</v>
      </c>
      <c r="G6536" s="85"/>
    </row>
    <row r="6537">
      <c r="A6537" s="9" t="s">
        <v>12769</v>
      </c>
      <c r="B6537" s="18" t="s">
        <v>12770</v>
      </c>
      <c r="C6537" s="9" t="s">
        <v>28756</v>
      </c>
      <c r="D6537" s="89" t="s">
        <v>28757</v>
      </c>
      <c r="E6537" s="91" t="s">
        <v>28758</v>
      </c>
      <c r="F6537" s="85" t="s">
        <v>28599</v>
      </c>
      <c r="G6537" s="85"/>
    </row>
    <row r="6538">
      <c r="A6538" s="9" t="s">
        <v>12769</v>
      </c>
      <c r="B6538" s="18" t="s">
        <v>12770</v>
      </c>
      <c r="C6538" s="9" t="s">
        <v>28759</v>
      </c>
      <c r="D6538" s="372" t="s">
        <v>28760</v>
      </c>
      <c r="E6538" s="91"/>
      <c r="F6538" s="85" t="s">
        <v>28617</v>
      </c>
      <c r="G6538" s="85"/>
    </row>
    <row r="6539">
      <c r="A6539" s="9" t="s">
        <v>12769</v>
      </c>
      <c r="B6539" s="18" t="s">
        <v>12770</v>
      </c>
      <c r="C6539" s="9" t="s">
        <v>28761</v>
      </c>
      <c r="D6539" s="9" t="s">
        <v>28762</v>
      </c>
      <c r="E6539" s="91" t="s">
        <v>28763</v>
      </c>
      <c r="F6539" s="85" t="s">
        <v>28685</v>
      </c>
      <c r="G6539" s="85"/>
    </row>
    <row r="6540">
      <c r="A6540" s="9" t="s">
        <v>12769</v>
      </c>
      <c r="B6540" s="18" t="s">
        <v>12770</v>
      </c>
      <c r="C6540" s="9" t="s">
        <v>28764</v>
      </c>
      <c r="D6540" s="9" t="s">
        <v>28765</v>
      </c>
      <c r="E6540" s="91"/>
      <c r="F6540" s="85" t="s">
        <v>28617</v>
      </c>
      <c r="G6540" s="85"/>
    </row>
    <row r="6541">
      <c r="A6541" s="9" t="s">
        <v>10758</v>
      </c>
      <c r="B6541" s="18" t="s">
        <v>10759</v>
      </c>
      <c r="C6541" s="9" t="s">
        <v>12512</v>
      </c>
      <c r="D6541" s="9" t="s">
        <v>28766</v>
      </c>
      <c r="E6541" s="91"/>
      <c r="F6541" s="85" t="s">
        <v>28615</v>
      </c>
      <c r="G6541" s="85"/>
    </row>
    <row r="6542">
      <c r="A6542" s="9" t="s">
        <v>388</v>
      </c>
      <c r="B6542" s="18" t="s">
        <v>18633</v>
      </c>
      <c r="C6542" s="9" t="s">
        <v>28767</v>
      </c>
      <c r="D6542" s="9" t="s">
        <v>20403</v>
      </c>
      <c r="E6542" s="91"/>
      <c r="F6542" s="85" t="s">
        <v>28650</v>
      </c>
      <c r="G6542" s="85"/>
    </row>
    <row r="6543">
      <c r="A6543" s="9" t="s">
        <v>388</v>
      </c>
      <c r="B6543" s="18" t="s">
        <v>389</v>
      </c>
      <c r="C6543" s="9" t="s">
        <v>28768</v>
      </c>
      <c r="D6543" s="9" t="s">
        <v>28769</v>
      </c>
      <c r="E6543" s="91"/>
      <c r="F6543" s="85" t="s">
        <v>28739</v>
      </c>
      <c r="G6543" s="85"/>
    </row>
    <row r="6544">
      <c r="A6544" s="14" t="s">
        <v>13609</v>
      </c>
      <c r="B6544" s="18" t="s">
        <v>28770</v>
      </c>
      <c r="C6544" s="9" t="s">
        <v>28771</v>
      </c>
      <c r="D6544" s="9" t="s">
        <v>28772</v>
      </c>
      <c r="E6544" s="9" t="s">
        <v>28773</v>
      </c>
      <c r="F6544" s="85" t="s">
        <v>28617</v>
      </c>
      <c r="G6544" s="85"/>
    </row>
    <row r="6545">
      <c r="A6545" s="9" t="s">
        <v>13609</v>
      </c>
      <c r="B6545" s="18" t="s">
        <v>13610</v>
      </c>
      <c r="C6545" s="9" t="s">
        <v>13611</v>
      </c>
      <c r="D6545" s="25" t="s">
        <v>13612</v>
      </c>
      <c r="E6545" s="9"/>
      <c r="F6545" s="85" t="s">
        <v>28774</v>
      </c>
      <c r="G6545" s="85"/>
    </row>
    <row r="6546">
      <c r="A6546" s="9" t="s">
        <v>234</v>
      </c>
      <c r="B6546" s="18" t="s">
        <v>20587</v>
      </c>
      <c r="C6546" s="9" t="s">
        <v>22161</v>
      </c>
      <c r="D6546" s="14" t="s">
        <v>22160</v>
      </c>
      <c r="E6546" s="9"/>
      <c r="F6546" s="85" t="s">
        <v>28638</v>
      </c>
      <c r="G6546" s="85"/>
    </row>
    <row r="6547">
      <c r="A6547" s="9" t="s">
        <v>234</v>
      </c>
      <c r="B6547" s="18" t="s">
        <v>20587</v>
      </c>
      <c r="C6547" s="9" t="s">
        <v>22162</v>
      </c>
      <c r="D6547" s="14" t="s">
        <v>22160</v>
      </c>
      <c r="E6547" s="91"/>
      <c r="F6547" s="85" t="s">
        <v>28638</v>
      </c>
      <c r="G6547" s="85"/>
    </row>
    <row r="6548">
      <c r="A6548" s="9" t="s">
        <v>234</v>
      </c>
      <c r="B6548" s="18" t="s">
        <v>20587</v>
      </c>
      <c r="C6548" s="9" t="s">
        <v>22165</v>
      </c>
      <c r="D6548" s="89" t="s">
        <v>22166</v>
      </c>
      <c r="E6548" s="91"/>
      <c r="F6548" s="85" t="s">
        <v>28638</v>
      </c>
      <c r="G6548" s="85"/>
    </row>
    <row r="6549">
      <c r="A6549" s="9" t="s">
        <v>234</v>
      </c>
      <c r="B6549" s="18" t="s">
        <v>20587</v>
      </c>
      <c r="C6549" s="9" t="s">
        <v>28775</v>
      </c>
      <c r="D6549" s="89" t="s">
        <v>28776</v>
      </c>
      <c r="E6549" s="91"/>
      <c r="F6549" s="85" t="s">
        <v>28638</v>
      </c>
      <c r="G6549" s="85"/>
    </row>
    <row r="6550">
      <c r="A6550" s="9" t="s">
        <v>234</v>
      </c>
      <c r="B6550" s="18" t="s">
        <v>20587</v>
      </c>
      <c r="C6550" s="9" t="s">
        <v>22002</v>
      </c>
      <c r="D6550" s="89" t="s">
        <v>22003</v>
      </c>
      <c r="E6550" s="91" t="s">
        <v>22004</v>
      </c>
      <c r="F6550" s="85" t="s">
        <v>28638</v>
      </c>
      <c r="G6550" s="85"/>
    </row>
    <row r="6551">
      <c r="A6551" s="9" t="s">
        <v>234</v>
      </c>
      <c r="B6551" s="18" t="s">
        <v>20587</v>
      </c>
      <c r="C6551" s="9" t="s">
        <v>28777</v>
      </c>
      <c r="D6551" s="89" t="s">
        <v>28778</v>
      </c>
      <c r="E6551" s="91"/>
      <c r="F6551" s="85" t="s">
        <v>28638</v>
      </c>
      <c r="G6551" s="85"/>
    </row>
    <row r="6552">
      <c r="A6552" s="9" t="s">
        <v>234</v>
      </c>
      <c r="B6552" s="18" t="s">
        <v>12336</v>
      </c>
      <c r="C6552" s="9" t="s">
        <v>28779</v>
      </c>
      <c r="D6552" s="9" t="s">
        <v>12345</v>
      </c>
      <c r="E6552" s="91" t="s">
        <v>28780</v>
      </c>
      <c r="F6552" s="85" t="s">
        <v>28604</v>
      </c>
      <c r="G6552" s="85"/>
    </row>
    <row r="6553">
      <c r="A6553" s="9" t="s">
        <v>234</v>
      </c>
      <c r="B6553" s="18" t="s">
        <v>8344</v>
      </c>
      <c r="C6553" s="89" t="s">
        <v>14874</v>
      </c>
      <c r="D6553" s="9" t="s">
        <v>14875</v>
      </c>
      <c r="E6553" s="91"/>
      <c r="F6553" s="85" t="s">
        <v>28604</v>
      </c>
      <c r="G6553" s="85"/>
    </row>
    <row r="6554">
      <c r="A6554" s="9" t="s">
        <v>234</v>
      </c>
      <c r="B6554" s="18" t="s">
        <v>8344</v>
      </c>
      <c r="C6554" s="89" t="s">
        <v>28781</v>
      </c>
      <c r="D6554" s="9" t="s">
        <v>28782</v>
      </c>
      <c r="E6554" s="91"/>
      <c r="F6554" s="85" t="s">
        <v>28604</v>
      </c>
      <c r="G6554" s="85"/>
    </row>
    <row r="6555">
      <c r="A6555" s="9" t="s">
        <v>234</v>
      </c>
      <c r="B6555" s="18" t="s">
        <v>8344</v>
      </c>
      <c r="C6555" s="89" t="s">
        <v>28783</v>
      </c>
      <c r="D6555" s="9" t="s">
        <v>28784</v>
      </c>
      <c r="E6555" s="91"/>
      <c r="F6555" s="85" t="s">
        <v>28704</v>
      </c>
      <c r="G6555" s="85"/>
    </row>
    <row r="6556">
      <c r="A6556" s="9" t="s">
        <v>234</v>
      </c>
      <c r="B6556" s="18" t="s">
        <v>8344</v>
      </c>
      <c r="C6556" s="89" t="s">
        <v>28785</v>
      </c>
      <c r="D6556" s="9" t="s">
        <v>28786</v>
      </c>
      <c r="E6556" s="91"/>
      <c r="F6556" s="85" t="s">
        <v>28739</v>
      </c>
      <c r="G6556" s="85"/>
    </row>
    <row r="6557">
      <c r="A6557" s="9" t="s">
        <v>234</v>
      </c>
      <c r="B6557" s="18" t="s">
        <v>8344</v>
      </c>
      <c r="C6557" s="89" t="s">
        <v>28787</v>
      </c>
      <c r="D6557" s="9" t="s">
        <v>28788</v>
      </c>
      <c r="E6557" s="91"/>
      <c r="F6557" s="85" t="s">
        <v>14625</v>
      </c>
      <c r="G6557" s="85"/>
    </row>
    <row r="6558">
      <c r="A6558" s="9" t="s">
        <v>234</v>
      </c>
      <c r="B6558" s="18" t="s">
        <v>8344</v>
      </c>
      <c r="C6558" s="89" t="s">
        <v>28789</v>
      </c>
      <c r="D6558" s="9" t="s">
        <v>28790</v>
      </c>
      <c r="E6558" s="91"/>
      <c r="F6558" s="85" t="s">
        <v>14625</v>
      </c>
      <c r="G6558" s="85"/>
    </row>
    <row r="6559">
      <c r="A6559" s="9" t="s">
        <v>234</v>
      </c>
      <c r="B6559" s="18" t="s">
        <v>8344</v>
      </c>
      <c r="C6559" s="89" t="s">
        <v>28791</v>
      </c>
      <c r="D6559" s="9" t="s">
        <v>28792</v>
      </c>
      <c r="E6559" s="91"/>
      <c r="F6559" s="85" t="s">
        <v>28599</v>
      </c>
      <c r="G6559" s="85"/>
    </row>
    <row r="6560">
      <c r="A6560" s="9" t="s">
        <v>234</v>
      </c>
      <c r="B6560" s="18" t="s">
        <v>8344</v>
      </c>
      <c r="C6560" s="89" t="s">
        <v>28793</v>
      </c>
      <c r="D6560" s="9" t="s">
        <v>28794</v>
      </c>
      <c r="E6560" s="91"/>
      <c r="F6560" s="85" t="s">
        <v>14625</v>
      </c>
      <c r="G6560" s="85"/>
    </row>
    <row r="6561">
      <c r="A6561" s="9" t="s">
        <v>234</v>
      </c>
      <c r="B6561" s="18" t="s">
        <v>8344</v>
      </c>
      <c r="C6561" s="89" t="s">
        <v>13250</v>
      </c>
      <c r="D6561" s="9" t="s">
        <v>13251</v>
      </c>
      <c r="E6561" s="91"/>
      <c r="F6561" s="85" t="s">
        <v>14625</v>
      </c>
      <c r="G6561" s="85"/>
    </row>
    <row r="6562">
      <c r="A6562" s="9" t="s">
        <v>234</v>
      </c>
      <c r="B6562" s="18" t="s">
        <v>8344</v>
      </c>
      <c r="C6562" s="89" t="s">
        <v>28795</v>
      </c>
      <c r="D6562" s="9" t="s">
        <v>28796</v>
      </c>
      <c r="E6562" s="91"/>
      <c r="F6562" s="85" t="s">
        <v>28704</v>
      </c>
      <c r="G6562" s="85"/>
    </row>
    <row r="6563">
      <c r="A6563" s="9" t="s">
        <v>234</v>
      </c>
      <c r="B6563" s="18" t="s">
        <v>8344</v>
      </c>
      <c r="C6563" s="89" t="s">
        <v>12933</v>
      </c>
      <c r="D6563" s="9" t="s">
        <v>12934</v>
      </c>
      <c r="E6563" s="91"/>
      <c r="F6563" s="85" t="s">
        <v>14625</v>
      </c>
      <c r="G6563" s="85"/>
    </row>
    <row r="6564">
      <c r="A6564" s="9" t="s">
        <v>234</v>
      </c>
      <c r="B6564" s="18" t="s">
        <v>8344</v>
      </c>
      <c r="C6564" s="89" t="s">
        <v>28797</v>
      </c>
      <c r="D6564" s="9" t="s">
        <v>28798</v>
      </c>
      <c r="E6564" s="91"/>
      <c r="F6564" s="85" t="s">
        <v>28599</v>
      </c>
      <c r="G6564" s="85"/>
    </row>
    <row r="6565">
      <c r="A6565" s="9" t="s">
        <v>234</v>
      </c>
      <c r="B6565" s="18" t="s">
        <v>8344</v>
      </c>
      <c r="C6565" s="89" t="s">
        <v>13256</v>
      </c>
      <c r="D6565" s="9" t="s">
        <v>13257</v>
      </c>
      <c r="E6565" s="91"/>
      <c r="F6565" s="85" t="s">
        <v>14625</v>
      </c>
      <c r="G6565" s="85"/>
    </row>
    <row r="6566">
      <c r="A6566" s="9" t="s">
        <v>234</v>
      </c>
      <c r="B6566" s="18" t="s">
        <v>8344</v>
      </c>
      <c r="C6566" s="89" t="s">
        <v>28799</v>
      </c>
      <c r="D6566" s="9" t="s">
        <v>28800</v>
      </c>
      <c r="E6566" s="91"/>
      <c r="F6566" s="85" t="s">
        <v>28677</v>
      </c>
      <c r="G6566" s="85"/>
    </row>
    <row r="6567">
      <c r="A6567" s="9" t="s">
        <v>234</v>
      </c>
      <c r="B6567" s="18" t="s">
        <v>8344</v>
      </c>
      <c r="C6567" s="89" t="s">
        <v>28801</v>
      </c>
      <c r="D6567" s="9" t="s">
        <v>28802</v>
      </c>
      <c r="E6567" s="91"/>
      <c r="F6567" s="85" t="s">
        <v>28615</v>
      </c>
      <c r="G6567" s="85"/>
    </row>
    <row r="6568">
      <c r="A6568" s="9" t="s">
        <v>234</v>
      </c>
      <c r="B6568" s="18" t="s">
        <v>8344</v>
      </c>
      <c r="C6568" s="89" t="s">
        <v>28803</v>
      </c>
      <c r="D6568" s="9" t="s">
        <v>28804</v>
      </c>
      <c r="E6568" s="91"/>
      <c r="F6568" s="85" t="s">
        <v>28615</v>
      </c>
      <c r="G6568" s="85"/>
    </row>
    <row r="6569">
      <c r="A6569" s="9" t="s">
        <v>234</v>
      </c>
      <c r="B6569" s="18" t="s">
        <v>8344</v>
      </c>
      <c r="C6569" s="89" t="s">
        <v>28805</v>
      </c>
      <c r="D6569" s="9" t="s">
        <v>28806</v>
      </c>
      <c r="E6569" s="91"/>
      <c r="F6569" s="85" t="s">
        <v>28599</v>
      </c>
      <c r="G6569" s="85"/>
    </row>
    <row r="6570">
      <c r="A6570" s="9" t="s">
        <v>234</v>
      </c>
      <c r="B6570" s="18" t="s">
        <v>8344</v>
      </c>
      <c r="C6570" s="89" t="s">
        <v>28807</v>
      </c>
      <c r="D6570" s="9" t="s">
        <v>28808</v>
      </c>
      <c r="E6570" s="91"/>
      <c r="F6570" s="85" t="s">
        <v>28696</v>
      </c>
      <c r="G6570" s="85"/>
    </row>
    <row r="6571">
      <c r="A6571" s="9" t="s">
        <v>234</v>
      </c>
      <c r="B6571" s="18" t="s">
        <v>8344</v>
      </c>
      <c r="C6571" s="89" t="s">
        <v>12957</v>
      </c>
      <c r="D6571" s="9" t="s">
        <v>12958</v>
      </c>
      <c r="E6571" s="91"/>
      <c r="F6571" s="85" t="s">
        <v>28604</v>
      </c>
      <c r="G6571" s="85"/>
    </row>
    <row r="6572">
      <c r="A6572" s="9" t="s">
        <v>234</v>
      </c>
      <c r="B6572" s="18" t="s">
        <v>8344</v>
      </c>
      <c r="C6572" s="89" t="s">
        <v>28809</v>
      </c>
      <c r="D6572" s="9" t="s">
        <v>28810</v>
      </c>
      <c r="E6572" s="91"/>
      <c r="F6572" s="85" t="s">
        <v>14625</v>
      </c>
      <c r="G6572" s="85"/>
    </row>
    <row r="6573">
      <c r="A6573" s="9" t="s">
        <v>234</v>
      </c>
      <c r="B6573" s="18" t="s">
        <v>8344</v>
      </c>
      <c r="C6573" s="89" t="s">
        <v>28811</v>
      </c>
      <c r="D6573" s="9" t="s">
        <v>28812</v>
      </c>
      <c r="E6573" s="91"/>
      <c r="F6573" s="85" t="s">
        <v>28599</v>
      </c>
      <c r="G6573" s="85"/>
    </row>
    <row r="6574">
      <c r="A6574" s="9" t="s">
        <v>234</v>
      </c>
      <c r="B6574" s="18" t="s">
        <v>8344</v>
      </c>
      <c r="C6574" s="89" t="s">
        <v>28813</v>
      </c>
      <c r="D6574" s="9" t="s">
        <v>20306</v>
      </c>
      <c r="E6574" s="91"/>
      <c r="F6574" s="85" t="s">
        <v>28604</v>
      </c>
      <c r="G6574" s="85"/>
    </row>
    <row r="6575">
      <c r="A6575" s="9" t="s">
        <v>234</v>
      </c>
      <c r="B6575" s="18" t="s">
        <v>8344</v>
      </c>
      <c r="C6575" s="89" t="s">
        <v>28814</v>
      </c>
      <c r="D6575" s="9" t="s">
        <v>20311</v>
      </c>
      <c r="E6575" s="91"/>
      <c r="F6575" s="85" t="s">
        <v>28604</v>
      </c>
      <c r="G6575" s="85"/>
    </row>
    <row r="6576">
      <c r="A6576" s="9" t="s">
        <v>234</v>
      </c>
      <c r="B6576" s="18" t="s">
        <v>8344</v>
      </c>
      <c r="C6576" s="89" t="s">
        <v>28815</v>
      </c>
      <c r="D6576" s="9" t="s">
        <v>28816</v>
      </c>
      <c r="E6576" s="91"/>
      <c r="F6576" s="85" t="s">
        <v>14625</v>
      </c>
      <c r="G6576" s="85"/>
    </row>
    <row r="6577">
      <c r="A6577" s="9" t="s">
        <v>234</v>
      </c>
      <c r="B6577" s="18" t="s">
        <v>8344</v>
      </c>
      <c r="C6577" s="89" t="s">
        <v>28817</v>
      </c>
      <c r="D6577" s="9" t="s">
        <v>28818</v>
      </c>
      <c r="E6577" s="91"/>
      <c r="F6577" s="85" t="s">
        <v>28599</v>
      </c>
      <c r="G6577" s="85"/>
    </row>
    <row r="6578">
      <c r="A6578" s="9" t="s">
        <v>234</v>
      </c>
      <c r="B6578" s="18" t="s">
        <v>8344</v>
      </c>
      <c r="C6578" s="89" t="s">
        <v>28819</v>
      </c>
      <c r="D6578" s="9" t="s">
        <v>28820</v>
      </c>
      <c r="E6578" s="91"/>
      <c r="F6578" s="85" t="s">
        <v>14625</v>
      </c>
      <c r="G6578" s="85"/>
    </row>
    <row r="6579">
      <c r="A6579" s="9" t="s">
        <v>234</v>
      </c>
      <c r="B6579" s="18" t="s">
        <v>12033</v>
      </c>
      <c r="C6579" s="89" t="s">
        <v>28821</v>
      </c>
      <c r="D6579" s="9" t="s">
        <v>28822</v>
      </c>
      <c r="E6579" s="91"/>
      <c r="F6579" s="85" t="s">
        <v>28638</v>
      </c>
      <c r="G6579" s="85"/>
    </row>
    <row r="6580">
      <c r="A6580" s="9" t="s">
        <v>234</v>
      </c>
      <c r="B6580" s="18" t="s">
        <v>12033</v>
      </c>
      <c r="C6580" s="89" t="s">
        <v>28823</v>
      </c>
      <c r="D6580" s="9" t="s">
        <v>28824</v>
      </c>
      <c r="E6580" s="91"/>
      <c r="F6580" s="85" t="s">
        <v>28638</v>
      </c>
      <c r="G6580" s="85"/>
    </row>
    <row r="6581">
      <c r="A6581" s="9" t="s">
        <v>234</v>
      </c>
      <c r="B6581" s="18" t="s">
        <v>12033</v>
      </c>
      <c r="C6581" s="89" t="s">
        <v>28825</v>
      </c>
      <c r="D6581" s="9" t="s">
        <v>28826</v>
      </c>
      <c r="E6581" s="91"/>
      <c r="F6581" s="85" t="s">
        <v>28638</v>
      </c>
      <c r="G6581" s="85"/>
    </row>
    <row r="6582">
      <c r="A6582" s="9" t="s">
        <v>234</v>
      </c>
      <c r="B6582" s="18" t="s">
        <v>12033</v>
      </c>
      <c r="C6582" s="89" t="s">
        <v>28827</v>
      </c>
      <c r="D6582" s="9" t="s">
        <v>28828</v>
      </c>
      <c r="E6582" s="91" t="s">
        <v>28829</v>
      </c>
      <c r="F6582" s="85" t="s">
        <v>28638</v>
      </c>
      <c r="G6582" s="85"/>
    </row>
    <row r="6583">
      <c r="A6583" s="9" t="s">
        <v>234</v>
      </c>
      <c r="B6583" s="18" t="s">
        <v>12033</v>
      </c>
      <c r="C6583" s="89" t="s">
        <v>28830</v>
      </c>
      <c r="D6583" s="9" t="s">
        <v>28831</v>
      </c>
      <c r="E6583" s="91"/>
      <c r="F6583" s="85" t="s">
        <v>28638</v>
      </c>
      <c r="G6583" s="85"/>
    </row>
    <row r="6584">
      <c r="A6584" s="9" t="s">
        <v>234</v>
      </c>
      <c r="B6584" s="18" t="s">
        <v>12033</v>
      </c>
      <c r="C6584" s="89" t="s">
        <v>28832</v>
      </c>
      <c r="D6584" s="9" t="s">
        <v>28833</v>
      </c>
      <c r="E6584" s="91"/>
      <c r="F6584" s="85" t="s">
        <v>28638</v>
      </c>
      <c r="G6584" s="85"/>
    </row>
    <row r="6585">
      <c r="A6585" s="9" t="s">
        <v>234</v>
      </c>
      <c r="B6585" s="18" t="s">
        <v>12033</v>
      </c>
      <c r="C6585" s="89" t="s">
        <v>28834</v>
      </c>
      <c r="D6585" s="9" t="s">
        <v>28835</v>
      </c>
      <c r="E6585" s="91"/>
      <c r="F6585" s="85" t="s">
        <v>28638</v>
      </c>
      <c r="G6585" s="85"/>
    </row>
    <row r="6586">
      <c r="A6586" s="9" t="s">
        <v>234</v>
      </c>
      <c r="B6586" s="18" t="s">
        <v>12033</v>
      </c>
      <c r="C6586" s="89" t="s">
        <v>28836</v>
      </c>
      <c r="D6586" s="9" t="s">
        <v>28837</v>
      </c>
      <c r="E6586" s="91"/>
      <c r="F6586" s="85" t="s">
        <v>28638</v>
      </c>
      <c r="G6586" s="85"/>
    </row>
    <row r="6587">
      <c r="A6587" s="9" t="s">
        <v>234</v>
      </c>
      <c r="B6587" s="18" t="s">
        <v>28838</v>
      </c>
      <c r="C6587" s="9" t="s">
        <v>28839</v>
      </c>
      <c r="D6587" s="89" t="s">
        <v>28840</v>
      </c>
      <c r="E6587" s="91"/>
      <c r="F6587" s="85" t="s">
        <v>28623</v>
      </c>
      <c r="G6587" s="85"/>
    </row>
    <row r="6588">
      <c r="A6588" s="9" t="s">
        <v>234</v>
      </c>
      <c r="B6588" s="18" t="s">
        <v>28838</v>
      </c>
      <c r="C6588" s="9" t="s">
        <v>28841</v>
      </c>
      <c r="D6588" s="89" t="s">
        <v>28842</v>
      </c>
      <c r="E6588" s="91"/>
      <c r="F6588" s="85" t="s">
        <v>28623</v>
      </c>
      <c r="G6588" s="85"/>
    </row>
    <row r="6589">
      <c r="A6589" s="9" t="s">
        <v>234</v>
      </c>
      <c r="B6589" s="18" t="s">
        <v>28838</v>
      </c>
      <c r="C6589" s="9" t="s">
        <v>28843</v>
      </c>
      <c r="D6589" s="89" t="s">
        <v>28844</v>
      </c>
      <c r="E6589" s="91"/>
      <c r="F6589" s="85" t="s">
        <v>28623</v>
      </c>
      <c r="G6589" s="85"/>
    </row>
    <row r="6590">
      <c r="A6590" s="9" t="s">
        <v>234</v>
      </c>
      <c r="B6590" s="18" t="s">
        <v>28838</v>
      </c>
      <c r="C6590" s="9" t="s">
        <v>28845</v>
      </c>
      <c r="D6590" s="89" t="s">
        <v>28846</v>
      </c>
      <c r="E6590" s="91"/>
      <c r="F6590" s="85" t="s">
        <v>28623</v>
      </c>
      <c r="G6590" s="85"/>
    </row>
    <row r="6591">
      <c r="A6591" s="9" t="s">
        <v>234</v>
      </c>
      <c r="B6591" s="18" t="s">
        <v>14486</v>
      </c>
      <c r="C6591" s="9" t="s">
        <v>28847</v>
      </c>
      <c r="D6591" s="89" t="s">
        <v>28848</v>
      </c>
      <c r="E6591" s="91"/>
      <c r="F6591" s="85" t="s">
        <v>14625</v>
      </c>
      <c r="G6591" s="85"/>
    </row>
    <row r="6592">
      <c r="A6592" s="9" t="s">
        <v>234</v>
      </c>
      <c r="B6592" s="18" t="s">
        <v>4449</v>
      </c>
      <c r="C6592" s="9" t="s">
        <v>24532</v>
      </c>
      <c r="D6592" s="9">
        <v>999.0</v>
      </c>
      <c r="E6592" s="91" t="s">
        <v>28849</v>
      </c>
      <c r="F6592" s="85" t="s">
        <v>28623</v>
      </c>
      <c r="G6592" s="85"/>
    </row>
    <row r="6593">
      <c r="A6593" s="9" t="s">
        <v>234</v>
      </c>
      <c r="B6593" s="18" t="s">
        <v>8168</v>
      </c>
      <c r="C6593" s="9" t="s">
        <v>28850</v>
      </c>
      <c r="D6593" s="89" t="s">
        <v>28851</v>
      </c>
      <c r="E6593" s="91"/>
      <c r="F6593" s="85" t="s">
        <v>28852</v>
      </c>
      <c r="G6593" s="85"/>
    </row>
    <row r="6594">
      <c r="A6594" s="9" t="s">
        <v>234</v>
      </c>
      <c r="B6594" s="18" t="s">
        <v>14895</v>
      </c>
      <c r="C6594" s="9" t="s">
        <v>28853</v>
      </c>
      <c r="D6594" s="89" t="s">
        <v>14903</v>
      </c>
      <c r="E6594" s="91"/>
      <c r="F6594" s="85" t="s">
        <v>28599</v>
      </c>
      <c r="G6594" s="85"/>
    </row>
    <row r="6595">
      <c r="A6595" s="9" t="s">
        <v>234</v>
      </c>
      <c r="B6595" s="18" t="s">
        <v>14895</v>
      </c>
      <c r="C6595" s="9" t="s">
        <v>28854</v>
      </c>
      <c r="D6595" s="89" t="s">
        <v>14905</v>
      </c>
      <c r="E6595" s="91"/>
      <c r="F6595" s="85" t="s">
        <v>28685</v>
      </c>
      <c r="G6595" s="85"/>
    </row>
    <row r="6596">
      <c r="A6596" s="9" t="s">
        <v>234</v>
      </c>
      <c r="B6596" s="18" t="s">
        <v>14895</v>
      </c>
      <c r="C6596" s="9" t="s">
        <v>28855</v>
      </c>
      <c r="D6596" s="89" t="s">
        <v>14905</v>
      </c>
      <c r="E6596" s="91"/>
      <c r="F6596" s="85" t="s">
        <v>28685</v>
      </c>
      <c r="G6596" s="85"/>
    </row>
    <row r="6597">
      <c r="A6597" s="9" t="s">
        <v>234</v>
      </c>
      <c r="B6597" s="18" t="s">
        <v>14895</v>
      </c>
      <c r="C6597" s="9" t="s">
        <v>28856</v>
      </c>
      <c r="D6597" s="89" t="s">
        <v>14905</v>
      </c>
      <c r="E6597" s="91"/>
      <c r="F6597" s="85" t="s">
        <v>28685</v>
      </c>
      <c r="G6597" s="85"/>
    </row>
    <row r="6598">
      <c r="A6598" s="67" t="s">
        <v>366</v>
      </c>
    </row>
    <row r="6599">
      <c r="A6599" s="9" t="s">
        <v>316</v>
      </c>
      <c r="B6599" s="18" t="s">
        <v>28664</v>
      </c>
      <c r="C6599" s="9"/>
      <c r="D6599" s="89"/>
      <c r="E6599" s="91" t="s">
        <v>28857</v>
      </c>
      <c r="F6599" s="85" t="s">
        <v>28638</v>
      </c>
      <c r="G6599" s="85"/>
    </row>
    <row r="6600">
      <c r="A6600" s="14" t="s">
        <v>230</v>
      </c>
      <c r="B6600" s="31" t="s">
        <v>240</v>
      </c>
      <c r="C6600" s="13"/>
      <c r="D6600" s="14" t="s">
        <v>22987</v>
      </c>
      <c r="E6600" s="91" t="s">
        <v>9048</v>
      </c>
      <c r="F6600" s="43" t="s">
        <v>28603</v>
      </c>
      <c r="G6600" s="84"/>
    </row>
    <row r="6601">
      <c r="A6601" s="14" t="s">
        <v>230</v>
      </c>
      <c r="B6601" s="31" t="s">
        <v>240</v>
      </c>
      <c r="C6601" s="13"/>
      <c r="D6601" s="14" t="s">
        <v>28858</v>
      </c>
      <c r="E6601" s="91" t="s">
        <v>23367</v>
      </c>
      <c r="F6601" s="43" t="s">
        <v>28599</v>
      </c>
      <c r="G6601" s="84"/>
    </row>
    <row r="6602">
      <c r="A6602" s="9" t="s">
        <v>234</v>
      </c>
      <c r="B6602" s="18" t="s">
        <v>8344</v>
      </c>
      <c r="C6602" s="9"/>
      <c r="D6602" s="89"/>
      <c r="E6602" s="91" t="s">
        <v>28859</v>
      </c>
      <c r="F6602" s="85" t="s">
        <v>28739</v>
      </c>
      <c r="G6602" s="85"/>
    </row>
    <row r="6603">
      <c r="A6603" s="9" t="s">
        <v>368</v>
      </c>
      <c r="B6603" s="18" t="s">
        <v>368</v>
      </c>
      <c r="C6603" s="9"/>
      <c r="D6603" s="89"/>
      <c r="E6603" s="89" t="s">
        <v>28860</v>
      </c>
      <c r="F6603" s="89" t="s">
        <v>28615</v>
      </c>
      <c r="G6603" s="89"/>
    </row>
    <row r="6604">
      <c r="A6604" s="9" t="s">
        <v>368</v>
      </c>
      <c r="B6604" s="18" t="s">
        <v>368</v>
      </c>
      <c r="C6604" s="9"/>
      <c r="D6604" s="89"/>
      <c r="E6604" s="89" t="s">
        <v>28861</v>
      </c>
      <c r="F6604" s="89" t="s">
        <v>28704</v>
      </c>
      <c r="G6604" s="89"/>
    </row>
    <row r="6605">
      <c r="A6605" s="9" t="s">
        <v>368</v>
      </c>
      <c r="B6605" s="18" t="s">
        <v>368</v>
      </c>
      <c r="C6605" s="9"/>
      <c r="D6605" s="89"/>
      <c r="E6605" s="89" t="s">
        <v>28862</v>
      </c>
      <c r="F6605" s="89" t="s">
        <v>28704</v>
      </c>
      <c r="G6605" s="89"/>
    </row>
    <row r="6606">
      <c r="A6606" s="9" t="s">
        <v>368</v>
      </c>
      <c r="B6606" s="18" t="s">
        <v>368</v>
      </c>
      <c r="C6606" s="9"/>
      <c r="D6606" s="89"/>
      <c r="E6606" s="89" t="s">
        <v>28863</v>
      </c>
      <c r="F6606" s="89" t="s">
        <v>28704</v>
      </c>
      <c r="G6606" s="89"/>
    </row>
    <row r="6607">
      <c r="A6607" s="1" t="s">
        <v>28864</v>
      </c>
    </row>
    <row r="6608">
      <c r="A6608" s="9" t="s">
        <v>10828</v>
      </c>
      <c r="B6608" s="18" t="s">
        <v>28407</v>
      </c>
      <c r="C6608" s="25" t="s">
        <v>18149</v>
      </c>
      <c r="D6608" s="89" t="s">
        <v>22128</v>
      </c>
      <c r="E6608" s="91"/>
      <c r="F6608" s="85" t="s">
        <v>28865</v>
      </c>
      <c r="G6608" s="85"/>
    </row>
    <row r="6609">
      <c r="A6609" s="1" t="s">
        <v>28866</v>
      </c>
    </row>
    <row r="6610">
      <c r="A6610" s="9" t="s">
        <v>248</v>
      </c>
      <c r="B6610" s="18" t="s">
        <v>12875</v>
      </c>
      <c r="C6610" s="9"/>
      <c r="D6610" s="89" t="s">
        <v>28867</v>
      </c>
      <c r="E6610" s="91"/>
      <c r="F6610" s="85" t="s">
        <v>28868</v>
      </c>
      <c r="G6610" s="85"/>
    </row>
    <row r="6611">
      <c r="A6611" s="9" t="s">
        <v>248</v>
      </c>
      <c r="B6611" s="18" t="s">
        <v>28869</v>
      </c>
      <c r="C6611" s="9" t="s">
        <v>4581</v>
      </c>
      <c r="D6611" s="89" t="s">
        <v>28870</v>
      </c>
      <c r="E6611" s="91"/>
      <c r="F6611" s="85" t="s">
        <v>28871</v>
      </c>
      <c r="G6611" s="85"/>
    </row>
    <row r="6612">
      <c r="A6612" s="9" t="s">
        <v>248</v>
      </c>
      <c r="B6612" s="18" t="s">
        <v>28869</v>
      </c>
      <c r="C6612" s="9" t="s">
        <v>4581</v>
      </c>
      <c r="D6612" s="89" t="s">
        <v>28872</v>
      </c>
      <c r="E6612" s="91"/>
      <c r="F6612" s="85" t="s">
        <v>28871</v>
      </c>
      <c r="G6612" s="85"/>
    </row>
    <row r="6613">
      <c r="A6613" s="9" t="s">
        <v>248</v>
      </c>
      <c r="B6613" s="18" t="s">
        <v>28869</v>
      </c>
      <c r="C6613" s="9" t="s">
        <v>4581</v>
      </c>
      <c r="D6613" s="89" t="s">
        <v>28873</v>
      </c>
      <c r="E6613" s="91"/>
      <c r="F6613" s="85" t="s">
        <v>28871</v>
      </c>
      <c r="G6613" s="85"/>
    </row>
    <row r="6614">
      <c r="A6614" s="9" t="s">
        <v>234</v>
      </c>
      <c r="B6614" s="18" t="s">
        <v>1943</v>
      </c>
      <c r="C6614" s="9" t="s">
        <v>28874</v>
      </c>
      <c r="D6614" s="89" t="s">
        <v>6754</v>
      </c>
      <c r="E6614" s="91" t="s">
        <v>28875</v>
      </c>
      <c r="F6614" s="85" t="s">
        <v>28876</v>
      </c>
      <c r="G6614" s="85"/>
    </row>
    <row r="6615">
      <c r="A6615" s="67" t="s">
        <v>366</v>
      </c>
    </row>
    <row r="6616">
      <c r="A6616" s="9" t="s">
        <v>316</v>
      </c>
      <c r="B6616" s="18" t="s">
        <v>1446</v>
      </c>
      <c r="C6616" s="9"/>
      <c r="D6616" s="89"/>
      <c r="E6616" s="91" t="s">
        <v>8502</v>
      </c>
      <c r="F6616" s="85" t="s">
        <v>28871</v>
      </c>
      <c r="G6616" s="85"/>
    </row>
    <row r="6617">
      <c r="A6617" s="9" t="s">
        <v>248</v>
      </c>
      <c r="B6617" s="18" t="s">
        <v>12875</v>
      </c>
      <c r="C6617" s="9"/>
      <c r="D6617" s="89"/>
      <c r="E6617" s="89"/>
      <c r="F6617" s="85" t="s">
        <v>28877</v>
      </c>
      <c r="G6617" s="85"/>
    </row>
    <row r="6618">
      <c r="A6618" s="1" t="s">
        <v>28878</v>
      </c>
    </row>
    <row r="6619">
      <c r="A6619" s="9" t="s">
        <v>316</v>
      </c>
      <c r="B6619" s="18" t="s">
        <v>6023</v>
      </c>
      <c r="C6619" s="9" t="s">
        <v>28683</v>
      </c>
      <c r="D6619" s="89" t="s">
        <v>28684</v>
      </c>
      <c r="E6619" s="91"/>
      <c r="F6619" s="85" t="s">
        <v>28879</v>
      </c>
      <c r="G6619" s="85"/>
    </row>
    <row r="6620">
      <c r="A6620" s="9" t="s">
        <v>316</v>
      </c>
      <c r="B6620" s="18" t="s">
        <v>6023</v>
      </c>
      <c r="C6620" s="9" t="s">
        <v>27139</v>
      </c>
      <c r="D6620" s="89" t="s">
        <v>27140</v>
      </c>
      <c r="E6620" s="91"/>
      <c r="F6620" s="85" t="s">
        <v>28879</v>
      </c>
      <c r="G6620" s="85"/>
    </row>
    <row r="6621">
      <c r="A6621" s="9" t="s">
        <v>316</v>
      </c>
      <c r="B6621" s="18" t="s">
        <v>6023</v>
      </c>
      <c r="C6621" s="9" t="s">
        <v>28880</v>
      </c>
      <c r="D6621" s="89" t="s">
        <v>28881</v>
      </c>
      <c r="E6621" s="91"/>
      <c r="F6621" s="85" t="s">
        <v>28879</v>
      </c>
      <c r="G6621" s="85"/>
    </row>
    <row r="6622">
      <c r="A6622" s="9" t="s">
        <v>316</v>
      </c>
      <c r="B6622" s="18" t="s">
        <v>6023</v>
      </c>
      <c r="C6622" s="9" t="s">
        <v>28882</v>
      </c>
      <c r="D6622" s="89" t="s">
        <v>28883</v>
      </c>
      <c r="E6622" s="91" t="s">
        <v>28884</v>
      </c>
      <c r="F6622" s="85" t="s">
        <v>28879</v>
      </c>
      <c r="G6622" s="85"/>
    </row>
    <row r="6623">
      <c r="A6623" s="9" t="s">
        <v>316</v>
      </c>
      <c r="B6623" s="18" t="s">
        <v>6023</v>
      </c>
      <c r="C6623" s="9" t="s">
        <v>27141</v>
      </c>
      <c r="D6623" s="89" t="s">
        <v>27142</v>
      </c>
      <c r="E6623" s="91"/>
      <c r="F6623" s="85" t="s">
        <v>28879</v>
      </c>
      <c r="G6623" s="85"/>
    </row>
    <row r="6624">
      <c r="A6624" s="1" t="s">
        <v>28885</v>
      </c>
    </row>
    <row r="6625">
      <c r="A6625" s="9" t="s">
        <v>388</v>
      </c>
      <c r="B6625" s="18" t="s">
        <v>8130</v>
      </c>
      <c r="C6625" s="9" t="s">
        <v>15699</v>
      </c>
      <c r="D6625" s="89" t="s">
        <v>15700</v>
      </c>
      <c r="E6625" s="91" t="s">
        <v>28886</v>
      </c>
      <c r="F6625" s="85" t="s">
        <v>28887</v>
      </c>
      <c r="G6625" s="85"/>
    </row>
    <row r="6626">
      <c r="A6626" s="67" t="s">
        <v>366</v>
      </c>
    </row>
    <row r="6627">
      <c r="A6627" s="9" t="s">
        <v>4540</v>
      </c>
      <c r="B6627" s="18" t="s">
        <v>368</v>
      </c>
      <c r="C6627" s="9"/>
      <c r="D6627" s="89"/>
      <c r="E6627" s="91"/>
      <c r="F6627" s="85" t="s">
        <v>28888</v>
      </c>
      <c r="G6627" s="85"/>
    </row>
    <row r="6628">
      <c r="A6628" s="9" t="s">
        <v>230</v>
      </c>
      <c r="B6628" s="18" t="s">
        <v>10504</v>
      </c>
      <c r="C6628" s="9"/>
      <c r="D6628" s="89"/>
      <c r="E6628" s="91"/>
      <c r="F6628" s="85" t="s">
        <v>28888</v>
      </c>
      <c r="G6628" s="85"/>
    </row>
    <row r="6629">
      <c r="A6629" s="9" t="s">
        <v>248</v>
      </c>
      <c r="B6629" s="18" t="s">
        <v>9851</v>
      </c>
      <c r="C6629" s="9"/>
      <c r="D6629" s="9"/>
      <c r="E6629" s="9"/>
      <c r="F6629" s="85"/>
      <c r="G6629" s="85"/>
    </row>
    <row r="6630">
      <c r="A6630" s="9" t="s">
        <v>566</v>
      </c>
      <c r="B6630" s="18" t="s">
        <v>15318</v>
      </c>
      <c r="C6630" s="9"/>
      <c r="D6630" s="89"/>
      <c r="E6630" s="91"/>
      <c r="F6630" s="85"/>
      <c r="G6630" s="85"/>
    </row>
    <row r="6631">
      <c r="A6631" s="1" t="s">
        <v>28889</v>
      </c>
    </row>
    <row r="6632">
      <c r="A6632" s="9" t="s">
        <v>13035</v>
      </c>
      <c r="B6632" s="18" t="s">
        <v>13036</v>
      </c>
      <c r="C6632" s="9"/>
      <c r="D6632" s="89"/>
      <c r="E6632" s="91"/>
      <c r="F6632" s="85" t="s">
        <v>28890</v>
      </c>
      <c r="G6632" s="85"/>
    </row>
    <row r="6633">
      <c r="A6633" s="9" t="s">
        <v>14948</v>
      </c>
      <c r="B6633" s="18" t="s">
        <v>14949</v>
      </c>
      <c r="C6633" s="9"/>
      <c r="D6633" s="89"/>
      <c r="E6633" s="91"/>
      <c r="F6633" s="85" t="s">
        <v>28891</v>
      </c>
      <c r="G6633" s="85"/>
    </row>
    <row r="6634">
      <c r="A6634" s="9" t="s">
        <v>316</v>
      </c>
      <c r="B6634" s="18" t="s">
        <v>10836</v>
      </c>
      <c r="C6634" s="9" t="s">
        <v>26085</v>
      </c>
      <c r="D6634" s="89" t="s">
        <v>28892</v>
      </c>
      <c r="E6634" s="91"/>
      <c r="F6634" s="85" t="s">
        <v>28893</v>
      </c>
      <c r="G6634" s="85"/>
    </row>
    <row r="6635">
      <c r="A6635" s="9" t="s">
        <v>316</v>
      </c>
      <c r="B6635" s="18" t="s">
        <v>10836</v>
      </c>
      <c r="C6635" s="9" t="s">
        <v>26085</v>
      </c>
      <c r="D6635" s="89" t="s">
        <v>28894</v>
      </c>
      <c r="E6635" s="91"/>
      <c r="F6635" s="85" t="s">
        <v>28893</v>
      </c>
      <c r="G6635" s="85"/>
    </row>
    <row r="6636">
      <c r="A6636" s="9" t="s">
        <v>316</v>
      </c>
      <c r="B6636" s="18" t="s">
        <v>10836</v>
      </c>
      <c r="C6636" s="9" t="s">
        <v>26085</v>
      </c>
      <c r="D6636" s="91" t="s">
        <v>28895</v>
      </c>
      <c r="E6636" s="91"/>
      <c r="F6636" s="85" t="s">
        <v>28893</v>
      </c>
      <c r="G6636" s="85"/>
    </row>
    <row r="6637">
      <c r="A6637" s="9" t="s">
        <v>316</v>
      </c>
      <c r="B6637" s="18" t="s">
        <v>10836</v>
      </c>
      <c r="C6637" s="9" t="s">
        <v>10837</v>
      </c>
      <c r="D6637" s="91" t="s">
        <v>28896</v>
      </c>
      <c r="E6637" s="91"/>
      <c r="F6637" s="85" t="s">
        <v>28893</v>
      </c>
      <c r="G6637" s="85"/>
    </row>
    <row r="6638">
      <c r="A6638" s="9" t="s">
        <v>326</v>
      </c>
      <c r="B6638" s="18" t="s">
        <v>12659</v>
      </c>
      <c r="C6638" s="9" t="s">
        <v>14495</v>
      </c>
      <c r="D6638" s="89" t="s">
        <v>28300</v>
      </c>
      <c r="E6638" s="91" t="s">
        <v>28301</v>
      </c>
      <c r="F6638" s="85" t="s">
        <v>28897</v>
      </c>
      <c r="G6638" s="85"/>
    </row>
    <row r="6639">
      <c r="A6639" s="9" t="s">
        <v>326</v>
      </c>
      <c r="B6639" s="18" t="s">
        <v>12659</v>
      </c>
      <c r="C6639" s="9" t="s">
        <v>13544</v>
      </c>
      <c r="D6639" s="89" t="s">
        <v>13545</v>
      </c>
      <c r="E6639" s="91" t="s">
        <v>28898</v>
      </c>
      <c r="F6639" s="85" t="s">
        <v>28890</v>
      </c>
      <c r="G6639" s="85"/>
    </row>
    <row r="6640">
      <c r="A6640" s="9" t="s">
        <v>326</v>
      </c>
      <c r="B6640" s="18" t="s">
        <v>12659</v>
      </c>
      <c r="C6640" s="9" t="s">
        <v>13547</v>
      </c>
      <c r="D6640" s="89" t="s">
        <v>13548</v>
      </c>
      <c r="E6640" s="91"/>
      <c r="F6640" s="85" t="s">
        <v>28890</v>
      </c>
      <c r="G6640" s="85"/>
    </row>
    <row r="6641">
      <c r="A6641" s="9" t="s">
        <v>988</v>
      </c>
      <c r="B6641" s="18" t="s">
        <v>6938</v>
      </c>
      <c r="C6641" s="43" t="s">
        <v>28899</v>
      </c>
      <c r="D6641" s="84" t="s">
        <v>23507</v>
      </c>
      <c r="E6641" s="84" t="s">
        <v>28900</v>
      </c>
      <c r="F6641" s="85" t="s">
        <v>28901</v>
      </c>
      <c r="G6641" s="85"/>
    </row>
    <row r="6642">
      <c r="A6642" s="9" t="s">
        <v>988</v>
      </c>
      <c r="B6642" s="18" t="s">
        <v>6938</v>
      </c>
      <c r="C6642" s="43" t="s">
        <v>28902</v>
      </c>
      <c r="D6642" s="84" t="s">
        <v>23507</v>
      </c>
      <c r="E6642" s="84" t="s">
        <v>28900</v>
      </c>
      <c r="F6642" s="85" t="s">
        <v>28901</v>
      </c>
      <c r="G6642" s="85"/>
    </row>
    <row r="6643">
      <c r="A6643" s="9" t="s">
        <v>988</v>
      </c>
      <c r="B6643" s="18" t="s">
        <v>6147</v>
      </c>
      <c r="C6643" s="9" t="s">
        <v>13849</v>
      </c>
      <c r="D6643" s="89" t="s">
        <v>13850</v>
      </c>
      <c r="E6643" s="9" t="s">
        <v>13851</v>
      </c>
      <c r="F6643" s="85" t="s">
        <v>28901</v>
      </c>
      <c r="G6643" s="127"/>
    </row>
    <row r="6644">
      <c r="A6644" s="9" t="s">
        <v>988</v>
      </c>
      <c r="B6644" s="18" t="s">
        <v>994</v>
      </c>
      <c r="C6644" s="43" t="s">
        <v>28903</v>
      </c>
      <c r="D6644" s="84" t="s">
        <v>28904</v>
      </c>
      <c r="E6644" s="84" t="s">
        <v>28905</v>
      </c>
      <c r="F6644" s="85" t="s">
        <v>28901</v>
      </c>
      <c r="G6644" s="127" t="s">
        <v>1333</v>
      </c>
    </row>
    <row r="6645">
      <c r="A6645" s="9" t="s">
        <v>988</v>
      </c>
      <c r="B6645" s="18" t="s">
        <v>994</v>
      </c>
      <c r="C6645" s="9" t="s">
        <v>28906</v>
      </c>
      <c r="D6645" s="91" t="s">
        <v>23507</v>
      </c>
      <c r="E6645" s="91" t="s">
        <v>23508</v>
      </c>
      <c r="F6645" s="85" t="s">
        <v>28901</v>
      </c>
      <c r="G6645" s="122" t="s">
        <v>1333</v>
      </c>
    </row>
    <row r="6646">
      <c r="A6646" s="9" t="s">
        <v>1035</v>
      </c>
      <c r="B6646" s="18" t="s">
        <v>13699</v>
      </c>
      <c r="C6646" s="91" t="s">
        <v>28907</v>
      </c>
      <c r="D6646" s="91" t="s">
        <v>1424</v>
      </c>
      <c r="E6646" s="91"/>
      <c r="F6646" s="91" t="s">
        <v>28908</v>
      </c>
      <c r="G6646" s="85"/>
    </row>
    <row r="6647">
      <c r="A6647" s="67" t="s">
        <v>366</v>
      </c>
    </row>
    <row r="6648">
      <c r="A6648" s="9" t="s">
        <v>316</v>
      </c>
      <c r="B6648" s="18" t="s">
        <v>6224</v>
      </c>
      <c r="C6648" s="9"/>
      <c r="D6648" s="89"/>
      <c r="E6648" s="91"/>
      <c r="F6648" s="85"/>
      <c r="G6648" s="85"/>
    </row>
    <row r="6649">
      <c r="A6649" s="9" t="s">
        <v>988</v>
      </c>
      <c r="B6649" s="18" t="s">
        <v>368</v>
      </c>
      <c r="C6649" s="9"/>
      <c r="D6649" s="89"/>
      <c r="E6649" s="91" t="s">
        <v>28909</v>
      </c>
      <c r="F6649" s="85" t="s">
        <v>28910</v>
      </c>
      <c r="G6649" s="85"/>
    </row>
    <row r="6650">
      <c r="A6650" s="1" t="s">
        <v>28911</v>
      </c>
    </row>
    <row r="6651">
      <c r="A6651" s="9" t="s">
        <v>28912</v>
      </c>
      <c r="B6651" s="18" t="s">
        <v>9923</v>
      </c>
      <c r="C6651" s="91"/>
      <c r="D6651" s="91" t="s">
        <v>28913</v>
      </c>
      <c r="E6651" s="91"/>
      <c r="F6651" s="85" t="s">
        <v>28914</v>
      </c>
      <c r="G6651" s="91"/>
    </row>
    <row r="6652">
      <c r="A6652" s="9" t="s">
        <v>14597</v>
      </c>
      <c r="B6652" s="18" t="s">
        <v>14598</v>
      </c>
      <c r="C6652" s="9"/>
      <c r="D6652" s="89" t="s">
        <v>7858</v>
      </c>
      <c r="E6652" s="91" t="s">
        <v>2010</v>
      </c>
      <c r="F6652" s="85" t="s">
        <v>28915</v>
      </c>
      <c r="G6652" s="85"/>
    </row>
    <row r="6653">
      <c r="A6653" s="9" t="s">
        <v>14610</v>
      </c>
      <c r="B6653" s="18" t="s">
        <v>14611</v>
      </c>
      <c r="C6653" s="9"/>
      <c r="D6653" s="89" t="s">
        <v>28916</v>
      </c>
      <c r="E6653" s="91" t="s">
        <v>28917</v>
      </c>
      <c r="F6653" s="85" t="s">
        <v>28918</v>
      </c>
      <c r="G6653" s="127" t="s">
        <v>1333</v>
      </c>
    </row>
    <row r="6654">
      <c r="A6654" s="9" t="s">
        <v>14629</v>
      </c>
      <c r="B6654" s="18" t="s">
        <v>14630</v>
      </c>
      <c r="C6654" s="9"/>
      <c r="D6654" s="89" t="s">
        <v>28919</v>
      </c>
      <c r="E6654" s="91" t="s">
        <v>28920</v>
      </c>
      <c r="F6654" s="91" t="s">
        <v>28921</v>
      </c>
      <c r="G6654" s="127" t="s">
        <v>28922</v>
      </c>
    </row>
    <row r="6655">
      <c r="A6655" s="9" t="s">
        <v>10828</v>
      </c>
      <c r="B6655" s="18" t="s">
        <v>10829</v>
      </c>
      <c r="C6655" s="9" t="s">
        <v>28923</v>
      </c>
      <c r="D6655" s="741" t="s">
        <v>28924</v>
      </c>
      <c r="E6655" s="91" t="s">
        <v>28925</v>
      </c>
      <c r="F6655" s="91" t="s">
        <v>28926</v>
      </c>
      <c r="G6655" s="127" t="s">
        <v>1333</v>
      </c>
    </row>
    <row r="6656">
      <c r="A6656" s="13" t="s">
        <v>10828</v>
      </c>
      <c r="B6656" s="18" t="s">
        <v>10832</v>
      </c>
      <c r="C6656" s="9" t="s">
        <v>28927</v>
      </c>
      <c r="D6656" s="89"/>
      <c r="E6656" s="91"/>
      <c r="F6656" s="85" t="s">
        <v>28928</v>
      </c>
      <c r="G6656" s="85"/>
    </row>
    <row r="6657">
      <c r="A6657" s="13" t="s">
        <v>10828</v>
      </c>
      <c r="B6657" s="189" t="s">
        <v>10832</v>
      </c>
      <c r="C6657" s="9" t="s">
        <v>28929</v>
      </c>
      <c r="D6657" s="89" t="s">
        <v>28930</v>
      </c>
      <c r="E6657" s="91" t="s">
        <v>28931</v>
      </c>
      <c r="F6657" s="85" t="s">
        <v>28928</v>
      </c>
      <c r="G6657" s="85"/>
    </row>
    <row r="6658">
      <c r="A6658" s="9" t="s">
        <v>10828</v>
      </c>
      <c r="B6658" s="18" t="s">
        <v>10832</v>
      </c>
      <c r="C6658" s="9" t="s">
        <v>28932</v>
      </c>
      <c r="D6658" s="89" t="s">
        <v>28627</v>
      </c>
      <c r="E6658" s="91" t="s">
        <v>28933</v>
      </c>
      <c r="F6658" s="85" t="s">
        <v>28934</v>
      </c>
      <c r="G6658" s="85"/>
    </row>
    <row r="6659">
      <c r="A6659" s="9" t="s">
        <v>10828</v>
      </c>
      <c r="B6659" s="18" t="s">
        <v>10832</v>
      </c>
      <c r="C6659" s="9" t="s">
        <v>28935</v>
      </c>
      <c r="D6659" s="89" t="s">
        <v>28936</v>
      </c>
      <c r="E6659" s="91" t="s">
        <v>28937</v>
      </c>
      <c r="F6659" s="85" t="s">
        <v>28934</v>
      </c>
      <c r="G6659" s="85"/>
    </row>
    <row r="6660">
      <c r="A6660" s="9" t="s">
        <v>10828</v>
      </c>
      <c r="B6660" s="18" t="s">
        <v>10832</v>
      </c>
      <c r="C6660" s="9" t="s">
        <v>28938</v>
      </c>
      <c r="D6660" s="89" t="s">
        <v>28939</v>
      </c>
      <c r="E6660" s="91" t="s">
        <v>28940</v>
      </c>
      <c r="F6660" s="85" t="s">
        <v>28934</v>
      </c>
      <c r="G6660" s="85"/>
    </row>
    <row r="6661">
      <c r="A6661" s="9" t="s">
        <v>10828</v>
      </c>
      <c r="B6661" s="18" t="s">
        <v>10832</v>
      </c>
      <c r="C6661" s="9" t="s">
        <v>28941</v>
      </c>
      <c r="D6661" s="89" t="s">
        <v>28942</v>
      </c>
      <c r="E6661" s="91"/>
      <c r="F6661" s="85" t="s">
        <v>28918</v>
      </c>
      <c r="G6661" s="85"/>
    </row>
    <row r="6662">
      <c r="A6662" s="9" t="s">
        <v>10828</v>
      </c>
      <c r="B6662" s="18" t="s">
        <v>10832</v>
      </c>
      <c r="C6662" s="9" t="s">
        <v>28943</v>
      </c>
      <c r="D6662" s="89" t="s">
        <v>28944</v>
      </c>
      <c r="E6662" s="91"/>
      <c r="F6662" s="85" t="s">
        <v>28945</v>
      </c>
      <c r="G6662" s="85"/>
    </row>
    <row r="6663">
      <c r="A6663" s="9" t="s">
        <v>10828</v>
      </c>
      <c r="B6663" s="18" t="s">
        <v>10832</v>
      </c>
      <c r="C6663" s="9" t="s">
        <v>14658</v>
      </c>
      <c r="D6663" s="89" t="s">
        <v>14659</v>
      </c>
      <c r="E6663" s="91"/>
      <c r="F6663" s="85" t="s">
        <v>28934</v>
      </c>
      <c r="G6663" s="85"/>
    </row>
    <row r="6664">
      <c r="A6664" s="9" t="s">
        <v>10828</v>
      </c>
      <c r="B6664" s="18" t="s">
        <v>10832</v>
      </c>
      <c r="C6664" s="9" t="s">
        <v>28946</v>
      </c>
      <c r="D6664" s="89" t="s">
        <v>28947</v>
      </c>
      <c r="E6664" s="91"/>
      <c r="F6664" s="85" t="s">
        <v>28934</v>
      </c>
      <c r="G6664" s="85"/>
    </row>
    <row r="6665">
      <c r="A6665" s="9" t="s">
        <v>10828</v>
      </c>
      <c r="B6665" s="18" t="s">
        <v>10832</v>
      </c>
      <c r="C6665" s="9" t="s">
        <v>28948</v>
      </c>
      <c r="D6665" s="89" t="s">
        <v>28949</v>
      </c>
      <c r="E6665" s="91"/>
      <c r="F6665" s="85" t="s">
        <v>28918</v>
      </c>
      <c r="G6665" s="85"/>
    </row>
    <row r="6666">
      <c r="A6666" s="9" t="s">
        <v>10828</v>
      </c>
      <c r="B6666" s="18" t="s">
        <v>10832</v>
      </c>
      <c r="C6666" s="9" t="s">
        <v>28950</v>
      </c>
      <c r="D6666" s="89" t="s">
        <v>28951</v>
      </c>
      <c r="E6666" s="91"/>
      <c r="F6666" s="85" t="s">
        <v>28934</v>
      </c>
      <c r="G6666" s="85"/>
    </row>
    <row r="6667">
      <c r="A6667" s="9" t="s">
        <v>10828</v>
      </c>
      <c r="B6667" s="18" t="s">
        <v>10832</v>
      </c>
      <c r="C6667" s="9" t="s">
        <v>28952</v>
      </c>
      <c r="D6667" s="89" t="s">
        <v>12959</v>
      </c>
      <c r="E6667" s="91"/>
      <c r="F6667" s="91" t="s">
        <v>28926</v>
      </c>
      <c r="G6667" s="85"/>
    </row>
    <row r="6668">
      <c r="A6668" s="9" t="s">
        <v>10828</v>
      </c>
      <c r="B6668" s="18" t="s">
        <v>10832</v>
      </c>
      <c r="C6668" s="9" t="s">
        <v>28953</v>
      </c>
      <c r="D6668" s="89" t="s">
        <v>28954</v>
      </c>
      <c r="E6668" s="91"/>
      <c r="F6668" s="85" t="s">
        <v>28955</v>
      </c>
      <c r="G6668" s="85"/>
    </row>
    <row r="6669">
      <c r="A6669" s="9" t="s">
        <v>10828</v>
      </c>
      <c r="B6669" s="18" t="s">
        <v>10832</v>
      </c>
      <c r="C6669" s="9" t="s">
        <v>28956</v>
      </c>
      <c r="D6669" s="89" t="s">
        <v>28957</v>
      </c>
      <c r="E6669" s="91"/>
      <c r="F6669" s="85" t="s">
        <v>28928</v>
      </c>
      <c r="G6669" s="85"/>
    </row>
    <row r="6670">
      <c r="A6670" s="9" t="s">
        <v>10828</v>
      </c>
      <c r="B6670" s="18" t="s">
        <v>10832</v>
      </c>
      <c r="C6670" s="9" t="s">
        <v>28958</v>
      </c>
      <c r="D6670" s="89" t="s">
        <v>28959</v>
      </c>
      <c r="E6670" s="91"/>
      <c r="F6670" s="85" t="s">
        <v>28955</v>
      </c>
      <c r="G6670" s="85"/>
    </row>
    <row r="6671">
      <c r="A6671" s="9" t="s">
        <v>10828</v>
      </c>
      <c r="B6671" s="18" t="s">
        <v>10832</v>
      </c>
      <c r="C6671" s="9" t="s">
        <v>28960</v>
      </c>
      <c r="D6671" s="89" t="s">
        <v>20372</v>
      </c>
      <c r="E6671" s="91"/>
      <c r="F6671" s="85" t="s">
        <v>28928</v>
      </c>
      <c r="G6671" s="85"/>
    </row>
    <row r="6672">
      <c r="A6672" s="9" t="s">
        <v>10828</v>
      </c>
      <c r="B6672" s="18" t="s">
        <v>10832</v>
      </c>
      <c r="C6672" s="9" t="s">
        <v>13052</v>
      </c>
      <c r="D6672" s="89" t="s">
        <v>13053</v>
      </c>
      <c r="E6672" s="91"/>
      <c r="F6672" s="85" t="s">
        <v>28928</v>
      </c>
      <c r="G6672" s="85"/>
    </row>
    <row r="6673">
      <c r="A6673" s="9" t="s">
        <v>10828</v>
      </c>
      <c r="B6673" s="18" t="s">
        <v>10832</v>
      </c>
      <c r="C6673" s="9" t="s">
        <v>13056</v>
      </c>
      <c r="D6673" s="89" t="s">
        <v>13057</v>
      </c>
      <c r="E6673" s="91"/>
      <c r="F6673" s="85" t="s">
        <v>28961</v>
      </c>
      <c r="G6673" s="85"/>
    </row>
    <row r="6674">
      <c r="A6674" s="9" t="s">
        <v>10828</v>
      </c>
      <c r="B6674" s="18" t="s">
        <v>10832</v>
      </c>
      <c r="C6674" s="9" t="s">
        <v>28962</v>
      </c>
      <c r="D6674" s="89" t="s">
        <v>28963</v>
      </c>
      <c r="E6674" s="91"/>
      <c r="F6674" s="85" t="s">
        <v>28928</v>
      </c>
      <c r="G6674" s="85"/>
    </row>
    <row r="6675">
      <c r="A6675" s="9" t="s">
        <v>10828</v>
      </c>
      <c r="B6675" s="18" t="s">
        <v>10832</v>
      </c>
      <c r="C6675" s="9" t="s">
        <v>28964</v>
      </c>
      <c r="D6675" s="89" t="s">
        <v>28965</v>
      </c>
      <c r="E6675" s="91"/>
      <c r="F6675" s="85" t="s">
        <v>28914</v>
      </c>
      <c r="G6675" s="85"/>
    </row>
    <row r="6676">
      <c r="A6676" s="9" t="s">
        <v>10828</v>
      </c>
      <c r="B6676" s="18" t="s">
        <v>10832</v>
      </c>
      <c r="C6676" s="9" t="s">
        <v>14680</v>
      </c>
      <c r="D6676" s="89" t="s">
        <v>14681</v>
      </c>
      <c r="E6676" s="91"/>
      <c r="F6676" s="85" t="s">
        <v>28918</v>
      </c>
      <c r="G6676" s="85"/>
    </row>
    <row r="6677">
      <c r="A6677" s="9" t="s">
        <v>10828</v>
      </c>
      <c r="B6677" s="18" t="s">
        <v>10832</v>
      </c>
      <c r="C6677" s="9" t="s">
        <v>28966</v>
      </c>
      <c r="D6677" s="89" t="s">
        <v>28967</v>
      </c>
      <c r="E6677" s="91"/>
      <c r="F6677" s="85" t="s">
        <v>28928</v>
      </c>
      <c r="G6677" s="85"/>
    </row>
    <row r="6678">
      <c r="A6678" s="9" t="s">
        <v>10828</v>
      </c>
      <c r="B6678" s="18" t="s">
        <v>10832</v>
      </c>
      <c r="C6678" s="9" t="s">
        <v>28968</v>
      </c>
      <c r="D6678" s="89" t="s">
        <v>28969</v>
      </c>
      <c r="E6678" s="91"/>
      <c r="F6678" s="85" t="s">
        <v>28970</v>
      </c>
      <c r="G6678" s="85"/>
    </row>
    <row r="6679">
      <c r="A6679" s="9" t="s">
        <v>10828</v>
      </c>
      <c r="B6679" s="18" t="s">
        <v>10832</v>
      </c>
      <c r="C6679" s="9" t="s">
        <v>28971</v>
      </c>
      <c r="D6679" s="89" t="s">
        <v>28972</v>
      </c>
      <c r="E6679" s="91"/>
      <c r="F6679" s="85" t="s">
        <v>28918</v>
      </c>
      <c r="G6679" s="85"/>
    </row>
    <row r="6680">
      <c r="A6680" s="9" t="s">
        <v>10828</v>
      </c>
      <c r="B6680" s="18" t="s">
        <v>10832</v>
      </c>
      <c r="C6680" s="9" t="s">
        <v>28973</v>
      </c>
      <c r="D6680" s="89" t="s">
        <v>28974</v>
      </c>
      <c r="E6680" s="91"/>
      <c r="F6680" s="85" t="s">
        <v>28914</v>
      </c>
      <c r="G6680" s="85"/>
    </row>
    <row r="6681">
      <c r="A6681" s="9" t="s">
        <v>10828</v>
      </c>
      <c r="B6681" s="18" t="s">
        <v>14693</v>
      </c>
      <c r="C6681" s="9" t="s">
        <v>14694</v>
      </c>
      <c r="D6681" s="89" t="s">
        <v>14695</v>
      </c>
      <c r="E6681" s="91" t="s">
        <v>14696</v>
      </c>
      <c r="F6681" s="85" t="s">
        <v>28921</v>
      </c>
      <c r="G6681" s="85"/>
    </row>
    <row r="6682">
      <c r="A6682" s="13" t="s">
        <v>10828</v>
      </c>
      <c r="B6682" s="18" t="s">
        <v>14693</v>
      </c>
      <c r="C6682" s="14" t="s">
        <v>14694</v>
      </c>
      <c r="D6682" s="43" t="s">
        <v>28975</v>
      </c>
      <c r="E6682" s="84" t="s">
        <v>28976</v>
      </c>
      <c r="F6682" s="85" t="s">
        <v>28977</v>
      </c>
      <c r="G6682" s="85"/>
    </row>
    <row r="6683">
      <c r="A6683" s="13" t="s">
        <v>10828</v>
      </c>
      <c r="B6683" s="18" t="s">
        <v>14693</v>
      </c>
      <c r="C6683" s="9" t="s">
        <v>28978</v>
      </c>
      <c r="D6683" s="89" t="s">
        <v>28979</v>
      </c>
      <c r="E6683" s="91" t="s">
        <v>28980</v>
      </c>
      <c r="F6683" s="85" t="s">
        <v>28977</v>
      </c>
      <c r="G6683" s="85"/>
    </row>
    <row r="6684">
      <c r="A6684" s="14" t="s">
        <v>10828</v>
      </c>
      <c r="B6684" s="18" t="s">
        <v>14693</v>
      </c>
      <c r="C6684" s="9" t="s">
        <v>28981</v>
      </c>
      <c r="D6684" s="89" t="s">
        <v>28982</v>
      </c>
      <c r="E6684" s="91" t="s">
        <v>1431</v>
      </c>
      <c r="F6684" s="85" t="s">
        <v>28928</v>
      </c>
      <c r="G6684" s="85"/>
    </row>
    <row r="6685">
      <c r="A6685" s="13" t="s">
        <v>10828</v>
      </c>
      <c r="B6685" s="18" t="s">
        <v>14693</v>
      </c>
      <c r="C6685" s="9" t="s">
        <v>20200</v>
      </c>
      <c r="D6685" s="89" t="s">
        <v>28983</v>
      </c>
      <c r="E6685" s="91"/>
      <c r="F6685" s="85" t="s">
        <v>28970</v>
      </c>
      <c r="G6685" s="85"/>
    </row>
    <row r="6686">
      <c r="A6686" s="13" t="s">
        <v>10828</v>
      </c>
      <c r="B6686" s="18" t="s">
        <v>14693</v>
      </c>
      <c r="C6686" s="9" t="s">
        <v>28984</v>
      </c>
      <c r="D6686" s="89" t="s">
        <v>28985</v>
      </c>
      <c r="E6686" s="91"/>
      <c r="F6686" s="85" t="s">
        <v>28977</v>
      </c>
      <c r="G6686" s="85"/>
    </row>
    <row r="6687">
      <c r="A6687" s="13" t="s">
        <v>10828</v>
      </c>
      <c r="B6687" s="18" t="s">
        <v>14693</v>
      </c>
      <c r="C6687" s="9" t="s">
        <v>28984</v>
      </c>
      <c r="D6687" s="89" t="s">
        <v>28986</v>
      </c>
      <c r="E6687" s="91"/>
      <c r="F6687" s="85" t="s">
        <v>28977</v>
      </c>
      <c r="G6687" s="85"/>
    </row>
    <row r="6688">
      <c r="A6688" s="9" t="s">
        <v>10828</v>
      </c>
      <c r="B6688" s="18" t="s">
        <v>28407</v>
      </c>
      <c r="C6688" s="91" t="s">
        <v>28987</v>
      </c>
      <c r="D6688" s="91" t="s">
        <v>22128</v>
      </c>
      <c r="E6688" s="91"/>
      <c r="F6688" s="85" t="s">
        <v>28955</v>
      </c>
      <c r="G6688" s="85"/>
    </row>
    <row r="6689">
      <c r="A6689" s="9" t="s">
        <v>316</v>
      </c>
      <c r="B6689" s="18" t="s">
        <v>14714</v>
      </c>
      <c r="C6689" s="91" t="s">
        <v>587</v>
      </c>
      <c r="D6689" s="91" t="s">
        <v>13414</v>
      </c>
      <c r="E6689" s="91"/>
      <c r="F6689" s="85" t="s">
        <v>28921</v>
      </c>
      <c r="G6689" s="85"/>
    </row>
    <row r="6690">
      <c r="A6690" s="9" t="s">
        <v>316</v>
      </c>
      <c r="B6690" s="18" t="s">
        <v>7800</v>
      </c>
      <c r="C6690" s="9" t="s">
        <v>12315</v>
      </c>
      <c r="D6690" s="89" t="s">
        <v>12316</v>
      </c>
      <c r="E6690" s="91" t="s">
        <v>28988</v>
      </c>
      <c r="F6690" s="85" t="s">
        <v>28977</v>
      </c>
      <c r="G6690" s="85"/>
    </row>
    <row r="6691">
      <c r="A6691" s="9" t="s">
        <v>316</v>
      </c>
      <c r="B6691" s="18" t="s">
        <v>7800</v>
      </c>
      <c r="C6691" s="9" t="s">
        <v>28989</v>
      </c>
      <c r="D6691" s="89" t="s">
        <v>28990</v>
      </c>
      <c r="E6691" s="91" t="s">
        <v>28991</v>
      </c>
      <c r="F6691" s="85" t="s">
        <v>28977</v>
      </c>
      <c r="G6691" s="85"/>
    </row>
    <row r="6692">
      <c r="A6692" s="9" t="s">
        <v>316</v>
      </c>
      <c r="B6692" s="18" t="s">
        <v>28664</v>
      </c>
      <c r="C6692" s="9" t="s">
        <v>28992</v>
      </c>
      <c r="D6692" s="89" t="s">
        <v>28993</v>
      </c>
      <c r="E6692" s="91"/>
      <c r="F6692" s="85" t="s">
        <v>28977</v>
      </c>
      <c r="G6692" s="85"/>
    </row>
    <row r="6693">
      <c r="A6693" s="9" t="s">
        <v>316</v>
      </c>
      <c r="B6693" s="18" t="s">
        <v>11414</v>
      </c>
      <c r="C6693" s="9" t="s">
        <v>28994</v>
      </c>
      <c r="D6693" s="89" t="s">
        <v>28995</v>
      </c>
      <c r="E6693" s="91" t="s">
        <v>28996</v>
      </c>
      <c r="F6693" s="85" t="s">
        <v>28921</v>
      </c>
      <c r="G6693" s="85"/>
    </row>
    <row r="6694">
      <c r="A6694" s="9" t="s">
        <v>316</v>
      </c>
      <c r="B6694" s="18" t="s">
        <v>11414</v>
      </c>
      <c r="C6694" s="9" t="s">
        <v>13473</v>
      </c>
      <c r="D6694" s="89" t="s">
        <v>28997</v>
      </c>
      <c r="E6694" s="91" t="s">
        <v>14260</v>
      </c>
      <c r="F6694" s="85" t="s">
        <v>28926</v>
      </c>
      <c r="G6694" s="127"/>
    </row>
    <row r="6695">
      <c r="A6695" s="9" t="s">
        <v>316</v>
      </c>
      <c r="B6695" s="18" t="s">
        <v>13309</v>
      </c>
      <c r="C6695" s="9" t="s">
        <v>13473</v>
      </c>
      <c r="D6695" s="89" t="s">
        <v>28998</v>
      </c>
      <c r="E6695" s="91"/>
      <c r="F6695" s="85" t="s">
        <v>15612</v>
      </c>
      <c r="G6695" s="127"/>
    </row>
    <row r="6696">
      <c r="A6696" s="9" t="s">
        <v>316</v>
      </c>
      <c r="B6696" s="18" t="s">
        <v>13309</v>
      </c>
      <c r="C6696" s="9" t="s">
        <v>13473</v>
      </c>
      <c r="D6696" s="89" t="s">
        <v>28999</v>
      </c>
      <c r="E6696" s="91"/>
      <c r="F6696" s="85" t="s">
        <v>15612</v>
      </c>
      <c r="G6696" s="85"/>
    </row>
    <row r="6697">
      <c r="A6697" s="9" t="s">
        <v>316</v>
      </c>
      <c r="B6697" s="18" t="s">
        <v>6023</v>
      </c>
      <c r="C6697" s="9" t="s">
        <v>29000</v>
      </c>
      <c r="D6697" s="89" t="s">
        <v>29001</v>
      </c>
      <c r="E6697" s="91"/>
      <c r="F6697" s="85" t="s">
        <v>28928</v>
      </c>
      <c r="G6697" s="85"/>
    </row>
    <row r="6698">
      <c r="A6698" s="9" t="s">
        <v>316</v>
      </c>
      <c r="B6698" s="18" t="s">
        <v>6023</v>
      </c>
      <c r="C6698" s="9" t="s">
        <v>29002</v>
      </c>
      <c r="D6698" s="89" t="s">
        <v>29003</v>
      </c>
      <c r="E6698" s="91"/>
      <c r="F6698" s="85" t="s">
        <v>28928</v>
      </c>
      <c r="G6698" s="85"/>
    </row>
    <row r="6699">
      <c r="A6699" s="13" t="s">
        <v>316</v>
      </c>
      <c r="B6699" s="189" t="s">
        <v>6023</v>
      </c>
      <c r="C6699" s="9" t="s">
        <v>29004</v>
      </c>
      <c r="D6699" s="89" t="s">
        <v>29005</v>
      </c>
      <c r="E6699" s="91"/>
      <c r="F6699" s="85" t="s">
        <v>29006</v>
      </c>
      <c r="G6699" s="127"/>
    </row>
    <row r="6700">
      <c r="A6700" s="13" t="s">
        <v>316</v>
      </c>
      <c r="B6700" s="189" t="s">
        <v>6023</v>
      </c>
      <c r="C6700" s="9" t="s">
        <v>29007</v>
      </c>
      <c r="D6700" s="89" t="s">
        <v>29008</v>
      </c>
      <c r="E6700" s="91"/>
      <c r="F6700" s="85" t="s">
        <v>28921</v>
      </c>
      <c r="G6700" s="127"/>
    </row>
    <row r="6701">
      <c r="A6701" s="9" t="s">
        <v>1454</v>
      </c>
      <c r="B6701" s="18" t="s">
        <v>14720</v>
      </c>
      <c r="C6701" s="9" t="s">
        <v>29009</v>
      </c>
      <c r="D6701" s="89" t="s">
        <v>19611</v>
      </c>
      <c r="E6701" s="91" t="s">
        <v>29010</v>
      </c>
      <c r="F6701" s="85" t="s">
        <v>28977</v>
      </c>
      <c r="G6701" s="127"/>
    </row>
    <row r="6702">
      <c r="A6702" s="9" t="s">
        <v>1454</v>
      </c>
      <c r="B6702" s="18" t="s">
        <v>14720</v>
      </c>
      <c r="C6702" s="9" t="s">
        <v>29011</v>
      </c>
      <c r="D6702" s="89" t="s">
        <v>19611</v>
      </c>
      <c r="E6702" s="91"/>
      <c r="F6702" s="85" t="s">
        <v>28977</v>
      </c>
      <c r="G6702" s="127"/>
    </row>
    <row r="6703">
      <c r="A6703" s="9" t="s">
        <v>1454</v>
      </c>
      <c r="B6703" s="18" t="s">
        <v>14720</v>
      </c>
      <c r="C6703" s="9" t="s">
        <v>29012</v>
      </c>
      <c r="D6703" s="89" t="s">
        <v>29013</v>
      </c>
      <c r="E6703" s="91" t="s">
        <v>29014</v>
      </c>
      <c r="F6703" s="85" t="s">
        <v>29015</v>
      </c>
      <c r="G6703" s="127"/>
    </row>
    <row r="6704">
      <c r="A6704" s="9" t="s">
        <v>1454</v>
      </c>
      <c r="B6704" s="18" t="s">
        <v>14720</v>
      </c>
      <c r="C6704" s="9" t="s">
        <v>29016</v>
      </c>
      <c r="D6704" s="89" t="s">
        <v>20385</v>
      </c>
      <c r="E6704" s="91" t="s">
        <v>29017</v>
      </c>
      <c r="F6704" s="85" t="s">
        <v>28934</v>
      </c>
      <c r="G6704" s="127"/>
    </row>
    <row r="6705">
      <c r="A6705" s="9" t="s">
        <v>1454</v>
      </c>
      <c r="B6705" s="18" t="s">
        <v>14720</v>
      </c>
      <c r="C6705" s="9" t="s">
        <v>29018</v>
      </c>
      <c r="D6705" s="89" t="s">
        <v>29019</v>
      </c>
      <c r="E6705" s="91" t="s">
        <v>29020</v>
      </c>
      <c r="F6705" s="85" t="s">
        <v>28977</v>
      </c>
      <c r="G6705" s="127"/>
    </row>
    <row r="6706">
      <c r="A6706" s="9" t="s">
        <v>1454</v>
      </c>
      <c r="B6706" s="18" t="s">
        <v>14720</v>
      </c>
      <c r="C6706" s="9" t="s">
        <v>29021</v>
      </c>
      <c r="D6706" s="89" t="s">
        <v>29022</v>
      </c>
      <c r="E6706" s="91" t="s">
        <v>29023</v>
      </c>
      <c r="F6706" s="85" t="s">
        <v>29024</v>
      </c>
      <c r="G6706" s="127"/>
    </row>
    <row r="6707">
      <c r="A6707" s="9" t="s">
        <v>1454</v>
      </c>
      <c r="B6707" s="18" t="s">
        <v>14720</v>
      </c>
      <c r="C6707" s="9" t="s">
        <v>29025</v>
      </c>
      <c r="D6707" s="89" t="s">
        <v>369</v>
      </c>
      <c r="E6707" s="91" t="s">
        <v>14613</v>
      </c>
      <c r="F6707" s="85" t="s">
        <v>28977</v>
      </c>
      <c r="G6707" s="127"/>
    </row>
    <row r="6708">
      <c r="A6708" s="9" t="s">
        <v>1454</v>
      </c>
      <c r="B6708" s="18" t="s">
        <v>14720</v>
      </c>
      <c r="C6708" s="9" t="s">
        <v>29026</v>
      </c>
      <c r="D6708" s="89" t="s">
        <v>29027</v>
      </c>
      <c r="E6708" s="91" t="s">
        <v>29028</v>
      </c>
      <c r="F6708" s="85" t="s">
        <v>28977</v>
      </c>
      <c r="G6708" s="127"/>
    </row>
    <row r="6709">
      <c r="A6709" s="9" t="s">
        <v>1454</v>
      </c>
      <c r="B6709" s="18" t="s">
        <v>14720</v>
      </c>
      <c r="C6709" s="9" t="s">
        <v>29029</v>
      </c>
      <c r="D6709" s="89" t="s">
        <v>29022</v>
      </c>
      <c r="E6709" s="91"/>
      <c r="F6709" s="85" t="s">
        <v>29024</v>
      </c>
      <c r="G6709" s="127"/>
    </row>
    <row r="6710">
      <c r="A6710" s="9" t="s">
        <v>1454</v>
      </c>
      <c r="B6710" s="18" t="s">
        <v>14720</v>
      </c>
      <c r="C6710" s="9" t="s">
        <v>29030</v>
      </c>
      <c r="D6710" s="89" t="s">
        <v>29031</v>
      </c>
      <c r="E6710" s="91" t="s">
        <v>29032</v>
      </c>
      <c r="F6710" s="85" t="s">
        <v>29015</v>
      </c>
      <c r="G6710" s="127"/>
    </row>
    <row r="6711">
      <c r="A6711" s="9" t="s">
        <v>1454</v>
      </c>
      <c r="B6711" s="18" t="s">
        <v>14720</v>
      </c>
      <c r="C6711" s="9" t="s">
        <v>29033</v>
      </c>
      <c r="D6711" s="89" t="s">
        <v>29034</v>
      </c>
      <c r="E6711" s="91" t="s">
        <v>29035</v>
      </c>
      <c r="F6711" s="85" t="s">
        <v>28977</v>
      </c>
      <c r="G6711" s="127"/>
    </row>
    <row r="6712">
      <c r="A6712" s="9" t="s">
        <v>1454</v>
      </c>
      <c r="B6712" s="18" t="s">
        <v>29036</v>
      </c>
      <c r="C6712" s="9" t="s">
        <v>10763</v>
      </c>
      <c r="D6712" s="89" t="s">
        <v>10252</v>
      </c>
      <c r="E6712" s="89"/>
      <c r="F6712" s="85" t="s">
        <v>29037</v>
      </c>
      <c r="G6712" s="127"/>
    </row>
    <row r="6713">
      <c r="A6713" s="9" t="s">
        <v>1454</v>
      </c>
      <c r="B6713" s="18" t="s">
        <v>29036</v>
      </c>
      <c r="C6713" s="9" t="s">
        <v>13890</v>
      </c>
      <c r="D6713" s="89" t="s">
        <v>10252</v>
      </c>
      <c r="E6713" s="89"/>
      <c r="F6713" s="85" t="s">
        <v>29037</v>
      </c>
      <c r="G6713" s="127"/>
    </row>
    <row r="6714">
      <c r="A6714" s="9" t="s">
        <v>1454</v>
      </c>
      <c r="B6714" s="18" t="s">
        <v>29036</v>
      </c>
      <c r="C6714" s="9" t="s">
        <v>7321</v>
      </c>
      <c r="D6714" s="89" t="s">
        <v>21458</v>
      </c>
      <c r="E6714" s="89"/>
      <c r="F6714" s="85" t="s">
        <v>29037</v>
      </c>
      <c r="G6714" s="127"/>
    </row>
    <row r="6715">
      <c r="A6715" s="9" t="s">
        <v>1454</v>
      </c>
      <c r="B6715" s="18" t="s">
        <v>29038</v>
      </c>
      <c r="C6715" s="9" t="s">
        <v>29039</v>
      </c>
      <c r="D6715" s="89" t="s">
        <v>29040</v>
      </c>
      <c r="E6715" s="89"/>
      <c r="F6715" s="85" t="s">
        <v>29037</v>
      </c>
      <c r="G6715" s="127"/>
    </row>
    <row r="6716">
      <c r="A6716" s="9" t="s">
        <v>1454</v>
      </c>
      <c r="B6716" s="18" t="s">
        <v>29038</v>
      </c>
      <c r="C6716" s="9" t="s">
        <v>29041</v>
      </c>
      <c r="D6716" s="89" t="s">
        <v>29042</v>
      </c>
      <c r="E6716" s="89"/>
      <c r="F6716" s="85" t="s">
        <v>29037</v>
      </c>
      <c r="G6716" s="127"/>
    </row>
    <row r="6717">
      <c r="A6717" s="9" t="s">
        <v>1454</v>
      </c>
      <c r="B6717" s="18" t="s">
        <v>29038</v>
      </c>
      <c r="C6717" s="9" t="s">
        <v>29043</v>
      </c>
      <c r="D6717" s="89" t="s">
        <v>29044</v>
      </c>
      <c r="E6717" s="89"/>
      <c r="F6717" s="85" t="s">
        <v>29045</v>
      </c>
      <c r="G6717" s="127"/>
    </row>
    <row r="6718">
      <c r="A6718" s="9" t="s">
        <v>14528</v>
      </c>
      <c r="B6718" s="18" t="s">
        <v>22275</v>
      </c>
      <c r="C6718" s="9" t="s">
        <v>29046</v>
      </c>
      <c r="D6718" s="89" t="s">
        <v>29047</v>
      </c>
      <c r="E6718" s="89"/>
      <c r="F6718" s="85" t="s">
        <v>28914</v>
      </c>
      <c r="G6718" s="127"/>
    </row>
    <row r="6719">
      <c r="A6719" s="9" t="s">
        <v>14528</v>
      </c>
      <c r="B6719" s="18" t="s">
        <v>22275</v>
      </c>
      <c r="C6719" s="9" t="s">
        <v>29048</v>
      </c>
      <c r="D6719" s="89" t="s">
        <v>29049</v>
      </c>
      <c r="E6719" s="89"/>
      <c r="F6719" s="85" t="s">
        <v>28914</v>
      </c>
      <c r="G6719" s="127"/>
    </row>
    <row r="6720">
      <c r="A6720" s="9" t="s">
        <v>326</v>
      </c>
      <c r="B6720" s="18" t="s">
        <v>28697</v>
      </c>
      <c r="C6720" s="9" t="s">
        <v>28698</v>
      </c>
      <c r="D6720" s="89" t="s">
        <v>28699</v>
      </c>
      <c r="E6720" s="89" t="s">
        <v>28700</v>
      </c>
      <c r="F6720" s="85" t="s">
        <v>28955</v>
      </c>
      <c r="G6720" s="127"/>
    </row>
    <row r="6721">
      <c r="A6721" s="9" t="s">
        <v>326</v>
      </c>
      <c r="B6721" s="18" t="s">
        <v>28697</v>
      </c>
      <c r="C6721" s="9" t="s">
        <v>29050</v>
      </c>
      <c r="D6721" s="89" t="s">
        <v>29051</v>
      </c>
      <c r="E6721" s="89" t="s">
        <v>29052</v>
      </c>
      <c r="F6721" s="85" t="s">
        <v>28955</v>
      </c>
      <c r="G6721" s="127"/>
    </row>
    <row r="6722">
      <c r="A6722" s="9" t="s">
        <v>4371</v>
      </c>
      <c r="B6722" s="18" t="s">
        <v>4472</v>
      </c>
      <c r="C6722" s="9" t="s">
        <v>29053</v>
      </c>
      <c r="D6722" s="89" t="s">
        <v>29054</v>
      </c>
      <c r="E6722" s="91" t="s">
        <v>29055</v>
      </c>
      <c r="F6722" s="85" t="s">
        <v>28955</v>
      </c>
      <c r="G6722" s="127" t="s">
        <v>1333</v>
      </c>
    </row>
    <row r="6723">
      <c r="A6723" s="9" t="s">
        <v>230</v>
      </c>
      <c r="B6723" s="31" t="s">
        <v>3100</v>
      </c>
      <c r="C6723" s="9"/>
      <c r="D6723" s="89" t="s">
        <v>29056</v>
      </c>
      <c r="E6723" s="91"/>
      <c r="F6723" s="85" t="s">
        <v>28945</v>
      </c>
      <c r="G6723" s="85"/>
    </row>
    <row r="6724">
      <c r="A6724" s="9" t="s">
        <v>5016</v>
      </c>
      <c r="B6724" s="31" t="s">
        <v>21747</v>
      </c>
      <c r="C6724" s="9" t="s">
        <v>13739</v>
      </c>
      <c r="D6724" s="89" t="s">
        <v>14752</v>
      </c>
      <c r="E6724" s="91"/>
      <c r="F6724" s="85" t="s">
        <v>28928</v>
      </c>
      <c r="G6724" s="85"/>
    </row>
    <row r="6725">
      <c r="A6725" s="9" t="s">
        <v>5016</v>
      </c>
      <c r="B6725" s="31" t="s">
        <v>21747</v>
      </c>
      <c r="C6725" s="9" t="s">
        <v>29057</v>
      </c>
      <c r="D6725" s="89" t="s">
        <v>29058</v>
      </c>
      <c r="E6725" s="91"/>
      <c r="F6725" s="85" t="s">
        <v>28970</v>
      </c>
      <c r="G6725" s="85"/>
    </row>
    <row r="6726">
      <c r="A6726" s="9" t="s">
        <v>5016</v>
      </c>
      <c r="B6726" s="31" t="s">
        <v>13374</v>
      </c>
      <c r="C6726" s="9" t="s">
        <v>29059</v>
      </c>
      <c r="D6726" s="89" t="s">
        <v>13414</v>
      </c>
      <c r="E6726" s="91" t="s">
        <v>29060</v>
      </c>
      <c r="F6726" s="85" t="s">
        <v>28934</v>
      </c>
      <c r="G6726" s="85"/>
    </row>
    <row r="6727">
      <c r="A6727" s="9" t="s">
        <v>14764</v>
      </c>
      <c r="B6727" s="18" t="s">
        <v>14765</v>
      </c>
      <c r="C6727" s="9" t="s">
        <v>20410</v>
      </c>
      <c r="D6727" s="89" t="s">
        <v>29061</v>
      </c>
      <c r="E6727" s="91" t="s">
        <v>29062</v>
      </c>
      <c r="F6727" s="85" t="s">
        <v>28918</v>
      </c>
      <c r="G6727" s="85"/>
    </row>
    <row r="6728">
      <c r="A6728" s="9" t="s">
        <v>12769</v>
      </c>
      <c r="B6728" s="18" t="s">
        <v>12770</v>
      </c>
      <c r="C6728" s="9" t="s">
        <v>29063</v>
      </c>
      <c r="D6728" s="9" t="s">
        <v>29064</v>
      </c>
      <c r="E6728" s="91"/>
      <c r="F6728" s="85" t="s">
        <v>28918</v>
      </c>
      <c r="G6728" s="85"/>
    </row>
    <row r="6729">
      <c r="A6729" s="9" t="s">
        <v>12769</v>
      </c>
      <c r="B6729" s="18" t="s">
        <v>12770</v>
      </c>
      <c r="C6729" s="9" t="s">
        <v>29065</v>
      </c>
      <c r="D6729" s="9" t="s">
        <v>29066</v>
      </c>
      <c r="E6729" s="91" t="s">
        <v>29067</v>
      </c>
      <c r="F6729" s="85" t="s">
        <v>28918</v>
      </c>
      <c r="G6729" s="85"/>
    </row>
    <row r="6730">
      <c r="A6730" s="9" t="s">
        <v>12769</v>
      </c>
      <c r="B6730" s="18" t="s">
        <v>12770</v>
      </c>
      <c r="C6730" s="9" t="s">
        <v>29068</v>
      </c>
      <c r="D6730" s="9" t="s">
        <v>29069</v>
      </c>
      <c r="E6730" s="91" t="s">
        <v>29070</v>
      </c>
      <c r="F6730" s="85" t="s">
        <v>28918</v>
      </c>
      <c r="G6730" s="85"/>
    </row>
    <row r="6731">
      <c r="A6731" s="9" t="s">
        <v>12769</v>
      </c>
      <c r="B6731" s="18" t="s">
        <v>12770</v>
      </c>
      <c r="C6731" s="9" t="s">
        <v>29071</v>
      </c>
      <c r="D6731" s="9" t="s">
        <v>29072</v>
      </c>
      <c r="E6731" s="91" t="s">
        <v>29073</v>
      </c>
      <c r="F6731" s="85" t="s">
        <v>28970</v>
      </c>
      <c r="G6731" s="85"/>
    </row>
    <row r="6732">
      <c r="A6732" s="9" t="s">
        <v>12769</v>
      </c>
      <c r="B6732" s="18" t="s">
        <v>12770</v>
      </c>
      <c r="C6732" s="9" t="s">
        <v>29074</v>
      </c>
      <c r="D6732" s="9" t="s">
        <v>29075</v>
      </c>
      <c r="E6732" s="91" t="s">
        <v>15287</v>
      </c>
      <c r="F6732" s="85" t="s">
        <v>28921</v>
      </c>
      <c r="G6732" s="85"/>
    </row>
    <row r="6733">
      <c r="A6733" s="9" t="s">
        <v>12769</v>
      </c>
      <c r="B6733" s="18" t="s">
        <v>12770</v>
      </c>
      <c r="C6733" s="9" t="s">
        <v>29076</v>
      </c>
      <c r="D6733" s="9" t="s">
        <v>29077</v>
      </c>
      <c r="E6733" s="91" t="s">
        <v>29078</v>
      </c>
      <c r="F6733" s="85" t="s">
        <v>28914</v>
      </c>
      <c r="G6733" s="85"/>
    </row>
    <row r="6734">
      <c r="A6734" s="9" t="s">
        <v>12769</v>
      </c>
      <c r="B6734" s="18" t="s">
        <v>12770</v>
      </c>
      <c r="C6734" s="9" t="s">
        <v>29079</v>
      </c>
      <c r="D6734" s="9" t="s">
        <v>29080</v>
      </c>
      <c r="E6734" s="91" t="s">
        <v>29081</v>
      </c>
      <c r="F6734" s="85" t="s">
        <v>28970</v>
      </c>
      <c r="G6734" s="85"/>
    </row>
    <row r="6735">
      <c r="A6735" s="9" t="s">
        <v>12769</v>
      </c>
      <c r="B6735" s="18" t="s">
        <v>12770</v>
      </c>
      <c r="C6735" s="9" t="s">
        <v>29082</v>
      </c>
      <c r="D6735" s="9" t="s">
        <v>29083</v>
      </c>
      <c r="E6735" s="91" t="s">
        <v>29084</v>
      </c>
      <c r="F6735" s="85" t="s">
        <v>28934</v>
      </c>
      <c r="G6735" s="85"/>
    </row>
    <row r="6736">
      <c r="A6736" s="9" t="s">
        <v>12769</v>
      </c>
      <c r="B6736" s="18" t="s">
        <v>12770</v>
      </c>
      <c r="C6736" s="9" t="s">
        <v>29085</v>
      </c>
      <c r="D6736" s="9" t="s">
        <v>29086</v>
      </c>
      <c r="E6736" s="91"/>
      <c r="F6736" s="85" t="s">
        <v>28921</v>
      </c>
      <c r="G6736" s="85"/>
    </row>
    <row r="6737">
      <c r="A6737" s="9" t="s">
        <v>12769</v>
      </c>
      <c r="B6737" s="18" t="s">
        <v>12770</v>
      </c>
      <c r="C6737" s="9" t="s">
        <v>29087</v>
      </c>
      <c r="D6737" s="9" t="s">
        <v>29088</v>
      </c>
      <c r="E6737" s="91"/>
      <c r="F6737" s="85" t="s">
        <v>28921</v>
      </c>
      <c r="G6737" s="85"/>
    </row>
    <row r="6738">
      <c r="A6738" s="9" t="s">
        <v>12769</v>
      </c>
      <c r="B6738" s="18" t="s">
        <v>12770</v>
      </c>
      <c r="C6738" s="9" t="s">
        <v>29089</v>
      </c>
      <c r="D6738" s="9" t="s">
        <v>29090</v>
      </c>
      <c r="E6738" s="91" t="s">
        <v>29091</v>
      </c>
      <c r="F6738" s="85" t="s">
        <v>28914</v>
      </c>
      <c r="G6738" s="85"/>
    </row>
    <row r="6739">
      <c r="A6739" s="9" t="s">
        <v>12769</v>
      </c>
      <c r="B6739" s="18" t="s">
        <v>12770</v>
      </c>
      <c r="C6739" s="9" t="s">
        <v>29092</v>
      </c>
      <c r="D6739" s="9" t="s">
        <v>29093</v>
      </c>
      <c r="E6739" s="91" t="s">
        <v>29094</v>
      </c>
      <c r="F6739" s="85" t="s">
        <v>28934</v>
      </c>
      <c r="G6739" s="85"/>
    </row>
    <row r="6740">
      <c r="A6740" s="9" t="s">
        <v>12769</v>
      </c>
      <c r="B6740" s="18" t="s">
        <v>12770</v>
      </c>
      <c r="C6740" s="9" t="s">
        <v>29095</v>
      </c>
      <c r="D6740" s="9" t="s">
        <v>29096</v>
      </c>
      <c r="E6740" s="91" t="s">
        <v>29097</v>
      </c>
      <c r="F6740" s="85" t="s">
        <v>28934</v>
      </c>
      <c r="G6740" s="85"/>
    </row>
    <row r="6741">
      <c r="A6741" s="9" t="s">
        <v>12769</v>
      </c>
      <c r="B6741" s="18" t="s">
        <v>12770</v>
      </c>
      <c r="C6741" s="9" t="s">
        <v>29098</v>
      </c>
      <c r="D6741" s="9" t="s">
        <v>29099</v>
      </c>
      <c r="E6741" s="91"/>
      <c r="F6741" s="85" t="s">
        <v>28914</v>
      </c>
      <c r="G6741" s="85"/>
    </row>
    <row r="6742">
      <c r="A6742" s="9" t="s">
        <v>12769</v>
      </c>
      <c r="B6742" s="18" t="s">
        <v>12770</v>
      </c>
      <c r="C6742" s="9" t="s">
        <v>29100</v>
      </c>
      <c r="D6742" s="9" t="s">
        <v>9350</v>
      </c>
      <c r="E6742" s="91"/>
      <c r="F6742" s="85" t="s">
        <v>28914</v>
      </c>
      <c r="G6742" s="85"/>
    </row>
    <row r="6743">
      <c r="A6743" s="9" t="s">
        <v>12769</v>
      </c>
      <c r="B6743" s="18" t="s">
        <v>12770</v>
      </c>
      <c r="C6743" s="9" t="s">
        <v>29101</v>
      </c>
      <c r="D6743" s="89" t="s">
        <v>29102</v>
      </c>
      <c r="E6743" s="91"/>
      <c r="F6743" s="85" t="s">
        <v>28914</v>
      </c>
      <c r="G6743" s="85"/>
    </row>
    <row r="6744">
      <c r="A6744" s="9" t="s">
        <v>12769</v>
      </c>
      <c r="B6744" s="18" t="s">
        <v>12770</v>
      </c>
      <c r="C6744" s="9" t="s">
        <v>29103</v>
      </c>
      <c r="D6744" s="89" t="s">
        <v>29104</v>
      </c>
      <c r="E6744" s="91" t="s">
        <v>29105</v>
      </c>
      <c r="F6744" s="85" t="s">
        <v>28970</v>
      </c>
      <c r="G6744" s="85"/>
    </row>
    <row r="6745">
      <c r="A6745" s="9" t="s">
        <v>248</v>
      </c>
      <c r="B6745" s="18" t="s">
        <v>4496</v>
      </c>
      <c r="C6745" s="9" t="s">
        <v>4504</v>
      </c>
      <c r="D6745" s="91" t="s">
        <v>18964</v>
      </c>
      <c r="E6745" s="91"/>
      <c r="F6745" s="85" t="s">
        <v>29106</v>
      </c>
      <c r="G6745" s="85"/>
    </row>
    <row r="6746">
      <c r="A6746" s="9" t="s">
        <v>248</v>
      </c>
      <c r="B6746" s="18" t="s">
        <v>29107</v>
      </c>
      <c r="C6746" s="9" t="s">
        <v>4581</v>
      </c>
      <c r="D6746" s="89" t="s">
        <v>23609</v>
      </c>
      <c r="E6746" s="91"/>
      <c r="F6746" s="85" t="s">
        <v>29024</v>
      </c>
      <c r="G6746" s="85"/>
    </row>
    <row r="6747">
      <c r="A6747" s="9" t="s">
        <v>8174</v>
      </c>
      <c r="B6747" s="18" t="s">
        <v>13433</v>
      </c>
      <c r="C6747" s="9"/>
      <c r="D6747" s="89"/>
      <c r="E6747" s="91"/>
      <c r="F6747" s="85" t="s">
        <v>29108</v>
      </c>
      <c r="G6747" s="85"/>
    </row>
    <row r="6748">
      <c r="A6748" s="9" t="s">
        <v>10758</v>
      </c>
      <c r="B6748" s="18" t="s">
        <v>29109</v>
      </c>
      <c r="C6748" s="9" t="s">
        <v>29110</v>
      </c>
      <c r="D6748" s="89" t="s">
        <v>29111</v>
      </c>
      <c r="E6748" s="91"/>
      <c r="F6748" s="85" t="s">
        <v>28926</v>
      </c>
      <c r="G6748" s="85"/>
    </row>
    <row r="6749">
      <c r="A6749" s="9" t="s">
        <v>10783</v>
      </c>
      <c r="B6749" s="18" t="s">
        <v>10784</v>
      </c>
      <c r="C6749" s="9" t="s">
        <v>29112</v>
      </c>
      <c r="D6749" s="89" t="s">
        <v>29113</v>
      </c>
      <c r="E6749" s="91"/>
      <c r="F6749" s="85" t="s">
        <v>28945</v>
      </c>
      <c r="G6749" s="85"/>
    </row>
    <row r="6750">
      <c r="A6750" s="9" t="s">
        <v>3280</v>
      </c>
      <c r="B6750" s="18" t="s">
        <v>29114</v>
      </c>
      <c r="C6750" s="9" t="s">
        <v>29115</v>
      </c>
      <c r="D6750" s="89" t="s">
        <v>29116</v>
      </c>
      <c r="E6750" s="91" t="s">
        <v>29117</v>
      </c>
      <c r="F6750" s="85" t="s">
        <v>28926</v>
      </c>
      <c r="G6750" s="85"/>
    </row>
    <row r="6751">
      <c r="A6751" s="9" t="s">
        <v>3280</v>
      </c>
      <c r="B6751" s="18" t="s">
        <v>29114</v>
      </c>
      <c r="C6751" s="9" t="s">
        <v>29118</v>
      </c>
      <c r="D6751" s="89" t="s">
        <v>29119</v>
      </c>
      <c r="E6751" s="91" t="s">
        <v>27015</v>
      </c>
      <c r="F6751" s="85" t="s">
        <v>28914</v>
      </c>
      <c r="G6751" s="85"/>
    </row>
    <row r="6752">
      <c r="A6752" s="9" t="s">
        <v>3280</v>
      </c>
      <c r="B6752" s="18" t="s">
        <v>29114</v>
      </c>
      <c r="C6752" s="9" t="s">
        <v>29118</v>
      </c>
      <c r="D6752" s="89" t="s">
        <v>29120</v>
      </c>
      <c r="E6752" s="91" t="s">
        <v>29121</v>
      </c>
      <c r="F6752" s="85" t="s">
        <v>28921</v>
      </c>
      <c r="G6752" s="85"/>
    </row>
    <row r="6753">
      <c r="A6753" s="9" t="s">
        <v>3280</v>
      </c>
      <c r="B6753" s="18" t="s">
        <v>29114</v>
      </c>
      <c r="C6753" s="9" t="s">
        <v>29122</v>
      </c>
      <c r="D6753" s="89" t="s">
        <v>29123</v>
      </c>
      <c r="E6753" s="91" t="s">
        <v>29124</v>
      </c>
      <c r="F6753" s="85" t="s">
        <v>28914</v>
      </c>
      <c r="G6753" s="127" t="s">
        <v>1333</v>
      </c>
    </row>
    <row r="6754">
      <c r="A6754" s="9" t="s">
        <v>3280</v>
      </c>
      <c r="B6754" s="18" t="s">
        <v>29114</v>
      </c>
      <c r="C6754" s="9" t="s">
        <v>29122</v>
      </c>
      <c r="D6754" s="89" t="s">
        <v>29125</v>
      </c>
      <c r="E6754" s="91" t="s">
        <v>29126</v>
      </c>
      <c r="F6754" s="85" t="s">
        <v>28914</v>
      </c>
      <c r="G6754" s="127"/>
    </row>
    <row r="6755">
      <c r="A6755" s="9" t="s">
        <v>3280</v>
      </c>
      <c r="B6755" s="18" t="s">
        <v>29114</v>
      </c>
      <c r="C6755" s="9" t="s">
        <v>29122</v>
      </c>
      <c r="D6755" s="89" t="s">
        <v>29127</v>
      </c>
      <c r="E6755" s="91" t="s">
        <v>29128</v>
      </c>
      <c r="F6755" s="85" t="s">
        <v>28921</v>
      </c>
      <c r="G6755" s="127"/>
    </row>
    <row r="6756">
      <c r="A6756" s="9" t="s">
        <v>3280</v>
      </c>
      <c r="B6756" s="18" t="s">
        <v>29114</v>
      </c>
      <c r="C6756" s="9" t="s">
        <v>29122</v>
      </c>
      <c r="D6756" s="89" t="s">
        <v>29129</v>
      </c>
      <c r="E6756" s="91" t="s">
        <v>29130</v>
      </c>
      <c r="F6756" s="85" t="s">
        <v>28914</v>
      </c>
      <c r="G6756" s="85"/>
    </row>
    <row r="6757">
      <c r="A6757" s="9" t="s">
        <v>3280</v>
      </c>
      <c r="B6757" s="18" t="s">
        <v>29114</v>
      </c>
      <c r="C6757" s="9" t="s">
        <v>29131</v>
      </c>
      <c r="D6757" s="89" t="s">
        <v>29132</v>
      </c>
      <c r="E6757" s="91" t="s">
        <v>29133</v>
      </c>
      <c r="F6757" s="85" t="s">
        <v>28914</v>
      </c>
      <c r="G6757" s="85"/>
    </row>
    <row r="6758">
      <c r="A6758" s="9" t="s">
        <v>3280</v>
      </c>
      <c r="B6758" s="18" t="s">
        <v>29114</v>
      </c>
      <c r="C6758" s="9" t="s">
        <v>29134</v>
      </c>
      <c r="D6758" s="89" t="s">
        <v>29135</v>
      </c>
      <c r="E6758" s="91" t="s">
        <v>29136</v>
      </c>
      <c r="F6758" s="85" t="s">
        <v>28914</v>
      </c>
      <c r="G6758" s="85"/>
    </row>
    <row r="6759">
      <c r="A6759" s="9" t="s">
        <v>3280</v>
      </c>
      <c r="B6759" s="18" t="s">
        <v>29114</v>
      </c>
      <c r="C6759" s="9" t="s">
        <v>29134</v>
      </c>
      <c r="D6759" s="89" t="s">
        <v>29137</v>
      </c>
      <c r="E6759" s="91" t="s">
        <v>29138</v>
      </c>
      <c r="F6759" s="85" t="s">
        <v>28914</v>
      </c>
      <c r="G6759" s="85"/>
    </row>
    <row r="6760">
      <c r="A6760" s="9" t="s">
        <v>3280</v>
      </c>
      <c r="B6760" s="18" t="s">
        <v>29114</v>
      </c>
      <c r="C6760" s="9" t="s">
        <v>29139</v>
      </c>
      <c r="D6760" s="89" t="s">
        <v>29140</v>
      </c>
      <c r="E6760" s="91" t="s">
        <v>29141</v>
      </c>
      <c r="F6760" s="85" t="s">
        <v>28921</v>
      </c>
      <c r="G6760" s="85"/>
    </row>
    <row r="6761">
      <c r="A6761" s="9" t="s">
        <v>3280</v>
      </c>
      <c r="B6761" s="18" t="s">
        <v>19987</v>
      </c>
      <c r="C6761" s="9" t="s">
        <v>29142</v>
      </c>
      <c r="D6761" s="89" t="s">
        <v>29143</v>
      </c>
      <c r="E6761" s="91"/>
      <c r="F6761" s="85" t="s">
        <v>29144</v>
      </c>
      <c r="G6761" s="85"/>
    </row>
    <row r="6762">
      <c r="A6762" s="9" t="s">
        <v>3280</v>
      </c>
      <c r="B6762" s="18" t="s">
        <v>29145</v>
      </c>
      <c r="C6762" s="9" t="s">
        <v>29146</v>
      </c>
      <c r="D6762" s="89" t="s">
        <v>29147</v>
      </c>
      <c r="E6762" s="91" t="s">
        <v>11705</v>
      </c>
      <c r="F6762" s="85" t="s">
        <v>28921</v>
      </c>
      <c r="G6762" s="85"/>
    </row>
    <row r="6763">
      <c r="A6763" s="9" t="s">
        <v>3280</v>
      </c>
      <c r="B6763" s="18" t="s">
        <v>15440</v>
      </c>
      <c r="C6763" s="9" t="s">
        <v>22335</v>
      </c>
      <c r="D6763" s="89" t="s">
        <v>22761</v>
      </c>
      <c r="E6763" s="91" t="s">
        <v>11705</v>
      </c>
      <c r="F6763" s="85" t="s">
        <v>28914</v>
      </c>
      <c r="G6763" s="85"/>
    </row>
    <row r="6764">
      <c r="A6764" s="9" t="s">
        <v>3280</v>
      </c>
      <c r="B6764" s="18" t="s">
        <v>15440</v>
      </c>
      <c r="C6764" s="9" t="s">
        <v>18631</v>
      </c>
      <c r="D6764" s="89" t="s">
        <v>29148</v>
      </c>
      <c r="E6764" s="91" t="s">
        <v>11705</v>
      </c>
      <c r="F6764" s="85" t="s">
        <v>28918</v>
      </c>
      <c r="G6764" s="85"/>
    </row>
    <row r="6765">
      <c r="A6765" s="9" t="s">
        <v>3280</v>
      </c>
      <c r="B6765" s="18" t="s">
        <v>11719</v>
      </c>
      <c r="C6765" s="91" t="s">
        <v>29149</v>
      </c>
      <c r="D6765" s="89" t="s">
        <v>29150</v>
      </c>
      <c r="E6765" s="91" t="s">
        <v>11705</v>
      </c>
      <c r="F6765" s="85" t="s">
        <v>28926</v>
      </c>
      <c r="G6765" s="127" t="s">
        <v>1333</v>
      </c>
    </row>
    <row r="6766">
      <c r="A6766" s="9" t="s">
        <v>3280</v>
      </c>
      <c r="B6766" s="18" t="s">
        <v>13815</v>
      </c>
      <c r="C6766" s="91" t="s">
        <v>2101</v>
      </c>
      <c r="D6766" s="89" t="s">
        <v>29151</v>
      </c>
      <c r="E6766" s="91" t="s">
        <v>11705</v>
      </c>
      <c r="F6766" s="85" t="s">
        <v>28921</v>
      </c>
      <c r="G6766" s="85"/>
    </row>
    <row r="6767">
      <c r="A6767" s="9" t="s">
        <v>388</v>
      </c>
      <c r="B6767" s="18" t="s">
        <v>18633</v>
      </c>
      <c r="C6767" s="9" t="s">
        <v>29152</v>
      </c>
      <c r="D6767" s="89" t="s">
        <v>29153</v>
      </c>
      <c r="E6767" s="91"/>
      <c r="F6767" s="85" t="s">
        <v>29154</v>
      </c>
      <c r="G6767" s="85"/>
    </row>
    <row r="6768">
      <c r="A6768" s="9" t="s">
        <v>388</v>
      </c>
      <c r="B6768" s="18" t="s">
        <v>8130</v>
      </c>
      <c r="C6768" s="91" t="s">
        <v>15645</v>
      </c>
      <c r="D6768" s="89" t="s">
        <v>29155</v>
      </c>
      <c r="E6768" s="91"/>
      <c r="F6768" s="85" t="s">
        <v>29106</v>
      </c>
      <c r="G6768" s="85"/>
    </row>
    <row r="6769">
      <c r="A6769" s="9" t="s">
        <v>388</v>
      </c>
      <c r="B6769" s="18" t="s">
        <v>18675</v>
      </c>
      <c r="C6769" s="91" t="s">
        <v>29156</v>
      </c>
      <c r="D6769" s="89" t="s">
        <v>29157</v>
      </c>
      <c r="E6769" s="91" t="s">
        <v>29158</v>
      </c>
      <c r="F6769" s="85" t="s">
        <v>28918</v>
      </c>
      <c r="G6769" s="85"/>
    </row>
    <row r="6770">
      <c r="A6770" s="9" t="s">
        <v>388</v>
      </c>
      <c r="B6770" s="18" t="s">
        <v>14818</v>
      </c>
      <c r="C6770" s="91" t="s">
        <v>29159</v>
      </c>
      <c r="D6770" s="89" t="s">
        <v>29160</v>
      </c>
      <c r="E6770" s="91"/>
      <c r="F6770" s="85" t="s">
        <v>29154</v>
      </c>
      <c r="G6770" s="85"/>
    </row>
    <row r="6771">
      <c r="A6771" s="9" t="s">
        <v>388</v>
      </c>
      <c r="B6771" s="18" t="s">
        <v>14818</v>
      </c>
      <c r="C6771" s="91" t="s">
        <v>29161</v>
      </c>
      <c r="D6771" s="89" t="s">
        <v>29162</v>
      </c>
      <c r="E6771" s="91"/>
      <c r="F6771" s="85" t="s">
        <v>29163</v>
      </c>
      <c r="G6771" s="85"/>
    </row>
    <row r="6772">
      <c r="A6772" s="9" t="s">
        <v>388</v>
      </c>
      <c r="B6772" s="18" t="s">
        <v>14818</v>
      </c>
      <c r="C6772" s="91" t="s">
        <v>29161</v>
      </c>
      <c r="D6772" s="89" t="s">
        <v>29164</v>
      </c>
      <c r="E6772" s="91"/>
      <c r="F6772" s="85" t="s">
        <v>29163</v>
      </c>
      <c r="G6772" s="85"/>
    </row>
    <row r="6773">
      <c r="A6773" s="9" t="s">
        <v>1016</v>
      </c>
      <c r="B6773" s="18" t="s">
        <v>13610</v>
      </c>
      <c r="C6773" s="9" t="s">
        <v>29165</v>
      </c>
      <c r="D6773" s="89" t="s">
        <v>29166</v>
      </c>
      <c r="E6773" s="91" t="s">
        <v>29167</v>
      </c>
      <c r="F6773" s="91" t="s">
        <v>28934</v>
      </c>
      <c r="G6773" s="85"/>
    </row>
    <row r="6774">
      <c r="A6774" s="9" t="s">
        <v>1016</v>
      </c>
      <c r="B6774" s="18" t="s">
        <v>13610</v>
      </c>
      <c r="C6774" s="9" t="s">
        <v>29165</v>
      </c>
      <c r="D6774" s="89" t="s">
        <v>29168</v>
      </c>
      <c r="E6774" s="91" t="s">
        <v>29169</v>
      </c>
      <c r="F6774" s="91" t="s">
        <v>28926</v>
      </c>
      <c r="G6774" s="85"/>
    </row>
    <row r="6775">
      <c r="A6775" s="9" t="s">
        <v>1035</v>
      </c>
      <c r="B6775" s="18" t="s">
        <v>5059</v>
      </c>
      <c r="C6775" s="9" t="s">
        <v>29170</v>
      </c>
      <c r="D6775" s="89" t="s">
        <v>29171</v>
      </c>
      <c r="E6775" s="91" t="s">
        <v>29172</v>
      </c>
      <c r="F6775" s="85" t="s">
        <v>28926</v>
      </c>
      <c r="G6775" s="85"/>
    </row>
    <row r="6776">
      <c r="A6776" s="9" t="s">
        <v>1035</v>
      </c>
      <c r="B6776" s="18" t="s">
        <v>5059</v>
      </c>
      <c r="C6776" s="9" t="s">
        <v>29173</v>
      </c>
      <c r="D6776" s="89" t="s">
        <v>29171</v>
      </c>
      <c r="E6776" s="91"/>
      <c r="F6776" s="85" t="s">
        <v>29174</v>
      </c>
      <c r="G6776" s="85"/>
    </row>
    <row r="6777">
      <c r="A6777" s="9" t="s">
        <v>1035</v>
      </c>
      <c r="B6777" s="18" t="s">
        <v>5059</v>
      </c>
      <c r="C6777" s="9" t="s">
        <v>29175</v>
      </c>
      <c r="D6777" s="89" t="s">
        <v>29171</v>
      </c>
      <c r="E6777" s="91" t="s">
        <v>29172</v>
      </c>
      <c r="F6777" s="85" t="s">
        <v>28926</v>
      </c>
      <c r="G6777" s="85"/>
    </row>
    <row r="6778">
      <c r="A6778" s="9" t="s">
        <v>1035</v>
      </c>
      <c r="B6778" s="18" t="s">
        <v>5059</v>
      </c>
      <c r="C6778" s="9" t="s">
        <v>29176</v>
      </c>
      <c r="D6778" s="89" t="s">
        <v>29177</v>
      </c>
      <c r="E6778" s="91"/>
      <c r="F6778" s="91" t="s">
        <v>29178</v>
      </c>
      <c r="G6778" s="85"/>
    </row>
    <row r="6779">
      <c r="A6779" s="9" t="s">
        <v>1035</v>
      </c>
      <c r="B6779" s="18" t="s">
        <v>5059</v>
      </c>
      <c r="C6779" s="9" t="s">
        <v>29179</v>
      </c>
      <c r="D6779" s="89" t="s">
        <v>29180</v>
      </c>
      <c r="E6779" s="91"/>
      <c r="F6779" s="91" t="s">
        <v>29178</v>
      </c>
      <c r="G6779" s="85"/>
    </row>
    <row r="6780">
      <c r="A6780" s="9" t="s">
        <v>1035</v>
      </c>
      <c r="B6780" s="18" t="s">
        <v>5059</v>
      </c>
      <c r="C6780" s="9" t="s">
        <v>29181</v>
      </c>
      <c r="D6780" s="89" t="s">
        <v>29182</v>
      </c>
      <c r="E6780" s="91"/>
      <c r="F6780" s="91" t="s">
        <v>28977</v>
      </c>
      <c r="G6780" s="85"/>
    </row>
    <row r="6781">
      <c r="A6781" s="9" t="s">
        <v>1035</v>
      </c>
      <c r="B6781" s="18" t="s">
        <v>5059</v>
      </c>
      <c r="C6781" s="9" t="s">
        <v>29183</v>
      </c>
      <c r="D6781" s="89" t="s">
        <v>29184</v>
      </c>
      <c r="E6781" s="91"/>
      <c r="F6781" s="91" t="s">
        <v>29185</v>
      </c>
      <c r="G6781" s="85"/>
    </row>
    <row r="6782">
      <c r="A6782" s="9" t="s">
        <v>1035</v>
      </c>
      <c r="B6782" s="18" t="s">
        <v>5059</v>
      </c>
      <c r="C6782" s="9" t="s">
        <v>29186</v>
      </c>
      <c r="D6782" s="89" t="s">
        <v>29187</v>
      </c>
      <c r="E6782" s="91"/>
      <c r="F6782" s="85" t="s">
        <v>28934</v>
      </c>
      <c r="G6782" s="85"/>
    </row>
    <row r="6783">
      <c r="A6783" s="9" t="s">
        <v>1035</v>
      </c>
      <c r="B6783" s="18" t="s">
        <v>5059</v>
      </c>
      <c r="C6783" s="9" t="s">
        <v>29188</v>
      </c>
      <c r="D6783" s="89" t="s">
        <v>14830</v>
      </c>
      <c r="E6783" s="91"/>
      <c r="F6783" s="85" t="s">
        <v>28926</v>
      </c>
      <c r="G6783" s="85"/>
    </row>
    <row r="6784">
      <c r="A6784" s="9" t="s">
        <v>1035</v>
      </c>
      <c r="B6784" s="18" t="s">
        <v>5059</v>
      </c>
      <c r="C6784" s="9" t="s">
        <v>29189</v>
      </c>
      <c r="D6784" s="89" t="s">
        <v>29190</v>
      </c>
      <c r="E6784" s="91"/>
      <c r="F6784" s="85" t="s">
        <v>29024</v>
      </c>
      <c r="G6784" s="85"/>
    </row>
    <row r="6785">
      <c r="A6785" s="9" t="s">
        <v>1035</v>
      </c>
      <c r="B6785" s="18" t="s">
        <v>5059</v>
      </c>
      <c r="C6785" s="9" t="s">
        <v>29191</v>
      </c>
      <c r="D6785" s="89" t="s">
        <v>29192</v>
      </c>
      <c r="E6785" s="91"/>
      <c r="F6785" s="85" t="s">
        <v>29193</v>
      </c>
      <c r="G6785" s="85"/>
    </row>
    <row r="6786">
      <c r="A6786" s="9" t="s">
        <v>1035</v>
      </c>
      <c r="B6786" s="18" t="s">
        <v>5059</v>
      </c>
      <c r="C6786" s="9" t="s">
        <v>29194</v>
      </c>
      <c r="D6786" s="89" t="s">
        <v>29195</v>
      </c>
      <c r="E6786" s="91"/>
      <c r="F6786" s="91" t="s">
        <v>29178</v>
      </c>
      <c r="G6786" s="85"/>
    </row>
    <row r="6787">
      <c r="A6787" s="9" t="s">
        <v>1035</v>
      </c>
      <c r="B6787" s="18" t="s">
        <v>5059</v>
      </c>
      <c r="C6787" s="9" t="s">
        <v>29196</v>
      </c>
      <c r="D6787" s="89" t="s">
        <v>29195</v>
      </c>
      <c r="E6787" s="91"/>
      <c r="F6787" s="85" t="s">
        <v>28934</v>
      </c>
      <c r="G6787" s="85"/>
    </row>
    <row r="6788">
      <c r="A6788" s="9" t="s">
        <v>1035</v>
      </c>
      <c r="B6788" s="18" t="s">
        <v>5059</v>
      </c>
      <c r="C6788" s="9" t="s">
        <v>29197</v>
      </c>
      <c r="D6788" s="89" t="s">
        <v>29195</v>
      </c>
      <c r="E6788" s="91"/>
      <c r="F6788" s="91" t="s">
        <v>29178</v>
      </c>
      <c r="G6788" s="85"/>
    </row>
    <row r="6789">
      <c r="A6789" s="9" t="s">
        <v>1035</v>
      </c>
      <c r="B6789" s="18" t="s">
        <v>5059</v>
      </c>
      <c r="C6789" s="9" t="s">
        <v>29198</v>
      </c>
      <c r="D6789" s="89" t="s">
        <v>29199</v>
      </c>
      <c r="E6789" s="91"/>
      <c r="F6789" s="85" t="s">
        <v>28926</v>
      </c>
      <c r="G6789" s="85"/>
    </row>
    <row r="6790">
      <c r="A6790" s="9" t="s">
        <v>1035</v>
      </c>
      <c r="B6790" s="18" t="s">
        <v>5059</v>
      </c>
      <c r="C6790" s="9" t="s">
        <v>29200</v>
      </c>
      <c r="D6790" s="89" t="s">
        <v>29201</v>
      </c>
      <c r="E6790" s="91"/>
      <c r="F6790" s="85" t="s">
        <v>28970</v>
      </c>
      <c r="G6790" s="85"/>
    </row>
    <row r="6791">
      <c r="A6791" s="9" t="s">
        <v>1035</v>
      </c>
      <c r="B6791" s="18" t="s">
        <v>5059</v>
      </c>
      <c r="C6791" s="9" t="s">
        <v>29202</v>
      </c>
      <c r="D6791" s="89" t="s">
        <v>29203</v>
      </c>
      <c r="E6791" s="91"/>
      <c r="F6791" s="85" t="s">
        <v>28970</v>
      </c>
      <c r="G6791" s="85"/>
    </row>
    <row r="6792">
      <c r="A6792" s="9" t="s">
        <v>1035</v>
      </c>
      <c r="B6792" s="18" t="s">
        <v>5059</v>
      </c>
      <c r="C6792" s="9" t="s">
        <v>29204</v>
      </c>
      <c r="D6792" s="89" t="s">
        <v>29205</v>
      </c>
      <c r="E6792" s="91"/>
      <c r="F6792" s="85" t="s">
        <v>29024</v>
      </c>
      <c r="G6792" s="85"/>
    </row>
    <row r="6793">
      <c r="A6793" s="9" t="s">
        <v>1035</v>
      </c>
      <c r="B6793" s="18" t="s">
        <v>5059</v>
      </c>
      <c r="C6793" s="9" t="s">
        <v>29206</v>
      </c>
      <c r="D6793" s="89" t="s">
        <v>29205</v>
      </c>
      <c r="E6793" s="91"/>
      <c r="F6793" s="85" t="s">
        <v>29024</v>
      </c>
      <c r="G6793" s="85"/>
    </row>
    <row r="6794">
      <c r="A6794" s="13" t="s">
        <v>1035</v>
      </c>
      <c r="B6794" s="189" t="s">
        <v>5059</v>
      </c>
      <c r="C6794" s="9" t="s">
        <v>29207</v>
      </c>
      <c r="D6794" s="89" t="s">
        <v>4335</v>
      </c>
      <c r="E6794" s="91"/>
      <c r="F6794" s="85" t="s">
        <v>28970</v>
      </c>
      <c r="G6794" s="85"/>
    </row>
    <row r="6795">
      <c r="A6795" s="9" t="s">
        <v>1035</v>
      </c>
      <c r="B6795" s="18" t="s">
        <v>5059</v>
      </c>
      <c r="C6795" s="9" t="s">
        <v>29208</v>
      </c>
      <c r="D6795" s="89" t="s">
        <v>29209</v>
      </c>
      <c r="E6795" s="91" t="s">
        <v>29210</v>
      </c>
      <c r="F6795" s="85" t="s">
        <v>29211</v>
      </c>
      <c r="G6795" s="85"/>
    </row>
    <row r="6796">
      <c r="A6796" s="9" t="s">
        <v>1035</v>
      </c>
      <c r="B6796" s="18" t="s">
        <v>5059</v>
      </c>
      <c r="C6796" s="9" t="s">
        <v>29212</v>
      </c>
      <c r="D6796" s="89" t="s">
        <v>29209</v>
      </c>
      <c r="E6796" s="91" t="s">
        <v>29213</v>
      </c>
      <c r="F6796" s="91" t="s">
        <v>29193</v>
      </c>
      <c r="G6796" s="91"/>
    </row>
    <row r="6797">
      <c r="A6797" s="9" t="s">
        <v>1035</v>
      </c>
      <c r="B6797" s="18" t="s">
        <v>5059</v>
      </c>
      <c r="C6797" s="9" t="s">
        <v>29214</v>
      </c>
      <c r="D6797" s="89" t="s">
        <v>29209</v>
      </c>
      <c r="E6797" s="91"/>
      <c r="F6797" s="91" t="s">
        <v>28970</v>
      </c>
      <c r="G6797" s="85"/>
    </row>
    <row r="6798">
      <c r="A6798" s="9" t="s">
        <v>5153</v>
      </c>
      <c r="B6798" s="18" t="s">
        <v>14868</v>
      </c>
      <c r="C6798" s="9" t="s">
        <v>29215</v>
      </c>
      <c r="D6798" s="89" t="s">
        <v>29216</v>
      </c>
      <c r="E6798" s="91"/>
      <c r="F6798" s="85" t="s">
        <v>28926</v>
      </c>
      <c r="G6798" s="85"/>
    </row>
    <row r="6799">
      <c r="A6799" s="9" t="s">
        <v>5153</v>
      </c>
      <c r="B6799" s="18" t="s">
        <v>14868</v>
      </c>
      <c r="C6799" s="9" t="s">
        <v>29215</v>
      </c>
      <c r="D6799" s="89" t="s">
        <v>29217</v>
      </c>
      <c r="E6799" s="91"/>
      <c r="F6799" s="85" t="s">
        <v>28926</v>
      </c>
      <c r="G6799" s="85"/>
    </row>
    <row r="6800">
      <c r="A6800" s="9" t="s">
        <v>5153</v>
      </c>
      <c r="B6800" s="18" t="s">
        <v>14868</v>
      </c>
      <c r="C6800" s="9" t="s">
        <v>29215</v>
      </c>
      <c r="D6800" s="89" t="s">
        <v>29218</v>
      </c>
      <c r="E6800" s="91"/>
      <c r="F6800" s="85" t="s">
        <v>28926</v>
      </c>
      <c r="G6800" s="85"/>
    </row>
    <row r="6801">
      <c r="A6801" s="9" t="s">
        <v>5153</v>
      </c>
      <c r="B6801" s="18" t="s">
        <v>14868</v>
      </c>
      <c r="C6801" s="9" t="s">
        <v>29215</v>
      </c>
      <c r="D6801" s="89" t="s">
        <v>29219</v>
      </c>
      <c r="E6801" s="91"/>
      <c r="F6801" s="85" t="s">
        <v>28926</v>
      </c>
      <c r="G6801" s="85"/>
    </row>
    <row r="6802">
      <c r="A6802" s="9" t="s">
        <v>5153</v>
      </c>
      <c r="B6802" s="18" t="s">
        <v>14868</v>
      </c>
      <c r="C6802" s="9" t="s">
        <v>29220</v>
      </c>
      <c r="D6802" s="9" t="s">
        <v>29221</v>
      </c>
      <c r="E6802" s="9"/>
      <c r="F6802" s="91" t="s">
        <v>28926</v>
      </c>
      <c r="G6802" s="91"/>
    </row>
    <row r="6803">
      <c r="A6803" s="13" t="s">
        <v>234</v>
      </c>
      <c r="B6803" s="189" t="s">
        <v>20587</v>
      </c>
      <c r="C6803" s="14" t="s">
        <v>22159</v>
      </c>
      <c r="D6803" s="14" t="s">
        <v>22160</v>
      </c>
      <c r="E6803" s="91"/>
      <c r="F6803" s="85" t="s">
        <v>28977</v>
      </c>
      <c r="G6803" s="85"/>
    </row>
    <row r="6804">
      <c r="A6804" s="13" t="s">
        <v>234</v>
      </c>
      <c r="B6804" s="189" t="s">
        <v>20587</v>
      </c>
      <c r="C6804" s="13" t="s">
        <v>22161</v>
      </c>
      <c r="D6804" s="14" t="s">
        <v>22160</v>
      </c>
      <c r="E6804" s="91"/>
      <c r="F6804" s="85" t="s">
        <v>28977</v>
      </c>
      <c r="G6804" s="85"/>
    </row>
    <row r="6805">
      <c r="A6805" s="13" t="s">
        <v>234</v>
      </c>
      <c r="B6805" s="189" t="s">
        <v>20587</v>
      </c>
      <c r="C6805" s="13" t="s">
        <v>22162</v>
      </c>
      <c r="D6805" s="14" t="s">
        <v>22160</v>
      </c>
      <c r="E6805" s="91"/>
      <c r="F6805" s="85" t="s">
        <v>28977</v>
      </c>
      <c r="G6805" s="85"/>
    </row>
    <row r="6806">
      <c r="A6806" s="9" t="s">
        <v>234</v>
      </c>
      <c r="B6806" s="18" t="s">
        <v>20587</v>
      </c>
      <c r="C6806" s="89" t="s">
        <v>29222</v>
      </c>
      <c r="D6806" s="9" t="s">
        <v>29223</v>
      </c>
      <c r="E6806" s="91"/>
      <c r="F6806" s="85" t="s">
        <v>28977</v>
      </c>
      <c r="G6806" s="85"/>
    </row>
    <row r="6807">
      <c r="A6807" s="9" t="s">
        <v>234</v>
      </c>
      <c r="B6807" s="18" t="s">
        <v>20587</v>
      </c>
      <c r="C6807" s="89" t="s">
        <v>28777</v>
      </c>
      <c r="D6807" s="9" t="s">
        <v>28778</v>
      </c>
      <c r="E6807" s="91"/>
      <c r="F6807" s="85" t="s">
        <v>28977</v>
      </c>
      <c r="G6807" s="85"/>
    </row>
    <row r="6808">
      <c r="A6808" s="9" t="s">
        <v>234</v>
      </c>
      <c r="B6808" s="18" t="s">
        <v>8344</v>
      </c>
      <c r="C6808" s="89" t="s">
        <v>29224</v>
      </c>
      <c r="D6808" s="9" t="s">
        <v>29225</v>
      </c>
      <c r="E6808" s="91"/>
      <c r="F6808" s="85" t="s">
        <v>29108</v>
      </c>
      <c r="G6808" s="85"/>
    </row>
    <row r="6809">
      <c r="A6809" s="9" t="s">
        <v>234</v>
      </c>
      <c r="B6809" s="18" t="s">
        <v>8344</v>
      </c>
      <c r="C6809" s="89" t="s">
        <v>29226</v>
      </c>
      <c r="D6809" s="9" t="s">
        <v>29227</v>
      </c>
      <c r="E6809" s="91"/>
      <c r="F6809" s="85" t="s">
        <v>28934</v>
      </c>
      <c r="G6809" s="85"/>
    </row>
    <row r="6810">
      <c r="A6810" s="9" t="s">
        <v>234</v>
      </c>
      <c r="B6810" s="18" t="s">
        <v>8344</v>
      </c>
      <c r="C6810" s="89" t="s">
        <v>28787</v>
      </c>
      <c r="D6810" s="9" t="s">
        <v>28788</v>
      </c>
      <c r="E6810" s="91"/>
      <c r="F6810" s="85" t="s">
        <v>28970</v>
      </c>
      <c r="G6810" s="85"/>
    </row>
    <row r="6811">
      <c r="A6811" s="9" t="s">
        <v>234</v>
      </c>
      <c r="B6811" s="18" t="s">
        <v>8344</v>
      </c>
      <c r="C6811" s="89" t="s">
        <v>29228</v>
      </c>
      <c r="D6811" s="9" t="s">
        <v>29229</v>
      </c>
      <c r="E6811" s="91"/>
      <c r="F6811" s="85" t="s">
        <v>29230</v>
      </c>
      <c r="G6811" s="85"/>
    </row>
    <row r="6812">
      <c r="A6812" s="9" t="s">
        <v>234</v>
      </c>
      <c r="B6812" s="18" t="s">
        <v>8344</v>
      </c>
      <c r="C6812" s="89" t="s">
        <v>29231</v>
      </c>
      <c r="D6812" s="9" t="s">
        <v>29232</v>
      </c>
      <c r="E6812" s="91"/>
      <c r="F6812" s="85" t="s">
        <v>28921</v>
      </c>
      <c r="G6812" s="85"/>
    </row>
    <row r="6813">
      <c r="A6813" s="9" t="s">
        <v>234</v>
      </c>
      <c r="B6813" s="18" t="s">
        <v>8344</v>
      </c>
      <c r="C6813" s="89" t="s">
        <v>29233</v>
      </c>
      <c r="D6813" s="9" t="s">
        <v>29234</v>
      </c>
      <c r="E6813" s="91"/>
      <c r="F6813" s="85" t="s">
        <v>28970</v>
      </c>
      <c r="G6813" s="85"/>
    </row>
    <row r="6814">
      <c r="A6814" s="9" t="s">
        <v>234</v>
      </c>
      <c r="B6814" s="18" t="s">
        <v>8344</v>
      </c>
      <c r="C6814" s="89" t="s">
        <v>29235</v>
      </c>
      <c r="D6814" s="9" t="s">
        <v>29236</v>
      </c>
      <c r="E6814" s="91"/>
      <c r="F6814" s="85" t="s">
        <v>28918</v>
      </c>
      <c r="G6814" s="85"/>
    </row>
    <row r="6815">
      <c r="A6815" s="9" t="s">
        <v>234</v>
      </c>
      <c r="B6815" s="18" t="s">
        <v>8344</v>
      </c>
      <c r="C6815" s="89" t="s">
        <v>29237</v>
      </c>
      <c r="D6815" s="9" t="s">
        <v>29238</v>
      </c>
      <c r="E6815" s="91"/>
      <c r="F6815" s="85" t="s">
        <v>28934</v>
      </c>
      <c r="G6815" s="85"/>
    </row>
    <row r="6816">
      <c r="A6816" s="9" t="s">
        <v>234</v>
      </c>
      <c r="B6816" s="18" t="s">
        <v>12033</v>
      </c>
      <c r="C6816" s="89" t="s">
        <v>28821</v>
      </c>
      <c r="D6816" s="9" t="s">
        <v>28822</v>
      </c>
      <c r="E6816" s="91"/>
      <c r="F6816" s="85" t="s">
        <v>28977</v>
      </c>
      <c r="G6816" s="85"/>
    </row>
    <row r="6817">
      <c r="A6817" s="9" t="s">
        <v>234</v>
      </c>
      <c r="B6817" s="18" t="s">
        <v>12033</v>
      </c>
      <c r="C6817" s="89" t="s">
        <v>28823</v>
      </c>
      <c r="D6817" s="9" t="s">
        <v>28824</v>
      </c>
      <c r="E6817" s="91"/>
      <c r="F6817" s="85" t="s">
        <v>28977</v>
      </c>
      <c r="G6817" s="85"/>
    </row>
    <row r="6818">
      <c r="A6818" s="9" t="s">
        <v>234</v>
      </c>
      <c r="B6818" s="18" t="s">
        <v>12033</v>
      </c>
      <c r="C6818" s="89" t="s">
        <v>29239</v>
      </c>
      <c r="D6818" s="9"/>
      <c r="E6818" s="91"/>
      <c r="F6818" s="85" t="s">
        <v>28977</v>
      </c>
      <c r="G6818" s="85"/>
    </row>
    <row r="6819">
      <c r="A6819" s="9" t="s">
        <v>234</v>
      </c>
      <c r="B6819" s="18" t="s">
        <v>12033</v>
      </c>
      <c r="C6819" s="89" t="s">
        <v>28834</v>
      </c>
      <c r="D6819" s="9" t="s">
        <v>28835</v>
      </c>
      <c r="E6819" s="91"/>
      <c r="F6819" s="85" t="s">
        <v>29240</v>
      </c>
      <c r="G6819" s="85"/>
    </row>
    <row r="6820">
      <c r="A6820" s="9" t="s">
        <v>234</v>
      </c>
      <c r="B6820" s="18" t="s">
        <v>915</v>
      </c>
      <c r="C6820" s="9" t="s">
        <v>29241</v>
      </c>
      <c r="D6820" s="89" t="s">
        <v>29242</v>
      </c>
      <c r="E6820" s="91"/>
      <c r="F6820" s="85" t="s">
        <v>28970</v>
      </c>
      <c r="G6820" s="91"/>
    </row>
    <row r="6821">
      <c r="A6821" s="9" t="s">
        <v>234</v>
      </c>
      <c r="B6821" s="18" t="s">
        <v>29243</v>
      </c>
      <c r="C6821" s="9" t="s">
        <v>29244</v>
      </c>
      <c r="D6821" s="89" t="s">
        <v>29245</v>
      </c>
      <c r="E6821" s="91"/>
      <c r="F6821" s="85" t="s">
        <v>29246</v>
      </c>
      <c r="G6821" s="91"/>
    </row>
    <row r="6822">
      <c r="A6822" s="9" t="s">
        <v>234</v>
      </c>
      <c r="B6822" s="18" t="s">
        <v>22424</v>
      </c>
      <c r="C6822" s="9" t="s">
        <v>29247</v>
      </c>
      <c r="D6822" s="89" t="s">
        <v>29248</v>
      </c>
      <c r="E6822" s="91"/>
      <c r="F6822" s="85" t="s">
        <v>28977</v>
      </c>
      <c r="G6822" s="91"/>
    </row>
    <row r="6823">
      <c r="A6823" s="9" t="s">
        <v>234</v>
      </c>
      <c r="B6823" s="18" t="s">
        <v>22424</v>
      </c>
      <c r="C6823" s="9" t="s">
        <v>22425</v>
      </c>
      <c r="D6823" s="89" t="s">
        <v>22426</v>
      </c>
      <c r="E6823" s="91"/>
      <c r="F6823" s="85" t="s">
        <v>28977</v>
      </c>
      <c r="G6823" s="91"/>
    </row>
    <row r="6824">
      <c r="A6824" s="9" t="s">
        <v>234</v>
      </c>
      <c r="B6824" s="18" t="s">
        <v>14895</v>
      </c>
      <c r="C6824" s="9" t="s">
        <v>29249</v>
      </c>
      <c r="D6824" s="89" t="s">
        <v>29250</v>
      </c>
      <c r="E6824" s="91"/>
      <c r="F6824" s="85" t="s">
        <v>28934</v>
      </c>
      <c r="G6824" s="91"/>
    </row>
    <row r="6825">
      <c r="A6825" s="9" t="s">
        <v>234</v>
      </c>
      <c r="B6825" s="18" t="s">
        <v>14895</v>
      </c>
      <c r="C6825" s="9" t="s">
        <v>14896</v>
      </c>
      <c r="D6825" s="89" t="s">
        <v>14897</v>
      </c>
      <c r="E6825" s="91"/>
      <c r="F6825" s="85" t="s">
        <v>28955</v>
      </c>
      <c r="G6825" s="91"/>
    </row>
    <row r="6826">
      <c r="A6826" s="9" t="s">
        <v>234</v>
      </c>
      <c r="B6826" s="18" t="s">
        <v>14895</v>
      </c>
      <c r="C6826" s="9" t="s">
        <v>14898</v>
      </c>
      <c r="D6826" s="89" t="s">
        <v>14897</v>
      </c>
      <c r="E6826" s="91"/>
      <c r="F6826" s="85" t="s">
        <v>28955</v>
      </c>
      <c r="G6826" s="91"/>
    </row>
    <row r="6827">
      <c r="A6827" s="9" t="s">
        <v>234</v>
      </c>
      <c r="B6827" s="18" t="s">
        <v>14895</v>
      </c>
      <c r="C6827" s="91" t="s">
        <v>29251</v>
      </c>
      <c r="D6827" s="91" t="s">
        <v>29252</v>
      </c>
      <c r="E6827" s="91" t="s">
        <v>29253</v>
      </c>
      <c r="F6827" s="85" t="s">
        <v>28934</v>
      </c>
      <c r="G6827" s="91"/>
    </row>
    <row r="6828">
      <c r="A6828" s="9" t="s">
        <v>234</v>
      </c>
      <c r="B6828" s="18" t="s">
        <v>14895</v>
      </c>
      <c r="C6828" s="91" t="s">
        <v>29254</v>
      </c>
      <c r="D6828" s="91" t="s">
        <v>29255</v>
      </c>
      <c r="E6828" s="91"/>
      <c r="F6828" s="85" t="s">
        <v>28970</v>
      </c>
      <c r="G6828" s="91"/>
    </row>
    <row r="6829">
      <c r="A6829" s="9" t="s">
        <v>234</v>
      </c>
      <c r="B6829" s="18" t="s">
        <v>14895</v>
      </c>
      <c r="C6829" s="91" t="s">
        <v>29256</v>
      </c>
      <c r="D6829" s="91" t="s">
        <v>29255</v>
      </c>
      <c r="E6829" s="91"/>
      <c r="F6829" s="85" t="s">
        <v>28970</v>
      </c>
      <c r="G6829" s="91"/>
    </row>
    <row r="6830">
      <c r="A6830" s="9" t="s">
        <v>234</v>
      </c>
      <c r="B6830" s="18" t="s">
        <v>14895</v>
      </c>
      <c r="C6830" s="91" t="s">
        <v>29257</v>
      </c>
      <c r="D6830" s="91" t="s">
        <v>29255</v>
      </c>
      <c r="E6830" s="91"/>
      <c r="F6830" s="85" t="s">
        <v>28970</v>
      </c>
      <c r="G6830" s="91"/>
    </row>
    <row r="6831">
      <c r="A6831" s="9" t="s">
        <v>234</v>
      </c>
      <c r="B6831" s="18" t="s">
        <v>14895</v>
      </c>
      <c r="C6831" s="91" t="s">
        <v>29258</v>
      </c>
      <c r="D6831" s="91" t="s">
        <v>29259</v>
      </c>
      <c r="E6831" s="91"/>
      <c r="F6831" s="85" t="s">
        <v>28934</v>
      </c>
      <c r="G6831" s="91"/>
    </row>
    <row r="6832">
      <c r="A6832" s="9" t="s">
        <v>234</v>
      </c>
      <c r="B6832" s="18" t="s">
        <v>14895</v>
      </c>
      <c r="C6832" s="91" t="s">
        <v>29260</v>
      </c>
      <c r="D6832" s="91" t="s">
        <v>29259</v>
      </c>
      <c r="E6832" s="91"/>
      <c r="F6832" s="85" t="s">
        <v>28934</v>
      </c>
      <c r="G6832" s="91"/>
    </row>
    <row r="6833">
      <c r="A6833" s="9" t="s">
        <v>234</v>
      </c>
      <c r="B6833" s="18" t="s">
        <v>14895</v>
      </c>
      <c r="C6833" s="91" t="s">
        <v>29261</v>
      </c>
      <c r="D6833" s="91" t="s">
        <v>29259</v>
      </c>
      <c r="E6833" s="91"/>
      <c r="F6833" s="85" t="s">
        <v>28934</v>
      </c>
      <c r="G6833" s="91"/>
    </row>
    <row r="6834">
      <c r="A6834" s="67" t="s">
        <v>366</v>
      </c>
    </row>
    <row r="6835">
      <c r="A6835" s="9" t="s">
        <v>368</v>
      </c>
      <c r="B6835" s="18" t="s">
        <v>368</v>
      </c>
      <c r="C6835" s="9"/>
      <c r="D6835" s="89"/>
      <c r="E6835" s="91" t="s">
        <v>151</v>
      </c>
      <c r="F6835" s="85" t="s">
        <v>28955</v>
      </c>
      <c r="G6835" s="85"/>
    </row>
    <row r="6836">
      <c r="A6836" s="9" t="s">
        <v>368</v>
      </c>
      <c r="B6836" s="18" t="s">
        <v>368</v>
      </c>
      <c r="C6836" s="9"/>
      <c r="D6836" s="89"/>
      <c r="E6836" s="91" t="s">
        <v>151</v>
      </c>
      <c r="F6836" s="85" t="s">
        <v>28934</v>
      </c>
      <c r="G6836" s="85"/>
    </row>
    <row r="6837">
      <c r="A6837" s="1" t="s">
        <v>29262</v>
      </c>
    </row>
    <row r="6838">
      <c r="A6838" s="9" t="s">
        <v>248</v>
      </c>
      <c r="B6838" s="18" t="s">
        <v>249</v>
      </c>
      <c r="C6838" s="9" t="s">
        <v>254</v>
      </c>
      <c r="D6838" s="91" t="s">
        <v>29263</v>
      </c>
      <c r="E6838" s="91"/>
      <c r="F6838" s="91" t="s">
        <v>29264</v>
      </c>
      <c r="G6838" s="91"/>
    </row>
    <row r="6839">
      <c r="A6839" s="67" t="s">
        <v>366</v>
      </c>
    </row>
    <row r="6840">
      <c r="A6840" s="9" t="s">
        <v>316</v>
      </c>
      <c r="B6840" s="18" t="s">
        <v>1446</v>
      </c>
      <c r="C6840" s="9" t="s">
        <v>368</v>
      </c>
      <c r="D6840" s="91"/>
      <c r="E6840" s="91"/>
      <c r="F6840" s="91"/>
      <c r="G6840" s="91"/>
    </row>
    <row r="6841">
      <c r="A6841" s="9" t="s">
        <v>326</v>
      </c>
      <c r="B6841" s="18" t="s">
        <v>368</v>
      </c>
      <c r="C6841" s="9"/>
      <c r="D6841" s="91"/>
      <c r="E6841" s="91" t="s">
        <v>29265</v>
      </c>
      <c r="F6841" s="91" t="s">
        <v>29266</v>
      </c>
      <c r="G6841" s="91"/>
    </row>
    <row r="6842">
      <c r="A6842" s="9" t="s">
        <v>9432</v>
      </c>
      <c r="B6842" s="18" t="s">
        <v>368</v>
      </c>
      <c r="C6842" s="9"/>
      <c r="D6842" s="91"/>
      <c r="E6842" s="91" t="s">
        <v>29267</v>
      </c>
      <c r="F6842" s="91" t="s">
        <v>29268</v>
      </c>
      <c r="G6842" s="91"/>
    </row>
    <row r="6843">
      <c r="A6843" s="9" t="s">
        <v>248</v>
      </c>
      <c r="B6843" s="18" t="s">
        <v>9851</v>
      </c>
      <c r="C6843" s="9" t="s">
        <v>368</v>
      </c>
      <c r="D6843" s="91"/>
      <c r="E6843" s="91"/>
      <c r="F6843" s="91"/>
      <c r="G6843" s="91"/>
    </row>
    <row r="6844">
      <c r="A6844" s="9" t="s">
        <v>248</v>
      </c>
      <c r="B6844" s="18" t="s">
        <v>9856</v>
      </c>
      <c r="C6844" s="9" t="s">
        <v>4581</v>
      </c>
      <c r="D6844" s="91"/>
      <c r="E6844" s="91"/>
      <c r="F6844" s="91"/>
      <c r="G6844" s="91"/>
    </row>
    <row r="6845">
      <c r="A6845" s="9" t="s">
        <v>234</v>
      </c>
      <c r="B6845" s="18" t="s">
        <v>368</v>
      </c>
      <c r="C6845" s="9"/>
      <c r="D6845" s="91"/>
      <c r="E6845" s="91" t="s">
        <v>29269</v>
      </c>
      <c r="F6845" s="91" t="s">
        <v>29270</v>
      </c>
      <c r="G6845" s="91"/>
    </row>
    <row r="6846">
      <c r="A6846" s="1" t="s">
        <v>29271</v>
      </c>
    </row>
    <row r="6847">
      <c r="A6847" s="9" t="s">
        <v>671</v>
      </c>
      <c r="B6847" s="18" t="s">
        <v>22849</v>
      </c>
      <c r="C6847" s="9" t="s">
        <v>15037</v>
      </c>
      <c r="D6847" s="91" t="s">
        <v>26915</v>
      </c>
      <c r="E6847" s="91" t="s">
        <v>29272</v>
      </c>
      <c r="F6847" s="155" t="s">
        <v>29273</v>
      </c>
      <c r="G6847" s="91"/>
    </row>
    <row r="6848">
      <c r="A6848" s="9" t="s">
        <v>248</v>
      </c>
      <c r="B6848" s="18" t="s">
        <v>9851</v>
      </c>
      <c r="C6848" s="9" t="s">
        <v>4504</v>
      </c>
      <c r="D6848" s="91" t="s">
        <v>29274</v>
      </c>
      <c r="E6848" s="91"/>
      <c r="F6848" s="91" t="s">
        <v>29275</v>
      </c>
      <c r="G6848" s="91"/>
    </row>
    <row r="6849">
      <c r="A6849" s="9" t="s">
        <v>248</v>
      </c>
      <c r="B6849" s="18" t="s">
        <v>19213</v>
      </c>
      <c r="C6849" s="9" t="s">
        <v>4581</v>
      </c>
      <c r="D6849" s="91" t="s">
        <v>28469</v>
      </c>
      <c r="E6849" s="91" t="s">
        <v>29276</v>
      </c>
      <c r="F6849" s="91" t="s">
        <v>29277</v>
      </c>
      <c r="G6849" s="91"/>
    </row>
    <row r="6850">
      <c r="A6850" s="9" t="s">
        <v>29278</v>
      </c>
      <c r="B6850" s="18" t="s">
        <v>29279</v>
      </c>
      <c r="C6850" s="9" t="s">
        <v>7260</v>
      </c>
      <c r="D6850" s="91" t="s">
        <v>29280</v>
      </c>
      <c r="E6850" s="91"/>
      <c r="F6850" s="91" t="s">
        <v>29281</v>
      </c>
      <c r="G6850" s="91"/>
    </row>
    <row r="6851">
      <c r="A6851" s="9" t="s">
        <v>234</v>
      </c>
      <c r="B6851" s="18" t="s">
        <v>8344</v>
      </c>
      <c r="C6851" s="9" t="s">
        <v>14738</v>
      </c>
      <c r="D6851" s="91" t="s">
        <v>12312</v>
      </c>
      <c r="E6851" s="91"/>
      <c r="F6851" s="91" t="s">
        <v>29282</v>
      </c>
      <c r="G6851" s="91"/>
    </row>
    <row r="6852">
      <c r="A6852" s="67" t="s">
        <v>366</v>
      </c>
    </row>
    <row r="6853">
      <c r="A6853" s="9" t="s">
        <v>230</v>
      </c>
      <c r="B6853" s="18" t="s">
        <v>368</v>
      </c>
      <c r="C6853" s="9"/>
      <c r="D6853" s="91"/>
      <c r="E6853" s="91" t="s">
        <v>29283</v>
      </c>
      <c r="F6853" s="155"/>
      <c r="G6853" s="91"/>
    </row>
    <row r="6854">
      <c r="A6854" s="9" t="s">
        <v>6685</v>
      </c>
      <c r="B6854" s="18" t="s">
        <v>21492</v>
      </c>
      <c r="C6854" s="9"/>
      <c r="D6854" s="91"/>
      <c r="E6854" s="91"/>
      <c r="F6854" s="155"/>
      <c r="G6854" s="91"/>
    </row>
    <row r="6855">
      <c r="A6855" s="9" t="s">
        <v>248</v>
      </c>
      <c r="B6855" s="18" t="s">
        <v>9851</v>
      </c>
      <c r="C6855" s="9"/>
      <c r="D6855" s="91"/>
      <c r="E6855" s="91" t="s">
        <v>29284</v>
      </c>
      <c r="F6855" s="91" t="s">
        <v>29285</v>
      </c>
      <c r="G6855" s="91"/>
    </row>
    <row r="6856">
      <c r="A6856" s="9" t="s">
        <v>248</v>
      </c>
      <c r="B6856" s="18" t="s">
        <v>249</v>
      </c>
      <c r="C6856" s="9"/>
      <c r="D6856" s="91"/>
      <c r="E6856" s="91"/>
      <c r="F6856" s="91"/>
      <c r="G6856" s="91"/>
    </row>
    <row r="6857">
      <c r="A6857" s="1" t="s">
        <v>29286</v>
      </c>
    </row>
    <row r="6858">
      <c r="A6858" s="9" t="s">
        <v>29287</v>
      </c>
      <c r="B6858" s="18" t="s">
        <v>29288</v>
      </c>
      <c r="C6858" s="9"/>
      <c r="D6858" s="91" t="s">
        <v>1190</v>
      </c>
      <c r="E6858" s="91" t="s">
        <v>4679</v>
      </c>
      <c r="F6858" s="91" t="s">
        <v>29289</v>
      </c>
      <c r="G6858" s="91"/>
    </row>
    <row r="6859">
      <c r="A6859" s="9" t="s">
        <v>10828</v>
      </c>
      <c r="B6859" s="18" t="s">
        <v>10832</v>
      </c>
      <c r="C6859" s="9" t="s">
        <v>28946</v>
      </c>
      <c r="D6859" s="91" t="s">
        <v>28947</v>
      </c>
      <c r="E6859" s="91"/>
      <c r="F6859" s="91" t="s">
        <v>29289</v>
      </c>
      <c r="G6859" s="91"/>
    </row>
    <row r="6860">
      <c r="A6860" s="9" t="s">
        <v>316</v>
      </c>
      <c r="B6860" s="18" t="s">
        <v>6023</v>
      </c>
      <c r="C6860" s="9" t="s">
        <v>28693</v>
      </c>
      <c r="D6860" s="89" t="s">
        <v>27142</v>
      </c>
      <c r="E6860" s="91"/>
      <c r="F6860" s="91" t="s">
        <v>29289</v>
      </c>
      <c r="G6860" s="91"/>
    </row>
    <row r="6861">
      <c r="A6861" s="9" t="s">
        <v>5016</v>
      </c>
      <c r="B6861" s="31" t="s">
        <v>13374</v>
      </c>
      <c r="C6861" s="9" t="s">
        <v>13379</v>
      </c>
      <c r="D6861" s="91" t="s">
        <v>15247</v>
      </c>
      <c r="E6861" s="91" t="s">
        <v>29290</v>
      </c>
      <c r="F6861" s="91" t="s">
        <v>29289</v>
      </c>
      <c r="G6861" s="91"/>
    </row>
    <row r="6862">
      <c r="A6862" s="9" t="s">
        <v>29291</v>
      </c>
      <c r="B6862" s="18" t="s">
        <v>5059</v>
      </c>
      <c r="C6862" s="9" t="s">
        <v>29292</v>
      </c>
      <c r="D6862" s="91" t="s">
        <v>29293</v>
      </c>
      <c r="E6862" s="91"/>
      <c r="F6862" s="91" t="s">
        <v>29289</v>
      </c>
      <c r="G6862" s="91"/>
    </row>
    <row r="6863">
      <c r="A6863" s="9" t="s">
        <v>234</v>
      </c>
      <c r="B6863" s="18" t="s">
        <v>8344</v>
      </c>
      <c r="C6863" s="9" t="s">
        <v>29294</v>
      </c>
      <c r="D6863" s="91" t="s">
        <v>14620</v>
      </c>
      <c r="E6863" s="91" t="s">
        <v>29295</v>
      </c>
      <c r="F6863" s="91" t="s">
        <v>29289</v>
      </c>
      <c r="G6863" s="91"/>
    </row>
    <row r="6864">
      <c r="A6864" s="9" t="s">
        <v>234</v>
      </c>
      <c r="B6864" s="18" t="s">
        <v>8344</v>
      </c>
      <c r="C6864" s="9" t="s">
        <v>15153</v>
      </c>
      <c r="D6864" s="91" t="s">
        <v>1190</v>
      </c>
      <c r="E6864" s="91" t="s">
        <v>29296</v>
      </c>
      <c r="F6864" s="91" t="s">
        <v>29289</v>
      </c>
      <c r="G6864" s="91"/>
    </row>
    <row r="6865">
      <c r="A6865" s="67" t="s">
        <v>366</v>
      </c>
    </row>
    <row r="6866">
      <c r="A6866" s="9" t="s">
        <v>316</v>
      </c>
      <c r="B6866" s="18" t="s">
        <v>7800</v>
      </c>
      <c r="C6866" s="9" t="s">
        <v>29297</v>
      </c>
      <c r="D6866" s="91" t="s">
        <v>368</v>
      </c>
      <c r="E6866" s="91"/>
      <c r="F6866" s="91" t="s">
        <v>29289</v>
      </c>
      <c r="G6866" s="91"/>
    </row>
    <row r="6867">
      <c r="A6867" s="1" t="s">
        <v>29298</v>
      </c>
    </row>
    <row r="6868">
      <c r="A6868" s="9" t="s">
        <v>4540</v>
      </c>
      <c r="B6868" s="18" t="s">
        <v>23464</v>
      </c>
      <c r="C6868" s="9" t="s">
        <v>29299</v>
      </c>
      <c r="D6868" s="91" t="s">
        <v>23466</v>
      </c>
      <c r="E6868" s="91"/>
      <c r="F6868" s="91" t="s">
        <v>29300</v>
      </c>
      <c r="G6868" s="91"/>
    </row>
    <row r="6869">
      <c r="A6869" s="1" t="s">
        <v>29301</v>
      </c>
    </row>
    <row r="6870">
      <c r="A6870" s="9" t="s">
        <v>26077</v>
      </c>
      <c r="B6870" s="18" t="s">
        <v>29302</v>
      </c>
      <c r="C6870" s="9"/>
      <c r="D6870" s="91" t="s">
        <v>13509</v>
      </c>
      <c r="E6870" s="91" t="s">
        <v>7118</v>
      </c>
      <c r="F6870" s="91" t="s">
        <v>29303</v>
      </c>
      <c r="G6870" s="91"/>
    </row>
    <row r="6871">
      <c r="A6871" s="9" t="s">
        <v>26077</v>
      </c>
      <c r="B6871" s="18" t="s">
        <v>29304</v>
      </c>
      <c r="C6871" s="9"/>
      <c r="D6871" s="91" t="s">
        <v>1190</v>
      </c>
      <c r="E6871" s="91"/>
      <c r="F6871" s="155" t="s">
        <v>152</v>
      </c>
      <c r="G6871" s="91"/>
    </row>
    <row r="6872">
      <c r="A6872" s="9" t="s">
        <v>26077</v>
      </c>
      <c r="B6872" s="18" t="s">
        <v>26078</v>
      </c>
      <c r="C6872" s="9"/>
      <c r="D6872" s="91" t="s">
        <v>1190</v>
      </c>
      <c r="E6872" s="91" t="s">
        <v>26079</v>
      </c>
      <c r="F6872" s="91" t="s">
        <v>29305</v>
      </c>
      <c r="G6872" s="91"/>
    </row>
    <row r="6873">
      <c r="A6873" s="9" t="s">
        <v>14945</v>
      </c>
      <c r="B6873" s="18" t="s">
        <v>14946</v>
      </c>
      <c r="C6873" s="9"/>
      <c r="D6873" s="91" t="s">
        <v>1190</v>
      </c>
      <c r="E6873" s="91" t="s">
        <v>3419</v>
      </c>
      <c r="F6873" s="91" t="s">
        <v>29306</v>
      </c>
      <c r="G6873" s="91"/>
    </row>
    <row r="6874">
      <c r="A6874" s="9" t="s">
        <v>316</v>
      </c>
      <c r="B6874" s="18" t="s">
        <v>10836</v>
      </c>
      <c r="C6874" s="9" t="s">
        <v>26085</v>
      </c>
      <c r="D6874" s="91" t="s">
        <v>29307</v>
      </c>
      <c r="E6874" s="91"/>
      <c r="F6874" s="91" t="s">
        <v>29305</v>
      </c>
      <c r="G6874" s="91"/>
    </row>
    <row r="6875">
      <c r="A6875" s="9" t="s">
        <v>316</v>
      </c>
      <c r="B6875" s="18" t="s">
        <v>10836</v>
      </c>
      <c r="C6875" s="9" t="s">
        <v>26085</v>
      </c>
      <c r="D6875" s="91" t="s">
        <v>28892</v>
      </c>
      <c r="E6875" s="91"/>
      <c r="F6875" s="91" t="s">
        <v>29305</v>
      </c>
      <c r="G6875" s="91"/>
    </row>
    <row r="6876">
      <c r="A6876" s="9" t="s">
        <v>316</v>
      </c>
      <c r="B6876" s="18" t="s">
        <v>10836</v>
      </c>
      <c r="C6876" s="9" t="s">
        <v>26085</v>
      </c>
      <c r="D6876" s="91" t="s">
        <v>26086</v>
      </c>
      <c r="E6876" s="91"/>
      <c r="F6876" s="91" t="s">
        <v>29308</v>
      </c>
      <c r="G6876" s="91"/>
    </row>
    <row r="6877">
      <c r="A6877" s="9" t="s">
        <v>316</v>
      </c>
      <c r="B6877" s="18" t="s">
        <v>10836</v>
      </c>
      <c r="C6877" s="9" t="s">
        <v>26085</v>
      </c>
      <c r="D6877" s="91" t="s">
        <v>29309</v>
      </c>
      <c r="E6877" s="91"/>
      <c r="F6877" s="91" t="s">
        <v>29310</v>
      </c>
      <c r="G6877" s="91"/>
    </row>
    <row r="6878">
      <c r="A6878" s="9" t="s">
        <v>316</v>
      </c>
      <c r="B6878" s="18" t="s">
        <v>10836</v>
      </c>
      <c r="C6878" s="9" t="s">
        <v>10837</v>
      </c>
      <c r="D6878" s="91" t="s">
        <v>29311</v>
      </c>
      <c r="E6878" s="91"/>
      <c r="F6878" s="91" t="s">
        <v>29312</v>
      </c>
      <c r="G6878" s="91"/>
    </row>
    <row r="6879">
      <c r="A6879" s="9" t="s">
        <v>316</v>
      </c>
      <c r="B6879" s="18" t="s">
        <v>13301</v>
      </c>
      <c r="C6879" s="91" t="s">
        <v>15011</v>
      </c>
      <c r="D6879" s="91" t="s">
        <v>29313</v>
      </c>
      <c r="E6879" s="91" t="s">
        <v>13501</v>
      </c>
      <c r="F6879" s="91" t="s">
        <v>29303</v>
      </c>
      <c r="G6879" s="91"/>
    </row>
    <row r="6880">
      <c r="A6880" s="9" t="s">
        <v>230</v>
      </c>
      <c r="B6880" s="18" t="s">
        <v>240</v>
      </c>
      <c r="C6880" s="9" t="s">
        <v>6384</v>
      </c>
      <c r="D6880" s="91" t="s">
        <v>13365</v>
      </c>
      <c r="E6880" s="91"/>
      <c r="F6880" s="91" t="s">
        <v>29314</v>
      </c>
      <c r="G6880" s="91"/>
    </row>
    <row r="6881">
      <c r="A6881" s="9" t="s">
        <v>15055</v>
      </c>
      <c r="B6881" s="18" t="s">
        <v>15056</v>
      </c>
      <c r="C6881" s="9" t="s">
        <v>15057</v>
      </c>
      <c r="D6881" s="91" t="s">
        <v>15058</v>
      </c>
      <c r="E6881" s="91" t="s">
        <v>15059</v>
      </c>
      <c r="F6881" s="91" t="s">
        <v>29315</v>
      </c>
      <c r="G6881" s="91"/>
    </row>
    <row r="6882">
      <c r="A6882" s="9" t="s">
        <v>248</v>
      </c>
      <c r="B6882" s="18" t="s">
        <v>9851</v>
      </c>
      <c r="C6882" s="9" t="s">
        <v>4504</v>
      </c>
      <c r="D6882" s="91" t="s">
        <v>13080</v>
      </c>
      <c r="E6882" s="91"/>
      <c r="F6882" s="91" t="s">
        <v>29316</v>
      </c>
      <c r="G6882" s="91"/>
    </row>
    <row r="6883">
      <c r="A6883" s="9" t="s">
        <v>248</v>
      </c>
      <c r="B6883" s="18" t="s">
        <v>9851</v>
      </c>
      <c r="C6883" s="9" t="s">
        <v>4504</v>
      </c>
      <c r="D6883" s="91" t="s">
        <v>13604</v>
      </c>
      <c r="E6883" s="91"/>
      <c r="F6883" s="91" t="s">
        <v>29303</v>
      </c>
      <c r="G6883" s="91"/>
    </row>
    <row r="6884">
      <c r="A6884" s="9" t="s">
        <v>248</v>
      </c>
      <c r="B6884" s="18" t="s">
        <v>9851</v>
      </c>
      <c r="C6884" s="9" t="s">
        <v>4504</v>
      </c>
      <c r="D6884" s="91" t="s">
        <v>29317</v>
      </c>
      <c r="E6884" s="91"/>
      <c r="F6884" s="91" t="s">
        <v>29318</v>
      </c>
      <c r="G6884" s="91"/>
    </row>
    <row r="6885">
      <c r="A6885" s="9" t="s">
        <v>248</v>
      </c>
      <c r="B6885" s="18" t="s">
        <v>9851</v>
      </c>
      <c r="C6885" s="9" t="s">
        <v>4504</v>
      </c>
      <c r="D6885" s="91" t="s">
        <v>29319</v>
      </c>
      <c r="E6885" s="91"/>
      <c r="F6885" s="91" t="s">
        <v>29320</v>
      </c>
      <c r="G6885" s="91"/>
    </row>
    <row r="6886">
      <c r="A6886" s="9" t="s">
        <v>248</v>
      </c>
      <c r="B6886" s="18" t="s">
        <v>9851</v>
      </c>
      <c r="C6886" s="9" t="s">
        <v>4504</v>
      </c>
      <c r="D6886" s="91" t="s">
        <v>29321</v>
      </c>
      <c r="E6886" s="91"/>
      <c r="F6886" s="91" t="s">
        <v>29308</v>
      </c>
      <c r="G6886" s="91"/>
    </row>
    <row r="6887">
      <c r="A6887" s="9" t="s">
        <v>248</v>
      </c>
      <c r="B6887" s="18" t="s">
        <v>9851</v>
      </c>
      <c r="C6887" s="9" t="s">
        <v>5067</v>
      </c>
      <c r="D6887" s="91" t="s">
        <v>10523</v>
      </c>
      <c r="E6887" s="91"/>
      <c r="F6887" s="91" t="s">
        <v>29306</v>
      </c>
      <c r="G6887" s="91"/>
    </row>
    <row r="6888">
      <c r="A6888" s="9" t="s">
        <v>248</v>
      </c>
      <c r="B6888" s="18" t="s">
        <v>9851</v>
      </c>
      <c r="C6888" s="84" t="s">
        <v>5067</v>
      </c>
      <c r="D6888" s="84" t="s">
        <v>16057</v>
      </c>
      <c r="E6888" s="91"/>
      <c r="F6888" s="91" t="s">
        <v>29322</v>
      </c>
      <c r="G6888" s="91"/>
    </row>
    <row r="6889">
      <c r="A6889" s="9" t="s">
        <v>248</v>
      </c>
      <c r="B6889" s="18" t="s">
        <v>9851</v>
      </c>
      <c r="C6889" s="9" t="s">
        <v>5067</v>
      </c>
      <c r="D6889" s="91" t="s">
        <v>345</v>
      </c>
      <c r="E6889" s="91"/>
      <c r="F6889" s="91" t="s">
        <v>29323</v>
      </c>
      <c r="G6889" s="91"/>
    </row>
    <row r="6890">
      <c r="A6890" s="9" t="s">
        <v>248</v>
      </c>
      <c r="B6890" s="18" t="s">
        <v>9851</v>
      </c>
      <c r="C6890" s="9" t="s">
        <v>5067</v>
      </c>
      <c r="D6890" s="91" t="s">
        <v>5658</v>
      </c>
      <c r="E6890" s="91"/>
      <c r="F6890" s="91" t="s">
        <v>29324</v>
      </c>
      <c r="G6890" s="91"/>
    </row>
    <row r="6891">
      <c r="A6891" s="9" t="s">
        <v>3280</v>
      </c>
      <c r="B6891" s="18" t="s">
        <v>19987</v>
      </c>
      <c r="C6891" s="9" t="s">
        <v>29142</v>
      </c>
      <c r="D6891" s="91" t="s">
        <v>29143</v>
      </c>
      <c r="E6891" s="91"/>
      <c r="F6891" s="91" t="s">
        <v>29325</v>
      </c>
      <c r="G6891" s="91"/>
    </row>
    <row r="6892">
      <c r="A6892" s="9" t="s">
        <v>988</v>
      </c>
      <c r="B6892" s="189" t="s">
        <v>6938</v>
      </c>
      <c r="C6892" s="84" t="s">
        <v>29326</v>
      </c>
      <c r="D6892" s="84" t="s">
        <v>29327</v>
      </c>
      <c r="E6892" s="84" t="s">
        <v>29328</v>
      </c>
      <c r="F6892" s="91" t="s">
        <v>29308</v>
      </c>
      <c r="G6892" s="122"/>
    </row>
    <row r="6893">
      <c r="A6893" s="9" t="s">
        <v>988</v>
      </c>
      <c r="B6893" s="18" t="s">
        <v>6147</v>
      </c>
      <c r="C6893" s="9" t="s">
        <v>13849</v>
      </c>
      <c r="D6893" s="89" t="s">
        <v>13850</v>
      </c>
      <c r="E6893" s="9" t="s">
        <v>13851</v>
      </c>
      <c r="F6893" s="91" t="s">
        <v>29329</v>
      </c>
      <c r="G6893" s="122"/>
    </row>
    <row r="6894">
      <c r="A6894" s="9" t="s">
        <v>988</v>
      </c>
      <c r="B6894" s="18" t="s">
        <v>994</v>
      </c>
      <c r="C6894" s="9" t="s">
        <v>28906</v>
      </c>
      <c r="D6894" s="91" t="s">
        <v>23507</v>
      </c>
      <c r="E6894" s="91" t="s">
        <v>23508</v>
      </c>
      <c r="F6894" s="91" t="s">
        <v>29330</v>
      </c>
      <c r="G6894" s="122" t="s">
        <v>1333</v>
      </c>
    </row>
    <row r="6895">
      <c r="A6895" s="9" t="s">
        <v>1035</v>
      </c>
      <c r="B6895" s="18" t="s">
        <v>4976</v>
      </c>
      <c r="C6895" s="9" t="s">
        <v>14214</v>
      </c>
      <c r="D6895" s="91" t="s">
        <v>14215</v>
      </c>
      <c r="E6895" s="91"/>
      <c r="F6895" s="91" t="s">
        <v>29330</v>
      </c>
      <c r="G6895" s="91"/>
    </row>
    <row r="6896">
      <c r="A6896" s="9" t="s">
        <v>1035</v>
      </c>
      <c r="B6896" s="18" t="s">
        <v>4976</v>
      </c>
      <c r="C6896" s="9" t="s">
        <v>10873</v>
      </c>
      <c r="D6896" s="91" t="s">
        <v>29331</v>
      </c>
      <c r="E6896" s="91"/>
      <c r="F6896" s="91" t="s">
        <v>29332</v>
      </c>
      <c r="G6896" s="91"/>
    </row>
    <row r="6897">
      <c r="A6897" s="9" t="s">
        <v>1035</v>
      </c>
      <c r="B6897" s="18" t="s">
        <v>13699</v>
      </c>
      <c r="C6897" s="9" t="s">
        <v>14959</v>
      </c>
      <c r="D6897" s="91" t="s">
        <v>29333</v>
      </c>
      <c r="E6897" s="91"/>
      <c r="F6897" s="91" t="s">
        <v>29312</v>
      </c>
      <c r="G6897" s="91"/>
    </row>
    <row r="6898">
      <c r="A6898" s="9" t="s">
        <v>1035</v>
      </c>
      <c r="B6898" s="18" t="s">
        <v>13699</v>
      </c>
      <c r="C6898" s="9" t="s">
        <v>14216</v>
      </c>
      <c r="D6898" s="91" t="s">
        <v>14217</v>
      </c>
      <c r="E6898" s="91"/>
      <c r="F6898" s="91" t="s">
        <v>29334</v>
      </c>
      <c r="G6898" s="91"/>
    </row>
    <row r="6899">
      <c r="A6899" s="9" t="s">
        <v>1035</v>
      </c>
      <c r="B6899" s="18" t="s">
        <v>13699</v>
      </c>
      <c r="C6899" s="9" t="s">
        <v>29335</v>
      </c>
      <c r="D6899" s="91" t="s">
        <v>29336</v>
      </c>
      <c r="E6899" s="91"/>
      <c r="F6899" s="91" t="s">
        <v>29325</v>
      </c>
      <c r="G6899" s="91"/>
    </row>
    <row r="6900">
      <c r="A6900" s="9" t="s">
        <v>1035</v>
      </c>
      <c r="B6900" s="18" t="s">
        <v>13699</v>
      </c>
      <c r="C6900" s="9" t="s">
        <v>13870</v>
      </c>
      <c r="D6900" s="91" t="s">
        <v>3534</v>
      </c>
      <c r="E6900" s="91"/>
      <c r="F6900" s="91" t="s">
        <v>29330</v>
      </c>
      <c r="G6900" s="91"/>
    </row>
    <row r="6901">
      <c r="A6901" s="9" t="s">
        <v>1035</v>
      </c>
      <c r="B6901" s="18" t="s">
        <v>13699</v>
      </c>
      <c r="C6901" s="9" t="s">
        <v>29337</v>
      </c>
      <c r="D6901" s="91" t="s">
        <v>29338</v>
      </c>
      <c r="E6901" s="91"/>
      <c r="F6901" s="91" t="s">
        <v>29310</v>
      </c>
      <c r="G6901" s="91"/>
    </row>
    <row r="6902">
      <c r="A6902" s="9" t="s">
        <v>1035</v>
      </c>
      <c r="B6902" s="18" t="s">
        <v>13699</v>
      </c>
      <c r="C6902" s="9" t="s">
        <v>29339</v>
      </c>
      <c r="D6902" s="91" t="s">
        <v>29340</v>
      </c>
      <c r="E6902" s="91"/>
      <c r="F6902" s="91" t="s">
        <v>29310</v>
      </c>
      <c r="G6902" s="91"/>
    </row>
    <row r="6903">
      <c r="A6903" s="9" t="s">
        <v>1035</v>
      </c>
      <c r="B6903" s="18" t="s">
        <v>13699</v>
      </c>
      <c r="C6903" s="9" t="s">
        <v>29341</v>
      </c>
      <c r="D6903" s="91" t="s">
        <v>29342</v>
      </c>
      <c r="E6903" s="91"/>
      <c r="F6903" s="91" t="s">
        <v>29343</v>
      </c>
      <c r="G6903" s="91"/>
    </row>
    <row r="6904">
      <c r="A6904" s="9" t="s">
        <v>1035</v>
      </c>
      <c r="B6904" s="18" t="s">
        <v>13699</v>
      </c>
      <c r="C6904" s="9" t="s">
        <v>13703</v>
      </c>
      <c r="D6904" s="14" t="s">
        <v>13704</v>
      </c>
      <c r="E6904" s="91"/>
      <c r="F6904" s="91" t="s">
        <v>29344</v>
      </c>
      <c r="G6904" s="91"/>
    </row>
    <row r="6905">
      <c r="A6905" s="9" t="s">
        <v>1035</v>
      </c>
      <c r="B6905" s="18" t="s">
        <v>13699</v>
      </c>
      <c r="C6905" s="9" t="s">
        <v>29345</v>
      </c>
      <c r="D6905" s="14" t="s">
        <v>13701</v>
      </c>
      <c r="E6905" s="91"/>
      <c r="F6905" s="91" t="s">
        <v>29344</v>
      </c>
      <c r="G6905" s="91"/>
    </row>
    <row r="6906">
      <c r="A6906" s="9" t="s">
        <v>1035</v>
      </c>
      <c r="B6906" s="18" t="s">
        <v>13699</v>
      </c>
      <c r="C6906" s="9" t="s">
        <v>29346</v>
      </c>
      <c r="D6906" s="14" t="s">
        <v>29347</v>
      </c>
      <c r="E6906" s="91"/>
      <c r="F6906" s="91" t="s">
        <v>29310</v>
      </c>
      <c r="G6906" s="91"/>
    </row>
    <row r="6907">
      <c r="A6907" s="9" t="s">
        <v>1035</v>
      </c>
      <c r="B6907" s="18" t="s">
        <v>13699</v>
      </c>
      <c r="C6907" s="9" t="s">
        <v>29348</v>
      </c>
      <c r="D6907" s="14" t="s">
        <v>29349</v>
      </c>
      <c r="E6907" s="91"/>
      <c r="F6907" s="91" t="s">
        <v>29350</v>
      </c>
      <c r="G6907" s="91"/>
    </row>
    <row r="6908">
      <c r="A6908" s="9" t="s">
        <v>1035</v>
      </c>
      <c r="B6908" s="18" t="s">
        <v>13699</v>
      </c>
      <c r="C6908" s="9" t="s">
        <v>14862</v>
      </c>
      <c r="D6908" s="14" t="s">
        <v>14863</v>
      </c>
      <c r="E6908" s="91"/>
      <c r="F6908" s="91" t="s">
        <v>29305</v>
      </c>
      <c r="G6908" s="91"/>
    </row>
    <row r="6909">
      <c r="A6909" s="9" t="s">
        <v>1035</v>
      </c>
      <c r="B6909" s="18" t="s">
        <v>13699</v>
      </c>
      <c r="C6909" s="9" t="s">
        <v>29351</v>
      </c>
      <c r="D6909" s="14" t="s">
        <v>29352</v>
      </c>
      <c r="E6909" s="91"/>
      <c r="F6909" s="91" t="s">
        <v>29353</v>
      </c>
      <c r="G6909" s="91"/>
    </row>
    <row r="6910">
      <c r="A6910" s="9" t="s">
        <v>5153</v>
      </c>
      <c r="B6910" s="18" t="s">
        <v>14047</v>
      </c>
      <c r="C6910" s="9" t="s">
        <v>15100</v>
      </c>
      <c r="D6910" s="14" t="s">
        <v>15101</v>
      </c>
      <c r="E6910" s="14" t="s">
        <v>29354</v>
      </c>
      <c r="F6910" s="91" t="s">
        <v>29355</v>
      </c>
      <c r="G6910" s="91"/>
    </row>
    <row r="6911">
      <c r="A6911" s="67" t="s">
        <v>366</v>
      </c>
    </row>
    <row r="6912">
      <c r="A6912" s="9" t="s">
        <v>988</v>
      </c>
      <c r="B6912" s="18" t="s">
        <v>368</v>
      </c>
      <c r="C6912" s="9"/>
      <c r="D6912" s="91"/>
      <c r="E6912" s="91" t="s">
        <v>29356</v>
      </c>
      <c r="F6912" s="91" t="s">
        <v>29357</v>
      </c>
      <c r="G6912" s="91"/>
    </row>
    <row r="6913">
      <c r="A6913" s="9" t="s">
        <v>1016</v>
      </c>
      <c r="B6913" s="18" t="s">
        <v>13941</v>
      </c>
      <c r="C6913" s="9"/>
      <c r="D6913" s="91"/>
      <c r="E6913" s="91"/>
      <c r="F6913" s="91" t="s">
        <v>29350</v>
      </c>
      <c r="G6913" s="91"/>
    </row>
    <row r="6914">
      <c r="A6914" s="1" t="s">
        <v>29358</v>
      </c>
    </row>
    <row r="6915">
      <c r="A6915" s="9" t="s">
        <v>29287</v>
      </c>
      <c r="B6915" s="18" t="s">
        <v>29288</v>
      </c>
      <c r="C6915" s="9"/>
      <c r="D6915" s="91" t="s">
        <v>1190</v>
      </c>
      <c r="E6915" s="91" t="s">
        <v>4679</v>
      </c>
      <c r="F6915" s="91" t="s">
        <v>29359</v>
      </c>
      <c r="G6915" s="91"/>
    </row>
    <row r="6916">
      <c r="A6916" s="9" t="s">
        <v>29360</v>
      </c>
      <c r="B6916" s="18" t="s">
        <v>29361</v>
      </c>
      <c r="C6916" s="9"/>
      <c r="D6916" s="91" t="s">
        <v>29362</v>
      </c>
      <c r="E6916" s="91" t="s">
        <v>29363</v>
      </c>
      <c r="F6916" s="91" t="s">
        <v>29364</v>
      </c>
      <c r="G6916" s="91"/>
    </row>
    <row r="6917">
      <c r="A6917" s="9" t="s">
        <v>29360</v>
      </c>
      <c r="B6917" s="18" t="s">
        <v>29365</v>
      </c>
      <c r="C6917" s="9"/>
      <c r="D6917" s="91" t="s">
        <v>16156</v>
      </c>
      <c r="E6917" s="91" t="s">
        <v>2010</v>
      </c>
      <c r="F6917" s="91" t="s">
        <v>29359</v>
      </c>
      <c r="G6917" s="91"/>
    </row>
    <row r="6918">
      <c r="A6918" s="9" t="s">
        <v>10828</v>
      </c>
      <c r="B6918" s="18" t="s">
        <v>10829</v>
      </c>
      <c r="C6918" s="9" t="s">
        <v>29366</v>
      </c>
      <c r="D6918" s="91" t="s">
        <v>29367</v>
      </c>
      <c r="E6918" s="91"/>
      <c r="F6918" s="91" t="s">
        <v>29368</v>
      </c>
      <c r="G6918" s="91"/>
    </row>
    <row r="6919">
      <c r="A6919" s="9" t="s">
        <v>10828</v>
      </c>
      <c r="B6919" s="18" t="s">
        <v>14637</v>
      </c>
      <c r="C6919" s="9" t="s">
        <v>29369</v>
      </c>
      <c r="D6919" s="91" t="s">
        <v>29370</v>
      </c>
      <c r="E6919" s="91"/>
      <c r="F6919" s="91" t="s">
        <v>29371</v>
      </c>
      <c r="G6919" s="91"/>
    </row>
    <row r="6920">
      <c r="A6920" s="9" t="s">
        <v>10828</v>
      </c>
      <c r="B6920" s="18" t="s">
        <v>10832</v>
      </c>
      <c r="C6920" s="9" t="s">
        <v>29372</v>
      </c>
      <c r="D6920" s="91" t="s">
        <v>29373</v>
      </c>
      <c r="E6920" s="91"/>
      <c r="F6920" s="91" t="s">
        <v>29368</v>
      </c>
      <c r="G6920" s="91"/>
    </row>
    <row r="6921">
      <c r="A6921" s="9" t="s">
        <v>10828</v>
      </c>
      <c r="B6921" s="18" t="s">
        <v>10832</v>
      </c>
      <c r="C6921" s="9" t="s">
        <v>14686</v>
      </c>
      <c r="D6921" s="91" t="s">
        <v>14687</v>
      </c>
      <c r="E6921" s="91"/>
      <c r="F6921" s="91" t="s">
        <v>29374</v>
      </c>
      <c r="G6921" s="91"/>
    </row>
    <row r="6922">
      <c r="A6922" s="19" t="s">
        <v>4788</v>
      </c>
      <c r="B6922" s="292" t="s">
        <v>7260</v>
      </c>
      <c r="C6922" s="9" t="s">
        <v>10193</v>
      </c>
      <c r="D6922" s="91" t="s">
        <v>29375</v>
      </c>
      <c r="E6922" s="91" t="s">
        <v>27456</v>
      </c>
      <c r="F6922" s="91" t="s">
        <v>29376</v>
      </c>
      <c r="G6922" s="91"/>
    </row>
    <row r="6923">
      <c r="A6923" s="9" t="s">
        <v>4788</v>
      </c>
      <c r="B6923" s="18" t="s">
        <v>7260</v>
      </c>
      <c r="C6923" s="9" t="s">
        <v>8190</v>
      </c>
      <c r="D6923" s="91" t="s">
        <v>29377</v>
      </c>
      <c r="E6923" s="91"/>
      <c r="F6923" s="91" t="s">
        <v>29378</v>
      </c>
      <c r="G6923" s="91"/>
    </row>
    <row r="6924">
      <c r="A6924" s="9" t="s">
        <v>316</v>
      </c>
      <c r="B6924" s="18" t="s">
        <v>14714</v>
      </c>
      <c r="C6924" s="91" t="s">
        <v>587</v>
      </c>
      <c r="D6924" s="91" t="s">
        <v>13414</v>
      </c>
      <c r="E6924" s="91"/>
      <c r="F6924" s="91" t="s">
        <v>29379</v>
      </c>
      <c r="G6924" s="91"/>
    </row>
    <row r="6925">
      <c r="A6925" s="9" t="s">
        <v>316</v>
      </c>
      <c r="B6925" s="18" t="s">
        <v>6023</v>
      </c>
      <c r="C6925" s="9" t="s">
        <v>29380</v>
      </c>
      <c r="D6925" s="91" t="s">
        <v>29381</v>
      </c>
      <c r="E6925" s="91" t="s">
        <v>29382</v>
      </c>
      <c r="F6925" s="91" t="s">
        <v>29383</v>
      </c>
      <c r="G6925" s="91"/>
    </row>
    <row r="6926">
      <c r="A6926" s="9" t="s">
        <v>1454</v>
      </c>
      <c r="B6926" s="18" t="s">
        <v>13956</v>
      </c>
      <c r="C6926" s="9" t="s">
        <v>29384</v>
      </c>
      <c r="D6926" s="91" t="s">
        <v>29385</v>
      </c>
      <c r="E6926" s="91"/>
      <c r="F6926" s="91" t="s">
        <v>29386</v>
      </c>
      <c r="G6926" s="91"/>
    </row>
    <row r="6927">
      <c r="A6927" s="9" t="s">
        <v>1454</v>
      </c>
      <c r="B6927" s="18" t="s">
        <v>13956</v>
      </c>
      <c r="C6927" s="9" t="s">
        <v>13957</v>
      </c>
      <c r="D6927" s="91" t="s">
        <v>13958</v>
      </c>
      <c r="E6927" s="91"/>
      <c r="F6927" s="91" t="s">
        <v>29371</v>
      </c>
      <c r="G6927" s="91"/>
    </row>
    <row r="6928">
      <c r="A6928" s="9" t="s">
        <v>1454</v>
      </c>
      <c r="B6928" s="18" t="s">
        <v>14720</v>
      </c>
      <c r="C6928" s="9" t="s">
        <v>29387</v>
      </c>
      <c r="D6928" s="91" t="s">
        <v>369</v>
      </c>
      <c r="E6928" s="91"/>
      <c r="F6928" s="91" t="s">
        <v>29371</v>
      </c>
      <c r="G6928" s="91"/>
    </row>
    <row r="6929">
      <c r="A6929" s="9" t="s">
        <v>1454</v>
      </c>
      <c r="B6929" s="18" t="s">
        <v>14720</v>
      </c>
      <c r="C6929" s="9" t="s">
        <v>29388</v>
      </c>
      <c r="D6929" s="91" t="s">
        <v>29022</v>
      </c>
      <c r="E6929" s="91"/>
      <c r="F6929" s="91" t="s">
        <v>29389</v>
      </c>
      <c r="G6929" s="91"/>
    </row>
    <row r="6930">
      <c r="A6930" s="9" t="s">
        <v>1454</v>
      </c>
      <c r="B6930" s="18" t="s">
        <v>14720</v>
      </c>
      <c r="C6930" s="9" t="s">
        <v>29390</v>
      </c>
      <c r="D6930" s="91" t="s">
        <v>29019</v>
      </c>
      <c r="E6930" s="91"/>
      <c r="F6930" s="91" t="s">
        <v>29359</v>
      </c>
      <c r="G6930" s="91"/>
    </row>
    <row r="6931">
      <c r="A6931" s="9" t="s">
        <v>13323</v>
      </c>
      <c r="B6931" s="18" t="s">
        <v>13324</v>
      </c>
      <c r="C6931" s="9" t="s">
        <v>29391</v>
      </c>
      <c r="D6931" s="91" t="s">
        <v>29392</v>
      </c>
      <c r="E6931" s="91"/>
      <c r="F6931" s="91" t="s">
        <v>29364</v>
      </c>
      <c r="G6931" s="91"/>
    </row>
    <row r="6932">
      <c r="A6932" s="9" t="s">
        <v>5016</v>
      </c>
      <c r="B6932" s="18" t="s">
        <v>13374</v>
      </c>
      <c r="C6932" s="9" t="s">
        <v>21751</v>
      </c>
      <c r="D6932" s="91" t="s">
        <v>15290</v>
      </c>
      <c r="E6932" s="91" t="s">
        <v>29393</v>
      </c>
      <c r="F6932" s="91" t="s">
        <v>29371</v>
      </c>
      <c r="G6932" s="91"/>
    </row>
    <row r="6933">
      <c r="A6933" s="9" t="s">
        <v>5016</v>
      </c>
      <c r="B6933" s="18" t="s">
        <v>13374</v>
      </c>
      <c r="C6933" s="9" t="s">
        <v>21751</v>
      </c>
      <c r="D6933" s="91" t="s">
        <v>13414</v>
      </c>
      <c r="E6933" s="91" t="s">
        <v>29394</v>
      </c>
      <c r="F6933" s="91" t="s">
        <v>29371</v>
      </c>
      <c r="G6933" s="91"/>
    </row>
    <row r="6934">
      <c r="A6934" s="9" t="s">
        <v>5016</v>
      </c>
      <c r="B6934" s="18" t="s">
        <v>13374</v>
      </c>
      <c r="C6934" s="9" t="s">
        <v>21754</v>
      </c>
      <c r="D6934" s="91" t="s">
        <v>21983</v>
      </c>
      <c r="E6934" s="91" t="s">
        <v>29395</v>
      </c>
      <c r="F6934" s="91" t="s">
        <v>29371</v>
      </c>
      <c r="G6934" s="91"/>
    </row>
    <row r="6935">
      <c r="A6935" s="9" t="s">
        <v>5016</v>
      </c>
      <c r="B6935" s="18" t="s">
        <v>13374</v>
      </c>
      <c r="C6935" s="9" t="s">
        <v>28731</v>
      </c>
      <c r="D6935" s="91" t="s">
        <v>29396</v>
      </c>
      <c r="E6935" s="91" t="s">
        <v>29397</v>
      </c>
      <c r="F6935" s="91" t="s">
        <v>29371</v>
      </c>
      <c r="G6935" s="91"/>
    </row>
    <row r="6936">
      <c r="A6936" s="9" t="s">
        <v>12769</v>
      </c>
      <c r="B6936" s="18" t="s">
        <v>12770</v>
      </c>
      <c r="C6936" s="9" t="s">
        <v>29398</v>
      </c>
      <c r="D6936" s="91" t="s">
        <v>29399</v>
      </c>
      <c r="E6936" s="91" t="s">
        <v>29400</v>
      </c>
      <c r="F6936" s="91" t="s">
        <v>29386</v>
      </c>
      <c r="G6936" s="91"/>
    </row>
    <row r="6937">
      <c r="A6937" s="9" t="s">
        <v>12769</v>
      </c>
      <c r="B6937" s="18" t="s">
        <v>12770</v>
      </c>
      <c r="C6937" s="9" t="s">
        <v>13403</v>
      </c>
      <c r="D6937" s="91" t="s">
        <v>13404</v>
      </c>
      <c r="E6937" s="91" t="s">
        <v>13405</v>
      </c>
      <c r="F6937" s="91" t="s">
        <v>29364</v>
      </c>
      <c r="G6937" s="91"/>
    </row>
    <row r="6938">
      <c r="A6938" s="9" t="s">
        <v>12769</v>
      </c>
      <c r="B6938" s="18" t="s">
        <v>12770</v>
      </c>
      <c r="C6938" s="9" t="s">
        <v>29401</v>
      </c>
      <c r="D6938" s="91" t="s">
        <v>29402</v>
      </c>
      <c r="E6938" s="91" t="s">
        <v>29403</v>
      </c>
      <c r="F6938" s="91" t="s">
        <v>29368</v>
      </c>
      <c r="G6938" s="91"/>
    </row>
    <row r="6939">
      <c r="A6939" s="9" t="s">
        <v>12769</v>
      </c>
      <c r="B6939" s="18" t="s">
        <v>12770</v>
      </c>
      <c r="C6939" s="9" t="s">
        <v>29404</v>
      </c>
      <c r="D6939" s="91" t="s">
        <v>29405</v>
      </c>
      <c r="E6939" s="91" t="s">
        <v>29406</v>
      </c>
      <c r="F6939" s="91" t="s">
        <v>29368</v>
      </c>
      <c r="G6939" s="91"/>
    </row>
    <row r="6940">
      <c r="A6940" s="9" t="s">
        <v>12769</v>
      </c>
      <c r="B6940" s="18" t="s">
        <v>12770</v>
      </c>
      <c r="C6940" s="9" t="s">
        <v>29407</v>
      </c>
      <c r="D6940" s="91" t="s">
        <v>29408</v>
      </c>
      <c r="E6940" s="91" t="s">
        <v>29409</v>
      </c>
      <c r="F6940" s="91" t="s">
        <v>29368</v>
      </c>
      <c r="G6940" s="91"/>
    </row>
    <row r="6941">
      <c r="A6941" s="9" t="s">
        <v>13595</v>
      </c>
      <c r="B6941" s="18" t="s">
        <v>13596</v>
      </c>
      <c r="C6941" s="9"/>
      <c r="D6941" s="91" t="s">
        <v>29410</v>
      </c>
      <c r="E6941" s="91" t="s">
        <v>14559</v>
      </c>
      <c r="F6941" s="91" t="s">
        <v>29374</v>
      </c>
      <c r="G6941" s="91"/>
    </row>
    <row r="6942">
      <c r="A6942" s="9" t="s">
        <v>13595</v>
      </c>
      <c r="B6942" s="18" t="s">
        <v>29411</v>
      </c>
      <c r="C6942" s="9" t="s">
        <v>29412</v>
      </c>
      <c r="D6942" s="91" t="s">
        <v>28741</v>
      </c>
      <c r="E6942" s="91" t="s">
        <v>29413</v>
      </c>
      <c r="F6942" s="91" t="s">
        <v>29374</v>
      </c>
      <c r="G6942" s="91"/>
    </row>
    <row r="6943">
      <c r="A6943" s="9" t="s">
        <v>3280</v>
      </c>
      <c r="B6943" s="18" t="s">
        <v>29414</v>
      </c>
      <c r="C6943" s="9" t="s">
        <v>26968</v>
      </c>
      <c r="D6943" s="91" t="s">
        <v>29415</v>
      </c>
      <c r="E6943" s="91" t="s">
        <v>29416</v>
      </c>
      <c r="F6943" s="91" t="s">
        <v>29386</v>
      </c>
      <c r="G6943" s="91"/>
    </row>
    <row r="6944">
      <c r="A6944" s="9" t="s">
        <v>3280</v>
      </c>
      <c r="B6944" s="18" t="s">
        <v>29414</v>
      </c>
      <c r="C6944" s="9" t="s">
        <v>26968</v>
      </c>
      <c r="D6944" s="91" t="s">
        <v>29417</v>
      </c>
      <c r="E6944" s="91" t="s">
        <v>29418</v>
      </c>
      <c r="F6944" s="91" t="s">
        <v>29386</v>
      </c>
      <c r="G6944" s="91"/>
    </row>
    <row r="6945">
      <c r="A6945" s="9" t="s">
        <v>3280</v>
      </c>
      <c r="B6945" s="18" t="s">
        <v>29419</v>
      </c>
      <c r="C6945" s="9" t="s">
        <v>29420</v>
      </c>
      <c r="D6945" s="91" t="s">
        <v>29421</v>
      </c>
      <c r="E6945" s="91" t="s">
        <v>11705</v>
      </c>
      <c r="F6945" s="91" t="s">
        <v>29378</v>
      </c>
      <c r="G6945" s="91"/>
    </row>
    <row r="6946">
      <c r="A6946" s="9" t="s">
        <v>13609</v>
      </c>
      <c r="B6946" s="18" t="s">
        <v>28770</v>
      </c>
      <c r="C6946" s="9" t="s">
        <v>29422</v>
      </c>
      <c r="D6946" s="91" t="s">
        <v>29423</v>
      </c>
      <c r="E6946" s="9" t="s">
        <v>28773</v>
      </c>
      <c r="F6946" s="91" t="s">
        <v>29378</v>
      </c>
      <c r="G6946" s="91"/>
    </row>
    <row r="6947">
      <c r="A6947" s="9" t="s">
        <v>1035</v>
      </c>
      <c r="B6947" s="18" t="s">
        <v>5059</v>
      </c>
      <c r="C6947" s="9" t="s">
        <v>29424</v>
      </c>
      <c r="D6947" s="91" t="s">
        <v>24401</v>
      </c>
      <c r="E6947" s="91"/>
      <c r="F6947" s="91" t="s">
        <v>29386</v>
      </c>
      <c r="G6947" s="91"/>
    </row>
    <row r="6948">
      <c r="A6948" s="9" t="s">
        <v>1035</v>
      </c>
      <c r="B6948" s="18" t="s">
        <v>5059</v>
      </c>
      <c r="C6948" s="9" t="s">
        <v>29425</v>
      </c>
      <c r="D6948" s="91" t="s">
        <v>29426</v>
      </c>
      <c r="E6948" s="91"/>
      <c r="F6948" s="91" t="s">
        <v>29378</v>
      </c>
      <c r="G6948" s="91"/>
    </row>
    <row r="6949">
      <c r="A6949" s="9" t="s">
        <v>1035</v>
      </c>
      <c r="B6949" s="18" t="s">
        <v>5059</v>
      </c>
      <c r="C6949" s="9" t="s">
        <v>24409</v>
      </c>
      <c r="D6949" s="91" t="s">
        <v>14830</v>
      </c>
      <c r="E6949" s="91"/>
      <c r="F6949" s="91" t="s">
        <v>29383</v>
      </c>
      <c r="G6949" s="91"/>
    </row>
    <row r="6950">
      <c r="A6950" s="9" t="s">
        <v>1035</v>
      </c>
      <c r="B6950" s="18" t="s">
        <v>5059</v>
      </c>
      <c r="C6950" s="9" t="s">
        <v>29427</v>
      </c>
      <c r="D6950" s="91" t="s">
        <v>29428</v>
      </c>
      <c r="E6950" s="91" t="s">
        <v>29429</v>
      </c>
      <c r="F6950" s="91" t="s">
        <v>29383</v>
      </c>
      <c r="G6950" s="91"/>
    </row>
    <row r="6951">
      <c r="A6951" s="19" t="s">
        <v>1035</v>
      </c>
      <c r="B6951" s="292" t="s">
        <v>5059</v>
      </c>
      <c r="C6951" s="9" t="s">
        <v>29430</v>
      </c>
      <c r="D6951" s="91" t="s">
        <v>29431</v>
      </c>
      <c r="E6951" s="91" t="s">
        <v>29432</v>
      </c>
      <c r="F6951" s="91" t="s">
        <v>29383</v>
      </c>
      <c r="G6951" s="91"/>
    </row>
    <row r="6952">
      <c r="A6952" s="19" t="s">
        <v>1035</v>
      </c>
      <c r="B6952" s="292" t="s">
        <v>5059</v>
      </c>
      <c r="C6952" s="9" t="s">
        <v>29433</v>
      </c>
      <c r="D6952" s="91" t="s">
        <v>29431</v>
      </c>
      <c r="E6952" s="91" t="s">
        <v>29434</v>
      </c>
      <c r="F6952" s="91" t="s">
        <v>29383</v>
      </c>
      <c r="G6952" s="91"/>
    </row>
    <row r="6953">
      <c r="A6953" s="19" t="s">
        <v>1035</v>
      </c>
      <c r="B6953" s="292" t="s">
        <v>5059</v>
      </c>
      <c r="C6953" s="9" t="s">
        <v>29435</v>
      </c>
      <c r="D6953" s="91" t="s">
        <v>29431</v>
      </c>
      <c r="E6953" s="91" t="s">
        <v>29436</v>
      </c>
      <c r="F6953" s="91" t="s">
        <v>29383</v>
      </c>
      <c r="G6953" s="91"/>
    </row>
    <row r="6954">
      <c r="A6954" s="19" t="s">
        <v>1035</v>
      </c>
      <c r="B6954" s="292" t="s">
        <v>5059</v>
      </c>
      <c r="C6954" s="9" t="s">
        <v>29437</v>
      </c>
      <c r="D6954" s="91" t="s">
        <v>29431</v>
      </c>
      <c r="E6954" s="91" t="s">
        <v>29438</v>
      </c>
      <c r="F6954" s="91" t="s">
        <v>29383</v>
      </c>
      <c r="G6954" s="91"/>
    </row>
    <row r="6955">
      <c r="A6955" s="9" t="s">
        <v>1035</v>
      </c>
      <c r="B6955" s="18" t="s">
        <v>5059</v>
      </c>
      <c r="C6955" s="9" t="s">
        <v>29439</v>
      </c>
      <c r="D6955" s="91" t="s">
        <v>29440</v>
      </c>
      <c r="E6955" s="91"/>
      <c r="F6955" s="91" t="s">
        <v>29359</v>
      </c>
      <c r="G6955" s="91"/>
    </row>
    <row r="6956">
      <c r="A6956" s="9" t="s">
        <v>1035</v>
      </c>
      <c r="B6956" s="18" t="s">
        <v>5059</v>
      </c>
      <c r="C6956" s="9" t="s">
        <v>14833</v>
      </c>
      <c r="D6956" s="91" t="s">
        <v>14834</v>
      </c>
      <c r="E6956" s="91"/>
      <c r="F6956" s="91" t="s">
        <v>29386</v>
      </c>
      <c r="G6956" s="91"/>
    </row>
    <row r="6957">
      <c r="A6957" s="19" t="s">
        <v>1035</v>
      </c>
      <c r="B6957" s="292" t="s">
        <v>5059</v>
      </c>
      <c r="C6957" s="9" t="s">
        <v>29441</v>
      </c>
      <c r="D6957" s="89" t="s">
        <v>29442</v>
      </c>
      <c r="E6957" s="91"/>
      <c r="F6957" s="91" t="s">
        <v>29359</v>
      </c>
      <c r="G6957" s="91"/>
    </row>
    <row r="6958">
      <c r="A6958" s="9" t="s">
        <v>1035</v>
      </c>
      <c r="B6958" s="18" t="s">
        <v>5059</v>
      </c>
      <c r="C6958" s="9" t="s">
        <v>14841</v>
      </c>
      <c r="D6958" s="91" t="s">
        <v>4335</v>
      </c>
      <c r="E6958" s="91"/>
      <c r="F6958" s="91" t="s">
        <v>29443</v>
      </c>
      <c r="G6958" s="91"/>
    </row>
    <row r="6959">
      <c r="A6959" s="9" t="s">
        <v>1035</v>
      </c>
      <c r="B6959" s="18" t="s">
        <v>5059</v>
      </c>
      <c r="C6959" s="9" t="s">
        <v>29444</v>
      </c>
      <c r="D6959" s="91" t="s">
        <v>4335</v>
      </c>
      <c r="E6959" s="91"/>
      <c r="F6959" s="91" t="s">
        <v>29359</v>
      </c>
      <c r="G6959" s="91"/>
    </row>
    <row r="6960">
      <c r="A6960" s="9" t="s">
        <v>1035</v>
      </c>
      <c r="B6960" s="18" t="s">
        <v>5059</v>
      </c>
      <c r="C6960" s="9" t="s">
        <v>29445</v>
      </c>
      <c r="D6960" s="89" t="s">
        <v>29209</v>
      </c>
      <c r="E6960" s="91" t="s">
        <v>7178</v>
      </c>
      <c r="F6960" s="91" t="s">
        <v>29364</v>
      </c>
      <c r="G6960" s="91"/>
    </row>
    <row r="6961">
      <c r="A6961" s="9" t="s">
        <v>1035</v>
      </c>
      <c r="B6961" s="18" t="s">
        <v>5059</v>
      </c>
      <c r="C6961" s="9" t="s">
        <v>29446</v>
      </c>
      <c r="D6961" s="89" t="s">
        <v>29209</v>
      </c>
      <c r="E6961" s="91" t="s">
        <v>29213</v>
      </c>
      <c r="F6961" s="91" t="s">
        <v>29447</v>
      </c>
      <c r="G6961" s="91"/>
    </row>
    <row r="6962">
      <c r="A6962" s="9" t="s">
        <v>5153</v>
      </c>
      <c r="B6962" s="18" t="s">
        <v>14047</v>
      </c>
      <c r="C6962" s="9" t="s">
        <v>14048</v>
      </c>
      <c r="D6962" s="91" t="s">
        <v>14049</v>
      </c>
      <c r="E6962" s="91" t="s">
        <v>14050</v>
      </c>
      <c r="F6962" s="91" t="s">
        <v>29379</v>
      </c>
      <c r="G6962" s="91"/>
    </row>
    <row r="6963">
      <c r="A6963" s="9" t="s">
        <v>5153</v>
      </c>
      <c r="B6963" s="18" t="s">
        <v>14868</v>
      </c>
      <c r="C6963" s="9" t="s">
        <v>29448</v>
      </c>
      <c r="D6963" s="91" t="s">
        <v>29449</v>
      </c>
      <c r="E6963" s="25"/>
      <c r="F6963" s="91" t="s">
        <v>29374</v>
      </c>
      <c r="G6963" s="91"/>
    </row>
    <row r="6964">
      <c r="A6964" s="9" t="s">
        <v>5153</v>
      </c>
      <c r="B6964" s="18" t="s">
        <v>14868</v>
      </c>
      <c r="C6964" s="9" t="s">
        <v>29450</v>
      </c>
      <c r="D6964" s="91" t="s">
        <v>29451</v>
      </c>
      <c r="E6964" s="91"/>
      <c r="F6964" s="91" t="s">
        <v>29374</v>
      </c>
      <c r="G6964" s="91"/>
    </row>
    <row r="6965">
      <c r="A6965" s="9" t="s">
        <v>5153</v>
      </c>
      <c r="B6965" s="18" t="s">
        <v>14868</v>
      </c>
      <c r="C6965" s="9" t="s">
        <v>29450</v>
      </c>
      <c r="D6965" s="91" t="s">
        <v>29452</v>
      </c>
      <c r="E6965" s="91"/>
      <c r="F6965" s="91" t="s">
        <v>29374</v>
      </c>
      <c r="G6965" s="91"/>
    </row>
    <row r="6966">
      <c r="A6966" s="9" t="s">
        <v>5153</v>
      </c>
      <c r="B6966" s="18" t="s">
        <v>14868</v>
      </c>
      <c r="C6966" s="9" t="s">
        <v>29453</v>
      </c>
      <c r="D6966" s="91" t="s">
        <v>29454</v>
      </c>
      <c r="E6966" s="91"/>
      <c r="F6966" s="91" t="s">
        <v>29374</v>
      </c>
      <c r="G6966" s="91"/>
    </row>
    <row r="6967">
      <c r="A6967" s="9" t="s">
        <v>5153</v>
      </c>
      <c r="B6967" s="18" t="s">
        <v>14868</v>
      </c>
      <c r="C6967" s="9" t="s">
        <v>29453</v>
      </c>
      <c r="D6967" s="91" t="s">
        <v>29455</v>
      </c>
      <c r="E6967" s="91"/>
      <c r="F6967" s="91" t="s">
        <v>29374</v>
      </c>
      <c r="G6967" s="91"/>
    </row>
    <row r="6968">
      <c r="A6968" s="9" t="s">
        <v>5153</v>
      </c>
      <c r="B6968" s="18" t="s">
        <v>14868</v>
      </c>
      <c r="C6968" s="9" t="s">
        <v>29456</v>
      </c>
      <c r="D6968" s="91" t="s">
        <v>29457</v>
      </c>
      <c r="E6968" s="91"/>
      <c r="F6968" s="91" t="s">
        <v>29374</v>
      </c>
      <c r="G6968" s="91"/>
    </row>
    <row r="6969">
      <c r="A6969" s="9" t="s">
        <v>5153</v>
      </c>
      <c r="B6969" s="18" t="s">
        <v>14868</v>
      </c>
      <c r="C6969" s="9" t="s">
        <v>29458</v>
      </c>
      <c r="D6969" s="91" t="s">
        <v>29459</v>
      </c>
      <c r="E6969" s="91"/>
      <c r="F6969" s="91" t="s">
        <v>29374</v>
      </c>
      <c r="G6969" s="91"/>
    </row>
    <row r="6970">
      <c r="A6970" s="9" t="s">
        <v>5153</v>
      </c>
      <c r="B6970" s="18" t="s">
        <v>14868</v>
      </c>
      <c r="C6970" s="9" t="s">
        <v>29458</v>
      </c>
      <c r="D6970" s="91" t="s">
        <v>29460</v>
      </c>
      <c r="E6970" s="91"/>
      <c r="F6970" s="91" t="s">
        <v>29374</v>
      </c>
      <c r="G6970" s="91"/>
    </row>
    <row r="6971">
      <c r="A6971" s="9" t="s">
        <v>5153</v>
      </c>
      <c r="B6971" s="18" t="s">
        <v>14868</v>
      </c>
      <c r="C6971" s="9" t="s">
        <v>29458</v>
      </c>
      <c r="D6971" s="91" t="s">
        <v>29461</v>
      </c>
      <c r="E6971" s="91"/>
      <c r="F6971" s="91" t="s">
        <v>29374</v>
      </c>
      <c r="G6971" s="91"/>
    </row>
    <row r="6972">
      <c r="A6972" s="9" t="s">
        <v>5153</v>
      </c>
      <c r="B6972" s="18" t="s">
        <v>14868</v>
      </c>
      <c r="C6972" s="9" t="s">
        <v>29462</v>
      </c>
      <c r="D6972" s="25" t="s">
        <v>29463</v>
      </c>
      <c r="E6972" s="25"/>
      <c r="F6972" s="91" t="s">
        <v>29378</v>
      </c>
      <c r="G6972" s="91"/>
    </row>
    <row r="6973">
      <c r="A6973" s="9" t="s">
        <v>5153</v>
      </c>
      <c r="B6973" s="18" t="s">
        <v>29464</v>
      </c>
      <c r="C6973" s="91" t="s">
        <v>29465</v>
      </c>
      <c r="D6973" s="91" t="s">
        <v>29466</v>
      </c>
      <c r="E6973" s="91"/>
      <c r="F6973" s="91" t="s">
        <v>29379</v>
      </c>
      <c r="G6973" s="91"/>
    </row>
    <row r="6974">
      <c r="A6974" s="9" t="s">
        <v>234</v>
      </c>
      <c r="B6974" s="18" t="s">
        <v>13444</v>
      </c>
      <c r="C6974" s="91" t="s">
        <v>29467</v>
      </c>
      <c r="D6974" s="91" t="s">
        <v>29468</v>
      </c>
      <c r="E6974" s="91"/>
      <c r="F6974" s="91" t="s">
        <v>29368</v>
      </c>
      <c r="G6974" s="91"/>
    </row>
    <row r="6975">
      <c r="A6975" s="9" t="s">
        <v>234</v>
      </c>
      <c r="B6975" s="18" t="s">
        <v>8344</v>
      </c>
      <c r="C6975" s="9" t="s">
        <v>29469</v>
      </c>
      <c r="D6975" s="91" t="s">
        <v>29470</v>
      </c>
      <c r="E6975" s="91"/>
      <c r="F6975" s="91" t="s">
        <v>29371</v>
      </c>
      <c r="G6975" s="91"/>
    </row>
    <row r="6976">
      <c r="A6976" s="9" t="s">
        <v>234</v>
      </c>
      <c r="B6976" s="18" t="s">
        <v>8344</v>
      </c>
      <c r="C6976" s="9" t="s">
        <v>29471</v>
      </c>
      <c r="D6976" s="91" t="s">
        <v>29472</v>
      </c>
      <c r="E6976" s="91"/>
      <c r="F6976" s="91" t="s">
        <v>29371</v>
      </c>
      <c r="G6976" s="91"/>
    </row>
    <row r="6977">
      <c r="A6977" s="9" t="s">
        <v>234</v>
      </c>
      <c r="B6977" s="18" t="s">
        <v>8344</v>
      </c>
      <c r="C6977" s="9" t="s">
        <v>29473</v>
      </c>
      <c r="D6977" s="91" t="s">
        <v>29474</v>
      </c>
      <c r="E6977" s="91"/>
      <c r="F6977" s="91" t="s">
        <v>29371</v>
      </c>
      <c r="G6977" s="91"/>
    </row>
    <row r="6978">
      <c r="A6978" s="9" t="s">
        <v>234</v>
      </c>
      <c r="B6978" s="18" t="s">
        <v>8344</v>
      </c>
      <c r="C6978" s="9" t="s">
        <v>29475</v>
      </c>
      <c r="D6978" s="91" t="s">
        <v>29476</v>
      </c>
      <c r="E6978" s="91"/>
      <c r="F6978" s="91" t="s">
        <v>29371</v>
      </c>
      <c r="G6978" s="91"/>
    </row>
    <row r="6979">
      <c r="A6979" s="9" t="s">
        <v>234</v>
      </c>
      <c r="B6979" s="18" t="s">
        <v>8344</v>
      </c>
      <c r="C6979" s="9" t="s">
        <v>29477</v>
      </c>
      <c r="D6979" s="91" t="s">
        <v>29478</v>
      </c>
      <c r="E6979" s="91"/>
      <c r="F6979" s="91" t="s">
        <v>29379</v>
      </c>
      <c r="G6979" s="91"/>
    </row>
    <row r="6980">
      <c r="A6980" s="9" t="s">
        <v>234</v>
      </c>
      <c r="B6980" s="18" t="s">
        <v>8344</v>
      </c>
      <c r="C6980" s="89" t="s">
        <v>28799</v>
      </c>
      <c r="D6980" s="9" t="s">
        <v>28800</v>
      </c>
      <c r="E6980" s="91"/>
      <c r="F6980" s="91" t="s">
        <v>29359</v>
      </c>
      <c r="G6980" s="91"/>
    </row>
    <row r="6981">
      <c r="A6981" s="9" t="s">
        <v>234</v>
      </c>
      <c r="B6981" s="18" t="s">
        <v>8344</v>
      </c>
      <c r="C6981" s="9" t="s">
        <v>29479</v>
      </c>
      <c r="D6981" s="91" t="s">
        <v>29480</v>
      </c>
      <c r="E6981" s="91"/>
      <c r="F6981" s="91" t="s">
        <v>29359</v>
      </c>
      <c r="G6981" s="91"/>
    </row>
    <row r="6982">
      <c r="A6982" s="9" t="s">
        <v>234</v>
      </c>
      <c r="B6982" s="18" t="s">
        <v>8344</v>
      </c>
      <c r="C6982" s="9" t="s">
        <v>12968</v>
      </c>
      <c r="D6982" s="91" t="s">
        <v>12969</v>
      </c>
      <c r="E6982" s="91"/>
      <c r="F6982" s="91" t="s">
        <v>29386</v>
      </c>
      <c r="G6982" s="91"/>
    </row>
    <row r="6983">
      <c r="A6983" s="9" t="s">
        <v>234</v>
      </c>
      <c r="B6983" s="18" t="s">
        <v>8344</v>
      </c>
      <c r="C6983" s="9" t="s">
        <v>29481</v>
      </c>
      <c r="D6983" s="91" t="s">
        <v>29482</v>
      </c>
      <c r="E6983" s="91"/>
      <c r="F6983" s="91" t="s">
        <v>29386</v>
      </c>
      <c r="G6983" s="91"/>
    </row>
    <row r="6984">
      <c r="A6984" s="9" t="s">
        <v>234</v>
      </c>
      <c r="B6984" s="18" t="s">
        <v>10876</v>
      </c>
      <c r="C6984" s="91" t="s">
        <v>14883</v>
      </c>
      <c r="D6984" s="91" t="s">
        <v>14884</v>
      </c>
      <c r="E6984" s="91"/>
      <c r="F6984" s="91" t="s">
        <v>29379</v>
      </c>
      <c r="G6984" s="91"/>
    </row>
    <row r="6985">
      <c r="A6985" s="9" t="s">
        <v>234</v>
      </c>
      <c r="B6985" s="18" t="s">
        <v>14895</v>
      </c>
      <c r="C6985" s="91" t="s">
        <v>29483</v>
      </c>
      <c r="D6985" s="91" t="s">
        <v>14903</v>
      </c>
      <c r="E6985" s="91" t="s">
        <v>232</v>
      </c>
      <c r="F6985" s="91" t="s">
        <v>29379</v>
      </c>
      <c r="G6985" s="91"/>
    </row>
    <row r="6986">
      <c r="A6986" s="1" t="s">
        <v>29484</v>
      </c>
    </row>
    <row r="6987">
      <c r="A6987" s="9" t="s">
        <v>316</v>
      </c>
      <c r="B6987" s="18" t="s">
        <v>11414</v>
      </c>
      <c r="C6987" s="91" t="s">
        <v>29485</v>
      </c>
      <c r="D6987" s="91" t="s">
        <v>29486</v>
      </c>
      <c r="E6987" s="91"/>
      <c r="F6987" s="91" t="s">
        <v>29487</v>
      </c>
      <c r="G6987" s="91"/>
    </row>
    <row r="6988">
      <c r="A6988" s="9" t="s">
        <v>316</v>
      </c>
      <c r="B6988" s="18" t="s">
        <v>11414</v>
      </c>
      <c r="C6988" s="91" t="s">
        <v>28675</v>
      </c>
      <c r="D6988" s="91" t="s">
        <v>29488</v>
      </c>
      <c r="E6988" s="91" t="s">
        <v>29489</v>
      </c>
      <c r="F6988" s="91" t="s">
        <v>29490</v>
      </c>
      <c r="G6988" s="91"/>
    </row>
    <row r="6989">
      <c r="A6989" s="9" t="s">
        <v>316</v>
      </c>
      <c r="B6989" s="18" t="s">
        <v>11414</v>
      </c>
      <c r="C6989" s="91" t="s">
        <v>28675</v>
      </c>
      <c r="D6989" s="91" t="s">
        <v>29491</v>
      </c>
      <c r="E6989" s="91" t="s">
        <v>29489</v>
      </c>
      <c r="F6989" s="91" t="s">
        <v>29492</v>
      </c>
      <c r="G6989" s="91"/>
    </row>
    <row r="6990">
      <c r="A6990" s="9" t="s">
        <v>316</v>
      </c>
      <c r="B6990" s="18" t="s">
        <v>11414</v>
      </c>
      <c r="C6990" s="91" t="s">
        <v>28675</v>
      </c>
      <c r="D6990" s="91" t="s">
        <v>29493</v>
      </c>
      <c r="E6990" s="91" t="s">
        <v>29489</v>
      </c>
      <c r="F6990" s="91" t="s">
        <v>29494</v>
      </c>
      <c r="G6990" s="91"/>
    </row>
    <row r="6991">
      <c r="A6991" s="9" t="s">
        <v>316</v>
      </c>
      <c r="B6991" s="18" t="s">
        <v>11414</v>
      </c>
      <c r="C6991" s="91" t="s">
        <v>28675</v>
      </c>
      <c r="D6991" s="91" t="s">
        <v>29495</v>
      </c>
      <c r="E6991" s="91" t="s">
        <v>29489</v>
      </c>
      <c r="F6991" s="91" t="s">
        <v>18335</v>
      </c>
      <c r="G6991" s="91"/>
    </row>
    <row r="6992">
      <c r="A6992" s="9" t="s">
        <v>316</v>
      </c>
      <c r="B6992" s="18" t="s">
        <v>11414</v>
      </c>
      <c r="C6992" s="91" t="s">
        <v>28675</v>
      </c>
      <c r="D6992" s="91" t="s">
        <v>29496</v>
      </c>
      <c r="E6992" s="91" t="s">
        <v>29489</v>
      </c>
      <c r="F6992" s="91" t="s">
        <v>29497</v>
      </c>
      <c r="G6992" s="91"/>
    </row>
    <row r="6993">
      <c r="A6993" s="9" t="s">
        <v>316</v>
      </c>
      <c r="B6993" s="18" t="s">
        <v>11414</v>
      </c>
      <c r="C6993" s="91" t="s">
        <v>28675</v>
      </c>
      <c r="D6993" s="91" t="s">
        <v>29498</v>
      </c>
      <c r="E6993" s="91" t="s">
        <v>29489</v>
      </c>
      <c r="F6993" s="91" t="s">
        <v>29497</v>
      </c>
      <c r="G6993" s="91"/>
    </row>
    <row r="6994">
      <c r="A6994" s="9" t="s">
        <v>316</v>
      </c>
      <c r="B6994" s="18" t="s">
        <v>11414</v>
      </c>
      <c r="C6994" s="91" t="s">
        <v>28675</v>
      </c>
      <c r="D6994" s="91" t="s">
        <v>29499</v>
      </c>
      <c r="E6994" s="91" t="s">
        <v>29489</v>
      </c>
      <c r="F6994" s="91" t="s">
        <v>29500</v>
      </c>
      <c r="G6994" s="91"/>
    </row>
    <row r="6995">
      <c r="A6995" s="9" t="s">
        <v>316</v>
      </c>
      <c r="B6995" s="18" t="s">
        <v>11414</v>
      </c>
      <c r="C6995" s="91" t="s">
        <v>28675</v>
      </c>
      <c r="D6995" s="91" t="s">
        <v>29501</v>
      </c>
      <c r="E6995" s="91" t="s">
        <v>29489</v>
      </c>
      <c r="F6995" s="91" t="s">
        <v>29494</v>
      </c>
      <c r="G6995" s="91"/>
    </row>
    <row r="6996">
      <c r="A6996" s="9" t="s">
        <v>316</v>
      </c>
      <c r="B6996" s="18" t="s">
        <v>11414</v>
      </c>
      <c r="C6996" s="91" t="s">
        <v>29502</v>
      </c>
      <c r="D6996" s="91" t="s">
        <v>29503</v>
      </c>
      <c r="E6996" s="91"/>
      <c r="F6996" s="91" t="s">
        <v>29504</v>
      </c>
      <c r="G6996" s="91"/>
    </row>
    <row r="6997">
      <c r="A6997" s="9" t="s">
        <v>316</v>
      </c>
      <c r="B6997" s="18" t="s">
        <v>11414</v>
      </c>
      <c r="C6997" s="91" t="s">
        <v>29502</v>
      </c>
      <c r="D6997" s="91" t="s">
        <v>29505</v>
      </c>
      <c r="E6997" s="91"/>
      <c r="F6997" s="91" t="s">
        <v>29506</v>
      </c>
      <c r="G6997" s="91"/>
    </row>
    <row r="6998">
      <c r="A6998" s="9" t="s">
        <v>316</v>
      </c>
      <c r="B6998" s="18" t="s">
        <v>11414</v>
      </c>
      <c r="C6998" s="91" t="s">
        <v>13473</v>
      </c>
      <c r="D6998" s="91" t="s">
        <v>29507</v>
      </c>
      <c r="E6998" s="91" t="s">
        <v>14260</v>
      </c>
      <c r="F6998" s="91" t="s">
        <v>29508</v>
      </c>
      <c r="G6998" s="91"/>
    </row>
    <row r="6999">
      <c r="A6999" s="9" t="s">
        <v>316</v>
      </c>
      <c r="B6999" s="18" t="s">
        <v>11414</v>
      </c>
      <c r="C6999" s="91" t="s">
        <v>13473</v>
      </c>
      <c r="D6999" s="91" t="s">
        <v>29509</v>
      </c>
      <c r="E6999" s="91" t="s">
        <v>14260</v>
      </c>
      <c r="F6999" s="91" t="s">
        <v>19960</v>
      </c>
      <c r="G6999" s="91"/>
    </row>
    <row r="7000">
      <c r="A7000" s="9" t="s">
        <v>316</v>
      </c>
      <c r="B7000" s="18" t="s">
        <v>11414</v>
      </c>
      <c r="C7000" s="91" t="s">
        <v>13473</v>
      </c>
      <c r="D7000" s="91" t="s">
        <v>29510</v>
      </c>
      <c r="E7000" s="91" t="s">
        <v>14260</v>
      </c>
      <c r="F7000" s="91" t="s">
        <v>29511</v>
      </c>
      <c r="G7000" s="91"/>
    </row>
    <row r="7001">
      <c r="A7001" s="9" t="s">
        <v>316</v>
      </c>
      <c r="B7001" s="18" t="s">
        <v>11414</v>
      </c>
      <c r="C7001" s="91" t="s">
        <v>13473</v>
      </c>
      <c r="D7001" s="91" t="s">
        <v>29512</v>
      </c>
      <c r="E7001" s="91" t="s">
        <v>14260</v>
      </c>
      <c r="F7001" s="91" t="s">
        <v>29513</v>
      </c>
      <c r="G7001" s="91"/>
    </row>
    <row r="7002">
      <c r="A7002" s="9" t="s">
        <v>326</v>
      </c>
      <c r="B7002" s="18" t="s">
        <v>28697</v>
      </c>
      <c r="C7002" s="91" t="s">
        <v>29514</v>
      </c>
      <c r="D7002" s="91" t="s">
        <v>29515</v>
      </c>
      <c r="E7002" s="91" t="s">
        <v>29516</v>
      </c>
      <c r="F7002" s="91" t="s">
        <v>29517</v>
      </c>
      <c r="G7002" s="91"/>
    </row>
    <row r="7003">
      <c r="A7003" s="9" t="s">
        <v>671</v>
      </c>
      <c r="B7003" s="18" t="s">
        <v>13841</v>
      </c>
      <c r="C7003" s="91" t="s">
        <v>15030</v>
      </c>
      <c r="D7003" s="91" t="s">
        <v>29518</v>
      </c>
      <c r="E7003" s="91"/>
      <c r="F7003" s="91" t="s">
        <v>29519</v>
      </c>
      <c r="G7003" s="91"/>
    </row>
    <row r="7004">
      <c r="A7004" s="9" t="s">
        <v>1035</v>
      </c>
      <c r="B7004" s="18" t="s">
        <v>4976</v>
      </c>
      <c r="C7004" s="91" t="s">
        <v>10873</v>
      </c>
      <c r="D7004" s="91" t="s">
        <v>29331</v>
      </c>
      <c r="E7004" s="91"/>
      <c r="F7004" s="91" t="s">
        <v>29520</v>
      </c>
      <c r="G7004" s="91"/>
    </row>
    <row r="7005">
      <c r="A7005" s="9" t="s">
        <v>1035</v>
      </c>
      <c r="B7005" s="18" t="s">
        <v>4976</v>
      </c>
      <c r="C7005" s="91" t="s">
        <v>13697</v>
      </c>
      <c r="D7005" s="91" t="s">
        <v>29521</v>
      </c>
      <c r="E7005" s="91"/>
      <c r="F7005" s="91" t="s">
        <v>29522</v>
      </c>
      <c r="G7005" s="91"/>
    </row>
    <row r="7006">
      <c r="A7006" s="9" t="s">
        <v>1035</v>
      </c>
      <c r="B7006" s="18" t="s">
        <v>4976</v>
      </c>
      <c r="C7006" s="91" t="s">
        <v>13697</v>
      </c>
      <c r="D7006" s="91" t="s">
        <v>29523</v>
      </c>
      <c r="E7006" s="91"/>
      <c r="F7006" s="91" t="s">
        <v>29487</v>
      </c>
      <c r="G7006" s="91"/>
    </row>
    <row r="7007">
      <c r="A7007" s="9" t="s">
        <v>1035</v>
      </c>
      <c r="B7007" s="18" t="s">
        <v>4976</v>
      </c>
      <c r="C7007" s="91" t="s">
        <v>14850</v>
      </c>
      <c r="D7007" s="91" t="s">
        <v>14851</v>
      </c>
      <c r="E7007" s="91"/>
      <c r="F7007" s="91" t="s">
        <v>29506</v>
      </c>
      <c r="G7007" s="91"/>
    </row>
    <row r="7008">
      <c r="A7008" s="9" t="s">
        <v>1035</v>
      </c>
      <c r="B7008" s="18" t="s">
        <v>4976</v>
      </c>
      <c r="C7008" s="91" t="s">
        <v>14850</v>
      </c>
      <c r="D7008" s="91" t="s">
        <v>29524</v>
      </c>
      <c r="E7008" s="91"/>
      <c r="F7008" s="91" t="s">
        <v>29525</v>
      </c>
      <c r="G7008" s="91"/>
    </row>
    <row r="7009">
      <c r="A7009" s="9" t="s">
        <v>1035</v>
      </c>
      <c r="B7009" s="18" t="s">
        <v>4976</v>
      </c>
      <c r="C7009" s="91" t="s">
        <v>14850</v>
      </c>
      <c r="D7009" s="91" t="s">
        <v>29526</v>
      </c>
      <c r="E7009" s="91"/>
      <c r="F7009" s="91" t="s">
        <v>29527</v>
      </c>
      <c r="G7009" s="91"/>
    </row>
    <row r="7010">
      <c r="A7010" s="9" t="s">
        <v>234</v>
      </c>
      <c r="B7010" s="18" t="s">
        <v>8344</v>
      </c>
      <c r="C7010" s="91" t="s">
        <v>3089</v>
      </c>
      <c r="D7010" s="91" t="s">
        <v>24505</v>
      </c>
      <c r="E7010" s="91"/>
      <c r="F7010" s="91" t="s">
        <v>29528</v>
      </c>
      <c r="G7010" s="91"/>
    </row>
    <row r="7011">
      <c r="A7011" s="9" t="s">
        <v>234</v>
      </c>
      <c r="B7011" s="18" t="s">
        <v>915</v>
      </c>
      <c r="C7011" s="91" t="s">
        <v>29529</v>
      </c>
      <c r="D7011" s="91" t="s">
        <v>29530</v>
      </c>
      <c r="E7011" s="91"/>
      <c r="F7011" s="91" t="s">
        <v>29531</v>
      </c>
      <c r="G7011" s="91"/>
    </row>
    <row r="7012">
      <c r="A7012" s="9" t="s">
        <v>234</v>
      </c>
      <c r="B7012" s="18" t="s">
        <v>10876</v>
      </c>
      <c r="C7012" s="91" t="s">
        <v>29532</v>
      </c>
      <c r="D7012" s="91" t="s">
        <v>29533</v>
      </c>
      <c r="E7012" s="91" t="s">
        <v>29534</v>
      </c>
      <c r="F7012" s="91" t="s">
        <v>29535</v>
      </c>
      <c r="G7012" s="91"/>
    </row>
    <row r="7013">
      <c r="A7013" s="9" t="s">
        <v>234</v>
      </c>
      <c r="B7013" s="18" t="s">
        <v>10876</v>
      </c>
      <c r="C7013" s="91" t="s">
        <v>29536</v>
      </c>
      <c r="D7013" s="91" t="s">
        <v>29537</v>
      </c>
      <c r="E7013" s="91" t="s">
        <v>29538</v>
      </c>
      <c r="F7013" s="91" t="s">
        <v>29535</v>
      </c>
      <c r="G7013" s="91"/>
    </row>
    <row r="7014">
      <c r="A7014" s="9" t="s">
        <v>234</v>
      </c>
      <c r="B7014" s="18" t="s">
        <v>10876</v>
      </c>
      <c r="C7014" s="91" t="s">
        <v>14059</v>
      </c>
      <c r="D7014" s="91" t="s">
        <v>29539</v>
      </c>
      <c r="E7014" s="91" t="s">
        <v>29540</v>
      </c>
      <c r="F7014" s="91" t="s">
        <v>29541</v>
      </c>
      <c r="G7014" s="91"/>
    </row>
    <row r="7015">
      <c r="A7015" s="9" t="s">
        <v>234</v>
      </c>
      <c r="B7015" s="18" t="s">
        <v>10876</v>
      </c>
      <c r="C7015" s="91" t="s">
        <v>29542</v>
      </c>
      <c r="D7015" s="91" t="s">
        <v>29543</v>
      </c>
      <c r="E7015" s="91" t="s">
        <v>29543</v>
      </c>
      <c r="F7015" s="91" t="s">
        <v>29544</v>
      </c>
      <c r="G7015" s="91"/>
    </row>
    <row r="7016">
      <c r="A7016" s="9" t="s">
        <v>234</v>
      </c>
      <c r="B7016" s="18" t="s">
        <v>10876</v>
      </c>
      <c r="C7016" s="91" t="s">
        <v>29545</v>
      </c>
      <c r="D7016" s="91" t="s">
        <v>29546</v>
      </c>
      <c r="E7016" s="91" t="s">
        <v>29546</v>
      </c>
      <c r="F7016" s="91" t="s">
        <v>18335</v>
      </c>
      <c r="G7016" s="91"/>
    </row>
    <row r="7017">
      <c r="A7017" s="9" t="s">
        <v>234</v>
      </c>
      <c r="B7017" s="18" t="s">
        <v>10876</v>
      </c>
      <c r="C7017" s="91" t="s">
        <v>10877</v>
      </c>
      <c r="D7017" s="91" t="s">
        <v>10878</v>
      </c>
      <c r="E7017" s="91" t="s">
        <v>29547</v>
      </c>
      <c r="F7017" s="91" t="s">
        <v>29531</v>
      </c>
      <c r="G7017" s="91"/>
    </row>
    <row r="7018">
      <c r="A7018" s="9" t="s">
        <v>234</v>
      </c>
      <c r="B7018" s="18" t="s">
        <v>10876</v>
      </c>
      <c r="C7018" s="91" t="s">
        <v>15711</v>
      </c>
      <c r="D7018" s="91" t="s">
        <v>15712</v>
      </c>
      <c r="E7018" s="91" t="s">
        <v>29548</v>
      </c>
      <c r="F7018" s="91" t="s">
        <v>5508</v>
      </c>
      <c r="G7018" s="91"/>
    </row>
    <row r="7019">
      <c r="A7019" s="67" t="s">
        <v>366</v>
      </c>
    </row>
    <row r="7020">
      <c r="A7020" s="9" t="s">
        <v>388</v>
      </c>
      <c r="B7020" s="18" t="s">
        <v>6505</v>
      </c>
      <c r="C7020" s="91"/>
      <c r="D7020" s="91"/>
      <c r="E7020" s="91"/>
      <c r="F7020" s="91"/>
      <c r="G7020" s="91"/>
    </row>
    <row r="7021">
      <c r="A7021" s="1" t="s">
        <v>29549</v>
      </c>
    </row>
    <row r="7022">
      <c r="A7022" s="9" t="s">
        <v>29550</v>
      </c>
      <c r="B7022" s="18" t="s">
        <v>28452</v>
      </c>
      <c r="C7022" s="9"/>
      <c r="D7022" s="91" t="s">
        <v>25990</v>
      </c>
      <c r="E7022" s="91"/>
      <c r="F7022" s="91" t="s">
        <v>29551</v>
      </c>
      <c r="G7022" s="91"/>
    </row>
    <row r="7023">
      <c r="A7023" s="9" t="s">
        <v>29550</v>
      </c>
      <c r="B7023" s="18" t="s">
        <v>28492</v>
      </c>
      <c r="C7023" s="9"/>
      <c r="D7023" s="91" t="s">
        <v>25990</v>
      </c>
      <c r="E7023" s="91"/>
      <c r="F7023" s="91" t="s">
        <v>29552</v>
      </c>
      <c r="G7023" s="91"/>
    </row>
    <row r="7024">
      <c r="A7024" s="9" t="s">
        <v>3280</v>
      </c>
      <c r="B7024" s="18" t="s">
        <v>15440</v>
      </c>
      <c r="C7024" s="9" t="s">
        <v>15441</v>
      </c>
      <c r="D7024" s="91" t="s">
        <v>29553</v>
      </c>
      <c r="E7024" s="91"/>
      <c r="F7024" s="91" t="s">
        <v>29552</v>
      </c>
      <c r="G7024" s="91"/>
    </row>
    <row r="7025">
      <c r="A7025" s="9" t="s">
        <v>3280</v>
      </c>
      <c r="B7025" s="18" t="s">
        <v>15440</v>
      </c>
      <c r="C7025" s="9" t="s">
        <v>15441</v>
      </c>
      <c r="D7025" s="91" t="s">
        <v>29554</v>
      </c>
      <c r="E7025" s="91"/>
      <c r="F7025" s="91" t="s">
        <v>29552</v>
      </c>
      <c r="G7025" s="91"/>
    </row>
    <row r="7026">
      <c r="A7026" s="9" t="s">
        <v>3280</v>
      </c>
      <c r="B7026" s="18" t="s">
        <v>15440</v>
      </c>
      <c r="C7026" s="9" t="s">
        <v>18631</v>
      </c>
      <c r="D7026" s="91" t="s">
        <v>29555</v>
      </c>
      <c r="E7026" s="91"/>
      <c r="F7026" s="91" t="s">
        <v>29552</v>
      </c>
      <c r="G7026" s="91"/>
    </row>
    <row r="7027">
      <c r="A7027" s="9" t="s">
        <v>3280</v>
      </c>
      <c r="B7027" s="18" t="s">
        <v>15440</v>
      </c>
      <c r="C7027" s="9" t="s">
        <v>18631</v>
      </c>
      <c r="D7027" s="91" t="s">
        <v>29556</v>
      </c>
      <c r="E7027" s="91"/>
      <c r="F7027" s="91" t="s">
        <v>29552</v>
      </c>
      <c r="G7027" s="91"/>
    </row>
    <row r="7028">
      <c r="A7028" s="9" t="s">
        <v>3280</v>
      </c>
      <c r="B7028" s="18" t="s">
        <v>15440</v>
      </c>
      <c r="C7028" s="9" t="s">
        <v>18631</v>
      </c>
      <c r="D7028" s="91" t="s">
        <v>29557</v>
      </c>
      <c r="E7028" s="91"/>
      <c r="F7028" s="91" t="s">
        <v>29552</v>
      </c>
      <c r="G7028" s="91"/>
    </row>
    <row r="7029">
      <c r="A7029" s="9" t="s">
        <v>3280</v>
      </c>
      <c r="B7029" s="18" t="s">
        <v>15440</v>
      </c>
      <c r="C7029" s="9" t="s">
        <v>18631</v>
      </c>
      <c r="D7029" s="91" t="s">
        <v>29558</v>
      </c>
      <c r="E7029" s="91"/>
      <c r="F7029" s="91" t="s">
        <v>29552</v>
      </c>
      <c r="G7029" s="91"/>
    </row>
    <row r="7030">
      <c r="A7030" s="67" t="s">
        <v>366</v>
      </c>
    </row>
    <row r="7031">
      <c r="A7031" s="9" t="s">
        <v>1454</v>
      </c>
      <c r="B7031" s="18" t="s">
        <v>368</v>
      </c>
      <c r="C7031" s="9"/>
      <c r="D7031" s="91"/>
      <c r="E7031" s="91"/>
      <c r="F7031" s="91" t="s">
        <v>29559</v>
      </c>
      <c r="G7031" s="91"/>
    </row>
    <row r="7032">
      <c r="A7032" s="9" t="s">
        <v>234</v>
      </c>
      <c r="B7032" s="18" t="s">
        <v>368</v>
      </c>
      <c r="C7032" s="9"/>
      <c r="D7032" s="91"/>
      <c r="E7032" s="91"/>
      <c r="F7032" s="91" t="s">
        <v>29560</v>
      </c>
      <c r="G7032" s="91"/>
    </row>
    <row r="7033">
      <c r="A7033" s="1" t="s">
        <v>29561</v>
      </c>
    </row>
    <row r="7034">
      <c r="A7034" s="9" t="s">
        <v>671</v>
      </c>
      <c r="B7034" s="18" t="s">
        <v>13841</v>
      </c>
      <c r="C7034" s="9" t="s">
        <v>915</v>
      </c>
      <c r="D7034" s="91" t="s">
        <v>4020</v>
      </c>
      <c r="E7034" s="91"/>
      <c r="F7034" s="91" t="s">
        <v>29562</v>
      </c>
      <c r="G7034" s="91"/>
    </row>
    <row r="7035">
      <c r="A7035" s="9" t="s">
        <v>234</v>
      </c>
      <c r="B7035" s="18" t="s">
        <v>8344</v>
      </c>
      <c r="C7035" s="91" t="s">
        <v>3089</v>
      </c>
      <c r="D7035" s="91" t="s">
        <v>24505</v>
      </c>
      <c r="E7035" s="91"/>
      <c r="F7035" s="91" t="s">
        <v>29563</v>
      </c>
      <c r="G7035" s="91"/>
    </row>
    <row r="7036">
      <c r="A7036" s="1" t="s">
        <v>29564</v>
      </c>
    </row>
    <row r="7037">
      <c r="A7037" s="9" t="s">
        <v>388</v>
      </c>
      <c r="B7037" s="18" t="s">
        <v>1010</v>
      </c>
      <c r="C7037" s="9" t="s">
        <v>21202</v>
      </c>
      <c r="D7037" s="9" t="s">
        <v>29565</v>
      </c>
      <c r="E7037" s="9"/>
      <c r="F7037" s="9" t="s">
        <v>29566</v>
      </c>
      <c r="G7037" s="19"/>
    </row>
    <row r="7038">
      <c r="A7038" s="9" t="s">
        <v>388</v>
      </c>
      <c r="B7038" s="18" t="s">
        <v>1010</v>
      </c>
      <c r="C7038" s="9" t="s">
        <v>2204</v>
      </c>
      <c r="D7038" s="9" t="s">
        <v>15487</v>
      </c>
      <c r="E7038" s="9"/>
      <c r="F7038" s="9" t="s">
        <v>29566</v>
      </c>
      <c r="G7038" s="19"/>
    </row>
    <row r="7039">
      <c r="A7039" s="67" t="s">
        <v>366</v>
      </c>
    </row>
    <row r="7040">
      <c r="A7040" s="9" t="s">
        <v>388</v>
      </c>
      <c r="B7040" s="18" t="s">
        <v>2083</v>
      </c>
      <c r="C7040" s="9"/>
      <c r="D7040" s="9"/>
      <c r="E7040" s="9" t="s">
        <v>29567</v>
      </c>
      <c r="F7040" s="9"/>
      <c r="G7040" s="19"/>
    </row>
    <row r="7041">
      <c r="A7041" s="1" t="s">
        <v>29568</v>
      </c>
    </row>
    <row r="7042">
      <c r="A7042" s="9" t="s">
        <v>1454</v>
      </c>
      <c r="B7042" s="18" t="s">
        <v>10794</v>
      </c>
      <c r="C7042" s="9" t="s">
        <v>15379</v>
      </c>
      <c r="D7042" s="9" t="s">
        <v>15413</v>
      </c>
      <c r="E7042" s="9"/>
      <c r="F7042" s="9" t="s">
        <v>29569</v>
      </c>
      <c r="G7042" s="9"/>
    </row>
    <row r="7043">
      <c r="A7043" s="9" t="s">
        <v>1454</v>
      </c>
      <c r="B7043" s="18" t="s">
        <v>10794</v>
      </c>
      <c r="C7043" s="9" t="s">
        <v>15379</v>
      </c>
      <c r="D7043" s="9" t="s">
        <v>10796</v>
      </c>
      <c r="E7043" s="9"/>
      <c r="F7043" s="9" t="s">
        <v>29569</v>
      </c>
      <c r="G7043" s="9"/>
    </row>
    <row r="7044">
      <c r="A7044" s="9" t="s">
        <v>248</v>
      </c>
      <c r="B7044" s="18" t="s">
        <v>10537</v>
      </c>
      <c r="C7044" s="9" t="s">
        <v>4581</v>
      </c>
      <c r="D7044" s="9" t="s">
        <v>13947</v>
      </c>
      <c r="E7044" s="9"/>
      <c r="F7044" s="9" t="s">
        <v>29570</v>
      </c>
      <c r="G7044" s="9"/>
    </row>
    <row r="7045">
      <c r="A7045" s="1" t="s">
        <v>29571</v>
      </c>
    </row>
    <row r="7046">
      <c r="A7046" s="9" t="s">
        <v>230</v>
      </c>
      <c r="B7046" s="18" t="s">
        <v>2601</v>
      </c>
      <c r="C7046" s="9" t="s">
        <v>2602</v>
      </c>
      <c r="D7046" s="9" t="s">
        <v>2603</v>
      </c>
      <c r="E7046" s="9"/>
      <c r="F7046" s="9" t="s">
        <v>29572</v>
      </c>
      <c r="G7046" s="9"/>
    </row>
    <row r="7047">
      <c r="A7047" s="9" t="s">
        <v>388</v>
      </c>
      <c r="B7047" s="18" t="s">
        <v>5355</v>
      </c>
      <c r="C7047" s="9" t="s">
        <v>5356</v>
      </c>
      <c r="D7047" s="9" t="s">
        <v>29573</v>
      </c>
      <c r="E7047" s="9"/>
      <c r="F7047" s="9" t="s">
        <v>29574</v>
      </c>
      <c r="G7047" s="9"/>
    </row>
    <row r="7048">
      <c r="A7048" s="9" t="s">
        <v>388</v>
      </c>
      <c r="B7048" s="18" t="s">
        <v>1010</v>
      </c>
      <c r="C7048" s="9" t="s">
        <v>18746</v>
      </c>
      <c r="D7048" s="9" t="s">
        <v>2839</v>
      </c>
      <c r="E7048" s="9"/>
      <c r="F7048" s="9" t="s">
        <v>29575</v>
      </c>
      <c r="G7048" s="9"/>
    </row>
    <row r="7049">
      <c r="A7049" s="9" t="s">
        <v>388</v>
      </c>
      <c r="B7049" s="18" t="s">
        <v>1010</v>
      </c>
      <c r="C7049" s="9" t="s">
        <v>1655</v>
      </c>
      <c r="D7049" s="9" t="s">
        <v>1656</v>
      </c>
      <c r="E7049" s="9"/>
      <c r="F7049" s="9" t="s">
        <v>29576</v>
      </c>
      <c r="G7049" s="9"/>
    </row>
    <row r="7050">
      <c r="A7050" s="9" t="s">
        <v>388</v>
      </c>
      <c r="B7050" s="18" t="s">
        <v>1010</v>
      </c>
      <c r="C7050" s="9" t="s">
        <v>1655</v>
      </c>
      <c r="D7050" s="9" t="s">
        <v>2148</v>
      </c>
      <c r="E7050" s="9"/>
      <c r="F7050" s="9" t="s">
        <v>29577</v>
      </c>
      <c r="G7050" s="9"/>
    </row>
    <row r="7051">
      <c r="A7051" s="9" t="s">
        <v>388</v>
      </c>
      <c r="B7051" s="18" t="s">
        <v>1010</v>
      </c>
      <c r="C7051" s="9" t="s">
        <v>2164</v>
      </c>
      <c r="D7051" s="9" t="s">
        <v>17953</v>
      </c>
      <c r="E7051" s="9"/>
      <c r="F7051" s="9" t="s">
        <v>29578</v>
      </c>
      <c r="G7051" s="9"/>
    </row>
    <row r="7052">
      <c r="A7052" s="9" t="s">
        <v>388</v>
      </c>
      <c r="B7052" s="18" t="s">
        <v>1010</v>
      </c>
      <c r="C7052" s="9" t="s">
        <v>2167</v>
      </c>
      <c r="D7052" s="9" t="s">
        <v>5378</v>
      </c>
      <c r="E7052" s="9"/>
      <c r="F7052" s="9" t="s">
        <v>29579</v>
      </c>
      <c r="G7052" s="9"/>
    </row>
    <row r="7053">
      <c r="A7053" s="9" t="s">
        <v>388</v>
      </c>
      <c r="B7053" s="18" t="s">
        <v>1010</v>
      </c>
      <c r="C7053" s="9" t="s">
        <v>29580</v>
      </c>
      <c r="D7053" s="9" t="s">
        <v>11836</v>
      </c>
      <c r="E7053" s="9"/>
      <c r="F7053" s="9" t="s">
        <v>29581</v>
      </c>
      <c r="G7053" s="9"/>
    </row>
    <row r="7054">
      <c r="A7054" s="9" t="s">
        <v>388</v>
      </c>
      <c r="B7054" s="18" t="s">
        <v>1010</v>
      </c>
      <c r="C7054" s="9" t="s">
        <v>7208</v>
      </c>
      <c r="D7054" s="9" t="s">
        <v>10819</v>
      </c>
      <c r="E7054" s="9"/>
      <c r="F7054" s="9" t="s">
        <v>29575</v>
      </c>
      <c r="G7054" s="9"/>
    </row>
    <row r="7055">
      <c r="A7055" s="9" t="s">
        <v>388</v>
      </c>
      <c r="B7055" s="18" t="s">
        <v>1010</v>
      </c>
      <c r="C7055" s="9" t="s">
        <v>2174</v>
      </c>
      <c r="D7055" s="9" t="s">
        <v>20229</v>
      </c>
      <c r="E7055" s="9"/>
      <c r="F7055" s="9" t="s">
        <v>4812</v>
      </c>
      <c r="G7055" s="9"/>
    </row>
    <row r="7056">
      <c r="A7056" s="9" t="s">
        <v>388</v>
      </c>
      <c r="B7056" s="18" t="s">
        <v>1010</v>
      </c>
      <c r="C7056" s="9" t="s">
        <v>2177</v>
      </c>
      <c r="D7056" s="9" t="s">
        <v>10102</v>
      </c>
      <c r="E7056" s="9"/>
      <c r="F7056" s="9" t="s">
        <v>29579</v>
      </c>
      <c r="G7056" s="9"/>
    </row>
    <row r="7057">
      <c r="A7057" s="9" t="s">
        <v>388</v>
      </c>
      <c r="B7057" s="18" t="s">
        <v>1010</v>
      </c>
      <c r="C7057" s="9" t="s">
        <v>2177</v>
      </c>
      <c r="D7057" s="9" t="s">
        <v>29582</v>
      </c>
      <c r="E7057" s="9"/>
      <c r="F7057" s="9" t="s">
        <v>29577</v>
      </c>
      <c r="G7057" s="9"/>
    </row>
    <row r="7058">
      <c r="A7058" s="9" t="s">
        <v>388</v>
      </c>
      <c r="B7058" s="18" t="s">
        <v>1010</v>
      </c>
      <c r="C7058" s="9" t="s">
        <v>2180</v>
      </c>
      <c r="D7058" s="9" t="s">
        <v>1685</v>
      </c>
      <c r="E7058" s="9"/>
      <c r="F7058" s="9" t="s">
        <v>29583</v>
      </c>
      <c r="G7058" s="9"/>
    </row>
    <row r="7059">
      <c r="A7059" s="9" t="s">
        <v>388</v>
      </c>
      <c r="B7059" s="18" t="s">
        <v>1010</v>
      </c>
      <c r="C7059" s="9" t="s">
        <v>14795</v>
      </c>
      <c r="D7059" s="9" t="s">
        <v>29584</v>
      </c>
      <c r="E7059" s="9"/>
      <c r="F7059" s="9" t="s">
        <v>29574</v>
      </c>
      <c r="G7059" s="9"/>
    </row>
    <row r="7060">
      <c r="A7060" s="9" t="s">
        <v>388</v>
      </c>
      <c r="B7060" s="18" t="s">
        <v>1010</v>
      </c>
      <c r="C7060" s="9" t="s">
        <v>2199</v>
      </c>
      <c r="D7060" s="9" t="s">
        <v>29585</v>
      </c>
      <c r="E7060" s="9"/>
      <c r="F7060" s="9" t="s">
        <v>4812</v>
      </c>
      <c r="G7060" s="9"/>
    </row>
    <row r="7061">
      <c r="A7061" s="9" t="s">
        <v>388</v>
      </c>
      <c r="B7061" s="18" t="s">
        <v>1010</v>
      </c>
      <c r="C7061" s="9" t="s">
        <v>7539</v>
      </c>
      <c r="D7061" s="9" t="s">
        <v>7540</v>
      </c>
      <c r="E7061" s="9"/>
      <c r="F7061" s="9" t="s">
        <v>29586</v>
      </c>
      <c r="G7061" s="9"/>
    </row>
    <row r="7062">
      <c r="A7062" s="9" t="s">
        <v>388</v>
      </c>
      <c r="B7062" s="18" t="s">
        <v>1010</v>
      </c>
      <c r="C7062" s="9" t="s">
        <v>10636</v>
      </c>
      <c r="D7062" s="9" t="s">
        <v>29587</v>
      </c>
      <c r="E7062" s="9"/>
      <c r="F7062" s="9" t="s">
        <v>29578</v>
      </c>
      <c r="G7062" s="9"/>
    </row>
    <row r="7063">
      <c r="A7063" s="9" t="s">
        <v>388</v>
      </c>
      <c r="B7063" s="18" t="s">
        <v>1010</v>
      </c>
      <c r="C7063" s="9" t="s">
        <v>14195</v>
      </c>
      <c r="D7063" s="9" t="s">
        <v>14196</v>
      </c>
      <c r="E7063" s="9"/>
      <c r="F7063" s="9" t="s">
        <v>29588</v>
      </c>
      <c r="G7063" s="9"/>
    </row>
    <row r="7064">
      <c r="A7064" s="9" t="s">
        <v>13609</v>
      </c>
      <c r="B7064" s="18" t="s">
        <v>28770</v>
      </c>
      <c r="C7064" s="9" t="s">
        <v>29589</v>
      </c>
      <c r="D7064" s="9" t="s">
        <v>29423</v>
      </c>
      <c r="E7064" s="9" t="s">
        <v>28773</v>
      </c>
      <c r="F7064" s="9" t="s">
        <v>29572</v>
      </c>
      <c r="G7064" s="9"/>
    </row>
    <row r="7065">
      <c r="A7065" s="9" t="s">
        <v>234</v>
      </c>
      <c r="B7065" s="18" t="s">
        <v>8344</v>
      </c>
      <c r="C7065" s="89" t="s">
        <v>28801</v>
      </c>
      <c r="D7065" s="9" t="s">
        <v>28802</v>
      </c>
      <c r="E7065" s="9"/>
      <c r="F7065" s="9" t="s">
        <v>29572</v>
      </c>
      <c r="G7065" s="9"/>
    </row>
    <row r="7066">
      <c r="A7066" s="9" t="s">
        <v>234</v>
      </c>
      <c r="B7066" s="18" t="s">
        <v>8344</v>
      </c>
      <c r="C7066" s="89" t="s">
        <v>28803</v>
      </c>
      <c r="D7066" s="9" t="s">
        <v>28804</v>
      </c>
      <c r="E7066" s="9"/>
      <c r="F7066" s="9" t="s">
        <v>29572</v>
      </c>
      <c r="G7066" s="9"/>
    </row>
    <row r="7067">
      <c r="A7067" s="9" t="s">
        <v>234</v>
      </c>
      <c r="B7067" s="18" t="s">
        <v>11615</v>
      </c>
      <c r="C7067" s="9" t="s">
        <v>14916</v>
      </c>
      <c r="D7067" s="9" t="s">
        <v>14917</v>
      </c>
      <c r="E7067" s="9"/>
      <c r="F7067" s="9" t="s">
        <v>29572</v>
      </c>
      <c r="G7067" s="9"/>
    </row>
    <row r="7068">
      <c r="A7068" s="67" t="s">
        <v>366</v>
      </c>
    </row>
    <row r="7069">
      <c r="A7069" s="19" t="s">
        <v>388</v>
      </c>
      <c r="B7069" s="18" t="s">
        <v>5355</v>
      </c>
      <c r="C7069" s="9"/>
      <c r="D7069" s="9"/>
      <c r="E7069" s="9" t="s">
        <v>29590</v>
      </c>
      <c r="F7069" s="9" t="s">
        <v>29591</v>
      </c>
      <c r="G7069" s="9"/>
    </row>
    <row r="7070">
      <c r="A7070" s="9" t="s">
        <v>388</v>
      </c>
      <c r="B7070" s="18" t="s">
        <v>1010</v>
      </c>
      <c r="C7070" s="9" t="s">
        <v>10886</v>
      </c>
      <c r="D7070" s="9" t="s">
        <v>368</v>
      </c>
      <c r="E7070" s="9"/>
      <c r="F7070" s="9" t="s">
        <v>29574</v>
      </c>
      <c r="G7070" s="9"/>
    </row>
    <row r="7071">
      <c r="A7071" s="9" t="s">
        <v>388</v>
      </c>
      <c r="B7071" s="18" t="s">
        <v>1010</v>
      </c>
      <c r="C7071" s="9" t="s">
        <v>1655</v>
      </c>
      <c r="D7071" s="9" t="s">
        <v>368</v>
      </c>
      <c r="E7071" s="9"/>
      <c r="F7071" s="9" t="s">
        <v>29592</v>
      </c>
      <c r="G7071" s="9"/>
    </row>
    <row r="7072">
      <c r="A7072" s="1" t="s">
        <v>29593</v>
      </c>
    </row>
    <row r="7073">
      <c r="A7073" s="9" t="s">
        <v>5016</v>
      </c>
      <c r="B7073" s="18" t="s">
        <v>13374</v>
      </c>
      <c r="C7073" s="9" t="s">
        <v>29594</v>
      </c>
      <c r="D7073" s="9" t="s">
        <v>1190</v>
      </c>
      <c r="E7073" s="9" t="s">
        <v>29595</v>
      </c>
      <c r="F7073" s="9" t="s">
        <v>29596</v>
      </c>
      <c r="G7073" s="19"/>
    </row>
    <row r="7074">
      <c r="A7074" s="9" t="s">
        <v>5016</v>
      </c>
      <c r="B7074" s="18" t="s">
        <v>13374</v>
      </c>
      <c r="C7074" s="9" t="s">
        <v>29597</v>
      </c>
      <c r="D7074" s="9" t="s">
        <v>1190</v>
      </c>
      <c r="E7074" s="9" t="s">
        <v>29598</v>
      </c>
      <c r="F7074" s="9" t="s">
        <v>29599</v>
      </c>
      <c r="G7074" s="19"/>
    </row>
    <row r="7075">
      <c r="A7075" s="9" t="s">
        <v>3280</v>
      </c>
      <c r="B7075" s="18" t="s">
        <v>22530</v>
      </c>
      <c r="C7075" s="9" t="s">
        <v>19489</v>
      </c>
      <c r="D7075" s="9" t="s">
        <v>29600</v>
      </c>
      <c r="E7075" s="9"/>
      <c r="F7075" s="9" t="s">
        <v>29596</v>
      </c>
      <c r="G7075" s="19"/>
    </row>
    <row r="7076">
      <c r="A7076" s="9" t="s">
        <v>388</v>
      </c>
      <c r="B7076" s="18" t="s">
        <v>5355</v>
      </c>
      <c r="C7076" s="9" t="s">
        <v>5356</v>
      </c>
      <c r="D7076" s="9" t="s">
        <v>29573</v>
      </c>
      <c r="E7076" s="9"/>
      <c r="F7076" s="9" t="s">
        <v>29601</v>
      </c>
      <c r="G7076" s="19"/>
    </row>
    <row r="7077">
      <c r="A7077" s="9" t="s">
        <v>388</v>
      </c>
      <c r="B7077" s="18" t="s">
        <v>1010</v>
      </c>
      <c r="C7077" s="9" t="s">
        <v>2159</v>
      </c>
      <c r="D7077" s="9" t="s">
        <v>11126</v>
      </c>
      <c r="E7077" s="9"/>
      <c r="F7077" s="9" t="s">
        <v>29602</v>
      </c>
      <c r="G7077" s="19"/>
    </row>
    <row r="7078">
      <c r="A7078" s="9" t="s">
        <v>388</v>
      </c>
      <c r="B7078" s="18" t="s">
        <v>1010</v>
      </c>
      <c r="C7078" s="9" t="s">
        <v>7539</v>
      </c>
      <c r="D7078" s="9" t="s">
        <v>11133</v>
      </c>
      <c r="E7078" s="9"/>
      <c r="F7078" s="9" t="s">
        <v>29603</v>
      </c>
      <c r="G7078" s="19"/>
    </row>
    <row r="7079">
      <c r="A7079" s="19" t="s">
        <v>388</v>
      </c>
      <c r="B7079" s="292" t="s">
        <v>1010</v>
      </c>
      <c r="C7079" s="9" t="s">
        <v>19637</v>
      </c>
      <c r="D7079" s="9" t="s">
        <v>368</v>
      </c>
      <c r="E7079" s="9"/>
      <c r="F7079" s="9" t="s">
        <v>29604</v>
      </c>
      <c r="G7079" s="19"/>
    </row>
    <row r="7080">
      <c r="A7080" s="19" t="s">
        <v>388</v>
      </c>
      <c r="B7080" s="292" t="s">
        <v>1010</v>
      </c>
      <c r="C7080" s="9" t="s">
        <v>29605</v>
      </c>
      <c r="D7080" s="9" t="s">
        <v>11137</v>
      </c>
      <c r="E7080" s="9"/>
      <c r="F7080" s="9" t="s">
        <v>29602</v>
      </c>
      <c r="G7080" s="19"/>
    </row>
    <row r="7081">
      <c r="A7081" s="9" t="s">
        <v>388</v>
      </c>
      <c r="B7081" s="18" t="s">
        <v>1010</v>
      </c>
      <c r="C7081" s="9" t="s">
        <v>10822</v>
      </c>
      <c r="D7081" s="9" t="s">
        <v>10823</v>
      </c>
      <c r="E7081" s="9"/>
      <c r="F7081" s="9" t="s">
        <v>29606</v>
      </c>
      <c r="G7081" s="19"/>
    </row>
    <row r="7082">
      <c r="A7082" s="9" t="s">
        <v>388</v>
      </c>
      <c r="B7082" s="18" t="s">
        <v>1010</v>
      </c>
      <c r="C7082" s="9" t="s">
        <v>2229</v>
      </c>
      <c r="D7082" s="9" t="s">
        <v>29607</v>
      </c>
      <c r="E7082" s="9"/>
      <c r="F7082" s="9" t="s">
        <v>29599</v>
      </c>
      <c r="G7082" s="19"/>
    </row>
    <row r="7083">
      <c r="A7083" s="67" t="s">
        <v>366</v>
      </c>
    </row>
    <row r="7084">
      <c r="A7084" s="9" t="s">
        <v>326</v>
      </c>
      <c r="B7084" s="18" t="s">
        <v>1215</v>
      </c>
      <c r="C7084" s="9"/>
      <c r="D7084" s="9"/>
      <c r="E7084" s="9" t="s">
        <v>29608</v>
      </c>
      <c r="F7084" s="9" t="s">
        <v>29609</v>
      </c>
      <c r="G7084" s="19"/>
    </row>
    <row r="7085">
      <c r="A7085" s="9" t="s">
        <v>22634</v>
      </c>
      <c r="B7085" s="18" t="s">
        <v>22635</v>
      </c>
      <c r="C7085" s="9"/>
      <c r="D7085" s="9"/>
      <c r="E7085" s="9"/>
      <c r="F7085" s="9" t="s">
        <v>29610</v>
      </c>
      <c r="G7085" s="19"/>
    </row>
    <row r="7086">
      <c r="A7086" s="9" t="s">
        <v>388</v>
      </c>
      <c r="B7086" s="18" t="s">
        <v>5355</v>
      </c>
      <c r="C7086" s="9"/>
      <c r="D7086" s="9"/>
      <c r="E7086" s="9" t="s">
        <v>29611</v>
      </c>
      <c r="F7086" s="9" t="s">
        <v>29604</v>
      </c>
      <c r="G7086" s="19"/>
    </row>
    <row r="7087">
      <c r="A7087" s="9" t="s">
        <v>388</v>
      </c>
      <c r="B7087" s="18" t="s">
        <v>4774</v>
      </c>
      <c r="C7087" s="9"/>
      <c r="D7087" s="9"/>
      <c r="E7087" s="9"/>
      <c r="F7087" s="9" t="s">
        <v>29612</v>
      </c>
      <c r="G7087" s="19"/>
    </row>
    <row r="7088">
      <c r="A7088" s="9" t="s">
        <v>388</v>
      </c>
      <c r="B7088" s="18" t="s">
        <v>4774</v>
      </c>
      <c r="C7088" s="9"/>
      <c r="D7088" s="9"/>
      <c r="E7088" s="9"/>
      <c r="F7088" s="9" t="s">
        <v>29613</v>
      </c>
      <c r="G7088" s="19"/>
    </row>
    <row r="7089">
      <c r="A7089" s="9" t="s">
        <v>388</v>
      </c>
      <c r="B7089" s="18" t="s">
        <v>1010</v>
      </c>
      <c r="C7089" s="9"/>
      <c r="D7089" s="9"/>
      <c r="E7089" s="9"/>
      <c r="F7089" s="9" t="s">
        <v>29614</v>
      </c>
      <c r="G7089" s="19"/>
    </row>
    <row r="7090">
      <c r="A7090" s="1" t="s">
        <v>29615</v>
      </c>
    </row>
    <row r="7091">
      <c r="A7091" s="9" t="s">
        <v>1016</v>
      </c>
      <c r="B7091" s="18" t="s">
        <v>4928</v>
      </c>
      <c r="C7091" s="9" t="s">
        <v>29616</v>
      </c>
      <c r="D7091" s="91" t="s">
        <v>5643</v>
      </c>
      <c r="E7091" s="91"/>
      <c r="F7091" s="91" t="s">
        <v>29617</v>
      </c>
      <c r="G7091" s="91"/>
    </row>
    <row r="7092">
      <c r="A7092" s="9" t="s">
        <v>234</v>
      </c>
      <c r="B7092" s="18" t="s">
        <v>235</v>
      </c>
      <c r="C7092" s="9" t="s">
        <v>15404</v>
      </c>
      <c r="D7092" s="91" t="s">
        <v>15405</v>
      </c>
      <c r="E7092" s="91"/>
      <c r="F7092" s="91" t="s">
        <v>29617</v>
      </c>
      <c r="G7092" s="91"/>
    </row>
    <row r="7093">
      <c r="A7093" s="9" t="s">
        <v>234</v>
      </c>
      <c r="B7093" s="18" t="s">
        <v>1172</v>
      </c>
      <c r="C7093" s="9" t="s">
        <v>29618</v>
      </c>
      <c r="D7093" s="89" t="s">
        <v>29619</v>
      </c>
      <c r="E7093" s="91" t="s">
        <v>29620</v>
      </c>
      <c r="F7093" s="91" t="s">
        <v>29621</v>
      </c>
      <c r="G7093" s="91"/>
    </row>
    <row r="7094">
      <c r="A7094" s="1" t="s">
        <v>29622</v>
      </c>
    </row>
    <row r="7095">
      <c r="A7095" s="9" t="s">
        <v>234</v>
      </c>
      <c r="B7095" s="18" t="s">
        <v>11859</v>
      </c>
      <c r="C7095" s="9" t="s">
        <v>29623</v>
      </c>
      <c r="D7095" s="91" t="s">
        <v>29624</v>
      </c>
      <c r="E7095" s="91" t="s">
        <v>20209</v>
      </c>
      <c r="F7095" s="91" t="s">
        <v>29625</v>
      </c>
      <c r="G7095" s="91"/>
    </row>
    <row r="7096">
      <c r="A7096" s="67" t="s">
        <v>366</v>
      </c>
    </row>
    <row r="7097">
      <c r="A7097" s="9" t="s">
        <v>248</v>
      </c>
      <c r="B7097" s="18" t="s">
        <v>368</v>
      </c>
      <c r="C7097" s="9"/>
      <c r="D7097" s="91"/>
      <c r="E7097" s="91" t="s">
        <v>20028</v>
      </c>
      <c r="F7097" s="91" t="s">
        <v>29626</v>
      </c>
      <c r="G7097" s="91"/>
    </row>
    <row r="7098">
      <c r="A7098" s="1" t="s">
        <v>29627</v>
      </c>
    </row>
    <row r="7099">
      <c r="A7099" s="9" t="s">
        <v>388</v>
      </c>
      <c r="B7099" s="18" t="s">
        <v>1010</v>
      </c>
      <c r="C7099" s="91" t="s">
        <v>2204</v>
      </c>
      <c r="D7099" s="91" t="s">
        <v>15487</v>
      </c>
      <c r="E7099" s="91"/>
      <c r="F7099" s="91"/>
      <c r="G7099" s="91"/>
    </row>
    <row r="7100">
      <c r="A7100" s="9" t="s">
        <v>388</v>
      </c>
      <c r="B7100" s="18" t="s">
        <v>1010</v>
      </c>
      <c r="C7100" s="91" t="s">
        <v>19637</v>
      </c>
      <c r="D7100" s="91" t="s">
        <v>29628</v>
      </c>
      <c r="E7100" s="91"/>
      <c r="F7100" s="91"/>
      <c r="G7100" s="91"/>
    </row>
    <row r="7101">
      <c r="A7101" s="67" t="s">
        <v>366</v>
      </c>
    </row>
    <row r="7102">
      <c r="A7102" s="9" t="s">
        <v>316</v>
      </c>
      <c r="B7102" s="18" t="s">
        <v>6023</v>
      </c>
      <c r="C7102" s="9"/>
      <c r="D7102" s="91"/>
      <c r="E7102" s="91"/>
      <c r="F7102" s="91"/>
      <c r="G7102" s="91"/>
    </row>
    <row r="7103">
      <c r="A7103" s="9" t="s">
        <v>234</v>
      </c>
      <c r="B7103" s="18" t="s">
        <v>1115</v>
      </c>
      <c r="C7103" s="91"/>
      <c r="D7103" s="91"/>
      <c r="E7103" s="91"/>
      <c r="F7103" s="91"/>
      <c r="G7103" s="91"/>
    </row>
    <row r="7104">
      <c r="A7104" s="9" t="s">
        <v>234</v>
      </c>
      <c r="B7104" s="18" t="s">
        <v>4413</v>
      </c>
      <c r="C7104" s="91"/>
      <c r="D7104" s="91"/>
      <c r="E7104" s="91"/>
      <c r="F7104" s="91"/>
      <c r="G7104" s="91"/>
    </row>
    <row r="7105">
      <c r="A7105" s="9" t="s">
        <v>234</v>
      </c>
      <c r="B7105" s="18" t="s">
        <v>368</v>
      </c>
      <c r="C7105" s="91"/>
      <c r="D7105" s="91" t="s">
        <v>238</v>
      </c>
      <c r="E7105" s="91" t="s">
        <v>29629</v>
      </c>
      <c r="F7105" s="91"/>
      <c r="G7105" s="91"/>
    </row>
    <row r="7106">
      <c r="A7106" s="1" t="s">
        <v>29630</v>
      </c>
    </row>
    <row r="7107">
      <c r="A7107" s="9" t="s">
        <v>316</v>
      </c>
      <c r="B7107" s="18" t="s">
        <v>6023</v>
      </c>
      <c r="C7107" s="9" t="s">
        <v>29631</v>
      </c>
      <c r="D7107" s="91" t="s">
        <v>15274</v>
      </c>
      <c r="E7107" s="91"/>
      <c r="F7107" s="91" t="s">
        <v>29632</v>
      </c>
      <c r="G7107" s="91"/>
    </row>
    <row r="7108">
      <c r="A7108" s="9" t="s">
        <v>388</v>
      </c>
      <c r="B7108" s="18" t="s">
        <v>1010</v>
      </c>
      <c r="C7108" s="91" t="s">
        <v>2155</v>
      </c>
      <c r="D7108" s="91" t="s">
        <v>29633</v>
      </c>
      <c r="E7108" s="91"/>
      <c r="F7108" s="91" t="s">
        <v>29634</v>
      </c>
      <c r="G7108" s="91"/>
    </row>
    <row r="7109">
      <c r="A7109" s="67" t="s">
        <v>366</v>
      </c>
    </row>
    <row r="7110">
      <c r="A7110" s="9" t="s">
        <v>316</v>
      </c>
      <c r="B7110" s="18" t="s">
        <v>6023</v>
      </c>
      <c r="C7110" s="91"/>
      <c r="D7110" s="91"/>
      <c r="E7110" s="91"/>
      <c r="F7110" s="91" t="s">
        <v>29635</v>
      </c>
      <c r="G7110" s="91"/>
    </row>
    <row r="7111">
      <c r="A7111" s="9" t="s">
        <v>316</v>
      </c>
      <c r="B7111" s="18" t="s">
        <v>6023</v>
      </c>
      <c r="C7111" s="91"/>
      <c r="D7111" s="91"/>
      <c r="E7111" s="91" t="s">
        <v>29636</v>
      </c>
      <c r="F7111" s="91" t="s">
        <v>29637</v>
      </c>
      <c r="G7111" s="91"/>
    </row>
    <row r="7112">
      <c r="A7112" s="9" t="s">
        <v>5153</v>
      </c>
      <c r="B7112" s="18" t="s">
        <v>14868</v>
      </c>
      <c r="C7112" s="19"/>
      <c r="D7112" s="19"/>
      <c r="E7112" s="9" t="s">
        <v>27374</v>
      </c>
      <c r="F7112" s="91" t="s">
        <v>29637</v>
      </c>
      <c r="G7112" s="19"/>
    </row>
    <row r="7113">
      <c r="A7113" s="1" t="s">
        <v>29638</v>
      </c>
    </row>
    <row r="7114">
      <c r="A7114" s="9" t="s">
        <v>1402</v>
      </c>
      <c r="B7114" s="18" t="s">
        <v>1403</v>
      </c>
      <c r="C7114" s="9" t="s">
        <v>1404</v>
      </c>
      <c r="D7114" s="91" t="s">
        <v>1407</v>
      </c>
      <c r="E7114" s="91"/>
      <c r="F7114" s="91" t="s">
        <v>29639</v>
      </c>
      <c r="G7114" s="91"/>
    </row>
    <row r="7115">
      <c r="A7115" s="67" t="s">
        <v>366</v>
      </c>
    </row>
    <row r="7116">
      <c r="A7116" s="9" t="s">
        <v>642</v>
      </c>
      <c r="B7116" s="18" t="s">
        <v>29640</v>
      </c>
      <c r="C7116" s="9"/>
      <c r="D7116" s="91"/>
      <c r="E7116" s="91"/>
      <c r="F7116" s="91"/>
      <c r="G7116" s="91"/>
    </row>
    <row r="7117">
      <c r="A7117" s="9" t="s">
        <v>4788</v>
      </c>
      <c r="B7117" s="18" t="s">
        <v>5289</v>
      </c>
      <c r="C7117" s="9"/>
      <c r="D7117" s="91"/>
      <c r="E7117" s="91"/>
      <c r="F7117" s="91" t="s">
        <v>29641</v>
      </c>
      <c r="G7117" s="91"/>
    </row>
    <row r="7118">
      <c r="A7118" s="9" t="s">
        <v>230</v>
      </c>
      <c r="B7118" s="18" t="s">
        <v>29642</v>
      </c>
      <c r="C7118" s="9"/>
      <c r="D7118" s="91"/>
      <c r="E7118" s="91"/>
      <c r="F7118" s="91" t="s">
        <v>29643</v>
      </c>
      <c r="G7118" s="91"/>
    </row>
    <row r="7119">
      <c r="A7119" s="9" t="s">
        <v>230</v>
      </c>
      <c r="B7119" s="18" t="s">
        <v>12759</v>
      </c>
      <c r="C7119" s="9"/>
      <c r="D7119" s="91"/>
      <c r="E7119" s="91"/>
      <c r="F7119" s="91"/>
      <c r="G7119" s="91"/>
    </row>
    <row r="7120">
      <c r="A7120" s="9" t="s">
        <v>1402</v>
      </c>
      <c r="B7120" s="18" t="s">
        <v>1403</v>
      </c>
      <c r="C7120" s="9"/>
      <c r="D7120" s="91"/>
      <c r="E7120" s="91" t="s">
        <v>29644</v>
      </c>
      <c r="F7120" s="91" t="s">
        <v>29645</v>
      </c>
      <c r="G7120" s="91"/>
    </row>
    <row r="7121">
      <c r="A7121" s="9" t="s">
        <v>566</v>
      </c>
      <c r="B7121" s="18" t="s">
        <v>29646</v>
      </c>
      <c r="C7121" s="9"/>
      <c r="D7121" s="91"/>
      <c r="E7121" s="91"/>
      <c r="F7121" s="91"/>
      <c r="G7121" s="91"/>
    </row>
    <row r="7122">
      <c r="A7122" s="1" t="s">
        <v>29647</v>
      </c>
    </row>
    <row r="7123">
      <c r="A7123" s="9" t="s">
        <v>10828</v>
      </c>
      <c r="B7123" s="18" t="s">
        <v>10832</v>
      </c>
      <c r="C7123" s="9" t="s">
        <v>29648</v>
      </c>
      <c r="D7123" s="9" t="s">
        <v>29649</v>
      </c>
      <c r="E7123" s="19"/>
      <c r="F7123" s="9" t="s">
        <v>29650</v>
      </c>
      <c r="G7123" s="19"/>
    </row>
    <row r="7124">
      <c r="A7124" s="9" t="s">
        <v>10828</v>
      </c>
      <c r="B7124" s="18" t="s">
        <v>10832</v>
      </c>
      <c r="C7124" s="9" t="s">
        <v>29651</v>
      </c>
      <c r="D7124" s="9" t="s">
        <v>29652</v>
      </c>
      <c r="E7124" s="19"/>
      <c r="F7124" s="9" t="s">
        <v>29653</v>
      </c>
      <c r="G7124" s="19"/>
    </row>
    <row r="7125">
      <c r="A7125" s="67" t="s">
        <v>366</v>
      </c>
    </row>
    <row r="7126">
      <c r="A7126" s="9" t="s">
        <v>15055</v>
      </c>
      <c r="B7126" s="18" t="s">
        <v>15056</v>
      </c>
      <c r="C7126" s="19"/>
      <c r="D7126" s="19"/>
      <c r="E7126" s="9" t="s">
        <v>15037</v>
      </c>
      <c r="F7126" s="9" t="s">
        <v>29654</v>
      </c>
      <c r="G7126" s="19"/>
    </row>
    <row r="7127">
      <c r="A7127" s="9" t="s">
        <v>1035</v>
      </c>
      <c r="B7127" s="18" t="s">
        <v>4976</v>
      </c>
      <c r="C7127" s="19"/>
      <c r="D7127" s="19"/>
      <c r="E7127" s="9" t="s">
        <v>8180</v>
      </c>
      <c r="F7127" s="9" t="s">
        <v>29654</v>
      </c>
      <c r="G7127" s="19"/>
    </row>
    <row r="7128">
      <c r="A7128" s="1" t="s">
        <v>29655</v>
      </c>
    </row>
    <row r="7129">
      <c r="A7129" s="9" t="s">
        <v>388</v>
      </c>
      <c r="B7129" s="18" t="s">
        <v>1010</v>
      </c>
      <c r="C7129" s="9" t="s">
        <v>2204</v>
      </c>
      <c r="D7129" s="91" t="s">
        <v>29656</v>
      </c>
      <c r="E7129" s="91"/>
      <c r="F7129" s="91" t="s">
        <v>29657</v>
      </c>
      <c r="G7129" s="91"/>
    </row>
    <row r="7130">
      <c r="A7130" s="9" t="s">
        <v>5153</v>
      </c>
      <c r="B7130" s="18" t="s">
        <v>14868</v>
      </c>
      <c r="C7130" s="9" t="s">
        <v>29658</v>
      </c>
      <c r="D7130" s="91" t="s">
        <v>29659</v>
      </c>
      <c r="E7130" s="91"/>
      <c r="F7130" s="91" t="s">
        <v>29660</v>
      </c>
      <c r="G7130" s="91"/>
    </row>
    <row r="7131">
      <c r="A7131" s="9" t="s">
        <v>234</v>
      </c>
      <c r="B7131" s="18" t="s">
        <v>1115</v>
      </c>
      <c r="C7131" s="91" t="s">
        <v>3041</v>
      </c>
      <c r="D7131" s="91" t="s">
        <v>29661</v>
      </c>
      <c r="E7131" s="91"/>
      <c r="F7131" s="91" t="s">
        <v>29662</v>
      </c>
      <c r="G7131" s="91"/>
    </row>
    <row r="7132">
      <c r="A7132" s="9" t="s">
        <v>234</v>
      </c>
      <c r="B7132" s="18" t="s">
        <v>8344</v>
      </c>
      <c r="C7132" s="91" t="s">
        <v>15494</v>
      </c>
      <c r="D7132" s="91" t="s">
        <v>8356</v>
      </c>
      <c r="E7132" s="91" t="s">
        <v>29663</v>
      </c>
      <c r="F7132" s="91" t="s">
        <v>29664</v>
      </c>
      <c r="G7132" s="91"/>
    </row>
    <row r="7133">
      <c r="A7133" s="9" t="s">
        <v>234</v>
      </c>
      <c r="B7133" s="18" t="s">
        <v>14890</v>
      </c>
      <c r="C7133" s="91" t="s">
        <v>29665</v>
      </c>
      <c r="D7133" s="91" t="s">
        <v>29666</v>
      </c>
      <c r="E7133" s="91"/>
      <c r="F7133" s="91" t="s">
        <v>29660</v>
      </c>
      <c r="G7133" s="91"/>
    </row>
    <row r="7134">
      <c r="A7134" s="9" t="s">
        <v>234</v>
      </c>
      <c r="B7134" s="18" t="s">
        <v>14070</v>
      </c>
      <c r="C7134" s="91"/>
      <c r="D7134" s="91" t="s">
        <v>14071</v>
      </c>
      <c r="E7134" s="91"/>
      <c r="F7134" s="91" t="s">
        <v>29660</v>
      </c>
      <c r="G7134" s="91"/>
    </row>
    <row r="7135">
      <c r="A7135" s="13" t="s">
        <v>234</v>
      </c>
      <c r="B7135" s="189" t="s">
        <v>19569</v>
      </c>
      <c r="C7135" s="84" t="s">
        <v>29667</v>
      </c>
      <c r="D7135" s="84" t="s">
        <v>29668</v>
      </c>
      <c r="E7135" s="91"/>
      <c r="F7135" s="91" t="s">
        <v>29660</v>
      </c>
      <c r="G7135" s="91"/>
    </row>
    <row r="7136">
      <c r="A7136" s="9" t="s">
        <v>234</v>
      </c>
      <c r="B7136" s="18" t="s">
        <v>1962</v>
      </c>
      <c r="C7136" s="9" t="s">
        <v>29669</v>
      </c>
      <c r="D7136" s="91" t="s">
        <v>29670</v>
      </c>
      <c r="E7136" s="91"/>
      <c r="F7136" s="91" t="s">
        <v>29662</v>
      </c>
      <c r="G7136" s="91"/>
    </row>
    <row r="7137">
      <c r="A7137" s="9" t="s">
        <v>234</v>
      </c>
      <c r="B7137" s="18" t="s">
        <v>11615</v>
      </c>
      <c r="C7137" s="9" t="s">
        <v>14927</v>
      </c>
      <c r="D7137" s="91" t="s">
        <v>29671</v>
      </c>
      <c r="E7137" s="91"/>
      <c r="F7137" s="91" t="s">
        <v>29672</v>
      </c>
      <c r="G7137" s="91"/>
    </row>
    <row r="7138">
      <c r="A7138" s="9" t="s">
        <v>234</v>
      </c>
      <c r="B7138" s="18" t="s">
        <v>11615</v>
      </c>
      <c r="C7138" s="9" t="s">
        <v>14927</v>
      </c>
      <c r="D7138" s="91" t="s">
        <v>29673</v>
      </c>
      <c r="E7138" s="91"/>
      <c r="F7138" s="91" t="s">
        <v>29672</v>
      </c>
      <c r="G7138" s="91"/>
    </row>
    <row r="7139">
      <c r="A7139" s="9" t="s">
        <v>234</v>
      </c>
      <c r="B7139" s="18" t="s">
        <v>11615</v>
      </c>
      <c r="C7139" s="9" t="s">
        <v>14927</v>
      </c>
      <c r="D7139" s="91" t="s">
        <v>29674</v>
      </c>
      <c r="E7139" s="91"/>
      <c r="F7139" s="91" t="s">
        <v>29672</v>
      </c>
      <c r="G7139" s="91"/>
    </row>
    <row r="7140">
      <c r="A7140" s="9" t="s">
        <v>234</v>
      </c>
      <c r="B7140" s="18" t="s">
        <v>11615</v>
      </c>
      <c r="C7140" s="9" t="s">
        <v>14927</v>
      </c>
      <c r="D7140" s="91" t="s">
        <v>29675</v>
      </c>
      <c r="E7140" s="91"/>
      <c r="F7140" s="91" t="s">
        <v>29672</v>
      </c>
      <c r="G7140" s="91"/>
    </row>
    <row r="7141">
      <c r="A7141" s="9" t="s">
        <v>234</v>
      </c>
      <c r="B7141" s="18" t="s">
        <v>11615</v>
      </c>
      <c r="C7141" s="9" t="s">
        <v>14927</v>
      </c>
      <c r="D7141" s="91" t="s">
        <v>29676</v>
      </c>
      <c r="E7141" s="91"/>
      <c r="F7141" s="91" t="s">
        <v>29672</v>
      </c>
      <c r="G7141" s="91"/>
    </row>
    <row r="7142">
      <c r="A7142" s="9" t="s">
        <v>234</v>
      </c>
      <c r="B7142" s="18" t="s">
        <v>11615</v>
      </c>
      <c r="C7142" s="9" t="s">
        <v>14927</v>
      </c>
      <c r="D7142" s="91" t="s">
        <v>29677</v>
      </c>
      <c r="E7142" s="91"/>
      <c r="F7142" s="91" t="s">
        <v>29672</v>
      </c>
      <c r="G7142" s="91"/>
    </row>
    <row r="7143">
      <c r="A7143" s="9" t="s">
        <v>234</v>
      </c>
      <c r="B7143" s="18" t="s">
        <v>11615</v>
      </c>
      <c r="C7143" s="9" t="s">
        <v>14927</v>
      </c>
      <c r="D7143" s="91" t="s">
        <v>29678</v>
      </c>
      <c r="E7143" s="91"/>
      <c r="F7143" s="91" t="s">
        <v>29672</v>
      </c>
      <c r="G7143" s="91"/>
    </row>
    <row r="7144">
      <c r="A7144" s="67" t="s">
        <v>366</v>
      </c>
    </row>
    <row r="7145">
      <c r="A7145" s="9" t="s">
        <v>234</v>
      </c>
      <c r="B7145" s="18" t="s">
        <v>25419</v>
      </c>
      <c r="C7145" s="91"/>
      <c r="D7145" s="91"/>
      <c r="E7145" s="91"/>
      <c r="F7145" s="91" t="s">
        <v>29660</v>
      </c>
      <c r="G7145" s="91"/>
    </row>
    <row r="7146">
      <c r="A7146" s="1" t="s">
        <v>29679</v>
      </c>
    </row>
    <row r="7147">
      <c r="A7147" s="9" t="s">
        <v>14610</v>
      </c>
      <c r="B7147" s="18" t="s">
        <v>14617</v>
      </c>
      <c r="C7147" s="9"/>
      <c r="D7147" s="91" t="s">
        <v>14618</v>
      </c>
      <c r="E7147" s="91" t="s">
        <v>2010</v>
      </c>
      <c r="F7147" s="91" t="s">
        <v>29680</v>
      </c>
      <c r="G7147" s="91"/>
    </row>
    <row r="7148">
      <c r="A7148" s="9" t="s">
        <v>29360</v>
      </c>
      <c r="B7148" s="18" t="s">
        <v>29365</v>
      </c>
      <c r="C7148" s="9"/>
      <c r="D7148" s="91" t="s">
        <v>14616</v>
      </c>
      <c r="E7148" s="91"/>
      <c r="F7148" s="91" t="s">
        <v>29680</v>
      </c>
      <c r="G7148" s="91"/>
    </row>
    <row r="7149">
      <c r="A7149" s="9" t="s">
        <v>10828</v>
      </c>
      <c r="B7149" s="18" t="s">
        <v>10832</v>
      </c>
      <c r="C7149" s="9" t="s">
        <v>29681</v>
      </c>
      <c r="D7149" s="91" t="s">
        <v>14757</v>
      </c>
      <c r="E7149" s="91" t="s">
        <v>8180</v>
      </c>
      <c r="F7149" s="91" t="s">
        <v>29682</v>
      </c>
      <c r="G7149" s="91"/>
    </row>
    <row r="7150">
      <c r="A7150" s="9" t="s">
        <v>10828</v>
      </c>
      <c r="B7150" s="18" t="s">
        <v>10832</v>
      </c>
      <c r="C7150" s="9" t="s">
        <v>29683</v>
      </c>
      <c r="D7150" s="91" t="s">
        <v>29684</v>
      </c>
      <c r="E7150" s="91" t="s">
        <v>29685</v>
      </c>
      <c r="F7150" s="91" t="s">
        <v>29686</v>
      </c>
      <c r="G7150" s="91"/>
    </row>
    <row r="7151">
      <c r="A7151" s="9" t="s">
        <v>10828</v>
      </c>
      <c r="B7151" s="18" t="s">
        <v>10832</v>
      </c>
      <c r="C7151" s="9" t="s">
        <v>10833</v>
      </c>
      <c r="D7151" s="91" t="s">
        <v>10834</v>
      </c>
      <c r="E7151" s="91"/>
      <c r="F7151" s="91" t="s">
        <v>29687</v>
      </c>
      <c r="G7151" s="91"/>
    </row>
    <row r="7152">
      <c r="A7152" s="9" t="s">
        <v>10828</v>
      </c>
      <c r="B7152" s="18" t="s">
        <v>10832</v>
      </c>
      <c r="C7152" s="9" t="s">
        <v>29688</v>
      </c>
      <c r="D7152" s="91" t="s">
        <v>1190</v>
      </c>
      <c r="E7152" s="91" t="s">
        <v>29689</v>
      </c>
      <c r="F7152" s="91" t="s">
        <v>29682</v>
      </c>
      <c r="G7152" s="91"/>
    </row>
    <row r="7153">
      <c r="A7153" s="9" t="s">
        <v>10828</v>
      </c>
      <c r="B7153" s="18" t="s">
        <v>10832</v>
      </c>
      <c r="C7153" s="9" t="s">
        <v>29690</v>
      </c>
      <c r="D7153" s="91" t="s">
        <v>14620</v>
      </c>
      <c r="E7153" s="91" t="s">
        <v>29691</v>
      </c>
      <c r="F7153" s="91" t="s">
        <v>29692</v>
      </c>
      <c r="G7153" s="91"/>
    </row>
    <row r="7154">
      <c r="A7154" s="9" t="s">
        <v>10828</v>
      </c>
      <c r="B7154" s="18" t="s">
        <v>10832</v>
      </c>
      <c r="C7154" s="9" t="s">
        <v>29693</v>
      </c>
      <c r="D7154" s="91" t="s">
        <v>15286</v>
      </c>
      <c r="E7154" s="91" t="s">
        <v>29694</v>
      </c>
      <c r="F7154" s="91" t="s">
        <v>29682</v>
      </c>
      <c r="G7154" s="91"/>
    </row>
    <row r="7155">
      <c r="A7155" s="9" t="s">
        <v>10828</v>
      </c>
      <c r="B7155" s="18" t="s">
        <v>10832</v>
      </c>
      <c r="C7155" s="9" t="s">
        <v>29695</v>
      </c>
      <c r="D7155" s="91" t="s">
        <v>12312</v>
      </c>
      <c r="E7155" s="91" t="s">
        <v>29696</v>
      </c>
      <c r="F7155" s="91" t="s">
        <v>29682</v>
      </c>
      <c r="G7155" s="91"/>
    </row>
    <row r="7156">
      <c r="A7156" s="9" t="s">
        <v>10828</v>
      </c>
      <c r="B7156" s="18" t="s">
        <v>10832</v>
      </c>
      <c r="C7156" s="9" t="s">
        <v>29697</v>
      </c>
      <c r="D7156" s="91" t="s">
        <v>29698</v>
      </c>
      <c r="E7156" s="91" t="s">
        <v>29699</v>
      </c>
      <c r="F7156" s="91" t="s">
        <v>29682</v>
      </c>
      <c r="G7156" s="91"/>
    </row>
    <row r="7157">
      <c r="A7157" s="9" t="s">
        <v>10828</v>
      </c>
      <c r="B7157" s="18" t="s">
        <v>10832</v>
      </c>
      <c r="C7157" s="9" t="s">
        <v>29700</v>
      </c>
      <c r="D7157" s="91" t="s">
        <v>29698</v>
      </c>
      <c r="E7157" s="91" t="s">
        <v>29701</v>
      </c>
      <c r="F7157" s="91" t="s">
        <v>29682</v>
      </c>
      <c r="G7157" s="91"/>
    </row>
    <row r="7158">
      <c r="A7158" s="9" t="s">
        <v>4788</v>
      </c>
      <c r="B7158" s="18" t="s">
        <v>7260</v>
      </c>
      <c r="C7158" s="9" t="s">
        <v>10193</v>
      </c>
      <c r="D7158" s="91" t="s">
        <v>29702</v>
      </c>
      <c r="E7158" s="91"/>
      <c r="F7158" s="91" t="s">
        <v>29680</v>
      </c>
      <c r="G7158" s="91"/>
    </row>
    <row r="7159">
      <c r="A7159" s="9" t="s">
        <v>4788</v>
      </c>
      <c r="B7159" s="18" t="s">
        <v>7260</v>
      </c>
      <c r="C7159" s="9" t="s">
        <v>10193</v>
      </c>
      <c r="D7159" s="91" t="s">
        <v>29703</v>
      </c>
      <c r="E7159" s="91"/>
      <c r="F7159" s="91" t="s">
        <v>29680</v>
      </c>
      <c r="G7159" s="91"/>
    </row>
    <row r="7160">
      <c r="A7160" s="9" t="s">
        <v>4788</v>
      </c>
      <c r="B7160" s="18" t="s">
        <v>7260</v>
      </c>
      <c r="C7160" s="9" t="s">
        <v>10193</v>
      </c>
      <c r="D7160" s="91" t="s">
        <v>14704</v>
      </c>
      <c r="E7160" s="91"/>
      <c r="F7160" s="91" t="s">
        <v>29686</v>
      </c>
      <c r="G7160" s="91"/>
    </row>
    <row r="7161">
      <c r="A7161" s="9" t="s">
        <v>4788</v>
      </c>
      <c r="B7161" s="18" t="s">
        <v>7260</v>
      </c>
      <c r="C7161" s="9" t="s">
        <v>10193</v>
      </c>
      <c r="D7161" s="91" t="s">
        <v>29704</v>
      </c>
      <c r="E7161" s="91" t="s">
        <v>13987</v>
      </c>
      <c r="F7161" s="91" t="s">
        <v>29686</v>
      </c>
      <c r="G7161" s="91"/>
    </row>
    <row r="7162">
      <c r="A7162" s="9" t="s">
        <v>4788</v>
      </c>
      <c r="B7162" s="18" t="s">
        <v>7260</v>
      </c>
      <c r="C7162" s="9" t="s">
        <v>10193</v>
      </c>
      <c r="D7162" s="91" t="s">
        <v>29705</v>
      </c>
      <c r="E7162" s="91" t="s">
        <v>13987</v>
      </c>
      <c r="F7162" s="91" t="s">
        <v>29686</v>
      </c>
      <c r="G7162" s="91"/>
    </row>
    <row r="7163">
      <c r="A7163" s="9" t="s">
        <v>4788</v>
      </c>
      <c r="B7163" s="18" t="s">
        <v>7260</v>
      </c>
      <c r="C7163" s="9" t="s">
        <v>10193</v>
      </c>
      <c r="D7163" s="91" t="s">
        <v>29706</v>
      </c>
      <c r="E7163" s="91"/>
      <c r="F7163" s="91" t="s">
        <v>29682</v>
      </c>
      <c r="G7163" s="91"/>
    </row>
    <row r="7164">
      <c r="A7164" s="9" t="s">
        <v>4788</v>
      </c>
      <c r="B7164" s="18" t="s">
        <v>7260</v>
      </c>
      <c r="C7164" s="9" t="s">
        <v>10193</v>
      </c>
      <c r="D7164" s="91" t="s">
        <v>29707</v>
      </c>
      <c r="E7164" s="91"/>
      <c r="F7164" s="91" t="s">
        <v>29708</v>
      </c>
      <c r="G7164" s="91"/>
    </row>
    <row r="7165">
      <c r="A7165" s="9" t="s">
        <v>316</v>
      </c>
      <c r="B7165" s="18" t="s">
        <v>22211</v>
      </c>
      <c r="C7165" s="9" t="s">
        <v>29709</v>
      </c>
      <c r="D7165" s="91" t="s">
        <v>27102</v>
      </c>
      <c r="E7165" s="91"/>
      <c r="F7165" s="91" t="s">
        <v>29682</v>
      </c>
      <c r="G7165" s="91"/>
    </row>
    <row r="7166">
      <c r="A7166" s="9" t="s">
        <v>316</v>
      </c>
      <c r="B7166" s="18" t="s">
        <v>29710</v>
      </c>
      <c r="C7166" s="9" t="s">
        <v>15008</v>
      </c>
      <c r="D7166" s="91" t="s">
        <v>12312</v>
      </c>
      <c r="E7166" s="91"/>
      <c r="F7166" s="91" t="s">
        <v>29687</v>
      </c>
      <c r="G7166" s="91"/>
    </row>
    <row r="7167">
      <c r="A7167" s="9" t="s">
        <v>326</v>
      </c>
      <c r="B7167" s="18" t="s">
        <v>12659</v>
      </c>
      <c r="C7167" s="9" t="s">
        <v>29711</v>
      </c>
      <c r="D7167" s="91" t="s">
        <v>29712</v>
      </c>
      <c r="E7167" s="91" t="s">
        <v>29713</v>
      </c>
      <c r="F7167" s="91" t="s">
        <v>29692</v>
      </c>
      <c r="G7167" s="91"/>
    </row>
    <row r="7168">
      <c r="A7168" s="9" t="s">
        <v>14736</v>
      </c>
      <c r="B7168" s="18" t="s">
        <v>14737</v>
      </c>
      <c r="C7168" s="91" t="s">
        <v>29714</v>
      </c>
      <c r="D7168" s="91" t="s">
        <v>1190</v>
      </c>
      <c r="E7168" s="91"/>
      <c r="F7168" s="91" t="s">
        <v>29682</v>
      </c>
      <c r="G7168" s="91"/>
    </row>
    <row r="7169">
      <c r="A7169" s="9" t="s">
        <v>4371</v>
      </c>
      <c r="B7169" s="18" t="s">
        <v>26911</v>
      </c>
      <c r="C7169" s="91" t="s">
        <v>29715</v>
      </c>
      <c r="D7169" s="91" t="s">
        <v>29716</v>
      </c>
      <c r="E7169" s="91" t="s">
        <v>29717</v>
      </c>
      <c r="F7169" s="91" t="s">
        <v>29680</v>
      </c>
      <c r="G7169" s="91"/>
    </row>
    <row r="7170">
      <c r="A7170" s="9" t="s">
        <v>5016</v>
      </c>
      <c r="B7170" s="18" t="s">
        <v>21747</v>
      </c>
      <c r="C7170" s="9" t="s">
        <v>29718</v>
      </c>
      <c r="D7170" s="91" t="s">
        <v>29719</v>
      </c>
      <c r="E7170" s="91"/>
      <c r="F7170" s="91" t="s">
        <v>29720</v>
      </c>
      <c r="G7170" s="91"/>
    </row>
    <row r="7171">
      <c r="A7171" s="9" t="s">
        <v>5016</v>
      </c>
      <c r="B7171" s="18" t="s">
        <v>29721</v>
      </c>
      <c r="C7171" s="9" t="s">
        <v>29722</v>
      </c>
      <c r="D7171" s="91" t="s">
        <v>29723</v>
      </c>
      <c r="E7171" s="91" t="s">
        <v>837</v>
      </c>
      <c r="F7171" s="91" t="s">
        <v>29682</v>
      </c>
      <c r="G7171" s="91"/>
    </row>
    <row r="7172">
      <c r="A7172" s="9" t="s">
        <v>5016</v>
      </c>
      <c r="B7172" s="18" t="s">
        <v>29721</v>
      </c>
      <c r="C7172" s="9" t="s">
        <v>29724</v>
      </c>
      <c r="D7172" s="91" t="s">
        <v>29725</v>
      </c>
      <c r="E7172" s="91" t="s">
        <v>5172</v>
      </c>
      <c r="F7172" s="91" t="s">
        <v>29682</v>
      </c>
      <c r="G7172" s="91"/>
    </row>
    <row r="7173">
      <c r="A7173" s="9" t="s">
        <v>5016</v>
      </c>
      <c r="B7173" s="18" t="s">
        <v>29721</v>
      </c>
      <c r="C7173" s="9" t="s">
        <v>29726</v>
      </c>
      <c r="D7173" s="91" t="s">
        <v>29727</v>
      </c>
      <c r="E7173" s="91" t="s">
        <v>29728</v>
      </c>
      <c r="F7173" s="91" t="s">
        <v>29687</v>
      </c>
      <c r="G7173" s="91"/>
    </row>
    <row r="7174">
      <c r="A7174" s="9" t="s">
        <v>5016</v>
      </c>
      <c r="B7174" s="18" t="s">
        <v>29721</v>
      </c>
      <c r="C7174" s="9" t="s">
        <v>29726</v>
      </c>
      <c r="D7174" s="91" t="s">
        <v>29729</v>
      </c>
      <c r="E7174" s="91" t="s">
        <v>29730</v>
      </c>
      <c r="F7174" s="91" t="s">
        <v>29682</v>
      </c>
      <c r="G7174" s="91"/>
    </row>
    <row r="7175">
      <c r="A7175" s="9" t="s">
        <v>5016</v>
      </c>
      <c r="B7175" s="18" t="s">
        <v>29721</v>
      </c>
      <c r="C7175" s="9" t="s">
        <v>29726</v>
      </c>
      <c r="D7175" s="91" t="s">
        <v>29731</v>
      </c>
      <c r="E7175" s="91" t="s">
        <v>29732</v>
      </c>
      <c r="F7175" s="91" t="s">
        <v>29682</v>
      </c>
      <c r="G7175" s="91"/>
    </row>
    <row r="7176">
      <c r="A7176" s="9" t="s">
        <v>5016</v>
      </c>
      <c r="B7176" s="18" t="s">
        <v>29721</v>
      </c>
      <c r="C7176" s="9" t="s">
        <v>29726</v>
      </c>
      <c r="D7176" s="91" t="s">
        <v>29733</v>
      </c>
      <c r="E7176" s="91" t="s">
        <v>29734</v>
      </c>
      <c r="F7176" s="91" t="s">
        <v>29692</v>
      </c>
      <c r="G7176" s="91"/>
    </row>
    <row r="7177">
      <c r="A7177" s="9" t="s">
        <v>380</v>
      </c>
      <c r="B7177" s="18" t="s">
        <v>11442</v>
      </c>
      <c r="C7177" s="9" t="s">
        <v>29735</v>
      </c>
      <c r="D7177" s="91" t="s">
        <v>1190</v>
      </c>
      <c r="E7177" s="91"/>
      <c r="F7177" s="91" t="s">
        <v>29692</v>
      </c>
      <c r="G7177" s="91"/>
    </row>
    <row r="7178">
      <c r="A7178" s="9" t="s">
        <v>380</v>
      </c>
      <c r="B7178" s="18" t="s">
        <v>11442</v>
      </c>
      <c r="C7178" s="9" t="s">
        <v>29735</v>
      </c>
      <c r="D7178" s="91" t="s">
        <v>27102</v>
      </c>
      <c r="E7178" s="91"/>
      <c r="F7178" s="91" t="s">
        <v>29692</v>
      </c>
      <c r="G7178" s="91"/>
    </row>
    <row r="7179">
      <c r="A7179" s="9" t="s">
        <v>380</v>
      </c>
      <c r="B7179" s="18" t="s">
        <v>11442</v>
      </c>
      <c r="C7179" s="9" t="s">
        <v>29735</v>
      </c>
      <c r="D7179" s="91" t="s">
        <v>16156</v>
      </c>
      <c r="E7179" s="91"/>
      <c r="F7179" s="91" t="s">
        <v>29692</v>
      </c>
      <c r="G7179" s="91"/>
    </row>
    <row r="7180">
      <c r="A7180" s="9" t="s">
        <v>380</v>
      </c>
      <c r="B7180" s="18" t="s">
        <v>11442</v>
      </c>
      <c r="C7180" s="9" t="s">
        <v>29735</v>
      </c>
      <c r="D7180" s="91" t="s">
        <v>13376</v>
      </c>
      <c r="E7180" s="91"/>
      <c r="F7180" s="91" t="s">
        <v>29692</v>
      </c>
      <c r="G7180" s="91"/>
    </row>
    <row r="7181">
      <c r="A7181" s="9" t="s">
        <v>380</v>
      </c>
      <c r="B7181" s="18" t="s">
        <v>11442</v>
      </c>
      <c r="C7181" s="9" t="s">
        <v>29735</v>
      </c>
      <c r="D7181" s="91" t="s">
        <v>29736</v>
      </c>
      <c r="E7181" s="91"/>
      <c r="F7181" s="91" t="s">
        <v>29692</v>
      </c>
      <c r="G7181" s="91"/>
    </row>
    <row r="7182">
      <c r="A7182" s="9" t="s">
        <v>380</v>
      </c>
      <c r="B7182" s="18" t="s">
        <v>11442</v>
      </c>
      <c r="C7182" s="9" t="s">
        <v>29735</v>
      </c>
      <c r="D7182" s="91" t="s">
        <v>13392</v>
      </c>
      <c r="E7182" s="91"/>
      <c r="F7182" s="91" t="s">
        <v>29692</v>
      </c>
      <c r="G7182" s="91"/>
    </row>
    <row r="7183">
      <c r="A7183" s="9" t="s">
        <v>13595</v>
      </c>
      <c r="B7183" s="18" t="s">
        <v>13596</v>
      </c>
      <c r="C7183" s="9"/>
      <c r="D7183" s="91" t="s">
        <v>14781</v>
      </c>
      <c r="E7183" s="91" t="s">
        <v>14782</v>
      </c>
      <c r="F7183" s="91" t="s">
        <v>29737</v>
      </c>
      <c r="G7183" s="122" t="s">
        <v>1333</v>
      </c>
    </row>
    <row r="7184">
      <c r="A7184" s="9" t="s">
        <v>13595</v>
      </c>
      <c r="B7184" s="18" t="s">
        <v>13596</v>
      </c>
      <c r="C7184" s="9"/>
      <c r="D7184" s="91" t="s">
        <v>29738</v>
      </c>
      <c r="E7184" s="91"/>
      <c r="F7184" s="91" t="s">
        <v>29682</v>
      </c>
      <c r="G7184" s="91"/>
    </row>
    <row r="7185">
      <c r="A7185" s="9" t="s">
        <v>10758</v>
      </c>
      <c r="B7185" s="18" t="s">
        <v>10759</v>
      </c>
      <c r="C7185" s="9" t="s">
        <v>15495</v>
      </c>
      <c r="D7185" s="91" t="s">
        <v>29739</v>
      </c>
      <c r="E7185" s="91"/>
      <c r="F7185" s="91" t="s">
        <v>29682</v>
      </c>
      <c r="G7185" s="91"/>
    </row>
    <row r="7186">
      <c r="A7186" s="9" t="s">
        <v>3280</v>
      </c>
      <c r="B7186" s="18" t="s">
        <v>29740</v>
      </c>
      <c r="C7186" s="9"/>
      <c r="D7186" s="91" t="s">
        <v>29741</v>
      </c>
      <c r="E7186" s="91" t="s">
        <v>11705</v>
      </c>
      <c r="F7186" s="91" t="s">
        <v>29680</v>
      </c>
      <c r="G7186" s="91"/>
    </row>
    <row r="7187">
      <c r="A7187" s="14" t="s">
        <v>13609</v>
      </c>
      <c r="B7187" s="189" t="s">
        <v>13610</v>
      </c>
      <c r="C7187" s="13" t="s">
        <v>13611</v>
      </c>
      <c r="D7187" s="91" t="s">
        <v>29742</v>
      </c>
      <c r="E7187" s="91"/>
      <c r="F7187" s="91" t="s">
        <v>29680</v>
      </c>
      <c r="G7187" s="91"/>
    </row>
    <row r="7188">
      <c r="A7188" s="9" t="s">
        <v>1035</v>
      </c>
      <c r="B7188" s="18" t="s">
        <v>4976</v>
      </c>
      <c r="C7188" s="9" t="s">
        <v>10868</v>
      </c>
      <c r="D7188" s="91" t="s">
        <v>29743</v>
      </c>
      <c r="E7188" s="91"/>
      <c r="F7188" s="91" t="s">
        <v>29687</v>
      </c>
      <c r="G7188" s="91"/>
    </row>
    <row r="7189">
      <c r="A7189" s="9" t="s">
        <v>1035</v>
      </c>
      <c r="B7189" s="18" t="s">
        <v>4976</v>
      </c>
      <c r="C7189" s="9" t="s">
        <v>29744</v>
      </c>
      <c r="D7189" s="91" t="s">
        <v>29745</v>
      </c>
      <c r="E7189" s="91" t="s">
        <v>23313</v>
      </c>
      <c r="F7189" s="91" t="s">
        <v>29687</v>
      </c>
      <c r="G7189" s="91"/>
    </row>
    <row r="7190">
      <c r="A7190" s="9" t="s">
        <v>1035</v>
      </c>
      <c r="B7190" s="18" t="s">
        <v>4976</v>
      </c>
      <c r="C7190" s="9" t="s">
        <v>13697</v>
      </c>
      <c r="D7190" s="91" t="s">
        <v>13698</v>
      </c>
      <c r="E7190" s="91"/>
      <c r="F7190" s="91" t="s">
        <v>29686</v>
      </c>
      <c r="G7190" s="91"/>
    </row>
    <row r="7191">
      <c r="A7191" s="9" t="s">
        <v>1035</v>
      </c>
      <c r="B7191" s="18" t="s">
        <v>4976</v>
      </c>
      <c r="C7191" s="9" t="s">
        <v>14850</v>
      </c>
      <c r="D7191" s="91" t="s">
        <v>29746</v>
      </c>
      <c r="E7191" s="91"/>
      <c r="F7191" s="91" t="s">
        <v>29686</v>
      </c>
      <c r="G7191" s="91"/>
    </row>
    <row r="7192">
      <c r="A7192" s="9" t="s">
        <v>1035</v>
      </c>
      <c r="B7192" s="18" t="s">
        <v>4976</v>
      </c>
      <c r="C7192" s="9" t="s">
        <v>14850</v>
      </c>
      <c r="D7192" s="91" t="s">
        <v>29747</v>
      </c>
      <c r="E7192" s="91"/>
      <c r="F7192" s="91" t="s">
        <v>29680</v>
      </c>
      <c r="G7192" s="91"/>
    </row>
    <row r="7193">
      <c r="A7193" s="9" t="s">
        <v>1035</v>
      </c>
      <c r="B7193" s="18" t="s">
        <v>4976</v>
      </c>
      <c r="C7193" s="9" t="s">
        <v>29748</v>
      </c>
      <c r="D7193" s="91" t="s">
        <v>29749</v>
      </c>
      <c r="E7193" s="91" t="s">
        <v>29750</v>
      </c>
      <c r="F7193" s="91" t="s">
        <v>29687</v>
      </c>
      <c r="G7193" s="91"/>
    </row>
    <row r="7194">
      <c r="A7194" s="9" t="s">
        <v>1035</v>
      </c>
      <c r="B7194" s="18" t="s">
        <v>4976</v>
      </c>
      <c r="C7194" s="9" t="s">
        <v>29751</v>
      </c>
      <c r="D7194" s="91" t="s">
        <v>29752</v>
      </c>
      <c r="E7194" s="91"/>
      <c r="F7194" s="91" t="s">
        <v>29687</v>
      </c>
      <c r="G7194" s="91"/>
    </row>
    <row r="7195">
      <c r="A7195" s="9" t="s">
        <v>1035</v>
      </c>
      <c r="B7195" s="18" t="s">
        <v>13699</v>
      </c>
      <c r="C7195" s="9" t="s">
        <v>14216</v>
      </c>
      <c r="D7195" s="91" t="s">
        <v>14217</v>
      </c>
      <c r="E7195" s="91"/>
      <c r="F7195" s="91" t="s">
        <v>29687</v>
      </c>
      <c r="G7195" s="91"/>
    </row>
    <row r="7196">
      <c r="A7196" s="9" t="s">
        <v>1035</v>
      </c>
      <c r="B7196" s="18" t="s">
        <v>13699</v>
      </c>
      <c r="C7196" s="9" t="s">
        <v>29753</v>
      </c>
      <c r="D7196" s="91" t="s">
        <v>29754</v>
      </c>
      <c r="E7196" s="91"/>
      <c r="F7196" s="91" t="s">
        <v>29687</v>
      </c>
      <c r="G7196" s="91"/>
    </row>
    <row r="7197">
      <c r="A7197" s="9" t="s">
        <v>1035</v>
      </c>
      <c r="B7197" s="18" t="s">
        <v>13699</v>
      </c>
      <c r="C7197" s="9" t="s">
        <v>29755</v>
      </c>
      <c r="D7197" s="91" t="s">
        <v>12680</v>
      </c>
      <c r="E7197" s="91"/>
      <c r="F7197" s="91" t="s">
        <v>29686</v>
      </c>
      <c r="G7197" s="91"/>
    </row>
    <row r="7198">
      <c r="A7198" s="9" t="s">
        <v>1035</v>
      </c>
      <c r="B7198" s="18" t="s">
        <v>13699</v>
      </c>
      <c r="C7198" s="9" t="s">
        <v>29756</v>
      </c>
      <c r="D7198" s="91" t="s">
        <v>25184</v>
      </c>
      <c r="E7198" s="91"/>
      <c r="F7198" s="91" t="s">
        <v>29686</v>
      </c>
      <c r="G7198" s="91"/>
    </row>
    <row r="7199">
      <c r="A7199" s="9" t="s">
        <v>5153</v>
      </c>
      <c r="B7199" s="18" t="s">
        <v>29464</v>
      </c>
      <c r="C7199" s="9" t="s">
        <v>29757</v>
      </c>
      <c r="D7199" s="91" t="s">
        <v>29758</v>
      </c>
      <c r="E7199" s="91"/>
      <c r="F7199" s="91" t="s">
        <v>29720</v>
      </c>
      <c r="G7199" s="91"/>
    </row>
    <row r="7200">
      <c r="A7200" s="9" t="s">
        <v>5153</v>
      </c>
      <c r="B7200" s="18" t="s">
        <v>29464</v>
      </c>
      <c r="C7200" s="9" t="s">
        <v>29465</v>
      </c>
      <c r="D7200" s="91" t="s">
        <v>29466</v>
      </c>
      <c r="E7200" s="91"/>
      <c r="F7200" s="91" t="s">
        <v>29720</v>
      </c>
      <c r="G7200" s="91"/>
    </row>
    <row r="7201">
      <c r="A7201" s="9" t="s">
        <v>29759</v>
      </c>
      <c r="B7201" s="18" t="s">
        <v>29760</v>
      </c>
      <c r="C7201" s="9" t="s">
        <v>22136</v>
      </c>
      <c r="D7201" s="91" t="s">
        <v>29761</v>
      </c>
      <c r="E7201" s="91" t="s">
        <v>29762</v>
      </c>
      <c r="F7201" s="91" t="s">
        <v>29720</v>
      </c>
      <c r="G7201" s="91"/>
    </row>
    <row r="7202">
      <c r="A7202" s="9" t="s">
        <v>234</v>
      </c>
      <c r="B7202" s="18" t="s">
        <v>8344</v>
      </c>
      <c r="C7202" s="9" t="s">
        <v>29763</v>
      </c>
      <c r="D7202" s="91" t="s">
        <v>12035</v>
      </c>
      <c r="E7202" s="91" t="s">
        <v>29764</v>
      </c>
      <c r="F7202" s="91" t="s">
        <v>29720</v>
      </c>
      <c r="G7202" s="91"/>
    </row>
    <row r="7203">
      <c r="A7203" s="9" t="s">
        <v>234</v>
      </c>
      <c r="B7203" s="18" t="s">
        <v>8344</v>
      </c>
      <c r="C7203" s="9" t="s">
        <v>29765</v>
      </c>
      <c r="D7203" s="91" t="s">
        <v>15201</v>
      </c>
      <c r="E7203" s="91" t="s">
        <v>29766</v>
      </c>
      <c r="F7203" s="91" t="s">
        <v>29737</v>
      </c>
      <c r="G7203" s="91"/>
    </row>
    <row r="7204">
      <c r="A7204" s="9" t="s">
        <v>234</v>
      </c>
      <c r="B7204" s="18" t="s">
        <v>10876</v>
      </c>
      <c r="C7204" s="9" t="s">
        <v>29767</v>
      </c>
      <c r="D7204" s="91" t="s">
        <v>14884</v>
      </c>
      <c r="E7204" s="91" t="s">
        <v>29768</v>
      </c>
      <c r="F7204" s="91" t="s">
        <v>29686</v>
      </c>
      <c r="G7204" s="91"/>
    </row>
    <row r="7205">
      <c r="A7205" s="9" t="s">
        <v>234</v>
      </c>
      <c r="B7205" s="18" t="s">
        <v>10876</v>
      </c>
      <c r="C7205" s="9" t="s">
        <v>14883</v>
      </c>
      <c r="D7205" s="91" t="s">
        <v>29769</v>
      </c>
      <c r="E7205" s="91" t="s">
        <v>29768</v>
      </c>
      <c r="F7205" s="91" t="s">
        <v>29687</v>
      </c>
      <c r="G7205" s="91"/>
    </row>
    <row r="7206">
      <c r="A7206" s="9" t="s">
        <v>234</v>
      </c>
      <c r="B7206" s="18" t="s">
        <v>10876</v>
      </c>
      <c r="C7206" s="9" t="s">
        <v>29770</v>
      </c>
      <c r="D7206" s="91" t="s">
        <v>29771</v>
      </c>
      <c r="E7206" s="91" t="s">
        <v>14887</v>
      </c>
      <c r="F7206" s="91" t="s">
        <v>29686</v>
      </c>
      <c r="G7206" s="91"/>
    </row>
    <row r="7207">
      <c r="A7207" s="9" t="s">
        <v>234</v>
      </c>
      <c r="B7207" s="18" t="s">
        <v>10876</v>
      </c>
      <c r="C7207" s="9" t="s">
        <v>15711</v>
      </c>
      <c r="D7207" s="91" t="s">
        <v>29772</v>
      </c>
      <c r="E7207" s="91" t="s">
        <v>14887</v>
      </c>
      <c r="F7207" s="91" t="s">
        <v>29686</v>
      </c>
      <c r="G7207" s="91"/>
    </row>
    <row r="7208">
      <c r="A7208" s="9" t="s">
        <v>234</v>
      </c>
      <c r="B7208" s="18" t="s">
        <v>15263</v>
      </c>
      <c r="C7208" s="9" t="s">
        <v>29773</v>
      </c>
      <c r="D7208" s="91" t="s">
        <v>29774</v>
      </c>
      <c r="E7208" s="91"/>
      <c r="F7208" s="91" t="s">
        <v>29720</v>
      </c>
      <c r="G7208" s="91"/>
    </row>
    <row r="7209">
      <c r="A7209" s="9" t="s">
        <v>234</v>
      </c>
      <c r="B7209" s="18" t="s">
        <v>14895</v>
      </c>
      <c r="C7209" s="9" t="s">
        <v>29775</v>
      </c>
      <c r="D7209" s="91" t="s">
        <v>29776</v>
      </c>
      <c r="E7209" s="91"/>
      <c r="F7209" s="91" t="s">
        <v>29720</v>
      </c>
      <c r="G7209" s="91"/>
    </row>
    <row r="7210">
      <c r="A7210" s="9" t="s">
        <v>234</v>
      </c>
      <c r="B7210" s="18" t="s">
        <v>14895</v>
      </c>
      <c r="C7210" s="9" t="s">
        <v>29777</v>
      </c>
      <c r="D7210" s="91" t="s">
        <v>14897</v>
      </c>
      <c r="E7210" s="91"/>
      <c r="F7210" s="91" t="s">
        <v>29720</v>
      </c>
      <c r="G7210" s="91"/>
    </row>
    <row r="7211">
      <c r="A7211" s="9" t="s">
        <v>234</v>
      </c>
      <c r="B7211" s="18" t="s">
        <v>14895</v>
      </c>
      <c r="C7211" s="9" t="s">
        <v>29778</v>
      </c>
      <c r="D7211" s="91" t="s">
        <v>14897</v>
      </c>
      <c r="E7211" s="91"/>
      <c r="F7211" s="91" t="s">
        <v>29720</v>
      </c>
      <c r="G7211" s="91"/>
    </row>
    <row r="7212">
      <c r="A7212" s="67" t="s">
        <v>366</v>
      </c>
    </row>
    <row r="7213">
      <c r="A7213" s="9" t="s">
        <v>1035</v>
      </c>
      <c r="B7213" s="18" t="s">
        <v>5059</v>
      </c>
      <c r="C7213" s="9" t="s">
        <v>29779</v>
      </c>
      <c r="D7213" s="91" t="s">
        <v>29780</v>
      </c>
      <c r="E7213" s="91" t="s">
        <v>14031</v>
      </c>
      <c r="F7213" s="91" t="s">
        <v>29686</v>
      </c>
      <c r="G7213" s="91"/>
    </row>
    <row r="7214">
      <c r="A7214" s="9" t="s">
        <v>368</v>
      </c>
      <c r="B7214" s="18" t="s">
        <v>368</v>
      </c>
      <c r="C7214" s="9"/>
      <c r="D7214" s="9"/>
      <c r="E7214" s="9" t="s">
        <v>29781</v>
      </c>
      <c r="F7214" s="91" t="s">
        <v>29682</v>
      </c>
      <c r="G7214" s="9"/>
    </row>
    <row r="7215">
      <c r="A7215" s="9" t="s">
        <v>368</v>
      </c>
      <c r="B7215" s="18" t="s">
        <v>368</v>
      </c>
      <c r="C7215" s="9"/>
      <c r="D7215" s="9"/>
      <c r="E7215" s="9" t="s">
        <v>29782</v>
      </c>
      <c r="F7215" s="91" t="s">
        <v>29708</v>
      </c>
      <c r="G7215" s="9"/>
    </row>
    <row r="7216">
      <c r="A7216" s="9" t="s">
        <v>368</v>
      </c>
      <c r="B7216" s="18" t="s">
        <v>368</v>
      </c>
      <c r="C7216" s="9"/>
      <c r="D7216" s="9"/>
      <c r="E7216" s="9" t="s">
        <v>29783</v>
      </c>
      <c r="F7216" s="91" t="s">
        <v>29686</v>
      </c>
      <c r="G7216" s="9"/>
    </row>
    <row r="7217">
      <c r="A7217" s="9" t="s">
        <v>368</v>
      </c>
      <c r="B7217" s="18" t="s">
        <v>368</v>
      </c>
      <c r="C7217" s="9"/>
      <c r="D7217" s="9"/>
      <c r="E7217" s="9" t="s">
        <v>29784</v>
      </c>
      <c r="F7217" s="91" t="s">
        <v>29686</v>
      </c>
      <c r="G7217" s="9"/>
    </row>
    <row r="7218">
      <c r="A7218" s="9" t="s">
        <v>368</v>
      </c>
      <c r="B7218" s="18" t="s">
        <v>368</v>
      </c>
      <c r="C7218" s="9"/>
      <c r="D7218" s="9"/>
      <c r="E7218" s="9" t="s">
        <v>29785</v>
      </c>
      <c r="F7218" s="91" t="s">
        <v>29686</v>
      </c>
      <c r="G7218" s="9"/>
    </row>
    <row r="7219">
      <c r="A7219" s="9" t="s">
        <v>368</v>
      </c>
      <c r="B7219" s="18" t="s">
        <v>368</v>
      </c>
      <c r="C7219" s="9"/>
      <c r="D7219" s="9"/>
      <c r="E7219" s="9" t="s">
        <v>29786</v>
      </c>
      <c r="F7219" s="9" t="s">
        <v>29737</v>
      </c>
      <c r="G7219" s="9"/>
    </row>
    <row r="7220">
      <c r="A7220" s="1" t="s">
        <v>29787</v>
      </c>
    </row>
    <row r="7221">
      <c r="A7221" s="67" t="s">
        <v>366</v>
      </c>
    </row>
    <row r="7222">
      <c r="A7222" s="9" t="s">
        <v>388</v>
      </c>
      <c r="B7222" s="18" t="s">
        <v>1006</v>
      </c>
      <c r="C7222" s="9"/>
      <c r="D7222" s="9"/>
      <c r="E7222" s="9"/>
      <c r="F7222" s="9"/>
      <c r="G7222" s="9"/>
    </row>
    <row r="7223">
      <c r="A7223" s="1" t="s">
        <v>29788</v>
      </c>
    </row>
    <row r="7224">
      <c r="A7224" s="9" t="s">
        <v>14142</v>
      </c>
      <c r="B7224" s="31" t="s">
        <v>14143</v>
      </c>
      <c r="C7224" s="9"/>
      <c r="D7224" s="91" t="s">
        <v>1190</v>
      </c>
      <c r="E7224" s="91" t="s">
        <v>14144</v>
      </c>
      <c r="F7224" s="91" t="s">
        <v>29789</v>
      </c>
      <c r="G7224" s="91"/>
    </row>
    <row r="7225">
      <c r="A7225" s="9" t="s">
        <v>10825</v>
      </c>
      <c r="B7225" s="31" t="s">
        <v>10826</v>
      </c>
      <c r="C7225" s="9"/>
      <c r="D7225" s="91" t="s">
        <v>1190</v>
      </c>
      <c r="E7225" s="91" t="s">
        <v>3419</v>
      </c>
      <c r="F7225" s="91" t="s">
        <v>29790</v>
      </c>
      <c r="G7225" s="91"/>
    </row>
    <row r="7226">
      <c r="A7226" s="9" t="s">
        <v>10828</v>
      </c>
      <c r="B7226" s="31" t="s">
        <v>10829</v>
      </c>
      <c r="C7226" s="9" t="s">
        <v>29791</v>
      </c>
      <c r="D7226" s="91" t="s">
        <v>29792</v>
      </c>
      <c r="E7226" s="91"/>
      <c r="F7226" s="91" t="s">
        <v>29793</v>
      </c>
      <c r="G7226" s="91"/>
    </row>
    <row r="7227">
      <c r="A7227" s="9" t="s">
        <v>10828</v>
      </c>
      <c r="B7227" s="31" t="s">
        <v>10829</v>
      </c>
      <c r="C7227" s="9" t="s">
        <v>29794</v>
      </c>
      <c r="D7227" s="91" t="s">
        <v>29792</v>
      </c>
      <c r="E7227" s="91"/>
      <c r="F7227" s="91" t="s">
        <v>29793</v>
      </c>
      <c r="G7227" s="91"/>
    </row>
    <row r="7228">
      <c r="A7228" s="9" t="s">
        <v>10828</v>
      </c>
      <c r="B7228" s="31" t="s">
        <v>10829</v>
      </c>
      <c r="C7228" s="9" t="s">
        <v>29795</v>
      </c>
      <c r="D7228" s="91" t="s">
        <v>29796</v>
      </c>
      <c r="E7228" s="91"/>
      <c r="F7228" s="91" t="s">
        <v>29793</v>
      </c>
      <c r="G7228" s="91"/>
    </row>
    <row r="7229">
      <c r="A7229" s="9" t="s">
        <v>10828</v>
      </c>
      <c r="B7229" s="31" t="s">
        <v>10829</v>
      </c>
      <c r="C7229" s="9" t="s">
        <v>29797</v>
      </c>
      <c r="D7229" s="91" t="s">
        <v>29796</v>
      </c>
      <c r="E7229" s="91"/>
      <c r="F7229" s="91" t="s">
        <v>29793</v>
      </c>
      <c r="G7229" s="91"/>
    </row>
    <row r="7230">
      <c r="A7230" s="9" t="s">
        <v>10828</v>
      </c>
      <c r="B7230" s="31" t="s">
        <v>10829</v>
      </c>
      <c r="C7230" s="9" t="s">
        <v>29798</v>
      </c>
      <c r="D7230" s="91" t="s">
        <v>29367</v>
      </c>
      <c r="E7230" s="91" t="s">
        <v>29799</v>
      </c>
      <c r="F7230" s="91" t="s">
        <v>29800</v>
      </c>
      <c r="G7230" s="91"/>
    </row>
    <row r="7231">
      <c r="A7231" s="9" t="s">
        <v>10828</v>
      </c>
      <c r="B7231" s="31" t="s">
        <v>10829</v>
      </c>
      <c r="C7231" s="9" t="s">
        <v>29801</v>
      </c>
      <c r="D7231" s="91" t="s">
        <v>29367</v>
      </c>
      <c r="E7231" s="91" t="s">
        <v>29802</v>
      </c>
      <c r="F7231" s="91" t="s">
        <v>29800</v>
      </c>
      <c r="G7231" s="91"/>
    </row>
    <row r="7232">
      <c r="A7232" s="9" t="s">
        <v>10828</v>
      </c>
      <c r="B7232" s="31" t="s">
        <v>10829</v>
      </c>
      <c r="C7232" s="9" t="s">
        <v>29803</v>
      </c>
      <c r="D7232" s="91" t="s">
        <v>29367</v>
      </c>
      <c r="E7232" s="91"/>
      <c r="F7232" s="91" t="s">
        <v>29793</v>
      </c>
      <c r="G7232" s="91"/>
    </row>
    <row r="7233">
      <c r="A7233" s="9" t="s">
        <v>10828</v>
      </c>
      <c r="B7233" s="31" t="s">
        <v>10829</v>
      </c>
      <c r="C7233" s="9" t="s">
        <v>29804</v>
      </c>
      <c r="D7233" s="91" t="s">
        <v>29805</v>
      </c>
      <c r="E7233" s="91"/>
      <c r="F7233" s="91" t="s">
        <v>29793</v>
      </c>
      <c r="G7233" s="91"/>
    </row>
    <row r="7234">
      <c r="A7234" s="9" t="s">
        <v>10828</v>
      </c>
      <c r="B7234" s="31" t="s">
        <v>10829</v>
      </c>
      <c r="C7234" s="9" t="s">
        <v>29806</v>
      </c>
      <c r="D7234" s="91" t="s">
        <v>29807</v>
      </c>
      <c r="E7234" s="91" t="s">
        <v>29808</v>
      </c>
      <c r="F7234" s="91" t="s">
        <v>29800</v>
      </c>
      <c r="G7234" s="91"/>
    </row>
    <row r="7235">
      <c r="A7235" s="9" t="s">
        <v>316</v>
      </c>
      <c r="B7235" s="31" t="s">
        <v>6023</v>
      </c>
      <c r="C7235" s="9" t="s">
        <v>29809</v>
      </c>
      <c r="D7235" s="91" t="s">
        <v>12120</v>
      </c>
      <c r="E7235" s="91" t="s">
        <v>13518</v>
      </c>
      <c r="F7235" s="91" t="s">
        <v>29810</v>
      </c>
      <c r="G7235" s="91"/>
    </row>
    <row r="7236">
      <c r="A7236" s="14" t="s">
        <v>326</v>
      </c>
      <c r="B7236" s="31" t="s">
        <v>28697</v>
      </c>
      <c r="C7236" s="9" t="s">
        <v>29811</v>
      </c>
      <c r="D7236" s="91" t="s">
        <v>29812</v>
      </c>
      <c r="E7236" s="91" t="s">
        <v>29813</v>
      </c>
      <c r="F7236" s="91" t="s">
        <v>29814</v>
      </c>
      <c r="G7236" s="91"/>
    </row>
    <row r="7237">
      <c r="A7237" s="9" t="s">
        <v>326</v>
      </c>
      <c r="B7237" s="18" t="s">
        <v>658</v>
      </c>
      <c r="C7237" s="9" t="s">
        <v>1237</v>
      </c>
      <c r="D7237" s="91" t="s">
        <v>1238</v>
      </c>
      <c r="E7237" s="91"/>
      <c r="F7237" s="91" t="s">
        <v>29815</v>
      </c>
      <c r="G7237" s="91"/>
    </row>
    <row r="7238">
      <c r="A7238" s="9" t="s">
        <v>326</v>
      </c>
      <c r="B7238" s="18" t="s">
        <v>658</v>
      </c>
      <c r="C7238" s="9" t="s">
        <v>872</v>
      </c>
      <c r="D7238" s="91" t="s">
        <v>660</v>
      </c>
      <c r="E7238" s="91"/>
      <c r="F7238" s="91" t="s">
        <v>29816</v>
      </c>
      <c r="G7238" s="91"/>
    </row>
    <row r="7239">
      <c r="A7239" s="9" t="s">
        <v>5016</v>
      </c>
      <c r="B7239" s="31" t="s">
        <v>13374</v>
      </c>
      <c r="C7239" s="9" t="s">
        <v>13379</v>
      </c>
      <c r="D7239" s="91" t="s">
        <v>29817</v>
      </c>
      <c r="E7239" s="91" t="s">
        <v>29818</v>
      </c>
      <c r="F7239" s="91" t="s">
        <v>29810</v>
      </c>
      <c r="G7239" s="91"/>
    </row>
    <row r="7240">
      <c r="A7240" s="84" t="s">
        <v>678</v>
      </c>
      <c r="B7240" s="189" t="s">
        <v>7415</v>
      </c>
      <c r="C7240" s="84" t="s">
        <v>27561</v>
      </c>
      <c r="D7240" s="43" t="s">
        <v>29819</v>
      </c>
      <c r="E7240" s="91"/>
      <c r="F7240" s="91" t="s">
        <v>29820</v>
      </c>
      <c r="G7240" s="91"/>
    </row>
    <row r="7241">
      <c r="A7241" s="9" t="s">
        <v>687</v>
      </c>
      <c r="B7241" s="18" t="s">
        <v>1638</v>
      </c>
      <c r="C7241" s="9" t="s">
        <v>23382</v>
      </c>
      <c r="D7241" s="91" t="s">
        <v>29821</v>
      </c>
      <c r="E7241" s="91"/>
      <c r="F7241" s="91" t="s">
        <v>29822</v>
      </c>
      <c r="G7241" s="91"/>
    </row>
    <row r="7242">
      <c r="A7242" s="9" t="s">
        <v>12769</v>
      </c>
      <c r="B7242" s="18" t="s">
        <v>12770</v>
      </c>
      <c r="C7242" s="9" t="s">
        <v>29823</v>
      </c>
      <c r="D7242" s="91" t="s">
        <v>13515</v>
      </c>
      <c r="E7242" s="91" t="s">
        <v>29824</v>
      </c>
      <c r="F7242" s="155" t="s">
        <v>152</v>
      </c>
      <c r="G7242" s="91"/>
    </row>
    <row r="7243">
      <c r="A7243" s="9" t="s">
        <v>12769</v>
      </c>
      <c r="B7243" s="18" t="s">
        <v>12770</v>
      </c>
      <c r="C7243" s="9" t="s">
        <v>29825</v>
      </c>
      <c r="D7243" s="91" t="s">
        <v>15290</v>
      </c>
      <c r="E7243" s="91" t="s">
        <v>29826</v>
      </c>
      <c r="F7243" s="91" t="s">
        <v>29827</v>
      </c>
      <c r="G7243" s="91"/>
    </row>
    <row r="7244">
      <c r="A7244" s="9" t="s">
        <v>12769</v>
      </c>
      <c r="B7244" s="18" t="s">
        <v>12770</v>
      </c>
      <c r="C7244" s="9" t="s">
        <v>29828</v>
      </c>
      <c r="D7244" s="91" t="s">
        <v>13376</v>
      </c>
      <c r="E7244" s="91" t="s">
        <v>29829</v>
      </c>
      <c r="F7244" s="91" t="s">
        <v>29810</v>
      </c>
      <c r="G7244" s="91"/>
    </row>
    <row r="7245">
      <c r="A7245" s="9" t="s">
        <v>12769</v>
      </c>
      <c r="B7245" s="18" t="s">
        <v>12770</v>
      </c>
      <c r="C7245" s="9" t="s">
        <v>29828</v>
      </c>
      <c r="D7245" s="91" t="s">
        <v>29684</v>
      </c>
      <c r="E7245" s="91" t="s">
        <v>29830</v>
      </c>
      <c r="F7245" s="91" t="s">
        <v>29810</v>
      </c>
      <c r="G7245" s="91"/>
    </row>
    <row r="7246">
      <c r="A7246" s="9" t="s">
        <v>988</v>
      </c>
      <c r="B7246" s="18" t="s">
        <v>6147</v>
      </c>
      <c r="C7246" s="9" t="s">
        <v>13849</v>
      </c>
      <c r="D7246" s="89" t="s">
        <v>13850</v>
      </c>
      <c r="E7246" s="9" t="s">
        <v>13851</v>
      </c>
      <c r="F7246" s="91" t="s">
        <v>29831</v>
      </c>
      <c r="G7246" s="91"/>
    </row>
    <row r="7247">
      <c r="A7247" s="9" t="s">
        <v>388</v>
      </c>
      <c r="B7247" s="18" t="s">
        <v>5355</v>
      </c>
      <c r="C7247" s="9" t="s">
        <v>29832</v>
      </c>
      <c r="D7247" s="91" t="s">
        <v>29833</v>
      </c>
      <c r="E7247" s="91"/>
      <c r="F7247" s="91" t="s">
        <v>29834</v>
      </c>
      <c r="G7247" s="91"/>
    </row>
    <row r="7248">
      <c r="A7248" s="9" t="s">
        <v>388</v>
      </c>
      <c r="B7248" s="18" t="s">
        <v>5355</v>
      </c>
      <c r="C7248" s="9" t="s">
        <v>29835</v>
      </c>
      <c r="D7248" s="91" t="s">
        <v>29836</v>
      </c>
      <c r="E7248" s="91"/>
      <c r="F7248" s="91" t="s">
        <v>29837</v>
      </c>
      <c r="G7248" s="91"/>
    </row>
    <row r="7249">
      <c r="A7249" s="9" t="s">
        <v>388</v>
      </c>
      <c r="B7249" s="18" t="s">
        <v>5355</v>
      </c>
      <c r="C7249" s="9" t="s">
        <v>29835</v>
      </c>
      <c r="D7249" s="91" t="s">
        <v>29838</v>
      </c>
      <c r="E7249" s="91"/>
      <c r="F7249" s="91" t="s">
        <v>29837</v>
      </c>
      <c r="G7249" s="91"/>
    </row>
    <row r="7250">
      <c r="A7250" s="9" t="s">
        <v>388</v>
      </c>
      <c r="B7250" s="18" t="s">
        <v>5355</v>
      </c>
      <c r="C7250" s="9" t="s">
        <v>29839</v>
      </c>
      <c r="D7250" s="91" t="s">
        <v>29840</v>
      </c>
      <c r="E7250" s="91"/>
      <c r="F7250" s="91" t="s">
        <v>29793</v>
      </c>
      <c r="G7250" s="91"/>
    </row>
    <row r="7251">
      <c r="A7251" s="9" t="s">
        <v>388</v>
      </c>
      <c r="B7251" s="18" t="s">
        <v>5355</v>
      </c>
      <c r="C7251" s="9" t="s">
        <v>29841</v>
      </c>
      <c r="D7251" s="91" t="s">
        <v>29842</v>
      </c>
      <c r="E7251" s="91"/>
      <c r="F7251" s="91" t="s">
        <v>29837</v>
      </c>
      <c r="G7251" s="91"/>
    </row>
    <row r="7252">
      <c r="A7252" s="9" t="s">
        <v>388</v>
      </c>
      <c r="B7252" s="18" t="s">
        <v>5355</v>
      </c>
      <c r="C7252" s="9" t="s">
        <v>29843</v>
      </c>
      <c r="D7252" s="91" t="s">
        <v>29844</v>
      </c>
      <c r="E7252" s="91"/>
      <c r="F7252" s="91" t="s">
        <v>29793</v>
      </c>
      <c r="G7252" s="91"/>
    </row>
    <row r="7253">
      <c r="A7253" s="9" t="s">
        <v>388</v>
      </c>
      <c r="B7253" s="18" t="s">
        <v>4774</v>
      </c>
      <c r="C7253" s="9" t="s">
        <v>11363</v>
      </c>
      <c r="D7253" s="91" t="s">
        <v>11364</v>
      </c>
      <c r="E7253" s="91"/>
      <c r="F7253" s="91" t="s">
        <v>29845</v>
      </c>
      <c r="G7253" s="91"/>
    </row>
    <row r="7254">
      <c r="A7254" s="9" t="s">
        <v>388</v>
      </c>
      <c r="B7254" s="18" t="s">
        <v>1347</v>
      </c>
      <c r="C7254" s="9" t="s">
        <v>7475</v>
      </c>
      <c r="D7254" s="91" t="s">
        <v>7476</v>
      </c>
      <c r="E7254" s="91"/>
      <c r="F7254" s="91" t="s">
        <v>29846</v>
      </c>
      <c r="G7254" s="91"/>
    </row>
    <row r="7255">
      <c r="A7255" s="9" t="s">
        <v>388</v>
      </c>
      <c r="B7255" s="18" t="s">
        <v>1347</v>
      </c>
      <c r="C7255" s="9" t="s">
        <v>1348</v>
      </c>
      <c r="D7255" s="91" t="s">
        <v>18695</v>
      </c>
      <c r="E7255" s="91"/>
      <c r="F7255" s="91" t="s">
        <v>29814</v>
      </c>
      <c r="G7255" s="91"/>
    </row>
    <row r="7256">
      <c r="A7256" s="9" t="s">
        <v>388</v>
      </c>
      <c r="B7256" s="18" t="s">
        <v>1010</v>
      </c>
      <c r="C7256" s="9" t="s">
        <v>29847</v>
      </c>
      <c r="D7256" s="91" t="s">
        <v>29848</v>
      </c>
      <c r="E7256" s="91"/>
      <c r="F7256" s="91" t="s">
        <v>29810</v>
      </c>
      <c r="G7256" s="91"/>
    </row>
    <row r="7257">
      <c r="A7257" s="9" t="s">
        <v>388</v>
      </c>
      <c r="B7257" s="18" t="s">
        <v>1010</v>
      </c>
      <c r="C7257" s="9" t="s">
        <v>9885</v>
      </c>
      <c r="D7257" s="91" t="s">
        <v>9886</v>
      </c>
      <c r="E7257" s="91"/>
      <c r="F7257" s="91" t="s">
        <v>29814</v>
      </c>
      <c r="G7257" s="91"/>
    </row>
    <row r="7258">
      <c r="A7258" s="9" t="s">
        <v>388</v>
      </c>
      <c r="B7258" s="18" t="s">
        <v>1010</v>
      </c>
      <c r="C7258" s="9" t="s">
        <v>1655</v>
      </c>
      <c r="D7258" s="91" t="s">
        <v>29849</v>
      </c>
      <c r="E7258" s="91"/>
      <c r="F7258" s="91" t="s">
        <v>29850</v>
      </c>
      <c r="G7258" s="91"/>
    </row>
    <row r="7259">
      <c r="A7259" s="9" t="s">
        <v>388</v>
      </c>
      <c r="B7259" s="18" t="s">
        <v>1010</v>
      </c>
      <c r="C7259" s="9" t="s">
        <v>1655</v>
      </c>
      <c r="D7259" s="91" t="s">
        <v>11379</v>
      </c>
      <c r="E7259" s="91"/>
      <c r="F7259" s="91" t="s">
        <v>29851</v>
      </c>
      <c r="G7259" s="91"/>
    </row>
    <row r="7260">
      <c r="A7260" s="9" t="s">
        <v>388</v>
      </c>
      <c r="B7260" s="18" t="s">
        <v>1010</v>
      </c>
      <c r="C7260" s="9" t="s">
        <v>1655</v>
      </c>
      <c r="D7260" s="91" t="s">
        <v>29852</v>
      </c>
      <c r="E7260" s="91"/>
      <c r="F7260" s="91" t="s">
        <v>29853</v>
      </c>
      <c r="G7260" s="91"/>
    </row>
    <row r="7261">
      <c r="A7261" s="9" t="s">
        <v>388</v>
      </c>
      <c r="B7261" s="18" t="s">
        <v>1010</v>
      </c>
      <c r="C7261" s="9" t="s">
        <v>1655</v>
      </c>
      <c r="D7261" s="91" t="s">
        <v>368</v>
      </c>
      <c r="E7261" s="91" t="s">
        <v>232</v>
      </c>
      <c r="F7261" s="91" t="s">
        <v>29854</v>
      </c>
      <c r="G7261" s="91"/>
    </row>
    <row r="7262">
      <c r="A7262" s="9" t="s">
        <v>388</v>
      </c>
      <c r="B7262" s="18" t="s">
        <v>1010</v>
      </c>
      <c r="C7262" s="9" t="s">
        <v>2149</v>
      </c>
      <c r="D7262" s="91" t="s">
        <v>29855</v>
      </c>
      <c r="E7262" s="91"/>
      <c r="F7262" s="91" t="s">
        <v>29856</v>
      </c>
      <c r="G7262" s="91"/>
    </row>
    <row r="7263">
      <c r="A7263" s="9" t="s">
        <v>388</v>
      </c>
      <c r="B7263" s="18" t="s">
        <v>1010</v>
      </c>
      <c r="C7263" s="9" t="s">
        <v>11406</v>
      </c>
      <c r="D7263" s="91" t="s">
        <v>4704</v>
      </c>
      <c r="E7263" s="91"/>
      <c r="F7263" s="91" t="s">
        <v>29857</v>
      </c>
      <c r="G7263" s="91"/>
    </row>
    <row r="7264">
      <c r="A7264" s="9" t="s">
        <v>388</v>
      </c>
      <c r="B7264" s="18" t="s">
        <v>1010</v>
      </c>
      <c r="C7264" s="9" t="s">
        <v>2159</v>
      </c>
      <c r="D7264" s="91" t="s">
        <v>21376</v>
      </c>
      <c r="E7264" s="91"/>
      <c r="F7264" s="91" t="s">
        <v>29851</v>
      </c>
      <c r="G7264" s="91"/>
    </row>
    <row r="7265">
      <c r="A7265" s="9" t="s">
        <v>388</v>
      </c>
      <c r="B7265" s="18" t="s">
        <v>1010</v>
      </c>
      <c r="C7265" s="9" t="s">
        <v>2164</v>
      </c>
      <c r="D7265" s="91" t="s">
        <v>2844</v>
      </c>
      <c r="E7265" s="91"/>
      <c r="F7265" s="91" t="s">
        <v>29814</v>
      </c>
      <c r="G7265" s="91"/>
    </row>
    <row r="7266">
      <c r="A7266" s="9" t="s">
        <v>388</v>
      </c>
      <c r="B7266" s="18" t="s">
        <v>1010</v>
      </c>
      <c r="C7266" s="9" t="s">
        <v>2167</v>
      </c>
      <c r="D7266" s="91" t="s">
        <v>5378</v>
      </c>
      <c r="E7266" s="91"/>
      <c r="F7266" s="91" t="s">
        <v>29834</v>
      </c>
      <c r="G7266" s="91"/>
    </row>
    <row r="7267">
      <c r="A7267" s="9" t="s">
        <v>388</v>
      </c>
      <c r="B7267" s="18" t="s">
        <v>1010</v>
      </c>
      <c r="C7267" s="9" t="s">
        <v>2172</v>
      </c>
      <c r="D7267" s="91" t="s">
        <v>7529</v>
      </c>
      <c r="E7267" s="91"/>
      <c r="F7267" s="91" t="s">
        <v>29846</v>
      </c>
      <c r="G7267" s="91"/>
    </row>
    <row r="7268">
      <c r="A7268" s="9" t="s">
        <v>388</v>
      </c>
      <c r="B7268" s="18" t="s">
        <v>1010</v>
      </c>
      <c r="C7268" s="9" t="s">
        <v>2177</v>
      </c>
      <c r="D7268" s="91" t="s">
        <v>10102</v>
      </c>
      <c r="E7268" s="91"/>
      <c r="F7268" s="91" t="s">
        <v>29851</v>
      </c>
      <c r="G7268" s="91"/>
    </row>
    <row r="7269">
      <c r="A7269" s="9" t="s">
        <v>388</v>
      </c>
      <c r="B7269" s="18" t="s">
        <v>1010</v>
      </c>
      <c r="C7269" s="9" t="s">
        <v>2177</v>
      </c>
      <c r="D7269" s="91" t="s">
        <v>29858</v>
      </c>
      <c r="E7269" s="91"/>
      <c r="F7269" s="91" t="s">
        <v>29846</v>
      </c>
      <c r="G7269" s="91"/>
    </row>
    <row r="7270">
      <c r="A7270" s="13" t="s">
        <v>388</v>
      </c>
      <c r="B7270" s="189" t="s">
        <v>1010</v>
      </c>
      <c r="C7270" s="14" t="s">
        <v>2180</v>
      </c>
      <c r="D7270" s="43" t="s">
        <v>2181</v>
      </c>
      <c r="E7270" s="84"/>
      <c r="F7270" s="43" t="s">
        <v>29859</v>
      </c>
      <c r="G7270" s="43"/>
    </row>
    <row r="7271">
      <c r="A7271" s="13" t="s">
        <v>388</v>
      </c>
      <c r="B7271" s="189" t="s">
        <v>1010</v>
      </c>
      <c r="C7271" s="14" t="s">
        <v>29860</v>
      </c>
      <c r="D7271" s="84" t="s">
        <v>29861</v>
      </c>
      <c r="E7271" s="84"/>
      <c r="F7271" s="91" t="s">
        <v>29846</v>
      </c>
      <c r="G7271" s="84"/>
    </row>
    <row r="7272">
      <c r="A7272" s="13" t="s">
        <v>388</v>
      </c>
      <c r="B7272" s="189" t="s">
        <v>1010</v>
      </c>
      <c r="C7272" s="14" t="s">
        <v>2189</v>
      </c>
      <c r="D7272" s="43" t="s">
        <v>12483</v>
      </c>
      <c r="E7272" s="43"/>
      <c r="F7272" s="91" t="s">
        <v>29834</v>
      </c>
      <c r="G7272" s="43"/>
    </row>
    <row r="7273">
      <c r="A7273" s="13" t="s">
        <v>388</v>
      </c>
      <c r="B7273" s="189" t="s">
        <v>1010</v>
      </c>
      <c r="C7273" s="14" t="s">
        <v>2199</v>
      </c>
      <c r="D7273" s="43" t="s">
        <v>14803</v>
      </c>
      <c r="E7273" s="43"/>
      <c r="F7273" s="43" t="s">
        <v>29862</v>
      </c>
      <c r="G7273" s="43"/>
    </row>
    <row r="7274">
      <c r="A7274" s="13" t="s">
        <v>388</v>
      </c>
      <c r="B7274" s="189" t="s">
        <v>1010</v>
      </c>
      <c r="C7274" s="14" t="s">
        <v>10865</v>
      </c>
      <c r="D7274" s="43" t="s">
        <v>368</v>
      </c>
      <c r="E7274" s="43"/>
      <c r="F7274" s="43" t="s">
        <v>29822</v>
      </c>
      <c r="G7274" s="43"/>
    </row>
    <row r="7275">
      <c r="A7275" s="13" t="s">
        <v>388</v>
      </c>
      <c r="B7275" s="189" t="s">
        <v>1010</v>
      </c>
      <c r="C7275" s="14" t="s">
        <v>2227</v>
      </c>
      <c r="D7275" s="43" t="s">
        <v>1721</v>
      </c>
      <c r="E7275" s="43" t="s">
        <v>4695</v>
      </c>
      <c r="F7275" s="43" t="s">
        <v>29863</v>
      </c>
      <c r="G7275" s="43"/>
    </row>
    <row r="7276">
      <c r="A7276" s="13" t="s">
        <v>388</v>
      </c>
      <c r="B7276" s="189" t="s">
        <v>1010</v>
      </c>
      <c r="C7276" s="14" t="s">
        <v>7543</v>
      </c>
      <c r="D7276" s="43" t="s">
        <v>368</v>
      </c>
      <c r="E7276" s="43" t="s">
        <v>4695</v>
      </c>
      <c r="F7276" s="43" t="s">
        <v>29864</v>
      </c>
      <c r="G7276" s="43"/>
    </row>
    <row r="7277">
      <c r="A7277" s="13" t="s">
        <v>388</v>
      </c>
      <c r="B7277" s="189" t="s">
        <v>1010</v>
      </c>
      <c r="C7277" s="14" t="s">
        <v>2236</v>
      </c>
      <c r="D7277" s="43" t="s">
        <v>29865</v>
      </c>
      <c r="E7277" s="43" t="s">
        <v>29866</v>
      </c>
      <c r="F7277" s="91" t="s">
        <v>29867</v>
      </c>
      <c r="G7277" s="43"/>
    </row>
    <row r="7278">
      <c r="A7278" s="13" t="s">
        <v>388</v>
      </c>
      <c r="B7278" s="31" t="s">
        <v>1006</v>
      </c>
      <c r="C7278" s="14" t="s">
        <v>2125</v>
      </c>
      <c r="D7278" s="43" t="s">
        <v>2830</v>
      </c>
      <c r="E7278" s="43"/>
      <c r="F7278" s="43" t="s">
        <v>29868</v>
      </c>
      <c r="G7278" s="43"/>
    </row>
    <row r="7279">
      <c r="A7279" s="13" t="s">
        <v>388</v>
      </c>
      <c r="B7279" s="31" t="s">
        <v>1392</v>
      </c>
      <c r="C7279" s="9" t="s">
        <v>10277</v>
      </c>
      <c r="D7279" s="89" t="s">
        <v>2243</v>
      </c>
      <c r="E7279" s="43"/>
      <c r="F7279" s="43" t="s">
        <v>29869</v>
      </c>
      <c r="G7279" s="43"/>
    </row>
    <row r="7280">
      <c r="A7280" s="13" t="s">
        <v>388</v>
      </c>
      <c r="B7280" s="31" t="s">
        <v>1392</v>
      </c>
      <c r="C7280" s="9" t="s">
        <v>10443</v>
      </c>
      <c r="D7280" s="89" t="s">
        <v>1727</v>
      </c>
      <c r="E7280" s="43"/>
      <c r="F7280" s="661" t="s">
        <v>152</v>
      </c>
      <c r="G7280" s="43"/>
    </row>
    <row r="7281">
      <c r="A7281" s="9" t="s">
        <v>1035</v>
      </c>
      <c r="B7281" s="18" t="s">
        <v>4976</v>
      </c>
      <c r="C7281" s="9" t="s">
        <v>14850</v>
      </c>
      <c r="D7281" s="91" t="s">
        <v>29870</v>
      </c>
      <c r="E7281" s="91"/>
      <c r="F7281" s="91" t="s">
        <v>29871</v>
      </c>
      <c r="G7281" s="91"/>
    </row>
    <row r="7282">
      <c r="A7282" s="9" t="s">
        <v>1035</v>
      </c>
      <c r="B7282" s="18" t="s">
        <v>13699</v>
      </c>
      <c r="C7282" s="9" t="s">
        <v>29872</v>
      </c>
      <c r="D7282" s="91" t="s">
        <v>14858</v>
      </c>
      <c r="E7282" s="91"/>
      <c r="F7282" s="91" t="s">
        <v>29871</v>
      </c>
      <c r="G7282" s="91"/>
    </row>
    <row r="7283">
      <c r="A7283" s="9" t="s">
        <v>1035</v>
      </c>
      <c r="B7283" s="18" t="s">
        <v>13699</v>
      </c>
      <c r="C7283" s="9" t="s">
        <v>29873</v>
      </c>
      <c r="D7283" s="91" t="s">
        <v>29874</v>
      </c>
      <c r="E7283" s="91"/>
      <c r="F7283" s="91" t="s">
        <v>29846</v>
      </c>
      <c r="G7283" s="91"/>
    </row>
    <row r="7284">
      <c r="A7284" s="9" t="s">
        <v>1035</v>
      </c>
      <c r="B7284" s="18" t="s">
        <v>13699</v>
      </c>
      <c r="C7284" s="9" t="s">
        <v>29875</v>
      </c>
      <c r="D7284" s="91" t="s">
        <v>25184</v>
      </c>
      <c r="E7284" s="91"/>
      <c r="F7284" s="91" t="s">
        <v>29846</v>
      </c>
      <c r="G7284" s="91"/>
    </row>
    <row r="7285">
      <c r="A7285" s="9" t="s">
        <v>1035</v>
      </c>
      <c r="B7285" s="18" t="s">
        <v>13699</v>
      </c>
      <c r="C7285" s="9" t="s">
        <v>13743</v>
      </c>
      <c r="D7285" s="91" t="s">
        <v>25993</v>
      </c>
      <c r="E7285" s="91"/>
      <c r="F7285" s="91" t="s">
        <v>29862</v>
      </c>
      <c r="G7285" s="91"/>
    </row>
    <row r="7286">
      <c r="A7286" s="9" t="s">
        <v>1035</v>
      </c>
      <c r="B7286" s="18" t="s">
        <v>13699</v>
      </c>
      <c r="C7286" s="9" t="s">
        <v>29876</v>
      </c>
      <c r="D7286" s="91" t="s">
        <v>25993</v>
      </c>
      <c r="E7286" s="91"/>
      <c r="F7286" s="91" t="s">
        <v>29862</v>
      </c>
      <c r="G7286" s="91"/>
    </row>
    <row r="7287">
      <c r="A7287" s="9" t="s">
        <v>1035</v>
      </c>
      <c r="B7287" s="18" t="s">
        <v>13699</v>
      </c>
      <c r="C7287" s="9" t="s">
        <v>14862</v>
      </c>
      <c r="D7287" s="91" t="s">
        <v>14863</v>
      </c>
      <c r="E7287" s="91"/>
      <c r="F7287" s="91" t="s">
        <v>29834</v>
      </c>
      <c r="G7287" s="91"/>
    </row>
    <row r="7288">
      <c r="A7288" s="9" t="s">
        <v>1035</v>
      </c>
      <c r="B7288" s="18" t="s">
        <v>13699</v>
      </c>
      <c r="C7288" s="9" t="s">
        <v>29877</v>
      </c>
      <c r="D7288" s="91" t="s">
        <v>15098</v>
      </c>
      <c r="E7288" s="91"/>
      <c r="F7288" s="91" t="s">
        <v>29878</v>
      </c>
      <c r="G7288" s="91"/>
    </row>
    <row r="7289">
      <c r="A7289" s="9" t="s">
        <v>234</v>
      </c>
      <c r="B7289" s="18" t="s">
        <v>4413</v>
      </c>
      <c r="C7289" s="9" t="s">
        <v>22758</v>
      </c>
      <c r="D7289" s="91" t="s">
        <v>29879</v>
      </c>
      <c r="E7289" s="91"/>
      <c r="F7289" s="91" t="s">
        <v>29810</v>
      </c>
      <c r="G7289" s="91"/>
    </row>
    <row r="7290">
      <c r="A7290" s="9" t="s">
        <v>234</v>
      </c>
      <c r="B7290" s="18" t="s">
        <v>4413</v>
      </c>
      <c r="C7290" s="9" t="s">
        <v>29880</v>
      </c>
      <c r="D7290" s="91" t="s">
        <v>13656</v>
      </c>
      <c r="E7290" s="91"/>
      <c r="F7290" s="91" t="s">
        <v>29810</v>
      </c>
      <c r="G7290" s="91"/>
    </row>
    <row r="7291">
      <c r="A7291" s="9" t="s">
        <v>234</v>
      </c>
      <c r="B7291" s="18" t="s">
        <v>14062</v>
      </c>
      <c r="C7291" s="91" t="s">
        <v>18027</v>
      </c>
      <c r="D7291" s="91" t="s">
        <v>18028</v>
      </c>
      <c r="E7291" s="91"/>
      <c r="F7291" s="91" t="s">
        <v>29790</v>
      </c>
      <c r="G7291" s="91"/>
    </row>
    <row r="7292">
      <c r="A7292" s="67" t="s">
        <v>366</v>
      </c>
    </row>
    <row r="7293">
      <c r="A7293" s="9" t="s">
        <v>326</v>
      </c>
      <c r="B7293" s="18" t="s">
        <v>864</v>
      </c>
      <c r="C7293" s="9"/>
      <c r="D7293" s="91"/>
      <c r="E7293" s="91" t="s">
        <v>232</v>
      </c>
      <c r="F7293" s="91" t="s">
        <v>29881</v>
      </c>
      <c r="G7293" s="91"/>
    </row>
    <row r="7294">
      <c r="A7294" s="9" t="s">
        <v>326</v>
      </c>
      <c r="B7294" s="18" t="s">
        <v>658</v>
      </c>
      <c r="C7294" s="9"/>
      <c r="D7294" s="91"/>
      <c r="E7294" s="91" t="s">
        <v>5276</v>
      </c>
      <c r="F7294" s="91" t="s">
        <v>29882</v>
      </c>
      <c r="G7294" s="91"/>
    </row>
    <row r="7295">
      <c r="A7295" s="9" t="s">
        <v>4808</v>
      </c>
      <c r="B7295" s="18" t="s">
        <v>27882</v>
      </c>
      <c r="C7295" s="9"/>
      <c r="D7295" s="91"/>
      <c r="E7295" s="91" t="s">
        <v>8178</v>
      </c>
      <c r="F7295" s="91" t="s">
        <v>29883</v>
      </c>
      <c r="G7295" s="91"/>
    </row>
    <row r="7296">
      <c r="A7296" s="9" t="s">
        <v>388</v>
      </c>
      <c r="B7296" s="18" t="s">
        <v>5355</v>
      </c>
      <c r="C7296" s="9"/>
      <c r="D7296" s="91"/>
      <c r="E7296" s="91" t="s">
        <v>29884</v>
      </c>
      <c r="F7296" s="91" t="s">
        <v>29837</v>
      </c>
      <c r="G7296" s="91"/>
    </row>
    <row r="7297">
      <c r="A7297" s="9" t="s">
        <v>388</v>
      </c>
      <c r="B7297" s="18" t="s">
        <v>4774</v>
      </c>
      <c r="C7297" s="9"/>
      <c r="D7297" s="91"/>
      <c r="E7297" s="91" t="s">
        <v>29885</v>
      </c>
      <c r="F7297" s="91" t="s">
        <v>29886</v>
      </c>
      <c r="G7297" s="91"/>
    </row>
    <row r="7298">
      <c r="A7298" s="9" t="s">
        <v>388</v>
      </c>
      <c r="B7298" s="18" t="s">
        <v>4774</v>
      </c>
      <c r="C7298" s="9"/>
      <c r="D7298" s="91"/>
      <c r="E7298" s="91" t="s">
        <v>29885</v>
      </c>
      <c r="F7298" s="91" t="s">
        <v>29887</v>
      </c>
      <c r="G7298" s="91"/>
    </row>
    <row r="7299">
      <c r="A7299" s="13" t="s">
        <v>388</v>
      </c>
      <c r="B7299" s="31" t="s">
        <v>1006</v>
      </c>
      <c r="C7299" s="84"/>
      <c r="D7299" s="84"/>
      <c r="E7299" s="43" t="s">
        <v>7227</v>
      </c>
      <c r="F7299" s="43" t="s">
        <v>29888</v>
      </c>
      <c r="G7299" s="43"/>
    </row>
    <row r="7300">
      <c r="A7300" s="13" t="s">
        <v>388</v>
      </c>
      <c r="B7300" s="189" t="s">
        <v>1010</v>
      </c>
      <c r="C7300" s="14"/>
      <c r="D7300" s="84"/>
      <c r="E7300" s="43" t="s">
        <v>14031</v>
      </c>
      <c r="F7300" s="43" t="s">
        <v>29889</v>
      </c>
      <c r="G7300" s="43"/>
    </row>
    <row r="7301">
      <c r="A7301" s="9" t="s">
        <v>368</v>
      </c>
      <c r="B7301" s="18" t="s">
        <v>368</v>
      </c>
      <c r="C7301" s="9"/>
      <c r="D7301" s="91"/>
      <c r="E7301" s="91" t="s">
        <v>4905</v>
      </c>
      <c r="F7301" s="91" t="s">
        <v>29793</v>
      </c>
      <c r="G7301" s="91"/>
    </row>
    <row r="7302">
      <c r="A7302" s="9" t="s">
        <v>368</v>
      </c>
      <c r="B7302" s="18" t="s">
        <v>368</v>
      </c>
      <c r="C7302" s="9"/>
      <c r="D7302" s="91"/>
      <c r="E7302" s="91" t="s">
        <v>29890</v>
      </c>
      <c r="F7302" s="91" t="s">
        <v>29891</v>
      </c>
      <c r="G7302" s="91"/>
    </row>
    <row r="7303">
      <c r="A7303" s="1" t="s">
        <v>29892</v>
      </c>
    </row>
    <row r="7304">
      <c r="A7304" s="9" t="s">
        <v>14629</v>
      </c>
      <c r="B7304" s="18" t="s">
        <v>14630</v>
      </c>
      <c r="C7304" s="9"/>
      <c r="D7304" s="9" t="s">
        <v>8356</v>
      </c>
      <c r="E7304" s="9"/>
      <c r="F7304" s="9" t="s">
        <v>29893</v>
      </c>
      <c r="G7304" s="9"/>
    </row>
    <row r="7305">
      <c r="A7305" s="9" t="s">
        <v>687</v>
      </c>
      <c r="B7305" s="18" t="s">
        <v>1306</v>
      </c>
      <c r="C7305" s="9" t="s">
        <v>2690</v>
      </c>
      <c r="D7305" s="9" t="s">
        <v>2692</v>
      </c>
      <c r="E7305" s="9"/>
      <c r="F7305" s="9" t="s">
        <v>29894</v>
      </c>
      <c r="G7305" s="9"/>
    </row>
    <row r="7306">
      <c r="A7306" s="9" t="s">
        <v>1035</v>
      </c>
      <c r="B7306" s="18" t="s">
        <v>5059</v>
      </c>
      <c r="C7306" s="9" t="s">
        <v>14841</v>
      </c>
      <c r="D7306" s="9" t="s">
        <v>4335</v>
      </c>
      <c r="E7306" s="9"/>
      <c r="F7306" s="9" t="s">
        <v>29893</v>
      </c>
      <c r="G7306" s="9"/>
    </row>
    <row r="7307">
      <c r="A7307" s="9" t="s">
        <v>234</v>
      </c>
      <c r="B7307" s="18" t="s">
        <v>1115</v>
      </c>
      <c r="C7307" s="9" t="s">
        <v>22921</v>
      </c>
      <c r="D7307" s="9" t="s">
        <v>29895</v>
      </c>
      <c r="E7307" s="9" t="s">
        <v>29896</v>
      </c>
      <c r="F7307" s="9" t="s">
        <v>29897</v>
      </c>
      <c r="G7307" s="9"/>
    </row>
    <row r="7308">
      <c r="A7308" s="1" t="s">
        <v>29898</v>
      </c>
    </row>
    <row r="7309">
      <c r="A7309" s="9" t="s">
        <v>4788</v>
      </c>
      <c r="B7309" s="31" t="s">
        <v>7260</v>
      </c>
      <c r="C7309" s="9" t="s">
        <v>15450</v>
      </c>
      <c r="D7309" s="9" t="s">
        <v>368</v>
      </c>
      <c r="E7309" s="9"/>
      <c r="F7309" s="9" t="s">
        <v>29899</v>
      </c>
      <c r="G7309" s="9"/>
    </row>
    <row r="7310">
      <c r="A7310" s="9" t="s">
        <v>4788</v>
      </c>
      <c r="B7310" s="31" t="s">
        <v>7260</v>
      </c>
      <c r="C7310" s="9" t="s">
        <v>7255</v>
      </c>
      <c r="D7310" s="9" t="s">
        <v>29900</v>
      </c>
      <c r="E7310" s="9"/>
      <c r="F7310" s="9" t="s">
        <v>29899</v>
      </c>
      <c r="G7310" s="9"/>
    </row>
    <row r="7311">
      <c r="A7311" s="9" t="s">
        <v>4788</v>
      </c>
      <c r="B7311" s="31" t="s">
        <v>7260</v>
      </c>
      <c r="C7311" s="9" t="s">
        <v>7255</v>
      </c>
      <c r="D7311" s="9" t="s">
        <v>368</v>
      </c>
      <c r="E7311" s="9"/>
      <c r="F7311" s="9" t="s">
        <v>29901</v>
      </c>
      <c r="G7311" s="9"/>
    </row>
    <row r="7312">
      <c r="A7312" s="9" t="s">
        <v>678</v>
      </c>
      <c r="B7312" s="189" t="s">
        <v>7415</v>
      </c>
      <c r="C7312" s="9" t="s">
        <v>27553</v>
      </c>
      <c r="D7312" s="9" t="s">
        <v>368</v>
      </c>
      <c r="E7312" s="9"/>
      <c r="F7312" s="9" t="s">
        <v>29902</v>
      </c>
      <c r="G7312" s="9"/>
    </row>
    <row r="7313">
      <c r="A7313" s="9" t="s">
        <v>388</v>
      </c>
      <c r="B7313" s="31" t="s">
        <v>6505</v>
      </c>
      <c r="C7313" s="9"/>
      <c r="D7313" s="9"/>
      <c r="E7313" s="9" t="s">
        <v>9450</v>
      </c>
      <c r="F7313" s="9" t="s">
        <v>29899</v>
      </c>
      <c r="G7313" s="9"/>
    </row>
    <row r="7314">
      <c r="A7314" s="1" t="s">
        <v>29903</v>
      </c>
    </row>
    <row r="7315">
      <c r="A7315" s="9" t="s">
        <v>316</v>
      </c>
      <c r="B7315" s="18" t="s">
        <v>1450</v>
      </c>
      <c r="C7315" s="9" t="s">
        <v>29904</v>
      </c>
      <c r="D7315" s="89" t="s">
        <v>29905</v>
      </c>
      <c r="E7315" s="91"/>
      <c r="F7315" s="85" t="s">
        <v>29906</v>
      </c>
      <c r="G7315" s="85"/>
    </row>
    <row r="7316">
      <c r="A7316" s="9" t="s">
        <v>316</v>
      </c>
      <c r="B7316" s="18" t="s">
        <v>1450</v>
      </c>
      <c r="C7316" s="9" t="s">
        <v>29907</v>
      </c>
      <c r="D7316" s="89" t="s">
        <v>29908</v>
      </c>
      <c r="E7316" s="91"/>
      <c r="F7316" s="85" t="s">
        <v>29909</v>
      </c>
      <c r="G7316" s="85"/>
    </row>
    <row r="7317">
      <c r="A7317" s="9" t="s">
        <v>326</v>
      </c>
      <c r="B7317" s="18" t="s">
        <v>658</v>
      </c>
      <c r="C7317" s="9"/>
      <c r="D7317" s="89" t="s">
        <v>29910</v>
      </c>
      <c r="E7317" s="91"/>
      <c r="F7317" s="85" t="s">
        <v>29911</v>
      </c>
      <c r="G7317" s="85"/>
    </row>
    <row r="7318">
      <c r="A7318" s="9" t="s">
        <v>326</v>
      </c>
      <c r="B7318" s="18" t="s">
        <v>1545</v>
      </c>
      <c r="C7318" s="9" t="s">
        <v>1546</v>
      </c>
      <c r="D7318" s="89" t="s">
        <v>29912</v>
      </c>
      <c r="E7318" s="91"/>
      <c r="F7318" s="85" t="s">
        <v>29913</v>
      </c>
      <c r="G7318" s="85"/>
    </row>
    <row r="7319">
      <c r="A7319" s="9" t="s">
        <v>326</v>
      </c>
      <c r="B7319" s="18" t="s">
        <v>1545</v>
      </c>
      <c r="C7319" s="9" t="s">
        <v>24445</v>
      </c>
      <c r="D7319" s="9" t="s">
        <v>29914</v>
      </c>
      <c r="E7319" s="91"/>
      <c r="F7319" s="85" t="s">
        <v>29915</v>
      </c>
      <c r="G7319" s="85"/>
    </row>
    <row r="7320">
      <c r="A7320" s="9" t="s">
        <v>326</v>
      </c>
      <c r="B7320" s="18" t="s">
        <v>1545</v>
      </c>
      <c r="C7320" s="9" t="s">
        <v>29916</v>
      </c>
      <c r="D7320" s="89" t="s">
        <v>29917</v>
      </c>
      <c r="E7320" s="91"/>
      <c r="F7320" s="85" t="s">
        <v>29918</v>
      </c>
      <c r="G7320" s="85"/>
    </row>
    <row r="7321">
      <c r="A7321" s="9" t="s">
        <v>2562</v>
      </c>
      <c r="B7321" s="18" t="s">
        <v>2563</v>
      </c>
      <c r="C7321" s="9" t="s">
        <v>2564</v>
      </c>
      <c r="D7321" s="89" t="s">
        <v>2565</v>
      </c>
      <c r="E7321" s="91"/>
      <c r="F7321" s="85" t="s">
        <v>29919</v>
      </c>
      <c r="G7321" s="85"/>
    </row>
    <row r="7322">
      <c r="A7322" s="9" t="s">
        <v>230</v>
      </c>
      <c r="B7322" s="18" t="s">
        <v>10504</v>
      </c>
      <c r="C7322" s="9" t="s">
        <v>6391</v>
      </c>
      <c r="D7322" s="89" t="s">
        <v>29920</v>
      </c>
      <c r="E7322" s="91"/>
      <c r="F7322" s="85" t="s">
        <v>29921</v>
      </c>
      <c r="G7322" s="85"/>
    </row>
    <row r="7323">
      <c r="A7323" s="9" t="s">
        <v>230</v>
      </c>
      <c r="B7323" s="18" t="s">
        <v>10504</v>
      </c>
      <c r="C7323" s="9" t="s">
        <v>6391</v>
      </c>
      <c r="D7323" s="89" t="s">
        <v>29922</v>
      </c>
      <c r="E7323" s="91" t="s">
        <v>29923</v>
      </c>
      <c r="F7323" s="85"/>
      <c r="G7323" s="85"/>
    </row>
    <row r="7324">
      <c r="A7324" s="9" t="s">
        <v>687</v>
      </c>
      <c r="B7324" s="18" t="s">
        <v>693</v>
      </c>
      <c r="C7324" s="9" t="s">
        <v>2071</v>
      </c>
      <c r="D7324" s="89" t="s">
        <v>1021</v>
      </c>
      <c r="E7324" s="91"/>
      <c r="F7324" s="85" t="s">
        <v>29924</v>
      </c>
      <c r="G7324" s="85"/>
    </row>
    <row r="7325">
      <c r="A7325" s="9" t="s">
        <v>248</v>
      </c>
      <c r="B7325" s="18" t="s">
        <v>9851</v>
      </c>
      <c r="C7325" s="9" t="s">
        <v>4504</v>
      </c>
      <c r="D7325" s="89" t="s">
        <v>5065</v>
      </c>
      <c r="E7325" s="91"/>
      <c r="F7325" s="85" t="s">
        <v>29925</v>
      </c>
      <c r="G7325" s="85"/>
    </row>
    <row r="7326">
      <c r="A7326" s="9" t="s">
        <v>388</v>
      </c>
      <c r="B7326" s="18" t="s">
        <v>2083</v>
      </c>
      <c r="C7326" s="9" t="s">
        <v>2084</v>
      </c>
      <c r="D7326" s="89" t="s">
        <v>29926</v>
      </c>
      <c r="E7326" s="91"/>
      <c r="F7326" s="85" t="s">
        <v>29927</v>
      </c>
      <c r="G7326" s="85"/>
    </row>
    <row r="7327">
      <c r="A7327" s="9" t="s">
        <v>388</v>
      </c>
      <c r="B7327" s="18" t="s">
        <v>2083</v>
      </c>
      <c r="C7327" s="9" t="s">
        <v>7497</v>
      </c>
      <c r="D7327" s="89" t="s">
        <v>29928</v>
      </c>
      <c r="E7327" s="91"/>
      <c r="F7327" s="85" t="s">
        <v>29929</v>
      </c>
      <c r="G7327" s="85"/>
    </row>
    <row r="7328">
      <c r="A7328" s="9" t="s">
        <v>388</v>
      </c>
      <c r="B7328" s="18" t="s">
        <v>2083</v>
      </c>
      <c r="C7328" s="9" t="s">
        <v>3340</v>
      </c>
      <c r="D7328" s="89" t="s">
        <v>29930</v>
      </c>
      <c r="E7328" s="91"/>
      <c r="F7328" s="85" t="s">
        <v>29931</v>
      </c>
      <c r="G7328" s="85"/>
    </row>
    <row r="7329">
      <c r="A7329" s="9" t="s">
        <v>388</v>
      </c>
      <c r="B7329" s="18" t="s">
        <v>1006</v>
      </c>
      <c r="C7329" s="9" t="s">
        <v>2106</v>
      </c>
      <c r="D7329" s="89" t="s">
        <v>3314</v>
      </c>
      <c r="E7329" s="91"/>
      <c r="F7329" s="85" t="s">
        <v>29932</v>
      </c>
      <c r="G7329" s="85"/>
    </row>
    <row r="7330">
      <c r="A7330" s="9" t="s">
        <v>388</v>
      </c>
      <c r="B7330" s="18" t="s">
        <v>1006</v>
      </c>
      <c r="C7330" s="9" t="s">
        <v>2106</v>
      </c>
      <c r="D7330" s="89" t="s">
        <v>17841</v>
      </c>
      <c r="E7330" s="91"/>
      <c r="F7330" s="85" t="s">
        <v>29931</v>
      </c>
      <c r="G7330" s="85"/>
    </row>
    <row r="7331">
      <c r="A7331" s="9" t="s">
        <v>388</v>
      </c>
      <c r="B7331" s="18" t="s">
        <v>1006</v>
      </c>
      <c r="C7331" s="9" t="s">
        <v>2106</v>
      </c>
      <c r="D7331" s="89" t="s">
        <v>29933</v>
      </c>
      <c r="E7331" s="91"/>
      <c r="F7331" s="85" t="s">
        <v>29934</v>
      </c>
      <c r="G7331" s="85"/>
    </row>
    <row r="7332">
      <c r="A7332" s="9" t="s">
        <v>388</v>
      </c>
      <c r="B7332" s="18" t="s">
        <v>1006</v>
      </c>
      <c r="C7332" s="9" t="s">
        <v>2125</v>
      </c>
      <c r="D7332" s="89" t="s">
        <v>2127</v>
      </c>
      <c r="E7332" s="91"/>
      <c r="F7332" s="85" t="s">
        <v>29935</v>
      </c>
      <c r="G7332" s="85"/>
    </row>
    <row r="7333">
      <c r="A7333" s="9" t="s">
        <v>388</v>
      </c>
      <c r="B7333" s="18" t="s">
        <v>1006</v>
      </c>
      <c r="C7333" s="9" t="s">
        <v>3726</v>
      </c>
      <c r="D7333" s="89" t="s">
        <v>29936</v>
      </c>
      <c r="E7333" s="91"/>
      <c r="F7333" s="85" t="s">
        <v>29911</v>
      </c>
      <c r="G7333" s="85"/>
    </row>
    <row r="7334">
      <c r="A7334" s="9" t="s">
        <v>388</v>
      </c>
      <c r="B7334" s="18" t="s">
        <v>1006</v>
      </c>
      <c r="C7334" s="9" t="s">
        <v>3726</v>
      </c>
      <c r="D7334" s="89" t="s">
        <v>29937</v>
      </c>
      <c r="E7334" s="91"/>
      <c r="F7334" s="85" t="s">
        <v>29911</v>
      </c>
      <c r="G7334" s="85"/>
    </row>
    <row r="7335">
      <c r="A7335" s="9" t="s">
        <v>388</v>
      </c>
      <c r="B7335" s="18" t="s">
        <v>1006</v>
      </c>
      <c r="C7335" s="9" t="s">
        <v>3726</v>
      </c>
      <c r="D7335" s="89" t="s">
        <v>29938</v>
      </c>
      <c r="E7335" s="91"/>
      <c r="F7335" s="85" t="s">
        <v>29939</v>
      </c>
      <c r="G7335" s="85"/>
    </row>
    <row r="7336">
      <c r="A7336" s="9" t="s">
        <v>388</v>
      </c>
      <c r="B7336" s="18" t="s">
        <v>1006</v>
      </c>
      <c r="C7336" s="9" t="s">
        <v>3726</v>
      </c>
      <c r="D7336" s="89" t="s">
        <v>27660</v>
      </c>
      <c r="E7336" s="91"/>
      <c r="F7336" s="85" t="s">
        <v>29911</v>
      </c>
      <c r="G7336" s="85"/>
    </row>
    <row r="7337">
      <c r="A7337" s="9" t="s">
        <v>388</v>
      </c>
      <c r="B7337" s="18" t="s">
        <v>1006</v>
      </c>
      <c r="C7337" s="9" t="s">
        <v>3726</v>
      </c>
      <c r="D7337" s="89" t="s">
        <v>29940</v>
      </c>
      <c r="E7337" s="91"/>
      <c r="F7337" s="85" t="s">
        <v>29941</v>
      </c>
      <c r="G7337" s="85"/>
    </row>
    <row r="7338">
      <c r="A7338" s="9" t="s">
        <v>388</v>
      </c>
      <c r="B7338" s="18" t="s">
        <v>1006</v>
      </c>
      <c r="C7338" s="9" t="s">
        <v>2091</v>
      </c>
      <c r="D7338" s="89" t="s">
        <v>12455</v>
      </c>
      <c r="E7338" s="91"/>
      <c r="F7338" s="85" t="s">
        <v>29942</v>
      </c>
      <c r="G7338" s="85"/>
    </row>
    <row r="7339">
      <c r="A7339" s="9" t="s">
        <v>388</v>
      </c>
      <c r="B7339" s="18" t="s">
        <v>1006</v>
      </c>
      <c r="C7339" s="9" t="s">
        <v>2091</v>
      </c>
      <c r="D7339" s="89" t="s">
        <v>2785</v>
      </c>
      <c r="E7339" s="91"/>
      <c r="F7339" s="85" t="s">
        <v>29943</v>
      </c>
      <c r="G7339" s="85"/>
    </row>
    <row r="7340">
      <c r="A7340" s="9" t="s">
        <v>388</v>
      </c>
      <c r="B7340" s="18" t="s">
        <v>1006</v>
      </c>
      <c r="C7340" s="9" t="s">
        <v>2091</v>
      </c>
      <c r="D7340" s="89" t="s">
        <v>29944</v>
      </c>
      <c r="E7340" s="91"/>
      <c r="F7340" s="85" t="s">
        <v>29945</v>
      </c>
      <c r="G7340" s="85"/>
    </row>
    <row r="7341">
      <c r="A7341" s="9" t="s">
        <v>388</v>
      </c>
      <c r="B7341" s="18" t="s">
        <v>1006</v>
      </c>
      <c r="C7341" s="9" t="s">
        <v>2091</v>
      </c>
      <c r="D7341" s="89" t="s">
        <v>29946</v>
      </c>
      <c r="E7341" s="91"/>
      <c r="F7341" s="85" t="s">
        <v>29947</v>
      </c>
      <c r="G7341" s="85"/>
    </row>
    <row r="7342">
      <c r="A7342" s="9" t="s">
        <v>388</v>
      </c>
      <c r="B7342" s="18" t="s">
        <v>1006</v>
      </c>
      <c r="C7342" s="9" t="s">
        <v>2106</v>
      </c>
      <c r="D7342" s="89" t="s">
        <v>2114</v>
      </c>
      <c r="E7342" s="91"/>
      <c r="F7342" s="85" t="s">
        <v>29948</v>
      </c>
      <c r="G7342" s="85"/>
    </row>
    <row r="7343">
      <c r="A7343" s="9" t="s">
        <v>388</v>
      </c>
      <c r="B7343" s="18" t="s">
        <v>1006</v>
      </c>
      <c r="C7343" s="9" t="s">
        <v>2106</v>
      </c>
      <c r="D7343" s="89" t="s">
        <v>29949</v>
      </c>
      <c r="E7343" s="91"/>
      <c r="F7343" s="85" t="s">
        <v>29950</v>
      </c>
      <c r="G7343" s="85"/>
    </row>
    <row r="7344">
      <c r="A7344" s="9" t="s">
        <v>388</v>
      </c>
      <c r="B7344" s="18" t="s">
        <v>3110</v>
      </c>
      <c r="C7344" s="9" t="s">
        <v>2091</v>
      </c>
      <c r="D7344" s="89" t="s">
        <v>29951</v>
      </c>
      <c r="E7344" s="91"/>
      <c r="F7344" s="85" t="s">
        <v>29952</v>
      </c>
      <c r="G7344" s="85"/>
    </row>
    <row r="7345">
      <c r="A7345" s="9" t="s">
        <v>388</v>
      </c>
      <c r="B7345" s="18" t="s">
        <v>3110</v>
      </c>
      <c r="C7345" s="9" t="s">
        <v>2091</v>
      </c>
      <c r="D7345" s="89" t="s">
        <v>29953</v>
      </c>
      <c r="E7345" s="91"/>
      <c r="F7345" s="85" t="s">
        <v>29954</v>
      </c>
      <c r="G7345" s="85"/>
    </row>
    <row r="7346">
      <c r="A7346" s="9" t="s">
        <v>388</v>
      </c>
      <c r="B7346" s="18" t="s">
        <v>3110</v>
      </c>
      <c r="C7346" s="9" t="s">
        <v>2091</v>
      </c>
      <c r="D7346" s="89" t="s">
        <v>29955</v>
      </c>
      <c r="E7346" s="91"/>
      <c r="F7346" s="85" t="s">
        <v>29942</v>
      </c>
      <c r="G7346" s="85"/>
    </row>
    <row r="7347">
      <c r="A7347" s="9" t="s">
        <v>388</v>
      </c>
      <c r="B7347" s="18" t="s">
        <v>3110</v>
      </c>
      <c r="C7347" s="9" t="s">
        <v>29956</v>
      </c>
      <c r="D7347" s="89" t="s">
        <v>29957</v>
      </c>
      <c r="E7347" s="91"/>
      <c r="F7347" s="85" t="s">
        <v>29952</v>
      </c>
      <c r="G7347" s="85"/>
    </row>
    <row r="7348">
      <c r="A7348" s="9" t="s">
        <v>388</v>
      </c>
      <c r="B7348" s="18" t="s">
        <v>3110</v>
      </c>
      <c r="C7348" s="9" t="s">
        <v>1396</v>
      </c>
      <c r="D7348" s="89" t="s">
        <v>29958</v>
      </c>
      <c r="E7348" s="91"/>
      <c r="F7348" s="85" t="s">
        <v>29952</v>
      </c>
      <c r="G7348" s="85"/>
    </row>
    <row r="7349">
      <c r="A7349" s="9" t="s">
        <v>388</v>
      </c>
      <c r="B7349" s="18" t="s">
        <v>3110</v>
      </c>
      <c r="C7349" s="9" t="s">
        <v>2106</v>
      </c>
      <c r="D7349" s="89" t="s">
        <v>29959</v>
      </c>
      <c r="E7349" s="91"/>
      <c r="F7349" s="85" t="s">
        <v>29952</v>
      </c>
      <c r="G7349" s="85"/>
    </row>
    <row r="7350">
      <c r="A7350" s="9" t="s">
        <v>388</v>
      </c>
      <c r="B7350" s="18" t="s">
        <v>1010</v>
      </c>
      <c r="C7350" s="9" t="s">
        <v>1371</v>
      </c>
      <c r="D7350" s="89" t="s">
        <v>29960</v>
      </c>
      <c r="E7350" s="91"/>
      <c r="F7350" s="85" t="s">
        <v>29961</v>
      </c>
      <c r="G7350" s="85"/>
    </row>
    <row r="7351">
      <c r="A7351" s="9" t="s">
        <v>388</v>
      </c>
      <c r="B7351" s="18" t="s">
        <v>1010</v>
      </c>
      <c r="C7351" s="9" t="s">
        <v>1371</v>
      </c>
      <c r="D7351" s="89" t="s">
        <v>10626</v>
      </c>
      <c r="E7351" s="91"/>
      <c r="F7351" s="85" t="s">
        <v>29943</v>
      </c>
      <c r="G7351" s="85"/>
    </row>
    <row r="7352">
      <c r="A7352" s="9" t="s">
        <v>388</v>
      </c>
      <c r="B7352" s="18" t="s">
        <v>1010</v>
      </c>
      <c r="C7352" s="9" t="s">
        <v>1371</v>
      </c>
      <c r="D7352" s="89" t="s">
        <v>29962</v>
      </c>
      <c r="E7352" s="91"/>
      <c r="F7352" s="85" t="s">
        <v>29943</v>
      </c>
      <c r="G7352" s="85"/>
    </row>
    <row r="7353">
      <c r="A7353" s="9" t="s">
        <v>388</v>
      </c>
      <c r="B7353" s="18" t="s">
        <v>1010</v>
      </c>
      <c r="C7353" s="9" t="s">
        <v>1371</v>
      </c>
      <c r="D7353" s="89" t="s">
        <v>29963</v>
      </c>
      <c r="E7353" s="91"/>
      <c r="F7353" s="85" t="s">
        <v>29947</v>
      </c>
      <c r="G7353" s="85"/>
    </row>
    <row r="7354">
      <c r="A7354" s="9" t="s">
        <v>388</v>
      </c>
      <c r="B7354" s="18" t="s">
        <v>1010</v>
      </c>
      <c r="C7354" s="9" t="s">
        <v>1371</v>
      </c>
      <c r="D7354" s="89" t="s">
        <v>16360</v>
      </c>
      <c r="E7354" s="91"/>
      <c r="F7354" s="85" t="s">
        <v>29961</v>
      </c>
      <c r="G7354" s="85"/>
    </row>
    <row r="7355">
      <c r="A7355" s="9" t="s">
        <v>388</v>
      </c>
      <c r="B7355" s="18" t="s">
        <v>1010</v>
      </c>
      <c r="C7355" s="9" t="s">
        <v>1371</v>
      </c>
      <c r="D7355" s="89" t="s">
        <v>27961</v>
      </c>
      <c r="E7355" s="91"/>
      <c r="F7355" s="85" t="s">
        <v>29964</v>
      </c>
      <c r="G7355" s="85"/>
    </row>
    <row r="7356">
      <c r="A7356" s="9" t="s">
        <v>388</v>
      </c>
      <c r="B7356" s="18" t="s">
        <v>1010</v>
      </c>
      <c r="C7356" s="9" t="s">
        <v>1371</v>
      </c>
      <c r="D7356" s="89" t="s">
        <v>4783</v>
      </c>
      <c r="E7356" s="91"/>
      <c r="F7356" s="85" t="s">
        <v>29965</v>
      </c>
      <c r="G7356" s="85"/>
    </row>
    <row r="7357">
      <c r="A7357" s="9" t="s">
        <v>388</v>
      </c>
      <c r="B7357" s="18" t="s">
        <v>1010</v>
      </c>
      <c r="C7357" s="9" t="s">
        <v>1371</v>
      </c>
      <c r="D7357" s="89" t="s">
        <v>4927</v>
      </c>
      <c r="E7357" s="91"/>
      <c r="F7357" s="85" t="s">
        <v>29966</v>
      </c>
      <c r="G7357" s="85"/>
    </row>
    <row r="7358">
      <c r="A7358" s="9" t="s">
        <v>388</v>
      </c>
      <c r="B7358" s="18" t="s">
        <v>1010</v>
      </c>
      <c r="C7358" s="9" t="s">
        <v>1371</v>
      </c>
      <c r="D7358" s="89" t="s">
        <v>23104</v>
      </c>
      <c r="E7358" s="91"/>
      <c r="F7358" s="85" t="s">
        <v>29967</v>
      </c>
      <c r="G7358" s="85"/>
    </row>
    <row r="7359">
      <c r="A7359" s="9" t="s">
        <v>388</v>
      </c>
      <c r="B7359" s="18" t="s">
        <v>1347</v>
      </c>
      <c r="C7359" s="9" t="s">
        <v>1645</v>
      </c>
      <c r="D7359" s="89" t="s">
        <v>1646</v>
      </c>
      <c r="E7359" s="91"/>
      <c r="F7359" s="85" t="s">
        <v>29968</v>
      </c>
      <c r="G7359" s="85"/>
    </row>
    <row r="7360">
      <c r="A7360" s="9" t="s">
        <v>388</v>
      </c>
      <c r="B7360" s="18" t="s">
        <v>1392</v>
      </c>
      <c r="C7360" s="9" t="s">
        <v>2091</v>
      </c>
      <c r="D7360" s="89" t="s">
        <v>29969</v>
      </c>
      <c r="E7360" s="91"/>
      <c r="F7360" s="85" t="s">
        <v>29947</v>
      </c>
      <c r="G7360" s="85"/>
    </row>
    <row r="7361">
      <c r="A7361" s="9" t="s">
        <v>388</v>
      </c>
      <c r="B7361" s="18" t="s">
        <v>1392</v>
      </c>
      <c r="C7361" s="9" t="s">
        <v>12490</v>
      </c>
      <c r="D7361" s="89" t="s">
        <v>11390</v>
      </c>
      <c r="E7361" s="91"/>
      <c r="F7361" s="85" t="s">
        <v>29970</v>
      </c>
      <c r="G7361" s="85"/>
    </row>
    <row r="7362">
      <c r="A7362" s="9" t="s">
        <v>388</v>
      </c>
      <c r="B7362" s="18" t="s">
        <v>1392</v>
      </c>
      <c r="C7362" s="9" t="s">
        <v>1396</v>
      </c>
      <c r="D7362" s="89" t="s">
        <v>29971</v>
      </c>
      <c r="E7362" s="91"/>
      <c r="F7362" s="85" t="s">
        <v>29972</v>
      </c>
      <c r="G7362" s="85"/>
    </row>
    <row r="7363">
      <c r="A7363" s="9" t="s">
        <v>3354</v>
      </c>
      <c r="B7363" s="18" t="s">
        <v>368</v>
      </c>
      <c r="C7363" s="9"/>
      <c r="D7363" s="91" t="s">
        <v>29973</v>
      </c>
      <c r="E7363" s="91" t="s">
        <v>29974</v>
      </c>
      <c r="F7363" s="85" t="s">
        <v>29975</v>
      </c>
      <c r="G7363" s="91"/>
    </row>
    <row r="7364">
      <c r="A7364" s="9" t="s">
        <v>1107</v>
      </c>
      <c r="B7364" s="18" t="s">
        <v>368</v>
      </c>
      <c r="C7364" s="9"/>
      <c r="D7364" s="91" t="s">
        <v>695</v>
      </c>
      <c r="E7364" s="91"/>
      <c r="F7364" s="91" t="s">
        <v>29966</v>
      </c>
      <c r="G7364" s="91"/>
    </row>
    <row r="7365">
      <c r="A7365" s="9" t="s">
        <v>1107</v>
      </c>
      <c r="B7365" s="18" t="s">
        <v>368</v>
      </c>
      <c r="C7365" s="9"/>
      <c r="D7365" s="91" t="s">
        <v>4881</v>
      </c>
      <c r="E7365" s="91"/>
      <c r="F7365" s="91" t="s">
        <v>29966</v>
      </c>
      <c r="G7365" s="91"/>
    </row>
    <row r="7366">
      <c r="A7366" s="9" t="s">
        <v>1107</v>
      </c>
      <c r="B7366" s="18" t="s">
        <v>368</v>
      </c>
      <c r="C7366" s="9"/>
      <c r="D7366" s="91" t="s">
        <v>707</v>
      </c>
      <c r="E7366" s="91"/>
      <c r="F7366" s="91" t="s">
        <v>29966</v>
      </c>
      <c r="G7366" s="91"/>
    </row>
    <row r="7367">
      <c r="A7367" s="9" t="s">
        <v>1107</v>
      </c>
      <c r="B7367" s="18" t="s">
        <v>368</v>
      </c>
      <c r="C7367" s="9"/>
      <c r="D7367" s="91" t="s">
        <v>701</v>
      </c>
      <c r="E7367" s="91"/>
      <c r="F7367" s="91" t="s">
        <v>29966</v>
      </c>
      <c r="G7367" s="91"/>
    </row>
    <row r="7368">
      <c r="A7368" s="9" t="s">
        <v>3368</v>
      </c>
      <c r="B7368" s="18" t="s">
        <v>3369</v>
      </c>
      <c r="C7368" s="9" t="s">
        <v>2350</v>
      </c>
      <c r="D7368" s="89" t="s">
        <v>29976</v>
      </c>
      <c r="E7368" s="91"/>
      <c r="F7368" s="85" t="s">
        <v>29977</v>
      </c>
      <c r="G7368" s="85"/>
    </row>
    <row r="7369">
      <c r="A7369" s="9" t="s">
        <v>3368</v>
      </c>
      <c r="B7369" s="18" t="s">
        <v>3369</v>
      </c>
      <c r="C7369" s="9" t="s">
        <v>3375</v>
      </c>
      <c r="D7369" s="89" t="s">
        <v>18025</v>
      </c>
      <c r="E7369" s="91"/>
      <c r="F7369" s="85" t="s">
        <v>29931</v>
      </c>
      <c r="G7369" s="85"/>
    </row>
    <row r="7370">
      <c r="A7370" s="9" t="s">
        <v>3368</v>
      </c>
      <c r="B7370" s="18" t="s">
        <v>3369</v>
      </c>
      <c r="C7370" s="9" t="s">
        <v>9217</v>
      </c>
      <c r="D7370" s="89" t="s">
        <v>29978</v>
      </c>
      <c r="E7370" s="91"/>
      <c r="F7370" s="85" t="s">
        <v>29979</v>
      </c>
      <c r="G7370" s="85"/>
    </row>
    <row r="7371">
      <c r="A7371" s="9" t="s">
        <v>3368</v>
      </c>
      <c r="B7371" s="18" t="s">
        <v>3369</v>
      </c>
      <c r="C7371" s="9" t="s">
        <v>3377</v>
      </c>
      <c r="D7371" s="89" t="s">
        <v>29980</v>
      </c>
      <c r="E7371" s="91"/>
      <c r="F7371" s="85" t="s">
        <v>29977</v>
      </c>
      <c r="G7371" s="85"/>
    </row>
    <row r="7372">
      <c r="A7372" s="67" t="s">
        <v>366</v>
      </c>
    </row>
    <row r="7373">
      <c r="A7373" s="9" t="s">
        <v>2347</v>
      </c>
      <c r="B7373" s="18" t="s">
        <v>2348</v>
      </c>
      <c r="C7373" s="9"/>
      <c r="D7373" s="89"/>
      <c r="E7373" s="91"/>
      <c r="F7373" s="85" t="s">
        <v>29943</v>
      </c>
      <c r="G7373" s="85"/>
    </row>
    <row r="7374">
      <c r="A7374" s="9" t="s">
        <v>2347</v>
      </c>
      <c r="B7374" s="18" t="s">
        <v>29981</v>
      </c>
      <c r="C7374" s="9"/>
      <c r="D7374" s="89"/>
      <c r="E7374" s="91" t="s">
        <v>29982</v>
      </c>
      <c r="F7374" s="85" t="s">
        <v>29983</v>
      </c>
      <c r="G7374" s="85"/>
    </row>
    <row r="7375">
      <c r="A7375" s="9" t="s">
        <v>230</v>
      </c>
      <c r="B7375" s="18" t="s">
        <v>10504</v>
      </c>
      <c r="C7375" s="9"/>
      <c r="D7375" s="89"/>
      <c r="E7375" s="91" t="s">
        <v>29984</v>
      </c>
      <c r="F7375" s="85"/>
      <c r="G7375" s="85"/>
    </row>
    <row r="7376">
      <c r="A7376" s="9" t="s">
        <v>988</v>
      </c>
      <c r="B7376" s="18" t="s">
        <v>22614</v>
      </c>
      <c r="C7376" s="9"/>
      <c r="D7376" s="89"/>
      <c r="E7376" s="91" t="s">
        <v>29985</v>
      </c>
      <c r="F7376" s="85"/>
      <c r="G7376" s="85"/>
    </row>
    <row r="7377">
      <c r="A7377" s="9" t="s">
        <v>988</v>
      </c>
      <c r="B7377" s="18" t="s">
        <v>29986</v>
      </c>
      <c r="C7377" s="9"/>
      <c r="D7377" s="89"/>
      <c r="E7377" s="91" t="s">
        <v>29987</v>
      </c>
      <c r="F7377" s="85"/>
      <c r="G7377" s="85"/>
    </row>
    <row r="7378">
      <c r="A7378" s="9" t="s">
        <v>988</v>
      </c>
      <c r="B7378" s="18" t="s">
        <v>29986</v>
      </c>
      <c r="C7378" s="9"/>
      <c r="D7378" s="89"/>
      <c r="E7378" s="91" t="s">
        <v>29988</v>
      </c>
      <c r="F7378" s="85"/>
      <c r="G7378" s="85"/>
    </row>
    <row r="7379">
      <c r="A7379" s="9" t="s">
        <v>388</v>
      </c>
      <c r="B7379" s="18" t="s">
        <v>1010</v>
      </c>
      <c r="C7379" s="9" t="s">
        <v>368</v>
      </c>
      <c r="D7379" s="89"/>
      <c r="E7379" s="91"/>
      <c r="F7379" s="85" t="s">
        <v>29931</v>
      </c>
      <c r="G7379" s="85"/>
    </row>
    <row r="7380">
      <c r="A7380" s="9" t="s">
        <v>1035</v>
      </c>
      <c r="B7380" s="18" t="s">
        <v>3885</v>
      </c>
      <c r="C7380" s="9"/>
      <c r="D7380" s="89"/>
      <c r="E7380" s="91" t="s">
        <v>29989</v>
      </c>
      <c r="F7380" s="85" t="s">
        <v>29931</v>
      </c>
      <c r="G7380" s="85"/>
    </row>
    <row r="7381">
      <c r="A7381" s="9" t="s">
        <v>29990</v>
      </c>
      <c r="B7381" s="18" t="s">
        <v>368</v>
      </c>
      <c r="C7381" s="9"/>
      <c r="D7381" s="89"/>
      <c r="E7381" s="89" t="s">
        <v>5093</v>
      </c>
      <c r="F7381" s="85" t="s">
        <v>29991</v>
      </c>
      <c r="G7381" s="89"/>
    </row>
    <row r="7382">
      <c r="A7382" s="1" t="s">
        <v>29992</v>
      </c>
    </row>
    <row r="7383">
      <c r="A7383" s="14" t="s">
        <v>10828</v>
      </c>
      <c r="B7383" s="31" t="s">
        <v>12284</v>
      </c>
      <c r="C7383" s="9" t="s">
        <v>12289</v>
      </c>
      <c r="D7383" s="91" t="s">
        <v>12513</v>
      </c>
      <c r="E7383" s="91"/>
      <c r="F7383" s="91" t="s">
        <v>29993</v>
      </c>
      <c r="G7383" s="91"/>
    </row>
    <row r="7384">
      <c r="A7384" s="14" t="s">
        <v>4788</v>
      </c>
      <c r="B7384" s="31" t="s">
        <v>7260</v>
      </c>
      <c r="C7384" s="9" t="s">
        <v>8190</v>
      </c>
      <c r="D7384" s="91" t="s">
        <v>29994</v>
      </c>
      <c r="E7384" s="91"/>
      <c r="F7384" s="91" t="s">
        <v>29995</v>
      </c>
      <c r="G7384" s="91"/>
    </row>
    <row r="7385">
      <c r="A7385" s="14" t="s">
        <v>316</v>
      </c>
      <c r="B7385" s="31" t="s">
        <v>6023</v>
      </c>
      <c r="C7385" s="9" t="s">
        <v>21434</v>
      </c>
      <c r="D7385" s="91" t="s">
        <v>15585</v>
      </c>
      <c r="E7385" s="91" t="s">
        <v>29996</v>
      </c>
      <c r="F7385" s="91" t="s">
        <v>29997</v>
      </c>
      <c r="G7385" s="91"/>
    </row>
    <row r="7386">
      <c r="A7386" s="14" t="s">
        <v>316</v>
      </c>
      <c r="B7386" s="31" t="s">
        <v>6023</v>
      </c>
      <c r="C7386" s="9" t="s">
        <v>29809</v>
      </c>
      <c r="D7386" s="91" t="s">
        <v>12120</v>
      </c>
      <c r="E7386" s="91" t="s">
        <v>13518</v>
      </c>
      <c r="F7386" s="91" t="s">
        <v>29997</v>
      </c>
      <c r="G7386" s="91"/>
    </row>
    <row r="7387">
      <c r="A7387" s="14" t="s">
        <v>316</v>
      </c>
      <c r="B7387" s="31" t="s">
        <v>6023</v>
      </c>
      <c r="C7387" s="9" t="s">
        <v>15273</v>
      </c>
      <c r="D7387" s="91" t="s">
        <v>15274</v>
      </c>
      <c r="E7387" s="91" t="s">
        <v>29998</v>
      </c>
      <c r="F7387" s="91" t="s">
        <v>29997</v>
      </c>
      <c r="G7387" s="91"/>
    </row>
    <row r="7388">
      <c r="A7388" s="9" t="s">
        <v>988</v>
      </c>
      <c r="B7388" s="18" t="s">
        <v>6147</v>
      </c>
      <c r="C7388" s="9" t="s">
        <v>13849</v>
      </c>
      <c r="D7388" s="89" t="s">
        <v>13850</v>
      </c>
      <c r="E7388" s="9" t="s">
        <v>13851</v>
      </c>
      <c r="F7388" s="91" t="s">
        <v>29999</v>
      </c>
      <c r="G7388" s="91"/>
    </row>
    <row r="7389">
      <c r="A7389" s="13" t="s">
        <v>388</v>
      </c>
      <c r="B7389" s="38" t="s">
        <v>5355</v>
      </c>
      <c r="C7389" s="9" t="s">
        <v>7464</v>
      </c>
      <c r="D7389" s="9" t="s">
        <v>30000</v>
      </c>
      <c r="E7389" s="91"/>
      <c r="F7389" s="91" t="s">
        <v>30001</v>
      </c>
      <c r="G7389" s="91"/>
    </row>
    <row r="7390">
      <c r="A7390" s="13" t="s">
        <v>388</v>
      </c>
      <c r="B7390" s="38" t="s">
        <v>5355</v>
      </c>
      <c r="C7390" s="9" t="s">
        <v>5356</v>
      </c>
      <c r="D7390" s="91" t="s">
        <v>5359</v>
      </c>
      <c r="E7390" s="91"/>
      <c r="F7390" s="91" t="s">
        <v>30002</v>
      </c>
      <c r="G7390" s="91"/>
    </row>
    <row r="7391">
      <c r="A7391" s="13" t="s">
        <v>388</v>
      </c>
      <c r="B7391" s="38" t="s">
        <v>5355</v>
      </c>
      <c r="C7391" s="9" t="s">
        <v>5356</v>
      </c>
      <c r="D7391" s="91" t="s">
        <v>30003</v>
      </c>
      <c r="E7391" s="91"/>
      <c r="F7391" s="91" t="s">
        <v>30002</v>
      </c>
      <c r="G7391" s="91"/>
    </row>
    <row r="7392">
      <c r="A7392" s="13" t="s">
        <v>388</v>
      </c>
      <c r="B7392" s="31" t="s">
        <v>4774</v>
      </c>
      <c r="C7392" s="9" t="s">
        <v>30004</v>
      </c>
      <c r="D7392" s="91" t="s">
        <v>30004</v>
      </c>
      <c r="E7392" s="91"/>
      <c r="F7392" s="91" t="s">
        <v>30005</v>
      </c>
      <c r="G7392" s="91"/>
    </row>
    <row r="7393">
      <c r="A7393" s="13" t="s">
        <v>388</v>
      </c>
      <c r="B7393" s="189" t="s">
        <v>1010</v>
      </c>
      <c r="C7393" s="9" t="s">
        <v>2167</v>
      </c>
      <c r="D7393" s="91" t="s">
        <v>5378</v>
      </c>
      <c r="E7393" s="91"/>
      <c r="F7393" s="91" t="s">
        <v>30005</v>
      </c>
      <c r="G7393" s="91"/>
    </row>
    <row r="7394">
      <c r="A7394" s="13" t="s">
        <v>388</v>
      </c>
      <c r="B7394" s="189" t="s">
        <v>1010</v>
      </c>
      <c r="C7394" s="9" t="s">
        <v>14040</v>
      </c>
      <c r="D7394" s="91" t="s">
        <v>1706</v>
      </c>
      <c r="E7394" s="91"/>
      <c r="F7394" s="91" t="s">
        <v>30002</v>
      </c>
      <c r="G7394" s="91"/>
    </row>
    <row r="7395">
      <c r="A7395" s="13" t="s">
        <v>388</v>
      </c>
      <c r="B7395" s="189" t="s">
        <v>1010</v>
      </c>
      <c r="C7395" s="9" t="s">
        <v>2222</v>
      </c>
      <c r="D7395" s="89" t="s">
        <v>2223</v>
      </c>
      <c r="E7395" s="91"/>
      <c r="F7395" s="91" t="s">
        <v>29997</v>
      </c>
      <c r="G7395" s="91"/>
    </row>
    <row r="7396">
      <c r="A7396" s="13" t="s">
        <v>388</v>
      </c>
      <c r="B7396" s="189" t="s">
        <v>1010</v>
      </c>
      <c r="C7396" s="9" t="s">
        <v>2229</v>
      </c>
      <c r="D7396" s="91" t="s">
        <v>30006</v>
      </c>
      <c r="E7396" s="91"/>
      <c r="F7396" s="91" t="s">
        <v>30007</v>
      </c>
      <c r="G7396" s="91"/>
    </row>
    <row r="7397">
      <c r="A7397" s="9" t="s">
        <v>1035</v>
      </c>
      <c r="B7397" s="18" t="s">
        <v>13699</v>
      </c>
      <c r="C7397" s="9" t="s">
        <v>30008</v>
      </c>
      <c r="D7397" s="91" t="s">
        <v>12035</v>
      </c>
      <c r="E7397" s="91"/>
      <c r="F7397" s="91" t="s">
        <v>30005</v>
      </c>
      <c r="G7397" s="91"/>
    </row>
    <row r="7398">
      <c r="A7398" s="84" t="s">
        <v>678</v>
      </c>
      <c r="B7398" s="189" t="s">
        <v>7415</v>
      </c>
      <c r="C7398" s="84" t="s">
        <v>27561</v>
      </c>
      <c r="D7398" s="43" t="s">
        <v>30009</v>
      </c>
      <c r="E7398" s="91"/>
      <c r="F7398" s="91" t="s">
        <v>30005</v>
      </c>
      <c r="G7398" s="91"/>
    </row>
    <row r="7399">
      <c r="A7399" s="9" t="s">
        <v>14219</v>
      </c>
      <c r="B7399" s="18" t="s">
        <v>14220</v>
      </c>
      <c r="C7399" s="91" t="s">
        <v>14221</v>
      </c>
      <c r="D7399" s="91" t="s">
        <v>14224</v>
      </c>
      <c r="E7399" s="91"/>
      <c r="F7399" s="91" t="s">
        <v>30010</v>
      </c>
      <c r="G7399" s="91"/>
    </row>
    <row r="7400">
      <c r="A7400" s="67" t="s">
        <v>366</v>
      </c>
    </row>
    <row r="7401">
      <c r="A7401" s="13" t="s">
        <v>388</v>
      </c>
      <c r="B7401" s="31" t="s">
        <v>4774</v>
      </c>
      <c r="C7401" s="9"/>
      <c r="D7401" s="91"/>
      <c r="E7401" s="91" t="s">
        <v>8180</v>
      </c>
      <c r="F7401" s="91" t="s">
        <v>30011</v>
      </c>
      <c r="G7401" s="91"/>
    </row>
    <row r="7402">
      <c r="A7402" s="13" t="s">
        <v>388</v>
      </c>
      <c r="B7402" s="189" t="s">
        <v>1010</v>
      </c>
      <c r="C7402" s="9" t="s">
        <v>18746</v>
      </c>
      <c r="D7402" s="91" t="s">
        <v>368</v>
      </c>
      <c r="E7402" s="91"/>
      <c r="F7402" s="91" t="s">
        <v>29995</v>
      </c>
      <c r="G7402" s="91"/>
    </row>
    <row r="7403">
      <c r="A7403" s="13" t="s">
        <v>388</v>
      </c>
      <c r="B7403" s="189" t="s">
        <v>1010</v>
      </c>
      <c r="C7403" s="9" t="s">
        <v>1655</v>
      </c>
      <c r="D7403" s="91" t="s">
        <v>368</v>
      </c>
      <c r="E7403" s="91"/>
      <c r="F7403" s="91" t="s">
        <v>30012</v>
      </c>
      <c r="G7403" s="91"/>
    </row>
    <row r="7404">
      <c r="A7404" s="13" t="s">
        <v>388</v>
      </c>
      <c r="B7404" s="189" t="s">
        <v>1010</v>
      </c>
      <c r="C7404" s="9" t="s">
        <v>1655</v>
      </c>
      <c r="D7404" s="91" t="s">
        <v>368</v>
      </c>
      <c r="E7404" s="91"/>
      <c r="F7404" s="91" t="s">
        <v>30013</v>
      </c>
      <c r="G7404" s="91"/>
    </row>
    <row r="7405">
      <c r="A7405" s="13" t="s">
        <v>388</v>
      </c>
      <c r="B7405" s="189" t="s">
        <v>1010</v>
      </c>
      <c r="C7405" s="9" t="s">
        <v>11853</v>
      </c>
      <c r="D7405" s="91" t="s">
        <v>368</v>
      </c>
      <c r="E7405" s="91"/>
      <c r="F7405" s="91" t="s">
        <v>30012</v>
      </c>
      <c r="G7405" s="91"/>
    </row>
    <row r="7406">
      <c r="A7406" s="13" t="s">
        <v>388</v>
      </c>
      <c r="B7406" s="189" t="s">
        <v>1010</v>
      </c>
      <c r="C7406" s="9" t="s">
        <v>11853</v>
      </c>
      <c r="D7406" s="91" t="s">
        <v>368</v>
      </c>
      <c r="E7406" s="91" t="s">
        <v>30014</v>
      </c>
      <c r="F7406" s="91" t="s">
        <v>30002</v>
      </c>
      <c r="G7406" s="91"/>
    </row>
    <row r="7407">
      <c r="A7407" s="13" t="s">
        <v>388</v>
      </c>
      <c r="B7407" s="189" t="s">
        <v>1010</v>
      </c>
      <c r="C7407" s="9" t="s">
        <v>25182</v>
      </c>
      <c r="D7407" s="91" t="s">
        <v>368</v>
      </c>
      <c r="E7407" s="91" t="s">
        <v>3632</v>
      </c>
      <c r="F7407" s="91" t="s">
        <v>4255</v>
      </c>
      <c r="G7407" s="91"/>
    </row>
    <row r="7408">
      <c r="A7408" s="13" t="s">
        <v>388</v>
      </c>
      <c r="B7408" s="31" t="s">
        <v>1392</v>
      </c>
      <c r="C7408" s="9"/>
      <c r="D7408" s="91"/>
      <c r="E7408" s="91" t="s">
        <v>2350</v>
      </c>
      <c r="F7408" s="91" t="s">
        <v>29999</v>
      </c>
      <c r="G7408" s="91"/>
    </row>
    <row r="7409">
      <c r="A7409" s="13" t="s">
        <v>388</v>
      </c>
      <c r="B7409" s="31" t="s">
        <v>368</v>
      </c>
      <c r="C7409" s="91"/>
      <c r="D7409" s="91"/>
      <c r="E7409" s="91" t="s">
        <v>7227</v>
      </c>
      <c r="F7409" s="91" t="s">
        <v>30015</v>
      </c>
      <c r="G7409" s="91"/>
    </row>
    <row r="7410">
      <c r="A7410" s="9" t="s">
        <v>368</v>
      </c>
      <c r="B7410" s="18" t="s">
        <v>368</v>
      </c>
      <c r="C7410" s="91"/>
      <c r="D7410" s="91"/>
      <c r="E7410" s="91" t="s">
        <v>30016</v>
      </c>
      <c r="F7410" s="91" t="s">
        <v>30017</v>
      </c>
      <c r="G7410" s="91"/>
    </row>
    <row r="7411">
      <c r="A7411" s="1" t="s">
        <v>30018</v>
      </c>
    </row>
    <row r="7412">
      <c r="A7412" s="9" t="s">
        <v>1454</v>
      </c>
      <c r="B7412" s="18" t="s">
        <v>10794</v>
      </c>
      <c r="C7412" s="9" t="s">
        <v>30019</v>
      </c>
      <c r="D7412" s="91" t="s">
        <v>15413</v>
      </c>
      <c r="E7412" s="91"/>
      <c r="F7412" s="91" t="s">
        <v>30020</v>
      </c>
      <c r="G7412" s="91"/>
    </row>
    <row r="7413">
      <c r="A7413" s="13" t="s">
        <v>388</v>
      </c>
      <c r="B7413" s="31" t="s">
        <v>1006</v>
      </c>
      <c r="C7413" s="9" t="s">
        <v>2106</v>
      </c>
      <c r="D7413" s="43" t="s">
        <v>8263</v>
      </c>
      <c r="E7413" s="91"/>
      <c r="F7413" s="91"/>
      <c r="G7413" s="91"/>
    </row>
    <row r="7414">
      <c r="A7414" s="13" t="s">
        <v>388</v>
      </c>
      <c r="B7414" s="18" t="s">
        <v>1006</v>
      </c>
      <c r="C7414" s="19" t="s">
        <v>2106</v>
      </c>
      <c r="D7414" s="293" t="s">
        <v>8261</v>
      </c>
      <c r="E7414" s="91"/>
      <c r="F7414" s="91" t="s">
        <v>30021</v>
      </c>
      <c r="G7414" s="91"/>
    </row>
    <row r="7415">
      <c r="A7415" s="13" t="s">
        <v>388</v>
      </c>
      <c r="B7415" s="18" t="s">
        <v>1010</v>
      </c>
      <c r="C7415" s="9" t="s">
        <v>10856</v>
      </c>
      <c r="D7415" s="91" t="s">
        <v>4747</v>
      </c>
      <c r="E7415" s="91" t="s">
        <v>4695</v>
      </c>
      <c r="F7415" s="91" t="s">
        <v>30022</v>
      </c>
      <c r="G7415" s="91"/>
    </row>
    <row r="7416">
      <c r="A7416" s="13" t="s">
        <v>388</v>
      </c>
      <c r="B7416" s="18" t="s">
        <v>1010</v>
      </c>
      <c r="C7416" s="9" t="s">
        <v>2227</v>
      </c>
      <c r="D7416" s="91" t="s">
        <v>1721</v>
      </c>
      <c r="E7416" s="91"/>
      <c r="F7416" s="91" t="s">
        <v>30023</v>
      </c>
      <c r="G7416" s="91"/>
    </row>
    <row r="7417">
      <c r="A7417" s="13" t="s">
        <v>388</v>
      </c>
      <c r="B7417" s="18" t="s">
        <v>1010</v>
      </c>
      <c r="C7417" s="9" t="s">
        <v>30024</v>
      </c>
      <c r="D7417" s="91" t="s">
        <v>14389</v>
      </c>
      <c r="E7417" s="91" t="s">
        <v>7911</v>
      </c>
      <c r="F7417" s="91" t="s">
        <v>30025</v>
      </c>
      <c r="G7417" s="91"/>
    </row>
    <row r="7418">
      <c r="A7418" s="14" t="s">
        <v>2927</v>
      </c>
      <c r="B7418" s="18" t="s">
        <v>14205</v>
      </c>
      <c r="C7418" s="9" t="s">
        <v>14206</v>
      </c>
      <c r="D7418" s="91" t="s">
        <v>14207</v>
      </c>
      <c r="E7418" s="91"/>
      <c r="F7418" s="91" t="s">
        <v>30026</v>
      </c>
      <c r="G7418" s="91"/>
    </row>
    <row r="7419">
      <c r="A7419" s="67" t="s">
        <v>366</v>
      </c>
    </row>
    <row r="7420">
      <c r="A7420" s="9" t="s">
        <v>5283</v>
      </c>
      <c r="B7420" s="18" t="s">
        <v>10890</v>
      </c>
      <c r="C7420" s="9"/>
      <c r="D7420" s="91"/>
      <c r="E7420" s="91"/>
      <c r="F7420" s="91"/>
      <c r="G7420" s="91"/>
    </row>
    <row r="7421">
      <c r="A7421" s="9" t="s">
        <v>5283</v>
      </c>
      <c r="B7421" s="18" t="s">
        <v>5284</v>
      </c>
      <c r="C7421" s="9"/>
      <c r="D7421" s="91"/>
      <c r="E7421" s="91"/>
      <c r="F7421" s="91"/>
      <c r="G7421" s="91"/>
    </row>
    <row r="7422">
      <c r="A7422" s="9" t="s">
        <v>2764</v>
      </c>
      <c r="B7422" s="18" t="s">
        <v>368</v>
      </c>
      <c r="C7422" s="9"/>
      <c r="D7422" s="91"/>
      <c r="E7422" s="91"/>
      <c r="F7422" s="91"/>
      <c r="G7422" s="91"/>
    </row>
    <row r="7423">
      <c r="A7423" s="13" t="s">
        <v>388</v>
      </c>
      <c r="B7423" s="18" t="s">
        <v>1010</v>
      </c>
      <c r="C7423" s="9"/>
      <c r="D7423" s="91"/>
      <c r="E7423" s="91"/>
      <c r="F7423" s="91" t="s">
        <v>30021</v>
      </c>
      <c r="G7423" s="91"/>
    </row>
    <row r="7424">
      <c r="A7424" s="14" t="s">
        <v>1107</v>
      </c>
      <c r="B7424" s="18" t="s">
        <v>368</v>
      </c>
      <c r="C7424" s="9"/>
      <c r="D7424" s="91"/>
      <c r="E7424" s="91"/>
      <c r="F7424" s="91" t="s">
        <v>30026</v>
      </c>
      <c r="G7424" s="91"/>
    </row>
    <row r="7425">
      <c r="A7425" s="1" t="s">
        <v>30027</v>
      </c>
    </row>
    <row r="7426">
      <c r="A7426" s="9" t="s">
        <v>4788</v>
      </c>
      <c r="B7426" s="18" t="s">
        <v>5289</v>
      </c>
      <c r="C7426" s="9" t="s">
        <v>6985</v>
      </c>
      <c r="D7426" s="91" t="s">
        <v>6986</v>
      </c>
      <c r="E7426" s="91"/>
      <c r="F7426" s="91" t="s">
        <v>30028</v>
      </c>
      <c r="G7426" s="91"/>
    </row>
    <row r="7427">
      <c r="A7427" s="9" t="s">
        <v>326</v>
      </c>
      <c r="B7427" s="18" t="s">
        <v>658</v>
      </c>
      <c r="C7427" s="9" t="s">
        <v>872</v>
      </c>
      <c r="D7427" s="91" t="s">
        <v>660</v>
      </c>
      <c r="E7427" s="91"/>
      <c r="F7427" s="91" t="s">
        <v>30029</v>
      </c>
      <c r="G7427" s="91"/>
    </row>
    <row r="7428">
      <c r="A7428" s="9" t="s">
        <v>2562</v>
      </c>
      <c r="B7428" s="18" t="s">
        <v>2563</v>
      </c>
      <c r="C7428" s="9" t="s">
        <v>2564</v>
      </c>
      <c r="D7428" s="91" t="s">
        <v>2571</v>
      </c>
      <c r="E7428" s="91"/>
      <c r="F7428" s="91" t="s">
        <v>30030</v>
      </c>
      <c r="G7428" s="91"/>
    </row>
    <row r="7429">
      <c r="A7429" s="9" t="s">
        <v>687</v>
      </c>
      <c r="B7429" s="18" t="s">
        <v>693</v>
      </c>
      <c r="C7429" s="9" t="s">
        <v>955</v>
      </c>
      <c r="D7429" s="91" t="s">
        <v>956</v>
      </c>
      <c r="E7429" s="91"/>
      <c r="F7429" s="91" t="s">
        <v>30031</v>
      </c>
      <c r="G7429" s="91"/>
    </row>
    <row r="7430">
      <c r="A7430" s="9" t="s">
        <v>687</v>
      </c>
      <c r="B7430" s="18" t="s">
        <v>1306</v>
      </c>
      <c r="C7430" s="9" t="s">
        <v>2690</v>
      </c>
      <c r="D7430" s="91" t="s">
        <v>19107</v>
      </c>
      <c r="E7430" s="91"/>
      <c r="F7430" s="91"/>
      <c r="G7430" s="91"/>
    </row>
    <row r="7431">
      <c r="A7431" s="9" t="s">
        <v>388</v>
      </c>
      <c r="B7431" s="18" t="s">
        <v>1010</v>
      </c>
      <c r="C7431" s="9" t="s">
        <v>7535</v>
      </c>
      <c r="D7431" s="91" t="s">
        <v>30032</v>
      </c>
      <c r="E7431" s="91"/>
      <c r="F7431" s="91" t="s">
        <v>30033</v>
      </c>
      <c r="G7431" s="91"/>
    </row>
    <row r="7432">
      <c r="A7432" s="9" t="s">
        <v>388</v>
      </c>
      <c r="B7432" s="18" t="s">
        <v>1010</v>
      </c>
      <c r="C7432" s="9" t="s">
        <v>2236</v>
      </c>
      <c r="D7432" s="91" t="s">
        <v>30034</v>
      </c>
      <c r="E7432" s="91" t="s">
        <v>30035</v>
      </c>
      <c r="F7432" s="91" t="s">
        <v>30036</v>
      </c>
      <c r="G7432" s="91"/>
    </row>
    <row r="7433">
      <c r="A7433" s="67" t="s">
        <v>366</v>
      </c>
    </row>
    <row r="7434">
      <c r="A7434" s="9" t="s">
        <v>248</v>
      </c>
      <c r="B7434" s="18" t="s">
        <v>368</v>
      </c>
      <c r="C7434" s="9"/>
      <c r="D7434" s="91"/>
      <c r="E7434" s="91"/>
      <c r="F7434" s="91" t="s">
        <v>30037</v>
      </c>
      <c r="G7434" s="91"/>
    </row>
    <row r="7435">
      <c r="A7435" s="9" t="s">
        <v>388</v>
      </c>
      <c r="B7435" s="18" t="s">
        <v>1006</v>
      </c>
      <c r="C7435" s="9"/>
      <c r="D7435" s="91"/>
      <c r="E7435" s="91"/>
      <c r="F7435" s="91"/>
      <c r="G7435" s="91"/>
    </row>
    <row r="7436">
      <c r="A7436" s="9" t="s">
        <v>388</v>
      </c>
      <c r="B7436" s="18" t="s">
        <v>1010</v>
      </c>
      <c r="C7436" s="9" t="s">
        <v>1655</v>
      </c>
      <c r="D7436" s="91" t="s">
        <v>368</v>
      </c>
      <c r="E7436" s="91"/>
      <c r="F7436" s="91" t="s">
        <v>30029</v>
      </c>
      <c r="G7436" s="91"/>
    </row>
    <row r="7437">
      <c r="A7437" s="9" t="s">
        <v>1402</v>
      </c>
      <c r="B7437" s="18" t="s">
        <v>1403</v>
      </c>
      <c r="C7437" s="9"/>
      <c r="D7437" s="91"/>
      <c r="E7437" s="91"/>
      <c r="F7437" s="91" t="s">
        <v>30038</v>
      </c>
      <c r="G7437" s="91"/>
    </row>
    <row r="7438">
      <c r="A7438" s="190" t="s">
        <v>30039</v>
      </c>
    </row>
    <row r="7439">
      <c r="A7439" s="9" t="s">
        <v>388</v>
      </c>
      <c r="B7439" s="18" t="s">
        <v>1006</v>
      </c>
      <c r="C7439" s="729" t="s">
        <v>2091</v>
      </c>
      <c r="D7439" s="729" t="s">
        <v>30040</v>
      </c>
      <c r="E7439" s="91"/>
      <c r="F7439" s="91" t="s">
        <v>30041</v>
      </c>
      <c r="G7439" s="91"/>
    </row>
    <row r="7440">
      <c r="A7440" s="1" t="s">
        <v>30042</v>
      </c>
    </row>
    <row r="7441">
      <c r="A7441" s="9" t="s">
        <v>671</v>
      </c>
      <c r="B7441" s="18" t="s">
        <v>672</v>
      </c>
      <c r="C7441" s="9" t="s">
        <v>911</v>
      </c>
      <c r="D7441" s="9" t="s">
        <v>16881</v>
      </c>
      <c r="E7441" s="9" t="s">
        <v>556</v>
      </c>
      <c r="F7441" s="9" t="s">
        <v>30043</v>
      </c>
      <c r="G7441" s="19"/>
    </row>
    <row r="7442">
      <c r="A7442" s="9" t="s">
        <v>671</v>
      </c>
      <c r="B7442" s="18" t="s">
        <v>672</v>
      </c>
      <c r="C7442" s="9" t="s">
        <v>911</v>
      </c>
      <c r="D7442" s="9" t="s">
        <v>30044</v>
      </c>
      <c r="E7442" s="19"/>
      <c r="F7442" s="9" t="s">
        <v>30045</v>
      </c>
      <c r="G7442" s="19"/>
    </row>
    <row r="7443">
      <c r="A7443" s="9" t="s">
        <v>687</v>
      </c>
      <c r="B7443" s="18" t="s">
        <v>11090</v>
      </c>
      <c r="C7443" s="9" t="s">
        <v>11091</v>
      </c>
      <c r="D7443" s="9" t="s">
        <v>11092</v>
      </c>
      <c r="E7443" s="9" t="s">
        <v>27600</v>
      </c>
      <c r="F7443" s="9" t="s">
        <v>30046</v>
      </c>
      <c r="G7443" s="19"/>
    </row>
    <row r="7444">
      <c r="A7444" s="67" t="s">
        <v>366</v>
      </c>
    </row>
    <row r="7445">
      <c r="A7445" s="9" t="s">
        <v>388</v>
      </c>
      <c r="B7445" s="18" t="s">
        <v>1010</v>
      </c>
      <c r="C7445" s="9" t="s">
        <v>1655</v>
      </c>
      <c r="D7445" s="9" t="s">
        <v>368</v>
      </c>
      <c r="E7445" s="19"/>
      <c r="F7445" s="9" t="s">
        <v>30046</v>
      </c>
      <c r="G7445" s="19"/>
    </row>
    <row r="7446">
      <c r="A7446" s="1" t="s">
        <v>30047</v>
      </c>
    </row>
    <row r="7447">
      <c r="A7447" s="67" t="s">
        <v>366</v>
      </c>
    </row>
    <row r="7448">
      <c r="A7448" s="9" t="s">
        <v>388</v>
      </c>
      <c r="B7448" s="18" t="s">
        <v>1006</v>
      </c>
      <c r="C7448" s="9"/>
      <c r="D7448" s="9"/>
      <c r="E7448" s="9"/>
      <c r="F7448" s="9" t="s">
        <v>30048</v>
      </c>
      <c r="G7448" s="9"/>
    </row>
    <row r="7449">
      <c r="A7449" s="9" t="s">
        <v>368</v>
      </c>
      <c r="B7449" s="18" t="s">
        <v>368</v>
      </c>
      <c r="C7449" s="9"/>
      <c r="D7449" s="9"/>
      <c r="E7449" s="9" t="s">
        <v>238</v>
      </c>
      <c r="F7449" s="9" t="s">
        <v>30048</v>
      </c>
      <c r="G7449" s="9"/>
    </row>
    <row r="7450">
      <c r="A7450" s="17"/>
    </row>
    <row r="7451">
      <c r="A7451" s="15"/>
    </row>
    <row r="7454">
      <c r="A7454" s="17"/>
    </row>
    <row r="7455">
      <c r="A7455" s="38" t="s">
        <v>19884</v>
      </c>
    </row>
    <row r="7456">
      <c r="A7456" s="1"/>
    </row>
    <row r="7457">
      <c r="A7457" s="1" t="s">
        <v>30049</v>
      </c>
    </row>
    <row r="7458">
      <c r="A7458" s="9" t="s">
        <v>10828</v>
      </c>
      <c r="B7458" s="18" t="s">
        <v>14693</v>
      </c>
      <c r="C7458" s="9" t="s">
        <v>30050</v>
      </c>
      <c r="D7458" s="91" t="s">
        <v>30051</v>
      </c>
      <c r="E7458" s="91" t="s">
        <v>30052</v>
      </c>
      <c r="F7458" s="91" t="s">
        <v>30053</v>
      </c>
      <c r="G7458" s="91"/>
    </row>
    <row r="7459">
      <c r="A7459" s="13" t="s">
        <v>316</v>
      </c>
      <c r="B7459" s="189" t="s">
        <v>6271</v>
      </c>
      <c r="C7459" s="13" t="s">
        <v>30054</v>
      </c>
      <c r="D7459" s="13" t="s">
        <v>30055</v>
      </c>
      <c r="E7459" s="138"/>
      <c r="F7459" s="84" t="s">
        <v>30056</v>
      </c>
      <c r="G7459" s="138"/>
    </row>
    <row r="7460">
      <c r="A7460" s="13" t="s">
        <v>316</v>
      </c>
      <c r="B7460" s="189" t="s">
        <v>6271</v>
      </c>
      <c r="C7460" s="13" t="s">
        <v>30054</v>
      </c>
      <c r="D7460" s="13" t="s">
        <v>30057</v>
      </c>
      <c r="E7460" s="138"/>
      <c r="F7460" s="84" t="s">
        <v>30058</v>
      </c>
      <c r="G7460" s="138"/>
    </row>
    <row r="7461">
      <c r="A7461" s="13" t="s">
        <v>316</v>
      </c>
      <c r="B7461" s="189" t="s">
        <v>6271</v>
      </c>
      <c r="C7461" s="13" t="s">
        <v>26828</v>
      </c>
      <c r="D7461" s="13" t="s">
        <v>30059</v>
      </c>
      <c r="E7461" s="138"/>
      <c r="F7461" s="84" t="s">
        <v>30060</v>
      </c>
      <c r="G7461" s="138"/>
    </row>
    <row r="7462">
      <c r="A7462" s="9" t="s">
        <v>316</v>
      </c>
      <c r="B7462" s="18" t="s">
        <v>8516</v>
      </c>
      <c r="C7462" s="9" t="s">
        <v>30061</v>
      </c>
      <c r="D7462" s="91" t="s">
        <v>30062</v>
      </c>
      <c r="E7462" s="91" t="s">
        <v>30063</v>
      </c>
      <c r="F7462" s="91" t="s">
        <v>30064</v>
      </c>
      <c r="G7462" s="91"/>
    </row>
    <row r="7463">
      <c r="A7463" s="9" t="s">
        <v>4540</v>
      </c>
      <c r="B7463" s="18" t="s">
        <v>12695</v>
      </c>
      <c r="C7463" s="9" t="s">
        <v>5469</v>
      </c>
      <c r="D7463" s="91" t="s">
        <v>30065</v>
      </c>
      <c r="E7463" s="91"/>
      <c r="F7463" s="91" t="s">
        <v>30066</v>
      </c>
      <c r="G7463" s="91"/>
    </row>
    <row r="7464">
      <c r="A7464" s="9" t="s">
        <v>4540</v>
      </c>
      <c r="B7464" s="18" t="s">
        <v>12695</v>
      </c>
      <c r="C7464" s="9" t="s">
        <v>5469</v>
      </c>
      <c r="D7464" s="91" t="s">
        <v>30067</v>
      </c>
      <c r="E7464" s="91"/>
      <c r="F7464" s="91" t="s">
        <v>30068</v>
      </c>
      <c r="G7464" s="91"/>
    </row>
    <row r="7465">
      <c r="A7465" s="9" t="s">
        <v>4540</v>
      </c>
      <c r="B7465" s="18" t="s">
        <v>12695</v>
      </c>
      <c r="C7465" s="9" t="s">
        <v>5469</v>
      </c>
      <c r="D7465" s="91" t="s">
        <v>20109</v>
      </c>
      <c r="E7465" s="91"/>
      <c r="F7465" s="91" t="s">
        <v>30069</v>
      </c>
      <c r="G7465" s="91"/>
    </row>
    <row r="7466">
      <c r="A7466" s="9" t="s">
        <v>4540</v>
      </c>
      <c r="B7466" s="18" t="s">
        <v>12695</v>
      </c>
      <c r="C7466" s="9" t="s">
        <v>5469</v>
      </c>
      <c r="D7466" s="91" t="s">
        <v>30070</v>
      </c>
      <c r="E7466" s="91"/>
      <c r="F7466" s="91" t="s">
        <v>30071</v>
      </c>
      <c r="G7466" s="91"/>
    </row>
    <row r="7467">
      <c r="A7467" s="9" t="s">
        <v>4540</v>
      </c>
      <c r="B7467" s="18" t="s">
        <v>12695</v>
      </c>
      <c r="C7467" s="9" t="s">
        <v>5469</v>
      </c>
      <c r="D7467" s="91" t="s">
        <v>30072</v>
      </c>
      <c r="E7467" s="91"/>
      <c r="F7467" s="91" t="s">
        <v>30073</v>
      </c>
      <c r="G7467" s="91"/>
    </row>
    <row r="7468">
      <c r="A7468" s="9" t="s">
        <v>4540</v>
      </c>
      <c r="B7468" s="18" t="s">
        <v>12695</v>
      </c>
      <c r="C7468" s="9" t="s">
        <v>5469</v>
      </c>
      <c r="D7468" s="91" t="s">
        <v>30074</v>
      </c>
      <c r="E7468" s="91"/>
      <c r="F7468" s="91" t="s">
        <v>30075</v>
      </c>
      <c r="G7468" s="91"/>
    </row>
    <row r="7469">
      <c r="A7469" s="9" t="s">
        <v>4540</v>
      </c>
      <c r="B7469" s="18" t="s">
        <v>12695</v>
      </c>
      <c r="C7469" s="9" t="s">
        <v>5469</v>
      </c>
      <c r="D7469" s="91" t="s">
        <v>30076</v>
      </c>
      <c r="E7469" s="91"/>
      <c r="F7469" s="91" t="s">
        <v>30077</v>
      </c>
      <c r="G7469" s="91"/>
    </row>
    <row r="7470">
      <c r="A7470" s="9" t="s">
        <v>4540</v>
      </c>
      <c r="B7470" s="18" t="s">
        <v>4541</v>
      </c>
      <c r="C7470" s="9" t="s">
        <v>4542</v>
      </c>
      <c r="D7470" s="91" t="s">
        <v>12001</v>
      </c>
      <c r="E7470" s="91"/>
      <c r="F7470" s="91" t="s">
        <v>30078</v>
      </c>
      <c r="G7470" s="91"/>
    </row>
    <row r="7471">
      <c r="A7471" s="9" t="s">
        <v>4540</v>
      </c>
      <c r="B7471" s="18" t="s">
        <v>4541</v>
      </c>
      <c r="C7471" s="9" t="s">
        <v>4542</v>
      </c>
      <c r="D7471" s="91" t="s">
        <v>30079</v>
      </c>
      <c r="E7471" s="91"/>
      <c r="F7471" s="91" t="s">
        <v>30080</v>
      </c>
      <c r="G7471" s="91"/>
    </row>
    <row r="7472">
      <c r="A7472" s="9" t="s">
        <v>4540</v>
      </c>
      <c r="B7472" s="18" t="s">
        <v>4541</v>
      </c>
      <c r="C7472" s="9" t="s">
        <v>4542</v>
      </c>
      <c r="D7472" s="91" t="s">
        <v>18107</v>
      </c>
      <c r="E7472" s="91"/>
      <c r="F7472" s="91" t="s">
        <v>30081</v>
      </c>
      <c r="G7472" s="91"/>
    </row>
    <row r="7473">
      <c r="A7473" s="9" t="s">
        <v>4540</v>
      </c>
      <c r="B7473" s="18" t="s">
        <v>4541</v>
      </c>
      <c r="C7473" s="9" t="s">
        <v>4542</v>
      </c>
      <c r="D7473" s="91" t="s">
        <v>30082</v>
      </c>
      <c r="E7473" s="91"/>
      <c r="F7473" s="91" t="s">
        <v>30083</v>
      </c>
      <c r="G7473" s="91"/>
    </row>
    <row r="7474">
      <c r="A7474" s="9" t="s">
        <v>4540</v>
      </c>
      <c r="B7474" s="18" t="s">
        <v>4541</v>
      </c>
      <c r="C7474" s="9" t="s">
        <v>4542</v>
      </c>
      <c r="D7474" s="91" t="s">
        <v>30084</v>
      </c>
      <c r="E7474" s="91"/>
      <c r="F7474" s="91" t="s">
        <v>30085</v>
      </c>
      <c r="G7474" s="91"/>
    </row>
    <row r="7475">
      <c r="A7475" s="9" t="s">
        <v>4540</v>
      </c>
      <c r="B7475" s="18" t="s">
        <v>4541</v>
      </c>
      <c r="C7475" s="9" t="s">
        <v>5974</v>
      </c>
      <c r="D7475" s="91" t="s">
        <v>30086</v>
      </c>
      <c r="E7475" s="91"/>
      <c r="F7475" s="91" t="s">
        <v>30087</v>
      </c>
      <c r="G7475" s="91"/>
    </row>
    <row r="7476">
      <c r="A7476" s="9" t="s">
        <v>4540</v>
      </c>
      <c r="B7476" s="18" t="s">
        <v>4545</v>
      </c>
      <c r="C7476" s="9" t="s">
        <v>4542</v>
      </c>
      <c r="D7476" s="91" t="s">
        <v>13321</v>
      </c>
      <c r="E7476" s="91"/>
      <c r="F7476" s="91" t="s">
        <v>30088</v>
      </c>
      <c r="G7476" s="91"/>
    </row>
    <row r="7477">
      <c r="A7477" s="9" t="s">
        <v>4540</v>
      </c>
      <c r="B7477" s="18" t="s">
        <v>4545</v>
      </c>
      <c r="C7477" s="9" t="s">
        <v>4542</v>
      </c>
      <c r="D7477" s="91" t="s">
        <v>30089</v>
      </c>
      <c r="E7477" s="91" t="s">
        <v>4109</v>
      </c>
      <c r="F7477" s="91" t="s">
        <v>30090</v>
      </c>
      <c r="G7477" s="91"/>
    </row>
    <row r="7478">
      <c r="A7478" s="9" t="s">
        <v>4540</v>
      </c>
      <c r="B7478" s="18" t="s">
        <v>4545</v>
      </c>
      <c r="C7478" s="9" t="s">
        <v>4542</v>
      </c>
      <c r="D7478" s="91" t="s">
        <v>30091</v>
      </c>
      <c r="E7478" s="91"/>
      <c r="F7478" s="91" t="s">
        <v>30092</v>
      </c>
      <c r="G7478" s="91"/>
    </row>
    <row r="7479">
      <c r="A7479" s="9" t="s">
        <v>4540</v>
      </c>
      <c r="B7479" s="18" t="s">
        <v>4545</v>
      </c>
      <c r="C7479" s="9" t="s">
        <v>5974</v>
      </c>
      <c r="D7479" s="91" t="s">
        <v>30093</v>
      </c>
      <c r="E7479" s="91"/>
      <c r="F7479" s="91" t="s">
        <v>30068</v>
      </c>
      <c r="G7479" s="91"/>
    </row>
    <row r="7480">
      <c r="A7480" s="9" t="s">
        <v>4540</v>
      </c>
      <c r="B7480" s="18" t="s">
        <v>30094</v>
      </c>
      <c r="C7480" s="9" t="s">
        <v>30095</v>
      </c>
      <c r="D7480" s="91" t="s">
        <v>30096</v>
      </c>
      <c r="E7480" s="91" t="s">
        <v>30097</v>
      </c>
      <c r="F7480" s="91" t="s">
        <v>30098</v>
      </c>
      <c r="G7480" s="91"/>
    </row>
    <row r="7481">
      <c r="A7481" s="9" t="s">
        <v>4540</v>
      </c>
      <c r="B7481" s="18" t="s">
        <v>30094</v>
      </c>
      <c r="C7481" s="9" t="s">
        <v>30095</v>
      </c>
      <c r="D7481" s="91" t="s">
        <v>30096</v>
      </c>
      <c r="E7481" s="91" t="s">
        <v>30099</v>
      </c>
      <c r="F7481" s="91" t="s">
        <v>30090</v>
      </c>
      <c r="G7481" s="91"/>
    </row>
    <row r="7482">
      <c r="A7482" s="9" t="s">
        <v>4540</v>
      </c>
      <c r="B7482" s="18" t="s">
        <v>30094</v>
      </c>
      <c r="C7482" s="9" t="s">
        <v>30100</v>
      </c>
      <c r="D7482" s="91" t="s">
        <v>30101</v>
      </c>
      <c r="E7482" s="91"/>
      <c r="F7482" s="91" t="s">
        <v>30102</v>
      </c>
      <c r="G7482" s="91"/>
    </row>
    <row r="7483">
      <c r="A7483" s="9" t="s">
        <v>4540</v>
      </c>
      <c r="B7483" s="18" t="s">
        <v>30094</v>
      </c>
      <c r="C7483" s="9" t="s">
        <v>30100</v>
      </c>
      <c r="D7483" s="91" t="s">
        <v>30101</v>
      </c>
      <c r="E7483" s="91" t="s">
        <v>30103</v>
      </c>
      <c r="F7483" s="91" t="s">
        <v>30104</v>
      </c>
      <c r="G7483" s="91"/>
    </row>
    <row r="7484">
      <c r="A7484" s="9" t="s">
        <v>4371</v>
      </c>
      <c r="B7484" s="18" t="s">
        <v>10573</v>
      </c>
      <c r="C7484" s="9" t="s">
        <v>30105</v>
      </c>
      <c r="D7484" s="91" t="s">
        <v>30106</v>
      </c>
      <c r="E7484" s="91"/>
      <c r="F7484" s="91" t="s">
        <v>20315</v>
      </c>
      <c r="G7484" s="91"/>
    </row>
    <row r="7485">
      <c r="A7485" s="9" t="s">
        <v>30107</v>
      </c>
      <c r="B7485" s="18" t="s">
        <v>30108</v>
      </c>
      <c r="C7485" s="9" t="s">
        <v>30109</v>
      </c>
      <c r="D7485" s="91" t="s">
        <v>30110</v>
      </c>
      <c r="E7485" s="91"/>
      <c r="F7485" s="91" t="s">
        <v>30058</v>
      </c>
      <c r="G7485" s="91"/>
    </row>
    <row r="7486">
      <c r="A7486" s="9" t="s">
        <v>30107</v>
      </c>
      <c r="B7486" s="18" t="s">
        <v>30108</v>
      </c>
      <c r="C7486" s="9" t="s">
        <v>30109</v>
      </c>
      <c r="D7486" s="91" t="s">
        <v>30111</v>
      </c>
      <c r="E7486" s="91"/>
      <c r="F7486" s="91" t="s">
        <v>30056</v>
      </c>
      <c r="G7486" s="91"/>
    </row>
    <row r="7487">
      <c r="A7487" s="9" t="s">
        <v>30107</v>
      </c>
      <c r="B7487" s="18" t="s">
        <v>30108</v>
      </c>
      <c r="C7487" s="91" t="s">
        <v>30112</v>
      </c>
      <c r="D7487" s="91" t="s">
        <v>30113</v>
      </c>
      <c r="E7487" s="91" t="s">
        <v>30114</v>
      </c>
      <c r="F7487" s="91" t="s">
        <v>30115</v>
      </c>
      <c r="G7487" s="91"/>
    </row>
    <row r="7488">
      <c r="A7488" s="9" t="s">
        <v>30107</v>
      </c>
      <c r="B7488" s="18" t="s">
        <v>30108</v>
      </c>
      <c r="C7488" s="9" t="s">
        <v>30116</v>
      </c>
      <c r="D7488" s="91" t="s">
        <v>30117</v>
      </c>
      <c r="E7488" s="91" t="s">
        <v>30118</v>
      </c>
      <c r="F7488" s="91" t="s">
        <v>30115</v>
      </c>
      <c r="G7488" s="91"/>
    </row>
    <row r="7489">
      <c r="A7489" s="9" t="s">
        <v>6095</v>
      </c>
      <c r="B7489" s="18" t="s">
        <v>30119</v>
      </c>
      <c r="C7489" s="9" t="s">
        <v>16449</v>
      </c>
      <c r="D7489" s="91" t="s">
        <v>30120</v>
      </c>
      <c r="E7489" s="91" t="s">
        <v>30121</v>
      </c>
      <c r="F7489" s="91" t="s">
        <v>30069</v>
      </c>
      <c r="G7489" s="91"/>
    </row>
    <row r="7490">
      <c r="A7490" s="9" t="s">
        <v>6095</v>
      </c>
      <c r="B7490" s="18" t="s">
        <v>30122</v>
      </c>
      <c r="C7490" s="9" t="s">
        <v>30123</v>
      </c>
      <c r="D7490" s="91" t="s">
        <v>30124</v>
      </c>
      <c r="E7490" s="91"/>
      <c r="F7490" s="91" t="s">
        <v>30125</v>
      </c>
      <c r="G7490" s="91"/>
    </row>
    <row r="7491">
      <c r="A7491" s="9" t="s">
        <v>6095</v>
      </c>
      <c r="B7491" s="18" t="s">
        <v>30122</v>
      </c>
      <c r="C7491" s="9" t="s">
        <v>30126</v>
      </c>
      <c r="D7491" s="91" t="s">
        <v>30127</v>
      </c>
      <c r="E7491" s="91"/>
      <c r="F7491" s="91" t="s">
        <v>30058</v>
      </c>
      <c r="G7491" s="91"/>
    </row>
    <row r="7492">
      <c r="A7492" s="9" t="s">
        <v>6095</v>
      </c>
      <c r="B7492" s="18" t="s">
        <v>30122</v>
      </c>
      <c r="C7492" s="9" t="s">
        <v>30126</v>
      </c>
      <c r="D7492" s="91" t="s">
        <v>30128</v>
      </c>
      <c r="E7492" s="91"/>
      <c r="F7492" s="91" t="s">
        <v>30058</v>
      </c>
      <c r="G7492" s="91"/>
    </row>
    <row r="7493">
      <c r="A7493" s="9" t="s">
        <v>6095</v>
      </c>
      <c r="B7493" s="18" t="s">
        <v>30122</v>
      </c>
      <c r="C7493" s="9" t="s">
        <v>30129</v>
      </c>
      <c r="D7493" s="91" t="s">
        <v>30130</v>
      </c>
      <c r="E7493" s="43"/>
      <c r="F7493" s="43" t="s">
        <v>30131</v>
      </c>
      <c r="G7493" s="43"/>
    </row>
    <row r="7494">
      <c r="A7494" s="9" t="s">
        <v>6095</v>
      </c>
      <c r="B7494" s="18" t="s">
        <v>30122</v>
      </c>
      <c r="C7494" s="9" t="s">
        <v>30132</v>
      </c>
      <c r="D7494" s="91" t="s">
        <v>30133</v>
      </c>
      <c r="E7494" s="43"/>
      <c r="F7494" s="43" t="s">
        <v>30134</v>
      </c>
      <c r="G7494" s="43"/>
    </row>
    <row r="7495">
      <c r="A7495" s="9" t="s">
        <v>248</v>
      </c>
      <c r="B7495" s="18" t="s">
        <v>4496</v>
      </c>
      <c r="C7495" s="9" t="s">
        <v>4497</v>
      </c>
      <c r="D7495" s="91" t="s">
        <v>30135</v>
      </c>
      <c r="E7495" s="43"/>
      <c r="F7495" s="43" t="s">
        <v>30136</v>
      </c>
      <c r="G7495" s="43"/>
    </row>
    <row r="7496">
      <c r="A7496" s="9" t="s">
        <v>248</v>
      </c>
      <c r="B7496" s="18" t="s">
        <v>4496</v>
      </c>
      <c r="C7496" s="9" t="s">
        <v>30137</v>
      </c>
      <c r="D7496" s="91" t="s">
        <v>22734</v>
      </c>
      <c r="E7496" s="91"/>
      <c r="F7496" s="91" t="s">
        <v>30138</v>
      </c>
      <c r="G7496" s="91"/>
    </row>
    <row r="7497">
      <c r="A7497" s="13" t="s">
        <v>248</v>
      </c>
      <c r="B7497" s="31" t="s">
        <v>30139</v>
      </c>
      <c r="C7497" s="14" t="s">
        <v>28036</v>
      </c>
      <c r="D7497" s="84" t="s">
        <v>30140</v>
      </c>
      <c r="E7497" s="84"/>
      <c r="F7497" s="43" t="s">
        <v>30141</v>
      </c>
      <c r="G7497" s="43"/>
    </row>
    <row r="7498">
      <c r="A7498" s="13" t="s">
        <v>248</v>
      </c>
      <c r="B7498" s="31" t="s">
        <v>30139</v>
      </c>
      <c r="C7498" s="14" t="s">
        <v>30142</v>
      </c>
      <c r="D7498" s="43" t="s">
        <v>30143</v>
      </c>
      <c r="E7498" s="84"/>
      <c r="F7498" s="43" t="s">
        <v>30071</v>
      </c>
      <c r="G7498" s="43"/>
    </row>
    <row r="7499">
      <c r="A7499" s="13" t="s">
        <v>248</v>
      </c>
      <c r="B7499" s="31" t="s">
        <v>30139</v>
      </c>
      <c r="C7499" s="14" t="s">
        <v>11046</v>
      </c>
      <c r="D7499" s="43" t="s">
        <v>30144</v>
      </c>
      <c r="E7499" s="84"/>
      <c r="F7499" s="43" t="s">
        <v>30141</v>
      </c>
      <c r="G7499" s="43"/>
    </row>
    <row r="7500">
      <c r="A7500" s="13" t="s">
        <v>248</v>
      </c>
      <c r="B7500" s="31" t="s">
        <v>30139</v>
      </c>
      <c r="C7500" s="14" t="s">
        <v>30145</v>
      </c>
      <c r="D7500" s="43" t="s">
        <v>30146</v>
      </c>
      <c r="E7500" s="43"/>
      <c r="F7500" s="43" t="s">
        <v>30147</v>
      </c>
      <c r="G7500" s="43"/>
    </row>
    <row r="7501">
      <c r="A7501" s="13" t="s">
        <v>248</v>
      </c>
      <c r="B7501" s="31" t="s">
        <v>30139</v>
      </c>
      <c r="C7501" s="14" t="s">
        <v>30148</v>
      </c>
      <c r="D7501" s="43" t="s">
        <v>30149</v>
      </c>
      <c r="E7501" s="84" t="s">
        <v>30150</v>
      </c>
      <c r="F7501" s="84" t="s">
        <v>20315</v>
      </c>
      <c r="G7501" s="43"/>
    </row>
    <row r="7502">
      <c r="A7502" s="13" t="s">
        <v>248</v>
      </c>
      <c r="B7502" s="31" t="s">
        <v>30139</v>
      </c>
      <c r="C7502" s="14" t="s">
        <v>30148</v>
      </c>
      <c r="D7502" s="43" t="s">
        <v>30149</v>
      </c>
      <c r="E7502" s="43" t="s">
        <v>30151</v>
      </c>
      <c r="F7502" s="43" t="s">
        <v>30152</v>
      </c>
      <c r="G7502" s="43"/>
    </row>
    <row r="7503">
      <c r="A7503" s="13" t="s">
        <v>248</v>
      </c>
      <c r="B7503" s="31" t="s">
        <v>30139</v>
      </c>
      <c r="C7503" s="13" t="s">
        <v>30153</v>
      </c>
      <c r="D7503" s="43" t="s">
        <v>10990</v>
      </c>
      <c r="E7503" s="84" t="s">
        <v>30154</v>
      </c>
      <c r="F7503" s="43" t="s">
        <v>30155</v>
      </c>
      <c r="G7503" s="43"/>
    </row>
    <row r="7504">
      <c r="A7504" s="9" t="s">
        <v>248</v>
      </c>
      <c r="B7504" s="31" t="s">
        <v>30139</v>
      </c>
      <c r="C7504" s="9" t="s">
        <v>30156</v>
      </c>
      <c r="D7504" s="91" t="s">
        <v>30157</v>
      </c>
      <c r="E7504" s="91"/>
      <c r="F7504" s="91" t="s">
        <v>30147</v>
      </c>
      <c r="G7504" s="91"/>
    </row>
    <row r="7505">
      <c r="A7505" s="13" t="s">
        <v>248</v>
      </c>
      <c r="B7505" s="31" t="s">
        <v>11097</v>
      </c>
      <c r="C7505" s="13" t="s">
        <v>30158</v>
      </c>
      <c r="D7505" s="43" t="s">
        <v>30159</v>
      </c>
      <c r="E7505" s="84" t="s">
        <v>30160</v>
      </c>
      <c r="F7505" s="84" t="s">
        <v>30102</v>
      </c>
      <c r="G7505" s="84"/>
    </row>
    <row r="7506">
      <c r="A7506" s="9" t="s">
        <v>248</v>
      </c>
      <c r="B7506" s="31" t="s">
        <v>11097</v>
      </c>
      <c r="C7506" s="91" t="s">
        <v>28148</v>
      </c>
      <c r="D7506" s="9" t="s">
        <v>30161</v>
      </c>
      <c r="E7506" s="91"/>
      <c r="F7506" s="91" t="s">
        <v>30162</v>
      </c>
      <c r="G7506" s="91"/>
    </row>
    <row r="7507">
      <c r="A7507" s="9" t="s">
        <v>248</v>
      </c>
      <c r="B7507" s="31" t="s">
        <v>11097</v>
      </c>
      <c r="C7507" s="91" t="s">
        <v>28148</v>
      </c>
      <c r="D7507" s="9" t="s">
        <v>30163</v>
      </c>
      <c r="E7507" s="91"/>
      <c r="F7507" s="91" t="s">
        <v>30164</v>
      </c>
      <c r="G7507" s="91"/>
    </row>
    <row r="7508">
      <c r="A7508" s="9" t="s">
        <v>248</v>
      </c>
      <c r="B7508" s="31" t="s">
        <v>11097</v>
      </c>
      <c r="C7508" s="91" t="s">
        <v>28148</v>
      </c>
      <c r="D7508" s="9" t="s">
        <v>30165</v>
      </c>
      <c r="E7508" s="91"/>
      <c r="F7508" s="91" t="s">
        <v>30166</v>
      </c>
      <c r="G7508" s="91"/>
    </row>
    <row r="7509">
      <c r="A7509" s="13" t="s">
        <v>248</v>
      </c>
      <c r="B7509" s="31" t="s">
        <v>5505</v>
      </c>
      <c r="C7509" s="9" t="s">
        <v>30167</v>
      </c>
      <c r="D7509" s="91" t="s">
        <v>30168</v>
      </c>
      <c r="E7509" s="91"/>
      <c r="F7509" s="91" t="s">
        <v>20319</v>
      </c>
      <c r="G7509" s="84"/>
    </row>
    <row r="7510">
      <c r="A7510" s="9" t="s">
        <v>248</v>
      </c>
      <c r="B7510" s="31" t="s">
        <v>10964</v>
      </c>
      <c r="C7510" s="14" t="s">
        <v>10965</v>
      </c>
      <c r="D7510" s="25" t="s">
        <v>10966</v>
      </c>
      <c r="E7510" s="25" t="s">
        <v>30169</v>
      </c>
      <c r="F7510" s="43" t="s">
        <v>30147</v>
      </c>
      <c r="G7510" s="84"/>
    </row>
    <row r="7511">
      <c r="A7511" s="13" t="s">
        <v>248</v>
      </c>
      <c r="B7511" s="189" t="s">
        <v>10980</v>
      </c>
      <c r="C7511" s="13" t="s">
        <v>23699</v>
      </c>
      <c r="D7511" s="347" t="s">
        <v>23700</v>
      </c>
      <c r="E7511" s="84" t="s">
        <v>30170</v>
      </c>
      <c r="F7511" s="84" t="s">
        <v>30171</v>
      </c>
      <c r="G7511" s="84"/>
    </row>
    <row r="7512">
      <c r="A7512" s="9" t="s">
        <v>248</v>
      </c>
      <c r="B7512" s="18" t="s">
        <v>10930</v>
      </c>
      <c r="C7512" s="14"/>
      <c r="D7512" s="14" t="s">
        <v>30172</v>
      </c>
      <c r="E7512" s="91"/>
      <c r="F7512" s="91" t="s">
        <v>30080</v>
      </c>
      <c r="G7512" s="91"/>
    </row>
    <row r="7513">
      <c r="A7513" s="9" t="s">
        <v>388</v>
      </c>
      <c r="B7513" s="18" t="s">
        <v>8130</v>
      </c>
      <c r="C7513" s="14" t="s">
        <v>30173</v>
      </c>
      <c r="D7513" s="14" t="s">
        <v>30174</v>
      </c>
      <c r="E7513" s="91"/>
      <c r="F7513" s="91" t="s">
        <v>30175</v>
      </c>
      <c r="G7513" s="91"/>
    </row>
    <row r="7514">
      <c r="A7514" s="9" t="s">
        <v>388</v>
      </c>
      <c r="B7514" s="18" t="s">
        <v>8130</v>
      </c>
      <c r="C7514" s="14" t="s">
        <v>30176</v>
      </c>
      <c r="D7514" s="14" t="s">
        <v>30177</v>
      </c>
      <c r="E7514" s="91"/>
      <c r="F7514" s="91" t="s">
        <v>30178</v>
      </c>
      <c r="G7514" s="91"/>
    </row>
    <row r="7515">
      <c r="A7515" s="9" t="s">
        <v>388</v>
      </c>
      <c r="B7515" s="18" t="s">
        <v>18939</v>
      </c>
      <c r="C7515" s="14" t="s">
        <v>30179</v>
      </c>
      <c r="D7515" s="91" t="s">
        <v>30180</v>
      </c>
      <c r="E7515" s="91" t="s">
        <v>30181</v>
      </c>
      <c r="F7515" s="91" t="s">
        <v>30182</v>
      </c>
      <c r="G7515" s="91"/>
    </row>
    <row r="7516">
      <c r="A7516" s="9" t="s">
        <v>388</v>
      </c>
      <c r="B7516" s="18" t="s">
        <v>18939</v>
      </c>
      <c r="C7516" s="14" t="s">
        <v>30179</v>
      </c>
      <c r="D7516" s="91" t="s">
        <v>30180</v>
      </c>
      <c r="E7516" s="91" t="s">
        <v>30183</v>
      </c>
      <c r="F7516" s="91" t="s">
        <v>30184</v>
      </c>
      <c r="G7516" s="91"/>
    </row>
    <row r="7517">
      <c r="A7517" s="9" t="s">
        <v>388</v>
      </c>
      <c r="B7517" s="18" t="s">
        <v>389</v>
      </c>
      <c r="C7517" s="14" t="s">
        <v>30185</v>
      </c>
      <c r="D7517" s="91" t="s">
        <v>30186</v>
      </c>
      <c r="E7517" s="91"/>
      <c r="F7517" s="91" t="s">
        <v>20319</v>
      </c>
      <c r="G7517" s="91"/>
    </row>
    <row r="7518">
      <c r="A7518" s="13" t="s">
        <v>388</v>
      </c>
      <c r="B7518" s="18" t="s">
        <v>389</v>
      </c>
      <c r="C7518" s="14" t="s">
        <v>14022</v>
      </c>
      <c r="D7518" s="14" t="s">
        <v>30187</v>
      </c>
      <c r="E7518" s="91"/>
      <c r="F7518" s="91" t="s">
        <v>20319</v>
      </c>
      <c r="G7518" s="91"/>
    </row>
    <row r="7519">
      <c r="A7519" s="13" t="s">
        <v>388</v>
      </c>
      <c r="B7519" s="18" t="s">
        <v>389</v>
      </c>
      <c r="C7519" s="14" t="s">
        <v>30188</v>
      </c>
      <c r="D7519" s="91" t="s">
        <v>30189</v>
      </c>
      <c r="E7519" s="91" t="s">
        <v>30190</v>
      </c>
      <c r="F7519" s="91" t="s">
        <v>30098</v>
      </c>
      <c r="G7519" s="91"/>
    </row>
    <row r="7520">
      <c r="A7520" s="9" t="s">
        <v>388</v>
      </c>
      <c r="B7520" s="18" t="s">
        <v>389</v>
      </c>
      <c r="C7520" s="14" t="s">
        <v>30191</v>
      </c>
      <c r="D7520" s="91" t="s">
        <v>30192</v>
      </c>
      <c r="E7520" s="91" t="s">
        <v>30193</v>
      </c>
      <c r="F7520" s="91" t="s">
        <v>30069</v>
      </c>
      <c r="G7520" s="91"/>
    </row>
    <row r="7521">
      <c r="A7521" s="9" t="s">
        <v>388</v>
      </c>
      <c r="B7521" s="18" t="s">
        <v>389</v>
      </c>
      <c r="C7521" s="14" t="s">
        <v>30194</v>
      </c>
      <c r="D7521" s="91" t="s">
        <v>30195</v>
      </c>
      <c r="E7521" s="91"/>
      <c r="F7521" s="91" t="s">
        <v>30115</v>
      </c>
      <c r="G7521" s="91"/>
    </row>
    <row r="7522">
      <c r="A7522" s="9" t="s">
        <v>388</v>
      </c>
      <c r="B7522" s="18" t="s">
        <v>389</v>
      </c>
      <c r="C7522" s="14" t="s">
        <v>30196</v>
      </c>
      <c r="D7522" s="91" t="s">
        <v>30197</v>
      </c>
      <c r="E7522" s="91"/>
      <c r="F7522" s="91" t="s">
        <v>30090</v>
      </c>
      <c r="G7522" s="91"/>
    </row>
    <row r="7523">
      <c r="A7523" s="9" t="s">
        <v>234</v>
      </c>
      <c r="B7523" s="18" t="s">
        <v>915</v>
      </c>
      <c r="C7523" s="14" t="s">
        <v>30198</v>
      </c>
      <c r="D7523" s="91" t="s">
        <v>30199</v>
      </c>
      <c r="E7523" s="91"/>
      <c r="F7523" s="91" t="s">
        <v>20315</v>
      </c>
      <c r="G7523" s="91"/>
    </row>
    <row r="7524">
      <c r="A7524" s="9" t="s">
        <v>234</v>
      </c>
      <c r="B7524" s="18" t="s">
        <v>915</v>
      </c>
      <c r="C7524" s="14" t="s">
        <v>30200</v>
      </c>
      <c r="D7524" s="91" t="s">
        <v>30201</v>
      </c>
      <c r="E7524" s="144"/>
      <c r="F7524" s="91" t="s">
        <v>30115</v>
      </c>
      <c r="G7524" s="91"/>
    </row>
    <row r="7525">
      <c r="A7525" s="9" t="s">
        <v>234</v>
      </c>
      <c r="B7525" s="18" t="s">
        <v>915</v>
      </c>
      <c r="C7525" s="14" t="s">
        <v>30202</v>
      </c>
      <c r="D7525" s="91" t="s">
        <v>30203</v>
      </c>
      <c r="E7525" s="91"/>
      <c r="F7525" s="91" t="s">
        <v>20315</v>
      </c>
      <c r="G7525" s="91"/>
    </row>
    <row r="7526">
      <c r="A7526" s="9" t="s">
        <v>234</v>
      </c>
      <c r="B7526" s="18" t="s">
        <v>915</v>
      </c>
      <c r="C7526" s="14" t="s">
        <v>30204</v>
      </c>
      <c r="D7526" s="91" t="s">
        <v>30205</v>
      </c>
      <c r="E7526" s="91"/>
      <c r="F7526" s="91" t="s">
        <v>20315</v>
      </c>
      <c r="G7526" s="91"/>
    </row>
    <row r="7527">
      <c r="A7527" s="9" t="s">
        <v>234</v>
      </c>
      <c r="B7527" s="18" t="s">
        <v>915</v>
      </c>
      <c r="C7527" s="91" t="s">
        <v>30206</v>
      </c>
      <c r="D7527" s="91" t="s">
        <v>30207</v>
      </c>
      <c r="E7527" s="91"/>
      <c r="F7527" s="91" t="s">
        <v>30102</v>
      </c>
      <c r="G7527" s="91"/>
    </row>
    <row r="7528">
      <c r="A7528" s="67" t="s">
        <v>366</v>
      </c>
    </row>
    <row r="7529">
      <c r="A7529" s="9" t="s">
        <v>368</v>
      </c>
      <c r="B7529" s="18" t="s">
        <v>368</v>
      </c>
      <c r="C7529" s="9"/>
      <c r="D7529" s="43" t="s">
        <v>30208</v>
      </c>
      <c r="E7529" s="43" t="s">
        <v>30209</v>
      </c>
      <c r="F7529" s="91" t="s">
        <v>20315</v>
      </c>
      <c r="G7529" s="91"/>
    </row>
    <row r="7530">
      <c r="A7530" s="1" t="s">
        <v>30210</v>
      </c>
    </row>
    <row r="7531">
      <c r="A7531" s="9" t="s">
        <v>230</v>
      </c>
      <c r="B7531" s="18" t="s">
        <v>10943</v>
      </c>
      <c r="C7531" s="9" t="s">
        <v>2598</v>
      </c>
      <c r="D7531" s="91" t="s">
        <v>12749</v>
      </c>
      <c r="E7531" s="91"/>
      <c r="F7531" s="91" t="s">
        <v>30211</v>
      </c>
      <c r="G7531" s="91"/>
    </row>
    <row r="7532">
      <c r="A7532" s="9" t="s">
        <v>230</v>
      </c>
      <c r="B7532" s="18" t="s">
        <v>10943</v>
      </c>
      <c r="C7532" s="9" t="s">
        <v>2598</v>
      </c>
      <c r="D7532" s="91" t="s">
        <v>30212</v>
      </c>
      <c r="E7532" s="91"/>
      <c r="F7532" s="91" t="s">
        <v>30213</v>
      </c>
      <c r="G7532" s="91"/>
    </row>
    <row r="7533">
      <c r="A7533" s="1" t="s">
        <v>30214</v>
      </c>
    </row>
    <row r="7534">
      <c r="A7534" s="9" t="s">
        <v>6685</v>
      </c>
      <c r="B7534" s="18" t="s">
        <v>368</v>
      </c>
      <c r="C7534" s="9"/>
      <c r="D7534" s="91"/>
      <c r="E7534" s="91" t="s">
        <v>5276</v>
      </c>
      <c r="F7534" s="91" t="s">
        <v>30215</v>
      </c>
      <c r="G7534" s="91"/>
    </row>
    <row r="7535">
      <c r="A7535" s="9" t="s">
        <v>248</v>
      </c>
      <c r="B7535" s="18" t="s">
        <v>4580</v>
      </c>
      <c r="C7535" s="9"/>
      <c r="D7535" s="91"/>
      <c r="E7535" s="91"/>
      <c r="F7535" s="91" t="s">
        <v>30216</v>
      </c>
      <c r="G7535" s="91"/>
    </row>
    <row r="7536">
      <c r="A7536" s="9" t="s">
        <v>248</v>
      </c>
      <c r="B7536" s="18" t="s">
        <v>4512</v>
      </c>
      <c r="C7536" s="9" t="s">
        <v>4233</v>
      </c>
      <c r="D7536" s="91" t="s">
        <v>8423</v>
      </c>
      <c r="E7536" s="91"/>
      <c r="F7536" s="91" t="s">
        <v>27320</v>
      </c>
      <c r="G7536" s="91"/>
    </row>
    <row r="7537">
      <c r="A7537" s="1" t="s">
        <v>30217</v>
      </c>
    </row>
    <row r="7538">
      <c r="A7538" s="9" t="s">
        <v>316</v>
      </c>
      <c r="B7538" s="18" t="s">
        <v>30218</v>
      </c>
      <c r="C7538" s="9" t="s">
        <v>30219</v>
      </c>
      <c r="D7538" s="91" t="s">
        <v>30220</v>
      </c>
      <c r="E7538" s="91" t="s">
        <v>30221</v>
      </c>
      <c r="F7538" s="91" t="s">
        <v>30222</v>
      </c>
      <c r="G7538" s="91"/>
    </row>
    <row r="7539">
      <c r="A7539" s="13" t="s">
        <v>316</v>
      </c>
      <c r="B7539" s="189" t="s">
        <v>6271</v>
      </c>
      <c r="C7539" s="84" t="s">
        <v>30223</v>
      </c>
      <c r="D7539" s="84" t="s">
        <v>30224</v>
      </c>
      <c r="E7539" s="84" t="s">
        <v>30225</v>
      </c>
      <c r="F7539" s="84" t="s">
        <v>30226</v>
      </c>
      <c r="G7539" s="138"/>
    </row>
    <row r="7540">
      <c r="A7540" s="9" t="s">
        <v>316</v>
      </c>
      <c r="B7540" s="18" t="s">
        <v>8516</v>
      </c>
      <c r="C7540" s="9" t="s">
        <v>30061</v>
      </c>
      <c r="D7540" s="91" t="s">
        <v>30062</v>
      </c>
      <c r="E7540" s="91" t="s">
        <v>30063</v>
      </c>
      <c r="F7540" s="91" t="s">
        <v>30227</v>
      </c>
      <c r="G7540" s="91"/>
    </row>
    <row r="7541">
      <c r="A7541" s="9" t="s">
        <v>1454</v>
      </c>
      <c r="B7541" s="18" t="s">
        <v>30228</v>
      </c>
      <c r="C7541" s="9" t="s">
        <v>30229</v>
      </c>
      <c r="D7541" s="91" t="s">
        <v>30230</v>
      </c>
      <c r="E7541" s="91"/>
      <c r="F7541" s="91" t="s">
        <v>30231</v>
      </c>
      <c r="G7541" s="91"/>
    </row>
    <row r="7542">
      <c r="A7542" s="9" t="s">
        <v>18462</v>
      </c>
      <c r="B7542" s="18" t="s">
        <v>30232</v>
      </c>
      <c r="C7542" s="9" t="s">
        <v>30233</v>
      </c>
      <c r="D7542" s="91" t="s">
        <v>30234</v>
      </c>
      <c r="E7542" s="91" t="s">
        <v>30235</v>
      </c>
      <c r="F7542" s="91" t="s">
        <v>30236</v>
      </c>
      <c r="G7542" s="91"/>
    </row>
    <row r="7543">
      <c r="A7543" s="9" t="s">
        <v>30237</v>
      </c>
      <c r="B7543" s="18" t="s">
        <v>30238</v>
      </c>
      <c r="C7543" s="9"/>
      <c r="D7543" s="91"/>
      <c r="E7543" s="91" t="s">
        <v>30239</v>
      </c>
      <c r="F7543" s="91" t="s">
        <v>30240</v>
      </c>
      <c r="G7543" s="91"/>
    </row>
    <row r="7544">
      <c r="A7544" s="9" t="s">
        <v>4540</v>
      </c>
      <c r="B7544" s="18" t="s">
        <v>12695</v>
      </c>
      <c r="C7544" s="9" t="s">
        <v>5469</v>
      </c>
      <c r="D7544" s="91" t="s">
        <v>30241</v>
      </c>
      <c r="E7544" s="91" t="s">
        <v>30242</v>
      </c>
      <c r="F7544" s="91" t="s">
        <v>30092</v>
      </c>
      <c r="G7544" s="91"/>
    </row>
    <row r="7545">
      <c r="A7545" s="9" t="s">
        <v>4540</v>
      </c>
      <c r="B7545" s="18" t="s">
        <v>12695</v>
      </c>
      <c r="C7545" s="9" t="s">
        <v>5469</v>
      </c>
      <c r="D7545" s="91" t="s">
        <v>30241</v>
      </c>
      <c r="E7545" s="91"/>
      <c r="F7545" s="91" t="s">
        <v>30243</v>
      </c>
      <c r="G7545" s="91"/>
    </row>
    <row r="7546">
      <c r="A7546" s="9" t="s">
        <v>4540</v>
      </c>
      <c r="B7546" s="18" t="s">
        <v>12695</v>
      </c>
      <c r="C7546" s="9" t="s">
        <v>5469</v>
      </c>
      <c r="D7546" s="91" t="s">
        <v>30074</v>
      </c>
      <c r="E7546" s="91"/>
      <c r="F7546" s="91" t="s">
        <v>11303</v>
      </c>
      <c r="G7546" s="91"/>
    </row>
    <row r="7547">
      <c r="A7547" s="9" t="s">
        <v>4540</v>
      </c>
      <c r="B7547" s="18" t="s">
        <v>12695</v>
      </c>
      <c r="C7547" s="9" t="s">
        <v>5469</v>
      </c>
      <c r="D7547" s="91" t="s">
        <v>30074</v>
      </c>
      <c r="E7547" s="91" t="s">
        <v>30242</v>
      </c>
      <c r="F7547" s="91" t="s">
        <v>30244</v>
      </c>
      <c r="G7547" s="91"/>
    </row>
    <row r="7548">
      <c r="A7548" s="9" t="s">
        <v>4540</v>
      </c>
      <c r="B7548" s="18" t="s">
        <v>12695</v>
      </c>
      <c r="C7548" s="9" t="s">
        <v>5469</v>
      </c>
      <c r="D7548" s="91" t="s">
        <v>30076</v>
      </c>
      <c r="E7548" s="91" t="s">
        <v>30242</v>
      </c>
      <c r="F7548" s="91" t="s">
        <v>30244</v>
      </c>
      <c r="G7548" s="91"/>
    </row>
    <row r="7549">
      <c r="A7549" s="9" t="s">
        <v>4540</v>
      </c>
      <c r="B7549" s="18" t="s">
        <v>4541</v>
      </c>
      <c r="C7549" s="9" t="s">
        <v>4542</v>
      </c>
      <c r="D7549" s="91" t="s">
        <v>4543</v>
      </c>
      <c r="E7549" s="91"/>
      <c r="F7549" s="91" t="s">
        <v>30245</v>
      </c>
      <c r="G7549" s="91"/>
    </row>
    <row r="7550">
      <c r="A7550" s="9" t="s">
        <v>4540</v>
      </c>
      <c r="B7550" s="18" t="s">
        <v>4541</v>
      </c>
      <c r="C7550" s="9" t="s">
        <v>4542</v>
      </c>
      <c r="D7550" s="91" t="s">
        <v>18107</v>
      </c>
      <c r="E7550" s="91"/>
      <c r="F7550" s="91" t="s">
        <v>30246</v>
      </c>
      <c r="G7550" s="91"/>
    </row>
    <row r="7551">
      <c r="A7551" s="9" t="s">
        <v>4540</v>
      </c>
      <c r="B7551" s="18" t="s">
        <v>4541</v>
      </c>
      <c r="C7551" s="9" t="s">
        <v>4542</v>
      </c>
      <c r="D7551" s="91" t="s">
        <v>30082</v>
      </c>
      <c r="E7551" s="91"/>
      <c r="F7551" s="91" t="s">
        <v>30092</v>
      </c>
      <c r="G7551" s="91"/>
    </row>
    <row r="7552">
      <c r="A7552" s="9" t="s">
        <v>4540</v>
      </c>
      <c r="B7552" s="18" t="s">
        <v>4541</v>
      </c>
      <c r="C7552" s="9" t="s">
        <v>5469</v>
      </c>
      <c r="D7552" s="91" t="s">
        <v>30247</v>
      </c>
      <c r="E7552" s="91"/>
      <c r="F7552" s="91" t="s">
        <v>30092</v>
      </c>
      <c r="G7552" s="91"/>
    </row>
    <row r="7553">
      <c r="A7553" s="9" t="s">
        <v>4540</v>
      </c>
      <c r="B7553" s="18" t="s">
        <v>4541</v>
      </c>
      <c r="C7553" s="9" t="s">
        <v>5469</v>
      </c>
      <c r="D7553" s="91" t="s">
        <v>30248</v>
      </c>
      <c r="E7553" s="91"/>
      <c r="F7553" s="91" t="s">
        <v>20326</v>
      </c>
      <c r="G7553" s="91"/>
    </row>
    <row r="7554">
      <c r="A7554" s="9" t="s">
        <v>4540</v>
      </c>
      <c r="B7554" s="18" t="s">
        <v>4541</v>
      </c>
      <c r="C7554" s="9" t="s">
        <v>5469</v>
      </c>
      <c r="D7554" s="91" t="s">
        <v>17409</v>
      </c>
      <c r="E7554" s="91"/>
      <c r="F7554" s="91" t="s">
        <v>30236</v>
      </c>
      <c r="G7554" s="91"/>
    </row>
    <row r="7555">
      <c r="A7555" s="9" t="s">
        <v>4540</v>
      </c>
      <c r="B7555" s="18" t="s">
        <v>4541</v>
      </c>
      <c r="C7555" s="9" t="s">
        <v>5469</v>
      </c>
      <c r="D7555" s="91" t="s">
        <v>30249</v>
      </c>
      <c r="E7555" s="91"/>
      <c r="F7555" s="91" t="s">
        <v>30250</v>
      </c>
      <c r="G7555" s="91"/>
    </row>
    <row r="7556">
      <c r="A7556" s="9" t="s">
        <v>4540</v>
      </c>
      <c r="B7556" s="18" t="s">
        <v>4541</v>
      </c>
      <c r="C7556" s="9" t="s">
        <v>5469</v>
      </c>
      <c r="D7556" s="91" t="s">
        <v>30251</v>
      </c>
      <c r="E7556" s="91"/>
      <c r="F7556" s="91" t="s">
        <v>30092</v>
      </c>
      <c r="G7556" s="91"/>
    </row>
    <row r="7557">
      <c r="A7557" s="9" t="s">
        <v>4540</v>
      </c>
      <c r="B7557" s="18" t="s">
        <v>4545</v>
      </c>
      <c r="C7557" s="9" t="s">
        <v>4542</v>
      </c>
      <c r="D7557" s="91" t="s">
        <v>15593</v>
      </c>
      <c r="E7557" s="91"/>
      <c r="F7557" s="91" t="s">
        <v>30092</v>
      </c>
      <c r="G7557" s="91"/>
    </row>
    <row r="7558">
      <c r="A7558" s="9" t="s">
        <v>4540</v>
      </c>
      <c r="B7558" s="18" t="s">
        <v>4545</v>
      </c>
      <c r="C7558" s="9" t="s">
        <v>4542</v>
      </c>
      <c r="D7558" s="91" t="s">
        <v>13321</v>
      </c>
      <c r="E7558" s="91"/>
      <c r="F7558" s="91" t="s">
        <v>30226</v>
      </c>
      <c r="G7558" s="91"/>
    </row>
    <row r="7559">
      <c r="A7559" s="9" t="s">
        <v>4540</v>
      </c>
      <c r="B7559" s="18" t="s">
        <v>4545</v>
      </c>
      <c r="C7559" s="9" t="s">
        <v>4542</v>
      </c>
      <c r="D7559" s="91" t="s">
        <v>30089</v>
      </c>
      <c r="E7559" s="91" t="s">
        <v>4109</v>
      </c>
      <c r="F7559" s="91" t="s">
        <v>30226</v>
      </c>
      <c r="G7559" s="91"/>
    </row>
    <row r="7560">
      <c r="A7560" s="9" t="s">
        <v>4540</v>
      </c>
      <c r="B7560" s="18" t="s">
        <v>4545</v>
      </c>
      <c r="C7560" s="9" t="s">
        <v>4542</v>
      </c>
      <c r="D7560" s="91" t="s">
        <v>30091</v>
      </c>
      <c r="E7560" s="91"/>
      <c r="F7560" s="91" t="s">
        <v>30092</v>
      </c>
      <c r="G7560" s="91"/>
    </row>
    <row r="7561">
      <c r="A7561" s="9" t="s">
        <v>4540</v>
      </c>
      <c r="B7561" s="18" t="s">
        <v>4545</v>
      </c>
      <c r="C7561" s="9" t="s">
        <v>5974</v>
      </c>
      <c r="D7561" s="91" t="s">
        <v>30252</v>
      </c>
      <c r="E7561" s="91"/>
      <c r="F7561" s="91" t="s">
        <v>20118</v>
      </c>
      <c r="G7561" s="91"/>
    </row>
    <row r="7562">
      <c r="A7562" s="9" t="s">
        <v>4540</v>
      </c>
      <c r="B7562" s="18" t="s">
        <v>4545</v>
      </c>
      <c r="C7562" s="9" t="s">
        <v>5469</v>
      </c>
      <c r="D7562" s="91" t="s">
        <v>30253</v>
      </c>
      <c r="E7562" s="91"/>
      <c r="F7562" s="91" t="s">
        <v>20312</v>
      </c>
      <c r="G7562" s="91"/>
    </row>
    <row r="7563">
      <c r="A7563" s="9" t="s">
        <v>4540</v>
      </c>
      <c r="B7563" s="18" t="s">
        <v>6343</v>
      </c>
      <c r="C7563" s="9" t="s">
        <v>5469</v>
      </c>
      <c r="D7563" s="91" t="s">
        <v>30254</v>
      </c>
      <c r="E7563" s="91"/>
      <c r="F7563" s="91" t="s">
        <v>30244</v>
      </c>
      <c r="G7563" s="91"/>
    </row>
    <row r="7564">
      <c r="A7564" s="9" t="s">
        <v>4540</v>
      </c>
      <c r="B7564" s="18" t="s">
        <v>30094</v>
      </c>
      <c r="C7564" s="9" t="s">
        <v>30100</v>
      </c>
      <c r="D7564" s="91" t="s">
        <v>30101</v>
      </c>
      <c r="E7564" s="91" t="s">
        <v>30255</v>
      </c>
      <c r="F7564" s="91" t="s">
        <v>30222</v>
      </c>
      <c r="G7564" s="91"/>
    </row>
    <row r="7565">
      <c r="A7565" s="9" t="s">
        <v>30107</v>
      </c>
      <c r="B7565" s="18" t="s">
        <v>30108</v>
      </c>
      <c r="C7565" s="9" t="s">
        <v>30116</v>
      </c>
      <c r="D7565" s="91" t="s">
        <v>30256</v>
      </c>
      <c r="E7565" s="91"/>
      <c r="F7565" s="91" t="s">
        <v>20312</v>
      </c>
      <c r="G7565" s="91"/>
    </row>
    <row r="7566">
      <c r="A7566" s="9" t="s">
        <v>6095</v>
      </c>
      <c r="B7566" s="18" t="s">
        <v>30257</v>
      </c>
      <c r="C7566" s="9" t="s">
        <v>30116</v>
      </c>
      <c r="D7566" s="91" t="s">
        <v>30258</v>
      </c>
      <c r="E7566" s="91"/>
      <c r="F7566" s="91" t="s">
        <v>30259</v>
      </c>
      <c r="G7566" s="91"/>
    </row>
    <row r="7567">
      <c r="A7567" s="9" t="s">
        <v>6095</v>
      </c>
      <c r="B7567" s="18" t="s">
        <v>30122</v>
      </c>
      <c r="C7567" s="9" t="s">
        <v>30126</v>
      </c>
      <c r="D7567" s="91" t="s">
        <v>30128</v>
      </c>
      <c r="E7567" s="91"/>
      <c r="F7567" s="91" t="s">
        <v>20326</v>
      </c>
      <c r="G7567" s="91"/>
    </row>
    <row r="7568">
      <c r="A7568" s="9" t="s">
        <v>6095</v>
      </c>
      <c r="B7568" s="18" t="s">
        <v>30122</v>
      </c>
      <c r="C7568" s="9" t="s">
        <v>30260</v>
      </c>
      <c r="D7568" s="91" t="s">
        <v>30261</v>
      </c>
      <c r="E7568" s="91"/>
      <c r="F7568" s="91" t="s">
        <v>30245</v>
      </c>
      <c r="G7568" s="91"/>
    </row>
    <row r="7569">
      <c r="A7569" s="9" t="s">
        <v>248</v>
      </c>
      <c r="B7569" s="18" t="s">
        <v>4496</v>
      </c>
      <c r="C7569" s="9" t="s">
        <v>4497</v>
      </c>
      <c r="D7569" s="91" t="s">
        <v>30135</v>
      </c>
      <c r="E7569" s="91"/>
      <c r="F7569" s="91" t="s">
        <v>30262</v>
      </c>
      <c r="G7569" s="91"/>
    </row>
    <row r="7570">
      <c r="A7570" s="13" t="s">
        <v>248</v>
      </c>
      <c r="B7570" s="31" t="s">
        <v>5986</v>
      </c>
      <c r="C7570" s="14" t="s">
        <v>30263</v>
      </c>
      <c r="D7570" s="43" t="s">
        <v>23978</v>
      </c>
      <c r="E7570" s="43"/>
      <c r="F7570" s="43" t="s">
        <v>30245</v>
      </c>
      <c r="G7570" s="91"/>
    </row>
    <row r="7571">
      <c r="A7571" s="13" t="s">
        <v>248</v>
      </c>
      <c r="B7571" s="31" t="s">
        <v>30139</v>
      </c>
      <c r="C7571" s="14" t="s">
        <v>11046</v>
      </c>
      <c r="D7571" s="43" t="s">
        <v>30144</v>
      </c>
      <c r="E7571" s="84"/>
      <c r="F7571" s="43" t="s">
        <v>30264</v>
      </c>
      <c r="G7571" s="91"/>
    </row>
    <row r="7572">
      <c r="A7572" s="13" t="s">
        <v>248</v>
      </c>
      <c r="B7572" s="31" t="s">
        <v>30139</v>
      </c>
      <c r="C7572" s="14" t="s">
        <v>11046</v>
      </c>
      <c r="D7572" s="43" t="s">
        <v>30144</v>
      </c>
      <c r="E7572" s="43" t="s">
        <v>30265</v>
      </c>
      <c r="F7572" s="43" t="s">
        <v>30266</v>
      </c>
      <c r="G7572" s="91"/>
    </row>
    <row r="7573">
      <c r="A7573" s="13" t="s">
        <v>248</v>
      </c>
      <c r="B7573" s="31" t="s">
        <v>30139</v>
      </c>
      <c r="C7573" s="14" t="s">
        <v>30267</v>
      </c>
      <c r="D7573" s="43" t="s">
        <v>30268</v>
      </c>
      <c r="E7573" s="43"/>
      <c r="F7573" s="43" t="s">
        <v>20118</v>
      </c>
      <c r="G7573" s="91"/>
    </row>
    <row r="7574">
      <c r="A7574" s="13" t="s">
        <v>248</v>
      </c>
      <c r="B7574" s="31" t="s">
        <v>30139</v>
      </c>
      <c r="C7574" s="14" t="s">
        <v>30145</v>
      </c>
      <c r="D7574" s="43" t="s">
        <v>30146</v>
      </c>
      <c r="E7574" s="43" t="s">
        <v>30269</v>
      </c>
      <c r="F7574" s="43" t="s">
        <v>30270</v>
      </c>
      <c r="G7574" s="91"/>
    </row>
    <row r="7575">
      <c r="A7575" s="13" t="s">
        <v>248</v>
      </c>
      <c r="B7575" s="31" t="s">
        <v>30139</v>
      </c>
      <c r="C7575" s="14" t="s">
        <v>30145</v>
      </c>
      <c r="D7575" s="43" t="s">
        <v>30146</v>
      </c>
      <c r="E7575" s="43" t="s">
        <v>30271</v>
      </c>
      <c r="F7575" s="43" t="s">
        <v>30243</v>
      </c>
      <c r="G7575" s="91"/>
    </row>
    <row r="7576">
      <c r="A7576" s="13" t="s">
        <v>248</v>
      </c>
      <c r="B7576" s="31" t="s">
        <v>30139</v>
      </c>
      <c r="C7576" s="14" t="s">
        <v>30148</v>
      </c>
      <c r="D7576" s="43" t="s">
        <v>30149</v>
      </c>
      <c r="E7576" s="43" t="s">
        <v>30272</v>
      </c>
      <c r="F7576" s="43" t="s">
        <v>20326</v>
      </c>
      <c r="G7576" s="91"/>
    </row>
    <row r="7577">
      <c r="A7577" s="13" t="s">
        <v>248</v>
      </c>
      <c r="B7577" s="31" t="s">
        <v>30139</v>
      </c>
      <c r="C7577" s="14" t="s">
        <v>30148</v>
      </c>
      <c r="D7577" s="43" t="s">
        <v>30149</v>
      </c>
      <c r="E7577" s="43" t="s">
        <v>30273</v>
      </c>
      <c r="F7577" s="43" t="s">
        <v>30274</v>
      </c>
      <c r="G7577" s="91"/>
    </row>
    <row r="7578">
      <c r="A7578" s="13" t="s">
        <v>248</v>
      </c>
      <c r="B7578" s="189" t="s">
        <v>30139</v>
      </c>
      <c r="C7578" s="13" t="s">
        <v>30153</v>
      </c>
      <c r="D7578" s="84" t="s">
        <v>10990</v>
      </c>
      <c r="E7578" s="84" t="s">
        <v>30154</v>
      </c>
      <c r="F7578" s="84" t="s">
        <v>20118</v>
      </c>
      <c r="G7578" s="91"/>
    </row>
    <row r="7579">
      <c r="A7579" s="9" t="s">
        <v>248</v>
      </c>
      <c r="B7579" s="18" t="s">
        <v>30139</v>
      </c>
      <c r="C7579" s="9" t="s">
        <v>30156</v>
      </c>
      <c r="D7579" s="91" t="s">
        <v>30157</v>
      </c>
      <c r="E7579" s="91"/>
      <c r="F7579" s="91" t="s">
        <v>30275</v>
      </c>
      <c r="G7579" s="91"/>
    </row>
    <row r="7580">
      <c r="A7580" s="13" t="s">
        <v>248</v>
      </c>
      <c r="B7580" s="31" t="s">
        <v>11097</v>
      </c>
      <c r="C7580" s="91" t="s">
        <v>28148</v>
      </c>
      <c r="D7580" s="9" t="s">
        <v>30161</v>
      </c>
      <c r="E7580" s="91"/>
      <c r="F7580" s="91" t="s">
        <v>20118</v>
      </c>
      <c r="G7580" s="91"/>
    </row>
    <row r="7581">
      <c r="A7581" s="13" t="s">
        <v>248</v>
      </c>
      <c r="B7581" s="31" t="s">
        <v>11097</v>
      </c>
      <c r="C7581" s="91" t="s">
        <v>28148</v>
      </c>
      <c r="D7581" s="9" t="s">
        <v>30165</v>
      </c>
      <c r="E7581" s="91"/>
      <c r="F7581" s="91" t="s">
        <v>20312</v>
      </c>
      <c r="G7581" s="91"/>
    </row>
    <row r="7582">
      <c r="A7582" s="13" t="s">
        <v>248</v>
      </c>
      <c r="B7582" s="189" t="s">
        <v>10980</v>
      </c>
      <c r="C7582" s="14" t="s">
        <v>30276</v>
      </c>
      <c r="D7582" s="14" t="s">
        <v>30277</v>
      </c>
      <c r="E7582" s="91" t="s">
        <v>30278</v>
      </c>
      <c r="F7582" s="43" t="s">
        <v>30279</v>
      </c>
      <c r="G7582" s="91"/>
    </row>
    <row r="7583">
      <c r="A7583" s="13" t="s">
        <v>248</v>
      </c>
      <c r="B7583" s="189" t="s">
        <v>10980</v>
      </c>
      <c r="C7583" s="14" t="s">
        <v>30276</v>
      </c>
      <c r="D7583" s="14" t="s">
        <v>30277</v>
      </c>
      <c r="E7583" s="91" t="s">
        <v>30280</v>
      </c>
      <c r="F7583" s="43" t="s">
        <v>30281</v>
      </c>
      <c r="G7583" s="91"/>
    </row>
    <row r="7584">
      <c r="A7584" s="13" t="s">
        <v>248</v>
      </c>
      <c r="B7584" s="189" t="s">
        <v>10980</v>
      </c>
      <c r="C7584" s="13" t="s">
        <v>23699</v>
      </c>
      <c r="D7584" s="347" t="s">
        <v>23700</v>
      </c>
      <c r="E7584" s="43" t="s">
        <v>30282</v>
      </c>
      <c r="F7584" s="43" t="s">
        <v>30245</v>
      </c>
      <c r="G7584" s="91"/>
    </row>
    <row r="7585">
      <c r="A7585" s="13" t="s">
        <v>248</v>
      </c>
      <c r="B7585" s="189" t="s">
        <v>10980</v>
      </c>
      <c r="C7585" s="13" t="s">
        <v>23699</v>
      </c>
      <c r="D7585" s="347" t="s">
        <v>23700</v>
      </c>
      <c r="E7585" s="43" t="s">
        <v>30283</v>
      </c>
      <c r="F7585" s="43" t="s">
        <v>30284</v>
      </c>
      <c r="G7585" s="91"/>
    </row>
    <row r="7586">
      <c r="A7586" s="9" t="s">
        <v>388</v>
      </c>
      <c r="B7586" s="18" t="s">
        <v>8130</v>
      </c>
      <c r="C7586" s="9" t="s">
        <v>16173</v>
      </c>
      <c r="D7586" s="91" t="s">
        <v>16188</v>
      </c>
      <c r="E7586" s="91"/>
      <c r="F7586" s="91" t="s">
        <v>30259</v>
      </c>
      <c r="G7586" s="91"/>
    </row>
    <row r="7587">
      <c r="A7587" s="9" t="s">
        <v>388</v>
      </c>
      <c r="B7587" s="18" t="s">
        <v>8130</v>
      </c>
      <c r="C7587" s="9" t="s">
        <v>30285</v>
      </c>
      <c r="D7587" s="91" t="s">
        <v>30286</v>
      </c>
      <c r="E7587" s="91" t="s">
        <v>30242</v>
      </c>
      <c r="F7587" s="91" t="s">
        <v>30259</v>
      </c>
      <c r="G7587" s="91"/>
    </row>
    <row r="7588">
      <c r="A7588" s="9" t="s">
        <v>388</v>
      </c>
      <c r="B7588" s="18" t="s">
        <v>8130</v>
      </c>
      <c r="C7588" s="9" t="s">
        <v>30285</v>
      </c>
      <c r="D7588" s="91" t="s">
        <v>30287</v>
      </c>
      <c r="E7588" s="91"/>
      <c r="F7588" s="91" t="s">
        <v>30240</v>
      </c>
      <c r="G7588" s="91"/>
    </row>
    <row r="7589">
      <c r="A7589" s="9" t="s">
        <v>388</v>
      </c>
      <c r="B7589" s="18" t="s">
        <v>8130</v>
      </c>
      <c r="C7589" s="9" t="s">
        <v>26717</v>
      </c>
      <c r="D7589" s="91" t="s">
        <v>26718</v>
      </c>
      <c r="E7589" s="91"/>
      <c r="F7589" s="91" t="s">
        <v>30288</v>
      </c>
      <c r="G7589" s="91"/>
    </row>
    <row r="7590">
      <c r="A7590" s="13" t="s">
        <v>566</v>
      </c>
      <c r="B7590" s="189" t="s">
        <v>25323</v>
      </c>
      <c r="C7590" s="14" t="s">
        <v>30289</v>
      </c>
      <c r="D7590" s="14" t="s">
        <v>30290</v>
      </c>
      <c r="E7590" s="91"/>
      <c r="F7590" s="91" t="s">
        <v>30291</v>
      </c>
      <c r="G7590" s="91"/>
    </row>
    <row r="7591">
      <c r="A7591" s="9" t="s">
        <v>234</v>
      </c>
      <c r="B7591" s="18" t="s">
        <v>915</v>
      </c>
      <c r="C7591" s="14" t="s">
        <v>30292</v>
      </c>
      <c r="D7591" s="14" t="s">
        <v>30293</v>
      </c>
      <c r="E7591" s="91"/>
      <c r="F7591" s="91" t="s">
        <v>30244</v>
      </c>
      <c r="G7591" s="91"/>
    </row>
    <row r="7592">
      <c r="A7592" s="9" t="s">
        <v>234</v>
      </c>
      <c r="B7592" s="18" t="s">
        <v>915</v>
      </c>
      <c r="C7592" s="14" t="s">
        <v>30294</v>
      </c>
      <c r="D7592" s="14" t="s">
        <v>30295</v>
      </c>
      <c r="E7592" s="91"/>
      <c r="F7592" s="91" t="s">
        <v>30244</v>
      </c>
      <c r="G7592" s="91"/>
    </row>
    <row r="7593">
      <c r="A7593" s="9" t="s">
        <v>234</v>
      </c>
      <c r="B7593" s="18" t="s">
        <v>915</v>
      </c>
      <c r="C7593" s="25" t="s">
        <v>30296</v>
      </c>
      <c r="D7593" s="91" t="s">
        <v>30297</v>
      </c>
      <c r="E7593" s="91"/>
      <c r="F7593" s="91" t="s">
        <v>30236</v>
      </c>
      <c r="G7593" s="91"/>
    </row>
    <row r="7594">
      <c r="A7594" s="9" t="s">
        <v>234</v>
      </c>
      <c r="B7594" s="18" t="s">
        <v>915</v>
      </c>
      <c r="C7594" s="25" t="s">
        <v>30298</v>
      </c>
      <c r="D7594" s="14" t="s">
        <v>30299</v>
      </c>
      <c r="E7594" s="91"/>
      <c r="F7594" s="91" t="s">
        <v>30244</v>
      </c>
      <c r="G7594" s="91"/>
    </row>
    <row r="7595">
      <c r="A7595" s="9" t="s">
        <v>234</v>
      </c>
      <c r="B7595" s="18" t="s">
        <v>915</v>
      </c>
      <c r="C7595" s="25" t="s">
        <v>30300</v>
      </c>
      <c r="D7595" s="14" t="s">
        <v>30301</v>
      </c>
      <c r="E7595" s="91"/>
      <c r="F7595" s="91" t="s">
        <v>20329</v>
      </c>
      <c r="G7595" s="91"/>
    </row>
    <row r="7596">
      <c r="A7596" s="9" t="s">
        <v>234</v>
      </c>
      <c r="B7596" s="18" t="s">
        <v>915</v>
      </c>
      <c r="C7596" s="25" t="s">
        <v>30302</v>
      </c>
      <c r="D7596" s="14" t="s">
        <v>30303</v>
      </c>
      <c r="E7596" s="91"/>
      <c r="F7596" s="91" t="s">
        <v>20329</v>
      </c>
      <c r="G7596" s="91"/>
    </row>
    <row r="7597">
      <c r="A7597" s="9" t="s">
        <v>234</v>
      </c>
      <c r="B7597" s="18" t="s">
        <v>915</v>
      </c>
      <c r="C7597" s="25" t="s">
        <v>30304</v>
      </c>
      <c r="D7597" s="14" t="s">
        <v>30305</v>
      </c>
      <c r="E7597" s="14"/>
      <c r="F7597" s="91" t="s">
        <v>20118</v>
      </c>
      <c r="G7597" s="1"/>
    </row>
    <row r="7598">
      <c r="A7598" s="1" t="s">
        <v>30306</v>
      </c>
    </row>
    <row r="7599">
      <c r="A7599" s="9" t="s">
        <v>248</v>
      </c>
      <c r="B7599" s="18" t="s">
        <v>4496</v>
      </c>
      <c r="C7599" s="9"/>
      <c r="D7599" s="91"/>
      <c r="E7599" s="91"/>
      <c r="F7599" s="91" t="s">
        <v>30307</v>
      </c>
      <c r="G7599" s="91"/>
    </row>
    <row r="7600">
      <c r="A7600" s="9" t="s">
        <v>248</v>
      </c>
      <c r="B7600" s="18" t="s">
        <v>4580</v>
      </c>
      <c r="C7600" s="9" t="s">
        <v>4581</v>
      </c>
      <c r="D7600" s="91"/>
      <c r="E7600" s="91"/>
      <c r="F7600" s="91" t="s">
        <v>30307</v>
      </c>
      <c r="G7600" s="91"/>
    </row>
    <row r="7601">
      <c r="A7601" s="9" t="s">
        <v>248</v>
      </c>
      <c r="B7601" s="18" t="s">
        <v>11069</v>
      </c>
      <c r="C7601" s="9" t="s">
        <v>4581</v>
      </c>
      <c r="D7601" s="91" t="s">
        <v>30308</v>
      </c>
      <c r="E7601" s="91"/>
      <c r="F7601" s="91" t="s">
        <v>30307</v>
      </c>
      <c r="G7601" s="91"/>
    </row>
    <row r="7602">
      <c r="A7602" s="1" t="s">
        <v>30309</v>
      </c>
    </row>
    <row r="7603">
      <c r="A7603" s="115" t="s">
        <v>30310</v>
      </c>
    </row>
    <row r="7604">
      <c r="A7604" s="14" t="s">
        <v>30311</v>
      </c>
      <c r="B7604" s="31" t="s">
        <v>30312</v>
      </c>
      <c r="C7604" s="9"/>
      <c r="D7604" s="91"/>
      <c r="E7604" s="91"/>
      <c r="F7604" s="91"/>
      <c r="G7604" s="91"/>
    </row>
    <row r="7605">
      <c r="A7605" s="14" t="s">
        <v>4540</v>
      </c>
      <c r="B7605" s="31" t="s">
        <v>23464</v>
      </c>
      <c r="C7605" s="9"/>
      <c r="D7605" s="91"/>
      <c r="E7605" s="91"/>
      <c r="F7605" s="91"/>
      <c r="G7605" s="91"/>
    </row>
    <row r="7606">
      <c r="A7606" s="9" t="s">
        <v>30313</v>
      </c>
      <c r="B7606" s="18" t="s">
        <v>368</v>
      </c>
      <c r="C7606" s="9"/>
      <c r="D7606" s="91"/>
      <c r="E7606" s="91"/>
      <c r="F7606" s="91"/>
      <c r="G7606" s="91"/>
    </row>
    <row r="7607">
      <c r="A7607" s="9" t="s">
        <v>230</v>
      </c>
      <c r="B7607" s="18" t="s">
        <v>25398</v>
      </c>
      <c r="C7607" s="9"/>
      <c r="D7607" s="91"/>
      <c r="E7607" s="91"/>
      <c r="F7607" s="91"/>
      <c r="G7607" s="91"/>
    </row>
    <row r="7608">
      <c r="A7608" s="9" t="s">
        <v>6685</v>
      </c>
      <c r="B7608" s="18" t="s">
        <v>30314</v>
      </c>
      <c r="C7608" s="9"/>
      <c r="D7608" s="91"/>
      <c r="E7608" s="91"/>
      <c r="F7608" s="91"/>
      <c r="G7608" s="91"/>
    </row>
    <row r="7609">
      <c r="A7609" s="9" t="s">
        <v>248</v>
      </c>
      <c r="B7609" s="18" t="s">
        <v>9851</v>
      </c>
      <c r="C7609" s="9"/>
      <c r="D7609" s="91"/>
      <c r="E7609" s="91" t="s">
        <v>922</v>
      </c>
      <c r="F7609" s="91"/>
      <c r="G7609" s="91"/>
    </row>
    <row r="7610">
      <c r="A7610" s="115" t="s">
        <v>30315</v>
      </c>
    </row>
    <row r="7611">
      <c r="A7611" s="9" t="s">
        <v>230</v>
      </c>
      <c r="B7611" s="18" t="s">
        <v>240</v>
      </c>
      <c r="C7611" s="9" t="s">
        <v>21488</v>
      </c>
      <c r="D7611" s="91" t="s">
        <v>14459</v>
      </c>
      <c r="E7611" s="91"/>
      <c r="F7611" s="91"/>
      <c r="G7611" s="91"/>
    </row>
    <row r="7612">
      <c r="A7612" s="1" t="s">
        <v>30316</v>
      </c>
    </row>
    <row r="7613">
      <c r="A7613" s="9" t="s">
        <v>6685</v>
      </c>
      <c r="B7613" s="18" t="s">
        <v>19972</v>
      </c>
      <c r="C7613" s="9" t="s">
        <v>19973</v>
      </c>
      <c r="D7613" s="91" t="s">
        <v>30317</v>
      </c>
      <c r="E7613" s="91"/>
      <c r="F7613" s="91" t="s">
        <v>30318</v>
      </c>
      <c r="G7613" s="91"/>
    </row>
    <row r="7614">
      <c r="A7614" s="9" t="s">
        <v>6685</v>
      </c>
      <c r="B7614" s="18" t="s">
        <v>19972</v>
      </c>
      <c r="C7614" s="9" t="s">
        <v>19973</v>
      </c>
      <c r="D7614" s="91" t="s">
        <v>30319</v>
      </c>
      <c r="E7614" s="91"/>
      <c r="F7614" s="91" t="s">
        <v>30320</v>
      </c>
      <c r="G7614" s="91"/>
    </row>
    <row r="7615">
      <c r="A7615" s="9" t="s">
        <v>6685</v>
      </c>
      <c r="B7615" s="18" t="s">
        <v>19972</v>
      </c>
      <c r="C7615" s="9" t="s">
        <v>19973</v>
      </c>
      <c r="D7615" s="91" t="s">
        <v>19974</v>
      </c>
      <c r="E7615" s="91" t="s">
        <v>30321</v>
      </c>
      <c r="F7615" s="91" t="s">
        <v>30322</v>
      </c>
      <c r="G7615" s="91"/>
    </row>
    <row r="7616">
      <c r="A7616" s="9" t="s">
        <v>6685</v>
      </c>
      <c r="B7616" s="18" t="s">
        <v>19972</v>
      </c>
      <c r="C7616" s="9" t="s">
        <v>19973</v>
      </c>
      <c r="D7616" s="91" t="s">
        <v>30323</v>
      </c>
      <c r="E7616" s="91"/>
      <c r="F7616" s="91" t="s">
        <v>30324</v>
      </c>
      <c r="G7616" s="91"/>
    </row>
    <row r="7617">
      <c r="A7617" s="9" t="s">
        <v>6685</v>
      </c>
      <c r="B7617" s="18" t="s">
        <v>19972</v>
      </c>
      <c r="C7617" s="9" t="s">
        <v>19973</v>
      </c>
      <c r="D7617" s="91" t="s">
        <v>30325</v>
      </c>
      <c r="E7617" s="91"/>
      <c r="F7617" s="91" t="s">
        <v>30326</v>
      </c>
      <c r="G7617" s="91"/>
    </row>
    <row r="7618">
      <c r="A7618" s="9" t="s">
        <v>6685</v>
      </c>
      <c r="B7618" s="18" t="s">
        <v>19978</v>
      </c>
      <c r="C7618" s="9" t="s">
        <v>28435</v>
      </c>
      <c r="D7618" s="91" t="s">
        <v>6688</v>
      </c>
      <c r="E7618" s="91"/>
      <c r="F7618" s="91" t="s">
        <v>15640</v>
      </c>
      <c r="G7618" s="91"/>
    </row>
    <row r="7619">
      <c r="A7619" s="9" t="s">
        <v>6685</v>
      </c>
      <c r="B7619" s="18" t="s">
        <v>19978</v>
      </c>
      <c r="C7619" s="9" t="s">
        <v>28435</v>
      </c>
      <c r="D7619" s="91" t="s">
        <v>30327</v>
      </c>
      <c r="E7619" s="91"/>
      <c r="F7619" s="91" t="s">
        <v>30328</v>
      </c>
      <c r="G7619" s="91"/>
    </row>
    <row r="7620">
      <c r="A7620" s="9" t="s">
        <v>6685</v>
      </c>
      <c r="B7620" s="18" t="s">
        <v>19978</v>
      </c>
      <c r="C7620" s="9" t="s">
        <v>28435</v>
      </c>
      <c r="D7620" s="91" t="s">
        <v>30329</v>
      </c>
      <c r="E7620" s="91"/>
      <c r="F7620" s="155" t="s">
        <v>152</v>
      </c>
      <c r="G7620" s="91"/>
    </row>
    <row r="7621">
      <c r="A7621" s="9" t="s">
        <v>6685</v>
      </c>
      <c r="B7621" s="18" t="s">
        <v>19978</v>
      </c>
      <c r="C7621" s="9" t="s">
        <v>25768</v>
      </c>
      <c r="D7621" s="91" t="s">
        <v>30330</v>
      </c>
      <c r="E7621" s="91" t="s">
        <v>30331</v>
      </c>
      <c r="F7621" s="91"/>
      <c r="G7621" s="91"/>
    </row>
    <row r="7622">
      <c r="A7622" s="9" t="s">
        <v>6685</v>
      </c>
      <c r="B7622" s="18" t="s">
        <v>19978</v>
      </c>
      <c r="C7622" s="9" t="s">
        <v>6693</v>
      </c>
      <c r="D7622" s="91" t="s">
        <v>25775</v>
      </c>
      <c r="E7622" s="91"/>
      <c r="F7622" s="91" t="s">
        <v>30332</v>
      </c>
      <c r="G7622" s="91"/>
    </row>
    <row r="7623">
      <c r="A7623" s="9" t="s">
        <v>6685</v>
      </c>
      <c r="B7623" s="18" t="s">
        <v>19978</v>
      </c>
      <c r="C7623" s="9" t="s">
        <v>30333</v>
      </c>
      <c r="D7623" s="91" t="s">
        <v>30334</v>
      </c>
      <c r="E7623" s="91"/>
      <c r="F7623" s="91" t="s">
        <v>30335</v>
      </c>
      <c r="G7623" s="91"/>
    </row>
    <row r="7624">
      <c r="A7624" s="9" t="s">
        <v>6685</v>
      </c>
      <c r="B7624" s="18" t="s">
        <v>8322</v>
      </c>
      <c r="C7624" s="9" t="s">
        <v>18838</v>
      </c>
      <c r="D7624" s="91" t="s">
        <v>30336</v>
      </c>
      <c r="E7624" s="91" t="s">
        <v>30331</v>
      </c>
      <c r="F7624" s="91"/>
      <c r="G7624" s="91"/>
    </row>
    <row r="7625">
      <c r="A7625" s="9" t="s">
        <v>6685</v>
      </c>
      <c r="B7625" s="18" t="s">
        <v>8322</v>
      </c>
      <c r="C7625" s="9" t="s">
        <v>6690</v>
      </c>
      <c r="D7625" s="91" t="s">
        <v>30337</v>
      </c>
      <c r="E7625" s="91" t="s">
        <v>30331</v>
      </c>
      <c r="F7625" s="91"/>
      <c r="G7625" s="91"/>
    </row>
    <row r="7626">
      <c r="A7626" s="9" t="s">
        <v>6685</v>
      </c>
      <c r="B7626" s="18" t="s">
        <v>8322</v>
      </c>
      <c r="C7626" s="9" t="s">
        <v>6690</v>
      </c>
      <c r="D7626" s="91" t="s">
        <v>30338</v>
      </c>
      <c r="E7626" s="91"/>
      <c r="F7626" s="155" t="s">
        <v>152</v>
      </c>
      <c r="G7626" s="91"/>
    </row>
    <row r="7627">
      <c r="A7627" s="9" t="s">
        <v>6685</v>
      </c>
      <c r="B7627" s="18" t="s">
        <v>19981</v>
      </c>
      <c r="C7627" s="9"/>
      <c r="D7627" s="91" t="s">
        <v>19982</v>
      </c>
      <c r="E7627" s="91"/>
      <c r="F7627" s="155" t="s">
        <v>152</v>
      </c>
      <c r="G7627" s="91"/>
    </row>
    <row r="7628">
      <c r="A7628" s="9" t="s">
        <v>248</v>
      </c>
      <c r="B7628" s="18" t="s">
        <v>30339</v>
      </c>
      <c r="C7628" s="9" t="s">
        <v>30340</v>
      </c>
      <c r="D7628" s="91" t="s">
        <v>30341</v>
      </c>
      <c r="E7628" s="91" t="s">
        <v>30342</v>
      </c>
      <c r="F7628" s="91" t="s">
        <v>30335</v>
      </c>
      <c r="G7628" s="91"/>
    </row>
    <row r="7629">
      <c r="A7629" s="9" t="s">
        <v>248</v>
      </c>
      <c r="B7629" s="18" t="s">
        <v>30339</v>
      </c>
      <c r="C7629" s="9" t="s">
        <v>30343</v>
      </c>
      <c r="D7629" s="91" t="s">
        <v>30344</v>
      </c>
      <c r="E7629" s="91" t="s">
        <v>30345</v>
      </c>
      <c r="F7629" s="91" t="s">
        <v>30346</v>
      </c>
      <c r="G7629" s="91"/>
    </row>
    <row r="7630">
      <c r="A7630" s="9" t="s">
        <v>248</v>
      </c>
      <c r="B7630" s="18" t="s">
        <v>30339</v>
      </c>
      <c r="C7630" s="9" t="s">
        <v>30347</v>
      </c>
      <c r="D7630" s="91" t="s">
        <v>30348</v>
      </c>
      <c r="E7630" s="91" t="s">
        <v>30349</v>
      </c>
      <c r="F7630" s="91" t="s">
        <v>30350</v>
      </c>
      <c r="G7630" s="91"/>
    </row>
    <row r="7631">
      <c r="A7631" s="13" t="s">
        <v>388</v>
      </c>
      <c r="B7631" s="18" t="s">
        <v>8130</v>
      </c>
      <c r="C7631" s="9" t="s">
        <v>30351</v>
      </c>
      <c r="D7631" s="91" t="s">
        <v>15697</v>
      </c>
      <c r="E7631" s="91"/>
      <c r="F7631" s="91" t="s">
        <v>30320</v>
      </c>
      <c r="G7631" s="91"/>
    </row>
    <row r="7632">
      <c r="A7632" s="9" t="s">
        <v>388</v>
      </c>
      <c r="B7632" s="18" t="s">
        <v>8130</v>
      </c>
      <c r="C7632" s="9" t="s">
        <v>30352</v>
      </c>
      <c r="D7632" s="91" t="s">
        <v>30353</v>
      </c>
      <c r="E7632" s="91" t="s">
        <v>30331</v>
      </c>
      <c r="F7632" s="91"/>
      <c r="G7632" s="91"/>
    </row>
    <row r="7633">
      <c r="A7633" s="9" t="s">
        <v>388</v>
      </c>
      <c r="B7633" s="18" t="s">
        <v>8130</v>
      </c>
      <c r="C7633" s="9" t="s">
        <v>8133</v>
      </c>
      <c r="D7633" s="91" t="s">
        <v>30354</v>
      </c>
      <c r="E7633" s="91"/>
      <c r="F7633" s="91" t="s">
        <v>30355</v>
      </c>
      <c r="G7633" s="91"/>
    </row>
    <row r="7634">
      <c r="A7634" s="9" t="s">
        <v>388</v>
      </c>
      <c r="B7634" s="18" t="s">
        <v>8130</v>
      </c>
      <c r="C7634" s="9" t="s">
        <v>30356</v>
      </c>
      <c r="D7634" s="91" t="s">
        <v>30357</v>
      </c>
      <c r="E7634" s="91"/>
      <c r="F7634" s="91" t="s">
        <v>30358</v>
      </c>
      <c r="G7634" s="91"/>
    </row>
    <row r="7635">
      <c r="A7635" s="9" t="s">
        <v>388</v>
      </c>
      <c r="B7635" s="18" t="s">
        <v>8130</v>
      </c>
      <c r="C7635" s="9" t="s">
        <v>30359</v>
      </c>
      <c r="D7635" s="91" t="s">
        <v>30360</v>
      </c>
      <c r="E7635" s="91"/>
      <c r="F7635" s="91" t="s">
        <v>30361</v>
      </c>
      <c r="G7635" s="91"/>
    </row>
    <row r="7636">
      <c r="A7636" s="9" t="s">
        <v>388</v>
      </c>
      <c r="B7636" s="18" t="s">
        <v>8130</v>
      </c>
      <c r="C7636" s="9" t="s">
        <v>30362</v>
      </c>
      <c r="D7636" s="91" t="s">
        <v>30363</v>
      </c>
      <c r="E7636" s="91"/>
      <c r="F7636" s="91" t="s">
        <v>30364</v>
      </c>
      <c r="G7636" s="91"/>
    </row>
    <row r="7637">
      <c r="A7637" s="9" t="s">
        <v>388</v>
      </c>
      <c r="B7637" s="18" t="s">
        <v>11194</v>
      </c>
      <c r="C7637" s="9" t="s">
        <v>30365</v>
      </c>
      <c r="D7637" s="91" t="s">
        <v>368</v>
      </c>
      <c r="E7637" s="91" t="s">
        <v>30366</v>
      </c>
      <c r="F7637" s="91" t="s">
        <v>30320</v>
      </c>
      <c r="G7637" s="91"/>
    </row>
    <row r="7638">
      <c r="A7638" s="9" t="s">
        <v>388</v>
      </c>
      <c r="B7638" s="18" t="s">
        <v>11194</v>
      </c>
      <c r="C7638" s="9" t="s">
        <v>30367</v>
      </c>
      <c r="D7638" s="91" t="s">
        <v>30368</v>
      </c>
      <c r="E7638" s="91" t="s">
        <v>30369</v>
      </c>
      <c r="F7638" s="91" t="s">
        <v>30370</v>
      </c>
      <c r="G7638" s="91"/>
    </row>
    <row r="7639">
      <c r="A7639" s="9" t="s">
        <v>388</v>
      </c>
      <c r="B7639" s="18" t="s">
        <v>11194</v>
      </c>
      <c r="C7639" s="9"/>
      <c r="D7639" s="9"/>
      <c r="E7639" s="91" t="s">
        <v>30371</v>
      </c>
      <c r="F7639" s="91" t="s">
        <v>30372</v>
      </c>
      <c r="G7639" s="91"/>
    </row>
    <row r="7640">
      <c r="A7640" s="9" t="s">
        <v>388</v>
      </c>
      <c r="B7640" s="18" t="s">
        <v>11194</v>
      </c>
      <c r="C7640" s="9"/>
      <c r="D7640" s="9"/>
      <c r="E7640" s="91" t="s">
        <v>19998</v>
      </c>
      <c r="F7640" s="91" t="s">
        <v>30373</v>
      </c>
      <c r="G7640" s="91"/>
    </row>
    <row r="7641">
      <c r="A7641" s="9" t="s">
        <v>388</v>
      </c>
      <c r="B7641" s="18" t="s">
        <v>11194</v>
      </c>
      <c r="C7641" s="9"/>
      <c r="D7641" s="9"/>
      <c r="E7641" s="91" t="s">
        <v>30374</v>
      </c>
      <c r="F7641" s="91" t="s">
        <v>30335</v>
      </c>
      <c r="G7641" s="91"/>
    </row>
    <row r="7642">
      <c r="A7642" s="9" t="s">
        <v>388</v>
      </c>
      <c r="B7642" s="18" t="s">
        <v>11194</v>
      </c>
      <c r="C7642" s="9"/>
      <c r="D7642" s="9"/>
      <c r="E7642" s="91" t="s">
        <v>30375</v>
      </c>
      <c r="F7642" s="91" t="s">
        <v>30376</v>
      </c>
      <c r="G7642" s="91"/>
    </row>
    <row r="7643">
      <c r="A7643" s="9" t="s">
        <v>388</v>
      </c>
      <c r="B7643" s="18" t="s">
        <v>11194</v>
      </c>
      <c r="C7643" s="9"/>
      <c r="D7643" s="9"/>
      <c r="E7643" s="91" t="s">
        <v>30377</v>
      </c>
      <c r="F7643" s="91" t="s">
        <v>30378</v>
      </c>
      <c r="G7643" s="91"/>
    </row>
    <row r="7644">
      <c r="A7644" s="9" t="s">
        <v>388</v>
      </c>
      <c r="B7644" s="18" t="s">
        <v>11194</v>
      </c>
      <c r="C7644" s="9"/>
      <c r="D7644" s="9"/>
      <c r="E7644" s="91" t="s">
        <v>30379</v>
      </c>
      <c r="F7644" s="91" t="s">
        <v>30380</v>
      </c>
      <c r="G7644" s="91"/>
    </row>
    <row r="7645">
      <c r="A7645" s="9" t="s">
        <v>5153</v>
      </c>
      <c r="B7645" s="18" t="s">
        <v>20017</v>
      </c>
      <c r="C7645" s="9" t="s">
        <v>20018</v>
      </c>
      <c r="D7645" s="91" t="s">
        <v>20019</v>
      </c>
      <c r="E7645" s="91" t="s">
        <v>30381</v>
      </c>
      <c r="F7645" s="91" t="s">
        <v>15640</v>
      </c>
      <c r="G7645" s="91"/>
    </row>
    <row r="7646">
      <c r="A7646" s="9" t="s">
        <v>5153</v>
      </c>
      <c r="B7646" s="18" t="s">
        <v>20017</v>
      </c>
      <c r="C7646" s="9" t="s">
        <v>20018</v>
      </c>
      <c r="D7646" s="91" t="s">
        <v>20019</v>
      </c>
      <c r="E7646" s="91" t="s">
        <v>30382</v>
      </c>
      <c r="F7646" s="91" t="s">
        <v>30383</v>
      </c>
      <c r="G7646" s="91"/>
    </row>
    <row r="7647">
      <c r="A7647" s="9" t="s">
        <v>5153</v>
      </c>
      <c r="B7647" s="18" t="s">
        <v>20017</v>
      </c>
      <c r="C7647" s="9" t="s">
        <v>20018</v>
      </c>
      <c r="D7647" s="91" t="s">
        <v>20019</v>
      </c>
      <c r="E7647" s="91" t="s">
        <v>30384</v>
      </c>
      <c r="F7647" s="91" t="s">
        <v>30385</v>
      </c>
      <c r="G7647" s="91"/>
    </row>
    <row r="7648">
      <c r="A7648" s="9" t="s">
        <v>5153</v>
      </c>
      <c r="B7648" s="18" t="s">
        <v>20017</v>
      </c>
      <c r="C7648" s="9" t="s">
        <v>20018</v>
      </c>
      <c r="D7648" s="91" t="s">
        <v>20019</v>
      </c>
      <c r="E7648" s="91" t="s">
        <v>30386</v>
      </c>
      <c r="F7648" s="91" t="s">
        <v>30387</v>
      </c>
      <c r="G7648" s="91"/>
    </row>
    <row r="7649">
      <c r="A7649" s="67" t="s">
        <v>366</v>
      </c>
    </row>
    <row r="7650">
      <c r="A7650" s="9" t="s">
        <v>6685</v>
      </c>
      <c r="B7650" s="18" t="s">
        <v>19978</v>
      </c>
      <c r="C7650" s="9"/>
      <c r="D7650" s="91"/>
      <c r="E7650" s="91" t="s">
        <v>30388</v>
      </c>
      <c r="F7650" s="91" t="s">
        <v>30389</v>
      </c>
      <c r="G7650" s="91"/>
    </row>
    <row r="7651">
      <c r="A7651" s="9" t="s">
        <v>6685</v>
      </c>
      <c r="B7651" s="18" t="s">
        <v>8322</v>
      </c>
      <c r="C7651" s="9"/>
      <c r="D7651" s="91"/>
      <c r="E7651" s="91" t="s">
        <v>30014</v>
      </c>
      <c r="F7651" s="91" t="s">
        <v>30335</v>
      </c>
      <c r="G7651" s="91"/>
    </row>
    <row r="7652">
      <c r="A7652" s="9" t="s">
        <v>6685</v>
      </c>
      <c r="B7652" s="18" t="s">
        <v>30390</v>
      </c>
      <c r="C7652" s="9"/>
      <c r="D7652" s="91"/>
      <c r="E7652" s="91" t="s">
        <v>30391</v>
      </c>
      <c r="F7652" s="91"/>
      <c r="G7652" s="91"/>
    </row>
    <row r="7653">
      <c r="A7653" s="9" t="s">
        <v>368</v>
      </c>
      <c r="B7653" s="18" t="s">
        <v>368</v>
      </c>
      <c r="C7653" s="91"/>
      <c r="D7653" s="91"/>
      <c r="E7653" s="91" t="s">
        <v>30392</v>
      </c>
      <c r="F7653" s="91" t="s">
        <v>30393</v>
      </c>
      <c r="G7653" s="91"/>
    </row>
    <row r="7654">
      <c r="A7654" s="1" t="s">
        <v>30394</v>
      </c>
    </row>
    <row r="7655">
      <c r="A7655" s="9" t="s">
        <v>316</v>
      </c>
      <c r="B7655" s="18" t="s">
        <v>1446</v>
      </c>
      <c r="C7655" s="91"/>
      <c r="D7655" s="91"/>
      <c r="E7655" s="91" t="s">
        <v>30395</v>
      </c>
      <c r="F7655" s="91" t="s">
        <v>30396</v>
      </c>
      <c r="G7655" s="91"/>
    </row>
    <row r="7656">
      <c r="A7656" s="9" t="s">
        <v>316</v>
      </c>
      <c r="B7656" s="18" t="s">
        <v>1446</v>
      </c>
      <c r="C7656" s="91"/>
      <c r="D7656" s="91"/>
      <c r="E7656" s="91" t="s">
        <v>30397</v>
      </c>
      <c r="F7656" s="91" t="s">
        <v>5898</v>
      </c>
      <c r="G7656" s="91"/>
    </row>
    <row r="7657">
      <c r="A7657" s="9" t="s">
        <v>316</v>
      </c>
      <c r="B7657" s="18" t="s">
        <v>5427</v>
      </c>
      <c r="C7657" s="91"/>
      <c r="D7657" s="91"/>
      <c r="E7657" s="91"/>
      <c r="F7657" s="91"/>
      <c r="G7657" s="91"/>
    </row>
    <row r="7658">
      <c r="A7658" s="9" t="s">
        <v>326</v>
      </c>
      <c r="B7658" s="18" t="s">
        <v>1225</v>
      </c>
      <c r="C7658" s="91"/>
      <c r="D7658" s="91"/>
      <c r="E7658" s="91"/>
      <c r="F7658" s="91"/>
      <c r="G7658" s="91"/>
    </row>
    <row r="7659">
      <c r="A7659" s="9" t="s">
        <v>6078</v>
      </c>
      <c r="B7659" s="18" t="s">
        <v>6079</v>
      </c>
      <c r="C7659" s="91"/>
      <c r="D7659" s="91"/>
      <c r="E7659" s="91"/>
      <c r="F7659" s="91"/>
      <c r="G7659" s="91"/>
    </row>
    <row r="7660">
      <c r="A7660" s="9" t="s">
        <v>248</v>
      </c>
      <c r="B7660" s="18" t="s">
        <v>4496</v>
      </c>
      <c r="C7660" s="91"/>
      <c r="D7660" s="91"/>
      <c r="E7660" s="91"/>
      <c r="F7660" s="91"/>
      <c r="G7660" s="91"/>
    </row>
    <row r="7661">
      <c r="A7661" s="9" t="s">
        <v>248</v>
      </c>
      <c r="B7661" s="18" t="s">
        <v>368</v>
      </c>
      <c r="C7661" s="91"/>
      <c r="D7661" s="91"/>
      <c r="E7661" s="91" t="s">
        <v>30398</v>
      </c>
      <c r="F7661" s="91" t="s">
        <v>30399</v>
      </c>
      <c r="G7661" s="91"/>
    </row>
    <row r="7662">
      <c r="A7662" s="1" t="s">
        <v>30400</v>
      </c>
    </row>
    <row r="7663">
      <c r="A7663" s="13" t="s">
        <v>10828</v>
      </c>
      <c r="B7663" s="189" t="s">
        <v>30401</v>
      </c>
      <c r="C7663" s="9" t="s">
        <v>20802</v>
      </c>
      <c r="D7663" s="91" t="s">
        <v>30402</v>
      </c>
      <c r="E7663" s="91"/>
      <c r="F7663" s="91" t="s">
        <v>30403</v>
      </c>
      <c r="G7663" s="91"/>
    </row>
    <row r="7664">
      <c r="A7664" s="14" t="s">
        <v>316</v>
      </c>
      <c r="B7664" s="189" t="s">
        <v>6271</v>
      </c>
      <c r="C7664" s="13" t="s">
        <v>30404</v>
      </c>
      <c r="D7664" s="13" t="s">
        <v>30405</v>
      </c>
      <c r="E7664" s="138"/>
      <c r="F7664" s="84" t="s">
        <v>30406</v>
      </c>
      <c r="G7664" s="138"/>
    </row>
    <row r="7665">
      <c r="A7665" s="14" t="s">
        <v>316</v>
      </c>
      <c r="B7665" s="189" t="s">
        <v>6271</v>
      </c>
      <c r="C7665" s="13" t="s">
        <v>30404</v>
      </c>
      <c r="D7665" s="13" t="s">
        <v>30407</v>
      </c>
      <c r="E7665" s="138"/>
      <c r="F7665" s="84" t="s">
        <v>30406</v>
      </c>
      <c r="G7665" s="138"/>
    </row>
    <row r="7666">
      <c r="A7666" s="14" t="s">
        <v>316</v>
      </c>
      <c r="B7666" s="189" t="s">
        <v>6271</v>
      </c>
      <c r="C7666" s="13" t="s">
        <v>30408</v>
      </c>
      <c r="D7666" s="13" t="s">
        <v>30409</v>
      </c>
      <c r="E7666" s="138"/>
      <c r="F7666" s="84" t="s">
        <v>30406</v>
      </c>
      <c r="G7666" s="138"/>
    </row>
    <row r="7667">
      <c r="A7667" s="14" t="s">
        <v>316</v>
      </c>
      <c r="B7667" s="189" t="s">
        <v>6271</v>
      </c>
      <c r="C7667" s="13" t="s">
        <v>30410</v>
      </c>
      <c r="D7667" s="13" t="s">
        <v>30411</v>
      </c>
      <c r="E7667" s="138"/>
      <c r="F7667" s="84" t="s">
        <v>30412</v>
      </c>
      <c r="G7667" s="138"/>
    </row>
    <row r="7668">
      <c r="A7668" s="14" t="s">
        <v>316</v>
      </c>
      <c r="B7668" s="189" t="s">
        <v>6271</v>
      </c>
      <c r="C7668" s="13" t="s">
        <v>30413</v>
      </c>
      <c r="D7668" s="13" t="s">
        <v>30414</v>
      </c>
      <c r="E7668" s="138"/>
      <c r="F7668" s="84" t="s">
        <v>30406</v>
      </c>
      <c r="G7668" s="138"/>
    </row>
    <row r="7669">
      <c r="A7669" s="14" t="s">
        <v>316</v>
      </c>
      <c r="B7669" s="189" t="s">
        <v>6271</v>
      </c>
      <c r="C7669" s="13" t="s">
        <v>30415</v>
      </c>
      <c r="D7669" s="13" t="s">
        <v>30416</v>
      </c>
      <c r="E7669" s="138"/>
      <c r="F7669" s="84" t="s">
        <v>30406</v>
      </c>
      <c r="G7669" s="138"/>
    </row>
    <row r="7670">
      <c r="A7670" s="9" t="s">
        <v>1454</v>
      </c>
      <c r="B7670" s="18" t="s">
        <v>30228</v>
      </c>
      <c r="C7670" s="9" t="s">
        <v>30229</v>
      </c>
      <c r="D7670" s="91" t="s">
        <v>30230</v>
      </c>
      <c r="E7670" s="91"/>
      <c r="F7670" s="91" t="s">
        <v>30417</v>
      </c>
      <c r="G7670" s="91"/>
    </row>
    <row r="7671">
      <c r="A7671" s="9" t="s">
        <v>4540</v>
      </c>
      <c r="B7671" s="18" t="s">
        <v>4541</v>
      </c>
      <c r="C7671" s="9" t="s">
        <v>4542</v>
      </c>
      <c r="D7671" s="91" t="s">
        <v>30084</v>
      </c>
      <c r="E7671" s="91"/>
      <c r="F7671" s="91" t="s">
        <v>30291</v>
      </c>
      <c r="G7671" s="91"/>
    </row>
    <row r="7672">
      <c r="A7672" s="9" t="s">
        <v>4540</v>
      </c>
      <c r="B7672" s="18" t="s">
        <v>4545</v>
      </c>
      <c r="C7672" s="9" t="s">
        <v>5469</v>
      </c>
      <c r="D7672" s="91" t="s">
        <v>30418</v>
      </c>
      <c r="E7672" s="91" t="s">
        <v>30419</v>
      </c>
      <c r="F7672" s="91" t="s">
        <v>30420</v>
      </c>
      <c r="G7672" s="91"/>
    </row>
    <row r="7673">
      <c r="A7673" s="9" t="s">
        <v>4540</v>
      </c>
      <c r="B7673" s="18" t="s">
        <v>4545</v>
      </c>
      <c r="C7673" s="9" t="s">
        <v>5469</v>
      </c>
      <c r="D7673" s="91" t="s">
        <v>17412</v>
      </c>
      <c r="E7673" s="91"/>
      <c r="F7673" s="91" t="s">
        <v>30421</v>
      </c>
      <c r="G7673" s="91"/>
    </row>
    <row r="7674">
      <c r="A7674" s="9" t="s">
        <v>4540</v>
      </c>
      <c r="B7674" s="18" t="s">
        <v>4545</v>
      </c>
      <c r="C7674" s="9" t="s">
        <v>5469</v>
      </c>
      <c r="D7674" s="91" t="s">
        <v>30422</v>
      </c>
      <c r="E7674" s="91" t="s">
        <v>30423</v>
      </c>
      <c r="F7674" s="91" t="s">
        <v>30424</v>
      </c>
      <c r="G7674" s="91"/>
    </row>
    <row r="7675">
      <c r="A7675" s="9" t="s">
        <v>4540</v>
      </c>
      <c r="B7675" s="18" t="s">
        <v>4545</v>
      </c>
      <c r="C7675" s="9" t="s">
        <v>5469</v>
      </c>
      <c r="D7675" s="91" t="s">
        <v>30425</v>
      </c>
      <c r="E7675" s="91"/>
      <c r="F7675" s="91" t="s">
        <v>30421</v>
      </c>
      <c r="G7675" s="91"/>
    </row>
    <row r="7676">
      <c r="A7676" s="9" t="s">
        <v>4540</v>
      </c>
      <c r="B7676" s="18" t="s">
        <v>6343</v>
      </c>
      <c r="C7676" s="9" t="s">
        <v>4542</v>
      </c>
      <c r="D7676" s="91" t="s">
        <v>30426</v>
      </c>
      <c r="E7676" s="91"/>
      <c r="F7676" s="91" t="s">
        <v>20118</v>
      </c>
      <c r="G7676" s="91"/>
    </row>
    <row r="7677">
      <c r="A7677" s="9" t="s">
        <v>4540</v>
      </c>
      <c r="B7677" s="18" t="s">
        <v>6343</v>
      </c>
      <c r="C7677" s="9" t="s">
        <v>4542</v>
      </c>
      <c r="D7677" s="91" t="s">
        <v>30427</v>
      </c>
      <c r="E7677" s="91"/>
      <c r="F7677" s="91" t="s">
        <v>30428</v>
      </c>
      <c r="G7677" s="91"/>
    </row>
    <row r="7678">
      <c r="A7678" s="9" t="s">
        <v>4540</v>
      </c>
      <c r="B7678" s="18" t="s">
        <v>6343</v>
      </c>
      <c r="C7678" s="9" t="s">
        <v>4542</v>
      </c>
      <c r="D7678" s="91" t="s">
        <v>30429</v>
      </c>
      <c r="E7678" s="91" t="s">
        <v>30430</v>
      </c>
      <c r="F7678" s="91" t="s">
        <v>30428</v>
      </c>
      <c r="G7678" s="91"/>
    </row>
    <row r="7679">
      <c r="A7679" s="9" t="s">
        <v>4540</v>
      </c>
      <c r="B7679" s="18" t="s">
        <v>6343</v>
      </c>
      <c r="C7679" s="9" t="s">
        <v>5974</v>
      </c>
      <c r="D7679" s="91" t="s">
        <v>30431</v>
      </c>
      <c r="E7679" s="91"/>
      <c r="F7679" s="91" t="s">
        <v>30291</v>
      </c>
      <c r="G7679" s="91"/>
    </row>
    <row r="7680">
      <c r="A7680" s="9" t="s">
        <v>4540</v>
      </c>
      <c r="B7680" s="18" t="s">
        <v>6343</v>
      </c>
      <c r="C7680" s="9" t="s">
        <v>5469</v>
      </c>
      <c r="D7680" s="91" t="s">
        <v>30432</v>
      </c>
      <c r="E7680" s="91"/>
      <c r="F7680" s="91" t="s">
        <v>30428</v>
      </c>
      <c r="G7680" s="91"/>
    </row>
    <row r="7681">
      <c r="A7681" s="9" t="s">
        <v>4540</v>
      </c>
      <c r="B7681" s="18" t="s">
        <v>6343</v>
      </c>
      <c r="C7681" s="9" t="s">
        <v>5469</v>
      </c>
      <c r="D7681" s="91" t="s">
        <v>30433</v>
      </c>
      <c r="E7681" s="91" t="s">
        <v>30423</v>
      </c>
      <c r="F7681" s="91" t="s">
        <v>30434</v>
      </c>
      <c r="G7681" s="91"/>
    </row>
    <row r="7682">
      <c r="A7682" s="9" t="s">
        <v>4540</v>
      </c>
      <c r="B7682" s="18" t="s">
        <v>6343</v>
      </c>
      <c r="C7682" s="9" t="s">
        <v>5469</v>
      </c>
      <c r="D7682" s="91" t="s">
        <v>30435</v>
      </c>
      <c r="E7682" s="91" t="s">
        <v>30436</v>
      </c>
      <c r="F7682" s="91" t="s">
        <v>30428</v>
      </c>
      <c r="G7682" s="91"/>
    </row>
    <row r="7683">
      <c r="A7683" s="13" t="s">
        <v>4540</v>
      </c>
      <c r="B7683" s="189" t="s">
        <v>30094</v>
      </c>
      <c r="C7683" s="13" t="s">
        <v>30100</v>
      </c>
      <c r="D7683" s="84" t="s">
        <v>30101</v>
      </c>
      <c r="E7683" s="43" t="s">
        <v>30437</v>
      </c>
      <c r="F7683" s="43" t="s">
        <v>30438</v>
      </c>
      <c r="G7683" s="91"/>
    </row>
    <row r="7684">
      <c r="A7684" s="9" t="s">
        <v>30107</v>
      </c>
      <c r="B7684" s="18" t="s">
        <v>30108</v>
      </c>
      <c r="C7684" s="9" t="s">
        <v>30439</v>
      </c>
      <c r="D7684" s="91" t="s">
        <v>30440</v>
      </c>
      <c r="E7684" s="91"/>
      <c r="F7684" s="91" t="s">
        <v>30441</v>
      </c>
      <c r="G7684" s="91"/>
    </row>
    <row r="7685">
      <c r="A7685" s="9" t="s">
        <v>30107</v>
      </c>
      <c r="B7685" s="18" t="s">
        <v>30108</v>
      </c>
      <c r="C7685" s="9" t="s">
        <v>30442</v>
      </c>
      <c r="D7685" s="91" t="s">
        <v>30443</v>
      </c>
      <c r="E7685" s="91" t="s">
        <v>30444</v>
      </c>
      <c r="F7685" s="91" t="s">
        <v>30445</v>
      </c>
      <c r="G7685" s="91"/>
    </row>
    <row r="7686">
      <c r="A7686" s="9" t="s">
        <v>30107</v>
      </c>
      <c r="B7686" s="18" t="s">
        <v>30108</v>
      </c>
      <c r="C7686" s="91" t="s">
        <v>30446</v>
      </c>
      <c r="D7686" s="9" t="s">
        <v>30447</v>
      </c>
      <c r="E7686" s="91" t="s">
        <v>30448</v>
      </c>
      <c r="F7686" s="91" t="s">
        <v>30449</v>
      </c>
      <c r="G7686" s="91"/>
    </row>
    <row r="7687">
      <c r="A7687" s="13" t="s">
        <v>248</v>
      </c>
      <c r="B7687" s="31" t="s">
        <v>11097</v>
      </c>
      <c r="C7687" s="91" t="s">
        <v>28146</v>
      </c>
      <c r="D7687" s="9" t="s">
        <v>30450</v>
      </c>
      <c r="E7687" s="91"/>
      <c r="F7687" s="91" t="s">
        <v>30424</v>
      </c>
      <c r="G7687" s="91"/>
    </row>
    <row r="7688">
      <c r="A7688" s="13" t="s">
        <v>248</v>
      </c>
      <c r="B7688" s="31" t="s">
        <v>11097</v>
      </c>
      <c r="C7688" s="91" t="s">
        <v>28148</v>
      </c>
      <c r="D7688" s="9" t="s">
        <v>30165</v>
      </c>
      <c r="E7688" s="91"/>
      <c r="F7688" s="91" t="s">
        <v>30451</v>
      </c>
      <c r="G7688" s="91"/>
    </row>
    <row r="7689">
      <c r="A7689" s="13" t="s">
        <v>248</v>
      </c>
      <c r="B7689" s="31" t="s">
        <v>5505</v>
      </c>
      <c r="C7689" s="9" t="s">
        <v>30452</v>
      </c>
      <c r="D7689" s="91" t="s">
        <v>30453</v>
      </c>
      <c r="E7689" s="91"/>
      <c r="F7689" s="91" t="s">
        <v>30454</v>
      </c>
      <c r="G7689" s="91"/>
    </row>
    <row r="7690">
      <c r="A7690" s="9" t="s">
        <v>5679</v>
      </c>
      <c r="B7690" s="18" t="s">
        <v>19913</v>
      </c>
      <c r="C7690" s="91" t="s">
        <v>30455</v>
      </c>
      <c r="D7690" s="14" t="s">
        <v>30456</v>
      </c>
      <c r="E7690" s="91"/>
      <c r="F7690" s="91" t="s">
        <v>30406</v>
      </c>
      <c r="G7690" s="91"/>
    </row>
    <row r="7691">
      <c r="A7691" s="9" t="s">
        <v>388</v>
      </c>
      <c r="B7691" s="18" t="s">
        <v>11194</v>
      </c>
      <c r="C7691" s="9" t="s">
        <v>30457</v>
      </c>
      <c r="D7691" s="91" t="s">
        <v>30458</v>
      </c>
      <c r="E7691" s="91"/>
      <c r="F7691" s="91" t="s">
        <v>30291</v>
      </c>
      <c r="G7691" s="91"/>
    </row>
    <row r="7692">
      <c r="A7692" s="9" t="s">
        <v>388</v>
      </c>
      <c r="B7692" s="18" t="s">
        <v>389</v>
      </c>
      <c r="C7692" s="9" t="s">
        <v>30459</v>
      </c>
      <c r="D7692" s="91" t="s">
        <v>30460</v>
      </c>
      <c r="E7692" s="91"/>
      <c r="F7692" s="91" t="s">
        <v>30420</v>
      </c>
      <c r="G7692" s="91"/>
    </row>
    <row r="7693">
      <c r="A7693" s="9" t="s">
        <v>388</v>
      </c>
      <c r="B7693" s="18" t="s">
        <v>389</v>
      </c>
      <c r="C7693" s="9" t="s">
        <v>30459</v>
      </c>
      <c r="D7693" s="91" t="s">
        <v>30461</v>
      </c>
      <c r="E7693" s="91"/>
      <c r="F7693" s="91" t="s">
        <v>30420</v>
      </c>
      <c r="G7693" s="91"/>
    </row>
    <row r="7694">
      <c r="A7694" s="9" t="s">
        <v>388</v>
      </c>
      <c r="B7694" s="18" t="s">
        <v>389</v>
      </c>
      <c r="C7694" s="9" t="s">
        <v>30462</v>
      </c>
      <c r="D7694" s="91" t="s">
        <v>30463</v>
      </c>
      <c r="E7694" s="91"/>
      <c r="F7694" s="91" t="s">
        <v>30420</v>
      </c>
      <c r="G7694" s="91"/>
    </row>
    <row r="7695">
      <c r="A7695" s="9" t="s">
        <v>388</v>
      </c>
      <c r="B7695" s="18" t="s">
        <v>389</v>
      </c>
      <c r="C7695" s="9" t="s">
        <v>30464</v>
      </c>
      <c r="D7695" s="91" t="s">
        <v>30465</v>
      </c>
      <c r="E7695" s="91"/>
      <c r="F7695" s="91" t="s">
        <v>30420</v>
      </c>
      <c r="G7695" s="91"/>
    </row>
    <row r="7696">
      <c r="A7696" s="9" t="s">
        <v>388</v>
      </c>
      <c r="B7696" s="18" t="s">
        <v>389</v>
      </c>
      <c r="C7696" s="9" t="s">
        <v>30466</v>
      </c>
      <c r="D7696" s="91" t="s">
        <v>30467</v>
      </c>
      <c r="E7696" s="91"/>
      <c r="F7696" s="91" t="s">
        <v>30420</v>
      </c>
      <c r="G7696" s="91"/>
    </row>
    <row r="7697">
      <c r="A7697" s="9" t="s">
        <v>388</v>
      </c>
      <c r="B7697" s="18" t="s">
        <v>389</v>
      </c>
      <c r="C7697" s="9" t="s">
        <v>30466</v>
      </c>
      <c r="D7697" s="91" t="s">
        <v>30468</v>
      </c>
      <c r="E7697" s="91"/>
      <c r="F7697" s="91" t="s">
        <v>30420</v>
      </c>
      <c r="G7697" s="91"/>
    </row>
    <row r="7698">
      <c r="A7698" s="9" t="s">
        <v>388</v>
      </c>
      <c r="B7698" s="18" t="s">
        <v>389</v>
      </c>
      <c r="C7698" s="9" t="s">
        <v>30469</v>
      </c>
      <c r="D7698" s="91" t="s">
        <v>30470</v>
      </c>
      <c r="E7698" s="91" t="s">
        <v>30471</v>
      </c>
      <c r="F7698" s="91" t="s">
        <v>30420</v>
      </c>
      <c r="G7698" s="91"/>
    </row>
    <row r="7699">
      <c r="A7699" s="9" t="s">
        <v>388</v>
      </c>
      <c r="B7699" s="18" t="s">
        <v>10544</v>
      </c>
      <c r="C7699" s="14" t="s">
        <v>30472</v>
      </c>
      <c r="D7699" s="14" t="s">
        <v>30473</v>
      </c>
      <c r="E7699" s="14" t="s">
        <v>30474</v>
      </c>
      <c r="F7699" s="91" t="s">
        <v>30454</v>
      </c>
      <c r="G7699" s="91"/>
    </row>
    <row r="7700">
      <c r="A7700" s="9" t="s">
        <v>388</v>
      </c>
      <c r="B7700" s="18" t="s">
        <v>10544</v>
      </c>
      <c r="C7700" s="14" t="s">
        <v>30475</v>
      </c>
      <c r="D7700" s="14" t="s">
        <v>30476</v>
      </c>
      <c r="E7700" s="14" t="s">
        <v>30474</v>
      </c>
      <c r="F7700" s="91" t="s">
        <v>30454</v>
      </c>
      <c r="G7700" s="91"/>
    </row>
    <row r="7701">
      <c r="A7701" s="9" t="s">
        <v>234</v>
      </c>
      <c r="B7701" s="18" t="s">
        <v>915</v>
      </c>
      <c r="C7701" s="25" t="s">
        <v>30477</v>
      </c>
      <c r="D7701" s="14" t="s">
        <v>30478</v>
      </c>
      <c r="E7701" s="14"/>
      <c r="F7701" s="91" t="s">
        <v>30454</v>
      </c>
      <c r="G7701" s="91"/>
    </row>
    <row r="7702">
      <c r="A7702" s="1" t="s">
        <v>30479</v>
      </c>
    </row>
    <row r="7703">
      <c r="A7703" s="9" t="s">
        <v>316</v>
      </c>
      <c r="B7703" s="189" t="s">
        <v>6271</v>
      </c>
      <c r="C7703" s="84" t="s">
        <v>30480</v>
      </c>
      <c r="D7703" s="84" t="s">
        <v>30481</v>
      </c>
      <c r="E7703" s="84" t="s">
        <v>30482</v>
      </c>
      <c r="F7703" s="84" t="s">
        <v>30483</v>
      </c>
      <c r="G7703" s="91"/>
    </row>
    <row r="7704">
      <c r="A7704" s="9" t="s">
        <v>316</v>
      </c>
      <c r="B7704" s="18" t="s">
        <v>30218</v>
      </c>
      <c r="C7704" s="9" t="s">
        <v>30484</v>
      </c>
      <c r="D7704" s="91" t="s">
        <v>30485</v>
      </c>
      <c r="E7704" s="91" t="s">
        <v>30486</v>
      </c>
      <c r="F7704" s="91" t="s">
        <v>30487</v>
      </c>
      <c r="G7704" s="91"/>
    </row>
    <row r="7705">
      <c r="A7705" s="9" t="s">
        <v>316</v>
      </c>
      <c r="B7705" s="18" t="s">
        <v>30218</v>
      </c>
      <c r="C7705" s="9" t="s">
        <v>30488</v>
      </c>
      <c r="D7705" s="91" t="s">
        <v>30489</v>
      </c>
      <c r="E7705" s="91" t="s">
        <v>30490</v>
      </c>
      <c r="F7705" s="91" t="s">
        <v>30487</v>
      </c>
      <c r="G7705" s="91"/>
    </row>
    <row r="7706">
      <c r="A7706" s="9" t="s">
        <v>4540</v>
      </c>
      <c r="B7706" s="18" t="s">
        <v>4541</v>
      </c>
      <c r="C7706" s="9" t="s">
        <v>5469</v>
      </c>
      <c r="D7706" s="91" t="s">
        <v>30249</v>
      </c>
      <c r="E7706" s="91" t="s">
        <v>30491</v>
      </c>
      <c r="F7706" s="91" t="s">
        <v>30492</v>
      </c>
      <c r="G7706" s="91"/>
    </row>
    <row r="7707">
      <c r="A7707" s="9" t="s">
        <v>4540</v>
      </c>
      <c r="B7707" s="18" t="s">
        <v>4545</v>
      </c>
      <c r="C7707" s="9" t="s">
        <v>5469</v>
      </c>
      <c r="D7707" s="91" t="s">
        <v>30493</v>
      </c>
      <c r="E7707" s="91" t="s">
        <v>30423</v>
      </c>
      <c r="F7707" s="91" t="s">
        <v>30494</v>
      </c>
      <c r="G7707" s="91"/>
    </row>
    <row r="7708">
      <c r="A7708" s="9" t="s">
        <v>4540</v>
      </c>
      <c r="B7708" s="18" t="s">
        <v>4545</v>
      </c>
      <c r="C7708" s="9" t="s">
        <v>5469</v>
      </c>
      <c r="D7708" s="91" t="s">
        <v>30253</v>
      </c>
      <c r="E7708" s="91"/>
      <c r="F7708" s="91" t="s">
        <v>30495</v>
      </c>
      <c r="G7708" s="91"/>
    </row>
    <row r="7709">
      <c r="A7709" s="9" t="s">
        <v>4540</v>
      </c>
      <c r="B7709" s="18" t="s">
        <v>6343</v>
      </c>
      <c r="C7709" s="9" t="s">
        <v>5974</v>
      </c>
      <c r="D7709" s="91" t="s">
        <v>30496</v>
      </c>
      <c r="E7709" s="91"/>
      <c r="F7709" s="91" t="s">
        <v>30497</v>
      </c>
      <c r="G7709" s="91"/>
    </row>
    <row r="7710">
      <c r="A7710" s="9" t="s">
        <v>30107</v>
      </c>
      <c r="B7710" s="18" t="s">
        <v>30108</v>
      </c>
      <c r="C7710" s="9" t="s">
        <v>30498</v>
      </c>
      <c r="D7710" s="91" t="s">
        <v>30499</v>
      </c>
      <c r="E7710" s="91" t="s">
        <v>30500</v>
      </c>
      <c r="F7710" s="91" t="s">
        <v>30501</v>
      </c>
      <c r="G7710" s="91"/>
    </row>
    <row r="7711">
      <c r="A7711" s="9" t="s">
        <v>248</v>
      </c>
      <c r="B7711" s="18" t="s">
        <v>4496</v>
      </c>
      <c r="C7711" s="9" t="s">
        <v>4497</v>
      </c>
      <c r="D7711" s="91" t="s">
        <v>30502</v>
      </c>
      <c r="E7711" s="91"/>
      <c r="F7711" s="91" t="s">
        <v>30494</v>
      </c>
      <c r="G7711" s="91"/>
    </row>
    <row r="7712">
      <c r="A7712" s="9" t="s">
        <v>248</v>
      </c>
      <c r="B7712" s="18" t="s">
        <v>4496</v>
      </c>
      <c r="C7712" s="9" t="s">
        <v>4497</v>
      </c>
      <c r="D7712" s="91" t="s">
        <v>30135</v>
      </c>
      <c r="E7712" s="91"/>
      <c r="F7712" s="91" t="s">
        <v>30503</v>
      </c>
      <c r="G7712" s="91"/>
    </row>
    <row r="7713">
      <c r="A7713" s="13" t="s">
        <v>248</v>
      </c>
      <c r="B7713" s="189" t="s">
        <v>4496</v>
      </c>
      <c r="C7713" s="13" t="s">
        <v>5067</v>
      </c>
      <c r="D7713" s="43" t="s">
        <v>30504</v>
      </c>
      <c r="E7713" s="84"/>
      <c r="F7713" s="43" t="s">
        <v>30505</v>
      </c>
      <c r="G7713" s="43"/>
    </row>
    <row r="7714">
      <c r="A7714" s="13" t="s">
        <v>248</v>
      </c>
      <c r="B7714" s="189" t="s">
        <v>4496</v>
      </c>
      <c r="C7714" s="13" t="s">
        <v>5067</v>
      </c>
      <c r="D7714" s="84" t="s">
        <v>30506</v>
      </c>
      <c r="E7714" s="84"/>
      <c r="F7714" s="84" t="s">
        <v>30507</v>
      </c>
      <c r="G7714" s="84"/>
    </row>
    <row r="7715">
      <c r="A7715" s="13" t="s">
        <v>248</v>
      </c>
      <c r="B7715" s="189" t="s">
        <v>4496</v>
      </c>
      <c r="C7715" s="14" t="s">
        <v>30508</v>
      </c>
      <c r="D7715" s="43" t="s">
        <v>30509</v>
      </c>
      <c r="E7715" s="43"/>
      <c r="F7715" s="43" t="s">
        <v>30510</v>
      </c>
      <c r="G7715" s="43"/>
    </row>
    <row r="7716">
      <c r="A7716" s="13" t="s">
        <v>248</v>
      </c>
      <c r="B7716" s="31" t="s">
        <v>11097</v>
      </c>
      <c r="C7716" s="14" t="s">
        <v>30511</v>
      </c>
      <c r="D7716" s="14" t="s">
        <v>30512</v>
      </c>
      <c r="E7716" s="14" t="s">
        <v>30513</v>
      </c>
      <c r="F7716" s="91" t="s">
        <v>4799</v>
      </c>
      <c r="G7716" s="91"/>
    </row>
    <row r="7717">
      <c r="A7717" s="13" t="s">
        <v>248</v>
      </c>
      <c r="B7717" s="31" t="s">
        <v>11097</v>
      </c>
      <c r="C7717" s="9" t="s">
        <v>30514</v>
      </c>
      <c r="D7717" s="91" t="s">
        <v>30515</v>
      </c>
      <c r="E7717" s="91" t="s">
        <v>30516</v>
      </c>
      <c r="F7717" s="91" t="s">
        <v>30487</v>
      </c>
      <c r="G7717" s="91"/>
    </row>
    <row r="7718">
      <c r="A7718" s="9" t="s">
        <v>388</v>
      </c>
      <c r="B7718" s="18" t="s">
        <v>10544</v>
      </c>
      <c r="C7718" s="14" t="s">
        <v>30472</v>
      </c>
      <c r="D7718" s="14" t="s">
        <v>30473</v>
      </c>
      <c r="E7718" s="14" t="s">
        <v>30474</v>
      </c>
      <c r="F7718" s="91" t="s">
        <v>30517</v>
      </c>
      <c r="G7718" s="91"/>
    </row>
    <row r="7719">
      <c r="A7719" s="9" t="s">
        <v>388</v>
      </c>
      <c r="B7719" s="18" t="s">
        <v>10544</v>
      </c>
      <c r="C7719" s="14" t="s">
        <v>30475</v>
      </c>
      <c r="D7719" s="14" t="s">
        <v>30476</v>
      </c>
      <c r="E7719" s="14" t="s">
        <v>30474</v>
      </c>
      <c r="F7719" s="91" t="s">
        <v>30517</v>
      </c>
      <c r="G7719" s="91"/>
    </row>
    <row r="7720">
      <c r="A7720" s="9" t="s">
        <v>234</v>
      </c>
      <c r="B7720" s="18" t="s">
        <v>915</v>
      </c>
      <c r="C7720" s="25" t="s">
        <v>30477</v>
      </c>
      <c r="D7720" s="14" t="s">
        <v>30478</v>
      </c>
      <c r="E7720" s="14"/>
      <c r="F7720" s="91" t="s">
        <v>30517</v>
      </c>
      <c r="G7720" s="91"/>
    </row>
    <row r="7721">
      <c r="A7721" s="67" t="s">
        <v>366</v>
      </c>
    </row>
    <row r="7722">
      <c r="A7722" s="13" t="s">
        <v>248</v>
      </c>
      <c r="B7722" s="31" t="s">
        <v>11097</v>
      </c>
      <c r="C7722" s="84"/>
      <c r="D7722" s="84"/>
      <c r="E7722" s="43" t="s">
        <v>30518</v>
      </c>
      <c r="F7722" s="91" t="s">
        <v>4799</v>
      </c>
      <c r="G7722" s="91"/>
    </row>
    <row r="7723">
      <c r="A7723" s="9" t="s">
        <v>248</v>
      </c>
      <c r="B7723" s="18" t="s">
        <v>30519</v>
      </c>
      <c r="C7723" s="9"/>
      <c r="D7723" s="91"/>
      <c r="E7723" s="91" t="s">
        <v>9445</v>
      </c>
      <c r="F7723" s="91" t="s">
        <v>30520</v>
      </c>
      <c r="G7723" s="91"/>
    </row>
    <row r="7724">
      <c r="A7724" s="1" t="s">
        <v>30521</v>
      </c>
    </row>
    <row r="7725">
      <c r="A7725" s="9" t="s">
        <v>316</v>
      </c>
      <c r="B7725" s="18" t="s">
        <v>6023</v>
      </c>
      <c r="C7725" s="9" t="s">
        <v>30522</v>
      </c>
      <c r="D7725" s="91" t="s">
        <v>8356</v>
      </c>
      <c r="E7725" s="91" t="s">
        <v>6026</v>
      </c>
      <c r="F7725" s="91" t="s">
        <v>30523</v>
      </c>
      <c r="G7725" s="91"/>
    </row>
    <row r="7726">
      <c r="A7726" s="9" t="s">
        <v>316</v>
      </c>
      <c r="B7726" s="18" t="s">
        <v>6023</v>
      </c>
      <c r="C7726" s="9" t="s">
        <v>30522</v>
      </c>
      <c r="D7726" s="91" t="s">
        <v>12120</v>
      </c>
      <c r="E7726" s="91" t="s">
        <v>12922</v>
      </c>
      <c r="F7726" s="91" t="s">
        <v>30523</v>
      </c>
      <c r="G7726" s="91"/>
    </row>
    <row r="7727">
      <c r="A7727" s="9" t="s">
        <v>316</v>
      </c>
      <c r="B7727" s="18" t="s">
        <v>6023</v>
      </c>
      <c r="C7727" s="9" t="s">
        <v>30524</v>
      </c>
      <c r="D7727" s="91" t="s">
        <v>14616</v>
      </c>
      <c r="E7727" s="91" t="s">
        <v>30525</v>
      </c>
      <c r="F7727" s="91" t="s">
        <v>30523</v>
      </c>
      <c r="G7727" s="91"/>
    </row>
    <row r="7728">
      <c r="A7728" s="9" t="s">
        <v>316</v>
      </c>
      <c r="B7728" s="18" t="s">
        <v>6023</v>
      </c>
      <c r="C7728" s="9" t="s">
        <v>30524</v>
      </c>
      <c r="D7728" s="91" t="s">
        <v>15280</v>
      </c>
      <c r="E7728" s="91" t="s">
        <v>13590</v>
      </c>
      <c r="F7728" s="91" t="s">
        <v>30523</v>
      </c>
      <c r="G7728" s="91"/>
    </row>
    <row r="7729">
      <c r="A7729" s="9" t="s">
        <v>326</v>
      </c>
      <c r="B7729" s="18" t="s">
        <v>1225</v>
      </c>
      <c r="C7729" s="9" t="s">
        <v>13519</v>
      </c>
      <c r="D7729" s="91" t="s">
        <v>30526</v>
      </c>
      <c r="E7729" s="91" t="s">
        <v>30527</v>
      </c>
      <c r="F7729" s="91" t="s">
        <v>30528</v>
      </c>
      <c r="G7729" s="91"/>
    </row>
    <row r="7730">
      <c r="A7730" s="9" t="s">
        <v>6685</v>
      </c>
      <c r="B7730" s="18" t="s">
        <v>19972</v>
      </c>
      <c r="C7730" s="9" t="s">
        <v>19973</v>
      </c>
      <c r="D7730" s="91" t="s">
        <v>30317</v>
      </c>
      <c r="E7730" s="91"/>
      <c r="F7730" s="91" t="s">
        <v>30529</v>
      </c>
      <c r="G7730" s="91"/>
    </row>
    <row r="7731">
      <c r="A7731" s="9" t="s">
        <v>6685</v>
      </c>
      <c r="B7731" s="18" t="s">
        <v>19972</v>
      </c>
      <c r="C7731" s="9" t="s">
        <v>19973</v>
      </c>
      <c r="D7731" s="91" t="s">
        <v>19974</v>
      </c>
      <c r="E7731" s="91"/>
      <c r="F7731" s="91" t="s">
        <v>30530</v>
      </c>
      <c r="G7731" s="91"/>
    </row>
    <row r="7732">
      <c r="A7732" s="9" t="s">
        <v>6685</v>
      </c>
      <c r="B7732" s="18" t="s">
        <v>19978</v>
      </c>
      <c r="C7732" s="9" t="s">
        <v>28435</v>
      </c>
      <c r="D7732" s="91" t="s">
        <v>30329</v>
      </c>
      <c r="E7732" s="91"/>
      <c r="F7732" s="91" t="s">
        <v>152</v>
      </c>
      <c r="G7732" s="91"/>
    </row>
    <row r="7733">
      <c r="A7733" s="9" t="s">
        <v>6685</v>
      </c>
      <c r="B7733" s="18" t="s">
        <v>19978</v>
      </c>
      <c r="C7733" s="9" t="s">
        <v>30531</v>
      </c>
      <c r="D7733" s="91" t="s">
        <v>30532</v>
      </c>
      <c r="E7733" s="91"/>
      <c r="F7733" s="91" t="s">
        <v>30533</v>
      </c>
      <c r="G7733" s="91"/>
    </row>
    <row r="7734">
      <c r="A7734" s="9" t="s">
        <v>6685</v>
      </c>
      <c r="B7734" s="18" t="s">
        <v>8322</v>
      </c>
      <c r="C7734" s="9" t="s">
        <v>6690</v>
      </c>
      <c r="D7734" s="91" t="s">
        <v>30534</v>
      </c>
      <c r="E7734" s="91"/>
      <c r="F7734" s="91" t="s">
        <v>152</v>
      </c>
      <c r="G7734" s="91"/>
    </row>
    <row r="7735">
      <c r="A7735" s="9" t="s">
        <v>6685</v>
      </c>
      <c r="B7735" s="18" t="s">
        <v>19981</v>
      </c>
      <c r="C7735" s="9"/>
      <c r="D7735" s="91" t="s">
        <v>30535</v>
      </c>
      <c r="E7735" s="91"/>
      <c r="F7735" s="91" t="s">
        <v>152</v>
      </c>
      <c r="G7735" s="91"/>
    </row>
    <row r="7736">
      <c r="A7736" s="9" t="s">
        <v>6685</v>
      </c>
      <c r="B7736" s="18" t="s">
        <v>19981</v>
      </c>
      <c r="C7736" s="9"/>
      <c r="D7736" s="91" t="s">
        <v>30536</v>
      </c>
      <c r="E7736" s="91"/>
      <c r="F7736" s="91" t="s">
        <v>30537</v>
      </c>
      <c r="G7736" s="91"/>
    </row>
    <row r="7737">
      <c r="A7737" s="9" t="s">
        <v>6685</v>
      </c>
      <c r="B7737" s="18" t="s">
        <v>30538</v>
      </c>
      <c r="C7737" s="9" t="s">
        <v>30539</v>
      </c>
      <c r="D7737" s="91" t="s">
        <v>30540</v>
      </c>
      <c r="E7737" s="91"/>
      <c r="F7737" s="91" t="s">
        <v>30541</v>
      </c>
      <c r="G7737" s="91"/>
    </row>
    <row r="7738">
      <c r="A7738" s="9" t="s">
        <v>11241</v>
      </c>
      <c r="B7738" s="38" t="s">
        <v>26767</v>
      </c>
      <c r="C7738" s="9"/>
      <c r="D7738" s="91" t="s">
        <v>30542</v>
      </c>
      <c r="E7738" s="91"/>
      <c r="F7738" s="91" t="s">
        <v>30543</v>
      </c>
      <c r="G7738" s="91"/>
    </row>
    <row r="7739">
      <c r="A7739" s="9" t="s">
        <v>5679</v>
      </c>
      <c r="B7739" s="18" t="s">
        <v>13690</v>
      </c>
      <c r="C7739" s="9" t="s">
        <v>616</v>
      </c>
      <c r="D7739" s="91" t="s">
        <v>1190</v>
      </c>
      <c r="E7739" s="91"/>
      <c r="F7739" s="91" t="s">
        <v>30544</v>
      </c>
      <c r="G7739" s="91"/>
    </row>
    <row r="7740">
      <c r="A7740" s="9" t="s">
        <v>5679</v>
      </c>
      <c r="B7740" s="18" t="s">
        <v>13690</v>
      </c>
      <c r="C7740" s="9" t="s">
        <v>616</v>
      </c>
      <c r="D7740" s="91" t="s">
        <v>14616</v>
      </c>
      <c r="E7740" s="91"/>
      <c r="F7740" s="91" t="s">
        <v>30545</v>
      </c>
      <c r="G7740" s="91"/>
    </row>
    <row r="7741">
      <c r="A7741" s="9" t="s">
        <v>5679</v>
      </c>
      <c r="B7741" s="18" t="s">
        <v>13690</v>
      </c>
      <c r="C7741" s="9" t="s">
        <v>616</v>
      </c>
      <c r="D7741" s="91" t="s">
        <v>29684</v>
      </c>
      <c r="E7741" s="91"/>
      <c r="F7741" s="91" t="s">
        <v>30545</v>
      </c>
      <c r="G7741" s="91"/>
    </row>
    <row r="7742">
      <c r="A7742" s="9" t="s">
        <v>388</v>
      </c>
      <c r="B7742" s="18" t="s">
        <v>18675</v>
      </c>
      <c r="C7742" s="9" t="s">
        <v>19932</v>
      </c>
      <c r="D7742" s="91" t="s">
        <v>19936</v>
      </c>
      <c r="E7742" s="91"/>
      <c r="F7742" s="91" t="s">
        <v>30546</v>
      </c>
      <c r="G7742" s="91"/>
    </row>
    <row r="7743">
      <c r="A7743" s="9" t="s">
        <v>388</v>
      </c>
      <c r="B7743" s="18" t="s">
        <v>18675</v>
      </c>
      <c r="C7743" s="9" t="s">
        <v>19932</v>
      </c>
      <c r="D7743" s="91" t="s">
        <v>30547</v>
      </c>
      <c r="E7743" s="91"/>
      <c r="F7743" s="91" t="s">
        <v>30548</v>
      </c>
      <c r="G7743" s="91"/>
    </row>
    <row r="7744">
      <c r="A7744" s="9" t="s">
        <v>388</v>
      </c>
      <c r="B7744" s="18" t="s">
        <v>18675</v>
      </c>
      <c r="C7744" s="9" t="s">
        <v>19932</v>
      </c>
      <c r="D7744" s="704" t="s">
        <v>19937</v>
      </c>
      <c r="E7744" s="91"/>
      <c r="F7744" s="91" t="s">
        <v>30546</v>
      </c>
      <c r="G7744" s="91"/>
    </row>
    <row r="7745">
      <c r="A7745" s="9" t="s">
        <v>388</v>
      </c>
      <c r="B7745" s="18" t="s">
        <v>18675</v>
      </c>
      <c r="C7745" s="9" t="s">
        <v>18913</v>
      </c>
      <c r="D7745" s="91" t="s">
        <v>18677</v>
      </c>
      <c r="E7745" s="91"/>
      <c r="F7745" s="91" t="s">
        <v>30549</v>
      </c>
      <c r="G7745" s="91"/>
    </row>
    <row r="7746">
      <c r="A7746" s="9" t="s">
        <v>388</v>
      </c>
      <c r="B7746" s="18" t="s">
        <v>18675</v>
      </c>
      <c r="C7746" s="9" t="s">
        <v>25698</v>
      </c>
      <c r="D7746" s="91" t="s">
        <v>30550</v>
      </c>
      <c r="E7746" s="91"/>
      <c r="F7746" s="91" t="s">
        <v>30551</v>
      </c>
      <c r="G7746" s="91"/>
    </row>
    <row r="7747">
      <c r="A7747" s="9" t="s">
        <v>388</v>
      </c>
      <c r="B7747" s="18" t="s">
        <v>18675</v>
      </c>
      <c r="C7747" s="9" t="s">
        <v>25698</v>
      </c>
      <c r="D7747" s="91" t="s">
        <v>30552</v>
      </c>
      <c r="E7747" s="91"/>
      <c r="F7747" s="91" t="s">
        <v>30551</v>
      </c>
      <c r="G7747" s="91"/>
    </row>
    <row r="7748">
      <c r="A7748" s="9" t="s">
        <v>388</v>
      </c>
      <c r="B7748" s="18" t="s">
        <v>18675</v>
      </c>
      <c r="C7748" s="9" t="s">
        <v>25698</v>
      </c>
      <c r="D7748" s="91" t="s">
        <v>25699</v>
      </c>
      <c r="E7748" s="91"/>
      <c r="F7748" s="91" t="s">
        <v>30553</v>
      </c>
      <c r="G7748" s="91"/>
    </row>
    <row r="7749">
      <c r="A7749" s="9" t="s">
        <v>388</v>
      </c>
      <c r="B7749" s="18" t="s">
        <v>18675</v>
      </c>
      <c r="C7749" s="9" t="s">
        <v>25698</v>
      </c>
      <c r="D7749" s="91" t="s">
        <v>30554</v>
      </c>
      <c r="E7749" s="91"/>
      <c r="F7749" s="91"/>
      <c r="G7749" s="91"/>
    </row>
    <row r="7750">
      <c r="A7750" s="9" t="s">
        <v>388</v>
      </c>
      <c r="B7750" s="18" t="s">
        <v>18675</v>
      </c>
      <c r="C7750" s="9" t="s">
        <v>25698</v>
      </c>
      <c r="D7750" s="91" t="s">
        <v>30555</v>
      </c>
      <c r="E7750" s="91"/>
      <c r="F7750" s="91" t="s">
        <v>30551</v>
      </c>
      <c r="G7750" s="91"/>
    </row>
    <row r="7751">
      <c r="A7751" s="9" t="s">
        <v>388</v>
      </c>
      <c r="B7751" s="18" t="s">
        <v>18675</v>
      </c>
      <c r="C7751" s="9" t="s">
        <v>25698</v>
      </c>
      <c r="D7751" s="91" t="s">
        <v>30556</v>
      </c>
      <c r="E7751" s="91"/>
      <c r="F7751" s="91" t="s">
        <v>30557</v>
      </c>
      <c r="G7751" s="91"/>
    </row>
    <row r="7752">
      <c r="A7752" s="9" t="s">
        <v>388</v>
      </c>
      <c r="B7752" s="18" t="s">
        <v>18675</v>
      </c>
      <c r="C7752" s="9" t="s">
        <v>30558</v>
      </c>
      <c r="D7752" s="91" t="s">
        <v>30559</v>
      </c>
      <c r="E7752" s="91"/>
      <c r="F7752" s="91" t="s">
        <v>30560</v>
      </c>
      <c r="G7752" s="91"/>
    </row>
    <row r="7753">
      <c r="A7753" s="9" t="s">
        <v>388</v>
      </c>
      <c r="B7753" s="18" t="s">
        <v>18675</v>
      </c>
      <c r="C7753" s="9" t="s">
        <v>30558</v>
      </c>
      <c r="D7753" s="91" t="s">
        <v>30561</v>
      </c>
      <c r="E7753" s="91"/>
      <c r="F7753" s="91" t="s">
        <v>30551</v>
      </c>
      <c r="G7753" s="91"/>
    </row>
    <row r="7754">
      <c r="A7754" s="9" t="s">
        <v>388</v>
      </c>
      <c r="B7754" s="18" t="s">
        <v>18675</v>
      </c>
      <c r="C7754" s="9" t="s">
        <v>30558</v>
      </c>
      <c r="D7754" s="91" t="s">
        <v>30562</v>
      </c>
      <c r="E7754" s="91"/>
      <c r="F7754" s="91"/>
      <c r="G7754" s="91"/>
    </row>
    <row r="7755">
      <c r="A7755" s="9" t="s">
        <v>388</v>
      </c>
      <c r="B7755" s="18" t="s">
        <v>18675</v>
      </c>
      <c r="C7755" s="9" t="s">
        <v>30558</v>
      </c>
      <c r="D7755" s="91" t="s">
        <v>30563</v>
      </c>
      <c r="E7755" s="91"/>
      <c r="F7755" s="91" t="s">
        <v>30551</v>
      </c>
      <c r="G7755" s="91"/>
    </row>
    <row r="7756">
      <c r="A7756" s="9" t="s">
        <v>388</v>
      </c>
      <c r="B7756" s="18" t="s">
        <v>18675</v>
      </c>
      <c r="C7756" s="9" t="s">
        <v>30558</v>
      </c>
      <c r="D7756" s="91" t="s">
        <v>30564</v>
      </c>
      <c r="E7756" s="91"/>
      <c r="F7756" s="91" t="s">
        <v>30565</v>
      </c>
      <c r="G7756" s="91"/>
    </row>
    <row r="7757">
      <c r="A7757" s="9" t="s">
        <v>388</v>
      </c>
      <c r="B7757" s="18" t="s">
        <v>18675</v>
      </c>
      <c r="C7757" s="9" t="s">
        <v>30558</v>
      </c>
      <c r="D7757" s="91" t="s">
        <v>30566</v>
      </c>
      <c r="E7757" s="91"/>
      <c r="F7757" s="91" t="s">
        <v>30551</v>
      </c>
      <c r="G7757" s="91"/>
    </row>
    <row r="7758">
      <c r="A7758" s="9" t="s">
        <v>388</v>
      </c>
      <c r="B7758" s="18" t="s">
        <v>18675</v>
      </c>
      <c r="C7758" s="9" t="s">
        <v>30567</v>
      </c>
      <c r="D7758" s="91" t="s">
        <v>30568</v>
      </c>
      <c r="E7758" s="91"/>
      <c r="F7758" s="91"/>
      <c r="G7758" s="91"/>
    </row>
    <row r="7759">
      <c r="A7759" s="9" t="s">
        <v>388</v>
      </c>
      <c r="B7759" s="18" t="s">
        <v>18675</v>
      </c>
      <c r="C7759" s="9" t="s">
        <v>30567</v>
      </c>
      <c r="D7759" s="91" t="s">
        <v>30569</v>
      </c>
      <c r="E7759" s="91"/>
      <c r="F7759" s="91" t="s">
        <v>30557</v>
      </c>
      <c r="G7759" s="91"/>
    </row>
    <row r="7760">
      <c r="A7760" s="9" t="s">
        <v>388</v>
      </c>
      <c r="B7760" s="18" t="s">
        <v>18675</v>
      </c>
      <c r="C7760" s="9" t="s">
        <v>30567</v>
      </c>
      <c r="D7760" s="91" t="s">
        <v>30570</v>
      </c>
      <c r="E7760" s="91"/>
      <c r="F7760" s="91" t="s">
        <v>30557</v>
      </c>
      <c r="G7760" s="91"/>
    </row>
    <row r="7761">
      <c r="A7761" s="9" t="s">
        <v>388</v>
      </c>
      <c r="B7761" s="18" t="s">
        <v>18675</v>
      </c>
      <c r="C7761" s="9" t="s">
        <v>30567</v>
      </c>
      <c r="D7761" s="91" t="s">
        <v>30571</v>
      </c>
      <c r="E7761" s="91"/>
      <c r="F7761" s="91" t="s">
        <v>30572</v>
      </c>
      <c r="G7761" s="91"/>
    </row>
    <row r="7762">
      <c r="A7762" s="9" t="s">
        <v>388</v>
      </c>
      <c r="B7762" s="18" t="s">
        <v>18675</v>
      </c>
      <c r="C7762" s="9" t="s">
        <v>30567</v>
      </c>
      <c r="D7762" s="91" t="s">
        <v>30573</v>
      </c>
      <c r="E7762" s="91"/>
      <c r="F7762" s="91" t="s">
        <v>30574</v>
      </c>
      <c r="G7762" s="91"/>
    </row>
    <row r="7763">
      <c r="A7763" s="9" t="s">
        <v>388</v>
      </c>
      <c r="B7763" s="18" t="s">
        <v>18675</v>
      </c>
      <c r="C7763" s="9" t="s">
        <v>30567</v>
      </c>
      <c r="D7763" s="91" t="s">
        <v>30575</v>
      </c>
      <c r="E7763" s="91"/>
      <c r="F7763" s="91" t="s">
        <v>30576</v>
      </c>
      <c r="G7763" s="91"/>
    </row>
    <row r="7764">
      <c r="A7764" s="9" t="s">
        <v>388</v>
      </c>
      <c r="B7764" s="18" t="s">
        <v>18675</v>
      </c>
      <c r="C7764" s="9" t="s">
        <v>30577</v>
      </c>
      <c r="D7764" s="91" t="s">
        <v>30578</v>
      </c>
      <c r="E7764" s="91"/>
      <c r="F7764" s="91" t="s">
        <v>30579</v>
      </c>
      <c r="G7764" s="91"/>
    </row>
    <row r="7765">
      <c r="A7765" s="9" t="s">
        <v>388</v>
      </c>
      <c r="B7765" s="18" t="s">
        <v>18675</v>
      </c>
      <c r="C7765" s="9" t="s">
        <v>30577</v>
      </c>
      <c r="D7765" s="91" t="s">
        <v>30580</v>
      </c>
      <c r="E7765" s="91"/>
      <c r="F7765" s="91"/>
      <c r="G7765" s="91"/>
    </row>
    <row r="7766">
      <c r="A7766" s="9" t="s">
        <v>388</v>
      </c>
      <c r="B7766" s="18" t="s">
        <v>18675</v>
      </c>
      <c r="C7766" s="9" t="s">
        <v>30577</v>
      </c>
      <c r="D7766" s="91" t="s">
        <v>30581</v>
      </c>
      <c r="E7766" s="91"/>
      <c r="F7766" s="91" t="s">
        <v>30579</v>
      </c>
      <c r="G7766" s="91"/>
    </row>
    <row r="7767">
      <c r="A7767" s="9" t="s">
        <v>388</v>
      </c>
      <c r="B7767" s="18" t="s">
        <v>18675</v>
      </c>
      <c r="C7767" s="9" t="s">
        <v>30577</v>
      </c>
      <c r="D7767" s="91" t="s">
        <v>30582</v>
      </c>
      <c r="E7767" s="91"/>
      <c r="F7767" s="91" t="s">
        <v>30579</v>
      </c>
      <c r="G7767" s="91"/>
    </row>
    <row r="7768">
      <c r="A7768" s="9" t="s">
        <v>388</v>
      </c>
      <c r="B7768" s="18" t="s">
        <v>18675</v>
      </c>
      <c r="C7768" s="9" t="s">
        <v>30577</v>
      </c>
      <c r="D7768" s="91" t="s">
        <v>30583</v>
      </c>
      <c r="E7768" s="91"/>
      <c r="F7768" s="91" t="s">
        <v>30579</v>
      </c>
      <c r="G7768" s="91"/>
    </row>
    <row r="7769">
      <c r="A7769" s="9" t="s">
        <v>388</v>
      </c>
      <c r="B7769" s="18" t="s">
        <v>18675</v>
      </c>
      <c r="C7769" s="9" t="s">
        <v>30584</v>
      </c>
      <c r="D7769" s="91" t="s">
        <v>30585</v>
      </c>
      <c r="E7769" s="91"/>
      <c r="F7769" s="91" t="s">
        <v>30586</v>
      </c>
      <c r="G7769" s="91"/>
    </row>
    <row r="7770">
      <c r="A7770" s="9" t="s">
        <v>388</v>
      </c>
      <c r="B7770" s="18" t="s">
        <v>18675</v>
      </c>
      <c r="C7770" s="9" t="s">
        <v>30584</v>
      </c>
      <c r="D7770" s="91" t="s">
        <v>30587</v>
      </c>
      <c r="E7770" s="91"/>
      <c r="F7770" s="91" t="s">
        <v>30579</v>
      </c>
      <c r="G7770" s="91"/>
    </row>
    <row r="7771">
      <c r="A7771" s="9" t="s">
        <v>388</v>
      </c>
      <c r="B7771" s="18" t="s">
        <v>18675</v>
      </c>
      <c r="C7771" s="9" t="s">
        <v>30584</v>
      </c>
      <c r="D7771" s="91" t="s">
        <v>30588</v>
      </c>
      <c r="E7771" s="91"/>
      <c r="F7771" s="91" t="s">
        <v>30589</v>
      </c>
      <c r="G7771" s="91"/>
    </row>
    <row r="7772">
      <c r="A7772" s="9" t="s">
        <v>388</v>
      </c>
      <c r="B7772" s="18" t="s">
        <v>18675</v>
      </c>
      <c r="C7772" s="9" t="s">
        <v>30584</v>
      </c>
      <c r="D7772" s="91" t="s">
        <v>30590</v>
      </c>
      <c r="E7772" s="91"/>
      <c r="F7772" s="91" t="s">
        <v>30533</v>
      </c>
      <c r="G7772" s="91"/>
    </row>
    <row r="7773">
      <c r="A7773" s="9" t="s">
        <v>388</v>
      </c>
      <c r="B7773" s="18" t="s">
        <v>18675</v>
      </c>
      <c r="C7773" s="9" t="s">
        <v>30584</v>
      </c>
      <c r="D7773" s="91" t="s">
        <v>30591</v>
      </c>
      <c r="E7773" s="91"/>
      <c r="F7773" s="91" t="s">
        <v>30533</v>
      </c>
      <c r="G7773" s="91"/>
    </row>
    <row r="7774">
      <c r="A7774" s="9" t="s">
        <v>388</v>
      </c>
      <c r="B7774" s="18" t="s">
        <v>18675</v>
      </c>
      <c r="C7774" s="9" t="s">
        <v>30584</v>
      </c>
      <c r="D7774" s="91" t="s">
        <v>30592</v>
      </c>
      <c r="E7774" s="91"/>
      <c r="F7774" s="91" t="s">
        <v>30593</v>
      </c>
      <c r="G7774" s="91"/>
    </row>
    <row r="7775">
      <c r="A7775" s="9" t="s">
        <v>388</v>
      </c>
      <c r="B7775" s="18" t="s">
        <v>18675</v>
      </c>
      <c r="C7775" s="9" t="s">
        <v>30584</v>
      </c>
      <c r="D7775" s="91" t="s">
        <v>30594</v>
      </c>
      <c r="E7775" s="91"/>
      <c r="F7775" s="91" t="s">
        <v>30595</v>
      </c>
      <c r="G7775" s="91"/>
    </row>
    <row r="7776">
      <c r="A7776" s="9" t="s">
        <v>388</v>
      </c>
      <c r="B7776" s="18" t="s">
        <v>18675</v>
      </c>
      <c r="C7776" s="9" t="s">
        <v>25553</v>
      </c>
      <c r="D7776" s="91" t="s">
        <v>30596</v>
      </c>
      <c r="E7776" s="91"/>
      <c r="F7776" s="91" t="s">
        <v>30549</v>
      </c>
      <c r="G7776" s="91"/>
    </row>
    <row r="7777">
      <c r="A7777" s="9" t="s">
        <v>388</v>
      </c>
      <c r="B7777" s="18" t="s">
        <v>18675</v>
      </c>
      <c r="C7777" s="9" t="s">
        <v>25553</v>
      </c>
      <c r="D7777" s="91" t="s">
        <v>28189</v>
      </c>
      <c r="E7777" s="91"/>
      <c r="F7777" s="91" t="s">
        <v>30597</v>
      </c>
      <c r="G7777" s="91"/>
    </row>
    <row r="7778">
      <c r="A7778" s="9" t="s">
        <v>388</v>
      </c>
      <c r="B7778" s="18" t="s">
        <v>18675</v>
      </c>
      <c r="C7778" s="9" t="s">
        <v>25553</v>
      </c>
      <c r="D7778" s="91" t="s">
        <v>25554</v>
      </c>
      <c r="E7778" s="91"/>
      <c r="F7778" s="91" t="s">
        <v>30598</v>
      </c>
      <c r="G7778" s="91"/>
    </row>
    <row r="7779">
      <c r="A7779" s="9" t="s">
        <v>388</v>
      </c>
      <c r="B7779" s="18" t="s">
        <v>18675</v>
      </c>
      <c r="C7779" s="9" t="s">
        <v>28192</v>
      </c>
      <c r="D7779" s="91" t="s">
        <v>30599</v>
      </c>
      <c r="E7779" s="91"/>
      <c r="F7779" s="91" t="s">
        <v>30598</v>
      </c>
      <c r="G7779" s="91"/>
    </row>
    <row r="7780">
      <c r="A7780" s="9" t="s">
        <v>388</v>
      </c>
      <c r="B7780" s="18" t="s">
        <v>18675</v>
      </c>
      <c r="C7780" s="9" t="s">
        <v>28192</v>
      </c>
      <c r="D7780" s="91" t="s">
        <v>30600</v>
      </c>
      <c r="E7780" s="91"/>
      <c r="F7780" s="91" t="s">
        <v>30598</v>
      </c>
      <c r="G7780" s="91"/>
    </row>
    <row r="7781">
      <c r="A7781" s="9" t="s">
        <v>388</v>
      </c>
      <c r="B7781" s="18" t="s">
        <v>18675</v>
      </c>
      <c r="C7781" s="9" t="s">
        <v>28192</v>
      </c>
      <c r="D7781" s="91" t="s">
        <v>28193</v>
      </c>
      <c r="E7781" s="91"/>
      <c r="F7781" s="91" t="s">
        <v>30601</v>
      </c>
      <c r="G7781" s="91"/>
    </row>
    <row r="7782">
      <c r="A7782" s="9" t="s">
        <v>388</v>
      </c>
      <c r="B7782" s="18" t="s">
        <v>18675</v>
      </c>
      <c r="C7782" s="9" t="s">
        <v>30602</v>
      </c>
      <c r="D7782" s="91" t="s">
        <v>30603</v>
      </c>
      <c r="E7782" s="91"/>
      <c r="F7782" s="91" t="s">
        <v>30604</v>
      </c>
      <c r="G7782" s="91"/>
    </row>
    <row r="7783">
      <c r="A7783" s="9" t="s">
        <v>388</v>
      </c>
      <c r="B7783" s="18" t="s">
        <v>18675</v>
      </c>
      <c r="C7783" s="9" t="s">
        <v>30605</v>
      </c>
      <c r="D7783" s="91" t="s">
        <v>30606</v>
      </c>
      <c r="E7783" s="91"/>
      <c r="F7783" s="91" t="s">
        <v>30607</v>
      </c>
      <c r="G7783" s="91"/>
    </row>
    <row r="7784">
      <c r="A7784" s="9" t="s">
        <v>388</v>
      </c>
      <c r="B7784" s="18" t="s">
        <v>18675</v>
      </c>
      <c r="C7784" s="9" t="s">
        <v>30605</v>
      </c>
      <c r="D7784" s="91" t="s">
        <v>18916</v>
      </c>
      <c r="E7784" s="91"/>
      <c r="F7784" s="91" t="s">
        <v>30608</v>
      </c>
      <c r="G7784" s="91"/>
    </row>
    <row r="7785">
      <c r="A7785" s="9" t="s">
        <v>388</v>
      </c>
      <c r="B7785" s="18" t="s">
        <v>18675</v>
      </c>
      <c r="C7785" s="9" t="s">
        <v>30605</v>
      </c>
      <c r="D7785" s="91" t="s">
        <v>30609</v>
      </c>
      <c r="E7785" s="91"/>
      <c r="F7785" s="91" t="s">
        <v>30610</v>
      </c>
      <c r="G7785" s="91"/>
    </row>
    <row r="7786">
      <c r="A7786" s="9" t="s">
        <v>388</v>
      </c>
      <c r="B7786" s="18" t="s">
        <v>18675</v>
      </c>
      <c r="C7786" s="9" t="s">
        <v>30605</v>
      </c>
      <c r="D7786" s="91" t="s">
        <v>30611</v>
      </c>
      <c r="E7786" s="91"/>
      <c r="F7786" s="91" t="s">
        <v>30612</v>
      </c>
      <c r="G7786" s="91"/>
    </row>
    <row r="7787">
      <c r="A7787" s="9" t="s">
        <v>388</v>
      </c>
      <c r="B7787" s="18" t="s">
        <v>18939</v>
      </c>
      <c r="C7787" s="9" t="s">
        <v>19995</v>
      </c>
      <c r="D7787" s="91" t="s">
        <v>19996</v>
      </c>
      <c r="E7787" s="91"/>
      <c r="F7787" s="91" t="s">
        <v>152</v>
      </c>
      <c r="G7787" s="91"/>
    </row>
    <row r="7788">
      <c r="A7788" s="9" t="s">
        <v>388</v>
      </c>
      <c r="B7788" s="18" t="s">
        <v>11194</v>
      </c>
      <c r="C7788" s="9" t="s">
        <v>20180</v>
      </c>
      <c r="D7788" s="91" t="s">
        <v>13437</v>
      </c>
      <c r="E7788" s="91"/>
      <c r="F7788" s="91" t="s">
        <v>30545</v>
      </c>
      <c r="G7788" s="91"/>
    </row>
    <row r="7789">
      <c r="A7789" s="9" t="s">
        <v>388</v>
      </c>
      <c r="B7789" s="18" t="s">
        <v>11194</v>
      </c>
      <c r="C7789" s="9" t="s">
        <v>30365</v>
      </c>
      <c r="D7789" s="91" t="s">
        <v>368</v>
      </c>
      <c r="E7789" s="91" t="s">
        <v>30366</v>
      </c>
      <c r="F7789" s="91" t="s">
        <v>30613</v>
      </c>
      <c r="G7789" s="91"/>
    </row>
    <row r="7790">
      <c r="A7790" s="9" t="s">
        <v>388</v>
      </c>
      <c r="B7790" s="18" t="s">
        <v>11194</v>
      </c>
      <c r="C7790" s="9" t="s">
        <v>30367</v>
      </c>
      <c r="D7790" s="91" t="s">
        <v>30368</v>
      </c>
      <c r="E7790" s="91" t="s">
        <v>30614</v>
      </c>
      <c r="F7790" s="91" t="s">
        <v>30615</v>
      </c>
      <c r="G7790" s="91"/>
    </row>
    <row r="7791">
      <c r="A7791" s="9" t="s">
        <v>388</v>
      </c>
      <c r="B7791" s="18" t="s">
        <v>11194</v>
      </c>
      <c r="C7791" s="9"/>
      <c r="D7791" s="91" t="s">
        <v>19998</v>
      </c>
      <c r="E7791" s="91"/>
      <c r="F7791" s="91" t="s">
        <v>152</v>
      </c>
      <c r="G7791" s="91"/>
    </row>
    <row r="7792">
      <c r="A7792" s="9" t="s">
        <v>388</v>
      </c>
      <c r="B7792" s="18" t="s">
        <v>389</v>
      </c>
      <c r="C7792" s="9" t="s">
        <v>30616</v>
      </c>
      <c r="D7792" s="91" t="s">
        <v>30617</v>
      </c>
      <c r="E7792" s="91"/>
      <c r="F7792" s="91" t="s">
        <v>30618</v>
      </c>
      <c r="G7792" s="91"/>
    </row>
    <row r="7793">
      <c r="A7793" s="9" t="s">
        <v>388</v>
      </c>
      <c r="B7793" s="18" t="s">
        <v>389</v>
      </c>
      <c r="C7793" s="9" t="s">
        <v>30619</v>
      </c>
      <c r="D7793" s="91" t="s">
        <v>30620</v>
      </c>
      <c r="E7793" s="91"/>
      <c r="F7793" s="91" t="s">
        <v>30621</v>
      </c>
      <c r="G7793" s="91"/>
    </row>
    <row r="7794">
      <c r="A7794" s="9" t="s">
        <v>388</v>
      </c>
      <c r="B7794" s="18" t="s">
        <v>389</v>
      </c>
      <c r="C7794" s="9" t="s">
        <v>30622</v>
      </c>
      <c r="D7794" s="91" t="s">
        <v>30623</v>
      </c>
      <c r="E7794" s="91"/>
      <c r="F7794" s="91" t="s">
        <v>30624</v>
      </c>
      <c r="G7794" s="91"/>
    </row>
    <row r="7795">
      <c r="A7795" s="9" t="s">
        <v>388</v>
      </c>
      <c r="B7795" s="18" t="s">
        <v>14575</v>
      </c>
      <c r="C7795" s="9" t="s">
        <v>30625</v>
      </c>
      <c r="D7795" s="91"/>
      <c r="E7795" s="91" t="s">
        <v>30626</v>
      </c>
      <c r="F7795" s="91" t="s">
        <v>30627</v>
      </c>
      <c r="G7795" s="91"/>
    </row>
    <row r="7796">
      <c r="A7796" s="9" t="s">
        <v>5153</v>
      </c>
      <c r="B7796" s="18" t="s">
        <v>20017</v>
      </c>
      <c r="C7796" s="9" t="s">
        <v>20018</v>
      </c>
      <c r="D7796" s="91" t="s">
        <v>20019</v>
      </c>
      <c r="E7796" s="91" t="s">
        <v>30628</v>
      </c>
      <c r="F7796" s="91" t="s">
        <v>30629</v>
      </c>
      <c r="G7796" s="91"/>
    </row>
    <row r="7797">
      <c r="A7797" s="9" t="s">
        <v>5153</v>
      </c>
      <c r="B7797" s="18" t="s">
        <v>20017</v>
      </c>
      <c r="C7797" s="9" t="s">
        <v>20018</v>
      </c>
      <c r="D7797" s="91" t="s">
        <v>20019</v>
      </c>
      <c r="E7797" s="91" t="s">
        <v>30630</v>
      </c>
      <c r="F7797" s="91" t="s">
        <v>30574</v>
      </c>
      <c r="G7797" s="91"/>
    </row>
    <row r="7798">
      <c r="A7798" s="67" t="s">
        <v>366</v>
      </c>
    </row>
    <row r="7799">
      <c r="A7799" s="9" t="s">
        <v>6685</v>
      </c>
      <c r="B7799" s="18" t="s">
        <v>19978</v>
      </c>
      <c r="C7799" s="9"/>
      <c r="D7799" s="91"/>
      <c r="E7799" s="91" t="s">
        <v>30631</v>
      </c>
      <c r="F7799" s="91"/>
      <c r="G7799" s="91"/>
    </row>
    <row r="7800">
      <c r="A7800" s="9" t="s">
        <v>6685</v>
      </c>
      <c r="B7800" s="18" t="s">
        <v>30390</v>
      </c>
      <c r="C7800" s="9"/>
      <c r="D7800" s="91"/>
      <c r="E7800" s="91"/>
      <c r="F7800" s="91"/>
      <c r="G7800" s="91"/>
    </row>
    <row r="7801">
      <c r="A7801" s="1" t="s">
        <v>30632</v>
      </c>
    </row>
    <row r="7802">
      <c r="A7802" s="9" t="s">
        <v>10828</v>
      </c>
      <c r="B7802" s="18" t="s">
        <v>14693</v>
      </c>
      <c r="C7802" s="9" t="s">
        <v>14694</v>
      </c>
      <c r="D7802" s="91" t="s">
        <v>28975</v>
      </c>
      <c r="E7802" s="91" t="s">
        <v>28976</v>
      </c>
      <c r="F7802" s="91" t="s">
        <v>30633</v>
      </c>
      <c r="G7802" s="91"/>
    </row>
    <row r="7803">
      <c r="A7803" s="9" t="s">
        <v>316</v>
      </c>
      <c r="B7803" s="18" t="s">
        <v>6615</v>
      </c>
      <c r="C7803" s="9"/>
      <c r="D7803" s="91"/>
      <c r="E7803" s="91"/>
      <c r="F7803" s="91" t="s">
        <v>4506</v>
      </c>
      <c r="G7803" s="91"/>
    </row>
    <row r="7804">
      <c r="A7804" s="9" t="s">
        <v>4371</v>
      </c>
      <c r="B7804" s="18" t="s">
        <v>10573</v>
      </c>
      <c r="C7804" s="9" t="s">
        <v>10574</v>
      </c>
      <c r="D7804" s="91" t="s">
        <v>30634</v>
      </c>
      <c r="E7804" s="91"/>
      <c r="F7804" s="91" t="s">
        <v>30635</v>
      </c>
      <c r="G7804" s="91"/>
    </row>
    <row r="7805">
      <c r="A7805" s="9" t="s">
        <v>230</v>
      </c>
      <c r="B7805" s="18" t="s">
        <v>10943</v>
      </c>
      <c r="C7805" s="9" t="s">
        <v>2598</v>
      </c>
      <c r="D7805" s="91" t="s">
        <v>18836</v>
      </c>
      <c r="E7805" s="91"/>
      <c r="F7805" s="91" t="s">
        <v>30636</v>
      </c>
      <c r="G7805" s="91"/>
    </row>
    <row r="7806">
      <c r="A7806" s="9" t="s">
        <v>5016</v>
      </c>
      <c r="B7806" s="31" t="s">
        <v>13374</v>
      </c>
      <c r="C7806" s="9" t="s">
        <v>28731</v>
      </c>
      <c r="D7806" s="91" t="s">
        <v>1190</v>
      </c>
      <c r="E7806" s="91" t="s">
        <v>30637</v>
      </c>
      <c r="F7806" s="91" t="s">
        <v>30633</v>
      </c>
      <c r="G7806" s="91"/>
    </row>
    <row r="7807">
      <c r="A7807" s="9" t="s">
        <v>5016</v>
      </c>
      <c r="B7807" s="31" t="s">
        <v>13374</v>
      </c>
      <c r="C7807" s="9" t="s">
        <v>30638</v>
      </c>
      <c r="D7807" s="91" t="s">
        <v>14616</v>
      </c>
      <c r="E7807" s="91" t="s">
        <v>30639</v>
      </c>
      <c r="F7807" s="91" t="s">
        <v>30633</v>
      </c>
      <c r="G7807" s="91"/>
    </row>
    <row r="7808">
      <c r="A7808" s="9" t="s">
        <v>5016</v>
      </c>
      <c r="B7808" s="31" t="s">
        <v>13374</v>
      </c>
      <c r="C7808" s="9" t="s">
        <v>30640</v>
      </c>
      <c r="D7808" s="91" t="s">
        <v>12507</v>
      </c>
      <c r="E7808" s="91"/>
      <c r="F7808" s="91" t="s">
        <v>30633</v>
      </c>
      <c r="G7808" s="91"/>
    </row>
    <row r="7809">
      <c r="A7809" s="9" t="s">
        <v>5016</v>
      </c>
      <c r="B7809" s="31" t="s">
        <v>13374</v>
      </c>
      <c r="C7809" s="9" t="s">
        <v>13386</v>
      </c>
      <c r="D7809" s="91" t="s">
        <v>15959</v>
      </c>
      <c r="E7809" s="91" t="s">
        <v>30641</v>
      </c>
      <c r="F7809" s="91" t="s">
        <v>30633</v>
      </c>
      <c r="G7809" s="91"/>
    </row>
    <row r="7810">
      <c r="A7810" s="9" t="s">
        <v>5016</v>
      </c>
      <c r="B7810" s="31" t="s">
        <v>13374</v>
      </c>
      <c r="C7810" s="9" t="s">
        <v>13391</v>
      </c>
      <c r="D7810" s="91" t="s">
        <v>1190</v>
      </c>
      <c r="E7810" s="91" t="s">
        <v>28740</v>
      </c>
      <c r="F7810" s="91" t="s">
        <v>30642</v>
      </c>
      <c r="G7810" s="91"/>
    </row>
    <row r="7811">
      <c r="A7811" s="1" t="s">
        <v>30643</v>
      </c>
      <c r="B7811" s="1"/>
      <c r="C7811" s="1"/>
      <c r="D7811" s="1"/>
      <c r="E7811" s="1"/>
      <c r="F7811" s="1"/>
      <c r="G7811" s="1"/>
    </row>
    <row r="7812">
      <c r="A7812" s="9" t="s">
        <v>388</v>
      </c>
      <c r="B7812" s="18" t="s">
        <v>4584</v>
      </c>
      <c r="C7812" s="9" t="s">
        <v>6174</v>
      </c>
      <c r="D7812" s="91" t="s">
        <v>6175</v>
      </c>
      <c r="E7812" s="91" t="s">
        <v>30644</v>
      </c>
      <c r="F7812" s="91" t="s">
        <v>30645</v>
      </c>
      <c r="G7812" s="91"/>
    </row>
    <row r="7813">
      <c r="A7813" s="9" t="s">
        <v>566</v>
      </c>
      <c r="B7813" s="18" t="s">
        <v>30646</v>
      </c>
      <c r="C7813" s="9"/>
      <c r="D7813" s="91"/>
      <c r="E7813" s="91" t="s">
        <v>3117</v>
      </c>
      <c r="F7813" s="91" t="s">
        <v>30645</v>
      </c>
      <c r="G7813" s="91"/>
    </row>
    <row r="7814">
      <c r="A7814" s="1" t="s">
        <v>30647</v>
      </c>
    </row>
    <row r="7815">
      <c r="A7815" s="237" t="s">
        <v>6022</v>
      </c>
      <c r="B7815" s="4"/>
      <c r="C7815" s="4"/>
      <c r="D7815" s="4"/>
      <c r="E7815" s="4"/>
      <c r="F7815" s="4"/>
      <c r="G7815" s="4"/>
    </row>
    <row r="7816">
      <c r="A7816" s="9" t="s">
        <v>1454</v>
      </c>
      <c r="B7816" s="18" t="s">
        <v>30648</v>
      </c>
      <c r="C7816" s="9" t="s">
        <v>30649</v>
      </c>
      <c r="D7816" s="91" t="s">
        <v>30650</v>
      </c>
      <c r="E7816" s="91"/>
      <c r="F7816" s="91" t="s">
        <v>30651</v>
      </c>
      <c r="G7816" s="91"/>
    </row>
    <row r="7817">
      <c r="A7817" s="9" t="s">
        <v>1454</v>
      </c>
      <c r="B7817" s="18" t="s">
        <v>30648</v>
      </c>
      <c r="C7817" s="9" t="s">
        <v>30652</v>
      </c>
      <c r="D7817" s="91" t="s">
        <v>30653</v>
      </c>
      <c r="E7817" s="91"/>
      <c r="F7817" s="91" t="s">
        <v>30654</v>
      </c>
      <c r="G7817" s="91"/>
    </row>
    <row r="7818">
      <c r="A7818" s="9" t="s">
        <v>1454</v>
      </c>
      <c r="B7818" s="18" t="s">
        <v>30648</v>
      </c>
      <c r="C7818" s="9" t="s">
        <v>30655</v>
      </c>
      <c r="D7818" s="91" t="s">
        <v>30656</v>
      </c>
      <c r="E7818" s="91"/>
      <c r="F7818" s="91" t="s">
        <v>30654</v>
      </c>
      <c r="G7818" s="91"/>
    </row>
    <row r="7819">
      <c r="A7819" s="9" t="s">
        <v>1454</v>
      </c>
      <c r="B7819" s="18" t="s">
        <v>30648</v>
      </c>
      <c r="C7819" s="9" t="s">
        <v>30657</v>
      </c>
      <c r="D7819" s="91" t="s">
        <v>25470</v>
      </c>
      <c r="E7819" s="91"/>
      <c r="F7819" s="91" t="s">
        <v>30658</v>
      </c>
      <c r="G7819" s="91"/>
    </row>
    <row r="7820">
      <c r="A7820" s="9" t="s">
        <v>326</v>
      </c>
      <c r="B7820" s="18" t="s">
        <v>30659</v>
      </c>
      <c r="C7820" s="9" t="s">
        <v>30660</v>
      </c>
      <c r="D7820" s="91" t="s">
        <v>13517</v>
      </c>
      <c r="E7820" s="91"/>
      <c r="F7820" s="91" t="s">
        <v>30661</v>
      </c>
      <c r="G7820" s="91"/>
    </row>
    <row r="7821">
      <c r="A7821" s="9" t="s">
        <v>326</v>
      </c>
      <c r="B7821" s="18" t="s">
        <v>19900</v>
      </c>
      <c r="C7821" s="9" t="s">
        <v>30662</v>
      </c>
      <c r="D7821" s="91" t="s">
        <v>13407</v>
      </c>
      <c r="E7821" s="91" t="s">
        <v>13828</v>
      </c>
      <c r="F7821" s="91" t="s">
        <v>30663</v>
      </c>
      <c r="G7821" s="91"/>
    </row>
    <row r="7822">
      <c r="A7822" s="9" t="s">
        <v>326</v>
      </c>
      <c r="B7822" s="18" t="s">
        <v>19900</v>
      </c>
      <c r="C7822" s="9" t="s">
        <v>30662</v>
      </c>
      <c r="D7822" s="91" t="s">
        <v>7858</v>
      </c>
      <c r="E7822" s="91" t="s">
        <v>1590</v>
      </c>
      <c r="F7822" s="91" t="s">
        <v>30663</v>
      </c>
      <c r="G7822" s="91"/>
    </row>
    <row r="7823">
      <c r="A7823" s="9" t="s">
        <v>326</v>
      </c>
      <c r="B7823" s="18" t="s">
        <v>19900</v>
      </c>
      <c r="C7823" s="9" t="s">
        <v>30664</v>
      </c>
      <c r="D7823" s="91" t="s">
        <v>30665</v>
      </c>
      <c r="E7823" s="91" t="s">
        <v>30666</v>
      </c>
      <c r="F7823" s="91" t="s">
        <v>30663</v>
      </c>
      <c r="G7823" s="91"/>
    </row>
    <row r="7824">
      <c r="A7824" s="9" t="s">
        <v>326</v>
      </c>
      <c r="B7824" s="18" t="s">
        <v>1225</v>
      </c>
      <c r="C7824" s="9" t="s">
        <v>30667</v>
      </c>
      <c r="D7824" s="91" t="s">
        <v>368</v>
      </c>
      <c r="E7824" s="91" t="s">
        <v>30668</v>
      </c>
      <c r="F7824" s="91" t="s">
        <v>30669</v>
      </c>
      <c r="G7824" s="91"/>
    </row>
    <row r="7825">
      <c r="A7825" s="9" t="s">
        <v>326</v>
      </c>
      <c r="B7825" s="18" t="s">
        <v>1225</v>
      </c>
      <c r="C7825" s="9" t="s">
        <v>30670</v>
      </c>
      <c r="D7825" s="91" t="s">
        <v>368</v>
      </c>
      <c r="E7825" s="91" t="s">
        <v>30671</v>
      </c>
      <c r="F7825" s="91" t="s">
        <v>30672</v>
      </c>
      <c r="G7825" s="91"/>
    </row>
    <row r="7826">
      <c r="A7826" s="9" t="s">
        <v>326</v>
      </c>
      <c r="B7826" s="18" t="s">
        <v>30673</v>
      </c>
      <c r="C7826" s="9" t="s">
        <v>22271</v>
      </c>
      <c r="D7826" s="91" t="s">
        <v>30674</v>
      </c>
      <c r="E7826" s="91"/>
      <c r="F7826" s="91" t="s">
        <v>30675</v>
      </c>
      <c r="G7826" s="91"/>
    </row>
    <row r="7827">
      <c r="A7827" s="9" t="s">
        <v>4540</v>
      </c>
      <c r="B7827" s="18" t="s">
        <v>4614</v>
      </c>
      <c r="C7827" s="9" t="s">
        <v>4618</v>
      </c>
      <c r="D7827" s="91" t="s">
        <v>30676</v>
      </c>
      <c r="E7827" s="91"/>
      <c r="F7827" s="91" t="s">
        <v>30661</v>
      </c>
      <c r="G7827" s="91"/>
    </row>
    <row r="7828">
      <c r="A7828" s="9" t="s">
        <v>4540</v>
      </c>
      <c r="B7828" s="18" t="s">
        <v>11674</v>
      </c>
      <c r="C7828" s="9" t="s">
        <v>4618</v>
      </c>
      <c r="D7828" s="91" t="s">
        <v>17644</v>
      </c>
      <c r="E7828" s="91"/>
      <c r="F7828" s="91" t="s">
        <v>30677</v>
      </c>
      <c r="G7828" s="91"/>
    </row>
    <row r="7829">
      <c r="A7829" s="9" t="s">
        <v>671</v>
      </c>
      <c r="B7829" s="18" t="s">
        <v>22520</v>
      </c>
      <c r="C7829" s="9" t="s">
        <v>22521</v>
      </c>
      <c r="D7829" s="91" t="s">
        <v>13909</v>
      </c>
      <c r="E7829" s="91"/>
      <c r="F7829" s="91" t="s">
        <v>30672</v>
      </c>
      <c r="G7829" s="91"/>
    </row>
    <row r="7830">
      <c r="A7830" s="9" t="s">
        <v>671</v>
      </c>
      <c r="B7830" s="18" t="s">
        <v>22520</v>
      </c>
      <c r="C7830" s="9" t="s">
        <v>22521</v>
      </c>
      <c r="D7830" s="91" t="s">
        <v>13909</v>
      </c>
      <c r="E7830" s="91"/>
      <c r="F7830" s="91" t="s">
        <v>30677</v>
      </c>
      <c r="G7830" s="91"/>
    </row>
    <row r="7831">
      <c r="A7831" s="9" t="s">
        <v>671</v>
      </c>
      <c r="B7831" s="18" t="s">
        <v>22520</v>
      </c>
      <c r="C7831" s="9" t="s">
        <v>30678</v>
      </c>
      <c r="D7831" s="91" t="s">
        <v>13909</v>
      </c>
      <c r="E7831" s="91"/>
      <c r="F7831" s="91" t="s">
        <v>30679</v>
      </c>
      <c r="G7831" s="91"/>
    </row>
    <row r="7832">
      <c r="A7832" s="9" t="s">
        <v>671</v>
      </c>
      <c r="B7832" s="18" t="s">
        <v>22520</v>
      </c>
      <c r="C7832" s="9" t="s">
        <v>30680</v>
      </c>
      <c r="D7832" s="91" t="s">
        <v>30681</v>
      </c>
      <c r="E7832" s="91"/>
      <c r="F7832" s="91" t="s">
        <v>30682</v>
      </c>
      <c r="G7832" s="91"/>
    </row>
    <row r="7833">
      <c r="A7833" s="9" t="s">
        <v>671</v>
      </c>
      <c r="B7833" s="18" t="s">
        <v>22520</v>
      </c>
      <c r="C7833" s="9" t="s">
        <v>30680</v>
      </c>
      <c r="D7833" s="91" t="s">
        <v>30683</v>
      </c>
      <c r="E7833" s="91"/>
      <c r="F7833" s="91" t="s">
        <v>30651</v>
      </c>
      <c r="G7833" s="91"/>
    </row>
    <row r="7834">
      <c r="A7834" s="9" t="s">
        <v>671</v>
      </c>
      <c r="B7834" s="18" t="s">
        <v>22520</v>
      </c>
      <c r="C7834" s="9" t="s">
        <v>30680</v>
      </c>
      <c r="D7834" s="91" t="s">
        <v>30684</v>
      </c>
      <c r="E7834" s="9"/>
      <c r="F7834" s="91" t="s">
        <v>30651</v>
      </c>
      <c r="G7834" s="91"/>
    </row>
    <row r="7835">
      <c r="A7835" s="9" t="s">
        <v>671</v>
      </c>
      <c r="B7835" s="18" t="s">
        <v>22520</v>
      </c>
      <c r="C7835" s="9" t="s">
        <v>30680</v>
      </c>
      <c r="D7835" s="9" t="s">
        <v>30685</v>
      </c>
      <c r="E7835" s="9"/>
      <c r="F7835" s="91" t="s">
        <v>30651</v>
      </c>
      <c r="G7835" s="91"/>
    </row>
    <row r="7836">
      <c r="A7836" s="9" t="s">
        <v>6685</v>
      </c>
      <c r="B7836" s="18" t="s">
        <v>19972</v>
      </c>
      <c r="C7836" s="9" t="s">
        <v>19973</v>
      </c>
      <c r="D7836" s="9" t="s">
        <v>19974</v>
      </c>
      <c r="E7836" s="9"/>
      <c r="F7836" s="91" t="s">
        <v>30686</v>
      </c>
      <c r="G7836" s="91"/>
    </row>
    <row r="7837">
      <c r="A7837" s="9" t="s">
        <v>6685</v>
      </c>
      <c r="B7837" s="18" t="s">
        <v>19978</v>
      </c>
      <c r="C7837" s="9" t="s">
        <v>28435</v>
      </c>
      <c r="D7837" s="9" t="s">
        <v>6688</v>
      </c>
      <c r="E7837" s="9"/>
      <c r="F7837" s="91" t="s">
        <v>30687</v>
      </c>
      <c r="G7837" s="91"/>
    </row>
    <row r="7838">
      <c r="A7838" s="9" t="s">
        <v>6685</v>
      </c>
      <c r="B7838" s="18" t="s">
        <v>19978</v>
      </c>
      <c r="C7838" s="9" t="s">
        <v>28435</v>
      </c>
      <c r="D7838" s="9" t="s">
        <v>30329</v>
      </c>
      <c r="E7838" s="9"/>
      <c r="F7838" s="155" t="s">
        <v>152</v>
      </c>
      <c r="G7838" s="91"/>
    </row>
    <row r="7839">
      <c r="A7839" s="9" t="s">
        <v>6685</v>
      </c>
      <c r="B7839" s="18" t="s">
        <v>8322</v>
      </c>
      <c r="C7839" s="9" t="s">
        <v>6690</v>
      </c>
      <c r="D7839" s="9" t="s">
        <v>30534</v>
      </c>
      <c r="E7839" s="9"/>
      <c r="F7839" s="91" t="s">
        <v>30688</v>
      </c>
      <c r="G7839" s="91"/>
    </row>
    <row r="7840">
      <c r="A7840" s="9" t="s">
        <v>6685</v>
      </c>
      <c r="B7840" s="18" t="s">
        <v>19981</v>
      </c>
      <c r="C7840" s="9"/>
      <c r="D7840" s="9" t="s">
        <v>19982</v>
      </c>
      <c r="E7840" s="9"/>
      <c r="F7840" s="155" t="s">
        <v>152</v>
      </c>
      <c r="G7840" s="91"/>
    </row>
    <row r="7841">
      <c r="A7841" s="9" t="s">
        <v>248</v>
      </c>
      <c r="B7841" s="18" t="s">
        <v>4496</v>
      </c>
      <c r="C7841" s="9" t="s">
        <v>4497</v>
      </c>
      <c r="D7841" s="9" t="s">
        <v>15257</v>
      </c>
      <c r="E7841" s="9"/>
      <c r="F7841" s="91" t="s">
        <v>30689</v>
      </c>
      <c r="G7841" s="91"/>
    </row>
    <row r="7842">
      <c r="A7842" s="9" t="s">
        <v>248</v>
      </c>
      <c r="B7842" s="18" t="s">
        <v>10534</v>
      </c>
      <c r="C7842" s="9" t="s">
        <v>4581</v>
      </c>
      <c r="D7842" s="89" t="s">
        <v>30690</v>
      </c>
      <c r="E7842" s="91"/>
      <c r="F7842" s="91" t="s">
        <v>30691</v>
      </c>
      <c r="G7842" s="91"/>
    </row>
    <row r="7843">
      <c r="A7843" s="9" t="s">
        <v>5679</v>
      </c>
      <c r="B7843" s="18" t="s">
        <v>13690</v>
      </c>
      <c r="C7843" s="9" t="s">
        <v>25601</v>
      </c>
      <c r="D7843" s="91" t="s">
        <v>12312</v>
      </c>
      <c r="E7843" s="91"/>
      <c r="F7843" s="91" t="s">
        <v>30651</v>
      </c>
      <c r="G7843" s="91"/>
    </row>
    <row r="7844">
      <c r="A7844" s="9" t="s">
        <v>388</v>
      </c>
      <c r="B7844" s="18" t="s">
        <v>18633</v>
      </c>
      <c r="C7844" s="9" t="s">
        <v>23646</v>
      </c>
      <c r="D7844" s="91" t="s">
        <v>23647</v>
      </c>
      <c r="E7844" s="91"/>
      <c r="F7844" s="91" t="s">
        <v>30692</v>
      </c>
      <c r="G7844" s="91"/>
    </row>
    <row r="7845">
      <c r="A7845" s="9" t="s">
        <v>388</v>
      </c>
      <c r="B7845" s="18" t="s">
        <v>18633</v>
      </c>
      <c r="C7845" s="9" t="s">
        <v>21586</v>
      </c>
      <c r="D7845" s="91" t="s">
        <v>21587</v>
      </c>
      <c r="E7845" s="91"/>
      <c r="F7845" s="91" t="s">
        <v>30693</v>
      </c>
      <c r="G7845" s="91"/>
    </row>
    <row r="7846">
      <c r="A7846" s="9" t="s">
        <v>388</v>
      </c>
      <c r="B7846" s="18" t="s">
        <v>18675</v>
      </c>
      <c r="C7846" s="9" t="s">
        <v>30605</v>
      </c>
      <c r="D7846" s="91" t="s">
        <v>18916</v>
      </c>
      <c r="E7846" s="91"/>
      <c r="F7846" s="91" t="s">
        <v>30689</v>
      </c>
      <c r="G7846" s="91"/>
    </row>
    <row r="7847">
      <c r="A7847" s="9" t="s">
        <v>388</v>
      </c>
      <c r="B7847" s="18" t="s">
        <v>18675</v>
      </c>
      <c r="C7847" s="9" t="s">
        <v>30694</v>
      </c>
      <c r="D7847" s="91" t="s">
        <v>30695</v>
      </c>
      <c r="E7847" s="91"/>
      <c r="F7847" s="91" t="s">
        <v>30661</v>
      </c>
      <c r="G7847" s="91"/>
    </row>
    <row r="7848">
      <c r="A7848" s="9" t="s">
        <v>388</v>
      </c>
      <c r="B7848" s="18" t="s">
        <v>18675</v>
      </c>
      <c r="C7848" s="9" t="s">
        <v>30694</v>
      </c>
      <c r="D7848" s="91" t="s">
        <v>30696</v>
      </c>
      <c r="E7848" s="91"/>
      <c r="F7848" s="91" t="s">
        <v>30697</v>
      </c>
      <c r="G7848" s="91"/>
    </row>
    <row r="7849">
      <c r="A7849" s="9" t="s">
        <v>388</v>
      </c>
      <c r="B7849" s="18" t="s">
        <v>18675</v>
      </c>
      <c r="C7849" s="9" t="s">
        <v>30698</v>
      </c>
      <c r="D7849" s="91" t="s">
        <v>30699</v>
      </c>
      <c r="E7849" s="91"/>
      <c r="F7849" s="91" t="s">
        <v>30697</v>
      </c>
      <c r="G7849" s="91"/>
    </row>
    <row r="7850">
      <c r="A7850" s="9" t="s">
        <v>388</v>
      </c>
      <c r="B7850" s="18" t="s">
        <v>18675</v>
      </c>
      <c r="C7850" s="9" t="s">
        <v>30700</v>
      </c>
      <c r="D7850" s="91" t="s">
        <v>30701</v>
      </c>
      <c r="E7850" s="91"/>
      <c r="F7850" s="91" t="s">
        <v>30661</v>
      </c>
      <c r="G7850" s="91"/>
    </row>
    <row r="7851">
      <c r="A7851" s="9" t="s">
        <v>388</v>
      </c>
      <c r="B7851" s="18" t="s">
        <v>18675</v>
      </c>
      <c r="C7851" s="9" t="s">
        <v>30702</v>
      </c>
      <c r="D7851" s="91" t="s">
        <v>30703</v>
      </c>
      <c r="E7851" s="91"/>
      <c r="F7851" s="91" t="s">
        <v>30658</v>
      </c>
      <c r="G7851" s="91"/>
    </row>
    <row r="7852">
      <c r="A7852" s="9" t="s">
        <v>388</v>
      </c>
      <c r="B7852" s="18" t="s">
        <v>18939</v>
      </c>
      <c r="C7852" s="9" t="s">
        <v>19995</v>
      </c>
      <c r="D7852" s="91" t="s">
        <v>19996</v>
      </c>
      <c r="E7852" s="91"/>
      <c r="F7852" s="91" t="s">
        <v>30704</v>
      </c>
      <c r="G7852" s="91"/>
    </row>
    <row r="7853">
      <c r="A7853" s="9" t="s">
        <v>388</v>
      </c>
      <c r="B7853" s="18" t="s">
        <v>11194</v>
      </c>
      <c r="C7853" s="9" t="s">
        <v>30705</v>
      </c>
      <c r="D7853" s="91" t="s">
        <v>30706</v>
      </c>
      <c r="E7853" s="91"/>
      <c r="F7853" s="91" t="s">
        <v>30663</v>
      </c>
      <c r="G7853" s="91"/>
    </row>
    <row r="7854">
      <c r="A7854" s="9" t="s">
        <v>388</v>
      </c>
      <c r="B7854" s="18" t="s">
        <v>11194</v>
      </c>
      <c r="C7854" s="9" t="s">
        <v>30365</v>
      </c>
      <c r="D7854" s="91" t="s">
        <v>368</v>
      </c>
      <c r="E7854" s="91" t="s">
        <v>30366</v>
      </c>
      <c r="F7854" s="91" t="s">
        <v>30707</v>
      </c>
      <c r="G7854" s="91"/>
    </row>
    <row r="7855">
      <c r="A7855" s="9" t="s">
        <v>388</v>
      </c>
      <c r="B7855" s="18" t="s">
        <v>11194</v>
      </c>
      <c r="C7855" s="9"/>
      <c r="D7855" s="9"/>
      <c r="E7855" s="91" t="s">
        <v>19998</v>
      </c>
      <c r="F7855" s="91" t="s">
        <v>30669</v>
      </c>
      <c r="G7855" s="91"/>
    </row>
    <row r="7856">
      <c r="A7856" s="9" t="s">
        <v>388</v>
      </c>
      <c r="B7856" s="18" t="s">
        <v>10544</v>
      </c>
      <c r="C7856" s="9" t="s">
        <v>30708</v>
      </c>
      <c r="D7856" s="91" t="s">
        <v>30709</v>
      </c>
      <c r="E7856" s="91"/>
      <c r="F7856" s="91" t="s">
        <v>30710</v>
      </c>
      <c r="G7856" s="91"/>
    </row>
    <row r="7857">
      <c r="A7857" s="9" t="s">
        <v>388</v>
      </c>
      <c r="B7857" s="18" t="s">
        <v>10544</v>
      </c>
      <c r="C7857" s="9" t="s">
        <v>30711</v>
      </c>
      <c r="D7857" s="91" t="s">
        <v>30712</v>
      </c>
      <c r="E7857" s="91"/>
      <c r="F7857" s="91" t="s">
        <v>30713</v>
      </c>
      <c r="G7857" s="91"/>
    </row>
    <row r="7858">
      <c r="A7858" s="9" t="s">
        <v>388</v>
      </c>
      <c r="B7858" s="18" t="s">
        <v>10544</v>
      </c>
      <c r="C7858" s="9" t="s">
        <v>30714</v>
      </c>
      <c r="D7858" s="91" t="s">
        <v>30715</v>
      </c>
      <c r="E7858" s="91"/>
      <c r="F7858" s="91" t="s">
        <v>30716</v>
      </c>
      <c r="G7858" s="91"/>
    </row>
    <row r="7859">
      <c r="A7859" s="9" t="s">
        <v>388</v>
      </c>
      <c r="B7859" s="18" t="s">
        <v>10544</v>
      </c>
      <c r="C7859" s="9" t="s">
        <v>30717</v>
      </c>
      <c r="D7859" s="91" t="s">
        <v>30718</v>
      </c>
      <c r="E7859" s="91"/>
      <c r="F7859" s="91" t="s">
        <v>30719</v>
      </c>
      <c r="G7859" s="91"/>
    </row>
    <row r="7860">
      <c r="A7860" s="9" t="s">
        <v>388</v>
      </c>
      <c r="B7860" s="18" t="s">
        <v>10544</v>
      </c>
      <c r="C7860" s="9" t="s">
        <v>30720</v>
      </c>
      <c r="D7860" s="91" t="s">
        <v>30721</v>
      </c>
      <c r="E7860" s="91"/>
      <c r="F7860" s="91" t="s">
        <v>30722</v>
      </c>
      <c r="G7860" s="91"/>
    </row>
    <row r="7861">
      <c r="A7861" s="9" t="s">
        <v>388</v>
      </c>
      <c r="B7861" s="18" t="s">
        <v>10544</v>
      </c>
      <c r="C7861" s="9" t="s">
        <v>30723</v>
      </c>
      <c r="D7861" s="91" t="s">
        <v>30724</v>
      </c>
      <c r="E7861" s="91"/>
      <c r="F7861" s="91" t="s">
        <v>30725</v>
      </c>
      <c r="G7861" s="91"/>
    </row>
    <row r="7862">
      <c r="A7862" s="9" t="s">
        <v>234</v>
      </c>
      <c r="B7862" s="18" t="s">
        <v>1115</v>
      </c>
      <c r="C7862" s="9" t="s">
        <v>30726</v>
      </c>
      <c r="D7862" s="91" t="s">
        <v>368</v>
      </c>
      <c r="E7862" s="91" t="s">
        <v>30727</v>
      </c>
      <c r="F7862" s="91" t="s">
        <v>30728</v>
      </c>
      <c r="G7862" s="91"/>
    </row>
    <row r="7863">
      <c r="A7863" s="9" t="s">
        <v>234</v>
      </c>
      <c r="B7863" s="18" t="s">
        <v>1115</v>
      </c>
      <c r="C7863" s="9" t="s">
        <v>30729</v>
      </c>
      <c r="D7863" s="91" t="s">
        <v>368</v>
      </c>
      <c r="E7863" s="91" t="s">
        <v>30730</v>
      </c>
      <c r="F7863" s="91" t="s">
        <v>30728</v>
      </c>
      <c r="G7863" s="91"/>
    </row>
    <row r="7864">
      <c r="A7864" s="9" t="s">
        <v>234</v>
      </c>
      <c r="B7864" s="18" t="s">
        <v>1115</v>
      </c>
      <c r="C7864" s="9" t="s">
        <v>30731</v>
      </c>
      <c r="D7864" s="91" t="s">
        <v>368</v>
      </c>
      <c r="E7864" s="91" t="s">
        <v>30732</v>
      </c>
      <c r="F7864" s="91" t="s">
        <v>30679</v>
      </c>
      <c r="G7864" s="91"/>
    </row>
    <row r="7865">
      <c r="A7865" s="9" t="s">
        <v>234</v>
      </c>
      <c r="B7865" s="18" t="s">
        <v>1115</v>
      </c>
      <c r="C7865" s="9" t="s">
        <v>30733</v>
      </c>
      <c r="D7865" s="91" t="s">
        <v>368</v>
      </c>
      <c r="E7865" s="91" t="s">
        <v>30734</v>
      </c>
      <c r="F7865" s="91" t="s">
        <v>30693</v>
      </c>
      <c r="G7865" s="91"/>
    </row>
    <row r="7866">
      <c r="A7866" s="9" t="s">
        <v>234</v>
      </c>
      <c r="B7866" s="18" t="s">
        <v>1115</v>
      </c>
      <c r="C7866" s="9" t="s">
        <v>13642</v>
      </c>
      <c r="D7866" s="91" t="s">
        <v>13643</v>
      </c>
      <c r="E7866" s="91" t="s">
        <v>30735</v>
      </c>
      <c r="F7866" s="91" t="s">
        <v>30736</v>
      </c>
      <c r="G7866" s="91"/>
    </row>
    <row r="7867">
      <c r="A7867" s="9" t="s">
        <v>234</v>
      </c>
      <c r="B7867" s="18" t="s">
        <v>1115</v>
      </c>
      <c r="C7867" s="9" t="s">
        <v>30737</v>
      </c>
      <c r="D7867" s="91" t="s">
        <v>30738</v>
      </c>
      <c r="E7867" s="91" t="s">
        <v>30739</v>
      </c>
      <c r="F7867" s="91" t="s">
        <v>30740</v>
      </c>
      <c r="G7867" s="91"/>
    </row>
    <row r="7868">
      <c r="A7868" s="9" t="s">
        <v>234</v>
      </c>
      <c r="B7868" s="18" t="s">
        <v>1115</v>
      </c>
      <c r="C7868" s="9" t="s">
        <v>13645</v>
      </c>
      <c r="D7868" s="91" t="s">
        <v>13646</v>
      </c>
      <c r="E7868" s="91" t="s">
        <v>30741</v>
      </c>
      <c r="F7868" s="91" t="s">
        <v>30728</v>
      </c>
      <c r="G7868" s="91"/>
    </row>
    <row r="7869">
      <c r="A7869" s="9" t="s">
        <v>234</v>
      </c>
      <c r="B7869" s="18" t="s">
        <v>1115</v>
      </c>
      <c r="C7869" s="9" t="s">
        <v>13648</v>
      </c>
      <c r="D7869" s="91" t="s">
        <v>30742</v>
      </c>
      <c r="E7869" s="91" t="s">
        <v>30743</v>
      </c>
      <c r="F7869" s="91" t="s">
        <v>30661</v>
      </c>
      <c r="G7869" s="91"/>
    </row>
    <row r="7870">
      <c r="A7870" s="9" t="s">
        <v>234</v>
      </c>
      <c r="B7870" s="18" t="s">
        <v>1115</v>
      </c>
      <c r="C7870" s="9" t="s">
        <v>13648</v>
      </c>
      <c r="D7870" s="91" t="s">
        <v>30744</v>
      </c>
      <c r="E7870" s="91" t="s">
        <v>30745</v>
      </c>
      <c r="F7870" s="91" t="s">
        <v>30736</v>
      </c>
      <c r="G7870" s="91"/>
    </row>
    <row r="7871">
      <c r="A7871" s="9" t="s">
        <v>234</v>
      </c>
      <c r="B7871" s="18" t="s">
        <v>1115</v>
      </c>
      <c r="C7871" s="9" t="s">
        <v>13648</v>
      </c>
      <c r="D7871" s="91" t="s">
        <v>13649</v>
      </c>
      <c r="E7871" s="91" t="s">
        <v>30746</v>
      </c>
      <c r="F7871" s="91" t="s">
        <v>30747</v>
      </c>
      <c r="G7871" s="91"/>
    </row>
    <row r="7872">
      <c r="A7872" s="9" t="s">
        <v>234</v>
      </c>
      <c r="B7872" s="18" t="s">
        <v>12895</v>
      </c>
      <c r="C7872" s="9" t="s">
        <v>30748</v>
      </c>
      <c r="D7872" s="91" t="s">
        <v>13509</v>
      </c>
      <c r="E7872" s="91" t="s">
        <v>26753</v>
      </c>
      <c r="F7872" s="91" t="s">
        <v>30710</v>
      </c>
      <c r="G7872" s="91"/>
    </row>
    <row r="7873">
      <c r="A7873" s="9" t="s">
        <v>234</v>
      </c>
      <c r="B7873" s="18" t="s">
        <v>12895</v>
      </c>
      <c r="C7873" s="9" t="s">
        <v>26008</v>
      </c>
      <c r="D7873" s="91" t="s">
        <v>8356</v>
      </c>
      <c r="E7873" s="91" t="s">
        <v>30749</v>
      </c>
      <c r="F7873" s="91" t="s">
        <v>30710</v>
      </c>
      <c r="G7873" s="91"/>
    </row>
    <row r="7874">
      <c r="A7874" s="9" t="s">
        <v>234</v>
      </c>
      <c r="B7874" s="18" t="s">
        <v>25419</v>
      </c>
      <c r="C7874" s="9" t="s">
        <v>30750</v>
      </c>
      <c r="D7874" s="91" t="s">
        <v>30751</v>
      </c>
      <c r="E7874" s="91"/>
      <c r="F7874" s="91" t="s">
        <v>30752</v>
      </c>
      <c r="G7874" s="91"/>
    </row>
    <row r="7875">
      <c r="A7875" s="9" t="s">
        <v>234</v>
      </c>
      <c r="B7875" s="18" t="s">
        <v>25419</v>
      </c>
      <c r="C7875" s="9" t="s">
        <v>30753</v>
      </c>
      <c r="D7875" s="91" t="s">
        <v>30754</v>
      </c>
      <c r="E7875" s="91" t="s">
        <v>30755</v>
      </c>
      <c r="F7875" s="91" t="s">
        <v>30756</v>
      </c>
      <c r="G7875" s="91"/>
    </row>
    <row r="7876">
      <c r="A7876" s="67" t="s">
        <v>366</v>
      </c>
    </row>
    <row r="7877">
      <c r="A7877" s="9" t="s">
        <v>30757</v>
      </c>
      <c r="B7877" s="18" t="s">
        <v>30758</v>
      </c>
      <c r="C7877" s="9"/>
      <c r="D7877" s="91"/>
      <c r="E7877" s="91" t="s">
        <v>30759</v>
      </c>
      <c r="F7877" s="91"/>
      <c r="G7877" s="91"/>
    </row>
    <row r="7878">
      <c r="A7878" s="9" t="s">
        <v>4540</v>
      </c>
      <c r="B7878" s="18" t="s">
        <v>4614</v>
      </c>
      <c r="C7878" s="9"/>
      <c r="D7878" s="91"/>
      <c r="E7878" s="91" t="s">
        <v>30760</v>
      </c>
      <c r="F7878" s="91" t="s">
        <v>30761</v>
      </c>
      <c r="G7878" s="91"/>
    </row>
    <row r="7879">
      <c r="A7879" s="13" t="s">
        <v>4540</v>
      </c>
      <c r="B7879" s="18" t="s">
        <v>30762</v>
      </c>
      <c r="C7879" s="91"/>
      <c r="D7879" s="91"/>
      <c r="E7879" s="91" t="s">
        <v>30763</v>
      </c>
      <c r="F7879" s="91" t="s">
        <v>30661</v>
      </c>
      <c r="G7879" s="91"/>
    </row>
    <row r="7880">
      <c r="A7880" s="9" t="s">
        <v>4540</v>
      </c>
      <c r="B7880" s="18" t="s">
        <v>30762</v>
      </c>
      <c r="C7880" s="91"/>
      <c r="D7880" s="91"/>
      <c r="E7880" s="91" t="s">
        <v>30764</v>
      </c>
      <c r="F7880" s="91" t="s">
        <v>30697</v>
      </c>
      <c r="G7880" s="91"/>
    </row>
    <row r="7881">
      <c r="A7881" s="9" t="s">
        <v>4540</v>
      </c>
      <c r="B7881" s="18" t="s">
        <v>30762</v>
      </c>
      <c r="C7881" s="9"/>
      <c r="D7881" s="91"/>
      <c r="E7881" s="91" t="s">
        <v>30765</v>
      </c>
      <c r="F7881" s="91" t="s">
        <v>30691</v>
      </c>
      <c r="G7881" s="91"/>
    </row>
    <row r="7882">
      <c r="A7882" s="9" t="s">
        <v>4540</v>
      </c>
      <c r="B7882" s="18" t="s">
        <v>30762</v>
      </c>
      <c r="C7882" s="9"/>
      <c r="D7882" s="91"/>
      <c r="E7882" s="91" t="s">
        <v>30766</v>
      </c>
      <c r="F7882" s="91" t="s">
        <v>30691</v>
      </c>
      <c r="G7882" s="91"/>
    </row>
    <row r="7883">
      <c r="A7883" s="9" t="s">
        <v>4540</v>
      </c>
      <c r="B7883" s="18" t="s">
        <v>30762</v>
      </c>
      <c r="C7883" s="9"/>
      <c r="D7883" s="91"/>
      <c r="E7883" s="9" t="s">
        <v>30767</v>
      </c>
      <c r="F7883" s="25" t="s">
        <v>30693</v>
      </c>
      <c r="G7883" s="91"/>
    </row>
    <row r="7884">
      <c r="A7884" s="9" t="s">
        <v>248</v>
      </c>
      <c r="B7884" s="18" t="s">
        <v>368</v>
      </c>
      <c r="C7884" s="9"/>
      <c r="D7884" s="91"/>
      <c r="E7884" s="91" t="s">
        <v>1556</v>
      </c>
      <c r="F7884" s="91" t="s">
        <v>30768</v>
      </c>
      <c r="G7884" s="91"/>
    </row>
    <row r="7885">
      <c r="A7885" s="9" t="s">
        <v>388</v>
      </c>
      <c r="B7885" s="18" t="s">
        <v>11194</v>
      </c>
      <c r="C7885" s="9"/>
      <c r="D7885" s="91"/>
      <c r="E7885" s="91" t="s">
        <v>9450</v>
      </c>
      <c r="F7885" s="91" t="s">
        <v>30752</v>
      </c>
      <c r="G7885" s="91"/>
    </row>
    <row r="7886">
      <c r="A7886" s="9" t="s">
        <v>388</v>
      </c>
      <c r="B7886" s="18" t="s">
        <v>10544</v>
      </c>
      <c r="C7886" s="9"/>
      <c r="D7886" s="9"/>
      <c r="E7886" s="9"/>
      <c r="F7886" s="91" t="s">
        <v>30697</v>
      </c>
      <c r="G7886" s="9"/>
    </row>
    <row r="7887">
      <c r="A7887" s="9" t="s">
        <v>368</v>
      </c>
      <c r="B7887" s="18" t="s">
        <v>368</v>
      </c>
      <c r="C7887" s="9"/>
      <c r="D7887" s="9"/>
      <c r="E7887" s="9" t="s">
        <v>13828</v>
      </c>
      <c r="F7887" s="9" t="s">
        <v>30769</v>
      </c>
      <c r="G7887" s="9"/>
    </row>
    <row r="7888">
      <c r="A7888" s="115" t="s">
        <v>30770</v>
      </c>
    </row>
    <row r="7889">
      <c r="A7889" s="9" t="s">
        <v>326</v>
      </c>
      <c r="B7889" s="18" t="s">
        <v>10906</v>
      </c>
      <c r="C7889" s="9"/>
      <c r="D7889" s="9"/>
      <c r="E7889" s="9"/>
      <c r="F7889" s="9" t="s">
        <v>30771</v>
      </c>
      <c r="G7889" s="91"/>
    </row>
    <row r="7890">
      <c r="A7890" s="9" t="s">
        <v>6685</v>
      </c>
      <c r="B7890" s="18" t="s">
        <v>8322</v>
      </c>
      <c r="C7890" s="9" t="s">
        <v>6690</v>
      </c>
      <c r="D7890" s="9" t="s">
        <v>30534</v>
      </c>
      <c r="E7890" s="9"/>
      <c r="F7890" s="9" t="s">
        <v>30771</v>
      </c>
      <c r="G7890" s="91"/>
    </row>
    <row r="7891">
      <c r="A7891" s="9" t="s">
        <v>6685</v>
      </c>
      <c r="B7891" s="18" t="s">
        <v>19981</v>
      </c>
      <c r="C7891" s="9"/>
      <c r="D7891" s="9" t="s">
        <v>19982</v>
      </c>
      <c r="E7891" s="9"/>
      <c r="F7891" s="9" t="s">
        <v>30771</v>
      </c>
      <c r="G7891" s="91"/>
    </row>
    <row r="7892">
      <c r="A7892" s="9" t="s">
        <v>388</v>
      </c>
      <c r="B7892" s="18" t="s">
        <v>11194</v>
      </c>
      <c r="C7892" s="9" t="s">
        <v>30365</v>
      </c>
      <c r="D7892" s="91" t="s">
        <v>368</v>
      </c>
      <c r="E7892" s="91" t="s">
        <v>30366</v>
      </c>
      <c r="F7892" s="9" t="s">
        <v>30771</v>
      </c>
      <c r="G7892" s="9"/>
    </row>
    <row r="7893">
      <c r="A7893" s="9" t="s">
        <v>234</v>
      </c>
      <c r="B7893" s="18" t="s">
        <v>1115</v>
      </c>
      <c r="C7893" s="9"/>
      <c r="D7893" s="9"/>
      <c r="E7893" s="9" t="s">
        <v>30772</v>
      </c>
      <c r="F7893" s="9" t="s">
        <v>30771</v>
      </c>
      <c r="G7893" s="9"/>
    </row>
    <row r="7894">
      <c r="A7894" s="1" t="s">
        <v>30773</v>
      </c>
    </row>
    <row r="7895">
      <c r="A7895" s="67" t="s">
        <v>366</v>
      </c>
    </row>
    <row r="7896">
      <c r="A7896" s="9" t="s">
        <v>30774</v>
      </c>
      <c r="B7896" s="18" t="s">
        <v>30775</v>
      </c>
      <c r="C7896" s="9"/>
      <c r="D7896" s="91"/>
      <c r="E7896" s="91"/>
      <c r="F7896" s="91" t="s">
        <v>30776</v>
      </c>
      <c r="G7896" s="91"/>
    </row>
    <row r="7897">
      <c r="A7897" s="9" t="s">
        <v>30777</v>
      </c>
      <c r="B7897" s="18" t="s">
        <v>30778</v>
      </c>
      <c r="C7897" s="9"/>
      <c r="D7897" s="91"/>
      <c r="E7897" s="91"/>
      <c r="F7897" s="91" t="s">
        <v>30776</v>
      </c>
      <c r="G7897" s="91"/>
    </row>
    <row r="7898">
      <c r="A7898" s="9" t="s">
        <v>5496</v>
      </c>
      <c r="B7898" s="18" t="s">
        <v>368</v>
      </c>
      <c r="C7898" s="9"/>
      <c r="D7898" s="91"/>
      <c r="E7898" s="91"/>
      <c r="F7898" s="91" t="s">
        <v>30776</v>
      </c>
      <c r="G7898" s="91"/>
    </row>
    <row r="7899">
      <c r="A7899" s="9" t="s">
        <v>30779</v>
      </c>
      <c r="B7899" s="18" t="s">
        <v>30780</v>
      </c>
      <c r="C7899" s="9"/>
      <c r="D7899" s="91"/>
      <c r="E7899" s="91"/>
      <c r="F7899" s="91"/>
      <c r="G7899" s="91"/>
    </row>
    <row r="7900">
      <c r="A7900" s="9" t="s">
        <v>26214</v>
      </c>
      <c r="B7900" s="18" t="s">
        <v>30781</v>
      </c>
      <c r="C7900" s="9"/>
      <c r="D7900" s="91"/>
      <c r="E7900" s="91"/>
      <c r="F7900" s="91"/>
      <c r="G7900" s="91"/>
    </row>
    <row r="7901">
      <c r="A7901" s="9" t="s">
        <v>26214</v>
      </c>
      <c r="B7901" s="18" t="s">
        <v>30782</v>
      </c>
      <c r="C7901" s="9"/>
      <c r="D7901" s="91"/>
      <c r="E7901" s="91"/>
      <c r="F7901" s="91"/>
      <c r="G7901" s="91"/>
    </row>
    <row r="7902">
      <c r="A7902" s="1" t="s">
        <v>30783</v>
      </c>
    </row>
    <row r="7903">
      <c r="A7903" s="9" t="s">
        <v>248</v>
      </c>
      <c r="B7903" s="18" t="s">
        <v>7043</v>
      </c>
      <c r="C7903" s="9" t="s">
        <v>4581</v>
      </c>
      <c r="D7903" s="91" t="s">
        <v>30784</v>
      </c>
      <c r="E7903" s="91"/>
      <c r="F7903" s="91" t="s">
        <v>30785</v>
      </c>
      <c r="G7903" s="91"/>
    </row>
    <row r="7904">
      <c r="A7904" s="9" t="s">
        <v>248</v>
      </c>
      <c r="B7904" s="18" t="s">
        <v>30786</v>
      </c>
      <c r="C7904" s="9" t="s">
        <v>4581</v>
      </c>
      <c r="D7904" s="91" t="s">
        <v>30787</v>
      </c>
      <c r="E7904" s="91"/>
      <c r="F7904" s="91"/>
      <c r="G7904" s="91"/>
    </row>
    <row r="7905">
      <c r="A7905" s="1" t="s">
        <v>30788</v>
      </c>
    </row>
    <row r="7906">
      <c r="A7906" s="14" t="s">
        <v>234</v>
      </c>
      <c r="B7906" s="31" t="s">
        <v>24864</v>
      </c>
      <c r="C7906" s="91" t="s">
        <v>24865</v>
      </c>
      <c r="D7906" s="91" t="s">
        <v>30789</v>
      </c>
      <c r="E7906" s="91"/>
      <c r="F7906" s="91" t="s">
        <v>30790</v>
      </c>
      <c r="G7906" s="91"/>
    </row>
    <row r="7907">
      <c r="A7907" s="14" t="s">
        <v>234</v>
      </c>
      <c r="B7907" s="31" t="s">
        <v>24864</v>
      </c>
      <c r="C7907" s="91" t="s">
        <v>24865</v>
      </c>
      <c r="D7907" s="91" t="s">
        <v>30791</v>
      </c>
      <c r="E7907" s="91"/>
      <c r="F7907" s="91" t="s">
        <v>30790</v>
      </c>
      <c r="G7907" s="91"/>
    </row>
    <row r="7908">
      <c r="A7908" s="14" t="s">
        <v>234</v>
      </c>
      <c r="B7908" s="31" t="s">
        <v>24864</v>
      </c>
      <c r="C7908" s="91" t="s">
        <v>24865</v>
      </c>
      <c r="D7908" s="91" t="s">
        <v>30792</v>
      </c>
      <c r="E7908" s="91"/>
      <c r="F7908" s="91" t="s">
        <v>30790</v>
      </c>
      <c r="G7908" s="91"/>
    </row>
    <row r="7909">
      <c r="A7909" s="1" t="s">
        <v>30793</v>
      </c>
    </row>
    <row r="7910">
      <c r="A7910" s="9" t="s">
        <v>316</v>
      </c>
      <c r="B7910" s="18" t="s">
        <v>6271</v>
      </c>
      <c r="C7910" s="9" t="s">
        <v>30054</v>
      </c>
      <c r="D7910" s="91" t="s">
        <v>30057</v>
      </c>
      <c r="E7910" s="91"/>
      <c r="F7910" s="91" t="s">
        <v>30794</v>
      </c>
      <c r="G7910" s="91"/>
    </row>
    <row r="7911">
      <c r="A7911" s="9" t="s">
        <v>4540</v>
      </c>
      <c r="B7911" s="18" t="s">
        <v>4545</v>
      </c>
      <c r="C7911" s="9" t="s">
        <v>5974</v>
      </c>
      <c r="D7911" s="91" t="s">
        <v>30093</v>
      </c>
      <c r="E7911" s="91"/>
      <c r="F7911" s="91" t="s">
        <v>30795</v>
      </c>
      <c r="G7911" s="91"/>
    </row>
    <row r="7912">
      <c r="A7912" s="9" t="s">
        <v>4540</v>
      </c>
      <c r="B7912" s="18" t="s">
        <v>6343</v>
      </c>
      <c r="C7912" s="9" t="s">
        <v>5469</v>
      </c>
      <c r="D7912" s="91" t="s">
        <v>30796</v>
      </c>
      <c r="E7912" s="91"/>
      <c r="F7912" s="91" t="s">
        <v>30797</v>
      </c>
      <c r="G7912" s="91"/>
    </row>
    <row r="7913">
      <c r="A7913" s="9" t="s">
        <v>4659</v>
      </c>
      <c r="B7913" s="18" t="s">
        <v>5124</v>
      </c>
      <c r="C7913" s="9" t="s">
        <v>368</v>
      </c>
      <c r="D7913" s="91" t="s">
        <v>30798</v>
      </c>
      <c r="E7913" s="91"/>
      <c r="F7913" s="91" t="s">
        <v>30794</v>
      </c>
      <c r="G7913" s="91"/>
    </row>
    <row r="7914">
      <c r="A7914" s="14" t="s">
        <v>6119</v>
      </c>
      <c r="B7914" s="189" t="s">
        <v>22753</v>
      </c>
      <c r="C7914" s="13" t="s">
        <v>30799</v>
      </c>
      <c r="D7914" s="84" t="s">
        <v>30800</v>
      </c>
      <c r="E7914" s="84"/>
      <c r="F7914" s="84" t="s">
        <v>30801</v>
      </c>
      <c r="G7914" s="84"/>
    </row>
    <row r="7915">
      <c r="A7915" s="9" t="s">
        <v>248</v>
      </c>
      <c r="B7915" s="18" t="s">
        <v>11097</v>
      </c>
      <c r="C7915" s="9" t="s">
        <v>28148</v>
      </c>
      <c r="D7915" s="91" t="s">
        <v>30165</v>
      </c>
      <c r="E7915" s="91"/>
      <c r="F7915" s="91" t="s">
        <v>30801</v>
      </c>
      <c r="G7915" s="91"/>
    </row>
    <row r="7916">
      <c r="A7916" s="9" t="s">
        <v>248</v>
      </c>
      <c r="B7916" s="18" t="s">
        <v>4580</v>
      </c>
      <c r="C7916" s="9" t="s">
        <v>4581</v>
      </c>
      <c r="D7916" s="91"/>
      <c r="E7916" s="91"/>
      <c r="F7916" s="91" t="s">
        <v>30802</v>
      </c>
      <c r="G7916" s="91"/>
    </row>
    <row r="7917">
      <c r="A7917" s="9" t="s">
        <v>248</v>
      </c>
      <c r="B7917" s="18" t="s">
        <v>10534</v>
      </c>
      <c r="C7917" s="9" t="s">
        <v>4581</v>
      </c>
      <c r="D7917" s="91" t="s">
        <v>30690</v>
      </c>
      <c r="E7917" s="91"/>
      <c r="F7917" s="91" t="s">
        <v>30803</v>
      </c>
      <c r="G7917" s="91"/>
    </row>
    <row r="7918">
      <c r="A7918" s="9" t="s">
        <v>388</v>
      </c>
      <c r="B7918" s="18" t="s">
        <v>7464</v>
      </c>
      <c r="C7918" s="9" t="s">
        <v>30804</v>
      </c>
      <c r="D7918" s="91" t="s">
        <v>30805</v>
      </c>
      <c r="E7918" s="91"/>
      <c r="F7918" s="91" t="s">
        <v>30806</v>
      </c>
      <c r="G7918" s="91"/>
    </row>
    <row r="7919">
      <c r="A7919" s="9" t="s">
        <v>388</v>
      </c>
      <c r="B7919" s="18" t="s">
        <v>7464</v>
      </c>
      <c r="C7919" s="9" t="s">
        <v>30804</v>
      </c>
      <c r="D7919" s="91" t="s">
        <v>30807</v>
      </c>
      <c r="E7919" s="91"/>
      <c r="F7919" s="91" t="s">
        <v>30808</v>
      </c>
      <c r="G7919" s="91"/>
    </row>
    <row r="7920">
      <c r="A7920" s="9" t="s">
        <v>388</v>
      </c>
      <c r="B7920" s="18" t="s">
        <v>8130</v>
      </c>
      <c r="C7920" s="9" t="s">
        <v>30809</v>
      </c>
      <c r="D7920" s="91" t="s">
        <v>30810</v>
      </c>
      <c r="E7920" s="91"/>
      <c r="F7920" s="91" t="s">
        <v>30811</v>
      </c>
      <c r="G7920" s="91"/>
    </row>
    <row r="7921">
      <c r="A7921" s="9" t="s">
        <v>388</v>
      </c>
      <c r="B7921" s="18" t="s">
        <v>18675</v>
      </c>
      <c r="C7921" s="9" t="s">
        <v>30812</v>
      </c>
      <c r="D7921" s="91" t="s">
        <v>30813</v>
      </c>
      <c r="E7921" s="91"/>
      <c r="F7921" s="91" t="s">
        <v>30814</v>
      </c>
      <c r="G7921" s="91"/>
    </row>
    <row r="7922">
      <c r="A7922" s="9" t="s">
        <v>388</v>
      </c>
      <c r="B7922" s="18" t="s">
        <v>11194</v>
      </c>
      <c r="C7922" s="9" t="s">
        <v>18923</v>
      </c>
      <c r="D7922" s="91" t="s">
        <v>30815</v>
      </c>
      <c r="E7922" s="91"/>
      <c r="F7922" s="91" t="s">
        <v>30808</v>
      </c>
      <c r="G7922" s="91"/>
    </row>
    <row r="7923">
      <c r="A7923" s="9" t="s">
        <v>388</v>
      </c>
      <c r="B7923" s="18" t="s">
        <v>11194</v>
      </c>
      <c r="C7923" s="9" t="s">
        <v>30816</v>
      </c>
      <c r="D7923" s="91" t="s">
        <v>30817</v>
      </c>
      <c r="E7923" s="91"/>
      <c r="F7923" s="91" t="s">
        <v>30818</v>
      </c>
      <c r="G7923" s="91"/>
    </row>
    <row r="7924">
      <c r="A7924" s="9" t="s">
        <v>388</v>
      </c>
      <c r="B7924" s="18" t="s">
        <v>11194</v>
      </c>
      <c r="C7924" s="9" t="s">
        <v>30457</v>
      </c>
      <c r="D7924" s="91" t="s">
        <v>30458</v>
      </c>
      <c r="E7924" s="91" t="s">
        <v>30819</v>
      </c>
      <c r="F7924" s="91" t="s">
        <v>30818</v>
      </c>
      <c r="G7924" s="91"/>
    </row>
    <row r="7925">
      <c r="A7925" s="9" t="s">
        <v>388</v>
      </c>
      <c r="B7925" s="18" t="s">
        <v>10544</v>
      </c>
      <c r="C7925" s="9" t="s">
        <v>28196</v>
      </c>
      <c r="D7925" s="91" t="s">
        <v>30820</v>
      </c>
      <c r="E7925" s="91"/>
      <c r="F7925" s="91" t="s">
        <v>30821</v>
      </c>
      <c r="G7925" s="91"/>
    </row>
    <row r="7926">
      <c r="A7926" s="9" t="s">
        <v>388</v>
      </c>
      <c r="B7926" s="18" t="s">
        <v>14575</v>
      </c>
      <c r="C7926" s="9" t="s">
        <v>30822</v>
      </c>
      <c r="D7926" s="91" t="s">
        <v>30823</v>
      </c>
      <c r="E7926" s="91" t="s">
        <v>30824</v>
      </c>
      <c r="F7926" s="91" t="s">
        <v>30825</v>
      </c>
      <c r="G7926" s="91"/>
    </row>
    <row r="7927">
      <c r="A7927" s="9" t="s">
        <v>388</v>
      </c>
      <c r="B7927" s="18" t="s">
        <v>14818</v>
      </c>
      <c r="C7927" s="9" t="s">
        <v>30826</v>
      </c>
      <c r="D7927" s="91" t="s">
        <v>30827</v>
      </c>
      <c r="E7927" s="91"/>
      <c r="F7927" s="91" t="s">
        <v>30828</v>
      </c>
      <c r="G7927" s="91"/>
    </row>
    <row r="7928">
      <c r="A7928" s="67" t="s">
        <v>366</v>
      </c>
    </row>
    <row r="7929">
      <c r="A7929" s="9" t="s">
        <v>368</v>
      </c>
      <c r="B7929" s="18" t="s">
        <v>368</v>
      </c>
      <c r="C7929" s="9"/>
      <c r="D7929" s="91"/>
      <c r="E7929" s="91" t="s">
        <v>30829</v>
      </c>
      <c r="F7929" s="91" t="s">
        <v>30830</v>
      </c>
      <c r="G7929" s="91"/>
    </row>
    <row r="7930">
      <c r="A7930" s="1" t="s">
        <v>30831</v>
      </c>
    </row>
    <row r="7931">
      <c r="A7931" s="67" t="s">
        <v>366</v>
      </c>
    </row>
    <row r="7932">
      <c r="A7932" s="9" t="s">
        <v>248</v>
      </c>
      <c r="B7932" s="18" t="s">
        <v>4908</v>
      </c>
      <c r="C7932" s="9"/>
      <c r="D7932" s="91"/>
      <c r="E7932" s="91"/>
      <c r="F7932" s="91"/>
      <c r="G7932" s="91"/>
    </row>
    <row r="7933">
      <c r="A7933" s="9" t="s">
        <v>248</v>
      </c>
      <c r="B7933" s="31" t="s">
        <v>5459</v>
      </c>
      <c r="C7933" s="9"/>
      <c r="D7933" s="91"/>
      <c r="E7933" s="91"/>
      <c r="F7933" s="91"/>
      <c r="G7933" s="91"/>
    </row>
    <row r="7934">
      <c r="A7934" s="1" t="s">
        <v>30832</v>
      </c>
    </row>
    <row r="7935">
      <c r="A7935" s="14" t="s">
        <v>316</v>
      </c>
      <c r="B7935" s="31" t="s">
        <v>368</v>
      </c>
      <c r="C7935" s="9"/>
      <c r="D7935" s="14"/>
      <c r="E7935" s="91"/>
      <c r="F7935" s="91"/>
      <c r="G7935" s="91"/>
    </row>
    <row r="7936">
      <c r="A7936" s="14" t="s">
        <v>326</v>
      </c>
      <c r="B7936" s="31" t="s">
        <v>10673</v>
      </c>
      <c r="C7936" s="9"/>
      <c r="D7936" s="14"/>
      <c r="E7936" s="91" t="s">
        <v>30833</v>
      </c>
      <c r="F7936" s="91" t="s">
        <v>30541</v>
      </c>
      <c r="G7936" s="91"/>
    </row>
    <row r="7937">
      <c r="A7937" s="14" t="s">
        <v>326</v>
      </c>
      <c r="B7937" s="31" t="s">
        <v>857</v>
      </c>
      <c r="C7937" s="9"/>
      <c r="D7937" s="14"/>
      <c r="E7937" s="91"/>
      <c r="F7937" s="91"/>
      <c r="G7937" s="91"/>
    </row>
    <row r="7938">
      <c r="A7938" s="14" t="s">
        <v>326</v>
      </c>
      <c r="B7938" s="31" t="s">
        <v>658</v>
      </c>
      <c r="C7938" s="9"/>
      <c r="D7938" s="14"/>
      <c r="E7938" s="91"/>
      <c r="F7938" s="91"/>
      <c r="G7938" s="91"/>
    </row>
    <row r="7939">
      <c r="A7939" s="14" t="s">
        <v>326</v>
      </c>
      <c r="B7939" s="31" t="s">
        <v>30834</v>
      </c>
      <c r="C7939" s="9"/>
      <c r="D7939" s="14"/>
      <c r="E7939" s="91"/>
      <c r="F7939" s="91"/>
      <c r="G7939" s="91"/>
    </row>
    <row r="7940">
      <c r="A7940" s="14" t="s">
        <v>4540</v>
      </c>
      <c r="B7940" s="31" t="s">
        <v>368</v>
      </c>
      <c r="C7940" s="9"/>
      <c r="D7940" s="14"/>
      <c r="E7940" s="91"/>
      <c r="F7940" s="91"/>
      <c r="G7940" s="91"/>
    </row>
    <row r="7941">
      <c r="A7941" s="14" t="s">
        <v>9432</v>
      </c>
      <c r="B7941" s="31" t="s">
        <v>30835</v>
      </c>
      <c r="C7941" s="9"/>
      <c r="D7941" s="14"/>
      <c r="E7941" s="91"/>
      <c r="F7941" s="91" t="s">
        <v>30836</v>
      </c>
      <c r="G7941" s="91"/>
    </row>
    <row r="7942">
      <c r="A7942" s="14" t="s">
        <v>687</v>
      </c>
      <c r="B7942" s="31" t="s">
        <v>1293</v>
      </c>
      <c r="C7942" s="9"/>
      <c r="D7942" s="14"/>
      <c r="E7942" s="91"/>
      <c r="F7942" s="91"/>
      <c r="G7942" s="91"/>
    </row>
    <row r="7943">
      <c r="A7943" s="14" t="s">
        <v>30837</v>
      </c>
      <c r="B7943" s="31" t="s">
        <v>30838</v>
      </c>
      <c r="C7943" s="9"/>
      <c r="D7943" s="14"/>
      <c r="E7943" s="91"/>
      <c r="F7943" s="91"/>
      <c r="G7943" s="91"/>
    </row>
    <row r="7944">
      <c r="A7944" s="1" t="s">
        <v>30839</v>
      </c>
    </row>
    <row r="7945">
      <c r="A7945" s="9" t="s">
        <v>14528</v>
      </c>
      <c r="B7945" s="31" t="s">
        <v>22453</v>
      </c>
      <c r="C7945" s="9"/>
      <c r="D7945" s="14" t="s">
        <v>30840</v>
      </c>
      <c r="E7945" s="91" t="s">
        <v>12779</v>
      </c>
      <c r="F7945" s="91" t="s">
        <v>30841</v>
      </c>
      <c r="G7945" s="91"/>
    </row>
    <row r="7946">
      <c r="A7946" s="9" t="s">
        <v>14528</v>
      </c>
      <c r="B7946" s="31" t="s">
        <v>30842</v>
      </c>
      <c r="C7946" s="9"/>
      <c r="D7946" s="14"/>
      <c r="E7946" s="91"/>
      <c r="F7946" s="91"/>
      <c r="G7946" s="91"/>
    </row>
    <row r="7947">
      <c r="A7947" s="1" t="s">
        <v>30843</v>
      </c>
    </row>
    <row r="7948">
      <c r="A7948" s="14" t="s">
        <v>326</v>
      </c>
      <c r="B7948" s="31" t="s">
        <v>10673</v>
      </c>
      <c r="C7948" s="9" t="s">
        <v>30844</v>
      </c>
      <c r="D7948" s="14" t="s">
        <v>30845</v>
      </c>
      <c r="E7948" s="91" t="s">
        <v>30846</v>
      </c>
      <c r="F7948" s="91" t="s">
        <v>30847</v>
      </c>
      <c r="G7948" s="91"/>
    </row>
    <row r="7949">
      <c r="A7949" s="14" t="s">
        <v>326</v>
      </c>
      <c r="B7949" s="31" t="s">
        <v>10673</v>
      </c>
      <c r="C7949" s="9" t="s">
        <v>30848</v>
      </c>
      <c r="D7949" s="14" t="s">
        <v>30849</v>
      </c>
      <c r="E7949" s="91"/>
      <c r="F7949" s="91" t="s">
        <v>30850</v>
      </c>
      <c r="G7949" s="91"/>
    </row>
    <row r="7950">
      <c r="A7950" s="14" t="s">
        <v>6119</v>
      </c>
      <c r="B7950" s="31" t="s">
        <v>22753</v>
      </c>
      <c r="C7950" s="9" t="s">
        <v>30851</v>
      </c>
      <c r="D7950" s="14" t="s">
        <v>30852</v>
      </c>
      <c r="E7950" s="91"/>
      <c r="F7950" s="91" t="s">
        <v>30853</v>
      </c>
      <c r="G7950" s="91"/>
    </row>
    <row r="7951">
      <c r="A7951" s="14" t="s">
        <v>248</v>
      </c>
      <c r="B7951" s="31" t="s">
        <v>10958</v>
      </c>
      <c r="C7951" s="9" t="s">
        <v>30854</v>
      </c>
      <c r="D7951" s="14" t="s">
        <v>30855</v>
      </c>
      <c r="E7951" s="91" t="s">
        <v>30856</v>
      </c>
      <c r="F7951" s="91" t="s">
        <v>30857</v>
      </c>
      <c r="G7951" s="91"/>
    </row>
    <row r="7952">
      <c r="A7952" s="14" t="s">
        <v>248</v>
      </c>
      <c r="B7952" s="31" t="s">
        <v>11097</v>
      </c>
      <c r="C7952" s="9" t="s">
        <v>30514</v>
      </c>
      <c r="D7952" s="91" t="s">
        <v>30515</v>
      </c>
      <c r="E7952" s="91"/>
      <c r="F7952" s="91" t="s">
        <v>30857</v>
      </c>
      <c r="G7952" s="91"/>
    </row>
    <row r="7953">
      <c r="A7953" s="14" t="s">
        <v>248</v>
      </c>
      <c r="B7953" s="31" t="s">
        <v>11097</v>
      </c>
      <c r="C7953" s="91" t="s">
        <v>28148</v>
      </c>
      <c r="D7953" s="91" t="s">
        <v>30858</v>
      </c>
      <c r="E7953" s="91"/>
      <c r="F7953" s="91" t="s">
        <v>30859</v>
      </c>
      <c r="G7953" s="91"/>
    </row>
    <row r="7954">
      <c r="A7954" s="14" t="s">
        <v>248</v>
      </c>
      <c r="B7954" s="31" t="s">
        <v>10534</v>
      </c>
      <c r="C7954" s="9" t="s">
        <v>4581</v>
      </c>
      <c r="D7954" s="14" t="s">
        <v>30690</v>
      </c>
      <c r="E7954" s="91"/>
      <c r="F7954" s="91" t="s">
        <v>30860</v>
      </c>
      <c r="G7954" s="91"/>
    </row>
    <row r="7955">
      <c r="A7955" s="14" t="s">
        <v>388</v>
      </c>
      <c r="B7955" s="31" t="s">
        <v>18675</v>
      </c>
      <c r="C7955" s="9" t="s">
        <v>24367</v>
      </c>
      <c r="D7955" s="14" t="s">
        <v>30861</v>
      </c>
      <c r="E7955" s="91"/>
      <c r="F7955" s="91" t="s">
        <v>30862</v>
      </c>
      <c r="G7955" s="91"/>
    </row>
    <row r="7956">
      <c r="A7956" s="14" t="s">
        <v>388</v>
      </c>
      <c r="B7956" s="31" t="s">
        <v>18675</v>
      </c>
      <c r="C7956" s="9" t="s">
        <v>24367</v>
      </c>
      <c r="D7956" s="14" t="s">
        <v>30863</v>
      </c>
      <c r="E7956" s="91"/>
      <c r="F7956" s="91" t="s">
        <v>30864</v>
      </c>
      <c r="G7956" s="91"/>
    </row>
    <row r="7957">
      <c r="A7957" s="14" t="s">
        <v>388</v>
      </c>
      <c r="B7957" s="31" t="s">
        <v>18675</v>
      </c>
      <c r="C7957" s="9" t="s">
        <v>24370</v>
      </c>
      <c r="D7957" s="14" t="s">
        <v>24371</v>
      </c>
      <c r="E7957" s="91" t="s">
        <v>30865</v>
      </c>
      <c r="F7957" s="91" t="s">
        <v>30866</v>
      </c>
      <c r="G7957" s="91"/>
    </row>
    <row r="7958">
      <c r="A7958" s="14" t="s">
        <v>388</v>
      </c>
      <c r="B7958" s="31" t="s">
        <v>11194</v>
      </c>
      <c r="C7958" s="91" t="s">
        <v>30867</v>
      </c>
      <c r="D7958" s="91" t="s">
        <v>30868</v>
      </c>
      <c r="E7958" s="91" t="s">
        <v>30869</v>
      </c>
      <c r="F7958" s="91" t="s">
        <v>30870</v>
      </c>
      <c r="G7958" s="91"/>
    </row>
    <row r="7959">
      <c r="A7959" s="14" t="s">
        <v>23541</v>
      </c>
      <c r="B7959" s="31" t="s">
        <v>30871</v>
      </c>
      <c r="C7959" s="91" t="s">
        <v>30872</v>
      </c>
      <c r="D7959" s="91" t="s">
        <v>30873</v>
      </c>
      <c r="E7959" s="91"/>
      <c r="F7959" s="91" t="s">
        <v>30859</v>
      </c>
      <c r="G7959" s="91"/>
    </row>
    <row r="7960">
      <c r="A7960" s="67" t="s">
        <v>366</v>
      </c>
    </row>
    <row r="7961">
      <c r="A7961" s="14" t="s">
        <v>10828</v>
      </c>
      <c r="B7961" s="31" t="s">
        <v>30874</v>
      </c>
      <c r="C7961" s="9"/>
      <c r="D7961" s="14"/>
      <c r="E7961" s="91"/>
      <c r="F7961" s="91" t="s">
        <v>30875</v>
      </c>
      <c r="G7961" s="91"/>
    </row>
    <row r="7962">
      <c r="A7962" s="14" t="s">
        <v>326</v>
      </c>
      <c r="B7962" s="31" t="s">
        <v>19235</v>
      </c>
      <c r="C7962" s="9"/>
      <c r="D7962" s="14"/>
      <c r="E7962" s="91" t="s">
        <v>30876</v>
      </c>
      <c r="F7962" s="14"/>
      <c r="G7962" s="91"/>
    </row>
    <row r="7963">
      <c r="A7963" s="14" t="s">
        <v>326</v>
      </c>
      <c r="B7963" s="31" t="s">
        <v>1225</v>
      </c>
      <c r="C7963" s="9"/>
      <c r="D7963" s="14"/>
      <c r="E7963" s="91" t="s">
        <v>30876</v>
      </c>
      <c r="F7963" s="14"/>
      <c r="G7963" s="91"/>
    </row>
    <row r="7964">
      <c r="A7964" s="1" t="s">
        <v>30877</v>
      </c>
    </row>
    <row r="7965">
      <c r="A7965" s="9" t="s">
        <v>14528</v>
      </c>
      <c r="B7965" s="31" t="s">
        <v>30878</v>
      </c>
      <c r="C7965" s="9"/>
      <c r="D7965" s="14"/>
      <c r="E7965" s="91"/>
      <c r="F7965" s="91"/>
      <c r="G7965" s="91"/>
    </row>
    <row r="7966">
      <c r="A7966" s="9" t="s">
        <v>14528</v>
      </c>
      <c r="B7966" s="31" t="s">
        <v>22453</v>
      </c>
      <c r="C7966" s="9"/>
      <c r="D7966" s="14"/>
      <c r="E7966" s="91"/>
      <c r="F7966" s="91"/>
      <c r="G7966" s="91"/>
    </row>
    <row r="7967">
      <c r="A7967" s="14" t="s">
        <v>4540</v>
      </c>
      <c r="B7967" s="31" t="s">
        <v>16918</v>
      </c>
      <c r="C7967" s="9"/>
      <c r="D7967" s="14" t="s">
        <v>30879</v>
      </c>
      <c r="E7967" s="91"/>
      <c r="F7967" s="91" t="s">
        <v>30880</v>
      </c>
      <c r="G7967" s="91"/>
    </row>
    <row r="7968">
      <c r="A7968" s="14" t="s">
        <v>4540</v>
      </c>
      <c r="B7968" s="31" t="s">
        <v>30881</v>
      </c>
      <c r="C7968" s="9"/>
      <c r="D7968" s="14"/>
      <c r="E7968" s="91"/>
      <c r="F7968" s="91" t="s">
        <v>30882</v>
      </c>
      <c r="G7968" s="91"/>
    </row>
    <row r="7969">
      <c r="A7969" s="14" t="s">
        <v>248</v>
      </c>
      <c r="B7969" s="31" t="s">
        <v>22125</v>
      </c>
      <c r="C7969" s="9" t="s">
        <v>30883</v>
      </c>
      <c r="D7969" s="14" t="s">
        <v>30884</v>
      </c>
      <c r="E7969" s="91" t="s">
        <v>30885</v>
      </c>
      <c r="F7969" s="91" t="s">
        <v>30886</v>
      </c>
      <c r="G7969" s="91"/>
    </row>
    <row r="7970">
      <c r="A7970" s="14" t="s">
        <v>388</v>
      </c>
      <c r="B7970" s="31" t="s">
        <v>368</v>
      </c>
      <c r="C7970" s="9"/>
      <c r="D7970" s="14"/>
      <c r="E7970" s="91"/>
      <c r="F7970" s="91"/>
      <c r="G7970" s="91"/>
    </row>
    <row r="7971">
      <c r="A7971" s="14" t="s">
        <v>234</v>
      </c>
      <c r="B7971" s="31" t="s">
        <v>235</v>
      </c>
      <c r="C7971" s="9" t="s">
        <v>30887</v>
      </c>
      <c r="D7971" s="14" t="s">
        <v>30888</v>
      </c>
      <c r="E7971" s="91"/>
      <c r="F7971" s="91" t="s">
        <v>30889</v>
      </c>
      <c r="G7971" s="91"/>
    </row>
    <row r="7972">
      <c r="A7972" s="14" t="s">
        <v>234</v>
      </c>
      <c r="B7972" s="31" t="s">
        <v>235</v>
      </c>
      <c r="C7972" s="9" t="s">
        <v>30890</v>
      </c>
      <c r="D7972" s="14" t="s">
        <v>30891</v>
      </c>
      <c r="E7972" s="91"/>
      <c r="F7972" s="91" t="s">
        <v>30889</v>
      </c>
      <c r="G7972" s="91"/>
    </row>
    <row r="7973">
      <c r="A7973" s="14" t="s">
        <v>234</v>
      </c>
      <c r="B7973" s="31" t="s">
        <v>235</v>
      </c>
      <c r="C7973" s="9" t="s">
        <v>30892</v>
      </c>
      <c r="D7973" s="14" t="s">
        <v>30891</v>
      </c>
      <c r="E7973" s="91"/>
      <c r="F7973" s="91" t="s">
        <v>30889</v>
      </c>
      <c r="G7973" s="91"/>
    </row>
    <row r="7974">
      <c r="A7974" s="14" t="s">
        <v>234</v>
      </c>
      <c r="B7974" s="31" t="s">
        <v>235</v>
      </c>
      <c r="C7974" s="9" t="s">
        <v>30893</v>
      </c>
      <c r="D7974" s="14" t="s">
        <v>3370</v>
      </c>
      <c r="E7974" s="91"/>
      <c r="F7974" s="91" t="s">
        <v>30889</v>
      </c>
      <c r="G7974" s="91"/>
    </row>
    <row r="7975">
      <c r="A7975" s="1" t="s">
        <v>30894</v>
      </c>
    </row>
    <row r="7976">
      <c r="A7976" s="14" t="s">
        <v>316</v>
      </c>
      <c r="B7976" s="31" t="s">
        <v>1446</v>
      </c>
      <c r="C7976" s="9" t="s">
        <v>16862</v>
      </c>
      <c r="D7976" s="14" t="s">
        <v>16863</v>
      </c>
      <c r="E7976" s="91"/>
      <c r="F7976" s="91" t="s">
        <v>30895</v>
      </c>
      <c r="G7976" s="91"/>
    </row>
    <row r="7977">
      <c r="A7977" s="14" t="s">
        <v>316</v>
      </c>
      <c r="B7977" s="31" t="s">
        <v>1446</v>
      </c>
      <c r="C7977" s="9" t="s">
        <v>17021</v>
      </c>
      <c r="D7977" s="14" t="s">
        <v>17022</v>
      </c>
      <c r="E7977" s="91"/>
      <c r="F7977" s="91" t="s">
        <v>30896</v>
      </c>
      <c r="G7977" s="91"/>
    </row>
    <row r="7978">
      <c r="A7978" s="14" t="s">
        <v>4540</v>
      </c>
      <c r="B7978" s="31" t="s">
        <v>11994</v>
      </c>
      <c r="C7978" s="9"/>
      <c r="D7978" s="14" t="s">
        <v>26130</v>
      </c>
      <c r="E7978" s="91"/>
      <c r="F7978" s="91" t="s">
        <v>30896</v>
      </c>
      <c r="G7978" s="91"/>
    </row>
    <row r="7979">
      <c r="A7979" s="14" t="s">
        <v>6685</v>
      </c>
      <c r="B7979" s="31" t="s">
        <v>8322</v>
      </c>
      <c r="C7979" s="9" t="s">
        <v>30897</v>
      </c>
      <c r="D7979" s="14" t="s">
        <v>10508</v>
      </c>
      <c r="E7979" s="91"/>
      <c r="F7979" s="91" t="s">
        <v>30898</v>
      </c>
      <c r="G7979" s="91"/>
    </row>
    <row r="7980">
      <c r="A7980" s="1" t="s">
        <v>30899</v>
      </c>
    </row>
    <row r="7981">
      <c r="A7981" s="9" t="s">
        <v>14528</v>
      </c>
      <c r="B7981" s="31" t="s">
        <v>22453</v>
      </c>
      <c r="C7981" s="9"/>
      <c r="D7981" s="14" t="s">
        <v>30900</v>
      </c>
      <c r="E7981" s="91"/>
      <c r="F7981" s="91"/>
      <c r="G7981" s="91"/>
    </row>
    <row r="7982">
      <c r="A7982" s="9" t="s">
        <v>14528</v>
      </c>
      <c r="B7982" s="31" t="s">
        <v>22453</v>
      </c>
      <c r="C7982" s="9"/>
      <c r="D7982" s="14" t="s">
        <v>30901</v>
      </c>
      <c r="E7982" s="91"/>
      <c r="F7982" s="91" t="s">
        <v>30902</v>
      </c>
      <c r="G7982" s="91"/>
    </row>
    <row r="7983">
      <c r="A7983" s="9" t="s">
        <v>14528</v>
      </c>
      <c r="B7983" s="31" t="s">
        <v>22453</v>
      </c>
      <c r="C7983" s="9"/>
      <c r="D7983" s="14" t="s">
        <v>30903</v>
      </c>
      <c r="E7983" s="91"/>
      <c r="F7983" s="91" t="s">
        <v>30902</v>
      </c>
      <c r="G7983" s="91"/>
    </row>
    <row r="7984">
      <c r="A7984" s="9" t="s">
        <v>14528</v>
      </c>
      <c r="B7984" s="31" t="s">
        <v>22453</v>
      </c>
      <c r="C7984" s="9"/>
      <c r="D7984" s="14" t="s">
        <v>30904</v>
      </c>
      <c r="E7984" s="91"/>
      <c r="F7984" s="91" t="s">
        <v>30902</v>
      </c>
      <c r="G7984" s="91"/>
    </row>
    <row r="7985">
      <c r="A7985" s="9" t="s">
        <v>14528</v>
      </c>
      <c r="B7985" s="31" t="s">
        <v>22453</v>
      </c>
      <c r="C7985" s="9"/>
      <c r="D7985" s="14" t="s">
        <v>30905</v>
      </c>
      <c r="E7985" s="91"/>
      <c r="F7985" s="91" t="s">
        <v>30906</v>
      </c>
      <c r="G7985" s="91"/>
    </row>
    <row r="7986">
      <c r="A7986" s="9" t="s">
        <v>14528</v>
      </c>
      <c r="B7986" s="31" t="s">
        <v>21948</v>
      </c>
      <c r="C7986" s="9"/>
      <c r="D7986" s="14" t="s">
        <v>30907</v>
      </c>
      <c r="E7986" s="91"/>
      <c r="F7986" s="9" t="s">
        <v>30908</v>
      </c>
      <c r="G7986" s="91"/>
    </row>
    <row r="7987">
      <c r="A7987" s="9" t="s">
        <v>14528</v>
      </c>
      <c r="B7987" s="31" t="s">
        <v>30909</v>
      </c>
      <c r="C7987" s="9"/>
      <c r="D7987" s="14" t="s">
        <v>30910</v>
      </c>
      <c r="E7987" s="91"/>
      <c r="F7987" s="91" t="s">
        <v>30911</v>
      </c>
      <c r="G7987" s="91"/>
    </row>
    <row r="7988">
      <c r="A7988" s="9" t="s">
        <v>14528</v>
      </c>
      <c r="B7988" s="31" t="s">
        <v>30909</v>
      </c>
      <c r="C7988" s="9"/>
      <c r="D7988" s="14" t="s">
        <v>30912</v>
      </c>
      <c r="E7988" s="91"/>
      <c r="F7988" s="91" t="s">
        <v>30913</v>
      </c>
      <c r="G7988" s="91"/>
    </row>
    <row r="7989">
      <c r="A7989" s="9" t="s">
        <v>14528</v>
      </c>
      <c r="B7989" s="31" t="s">
        <v>30909</v>
      </c>
      <c r="C7989" s="9"/>
      <c r="D7989" s="14" t="s">
        <v>30914</v>
      </c>
      <c r="E7989" s="91"/>
      <c r="F7989" s="91" t="s">
        <v>30915</v>
      </c>
      <c r="G7989" s="91"/>
    </row>
    <row r="7990">
      <c r="A7990" s="9" t="s">
        <v>14528</v>
      </c>
      <c r="B7990" s="31" t="s">
        <v>14532</v>
      </c>
      <c r="C7990" s="9" t="s">
        <v>18655</v>
      </c>
      <c r="D7990" s="14" t="s">
        <v>23650</v>
      </c>
      <c r="E7990" s="91"/>
      <c r="F7990" s="91" t="s">
        <v>30916</v>
      </c>
      <c r="G7990" s="91"/>
    </row>
    <row r="7991">
      <c r="A7991" s="14" t="s">
        <v>13682</v>
      </c>
      <c r="B7991" s="38" t="s">
        <v>13683</v>
      </c>
      <c r="C7991" s="9"/>
      <c r="D7991" s="9" t="s">
        <v>13684</v>
      </c>
      <c r="E7991" s="9"/>
      <c r="F7991" s="9" t="s">
        <v>30917</v>
      </c>
      <c r="G7991" s="91"/>
    </row>
    <row r="7992">
      <c r="A7992" s="14" t="s">
        <v>11241</v>
      </c>
      <c r="B7992" s="38" t="s">
        <v>6125</v>
      </c>
      <c r="C7992" s="9"/>
      <c r="D7992" s="9" t="s">
        <v>30918</v>
      </c>
      <c r="E7992" s="9"/>
      <c r="F7992" s="9" t="s">
        <v>30919</v>
      </c>
      <c r="G7992" s="91"/>
    </row>
    <row r="7993">
      <c r="A7993" s="14" t="s">
        <v>11241</v>
      </c>
      <c r="B7993" s="38" t="s">
        <v>6125</v>
      </c>
      <c r="C7993" s="9"/>
      <c r="D7993" s="9" t="s">
        <v>27851</v>
      </c>
      <c r="E7993" s="9"/>
      <c r="F7993" s="9" t="s">
        <v>30920</v>
      </c>
      <c r="G7993" s="91"/>
    </row>
    <row r="7994">
      <c r="A7994" s="14" t="s">
        <v>11241</v>
      </c>
      <c r="B7994" s="38" t="s">
        <v>6125</v>
      </c>
      <c r="C7994" s="9"/>
      <c r="D7994" s="9" t="s">
        <v>30921</v>
      </c>
      <c r="E7994" s="9"/>
      <c r="F7994" s="9" t="s">
        <v>30919</v>
      </c>
      <c r="G7994" s="91"/>
    </row>
    <row r="7995">
      <c r="A7995" s="14" t="s">
        <v>11241</v>
      </c>
      <c r="B7995" s="38" t="s">
        <v>6125</v>
      </c>
      <c r="C7995" s="9"/>
      <c r="D7995" s="9" t="s">
        <v>30922</v>
      </c>
      <c r="E7995" s="9"/>
      <c r="F7995" s="9" t="s">
        <v>30923</v>
      </c>
      <c r="G7995" s="91"/>
    </row>
    <row r="7996">
      <c r="A7996" s="14" t="s">
        <v>11241</v>
      </c>
      <c r="B7996" s="31" t="s">
        <v>26767</v>
      </c>
      <c r="C7996" s="9"/>
      <c r="D7996" s="9" t="s">
        <v>30542</v>
      </c>
      <c r="E7996" s="9"/>
      <c r="F7996" s="9" t="s">
        <v>30919</v>
      </c>
      <c r="G7996" s="91"/>
    </row>
    <row r="7997">
      <c r="A7997" s="14" t="s">
        <v>388</v>
      </c>
      <c r="B7997" s="31" t="s">
        <v>7464</v>
      </c>
      <c r="C7997" s="9" t="s">
        <v>30924</v>
      </c>
      <c r="D7997" s="9" t="s">
        <v>30925</v>
      </c>
      <c r="E7997" s="9"/>
      <c r="F7997" s="9" t="s">
        <v>30926</v>
      </c>
      <c r="G7997" s="91"/>
    </row>
    <row r="7998">
      <c r="A7998" s="14" t="s">
        <v>388</v>
      </c>
      <c r="B7998" s="31" t="s">
        <v>14818</v>
      </c>
      <c r="C7998" s="9" t="s">
        <v>30927</v>
      </c>
      <c r="D7998" s="9" t="s">
        <v>30928</v>
      </c>
      <c r="E7998" s="9"/>
      <c r="F7998" s="9" t="s">
        <v>30929</v>
      </c>
      <c r="G7998" s="91"/>
    </row>
    <row r="7999">
      <c r="A7999" s="14" t="s">
        <v>388</v>
      </c>
      <c r="B7999" s="31" t="s">
        <v>14818</v>
      </c>
      <c r="C7999" s="9" t="s">
        <v>19089</v>
      </c>
      <c r="D7999" s="9" t="s">
        <v>30930</v>
      </c>
      <c r="E7999" s="9"/>
      <c r="F7999" s="9" t="s">
        <v>30931</v>
      </c>
      <c r="G7999" s="91"/>
    </row>
    <row r="8000">
      <c r="A8000" s="14" t="s">
        <v>388</v>
      </c>
      <c r="B8000" s="31" t="s">
        <v>14818</v>
      </c>
      <c r="C8000" s="9" t="s">
        <v>7475</v>
      </c>
      <c r="D8000" s="9" t="s">
        <v>30932</v>
      </c>
      <c r="E8000" s="9"/>
      <c r="F8000" s="9" t="s">
        <v>30933</v>
      </c>
      <c r="G8000" s="91"/>
    </row>
    <row r="8001">
      <c r="A8001" s="14" t="s">
        <v>388</v>
      </c>
      <c r="B8001" s="31" t="s">
        <v>14818</v>
      </c>
      <c r="C8001" s="9" t="s">
        <v>7475</v>
      </c>
      <c r="D8001" s="9" t="s">
        <v>30934</v>
      </c>
      <c r="E8001" s="9"/>
      <c r="F8001" s="9" t="s">
        <v>30935</v>
      </c>
      <c r="G8001" s="91"/>
    </row>
    <row r="8002">
      <c r="A8002" s="14" t="s">
        <v>234</v>
      </c>
      <c r="B8002" s="31" t="s">
        <v>1145</v>
      </c>
      <c r="C8002" s="9" t="s">
        <v>30936</v>
      </c>
      <c r="D8002" s="9" t="s">
        <v>30937</v>
      </c>
      <c r="E8002" s="9"/>
      <c r="F8002" s="9" t="s">
        <v>30938</v>
      </c>
      <c r="G8002" s="91"/>
    </row>
    <row r="8003">
      <c r="A8003" s="1" t="s">
        <v>30939</v>
      </c>
    </row>
    <row r="8004">
      <c r="A8004" s="14" t="s">
        <v>248</v>
      </c>
      <c r="B8004" s="31" t="s">
        <v>11097</v>
      </c>
      <c r="C8004" s="9" t="s">
        <v>30514</v>
      </c>
      <c r="D8004" s="9" t="s">
        <v>30515</v>
      </c>
      <c r="E8004" s="9"/>
      <c r="F8004" s="9" t="s">
        <v>30940</v>
      </c>
      <c r="G8004" s="91"/>
    </row>
    <row r="8005">
      <c r="A8005" s="14" t="s">
        <v>248</v>
      </c>
      <c r="B8005" s="31" t="s">
        <v>5505</v>
      </c>
      <c r="C8005" s="9" t="s">
        <v>30941</v>
      </c>
      <c r="D8005" s="9" t="s">
        <v>30942</v>
      </c>
      <c r="E8005" s="9" t="s">
        <v>30943</v>
      </c>
      <c r="F8005" s="9" t="s">
        <v>30944</v>
      </c>
      <c r="G8005" s="91"/>
    </row>
    <row r="8006">
      <c r="A8006" s="14" t="s">
        <v>248</v>
      </c>
      <c r="B8006" s="31" t="s">
        <v>10534</v>
      </c>
      <c r="C8006" s="9" t="s">
        <v>4581</v>
      </c>
      <c r="D8006" s="9" t="s">
        <v>30690</v>
      </c>
      <c r="E8006" s="9"/>
      <c r="F8006" s="9" t="s">
        <v>30945</v>
      </c>
      <c r="G8006" s="91"/>
    </row>
    <row r="8007">
      <c r="A8007" s="14" t="s">
        <v>388</v>
      </c>
      <c r="B8007" s="31" t="s">
        <v>18675</v>
      </c>
      <c r="C8007" s="9" t="s">
        <v>25698</v>
      </c>
      <c r="D8007" s="9" t="s">
        <v>30556</v>
      </c>
      <c r="E8007" s="9"/>
      <c r="F8007" s="9" t="s">
        <v>30946</v>
      </c>
      <c r="G8007" s="91"/>
    </row>
    <row r="8008">
      <c r="A8008" s="14" t="s">
        <v>388</v>
      </c>
      <c r="B8008" s="31" t="s">
        <v>14818</v>
      </c>
      <c r="C8008" s="9" t="s">
        <v>30947</v>
      </c>
      <c r="D8008" s="9" t="s">
        <v>30948</v>
      </c>
      <c r="E8008" s="9"/>
      <c r="F8008" s="9" t="s">
        <v>30949</v>
      </c>
      <c r="G8008" s="91"/>
    </row>
    <row r="8009">
      <c r="A8009" s="14" t="s">
        <v>388</v>
      </c>
      <c r="B8009" s="31" t="s">
        <v>14818</v>
      </c>
      <c r="C8009" s="9" t="s">
        <v>30950</v>
      </c>
      <c r="D8009" s="9" t="s">
        <v>30951</v>
      </c>
      <c r="E8009" s="9"/>
      <c r="F8009" s="9" t="s">
        <v>30952</v>
      </c>
      <c r="G8009" s="91"/>
    </row>
    <row r="8010">
      <c r="A8010" s="14" t="s">
        <v>388</v>
      </c>
      <c r="B8010" s="31" t="s">
        <v>14818</v>
      </c>
      <c r="C8010" s="9" t="s">
        <v>30950</v>
      </c>
      <c r="D8010" s="9" t="s">
        <v>30953</v>
      </c>
      <c r="E8010" s="9"/>
      <c r="F8010" s="9" t="s">
        <v>30952</v>
      </c>
      <c r="G8010" s="91"/>
    </row>
    <row r="8011">
      <c r="A8011" s="14" t="s">
        <v>388</v>
      </c>
      <c r="B8011" s="31" t="s">
        <v>6178</v>
      </c>
      <c r="C8011" s="9" t="s">
        <v>30954</v>
      </c>
      <c r="D8011" s="9" t="s">
        <v>30955</v>
      </c>
      <c r="E8011" s="9"/>
      <c r="F8011" s="9" t="s">
        <v>30956</v>
      </c>
      <c r="G8011" s="91"/>
    </row>
    <row r="8012">
      <c r="A8012" s="14" t="s">
        <v>234</v>
      </c>
      <c r="B8012" s="31" t="s">
        <v>915</v>
      </c>
      <c r="C8012" s="9" t="s">
        <v>30957</v>
      </c>
      <c r="D8012" s="9" t="s">
        <v>30958</v>
      </c>
      <c r="E8012" s="9"/>
      <c r="F8012" s="9" t="s">
        <v>30949</v>
      </c>
      <c r="G8012" s="91"/>
    </row>
    <row r="8013">
      <c r="A8013" s="67" t="s">
        <v>366</v>
      </c>
    </row>
    <row r="8014">
      <c r="A8014" s="14" t="s">
        <v>326</v>
      </c>
      <c r="B8014" s="31" t="s">
        <v>19235</v>
      </c>
      <c r="C8014" s="9"/>
      <c r="D8014" s="14"/>
      <c r="E8014" s="91" t="s">
        <v>30876</v>
      </c>
      <c r="F8014" s="9"/>
      <c r="G8014" s="91"/>
    </row>
    <row r="8015">
      <c r="A8015" s="14" t="s">
        <v>326</v>
      </c>
      <c r="B8015" s="31" t="s">
        <v>1225</v>
      </c>
      <c r="C8015" s="9"/>
      <c r="D8015" s="14"/>
      <c r="E8015" s="91" t="s">
        <v>30876</v>
      </c>
      <c r="F8015" s="9"/>
      <c r="G8015" s="91"/>
    </row>
    <row r="8016">
      <c r="A8016" s="1" t="s">
        <v>30959</v>
      </c>
    </row>
    <row r="8017">
      <c r="A8017" s="14" t="s">
        <v>248</v>
      </c>
      <c r="B8017" s="31" t="s">
        <v>4908</v>
      </c>
      <c r="C8017" s="9" t="s">
        <v>4913</v>
      </c>
      <c r="D8017" s="9" t="s">
        <v>4914</v>
      </c>
      <c r="E8017" s="9"/>
      <c r="F8017" s="9" t="s">
        <v>22626</v>
      </c>
      <c r="G8017" s="138"/>
    </row>
    <row r="8018">
      <c r="A8018" s="14" t="s">
        <v>248</v>
      </c>
      <c r="B8018" s="31" t="s">
        <v>30960</v>
      </c>
      <c r="C8018" s="9" t="s">
        <v>4581</v>
      </c>
      <c r="D8018" s="9" t="s">
        <v>30961</v>
      </c>
      <c r="E8018" s="9"/>
      <c r="F8018" s="9" t="s">
        <v>30962</v>
      </c>
      <c r="G8018" s="138"/>
    </row>
    <row r="8019">
      <c r="A8019" s="14" t="s">
        <v>248</v>
      </c>
      <c r="B8019" s="31" t="s">
        <v>6924</v>
      </c>
      <c r="C8019" s="9" t="s">
        <v>4581</v>
      </c>
      <c r="D8019" s="9" t="s">
        <v>30963</v>
      </c>
      <c r="E8019" s="9"/>
      <c r="F8019" s="9" t="s">
        <v>22626</v>
      </c>
      <c r="G8019" s="138"/>
    </row>
    <row r="8020">
      <c r="A8020" s="1" t="s">
        <v>30964</v>
      </c>
    </row>
    <row r="8021">
      <c r="A8021" s="14" t="s">
        <v>30965</v>
      </c>
      <c r="B8021" s="31" t="s">
        <v>14720</v>
      </c>
      <c r="C8021" s="9" t="s">
        <v>30966</v>
      </c>
      <c r="D8021" s="14" t="s">
        <v>30967</v>
      </c>
      <c r="E8021" s="91"/>
      <c r="F8021" s="91" t="s">
        <v>30968</v>
      </c>
      <c r="G8021" s="91"/>
    </row>
    <row r="8022">
      <c r="A8022" s="14" t="s">
        <v>306</v>
      </c>
      <c r="B8022" s="31" t="s">
        <v>4962</v>
      </c>
      <c r="C8022" s="9"/>
      <c r="D8022" s="14"/>
      <c r="E8022" s="91"/>
      <c r="F8022" s="91" t="s">
        <v>30969</v>
      </c>
      <c r="G8022" s="91"/>
    </row>
    <row r="8023">
      <c r="A8023" s="9" t="s">
        <v>4540</v>
      </c>
      <c r="B8023" s="31" t="s">
        <v>4614</v>
      </c>
      <c r="C8023" s="9"/>
      <c r="D8023" s="14"/>
      <c r="E8023" s="91"/>
      <c r="F8023" s="91"/>
      <c r="G8023" s="91"/>
    </row>
    <row r="8024">
      <c r="A8024" s="14" t="s">
        <v>671</v>
      </c>
      <c r="B8024" s="31" t="s">
        <v>13841</v>
      </c>
      <c r="C8024" s="9" t="s">
        <v>915</v>
      </c>
      <c r="D8024" s="14" t="s">
        <v>916</v>
      </c>
      <c r="E8024" s="91"/>
      <c r="F8024" s="91" t="s">
        <v>30970</v>
      </c>
      <c r="G8024" s="91"/>
    </row>
    <row r="8025">
      <c r="A8025" s="14" t="s">
        <v>671</v>
      </c>
      <c r="B8025" s="31" t="s">
        <v>13841</v>
      </c>
      <c r="C8025" s="9" t="s">
        <v>915</v>
      </c>
      <c r="D8025" s="91" t="s">
        <v>15025</v>
      </c>
      <c r="E8025" s="91"/>
      <c r="F8025" s="91" t="s">
        <v>30970</v>
      </c>
      <c r="G8025" s="91"/>
    </row>
    <row r="8026">
      <c r="A8026" s="14" t="s">
        <v>30971</v>
      </c>
      <c r="B8026" s="31" t="s">
        <v>3980</v>
      </c>
      <c r="C8026" s="9"/>
      <c r="D8026" s="14"/>
      <c r="E8026" s="91"/>
      <c r="F8026" s="91"/>
      <c r="G8026" s="91"/>
    </row>
    <row r="8027">
      <c r="A8027" s="14" t="s">
        <v>248</v>
      </c>
      <c r="B8027" s="31" t="s">
        <v>5459</v>
      </c>
      <c r="C8027" s="9" t="s">
        <v>6721</v>
      </c>
      <c r="D8027" s="14" t="s">
        <v>30972</v>
      </c>
      <c r="E8027" s="91"/>
      <c r="F8027" s="91" t="s">
        <v>30973</v>
      </c>
      <c r="G8027" s="91"/>
    </row>
    <row r="8028">
      <c r="A8028" s="14" t="s">
        <v>248</v>
      </c>
      <c r="B8028" s="31" t="s">
        <v>5459</v>
      </c>
      <c r="C8028" s="9" t="s">
        <v>6721</v>
      </c>
      <c r="D8028" s="14" t="s">
        <v>10599</v>
      </c>
      <c r="E8028" s="91"/>
      <c r="F8028" s="91" t="s">
        <v>30974</v>
      </c>
      <c r="G8028" s="91"/>
    </row>
    <row r="8029">
      <c r="A8029" s="14" t="s">
        <v>248</v>
      </c>
      <c r="B8029" s="31" t="s">
        <v>5459</v>
      </c>
      <c r="C8029" s="9" t="s">
        <v>9708</v>
      </c>
      <c r="D8029" s="14" t="s">
        <v>29274</v>
      </c>
      <c r="E8029" s="91"/>
      <c r="F8029" s="91" t="s">
        <v>30975</v>
      </c>
      <c r="G8029" s="91"/>
    </row>
    <row r="8030">
      <c r="A8030" s="14" t="s">
        <v>388</v>
      </c>
      <c r="B8030" s="31" t="s">
        <v>18675</v>
      </c>
      <c r="C8030" s="9" t="s">
        <v>30976</v>
      </c>
      <c r="D8030" s="14" t="s">
        <v>30977</v>
      </c>
      <c r="E8030" s="91"/>
      <c r="F8030" s="91" t="s">
        <v>30978</v>
      </c>
      <c r="G8030" s="91"/>
    </row>
    <row r="8031">
      <c r="A8031" s="14" t="s">
        <v>388</v>
      </c>
      <c r="B8031" s="31" t="s">
        <v>1010</v>
      </c>
      <c r="C8031" s="9"/>
      <c r="D8031" s="14"/>
      <c r="E8031" s="91" t="s">
        <v>18102</v>
      </c>
      <c r="F8031" s="91" t="s">
        <v>30979</v>
      </c>
      <c r="G8031" s="91"/>
    </row>
    <row r="8032">
      <c r="A8032" s="14" t="s">
        <v>388</v>
      </c>
      <c r="B8032" s="31" t="s">
        <v>368</v>
      </c>
      <c r="C8032" s="9"/>
      <c r="D8032" s="14"/>
      <c r="E8032" s="91" t="s">
        <v>18102</v>
      </c>
      <c r="F8032" s="91" t="s">
        <v>30980</v>
      </c>
      <c r="G8032" s="91"/>
    </row>
    <row r="8033">
      <c r="A8033" s="14" t="s">
        <v>1035</v>
      </c>
      <c r="B8033" s="31" t="s">
        <v>13699</v>
      </c>
      <c r="C8033" s="9" t="s">
        <v>629</v>
      </c>
      <c r="D8033" s="14" t="s">
        <v>1190</v>
      </c>
      <c r="E8033" s="91"/>
      <c r="F8033" s="91" t="s">
        <v>30981</v>
      </c>
      <c r="G8033" s="91"/>
    </row>
    <row r="8034">
      <c r="A8034" s="14" t="s">
        <v>1035</v>
      </c>
      <c r="B8034" s="31" t="s">
        <v>13699</v>
      </c>
      <c r="C8034" s="9" t="s">
        <v>578</v>
      </c>
      <c r="D8034" s="14" t="s">
        <v>12035</v>
      </c>
      <c r="E8034" s="91"/>
      <c r="F8034" s="91" t="s">
        <v>30981</v>
      </c>
      <c r="G8034" s="91"/>
    </row>
    <row r="8035">
      <c r="A8035" s="14" t="s">
        <v>1035</v>
      </c>
      <c r="B8035" s="31" t="s">
        <v>13699</v>
      </c>
      <c r="C8035" s="9" t="s">
        <v>12512</v>
      </c>
      <c r="D8035" s="14" t="s">
        <v>21977</v>
      </c>
      <c r="E8035" s="91"/>
      <c r="F8035" s="91" t="s">
        <v>30981</v>
      </c>
      <c r="G8035" s="91"/>
    </row>
    <row r="8036">
      <c r="A8036" s="14" t="s">
        <v>1035</v>
      </c>
      <c r="B8036" s="31" t="s">
        <v>13699</v>
      </c>
      <c r="C8036" s="9" t="s">
        <v>587</v>
      </c>
      <c r="D8036" s="14" t="s">
        <v>16156</v>
      </c>
      <c r="E8036" s="91"/>
      <c r="F8036" s="91" t="s">
        <v>30981</v>
      </c>
      <c r="G8036" s="91"/>
    </row>
    <row r="8037">
      <c r="A8037" s="14" t="s">
        <v>1035</v>
      </c>
      <c r="B8037" s="31" t="s">
        <v>13699</v>
      </c>
      <c r="C8037" s="9" t="s">
        <v>22333</v>
      </c>
      <c r="D8037" s="14" t="s">
        <v>15280</v>
      </c>
      <c r="E8037" s="91"/>
      <c r="F8037" s="91" t="s">
        <v>30981</v>
      </c>
      <c r="G8037" s="91"/>
    </row>
    <row r="8038">
      <c r="A8038" s="14" t="s">
        <v>1035</v>
      </c>
      <c r="B8038" s="31" t="s">
        <v>13699</v>
      </c>
      <c r="C8038" s="9" t="s">
        <v>30982</v>
      </c>
      <c r="D8038" s="14" t="s">
        <v>1190</v>
      </c>
      <c r="E8038" s="91"/>
      <c r="F8038" s="91" t="s">
        <v>30981</v>
      </c>
      <c r="G8038" s="91"/>
    </row>
    <row r="8039">
      <c r="A8039" s="1" t="s">
        <v>30983</v>
      </c>
    </row>
    <row r="8040">
      <c r="A8040" s="14" t="s">
        <v>316</v>
      </c>
      <c r="B8040" s="31" t="s">
        <v>1446</v>
      </c>
      <c r="C8040" s="9" t="s">
        <v>17021</v>
      </c>
      <c r="D8040" s="9" t="s">
        <v>17022</v>
      </c>
      <c r="E8040" s="9"/>
      <c r="F8040" s="9" t="s">
        <v>30984</v>
      </c>
      <c r="G8040" s="91"/>
    </row>
    <row r="8041">
      <c r="A8041" s="14" t="s">
        <v>326</v>
      </c>
      <c r="B8041" s="31" t="s">
        <v>658</v>
      </c>
      <c r="C8041" s="9"/>
      <c r="D8041" s="9" t="s">
        <v>2027</v>
      </c>
      <c r="E8041" s="9" t="s">
        <v>30985</v>
      </c>
      <c r="F8041" s="9" t="s">
        <v>30986</v>
      </c>
      <c r="G8041" s="91"/>
    </row>
    <row r="8042">
      <c r="A8042" s="13" t="s">
        <v>326</v>
      </c>
      <c r="B8042" s="189" t="s">
        <v>658</v>
      </c>
      <c r="C8042" s="19"/>
      <c r="D8042" s="19" t="s">
        <v>30987</v>
      </c>
      <c r="E8042" s="19"/>
      <c r="F8042" s="19" t="s">
        <v>30986</v>
      </c>
      <c r="G8042" s="293"/>
    </row>
    <row r="8043">
      <c r="A8043" s="14" t="s">
        <v>4540</v>
      </c>
      <c r="B8043" s="31" t="s">
        <v>11994</v>
      </c>
      <c r="C8043" s="9"/>
      <c r="D8043" s="9" t="s">
        <v>26130</v>
      </c>
      <c r="E8043" s="9"/>
      <c r="F8043" s="9" t="s">
        <v>30984</v>
      </c>
      <c r="G8043" s="91"/>
    </row>
    <row r="8044">
      <c r="A8044" s="14" t="s">
        <v>20867</v>
      </c>
      <c r="B8044" s="31" t="s">
        <v>25119</v>
      </c>
      <c r="C8044" s="9"/>
      <c r="D8044" s="9"/>
      <c r="E8044" s="9" t="s">
        <v>30988</v>
      </c>
      <c r="F8044" s="9" t="s">
        <v>30989</v>
      </c>
      <c r="G8044" s="91"/>
    </row>
    <row r="8045">
      <c r="A8045" s="1" t="s">
        <v>30990</v>
      </c>
    </row>
    <row r="8046">
      <c r="A8046" s="13" t="s">
        <v>388</v>
      </c>
      <c r="B8046" s="31" t="s">
        <v>8130</v>
      </c>
      <c r="C8046" s="9"/>
      <c r="D8046" s="9" t="s">
        <v>30991</v>
      </c>
      <c r="E8046" s="9"/>
      <c r="F8046" s="9" t="s">
        <v>30992</v>
      </c>
      <c r="G8046" s="91"/>
    </row>
    <row r="8047">
      <c r="A8047" s="14" t="s">
        <v>388</v>
      </c>
      <c r="B8047" s="31" t="s">
        <v>14818</v>
      </c>
      <c r="C8047" s="9" t="s">
        <v>10075</v>
      </c>
      <c r="D8047" s="9" t="s">
        <v>26438</v>
      </c>
      <c r="E8047" s="9"/>
      <c r="F8047" s="9" t="s">
        <v>30993</v>
      </c>
      <c r="G8047" s="91"/>
    </row>
    <row r="8048">
      <c r="A8048" s="14" t="s">
        <v>388</v>
      </c>
      <c r="B8048" s="31" t="s">
        <v>14818</v>
      </c>
      <c r="C8048" s="9"/>
      <c r="D8048" s="9"/>
      <c r="E8048" s="9" t="s">
        <v>30994</v>
      </c>
      <c r="F8048" s="9" t="s">
        <v>30933</v>
      </c>
      <c r="G8048" s="91"/>
    </row>
    <row r="8049">
      <c r="A8049" s="1" t="s">
        <v>30995</v>
      </c>
    </row>
    <row r="8050">
      <c r="A8050" s="13" t="s">
        <v>388</v>
      </c>
      <c r="B8050" s="31" t="s">
        <v>1010</v>
      </c>
      <c r="C8050" s="9" t="s">
        <v>2164</v>
      </c>
      <c r="D8050" s="14" t="s">
        <v>20227</v>
      </c>
      <c r="E8050" s="91"/>
      <c r="F8050" s="91" t="s">
        <v>30996</v>
      </c>
      <c r="G8050" s="91"/>
    </row>
    <row r="8051">
      <c r="A8051" s="13" t="s">
        <v>388</v>
      </c>
      <c r="B8051" s="31" t="s">
        <v>1010</v>
      </c>
      <c r="C8051" s="9" t="s">
        <v>10636</v>
      </c>
      <c r="D8051" s="14" t="s">
        <v>15471</v>
      </c>
      <c r="E8051" s="91"/>
      <c r="F8051" s="91" t="s">
        <v>30996</v>
      </c>
      <c r="G8051" s="91"/>
    </row>
    <row r="8052">
      <c r="A8052" s="1" t="s">
        <v>30997</v>
      </c>
    </row>
    <row r="8053">
      <c r="A8053" s="14" t="s">
        <v>248</v>
      </c>
      <c r="B8053" s="31" t="s">
        <v>6924</v>
      </c>
      <c r="C8053" s="91" t="s">
        <v>28471</v>
      </c>
      <c r="D8053" s="91" t="s">
        <v>30998</v>
      </c>
      <c r="E8053" s="91" t="s">
        <v>30999</v>
      </c>
      <c r="F8053" s="91" t="s">
        <v>31000</v>
      </c>
      <c r="G8053" s="91"/>
    </row>
    <row r="8054">
      <c r="A8054" s="1" t="s">
        <v>31001</v>
      </c>
    </row>
    <row r="8055">
      <c r="A8055" s="14" t="s">
        <v>4788</v>
      </c>
      <c r="B8055" s="31" t="s">
        <v>7260</v>
      </c>
      <c r="C8055" s="9" t="s">
        <v>10193</v>
      </c>
      <c r="D8055" s="91" t="s">
        <v>31002</v>
      </c>
      <c r="E8055" s="91"/>
      <c r="F8055" s="91" t="s">
        <v>31003</v>
      </c>
      <c r="G8055" s="91"/>
    </row>
    <row r="8056">
      <c r="A8056" s="14" t="s">
        <v>4788</v>
      </c>
      <c r="B8056" s="31" t="s">
        <v>7260</v>
      </c>
      <c r="C8056" s="9" t="s">
        <v>10193</v>
      </c>
      <c r="D8056" s="91" t="s">
        <v>31004</v>
      </c>
      <c r="E8056" s="91"/>
      <c r="F8056" s="91" t="s">
        <v>31003</v>
      </c>
      <c r="G8056" s="91"/>
    </row>
    <row r="8057">
      <c r="A8057" s="14" t="s">
        <v>4788</v>
      </c>
      <c r="B8057" s="31" t="s">
        <v>7260</v>
      </c>
      <c r="C8057" s="9" t="s">
        <v>8190</v>
      </c>
      <c r="D8057" s="91" t="s">
        <v>31005</v>
      </c>
      <c r="E8057" s="91"/>
      <c r="F8057" s="91" t="s">
        <v>31003</v>
      </c>
      <c r="G8057" s="91"/>
    </row>
    <row r="8058">
      <c r="A8058" s="14" t="s">
        <v>4788</v>
      </c>
      <c r="B8058" s="31" t="s">
        <v>7260</v>
      </c>
      <c r="C8058" s="9" t="s">
        <v>8190</v>
      </c>
      <c r="D8058" s="91" t="s">
        <v>31006</v>
      </c>
      <c r="E8058" s="91"/>
      <c r="F8058" s="91" t="s">
        <v>31003</v>
      </c>
      <c r="G8058" s="91"/>
    </row>
    <row r="8059">
      <c r="A8059" s="14" t="s">
        <v>4788</v>
      </c>
      <c r="B8059" s="31" t="s">
        <v>7260</v>
      </c>
      <c r="C8059" s="9" t="s">
        <v>8190</v>
      </c>
      <c r="D8059" s="91" t="s">
        <v>31007</v>
      </c>
      <c r="E8059" s="91"/>
      <c r="F8059" s="91" t="s">
        <v>31003</v>
      </c>
      <c r="G8059" s="91"/>
    </row>
    <row r="8060">
      <c r="A8060" s="14" t="s">
        <v>4788</v>
      </c>
      <c r="B8060" s="31" t="s">
        <v>7260</v>
      </c>
      <c r="C8060" s="9" t="s">
        <v>7251</v>
      </c>
      <c r="D8060" s="91" t="s">
        <v>31008</v>
      </c>
      <c r="E8060" s="91"/>
      <c r="F8060" s="91" t="s">
        <v>31003</v>
      </c>
      <c r="G8060" s="91"/>
    </row>
    <row r="8061">
      <c r="A8061" s="14" t="s">
        <v>4788</v>
      </c>
      <c r="B8061" s="31" t="s">
        <v>7260</v>
      </c>
      <c r="C8061" s="9" t="s">
        <v>7255</v>
      </c>
      <c r="D8061" s="91" t="s">
        <v>31009</v>
      </c>
      <c r="E8061" s="91"/>
      <c r="F8061" s="91" t="s">
        <v>31010</v>
      </c>
      <c r="G8061" s="91"/>
    </row>
    <row r="8062">
      <c r="A8062" s="14" t="s">
        <v>4788</v>
      </c>
      <c r="B8062" s="31" t="s">
        <v>7260</v>
      </c>
      <c r="C8062" s="9" t="s">
        <v>7255</v>
      </c>
      <c r="D8062" s="91" t="s">
        <v>31011</v>
      </c>
      <c r="E8062" s="91"/>
      <c r="F8062" s="91" t="s">
        <v>31010</v>
      </c>
      <c r="G8062" s="91"/>
    </row>
    <row r="8063">
      <c r="A8063" s="14" t="s">
        <v>4788</v>
      </c>
      <c r="B8063" s="31" t="s">
        <v>7260</v>
      </c>
      <c r="C8063" s="9" t="s">
        <v>7255</v>
      </c>
      <c r="D8063" s="91" t="s">
        <v>31012</v>
      </c>
      <c r="E8063" s="91"/>
      <c r="F8063" s="91" t="s">
        <v>31010</v>
      </c>
      <c r="G8063" s="91"/>
    </row>
    <row r="8064">
      <c r="A8064" s="14" t="s">
        <v>4788</v>
      </c>
      <c r="B8064" s="31" t="s">
        <v>7260</v>
      </c>
      <c r="C8064" s="9" t="s">
        <v>7255</v>
      </c>
      <c r="D8064" s="91" t="s">
        <v>31013</v>
      </c>
      <c r="E8064" s="91"/>
      <c r="F8064" s="91" t="s">
        <v>31010</v>
      </c>
      <c r="G8064" s="91"/>
    </row>
    <row r="8065">
      <c r="A8065" s="14" t="s">
        <v>326</v>
      </c>
      <c r="B8065" s="31" t="s">
        <v>1215</v>
      </c>
      <c r="C8065" s="9" t="s">
        <v>31014</v>
      </c>
      <c r="D8065" s="91" t="s">
        <v>31015</v>
      </c>
      <c r="E8065" s="91"/>
      <c r="F8065" s="91" t="s">
        <v>31016</v>
      </c>
      <c r="G8065" s="91"/>
    </row>
    <row r="8066">
      <c r="A8066" s="14" t="s">
        <v>326</v>
      </c>
      <c r="B8066" s="18" t="s">
        <v>658</v>
      </c>
      <c r="C8066" s="9" t="s">
        <v>872</v>
      </c>
      <c r="D8066" s="91" t="s">
        <v>1251</v>
      </c>
      <c r="E8066" s="91"/>
      <c r="F8066" s="91" t="s">
        <v>10749</v>
      </c>
      <c r="G8066" s="91"/>
    </row>
    <row r="8067">
      <c r="A8067" s="67" t="s">
        <v>366</v>
      </c>
    </row>
    <row r="8068">
      <c r="A8068" s="14" t="s">
        <v>368</v>
      </c>
      <c r="B8068" s="18" t="s">
        <v>31017</v>
      </c>
      <c r="C8068" s="9"/>
      <c r="D8068" s="9"/>
      <c r="E8068" s="9" t="s">
        <v>31018</v>
      </c>
      <c r="F8068" s="9" t="s">
        <v>31019</v>
      </c>
      <c r="G8068" s="9"/>
    </row>
    <row r="8069">
      <c r="A8069" s="14" t="s">
        <v>368</v>
      </c>
      <c r="B8069" s="18" t="s">
        <v>31020</v>
      </c>
      <c r="C8069" s="9"/>
      <c r="D8069" s="9"/>
      <c r="E8069" s="9" t="s">
        <v>31021</v>
      </c>
      <c r="F8069" s="9" t="s">
        <v>31022</v>
      </c>
      <c r="G8069" s="9"/>
    </row>
    <row r="8070">
      <c r="A8070" s="115" t="s">
        <v>31023</v>
      </c>
    </row>
    <row r="8071">
      <c r="A8071" s="14" t="s">
        <v>368</v>
      </c>
      <c r="B8071" s="18" t="s">
        <v>31017</v>
      </c>
      <c r="C8071" s="9"/>
      <c r="D8071" s="9"/>
      <c r="E8071" s="9" t="s">
        <v>31024</v>
      </c>
      <c r="F8071" s="9" t="s">
        <v>31025</v>
      </c>
      <c r="G8071" s="9"/>
    </row>
    <row r="8072">
      <c r="A8072" s="1" t="s">
        <v>31026</v>
      </c>
      <c r="B8072" s="1"/>
      <c r="C8072" s="1"/>
      <c r="D8072" s="1"/>
      <c r="E8072" s="1"/>
      <c r="F8072" s="1"/>
      <c r="G8072" s="1"/>
    </row>
    <row r="8073">
      <c r="A8073" s="14" t="s">
        <v>687</v>
      </c>
      <c r="B8073" s="18" t="s">
        <v>11090</v>
      </c>
      <c r="C8073" s="9" t="s">
        <v>31027</v>
      </c>
      <c r="D8073" s="91" t="s">
        <v>31028</v>
      </c>
      <c r="E8073" s="91"/>
      <c r="F8073" s="91" t="s">
        <v>31029</v>
      </c>
      <c r="G8073" s="91"/>
    </row>
    <row r="8074">
      <c r="A8074" s="14" t="s">
        <v>1402</v>
      </c>
      <c r="B8074" s="18" t="s">
        <v>1403</v>
      </c>
      <c r="C8074" s="9" t="s">
        <v>1404</v>
      </c>
      <c r="D8074" s="91" t="s">
        <v>1407</v>
      </c>
      <c r="E8074" s="91"/>
      <c r="F8074" s="91" t="s">
        <v>31030</v>
      </c>
      <c r="G8074" s="91"/>
    </row>
    <row r="8075">
      <c r="A8075" s="1" t="s">
        <v>31031</v>
      </c>
    </row>
    <row r="8076">
      <c r="A8076" s="14" t="s">
        <v>388</v>
      </c>
      <c r="B8076" s="18" t="s">
        <v>1010</v>
      </c>
      <c r="C8076" s="9"/>
      <c r="D8076" s="9"/>
      <c r="E8076" s="9" t="s">
        <v>31032</v>
      </c>
      <c r="F8076" s="9"/>
      <c r="G8076" s="9"/>
    </row>
    <row r="8077">
      <c r="A8077" s="17"/>
    </row>
    <row r="8078">
      <c r="A8078" s="9"/>
    </row>
    <row r="8081">
      <c r="A8081" s="17"/>
    </row>
    <row r="8082">
      <c r="A8082" s="38" t="s">
        <v>19887</v>
      </c>
    </row>
    <row r="8083">
      <c r="A8083" s="17"/>
    </row>
    <row r="8084">
      <c r="A8084" s="1" t="s">
        <v>31033</v>
      </c>
    </row>
    <row r="8085">
      <c r="A8085" s="154" t="s">
        <v>10828</v>
      </c>
      <c r="B8085" s="18" t="s">
        <v>10829</v>
      </c>
      <c r="C8085" s="704" t="s">
        <v>29756</v>
      </c>
      <c r="D8085" s="704" t="s">
        <v>31034</v>
      </c>
      <c r="E8085" s="704"/>
      <c r="F8085" s="704" t="s">
        <v>31035</v>
      </c>
      <c r="G8085" s="704"/>
    </row>
    <row r="8086">
      <c r="A8086" s="154" t="s">
        <v>10828</v>
      </c>
      <c r="B8086" s="18" t="s">
        <v>10829</v>
      </c>
      <c r="C8086" s="704" t="s">
        <v>31036</v>
      </c>
      <c r="D8086" s="704" t="s">
        <v>31034</v>
      </c>
      <c r="E8086" s="704"/>
      <c r="F8086" s="704" t="s">
        <v>31035</v>
      </c>
      <c r="G8086" s="704"/>
    </row>
    <row r="8087">
      <c r="A8087" s="154" t="s">
        <v>1454</v>
      </c>
      <c r="B8087" s="18" t="s">
        <v>31037</v>
      </c>
      <c r="C8087" s="704" t="s">
        <v>23181</v>
      </c>
      <c r="D8087" s="704" t="s">
        <v>15415</v>
      </c>
      <c r="E8087" s="704"/>
      <c r="F8087" s="704" t="s">
        <v>31038</v>
      </c>
      <c r="G8087" s="704"/>
    </row>
    <row r="8088">
      <c r="A8088" s="154" t="s">
        <v>326</v>
      </c>
      <c r="B8088" s="18" t="s">
        <v>1225</v>
      </c>
      <c r="C8088" s="704" t="s">
        <v>28701</v>
      </c>
      <c r="D8088" s="704" t="s">
        <v>368</v>
      </c>
      <c r="E8088" s="704" t="s">
        <v>31039</v>
      </c>
      <c r="F8088" s="704" t="s">
        <v>31040</v>
      </c>
      <c r="G8088" s="704"/>
    </row>
    <row r="8089">
      <c r="A8089" s="154" t="s">
        <v>326</v>
      </c>
      <c r="B8089" s="18" t="s">
        <v>1225</v>
      </c>
      <c r="C8089" s="704" t="s">
        <v>31041</v>
      </c>
      <c r="D8089" s="704" t="s">
        <v>368</v>
      </c>
      <c r="E8089" s="704" t="s">
        <v>31042</v>
      </c>
      <c r="F8089" s="704" t="s">
        <v>31040</v>
      </c>
      <c r="G8089" s="704"/>
    </row>
    <row r="8090">
      <c r="A8090" s="712" t="s">
        <v>326</v>
      </c>
      <c r="B8090" s="189" t="s">
        <v>1225</v>
      </c>
      <c r="C8090" s="742" t="s">
        <v>31043</v>
      </c>
      <c r="D8090" s="704" t="s">
        <v>368</v>
      </c>
      <c r="E8090" s="742" t="s">
        <v>31044</v>
      </c>
      <c r="F8090" s="729" t="s">
        <v>31040</v>
      </c>
      <c r="G8090" s="729"/>
    </row>
    <row r="8091">
      <c r="A8091" s="154" t="s">
        <v>3280</v>
      </c>
      <c r="B8091" s="18" t="s">
        <v>9063</v>
      </c>
      <c r="C8091" s="704" t="s">
        <v>31045</v>
      </c>
      <c r="D8091" s="704" t="s">
        <v>31046</v>
      </c>
      <c r="E8091" s="704"/>
      <c r="F8091" s="704" t="s">
        <v>31047</v>
      </c>
      <c r="G8091" s="704"/>
    </row>
    <row r="8092">
      <c r="A8092" s="154" t="s">
        <v>3280</v>
      </c>
      <c r="B8092" s="18" t="s">
        <v>9063</v>
      </c>
      <c r="C8092" s="704" t="s">
        <v>31048</v>
      </c>
      <c r="D8092" s="704" t="s">
        <v>31049</v>
      </c>
      <c r="E8092" s="704"/>
      <c r="F8092" s="704" t="s">
        <v>31047</v>
      </c>
      <c r="G8092" s="704"/>
    </row>
    <row r="8093">
      <c r="A8093" s="154" t="s">
        <v>3280</v>
      </c>
      <c r="B8093" s="18" t="s">
        <v>9063</v>
      </c>
      <c r="C8093" s="704" t="s">
        <v>31050</v>
      </c>
      <c r="D8093" s="704" t="s">
        <v>31051</v>
      </c>
      <c r="E8093" s="704"/>
      <c r="F8093" s="704" t="s">
        <v>31047</v>
      </c>
      <c r="G8093" s="704"/>
    </row>
    <row r="8094">
      <c r="A8094" s="154" t="s">
        <v>3280</v>
      </c>
      <c r="B8094" s="18" t="s">
        <v>9063</v>
      </c>
      <c r="C8094" s="704" t="s">
        <v>31052</v>
      </c>
      <c r="D8094" s="704" t="s">
        <v>31053</v>
      </c>
      <c r="E8094" s="704"/>
      <c r="F8094" s="704" t="s">
        <v>31047</v>
      </c>
      <c r="G8094" s="704"/>
    </row>
    <row r="8095">
      <c r="A8095" s="154" t="s">
        <v>3280</v>
      </c>
      <c r="B8095" s="18" t="s">
        <v>9063</v>
      </c>
      <c r="C8095" s="704" t="s">
        <v>31054</v>
      </c>
      <c r="D8095" s="704" t="s">
        <v>31055</v>
      </c>
      <c r="E8095" s="704"/>
      <c r="F8095" s="704" t="s">
        <v>31056</v>
      </c>
      <c r="G8095" s="704"/>
    </row>
    <row r="8096">
      <c r="A8096" s="154" t="s">
        <v>3280</v>
      </c>
      <c r="B8096" s="18" t="s">
        <v>29419</v>
      </c>
      <c r="C8096" s="704" t="s">
        <v>31057</v>
      </c>
      <c r="D8096" s="704" t="s">
        <v>31058</v>
      </c>
      <c r="E8096" s="704" t="s">
        <v>11705</v>
      </c>
      <c r="F8096" s="704" t="s">
        <v>31059</v>
      </c>
      <c r="G8096" s="704"/>
    </row>
    <row r="8097">
      <c r="A8097" s="712" t="s">
        <v>988</v>
      </c>
      <c r="B8097" s="31" t="s">
        <v>994</v>
      </c>
      <c r="C8097" s="704" t="s">
        <v>31060</v>
      </c>
      <c r="D8097" s="742" t="s">
        <v>31061</v>
      </c>
      <c r="E8097" s="742" t="s">
        <v>31062</v>
      </c>
      <c r="F8097" s="729" t="s">
        <v>31063</v>
      </c>
      <c r="G8097" s="704"/>
    </row>
    <row r="8098">
      <c r="A8098" s="154" t="s">
        <v>388</v>
      </c>
      <c r="B8098" s="18" t="s">
        <v>2083</v>
      </c>
      <c r="C8098" s="704" t="s">
        <v>31064</v>
      </c>
      <c r="D8098" s="704" t="s">
        <v>31065</v>
      </c>
      <c r="E8098" s="704"/>
      <c r="F8098" s="704" t="s">
        <v>31066</v>
      </c>
      <c r="G8098" s="704"/>
    </row>
    <row r="8099">
      <c r="A8099" s="154" t="s">
        <v>4677</v>
      </c>
      <c r="B8099" s="18" t="s">
        <v>31067</v>
      </c>
      <c r="C8099" s="154" t="s">
        <v>31068</v>
      </c>
      <c r="D8099" s="704" t="s">
        <v>31069</v>
      </c>
      <c r="E8099" s="704"/>
      <c r="F8099" s="729" t="s">
        <v>31047</v>
      </c>
      <c r="G8099" s="704"/>
    </row>
    <row r="8100">
      <c r="A8100" s="154" t="s">
        <v>4677</v>
      </c>
      <c r="B8100" s="18" t="s">
        <v>31067</v>
      </c>
      <c r="C8100" s="154" t="s">
        <v>26308</v>
      </c>
      <c r="D8100" s="704" t="s">
        <v>31070</v>
      </c>
      <c r="E8100" s="704"/>
      <c r="F8100" s="729" t="s">
        <v>31047</v>
      </c>
      <c r="G8100" s="704"/>
    </row>
    <row r="8101">
      <c r="A8101" s="154" t="s">
        <v>4677</v>
      </c>
      <c r="B8101" s="18" t="s">
        <v>11799</v>
      </c>
      <c r="C8101" s="154" t="s">
        <v>31071</v>
      </c>
      <c r="D8101" s="704" t="s">
        <v>31072</v>
      </c>
      <c r="E8101" s="704"/>
      <c r="F8101" s="704" t="s">
        <v>31073</v>
      </c>
      <c r="G8101" s="704"/>
    </row>
    <row r="8102">
      <c r="A8102" s="154" t="s">
        <v>4677</v>
      </c>
      <c r="B8102" s="18" t="s">
        <v>11799</v>
      </c>
      <c r="C8102" s="154" t="s">
        <v>31071</v>
      </c>
      <c r="D8102" s="704" t="s">
        <v>31074</v>
      </c>
      <c r="E8102" s="704"/>
      <c r="F8102" s="704" t="s">
        <v>31073</v>
      </c>
      <c r="G8102" s="704"/>
    </row>
    <row r="8103">
      <c r="A8103" s="154" t="s">
        <v>4677</v>
      </c>
      <c r="B8103" s="18" t="s">
        <v>11799</v>
      </c>
      <c r="C8103" s="154" t="s">
        <v>31071</v>
      </c>
      <c r="D8103" s="704" t="s">
        <v>31075</v>
      </c>
      <c r="E8103" s="704"/>
      <c r="F8103" s="704" t="s">
        <v>31073</v>
      </c>
      <c r="G8103" s="704"/>
    </row>
    <row r="8104">
      <c r="A8104" s="154" t="s">
        <v>4677</v>
      </c>
      <c r="B8104" s="18" t="s">
        <v>11799</v>
      </c>
      <c r="C8104" s="154" t="s">
        <v>31076</v>
      </c>
      <c r="D8104" s="704" t="s">
        <v>31077</v>
      </c>
      <c r="E8104" s="704"/>
      <c r="F8104" s="704" t="s">
        <v>31073</v>
      </c>
      <c r="G8104" s="704"/>
    </row>
    <row r="8105">
      <c r="A8105" s="154" t="s">
        <v>4677</v>
      </c>
      <c r="B8105" s="18" t="s">
        <v>11799</v>
      </c>
      <c r="C8105" s="154" t="s">
        <v>31076</v>
      </c>
      <c r="D8105" s="704" t="s">
        <v>31078</v>
      </c>
      <c r="E8105" s="704"/>
      <c r="F8105" s="704" t="s">
        <v>31073</v>
      </c>
      <c r="G8105" s="704"/>
    </row>
    <row r="8106">
      <c r="A8106" s="712" t="s">
        <v>1035</v>
      </c>
      <c r="B8106" s="189" t="s">
        <v>21610</v>
      </c>
      <c r="C8106" s="742" t="s">
        <v>31079</v>
      </c>
      <c r="D8106" s="742" t="s">
        <v>31080</v>
      </c>
      <c r="E8106" s="729"/>
      <c r="F8106" s="742" t="s">
        <v>31081</v>
      </c>
      <c r="G8106" s="729"/>
    </row>
    <row r="8107">
      <c r="A8107" s="712" t="s">
        <v>1035</v>
      </c>
      <c r="B8107" s="18" t="s">
        <v>21610</v>
      </c>
      <c r="C8107" s="729" t="s">
        <v>31082</v>
      </c>
      <c r="D8107" s="729" t="s">
        <v>31083</v>
      </c>
      <c r="E8107" s="729"/>
      <c r="F8107" s="729" t="s">
        <v>31047</v>
      </c>
      <c r="G8107" s="729"/>
    </row>
    <row r="8108">
      <c r="A8108" s="712" t="s">
        <v>1035</v>
      </c>
      <c r="B8108" s="18" t="s">
        <v>21610</v>
      </c>
      <c r="C8108" s="742" t="s">
        <v>31084</v>
      </c>
      <c r="D8108" s="742" t="s">
        <v>31085</v>
      </c>
      <c r="E8108" s="729"/>
      <c r="F8108" s="742" t="s">
        <v>31081</v>
      </c>
      <c r="G8108" s="729"/>
    </row>
    <row r="8109">
      <c r="A8109" s="712" t="s">
        <v>1035</v>
      </c>
      <c r="B8109" s="18" t="s">
        <v>21610</v>
      </c>
      <c r="C8109" s="729" t="s">
        <v>31086</v>
      </c>
      <c r="D8109" s="729" t="s">
        <v>31087</v>
      </c>
      <c r="E8109" s="729"/>
      <c r="F8109" s="729" t="s">
        <v>31047</v>
      </c>
      <c r="G8109" s="729"/>
    </row>
    <row r="8110">
      <c r="A8110" s="712" t="s">
        <v>1035</v>
      </c>
      <c r="B8110" s="18" t="s">
        <v>21610</v>
      </c>
      <c r="C8110" s="729" t="s">
        <v>31088</v>
      </c>
      <c r="D8110" s="729" t="s">
        <v>31089</v>
      </c>
      <c r="E8110" s="729"/>
      <c r="F8110" s="729" t="s">
        <v>31047</v>
      </c>
      <c r="G8110" s="729"/>
    </row>
    <row r="8111">
      <c r="A8111" s="712" t="s">
        <v>1035</v>
      </c>
      <c r="B8111" s="18" t="s">
        <v>21610</v>
      </c>
      <c r="C8111" s="729" t="s">
        <v>31090</v>
      </c>
      <c r="D8111" s="729" t="s">
        <v>31091</v>
      </c>
      <c r="E8111" s="729"/>
      <c r="F8111" s="729" t="s">
        <v>31066</v>
      </c>
      <c r="G8111" s="729"/>
    </row>
    <row r="8112">
      <c r="A8112" s="712" t="s">
        <v>1035</v>
      </c>
      <c r="B8112" s="18" t="s">
        <v>21610</v>
      </c>
      <c r="C8112" s="742" t="s">
        <v>31092</v>
      </c>
      <c r="D8112" s="742" t="s">
        <v>31093</v>
      </c>
      <c r="E8112" s="729"/>
      <c r="F8112" s="742" t="s">
        <v>31094</v>
      </c>
      <c r="G8112" s="729"/>
    </row>
    <row r="8113">
      <c r="A8113" s="154" t="s">
        <v>1035</v>
      </c>
      <c r="B8113" s="18" t="s">
        <v>21610</v>
      </c>
      <c r="C8113" s="154" t="s">
        <v>31095</v>
      </c>
      <c r="D8113" s="704" t="s">
        <v>31096</v>
      </c>
      <c r="E8113" s="704"/>
      <c r="F8113" s="704" t="s">
        <v>31047</v>
      </c>
      <c r="G8113" s="704"/>
    </row>
    <row r="8114">
      <c r="A8114" s="154" t="s">
        <v>1035</v>
      </c>
      <c r="B8114" s="18" t="s">
        <v>21610</v>
      </c>
      <c r="C8114" s="154" t="s">
        <v>31097</v>
      </c>
      <c r="D8114" s="704" t="s">
        <v>31098</v>
      </c>
      <c r="E8114" s="704"/>
      <c r="F8114" s="704" t="s">
        <v>31094</v>
      </c>
      <c r="G8114" s="704"/>
    </row>
    <row r="8115">
      <c r="A8115" s="154" t="s">
        <v>234</v>
      </c>
      <c r="B8115" s="18" t="s">
        <v>1115</v>
      </c>
      <c r="C8115" s="154" t="s">
        <v>31099</v>
      </c>
      <c r="D8115" s="704" t="s">
        <v>31100</v>
      </c>
      <c r="E8115" s="704"/>
      <c r="F8115" s="704" t="s">
        <v>31047</v>
      </c>
      <c r="G8115" s="704"/>
    </row>
    <row r="8116">
      <c r="A8116" s="154" t="s">
        <v>234</v>
      </c>
      <c r="B8116" s="18" t="s">
        <v>31101</v>
      </c>
      <c r="C8116" s="704"/>
      <c r="D8116" s="704" t="s">
        <v>31102</v>
      </c>
      <c r="E8116" s="704"/>
      <c r="F8116" s="704" t="s">
        <v>31047</v>
      </c>
      <c r="G8116" s="704"/>
    </row>
    <row r="8117">
      <c r="A8117" s="1" t="s">
        <v>31103</v>
      </c>
    </row>
    <row r="8118">
      <c r="A8118" s="154" t="s">
        <v>4788</v>
      </c>
      <c r="B8118" s="18" t="s">
        <v>7260</v>
      </c>
      <c r="C8118" s="704" t="s">
        <v>7255</v>
      </c>
      <c r="D8118" s="704" t="s">
        <v>31104</v>
      </c>
      <c r="E8118" s="704" t="s">
        <v>26337</v>
      </c>
      <c r="F8118" s="704" t="s">
        <v>31105</v>
      </c>
      <c r="G8118" s="704"/>
    </row>
    <row r="8119">
      <c r="A8119" s="154" t="s">
        <v>4788</v>
      </c>
      <c r="B8119" s="18" t="s">
        <v>7260</v>
      </c>
      <c r="C8119" s="704" t="s">
        <v>7255</v>
      </c>
      <c r="D8119" s="704" t="s">
        <v>31106</v>
      </c>
      <c r="E8119" s="704" t="s">
        <v>26337</v>
      </c>
      <c r="F8119" s="704" t="s">
        <v>31105</v>
      </c>
      <c r="G8119" s="704"/>
    </row>
    <row r="8120">
      <c r="A8120" s="154" t="s">
        <v>4788</v>
      </c>
      <c r="B8120" s="18" t="s">
        <v>7260</v>
      </c>
      <c r="C8120" s="704" t="s">
        <v>7255</v>
      </c>
      <c r="D8120" s="704" t="s">
        <v>31107</v>
      </c>
      <c r="E8120" s="704" t="s">
        <v>26337</v>
      </c>
      <c r="F8120" s="704" t="s">
        <v>31108</v>
      </c>
      <c r="G8120" s="704"/>
    </row>
    <row r="8121">
      <c r="A8121" s="154" t="s">
        <v>4788</v>
      </c>
      <c r="B8121" s="18" t="s">
        <v>7260</v>
      </c>
      <c r="C8121" s="704" t="s">
        <v>7255</v>
      </c>
      <c r="D8121" s="704" t="s">
        <v>31109</v>
      </c>
      <c r="E8121" s="704" t="s">
        <v>26337</v>
      </c>
      <c r="F8121" s="704" t="s">
        <v>31105</v>
      </c>
      <c r="G8121" s="704"/>
    </row>
    <row r="8122">
      <c r="A8122" s="154" t="s">
        <v>4788</v>
      </c>
      <c r="B8122" s="18" t="s">
        <v>7260</v>
      </c>
      <c r="C8122" s="704" t="s">
        <v>7255</v>
      </c>
      <c r="D8122" s="704" t="s">
        <v>31110</v>
      </c>
      <c r="E8122" s="704" t="s">
        <v>26337</v>
      </c>
      <c r="F8122" s="704" t="s">
        <v>31111</v>
      </c>
      <c r="G8122" s="704"/>
    </row>
    <row r="8123">
      <c r="A8123" s="154" t="s">
        <v>4788</v>
      </c>
      <c r="B8123" s="18" t="s">
        <v>7260</v>
      </c>
      <c r="C8123" s="704" t="s">
        <v>7255</v>
      </c>
      <c r="D8123" s="704" t="s">
        <v>31112</v>
      </c>
      <c r="E8123" s="704" t="s">
        <v>4362</v>
      </c>
      <c r="F8123" s="704" t="s">
        <v>31105</v>
      </c>
      <c r="G8123" s="704"/>
    </row>
    <row r="8124">
      <c r="A8124" s="154" t="s">
        <v>4788</v>
      </c>
      <c r="B8124" s="18" t="s">
        <v>7260</v>
      </c>
      <c r="C8124" s="704" t="s">
        <v>7255</v>
      </c>
      <c r="D8124" s="704" t="s">
        <v>31113</v>
      </c>
      <c r="E8124" s="704" t="s">
        <v>4362</v>
      </c>
      <c r="F8124" s="704" t="s">
        <v>31105</v>
      </c>
      <c r="G8124" s="704"/>
    </row>
    <row r="8125">
      <c r="A8125" s="154" t="s">
        <v>4788</v>
      </c>
      <c r="B8125" s="18" t="s">
        <v>7260</v>
      </c>
      <c r="C8125" s="704" t="s">
        <v>7255</v>
      </c>
      <c r="D8125" s="704" t="s">
        <v>31114</v>
      </c>
      <c r="E8125" s="704" t="s">
        <v>4362</v>
      </c>
      <c r="F8125" s="704" t="s">
        <v>31105</v>
      </c>
      <c r="G8125" s="704"/>
    </row>
    <row r="8126">
      <c r="A8126" s="154" t="s">
        <v>4788</v>
      </c>
      <c r="B8126" s="18" t="s">
        <v>7260</v>
      </c>
      <c r="C8126" s="704" t="s">
        <v>7255</v>
      </c>
      <c r="D8126" s="704" t="s">
        <v>31115</v>
      </c>
      <c r="E8126" s="704" t="s">
        <v>4362</v>
      </c>
      <c r="F8126" s="704" t="s">
        <v>31105</v>
      </c>
      <c r="G8126" s="704"/>
    </row>
    <row r="8127">
      <c r="A8127" s="154" t="s">
        <v>4788</v>
      </c>
      <c r="B8127" s="18" t="s">
        <v>7260</v>
      </c>
      <c r="C8127" s="704" t="s">
        <v>7255</v>
      </c>
      <c r="D8127" s="704" t="s">
        <v>27459</v>
      </c>
      <c r="E8127" s="704" t="s">
        <v>4362</v>
      </c>
      <c r="F8127" s="704" t="s">
        <v>31105</v>
      </c>
      <c r="G8127" s="704"/>
    </row>
    <row r="8128">
      <c r="A8128" s="154" t="s">
        <v>4788</v>
      </c>
      <c r="B8128" s="18" t="s">
        <v>7260</v>
      </c>
      <c r="C8128" s="704" t="s">
        <v>7255</v>
      </c>
      <c r="D8128" s="704" t="s">
        <v>31116</v>
      </c>
      <c r="E8128" s="704" t="s">
        <v>4362</v>
      </c>
      <c r="F8128" s="704" t="s">
        <v>31105</v>
      </c>
      <c r="G8128" s="704"/>
    </row>
    <row r="8129">
      <c r="A8129" s="154" t="s">
        <v>316</v>
      </c>
      <c r="B8129" s="18" t="s">
        <v>31117</v>
      </c>
      <c r="C8129" s="704" t="s">
        <v>31118</v>
      </c>
      <c r="D8129" s="704" t="s">
        <v>31119</v>
      </c>
      <c r="E8129" s="704"/>
      <c r="F8129" s="704" t="s">
        <v>25373</v>
      </c>
      <c r="G8129" s="704"/>
    </row>
    <row r="8130">
      <c r="A8130" s="154" t="s">
        <v>326</v>
      </c>
      <c r="B8130" s="18" t="s">
        <v>1545</v>
      </c>
      <c r="C8130" s="704" t="s">
        <v>29914</v>
      </c>
      <c r="D8130" s="704" t="s">
        <v>31120</v>
      </c>
      <c r="E8130" s="704" t="s">
        <v>31121</v>
      </c>
      <c r="F8130" s="704" t="s">
        <v>31122</v>
      </c>
      <c r="G8130" s="704"/>
    </row>
    <row r="8131">
      <c r="A8131" s="154" t="s">
        <v>326</v>
      </c>
      <c r="B8131" s="18" t="s">
        <v>1545</v>
      </c>
      <c r="C8131" s="704" t="s">
        <v>29914</v>
      </c>
      <c r="D8131" s="704" t="s">
        <v>31123</v>
      </c>
      <c r="E8131" s="704" t="s">
        <v>13108</v>
      </c>
      <c r="F8131" s="704" t="s">
        <v>31124</v>
      </c>
      <c r="G8131" s="704"/>
    </row>
    <row r="8132">
      <c r="A8132" s="154" t="s">
        <v>326</v>
      </c>
      <c r="B8132" s="18" t="s">
        <v>1545</v>
      </c>
      <c r="C8132" s="704" t="s">
        <v>31125</v>
      </c>
      <c r="D8132" s="704" t="s">
        <v>31126</v>
      </c>
      <c r="E8132" s="704" t="s">
        <v>19246</v>
      </c>
      <c r="F8132" s="704" t="s">
        <v>31127</v>
      </c>
      <c r="G8132" s="704"/>
    </row>
    <row r="8133">
      <c r="A8133" s="154" t="s">
        <v>230</v>
      </c>
      <c r="B8133" s="18" t="s">
        <v>2597</v>
      </c>
      <c r="C8133" s="704" t="s">
        <v>2598</v>
      </c>
      <c r="D8133" s="704" t="s">
        <v>31128</v>
      </c>
      <c r="E8133" s="704"/>
      <c r="F8133" s="704" t="s">
        <v>25373</v>
      </c>
      <c r="G8133" s="704"/>
    </row>
    <row r="8134">
      <c r="A8134" s="154" t="s">
        <v>6787</v>
      </c>
      <c r="B8134" s="18" t="s">
        <v>31129</v>
      </c>
      <c r="C8134" s="704"/>
      <c r="D8134" s="704" t="s">
        <v>31130</v>
      </c>
      <c r="E8134" s="704" t="s">
        <v>31131</v>
      </c>
      <c r="F8134" s="704" t="s">
        <v>31132</v>
      </c>
      <c r="G8134" s="704"/>
    </row>
    <row r="8135">
      <c r="A8135" s="154" t="s">
        <v>687</v>
      </c>
      <c r="B8135" s="18" t="s">
        <v>31133</v>
      </c>
      <c r="C8135" s="704"/>
      <c r="D8135" s="704" t="s">
        <v>31134</v>
      </c>
      <c r="E8135" s="704"/>
      <c r="F8135" s="704" t="s">
        <v>31105</v>
      </c>
      <c r="G8135" s="704"/>
    </row>
    <row r="8136">
      <c r="A8136" s="154" t="s">
        <v>687</v>
      </c>
      <c r="B8136" s="18" t="s">
        <v>1638</v>
      </c>
      <c r="C8136" s="704" t="s">
        <v>31135</v>
      </c>
      <c r="D8136" s="704" t="s">
        <v>31136</v>
      </c>
      <c r="E8136" s="704"/>
      <c r="F8136" s="704" t="s">
        <v>31137</v>
      </c>
      <c r="G8136" s="704"/>
    </row>
    <row r="8137">
      <c r="A8137" s="154" t="s">
        <v>248</v>
      </c>
      <c r="B8137" s="31" t="s">
        <v>249</v>
      </c>
      <c r="C8137" s="154" t="s">
        <v>4913</v>
      </c>
      <c r="D8137" s="743" t="s">
        <v>276</v>
      </c>
      <c r="E8137" s="744"/>
      <c r="F8137" s="704" t="s">
        <v>31138</v>
      </c>
      <c r="G8137" s="704"/>
    </row>
    <row r="8138">
      <c r="A8138" s="154" t="s">
        <v>4808</v>
      </c>
      <c r="B8138" s="18" t="s">
        <v>27882</v>
      </c>
      <c r="C8138" s="704" t="s">
        <v>31139</v>
      </c>
      <c r="D8138" s="704" t="s">
        <v>31140</v>
      </c>
      <c r="E8138" s="704"/>
      <c r="F8138" s="704" t="s">
        <v>31124</v>
      </c>
      <c r="G8138" s="704"/>
    </row>
    <row r="8139">
      <c r="A8139" s="154" t="s">
        <v>8275</v>
      </c>
      <c r="B8139" s="18" t="s">
        <v>31141</v>
      </c>
      <c r="C8139" s="704"/>
      <c r="D8139" s="704"/>
      <c r="E8139" s="704" t="s">
        <v>7327</v>
      </c>
      <c r="F8139" s="704" t="s">
        <v>31142</v>
      </c>
      <c r="G8139" s="704"/>
    </row>
    <row r="8140">
      <c r="A8140" s="712" t="s">
        <v>388</v>
      </c>
      <c r="B8140" s="189" t="s">
        <v>5355</v>
      </c>
      <c r="C8140" s="729" t="s">
        <v>31143</v>
      </c>
      <c r="D8140" s="729" t="s">
        <v>31144</v>
      </c>
      <c r="E8140" s="745"/>
      <c r="F8140" s="729" t="s">
        <v>31145</v>
      </c>
      <c r="G8140" s="704"/>
    </row>
    <row r="8141">
      <c r="A8141" s="154" t="s">
        <v>388</v>
      </c>
      <c r="B8141" s="18" t="s">
        <v>1347</v>
      </c>
      <c r="C8141" s="704" t="s">
        <v>10073</v>
      </c>
      <c r="D8141" s="704" t="s">
        <v>31146</v>
      </c>
      <c r="E8141" s="704"/>
      <c r="F8141" s="704" t="s">
        <v>31147</v>
      </c>
      <c r="G8141" s="704"/>
    </row>
    <row r="8142">
      <c r="A8142" s="154" t="s">
        <v>388</v>
      </c>
      <c r="B8142" s="18" t="s">
        <v>1347</v>
      </c>
      <c r="C8142" s="704" t="s">
        <v>4693</v>
      </c>
      <c r="D8142" s="704" t="s">
        <v>31148</v>
      </c>
      <c r="E8142" s="704"/>
      <c r="F8142" s="704" t="s">
        <v>31149</v>
      </c>
      <c r="G8142" s="704"/>
    </row>
    <row r="8143">
      <c r="A8143" s="154" t="s">
        <v>388</v>
      </c>
      <c r="B8143" s="18" t="s">
        <v>1347</v>
      </c>
      <c r="C8143" s="704" t="s">
        <v>7472</v>
      </c>
      <c r="D8143" s="704" t="s">
        <v>31150</v>
      </c>
      <c r="E8143" s="704"/>
      <c r="F8143" s="704" t="s">
        <v>31151</v>
      </c>
      <c r="G8143" s="704"/>
    </row>
    <row r="8144">
      <c r="A8144" s="154" t="s">
        <v>388</v>
      </c>
      <c r="B8144" s="18" t="s">
        <v>1347</v>
      </c>
      <c r="C8144" s="704" t="s">
        <v>4815</v>
      </c>
      <c r="D8144" s="704" t="s">
        <v>31152</v>
      </c>
      <c r="E8144" s="704"/>
      <c r="F8144" s="704" t="s">
        <v>31153</v>
      </c>
      <c r="G8144" s="704"/>
    </row>
    <row r="8145">
      <c r="A8145" s="154" t="s">
        <v>388</v>
      </c>
      <c r="B8145" s="18" t="s">
        <v>1347</v>
      </c>
      <c r="C8145" s="704" t="s">
        <v>19089</v>
      </c>
      <c r="D8145" s="704" t="s">
        <v>31154</v>
      </c>
      <c r="E8145" s="704"/>
      <c r="F8145" s="704" t="s">
        <v>31155</v>
      </c>
      <c r="G8145" s="704"/>
    </row>
    <row r="8146">
      <c r="A8146" s="154" t="s">
        <v>388</v>
      </c>
      <c r="B8146" s="18" t="s">
        <v>1347</v>
      </c>
      <c r="C8146" s="704" t="s">
        <v>14264</v>
      </c>
      <c r="D8146" s="704" t="s">
        <v>31156</v>
      </c>
      <c r="E8146" s="704"/>
      <c r="F8146" s="704" t="s">
        <v>31157</v>
      </c>
      <c r="G8146" s="704"/>
    </row>
    <row r="8147">
      <c r="A8147" s="154" t="s">
        <v>388</v>
      </c>
      <c r="B8147" s="18" t="s">
        <v>1347</v>
      </c>
      <c r="C8147" s="704" t="s">
        <v>7475</v>
      </c>
      <c r="D8147" s="704" t="s">
        <v>31158</v>
      </c>
      <c r="E8147" s="704"/>
      <c r="F8147" s="704" t="s">
        <v>31159</v>
      </c>
      <c r="G8147" s="704"/>
    </row>
    <row r="8148">
      <c r="A8148" s="712" t="s">
        <v>388</v>
      </c>
      <c r="B8148" s="189" t="s">
        <v>1006</v>
      </c>
      <c r="C8148" s="704" t="s">
        <v>2091</v>
      </c>
      <c r="D8148" s="742" t="s">
        <v>31160</v>
      </c>
      <c r="E8148" s="746"/>
      <c r="F8148" s="742" t="s">
        <v>31161</v>
      </c>
      <c r="G8148" s="746"/>
    </row>
    <row r="8149">
      <c r="A8149" s="154" t="s">
        <v>388</v>
      </c>
      <c r="B8149" s="18" t="s">
        <v>1006</v>
      </c>
      <c r="C8149" s="704" t="s">
        <v>2091</v>
      </c>
      <c r="D8149" s="704" t="s">
        <v>31162</v>
      </c>
      <c r="E8149" s="704" t="s">
        <v>31163</v>
      </c>
      <c r="F8149" s="704" t="s">
        <v>31161</v>
      </c>
      <c r="G8149" s="704"/>
    </row>
    <row r="8150">
      <c r="A8150" s="154" t="s">
        <v>388</v>
      </c>
      <c r="B8150" s="18" t="s">
        <v>1006</v>
      </c>
      <c r="C8150" s="704" t="s">
        <v>1354</v>
      </c>
      <c r="D8150" s="704" t="s">
        <v>31164</v>
      </c>
      <c r="E8150" s="704"/>
      <c r="F8150" s="704" t="s">
        <v>31165</v>
      </c>
      <c r="G8150" s="704"/>
    </row>
    <row r="8151">
      <c r="A8151" s="154" t="s">
        <v>388</v>
      </c>
      <c r="B8151" s="18" t="s">
        <v>1006</v>
      </c>
      <c r="C8151" s="704" t="s">
        <v>2101</v>
      </c>
      <c r="D8151" s="704" t="s">
        <v>31166</v>
      </c>
      <c r="E8151" s="704"/>
      <c r="F8151" s="704" t="s">
        <v>31167</v>
      </c>
      <c r="G8151" s="704"/>
    </row>
    <row r="8152">
      <c r="A8152" s="154" t="s">
        <v>388</v>
      </c>
      <c r="B8152" s="18" t="s">
        <v>1006</v>
      </c>
      <c r="C8152" s="704" t="s">
        <v>2779</v>
      </c>
      <c r="D8152" s="704" t="s">
        <v>2837</v>
      </c>
      <c r="E8152" s="704"/>
      <c r="F8152" s="704" t="s">
        <v>31168</v>
      </c>
      <c r="G8152" s="704"/>
    </row>
    <row r="8153">
      <c r="A8153" s="154" t="s">
        <v>388</v>
      </c>
      <c r="B8153" s="18" t="s">
        <v>1006</v>
      </c>
      <c r="C8153" s="704" t="s">
        <v>1354</v>
      </c>
      <c r="D8153" s="704" t="s">
        <v>31169</v>
      </c>
      <c r="E8153" s="704"/>
      <c r="F8153" s="704" t="s">
        <v>31170</v>
      </c>
      <c r="G8153" s="704"/>
    </row>
    <row r="8154">
      <c r="A8154" s="154" t="s">
        <v>388</v>
      </c>
      <c r="B8154" s="18" t="s">
        <v>1010</v>
      </c>
      <c r="C8154" s="704" t="s">
        <v>21400</v>
      </c>
      <c r="D8154" s="704" t="s">
        <v>31171</v>
      </c>
      <c r="E8154" s="704"/>
      <c r="F8154" s="704" t="s">
        <v>31172</v>
      </c>
      <c r="G8154" s="704"/>
    </row>
    <row r="8155">
      <c r="A8155" s="154" t="s">
        <v>388</v>
      </c>
      <c r="B8155" s="18" t="s">
        <v>1010</v>
      </c>
      <c r="C8155" s="704" t="s">
        <v>7518</v>
      </c>
      <c r="D8155" s="704" t="s">
        <v>1651</v>
      </c>
      <c r="E8155" s="704"/>
      <c r="F8155" s="704" t="s">
        <v>31172</v>
      </c>
      <c r="G8155" s="704"/>
    </row>
    <row r="8156">
      <c r="A8156" s="154" t="s">
        <v>388</v>
      </c>
      <c r="B8156" s="18" t="s">
        <v>1010</v>
      </c>
      <c r="C8156" s="704" t="s">
        <v>2151</v>
      </c>
      <c r="D8156" s="704" t="s">
        <v>2152</v>
      </c>
      <c r="E8156" s="704"/>
      <c r="F8156" s="704" t="s">
        <v>31172</v>
      </c>
      <c r="G8156" s="704"/>
    </row>
    <row r="8157">
      <c r="A8157" s="154" t="s">
        <v>388</v>
      </c>
      <c r="B8157" s="18" t="s">
        <v>1010</v>
      </c>
      <c r="C8157" s="704" t="s">
        <v>2153</v>
      </c>
      <c r="D8157" s="704" t="s">
        <v>10815</v>
      </c>
      <c r="E8157" s="704"/>
      <c r="F8157" s="704" t="s">
        <v>31173</v>
      </c>
      <c r="G8157" s="704"/>
    </row>
    <row r="8158">
      <c r="A8158" s="154" t="s">
        <v>388</v>
      </c>
      <c r="B8158" s="18" t="s">
        <v>1010</v>
      </c>
      <c r="C8158" s="704" t="s">
        <v>2164</v>
      </c>
      <c r="D8158" s="704" t="s">
        <v>18703</v>
      </c>
      <c r="E8158" s="704"/>
      <c r="F8158" s="704" t="s">
        <v>31174</v>
      </c>
      <c r="G8158" s="704"/>
    </row>
    <row r="8159">
      <c r="A8159" s="154" t="s">
        <v>388</v>
      </c>
      <c r="B8159" s="18" t="s">
        <v>1010</v>
      </c>
      <c r="C8159" s="704" t="s">
        <v>7208</v>
      </c>
      <c r="D8159" s="704" t="s">
        <v>31175</v>
      </c>
      <c r="E8159" s="704"/>
      <c r="F8159" s="704" t="s">
        <v>31149</v>
      </c>
      <c r="G8159" s="704"/>
    </row>
    <row r="8160">
      <c r="A8160" s="154" t="s">
        <v>388</v>
      </c>
      <c r="B8160" s="18" t="s">
        <v>1010</v>
      </c>
      <c r="C8160" s="704" t="s">
        <v>11838</v>
      </c>
      <c r="D8160" s="704" t="s">
        <v>11839</v>
      </c>
      <c r="E8160" s="704"/>
      <c r="F8160" s="704" t="s">
        <v>31149</v>
      </c>
      <c r="G8160" s="704"/>
    </row>
    <row r="8161">
      <c r="A8161" s="154" t="s">
        <v>388</v>
      </c>
      <c r="B8161" s="18" t="s">
        <v>1010</v>
      </c>
      <c r="C8161" s="704" t="s">
        <v>2170</v>
      </c>
      <c r="D8161" s="704" t="s">
        <v>31176</v>
      </c>
      <c r="E8161" s="704"/>
      <c r="F8161" s="704" t="s">
        <v>31177</v>
      </c>
      <c r="G8161" s="704"/>
    </row>
    <row r="8162">
      <c r="A8162" s="154" t="s">
        <v>388</v>
      </c>
      <c r="B8162" s="18" t="s">
        <v>1010</v>
      </c>
      <c r="C8162" s="704" t="s">
        <v>2170</v>
      </c>
      <c r="D8162" s="704" t="s">
        <v>31178</v>
      </c>
      <c r="E8162" s="704"/>
      <c r="F8162" s="704" t="s">
        <v>31172</v>
      </c>
      <c r="G8162" s="704"/>
    </row>
    <row r="8163">
      <c r="A8163" s="154" t="s">
        <v>388</v>
      </c>
      <c r="B8163" s="18" t="s">
        <v>1010</v>
      </c>
      <c r="C8163" s="704" t="s">
        <v>2180</v>
      </c>
      <c r="D8163" s="704" t="s">
        <v>2181</v>
      </c>
      <c r="E8163" s="704" t="s">
        <v>232</v>
      </c>
      <c r="F8163" s="704" t="s">
        <v>31179</v>
      </c>
      <c r="G8163" s="704"/>
    </row>
    <row r="8164">
      <c r="A8164" s="154" t="s">
        <v>388</v>
      </c>
      <c r="B8164" s="18" t="s">
        <v>1010</v>
      </c>
      <c r="C8164" s="704" t="s">
        <v>10649</v>
      </c>
      <c r="D8164" s="704" t="s">
        <v>20230</v>
      </c>
      <c r="E8164" s="704" t="s">
        <v>4695</v>
      </c>
      <c r="F8164" s="704" t="s">
        <v>31180</v>
      </c>
      <c r="G8164" s="704"/>
    </row>
    <row r="8165">
      <c r="A8165" s="154" t="s">
        <v>388</v>
      </c>
      <c r="B8165" s="18" t="s">
        <v>1010</v>
      </c>
      <c r="C8165" s="704" t="s">
        <v>31181</v>
      </c>
      <c r="D8165" s="704" t="s">
        <v>31182</v>
      </c>
      <c r="E8165" s="704"/>
      <c r="F8165" s="704" t="s">
        <v>31138</v>
      </c>
      <c r="G8165" s="704"/>
    </row>
    <row r="8166">
      <c r="A8166" s="154" t="s">
        <v>388</v>
      </c>
      <c r="B8166" s="18" t="s">
        <v>1010</v>
      </c>
      <c r="C8166" s="704" t="s">
        <v>31183</v>
      </c>
      <c r="D8166" s="704" t="s">
        <v>31184</v>
      </c>
      <c r="E8166" s="704" t="s">
        <v>4695</v>
      </c>
      <c r="F8166" s="704" t="s">
        <v>31172</v>
      </c>
      <c r="G8166" s="704"/>
    </row>
    <row r="8167">
      <c r="A8167" s="154" t="s">
        <v>388</v>
      </c>
      <c r="B8167" s="18" t="s">
        <v>1010</v>
      </c>
      <c r="C8167" s="704" t="s">
        <v>31185</v>
      </c>
      <c r="D8167" s="704" t="s">
        <v>31186</v>
      </c>
      <c r="E8167" s="704"/>
      <c r="F8167" s="704" t="s">
        <v>31149</v>
      </c>
      <c r="G8167" s="704"/>
    </row>
    <row r="8168">
      <c r="A8168" s="154" t="s">
        <v>388</v>
      </c>
      <c r="B8168" s="18" t="s">
        <v>1010</v>
      </c>
      <c r="C8168" s="704" t="s">
        <v>19530</v>
      </c>
      <c r="D8168" s="704" t="s">
        <v>31187</v>
      </c>
      <c r="E8168" s="704" t="s">
        <v>4695</v>
      </c>
      <c r="F8168" s="704" t="s">
        <v>31188</v>
      </c>
      <c r="G8168" s="704"/>
    </row>
    <row r="8169">
      <c r="A8169" s="154" t="s">
        <v>388</v>
      </c>
      <c r="B8169" s="18" t="s">
        <v>1010</v>
      </c>
      <c r="C8169" s="704" t="s">
        <v>10820</v>
      </c>
      <c r="D8169" s="704" t="s">
        <v>10821</v>
      </c>
      <c r="E8169" s="704"/>
      <c r="F8169" s="704" t="s">
        <v>31189</v>
      </c>
      <c r="G8169" s="704"/>
    </row>
    <row r="8170">
      <c r="A8170" s="154" t="s">
        <v>388</v>
      </c>
      <c r="B8170" s="18" t="s">
        <v>1010</v>
      </c>
      <c r="C8170" s="704" t="s">
        <v>31190</v>
      </c>
      <c r="D8170" s="704" t="s">
        <v>31191</v>
      </c>
      <c r="E8170" s="704"/>
      <c r="F8170" s="704" t="s">
        <v>31192</v>
      </c>
      <c r="G8170" s="704"/>
    </row>
    <row r="8171">
      <c r="A8171" s="154" t="s">
        <v>388</v>
      </c>
      <c r="B8171" s="18" t="s">
        <v>1010</v>
      </c>
      <c r="C8171" s="704" t="s">
        <v>31190</v>
      </c>
      <c r="D8171" s="704" t="s">
        <v>31193</v>
      </c>
      <c r="E8171" s="704"/>
      <c r="F8171" s="704" t="s">
        <v>31192</v>
      </c>
      <c r="G8171" s="704"/>
    </row>
    <row r="8172">
      <c r="A8172" s="154" t="s">
        <v>388</v>
      </c>
      <c r="B8172" s="18" t="s">
        <v>1392</v>
      </c>
      <c r="C8172" s="704" t="s">
        <v>2091</v>
      </c>
      <c r="D8172" s="704" t="s">
        <v>26478</v>
      </c>
      <c r="E8172" s="704" t="s">
        <v>232</v>
      </c>
      <c r="F8172" s="704" t="s">
        <v>31122</v>
      </c>
      <c r="G8172" s="704"/>
    </row>
    <row r="8173">
      <c r="A8173" s="154" t="s">
        <v>388</v>
      </c>
      <c r="B8173" s="18" t="s">
        <v>1392</v>
      </c>
      <c r="C8173" s="704" t="s">
        <v>2091</v>
      </c>
      <c r="D8173" s="704" t="s">
        <v>31194</v>
      </c>
      <c r="E8173" s="704" t="s">
        <v>31195</v>
      </c>
      <c r="F8173" s="704" t="s">
        <v>31153</v>
      </c>
      <c r="G8173" s="704"/>
    </row>
    <row r="8174">
      <c r="A8174" s="154" t="s">
        <v>388</v>
      </c>
      <c r="B8174" s="18" t="s">
        <v>1392</v>
      </c>
      <c r="C8174" s="704" t="s">
        <v>12490</v>
      </c>
      <c r="D8174" s="704" t="s">
        <v>10276</v>
      </c>
      <c r="E8174" s="704"/>
      <c r="F8174" s="704" t="s">
        <v>31153</v>
      </c>
      <c r="G8174" s="704"/>
    </row>
    <row r="8175">
      <c r="A8175" s="154" t="s">
        <v>388</v>
      </c>
      <c r="B8175" s="18" t="s">
        <v>1392</v>
      </c>
      <c r="C8175" s="704" t="s">
        <v>2106</v>
      </c>
      <c r="D8175" s="704" t="s">
        <v>31196</v>
      </c>
      <c r="E8175" s="704"/>
      <c r="F8175" s="704" t="s">
        <v>31122</v>
      </c>
      <c r="G8175" s="704"/>
    </row>
    <row r="8176">
      <c r="A8176" s="154" t="s">
        <v>1016</v>
      </c>
      <c r="B8176" s="18" t="s">
        <v>5628</v>
      </c>
      <c r="C8176" s="704" t="s">
        <v>5849</v>
      </c>
      <c r="D8176" s="704" t="s">
        <v>5862</v>
      </c>
      <c r="E8176" s="704"/>
      <c r="F8176" s="704" t="s">
        <v>31147</v>
      </c>
      <c r="G8176" s="704"/>
    </row>
    <row r="8177">
      <c r="A8177" s="154" t="s">
        <v>4677</v>
      </c>
      <c r="B8177" s="18" t="s">
        <v>27880</v>
      </c>
      <c r="C8177" s="704" t="s">
        <v>31197</v>
      </c>
      <c r="D8177" s="704" t="s">
        <v>31198</v>
      </c>
      <c r="E8177" s="704"/>
      <c r="F8177" s="704" t="s">
        <v>31199</v>
      </c>
      <c r="G8177" s="704"/>
    </row>
    <row r="8178">
      <c r="A8178" s="154" t="s">
        <v>234</v>
      </c>
      <c r="B8178" s="18" t="s">
        <v>31200</v>
      </c>
      <c r="C8178" s="704" t="s">
        <v>31201</v>
      </c>
      <c r="D8178" s="704" t="s">
        <v>31202</v>
      </c>
      <c r="E8178" s="704"/>
      <c r="F8178" s="704" t="s">
        <v>31203</v>
      </c>
      <c r="G8178" s="704"/>
    </row>
    <row r="8179">
      <c r="A8179" s="154" t="s">
        <v>234</v>
      </c>
      <c r="B8179" s="18" t="s">
        <v>31200</v>
      </c>
      <c r="C8179" s="704" t="s">
        <v>31204</v>
      </c>
      <c r="D8179" s="704" t="s">
        <v>31205</v>
      </c>
      <c r="E8179" s="704"/>
      <c r="F8179" s="704" t="s">
        <v>31203</v>
      </c>
      <c r="G8179" s="704"/>
    </row>
    <row r="8180">
      <c r="A8180" s="154" t="s">
        <v>234</v>
      </c>
      <c r="B8180" s="18" t="s">
        <v>31200</v>
      </c>
      <c r="C8180" s="704" t="s">
        <v>31204</v>
      </c>
      <c r="D8180" s="704" t="s">
        <v>31206</v>
      </c>
      <c r="E8180" s="704"/>
      <c r="F8180" s="704" t="s">
        <v>31207</v>
      </c>
      <c r="G8180" s="704"/>
    </row>
    <row r="8181">
      <c r="A8181" s="154" t="s">
        <v>234</v>
      </c>
      <c r="B8181" s="18" t="s">
        <v>31200</v>
      </c>
      <c r="C8181" s="704" t="s">
        <v>31208</v>
      </c>
      <c r="D8181" s="704" t="s">
        <v>31209</v>
      </c>
      <c r="E8181" s="704"/>
      <c r="F8181" s="704" t="s">
        <v>31188</v>
      </c>
      <c r="G8181" s="704"/>
    </row>
    <row r="8182">
      <c r="A8182" s="154" t="s">
        <v>234</v>
      </c>
      <c r="B8182" s="18" t="s">
        <v>31200</v>
      </c>
      <c r="C8182" s="704" t="s">
        <v>31208</v>
      </c>
      <c r="D8182" s="704" t="s">
        <v>31210</v>
      </c>
      <c r="E8182" s="704"/>
      <c r="F8182" s="704" t="s">
        <v>31203</v>
      </c>
      <c r="G8182" s="704"/>
    </row>
    <row r="8183">
      <c r="A8183" s="154" t="s">
        <v>234</v>
      </c>
      <c r="B8183" s="18" t="s">
        <v>31200</v>
      </c>
      <c r="C8183" s="704" t="s">
        <v>31211</v>
      </c>
      <c r="D8183" s="704" t="s">
        <v>31212</v>
      </c>
      <c r="E8183" s="704"/>
      <c r="F8183" s="704" t="s">
        <v>31203</v>
      </c>
      <c r="G8183" s="704"/>
    </row>
    <row r="8184">
      <c r="A8184" s="67" t="s">
        <v>366</v>
      </c>
    </row>
    <row r="8185">
      <c r="A8185" s="154" t="s">
        <v>4788</v>
      </c>
      <c r="B8185" s="18" t="s">
        <v>368</v>
      </c>
      <c r="C8185" s="704"/>
      <c r="D8185" s="704" t="s">
        <v>31213</v>
      </c>
      <c r="E8185" s="704"/>
      <c r="F8185" s="704" t="s">
        <v>31214</v>
      </c>
      <c r="G8185" s="704"/>
    </row>
    <row r="8186">
      <c r="A8186" s="154" t="s">
        <v>4788</v>
      </c>
      <c r="B8186" s="18" t="s">
        <v>368</v>
      </c>
      <c r="C8186" s="704"/>
      <c r="D8186" s="704" t="s">
        <v>720</v>
      </c>
      <c r="E8186" s="704"/>
      <c r="F8186" s="704" t="s">
        <v>31122</v>
      </c>
      <c r="G8186" s="704"/>
    </row>
    <row r="8187">
      <c r="A8187" s="154" t="s">
        <v>326</v>
      </c>
      <c r="B8187" s="18" t="s">
        <v>658</v>
      </c>
      <c r="C8187" s="704"/>
      <c r="D8187" s="704"/>
      <c r="E8187" s="704" t="s">
        <v>14031</v>
      </c>
      <c r="F8187" s="704" t="s">
        <v>31177</v>
      </c>
      <c r="G8187" s="704"/>
    </row>
    <row r="8188">
      <c r="A8188" s="154" t="s">
        <v>326</v>
      </c>
      <c r="B8188" s="18" t="s">
        <v>658</v>
      </c>
      <c r="C8188" s="704"/>
      <c r="D8188" s="704"/>
      <c r="E8188" s="704"/>
      <c r="F8188" s="704" t="s">
        <v>31172</v>
      </c>
      <c r="G8188" s="704"/>
    </row>
    <row r="8189">
      <c r="A8189" s="154" t="s">
        <v>687</v>
      </c>
      <c r="B8189" s="18" t="s">
        <v>1293</v>
      </c>
      <c r="C8189" s="704"/>
      <c r="D8189" s="704"/>
      <c r="E8189" s="704"/>
      <c r="F8189" s="704"/>
      <c r="G8189" s="704"/>
    </row>
    <row r="8190">
      <c r="A8190" s="154" t="s">
        <v>388</v>
      </c>
      <c r="B8190" s="18" t="s">
        <v>1010</v>
      </c>
      <c r="C8190" s="704"/>
      <c r="D8190" s="704"/>
      <c r="E8190" s="704"/>
      <c r="F8190" s="704" t="s">
        <v>31161</v>
      </c>
      <c r="G8190" s="704"/>
    </row>
    <row r="8191">
      <c r="A8191" s="154" t="s">
        <v>388</v>
      </c>
      <c r="B8191" s="18" t="s">
        <v>1010</v>
      </c>
      <c r="C8191" s="704"/>
      <c r="D8191" s="704"/>
      <c r="E8191" s="704"/>
      <c r="F8191" s="704" t="s">
        <v>31215</v>
      </c>
      <c r="G8191" s="704"/>
    </row>
    <row r="8192">
      <c r="A8192" s="154" t="s">
        <v>388</v>
      </c>
      <c r="B8192" s="18" t="s">
        <v>1392</v>
      </c>
      <c r="C8192" s="704" t="s">
        <v>2091</v>
      </c>
      <c r="D8192" s="704"/>
      <c r="E8192" s="704"/>
      <c r="F8192" s="704" t="s">
        <v>31215</v>
      </c>
      <c r="G8192" s="704"/>
    </row>
    <row r="8193">
      <c r="A8193" s="154" t="s">
        <v>1402</v>
      </c>
      <c r="B8193" s="18" t="s">
        <v>1403</v>
      </c>
      <c r="C8193" s="704"/>
      <c r="D8193" s="704"/>
      <c r="E8193" s="704"/>
      <c r="F8193" s="704" t="s">
        <v>31216</v>
      </c>
      <c r="G8193" s="704"/>
    </row>
    <row r="8194">
      <c r="A8194" s="1" t="s">
        <v>31217</v>
      </c>
    </row>
    <row r="8195">
      <c r="A8195" s="154" t="s">
        <v>3280</v>
      </c>
      <c r="B8195" s="31" t="s">
        <v>22753</v>
      </c>
      <c r="C8195" s="742" t="s">
        <v>31218</v>
      </c>
      <c r="D8195" s="742" t="s">
        <v>31219</v>
      </c>
      <c r="E8195" s="729"/>
      <c r="F8195" s="729" t="s">
        <v>31220</v>
      </c>
      <c r="G8195" s="729"/>
    </row>
    <row r="8196">
      <c r="A8196" s="154" t="s">
        <v>3280</v>
      </c>
      <c r="B8196" s="31" t="s">
        <v>22753</v>
      </c>
      <c r="C8196" s="704" t="s">
        <v>31221</v>
      </c>
      <c r="D8196" s="704" t="s">
        <v>31222</v>
      </c>
      <c r="E8196" s="704"/>
      <c r="F8196" s="704" t="s">
        <v>31220</v>
      </c>
      <c r="G8196" s="704"/>
    </row>
    <row r="8197">
      <c r="A8197" s="154" t="s">
        <v>3280</v>
      </c>
      <c r="B8197" s="31" t="s">
        <v>22753</v>
      </c>
      <c r="C8197" s="729" t="s">
        <v>31221</v>
      </c>
      <c r="D8197" s="742" t="s">
        <v>31223</v>
      </c>
      <c r="E8197" s="729"/>
      <c r="F8197" s="742" t="s">
        <v>31224</v>
      </c>
      <c r="G8197" s="729"/>
    </row>
    <row r="8198">
      <c r="A8198" s="154" t="s">
        <v>3280</v>
      </c>
      <c r="B8198" s="31" t="s">
        <v>22753</v>
      </c>
      <c r="C8198" s="704" t="s">
        <v>31221</v>
      </c>
      <c r="D8198" s="704" t="s">
        <v>31225</v>
      </c>
      <c r="E8198" s="704"/>
      <c r="F8198" s="704" t="s">
        <v>31226</v>
      </c>
      <c r="G8198" s="704"/>
    </row>
    <row r="8199">
      <c r="A8199" s="154" t="s">
        <v>3280</v>
      </c>
      <c r="B8199" s="31" t="s">
        <v>22753</v>
      </c>
      <c r="C8199" s="704" t="s">
        <v>31221</v>
      </c>
      <c r="D8199" s="704" t="s">
        <v>31227</v>
      </c>
      <c r="E8199" s="704"/>
      <c r="F8199" s="704" t="s">
        <v>31220</v>
      </c>
      <c r="G8199" s="704"/>
    </row>
    <row r="8200">
      <c r="A8200" s="154" t="s">
        <v>3280</v>
      </c>
      <c r="B8200" s="18" t="s">
        <v>9063</v>
      </c>
      <c r="C8200" s="704" t="s">
        <v>31045</v>
      </c>
      <c r="D8200" s="704" t="s">
        <v>31228</v>
      </c>
      <c r="E8200" s="704"/>
      <c r="F8200" s="704" t="s">
        <v>31229</v>
      </c>
      <c r="G8200" s="704"/>
    </row>
    <row r="8201">
      <c r="A8201" s="154" t="s">
        <v>388</v>
      </c>
      <c r="B8201" s="18" t="s">
        <v>2083</v>
      </c>
      <c r="C8201" s="704"/>
      <c r="D8201" s="704" t="s">
        <v>31230</v>
      </c>
      <c r="E8201" s="704"/>
      <c r="F8201" s="704" t="s">
        <v>31231</v>
      </c>
      <c r="G8201" s="704"/>
    </row>
    <row r="8202">
      <c r="A8202" s="154" t="s">
        <v>388</v>
      </c>
      <c r="B8202" s="18" t="s">
        <v>2083</v>
      </c>
      <c r="C8202" s="704"/>
      <c r="D8202" s="704" t="s">
        <v>31232</v>
      </c>
      <c r="E8202" s="704"/>
      <c r="F8202" s="704" t="s">
        <v>31233</v>
      </c>
      <c r="G8202" s="704"/>
    </row>
    <row r="8203">
      <c r="A8203" s="154" t="s">
        <v>388</v>
      </c>
      <c r="B8203" s="18" t="s">
        <v>2083</v>
      </c>
      <c r="C8203" s="704" t="s">
        <v>31234</v>
      </c>
      <c r="D8203" s="704" t="s">
        <v>31235</v>
      </c>
      <c r="E8203" s="704"/>
      <c r="F8203" s="704" t="s">
        <v>10132</v>
      </c>
      <c r="G8203" s="704"/>
    </row>
    <row r="8204">
      <c r="A8204" s="154" t="s">
        <v>388</v>
      </c>
      <c r="B8204" s="18" t="s">
        <v>2083</v>
      </c>
      <c r="C8204" s="704" t="s">
        <v>2813</v>
      </c>
      <c r="D8204" s="704" t="s">
        <v>31236</v>
      </c>
      <c r="E8204" s="704"/>
      <c r="F8204" s="704" t="s">
        <v>31237</v>
      </c>
      <c r="G8204" s="704"/>
    </row>
    <row r="8205">
      <c r="A8205" s="154" t="s">
        <v>388</v>
      </c>
      <c r="B8205" s="18" t="s">
        <v>1006</v>
      </c>
      <c r="C8205" s="704"/>
      <c r="D8205" s="704" t="s">
        <v>31160</v>
      </c>
      <c r="E8205" s="704"/>
      <c r="F8205" s="704" t="s">
        <v>31238</v>
      </c>
      <c r="G8205" s="704"/>
    </row>
    <row r="8206">
      <c r="A8206" s="712" t="s">
        <v>1035</v>
      </c>
      <c r="B8206" s="18" t="s">
        <v>21610</v>
      </c>
      <c r="C8206" s="704" t="s">
        <v>31239</v>
      </c>
      <c r="D8206" s="704" t="s">
        <v>31240</v>
      </c>
      <c r="E8206" s="704"/>
      <c r="F8206" s="704" t="s">
        <v>31226</v>
      </c>
      <c r="G8206" s="704"/>
    </row>
    <row r="8207">
      <c r="A8207" s="712" t="s">
        <v>1035</v>
      </c>
      <c r="B8207" s="18" t="s">
        <v>21610</v>
      </c>
      <c r="C8207" s="704" t="s">
        <v>31241</v>
      </c>
      <c r="D8207" s="704" t="s">
        <v>31242</v>
      </c>
      <c r="E8207" s="704"/>
      <c r="F8207" s="704" t="s">
        <v>31226</v>
      </c>
      <c r="G8207" s="704"/>
    </row>
    <row r="8208">
      <c r="A8208" s="712" t="s">
        <v>1035</v>
      </c>
      <c r="B8208" s="18" t="s">
        <v>21610</v>
      </c>
      <c r="C8208" s="704" t="s">
        <v>31243</v>
      </c>
      <c r="D8208" s="704" t="s">
        <v>31244</v>
      </c>
      <c r="E8208" s="704"/>
      <c r="F8208" s="704" t="s">
        <v>31245</v>
      </c>
      <c r="G8208" s="704"/>
    </row>
    <row r="8209">
      <c r="A8209" s="712" t="s">
        <v>1035</v>
      </c>
      <c r="B8209" s="18" t="s">
        <v>21610</v>
      </c>
      <c r="C8209" s="704" t="s">
        <v>31246</v>
      </c>
      <c r="D8209" s="704" t="s">
        <v>31247</v>
      </c>
      <c r="E8209" s="704"/>
      <c r="F8209" s="704" t="s">
        <v>31226</v>
      </c>
      <c r="G8209" s="704"/>
    </row>
    <row r="8210">
      <c r="A8210" s="712" t="s">
        <v>1035</v>
      </c>
      <c r="B8210" s="18" t="s">
        <v>21610</v>
      </c>
      <c r="C8210" s="704" t="s">
        <v>31246</v>
      </c>
      <c r="D8210" s="704" t="s">
        <v>31248</v>
      </c>
      <c r="E8210" s="704"/>
      <c r="F8210" s="704" t="s">
        <v>31226</v>
      </c>
      <c r="G8210" s="704"/>
    </row>
    <row r="8211">
      <c r="A8211" s="154" t="s">
        <v>1035</v>
      </c>
      <c r="B8211" s="18" t="s">
        <v>21610</v>
      </c>
      <c r="C8211" s="704" t="s">
        <v>31092</v>
      </c>
      <c r="D8211" s="704" t="s">
        <v>31093</v>
      </c>
      <c r="E8211" s="704"/>
      <c r="F8211" s="704" t="s">
        <v>31226</v>
      </c>
      <c r="G8211" s="704"/>
    </row>
    <row r="8212">
      <c r="A8212" s="154" t="s">
        <v>1035</v>
      </c>
      <c r="B8212" s="18" t="s">
        <v>21610</v>
      </c>
      <c r="C8212" s="154" t="s">
        <v>31095</v>
      </c>
      <c r="D8212" s="704" t="s">
        <v>31249</v>
      </c>
      <c r="E8212" s="704"/>
      <c r="F8212" s="704" t="s">
        <v>31226</v>
      </c>
      <c r="G8212" s="704"/>
    </row>
    <row r="8213">
      <c r="A8213" s="154" t="s">
        <v>4677</v>
      </c>
      <c r="B8213" s="18" t="s">
        <v>31067</v>
      </c>
      <c r="C8213" s="154" t="s">
        <v>31068</v>
      </c>
      <c r="D8213" s="704" t="s">
        <v>31250</v>
      </c>
      <c r="E8213" s="704"/>
      <c r="F8213" s="704" t="s">
        <v>31238</v>
      </c>
      <c r="G8213" s="704"/>
    </row>
    <row r="8214">
      <c r="A8214" s="154" t="s">
        <v>4677</v>
      </c>
      <c r="B8214" s="18" t="s">
        <v>11799</v>
      </c>
      <c r="C8214" s="154" t="s">
        <v>31076</v>
      </c>
      <c r="D8214" s="704" t="s">
        <v>31077</v>
      </c>
      <c r="E8214" s="704"/>
      <c r="F8214" s="704" t="s">
        <v>31251</v>
      </c>
      <c r="G8214" s="704"/>
    </row>
    <row r="8215">
      <c r="A8215" s="154" t="s">
        <v>234</v>
      </c>
      <c r="B8215" s="18" t="s">
        <v>31252</v>
      </c>
      <c r="C8215" s="704" t="s">
        <v>31253</v>
      </c>
      <c r="D8215" s="704" t="s">
        <v>31254</v>
      </c>
      <c r="E8215" s="704"/>
      <c r="F8215" s="704" t="s">
        <v>31255</v>
      </c>
      <c r="G8215" s="704"/>
    </row>
    <row r="8216">
      <c r="A8216" s="154" t="s">
        <v>234</v>
      </c>
      <c r="B8216" s="18" t="s">
        <v>31252</v>
      </c>
      <c r="C8216" s="704" t="s">
        <v>31256</v>
      </c>
      <c r="D8216" s="704" t="s">
        <v>31257</v>
      </c>
      <c r="E8216" s="704"/>
      <c r="F8216" s="704" t="s">
        <v>31220</v>
      </c>
      <c r="G8216" s="704"/>
    </row>
    <row r="8217">
      <c r="A8217" s="154" t="s">
        <v>234</v>
      </c>
      <c r="B8217" s="18" t="s">
        <v>31252</v>
      </c>
      <c r="C8217" s="704" t="s">
        <v>31258</v>
      </c>
      <c r="D8217" s="704" t="s">
        <v>31259</v>
      </c>
      <c r="E8217" s="704"/>
      <c r="F8217" s="704"/>
      <c r="G8217" s="704"/>
    </row>
    <row r="8218">
      <c r="A8218" s="154" t="s">
        <v>234</v>
      </c>
      <c r="B8218" s="18" t="s">
        <v>31252</v>
      </c>
      <c r="C8218" s="704" t="s">
        <v>31260</v>
      </c>
      <c r="D8218" s="704" t="s">
        <v>31261</v>
      </c>
      <c r="E8218" s="704"/>
      <c r="F8218" s="704" t="s">
        <v>31255</v>
      </c>
      <c r="G8218" s="704"/>
    </row>
    <row r="8219">
      <c r="A8219" s="154" t="s">
        <v>234</v>
      </c>
      <c r="B8219" s="18" t="s">
        <v>31262</v>
      </c>
      <c r="C8219" s="704"/>
      <c r="D8219" s="704"/>
      <c r="E8219" s="704"/>
      <c r="F8219" s="704"/>
      <c r="G8219" s="704"/>
    </row>
    <row r="8220">
      <c r="A8220" s="154" t="s">
        <v>234</v>
      </c>
      <c r="B8220" s="18" t="s">
        <v>31263</v>
      </c>
      <c r="C8220" s="704"/>
      <c r="D8220" s="704"/>
      <c r="E8220" s="704"/>
      <c r="F8220" s="704"/>
      <c r="G8220" s="704"/>
    </row>
    <row r="8221">
      <c r="A8221" s="154" t="s">
        <v>234</v>
      </c>
      <c r="B8221" s="18" t="s">
        <v>31264</v>
      </c>
      <c r="C8221" s="704"/>
      <c r="D8221" s="704"/>
      <c r="E8221" s="704" t="s">
        <v>31265</v>
      </c>
      <c r="F8221" s="704" t="s">
        <v>31229</v>
      </c>
      <c r="G8221" s="704"/>
    </row>
    <row r="8222">
      <c r="A8222" s="154" t="s">
        <v>234</v>
      </c>
      <c r="B8222" s="18" t="s">
        <v>31264</v>
      </c>
      <c r="C8222" s="704" t="s">
        <v>31266</v>
      </c>
      <c r="D8222" s="704" t="s">
        <v>31267</v>
      </c>
      <c r="E8222" s="704"/>
      <c r="F8222" s="704" t="s">
        <v>31255</v>
      </c>
      <c r="G8222" s="704"/>
    </row>
    <row r="8223">
      <c r="A8223" s="154" t="s">
        <v>234</v>
      </c>
      <c r="B8223" s="18" t="s">
        <v>31264</v>
      </c>
      <c r="C8223" s="704"/>
      <c r="D8223" s="704"/>
      <c r="E8223" s="704" t="s">
        <v>31268</v>
      </c>
      <c r="F8223" s="704" t="s">
        <v>31238</v>
      </c>
      <c r="G8223" s="704"/>
    </row>
    <row r="8224">
      <c r="A8224" s="154" t="s">
        <v>234</v>
      </c>
      <c r="B8224" s="18" t="s">
        <v>31264</v>
      </c>
      <c r="C8224" s="704"/>
      <c r="D8224" s="704"/>
      <c r="E8224" s="704" t="s">
        <v>31269</v>
      </c>
      <c r="F8224" s="704" t="s">
        <v>31270</v>
      </c>
      <c r="G8224" s="745"/>
    </row>
    <row r="8225">
      <c r="A8225" s="712" t="s">
        <v>234</v>
      </c>
      <c r="B8225" s="31" t="s">
        <v>31271</v>
      </c>
      <c r="C8225" s="704" t="s">
        <v>31272</v>
      </c>
      <c r="D8225" s="704" t="s">
        <v>31273</v>
      </c>
      <c r="E8225" s="704"/>
      <c r="F8225" s="704" t="s">
        <v>31251</v>
      </c>
      <c r="G8225" s="745"/>
    </row>
    <row r="8226">
      <c r="A8226" s="712" t="s">
        <v>234</v>
      </c>
      <c r="B8226" s="31" t="s">
        <v>31271</v>
      </c>
      <c r="C8226" s="704" t="s">
        <v>9506</v>
      </c>
      <c r="D8226" s="704" t="s">
        <v>639</v>
      </c>
      <c r="E8226" s="704"/>
      <c r="F8226" s="704" t="s">
        <v>31274</v>
      </c>
      <c r="G8226" s="745"/>
    </row>
    <row r="8227">
      <c r="A8227" s="712" t="s">
        <v>234</v>
      </c>
      <c r="B8227" s="31" t="s">
        <v>31271</v>
      </c>
      <c r="C8227" s="704" t="s">
        <v>9506</v>
      </c>
      <c r="D8227" s="704" t="s">
        <v>31275</v>
      </c>
      <c r="E8227" s="704"/>
      <c r="F8227" s="742" t="s">
        <v>31276</v>
      </c>
      <c r="G8227" s="745"/>
    </row>
    <row r="8228">
      <c r="A8228" s="712" t="s">
        <v>234</v>
      </c>
      <c r="B8228" s="31" t="s">
        <v>31271</v>
      </c>
      <c r="C8228" s="704" t="s">
        <v>31277</v>
      </c>
      <c r="D8228" s="704" t="s">
        <v>31278</v>
      </c>
      <c r="E8228" s="704"/>
      <c r="F8228" s="704" t="s">
        <v>31255</v>
      </c>
      <c r="G8228" s="745"/>
    </row>
    <row r="8229">
      <c r="A8229" s="712" t="s">
        <v>234</v>
      </c>
      <c r="B8229" s="31" t="s">
        <v>31271</v>
      </c>
      <c r="C8229" s="704" t="s">
        <v>31277</v>
      </c>
      <c r="D8229" s="704" t="s">
        <v>31279</v>
      </c>
      <c r="E8229" s="704"/>
      <c r="F8229" s="704" t="s">
        <v>31251</v>
      </c>
      <c r="G8229" s="745"/>
    </row>
    <row r="8230">
      <c r="A8230" s="712" t="s">
        <v>234</v>
      </c>
      <c r="B8230" s="31" t="s">
        <v>31271</v>
      </c>
      <c r="C8230" s="704" t="s">
        <v>31277</v>
      </c>
      <c r="D8230" s="704" t="s">
        <v>31280</v>
      </c>
      <c r="E8230" s="704"/>
      <c r="F8230" s="704" t="s">
        <v>31281</v>
      </c>
      <c r="G8230" s="745"/>
    </row>
    <row r="8231">
      <c r="A8231" s="712" t="s">
        <v>234</v>
      </c>
      <c r="B8231" s="31" t="s">
        <v>31271</v>
      </c>
      <c r="C8231" s="704" t="s">
        <v>31282</v>
      </c>
      <c r="D8231" s="704" t="s">
        <v>31283</v>
      </c>
      <c r="E8231" s="704"/>
      <c r="F8231" s="704" t="s">
        <v>31284</v>
      </c>
      <c r="G8231" s="745"/>
    </row>
    <row r="8232">
      <c r="A8232" s="712" t="s">
        <v>234</v>
      </c>
      <c r="B8232" s="31" t="s">
        <v>31271</v>
      </c>
      <c r="C8232" s="704" t="s">
        <v>31282</v>
      </c>
      <c r="D8232" s="704" t="s">
        <v>31285</v>
      </c>
      <c r="E8232" s="704"/>
      <c r="F8232" s="704" t="s">
        <v>31286</v>
      </c>
      <c r="G8232" s="745"/>
    </row>
    <row r="8233">
      <c r="A8233" s="1" t="s">
        <v>31287</v>
      </c>
    </row>
    <row r="8234">
      <c r="A8234" s="154" t="s">
        <v>4788</v>
      </c>
      <c r="B8234" s="18" t="s">
        <v>7260</v>
      </c>
      <c r="C8234" s="704" t="s">
        <v>15450</v>
      </c>
      <c r="D8234" s="704" t="s">
        <v>31288</v>
      </c>
      <c r="E8234" s="704" t="s">
        <v>4362</v>
      </c>
      <c r="F8234" s="704" t="s">
        <v>31289</v>
      </c>
      <c r="G8234" s="704"/>
    </row>
    <row r="8235">
      <c r="A8235" s="154" t="s">
        <v>4788</v>
      </c>
      <c r="B8235" s="18" t="s">
        <v>7260</v>
      </c>
      <c r="C8235" s="704" t="s">
        <v>15450</v>
      </c>
      <c r="D8235" s="704" t="s">
        <v>31290</v>
      </c>
      <c r="E8235" s="704" t="s">
        <v>4362</v>
      </c>
      <c r="F8235" s="704" t="s">
        <v>31289</v>
      </c>
      <c r="G8235" s="704"/>
    </row>
    <row r="8236">
      <c r="A8236" s="154" t="s">
        <v>4788</v>
      </c>
      <c r="B8236" s="18" t="s">
        <v>7260</v>
      </c>
      <c r="C8236" s="704" t="s">
        <v>15450</v>
      </c>
      <c r="D8236" s="704" t="s">
        <v>31291</v>
      </c>
      <c r="E8236" s="704" t="s">
        <v>4362</v>
      </c>
      <c r="F8236" s="704" t="s">
        <v>31289</v>
      </c>
      <c r="G8236" s="704"/>
    </row>
    <row r="8237">
      <c r="A8237" s="154" t="s">
        <v>4788</v>
      </c>
      <c r="B8237" s="18" t="s">
        <v>7260</v>
      </c>
      <c r="C8237" s="704" t="s">
        <v>15450</v>
      </c>
      <c r="D8237" s="704" t="s">
        <v>31292</v>
      </c>
      <c r="E8237" s="704" t="s">
        <v>4362</v>
      </c>
      <c r="F8237" s="704" t="s">
        <v>31289</v>
      </c>
      <c r="G8237" s="704"/>
    </row>
    <row r="8238">
      <c r="A8238" s="154" t="s">
        <v>4788</v>
      </c>
      <c r="B8238" s="18" t="s">
        <v>7260</v>
      </c>
      <c r="C8238" s="704" t="s">
        <v>15450</v>
      </c>
      <c r="D8238" s="704" t="s">
        <v>31293</v>
      </c>
      <c r="E8238" s="704" t="s">
        <v>4362</v>
      </c>
      <c r="F8238" s="704" t="s">
        <v>31289</v>
      </c>
      <c r="G8238" s="704"/>
    </row>
    <row r="8239">
      <c r="A8239" s="154" t="s">
        <v>4788</v>
      </c>
      <c r="B8239" s="18" t="s">
        <v>7260</v>
      </c>
      <c r="C8239" s="704" t="s">
        <v>15450</v>
      </c>
      <c r="D8239" s="704" t="s">
        <v>31294</v>
      </c>
      <c r="E8239" s="704" t="s">
        <v>31295</v>
      </c>
      <c r="F8239" s="704" t="s">
        <v>31296</v>
      </c>
      <c r="G8239" s="704"/>
    </row>
    <row r="8240">
      <c r="A8240" s="154" t="s">
        <v>4788</v>
      </c>
      <c r="B8240" s="18" t="s">
        <v>7260</v>
      </c>
      <c r="C8240" s="704" t="s">
        <v>15450</v>
      </c>
      <c r="D8240" s="704" t="s">
        <v>31297</v>
      </c>
      <c r="E8240" s="704"/>
      <c r="F8240" s="704" t="s">
        <v>31296</v>
      </c>
      <c r="G8240" s="704"/>
    </row>
    <row r="8241">
      <c r="A8241" s="154" t="s">
        <v>4788</v>
      </c>
      <c r="B8241" s="18" t="s">
        <v>7260</v>
      </c>
      <c r="C8241" s="704" t="s">
        <v>15450</v>
      </c>
      <c r="D8241" s="704" t="s">
        <v>31298</v>
      </c>
      <c r="E8241" s="704" t="s">
        <v>4362</v>
      </c>
      <c r="F8241" s="704" t="s">
        <v>31289</v>
      </c>
      <c r="G8241" s="704"/>
    </row>
    <row r="8242">
      <c r="A8242" s="154" t="s">
        <v>4788</v>
      </c>
      <c r="B8242" s="18" t="s">
        <v>7260</v>
      </c>
      <c r="C8242" s="704" t="s">
        <v>15450</v>
      </c>
      <c r="D8242" s="704" t="s">
        <v>31299</v>
      </c>
      <c r="E8242" s="704"/>
      <c r="F8242" s="704" t="s">
        <v>31289</v>
      </c>
      <c r="G8242" s="704"/>
    </row>
    <row r="8243">
      <c r="A8243" s="154" t="s">
        <v>4788</v>
      </c>
      <c r="B8243" s="18" t="s">
        <v>7260</v>
      </c>
      <c r="C8243" s="704" t="s">
        <v>15450</v>
      </c>
      <c r="D8243" s="704" t="s">
        <v>31300</v>
      </c>
      <c r="E8243" s="704" t="s">
        <v>31301</v>
      </c>
      <c r="F8243" s="704" t="s">
        <v>31289</v>
      </c>
      <c r="G8243" s="704"/>
    </row>
    <row r="8244">
      <c r="A8244" s="154" t="s">
        <v>4788</v>
      </c>
      <c r="B8244" s="18" t="s">
        <v>7260</v>
      </c>
      <c r="C8244" s="704" t="s">
        <v>15450</v>
      </c>
      <c r="D8244" s="704" t="s">
        <v>31302</v>
      </c>
      <c r="E8244" s="704" t="s">
        <v>4362</v>
      </c>
      <c r="F8244" s="704" t="s">
        <v>31289</v>
      </c>
      <c r="G8244" s="704"/>
    </row>
    <row r="8245">
      <c r="A8245" s="154" t="s">
        <v>687</v>
      </c>
      <c r="B8245" s="18" t="s">
        <v>2635</v>
      </c>
      <c r="C8245" s="704" t="s">
        <v>2635</v>
      </c>
      <c r="D8245" s="704" t="s">
        <v>31303</v>
      </c>
      <c r="E8245" s="704"/>
      <c r="F8245" s="704" t="s">
        <v>31304</v>
      </c>
      <c r="G8245" s="704"/>
    </row>
    <row r="8246">
      <c r="A8246" s="154" t="s">
        <v>687</v>
      </c>
      <c r="B8246" s="18" t="s">
        <v>2648</v>
      </c>
      <c r="C8246" s="704"/>
      <c r="D8246" s="704" t="s">
        <v>31305</v>
      </c>
      <c r="E8246" s="704"/>
      <c r="F8246" s="704" t="s">
        <v>31306</v>
      </c>
      <c r="G8246" s="704"/>
    </row>
    <row r="8247">
      <c r="A8247" s="154" t="s">
        <v>687</v>
      </c>
      <c r="B8247" s="18" t="s">
        <v>1638</v>
      </c>
      <c r="C8247" s="704" t="s">
        <v>14177</v>
      </c>
      <c r="D8247" s="704" t="s">
        <v>31307</v>
      </c>
      <c r="E8247" s="704" t="s">
        <v>24287</v>
      </c>
      <c r="F8247" s="704" t="s">
        <v>31308</v>
      </c>
      <c r="G8247" s="704"/>
    </row>
    <row r="8248">
      <c r="A8248" s="154" t="s">
        <v>388</v>
      </c>
      <c r="B8248" s="18" t="s">
        <v>4774</v>
      </c>
      <c r="C8248" s="704" t="s">
        <v>31309</v>
      </c>
      <c r="D8248" s="704" t="s">
        <v>31309</v>
      </c>
      <c r="E8248" s="704" t="s">
        <v>4695</v>
      </c>
      <c r="F8248" s="704" t="s">
        <v>31310</v>
      </c>
      <c r="G8248" s="704"/>
    </row>
    <row r="8249">
      <c r="A8249" s="712" t="s">
        <v>388</v>
      </c>
      <c r="B8249" s="189" t="s">
        <v>4774</v>
      </c>
      <c r="C8249" s="729" t="s">
        <v>31311</v>
      </c>
      <c r="D8249" s="729" t="s">
        <v>31312</v>
      </c>
      <c r="E8249" s="745"/>
      <c r="F8249" s="742" t="s">
        <v>31313</v>
      </c>
      <c r="G8249" s="704"/>
    </row>
    <row r="8250">
      <c r="A8250" s="154" t="s">
        <v>388</v>
      </c>
      <c r="B8250" s="18" t="s">
        <v>1347</v>
      </c>
      <c r="C8250" s="704" t="s">
        <v>1645</v>
      </c>
      <c r="D8250" s="704" t="s">
        <v>1646</v>
      </c>
      <c r="E8250" s="704"/>
      <c r="F8250" s="704" t="s">
        <v>31304</v>
      </c>
      <c r="G8250" s="704"/>
    </row>
    <row r="8251">
      <c r="A8251" s="154" t="s">
        <v>388</v>
      </c>
      <c r="B8251" s="18" t="s">
        <v>1347</v>
      </c>
      <c r="C8251" s="704" t="s">
        <v>31314</v>
      </c>
      <c r="D8251" s="704" t="s">
        <v>31315</v>
      </c>
      <c r="E8251" s="704"/>
      <c r="F8251" s="704" t="s">
        <v>31304</v>
      </c>
      <c r="G8251" s="704"/>
    </row>
    <row r="8252">
      <c r="A8252" s="154" t="s">
        <v>388</v>
      </c>
      <c r="B8252" s="18" t="s">
        <v>1347</v>
      </c>
      <c r="C8252" s="704" t="s">
        <v>19089</v>
      </c>
      <c r="D8252" s="704" t="s">
        <v>31154</v>
      </c>
      <c r="E8252" s="704"/>
      <c r="F8252" s="704" t="s">
        <v>31316</v>
      </c>
      <c r="G8252" s="704"/>
    </row>
    <row r="8253">
      <c r="A8253" s="154" t="s">
        <v>388</v>
      </c>
      <c r="B8253" s="18" t="s">
        <v>1347</v>
      </c>
      <c r="C8253" s="704" t="s">
        <v>31317</v>
      </c>
      <c r="D8253" s="704" t="s">
        <v>31318</v>
      </c>
      <c r="E8253" s="704"/>
      <c r="F8253" s="704" t="s">
        <v>31304</v>
      </c>
      <c r="G8253" s="704"/>
    </row>
    <row r="8254">
      <c r="A8254" s="154" t="s">
        <v>388</v>
      </c>
      <c r="B8254" s="18" t="s">
        <v>1347</v>
      </c>
      <c r="C8254" s="704" t="s">
        <v>7475</v>
      </c>
      <c r="D8254" s="704" t="s">
        <v>31319</v>
      </c>
      <c r="E8254" s="704"/>
      <c r="F8254" s="704" t="s">
        <v>31320</v>
      </c>
      <c r="G8254" s="704"/>
    </row>
    <row r="8255">
      <c r="A8255" s="154" t="s">
        <v>388</v>
      </c>
      <c r="B8255" s="18" t="s">
        <v>1347</v>
      </c>
      <c r="C8255" s="704" t="s">
        <v>1348</v>
      </c>
      <c r="D8255" s="704" t="s">
        <v>18695</v>
      </c>
      <c r="E8255" s="704"/>
      <c r="F8255" s="704" t="s">
        <v>31320</v>
      </c>
      <c r="G8255" s="704"/>
    </row>
    <row r="8256">
      <c r="A8256" s="154" t="s">
        <v>388</v>
      </c>
      <c r="B8256" s="18" t="s">
        <v>1006</v>
      </c>
      <c r="C8256" s="704" t="s">
        <v>2084</v>
      </c>
      <c r="D8256" s="704" t="s">
        <v>368</v>
      </c>
      <c r="E8256" s="704" t="s">
        <v>31321</v>
      </c>
      <c r="F8256" s="704" t="s">
        <v>31320</v>
      </c>
      <c r="G8256" s="704"/>
    </row>
    <row r="8257">
      <c r="A8257" s="154" t="s">
        <v>388</v>
      </c>
      <c r="B8257" s="18" t="s">
        <v>1006</v>
      </c>
      <c r="C8257" s="704" t="s">
        <v>1354</v>
      </c>
      <c r="D8257" s="704" t="s">
        <v>31322</v>
      </c>
      <c r="E8257" s="704"/>
      <c r="F8257" s="704" t="s">
        <v>31323</v>
      </c>
      <c r="G8257" s="704"/>
    </row>
    <row r="8258">
      <c r="A8258" s="154" t="s">
        <v>388</v>
      </c>
      <c r="B8258" s="18" t="s">
        <v>1006</v>
      </c>
      <c r="C8258" s="704" t="s">
        <v>2101</v>
      </c>
      <c r="D8258" s="704" t="s">
        <v>3737</v>
      </c>
      <c r="E8258" s="704" t="s">
        <v>7223</v>
      </c>
      <c r="F8258" s="704" t="s">
        <v>31324</v>
      </c>
      <c r="G8258" s="704"/>
    </row>
    <row r="8259">
      <c r="A8259" s="154" t="s">
        <v>388</v>
      </c>
      <c r="B8259" s="18" t="s">
        <v>10079</v>
      </c>
      <c r="C8259" s="704" t="s">
        <v>31325</v>
      </c>
      <c r="D8259" s="704" t="s">
        <v>31326</v>
      </c>
      <c r="E8259" s="704"/>
      <c r="F8259" s="704" t="s">
        <v>31324</v>
      </c>
      <c r="G8259" s="704"/>
    </row>
    <row r="8260">
      <c r="A8260" s="154" t="s">
        <v>388</v>
      </c>
      <c r="B8260" s="18" t="s">
        <v>1010</v>
      </c>
      <c r="C8260" s="704" t="s">
        <v>11116</v>
      </c>
      <c r="D8260" s="704" t="s">
        <v>31327</v>
      </c>
      <c r="E8260" s="704"/>
      <c r="F8260" s="704" t="s">
        <v>31296</v>
      </c>
      <c r="G8260" s="704"/>
    </row>
    <row r="8261">
      <c r="A8261" s="154" t="s">
        <v>388</v>
      </c>
      <c r="B8261" s="18" t="s">
        <v>1010</v>
      </c>
      <c r="C8261" s="704" t="s">
        <v>4818</v>
      </c>
      <c r="D8261" s="704" t="s">
        <v>11836</v>
      </c>
      <c r="E8261" s="704" t="s">
        <v>4695</v>
      </c>
      <c r="F8261" s="704" t="s">
        <v>31328</v>
      </c>
      <c r="G8261" s="704"/>
    </row>
    <row r="8262">
      <c r="A8262" s="154" t="s">
        <v>388</v>
      </c>
      <c r="B8262" s="18" t="s">
        <v>1010</v>
      </c>
      <c r="C8262" s="704" t="s">
        <v>31329</v>
      </c>
      <c r="D8262" s="704" t="s">
        <v>2175</v>
      </c>
      <c r="E8262" s="704"/>
      <c r="F8262" s="704" t="s">
        <v>31330</v>
      </c>
      <c r="G8262" s="704"/>
    </row>
    <row r="8263">
      <c r="A8263" s="154" t="s">
        <v>388</v>
      </c>
      <c r="B8263" s="18" t="s">
        <v>1010</v>
      </c>
      <c r="C8263" s="704" t="s">
        <v>2182</v>
      </c>
      <c r="D8263" s="704" t="s">
        <v>31331</v>
      </c>
      <c r="E8263" s="704"/>
      <c r="F8263" s="704" t="s">
        <v>31332</v>
      </c>
      <c r="G8263" s="704"/>
    </row>
    <row r="8264">
      <c r="A8264" s="154" t="s">
        <v>388</v>
      </c>
      <c r="B8264" s="18" t="s">
        <v>1010</v>
      </c>
      <c r="C8264" s="704" t="s">
        <v>10856</v>
      </c>
      <c r="D8264" s="704" t="s">
        <v>31333</v>
      </c>
      <c r="E8264" s="704"/>
      <c r="F8264" s="704" t="s">
        <v>31330</v>
      </c>
      <c r="G8264" s="704"/>
    </row>
    <row r="8265">
      <c r="A8265" s="154" t="s">
        <v>388</v>
      </c>
      <c r="B8265" s="18" t="s">
        <v>1010</v>
      </c>
      <c r="C8265" s="704" t="s">
        <v>31334</v>
      </c>
      <c r="D8265" s="704" t="s">
        <v>31335</v>
      </c>
      <c r="E8265" s="704"/>
      <c r="F8265" s="704" t="s">
        <v>31336</v>
      </c>
      <c r="G8265" s="704"/>
    </row>
    <row r="8266">
      <c r="A8266" s="154" t="s">
        <v>388</v>
      </c>
      <c r="B8266" s="18" t="s">
        <v>1010</v>
      </c>
      <c r="C8266" s="704" t="s">
        <v>2185</v>
      </c>
      <c r="D8266" s="704" t="s">
        <v>31337</v>
      </c>
      <c r="E8266" s="704"/>
      <c r="F8266" s="704" t="s">
        <v>31330</v>
      </c>
      <c r="G8266" s="704"/>
    </row>
    <row r="8267">
      <c r="A8267" s="712" t="s">
        <v>388</v>
      </c>
      <c r="B8267" s="189" t="s">
        <v>1010</v>
      </c>
      <c r="C8267" s="704" t="s">
        <v>18708</v>
      </c>
      <c r="D8267" s="704" t="s">
        <v>31338</v>
      </c>
      <c r="E8267" s="704"/>
      <c r="F8267" s="704" t="s">
        <v>31313</v>
      </c>
      <c r="G8267" s="704"/>
    </row>
    <row r="8268">
      <c r="A8268" s="154" t="s">
        <v>388</v>
      </c>
      <c r="B8268" s="18" t="s">
        <v>1010</v>
      </c>
      <c r="C8268" s="704" t="s">
        <v>31339</v>
      </c>
      <c r="D8268" s="704" t="s">
        <v>31340</v>
      </c>
      <c r="E8268" s="704"/>
      <c r="F8268" s="704" t="s">
        <v>31341</v>
      </c>
      <c r="G8268" s="704"/>
    </row>
    <row r="8269">
      <c r="A8269" s="154" t="s">
        <v>388</v>
      </c>
      <c r="B8269" s="18" t="s">
        <v>1010</v>
      </c>
      <c r="C8269" s="704" t="s">
        <v>31342</v>
      </c>
      <c r="D8269" s="704" t="s">
        <v>31343</v>
      </c>
      <c r="E8269" s="704"/>
      <c r="F8269" s="704" t="s">
        <v>31336</v>
      </c>
      <c r="G8269" s="704"/>
    </row>
    <row r="8270">
      <c r="A8270" s="154" t="s">
        <v>388</v>
      </c>
      <c r="B8270" s="18" t="s">
        <v>1010</v>
      </c>
      <c r="C8270" s="704" t="s">
        <v>31344</v>
      </c>
      <c r="D8270" s="704" t="s">
        <v>31345</v>
      </c>
      <c r="E8270" s="704"/>
      <c r="F8270" s="704" t="s">
        <v>31341</v>
      </c>
      <c r="G8270" s="704"/>
    </row>
    <row r="8271">
      <c r="A8271" s="154" t="s">
        <v>388</v>
      </c>
      <c r="B8271" s="18" t="s">
        <v>1010</v>
      </c>
      <c r="C8271" s="704" t="s">
        <v>19530</v>
      </c>
      <c r="D8271" s="704" t="s">
        <v>19531</v>
      </c>
      <c r="E8271" s="704"/>
      <c r="F8271" s="704" t="s">
        <v>31346</v>
      </c>
      <c r="G8271" s="704"/>
    </row>
    <row r="8272">
      <c r="A8272" s="154" t="s">
        <v>388</v>
      </c>
      <c r="B8272" s="18" t="s">
        <v>1010</v>
      </c>
      <c r="C8272" s="704" t="s">
        <v>2211</v>
      </c>
      <c r="D8272" s="704" t="s">
        <v>24614</v>
      </c>
      <c r="E8272" s="704"/>
      <c r="F8272" s="704" t="s">
        <v>31347</v>
      </c>
      <c r="G8272" s="704"/>
    </row>
    <row r="8273">
      <c r="A8273" s="154" t="s">
        <v>388</v>
      </c>
      <c r="B8273" s="18" t="s">
        <v>1010</v>
      </c>
      <c r="C8273" s="704" t="s">
        <v>2220</v>
      </c>
      <c r="D8273" s="704" t="s">
        <v>31348</v>
      </c>
      <c r="E8273" s="704"/>
      <c r="F8273" s="704" t="s">
        <v>31332</v>
      </c>
      <c r="G8273" s="704"/>
    </row>
    <row r="8274">
      <c r="A8274" s="1" t="s">
        <v>31349</v>
      </c>
    </row>
    <row r="8275">
      <c r="A8275" s="154" t="s">
        <v>4788</v>
      </c>
      <c r="B8275" s="18" t="s">
        <v>7260</v>
      </c>
      <c r="C8275" s="704" t="s">
        <v>15450</v>
      </c>
      <c r="D8275" s="704" t="s">
        <v>31350</v>
      </c>
      <c r="E8275" s="704"/>
      <c r="F8275" s="704" t="s">
        <v>31351</v>
      </c>
      <c r="G8275" s="720"/>
    </row>
    <row r="8276">
      <c r="A8276" s="154" t="s">
        <v>4788</v>
      </c>
      <c r="B8276" s="18" t="s">
        <v>7260</v>
      </c>
      <c r="C8276" s="704" t="s">
        <v>15450</v>
      </c>
      <c r="D8276" s="704" t="s">
        <v>31352</v>
      </c>
      <c r="E8276" s="704"/>
      <c r="F8276" s="704" t="s">
        <v>31351</v>
      </c>
      <c r="G8276" s="720"/>
    </row>
    <row r="8277">
      <c r="A8277" s="154" t="s">
        <v>4788</v>
      </c>
      <c r="B8277" s="18" t="s">
        <v>7260</v>
      </c>
      <c r="C8277" s="704" t="s">
        <v>15450</v>
      </c>
      <c r="D8277" s="704" t="s">
        <v>31353</v>
      </c>
      <c r="E8277" s="704"/>
      <c r="F8277" s="704" t="s">
        <v>31351</v>
      </c>
      <c r="G8277" s="720"/>
    </row>
    <row r="8278">
      <c r="A8278" s="154" t="s">
        <v>4788</v>
      </c>
      <c r="B8278" s="18" t="s">
        <v>7260</v>
      </c>
      <c r="C8278" s="704" t="s">
        <v>15450</v>
      </c>
      <c r="D8278" s="704" t="s">
        <v>31354</v>
      </c>
      <c r="E8278" s="704" t="s">
        <v>4362</v>
      </c>
      <c r="F8278" s="704" t="s">
        <v>31351</v>
      </c>
      <c r="G8278" s="720"/>
    </row>
    <row r="8279">
      <c r="A8279" s="154" t="s">
        <v>4788</v>
      </c>
      <c r="B8279" s="18" t="s">
        <v>7260</v>
      </c>
      <c r="C8279" s="704" t="s">
        <v>15450</v>
      </c>
      <c r="D8279" s="704" t="s">
        <v>31355</v>
      </c>
      <c r="E8279" s="704"/>
      <c r="F8279" s="704" t="s">
        <v>31351</v>
      </c>
      <c r="G8279" s="720"/>
    </row>
    <row r="8280">
      <c r="A8280" s="154" t="s">
        <v>4788</v>
      </c>
      <c r="B8280" s="18" t="s">
        <v>7260</v>
      </c>
      <c r="C8280" s="704" t="s">
        <v>15450</v>
      </c>
      <c r="D8280" s="704" t="s">
        <v>31356</v>
      </c>
      <c r="E8280" s="704"/>
      <c r="F8280" s="704" t="s">
        <v>31351</v>
      </c>
      <c r="G8280" s="720"/>
    </row>
    <row r="8281">
      <c r="A8281" s="154" t="s">
        <v>2562</v>
      </c>
      <c r="B8281" s="18" t="s">
        <v>2563</v>
      </c>
      <c r="C8281" s="704"/>
      <c r="D8281" s="704"/>
      <c r="E8281" s="704"/>
      <c r="F8281" s="704" t="s">
        <v>31357</v>
      </c>
      <c r="G8281" s="704"/>
    </row>
    <row r="8282">
      <c r="A8282" s="712" t="s">
        <v>388</v>
      </c>
      <c r="B8282" s="189" t="s">
        <v>4774</v>
      </c>
      <c r="C8282" s="729" t="s">
        <v>31358</v>
      </c>
      <c r="D8282" s="729" t="s">
        <v>31359</v>
      </c>
      <c r="E8282" s="745"/>
      <c r="F8282" s="729" t="s">
        <v>31360</v>
      </c>
      <c r="G8282" s="704"/>
    </row>
    <row r="8283">
      <c r="A8283" s="154" t="s">
        <v>388</v>
      </c>
      <c r="B8283" s="18" t="s">
        <v>1347</v>
      </c>
      <c r="C8283" s="704" t="s">
        <v>31361</v>
      </c>
      <c r="D8283" s="704" t="s">
        <v>31362</v>
      </c>
      <c r="E8283" s="704"/>
      <c r="F8283" s="704" t="s">
        <v>31363</v>
      </c>
      <c r="G8283" s="704"/>
    </row>
    <row r="8284">
      <c r="A8284" s="154" t="s">
        <v>388</v>
      </c>
      <c r="B8284" s="18" t="s">
        <v>1006</v>
      </c>
      <c r="C8284" s="704" t="s">
        <v>2106</v>
      </c>
      <c r="D8284" s="704" t="s">
        <v>3718</v>
      </c>
      <c r="E8284" s="704"/>
      <c r="F8284" s="704" t="s">
        <v>31364</v>
      </c>
      <c r="G8284" s="704"/>
    </row>
    <row r="8285">
      <c r="A8285" s="154" t="s">
        <v>1016</v>
      </c>
      <c r="B8285" s="18" t="s">
        <v>1733</v>
      </c>
      <c r="C8285" s="704"/>
      <c r="D8285" s="704" t="s">
        <v>10311</v>
      </c>
      <c r="E8285" s="704"/>
      <c r="F8285" s="704" t="s">
        <v>31365</v>
      </c>
      <c r="G8285" s="704"/>
    </row>
    <row r="8286">
      <c r="A8286" s="1" t="s">
        <v>31366</v>
      </c>
    </row>
    <row r="8287">
      <c r="A8287" s="154" t="s">
        <v>326</v>
      </c>
      <c r="B8287" s="18" t="s">
        <v>658</v>
      </c>
      <c r="C8287" s="704"/>
      <c r="D8287" s="704"/>
      <c r="E8287" s="704"/>
      <c r="F8287" s="704" t="s">
        <v>31367</v>
      </c>
      <c r="G8287" s="704"/>
    </row>
    <row r="8288">
      <c r="A8288" s="154" t="s">
        <v>2562</v>
      </c>
      <c r="B8288" s="18" t="s">
        <v>2563</v>
      </c>
      <c r="C8288" s="704"/>
      <c r="D8288" s="704"/>
      <c r="E8288" s="704"/>
      <c r="F8288" s="704" t="s">
        <v>31368</v>
      </c>
      <c r="G8288" s="704"/>
    </row>
    <row r="8289">
      <c r="A8289" s="154" t="s">
        <v>388</v>
      </c>
      <c r="B8289" s="18" t="s">
        <v>1010</v>
      </c>
      <c r="C8289" s="704" t="s">
        <v>31334</v>
      </c>
      <c r="D8289" s="704" t="s">
        <v>31335</v>
      </c>
      <c r="E8289" s="704"/>
      <c r="F8289" s="704" t="s">
        <v>31369</v>
      </c>
      <c r="G8289" s="704"/>
    </row>
    <row r="8290">
      <c r="A8290" s="154" t="s">
        <v>388</v>
      </c>
      <c r="B8290" s="18" t="s">
        <v>3110</v>
      </c>
      <c r="C8290" s="704" t="s">
        <v>2091</v>
      </c>
      <c r="D8290" s="704" t="s">
        <v>31370</v>
      </c>
      <c r="E8290" s="704"/>
      <c r="F8290" s="704" t="s">
        <v>31371</v>
      </c>
      <c r="G8290" s="704"/>
    </row>
    <row r="8291">
      <c r="A8291" s="154" t="s">
        <v>1035</v>
      </c>
      <c r="B8291" s="189" t="s">
        <v>21610</v>
      </c>
      <c r="C8291" s="704" t="s">
        <v>31372</v>
      </c>
      <c r="D8291" s="704" t="s">
        <v>31373</v>
      </c>
      <c r="E8291" s="704"/>
      <c r="F8291" s="704" t="s">
        <v>31374</v>
      </c>
      <c r="G8291" s="704"/>
    </row>
    <row r="8292">
      <c r="A8292" s="154" t="s">
        <v>1035</v>
      </c>
      <c r="B8292" s="18" t="s">
        <v>21610</v>
      </c>
      <c r="C8292" s="704" t="s">
        <v>31372</v>
      </c>
      <c r="D8292" s="704" t="s">
        <v>31375</v>
      </c>
      <c r="E8292" s="704"/>
      <c r="F8292" s="704" t="s">
        <v>31374</v>
      </c>
      <c r="G8292" s="704"/>
    </row>
    <row r="8293">
      <c r="A8293" s="154" t="s">
        <v>234</v>
      </c>
      <c r="B8293" s="18" t="s">
        <v>31252</v>
      </c>
      <c r="C8293" s="704" t="s">
        <v>31376</v>
      </c>
      <c r="D8293" s="704" t="s">
        <v>31377</v>
      </c>
      <c r="E8293" s="704"/>
      <c r="F8293" s="704"/>
      <c r="G8293" s="704"/>
    </row>
    <row r="8294">
      <c r="A8294" s="154" t="s">
        <v>234</v>
      </c>
      <c r="B8294" s="18" t="s">
        <v>31262</v>
      </c>
      <c r="C8294" s="704" t="s">
        <v>31378</v>
      </c>
      <c r="D8294" s="704" t="s">
        <v>31379</v>
      </c>
      <c r="E8294" s="704"/>
      <c r="F8294" s="704" t="s">
        <v>31374</v>
      </c>
      <c r="G8294" s="704"/>
    </row>
    <row r="8295">
      <c r="A8295" s="154" t="s">
        <v>234</v>
      </c>
      <c r="B8295" s="18" t="s">
        <v>31263</v>
      </c>
      <c r="C8295" s="704"/>
      <c r="D8295" s="704"/>
      <c r="E8295" s="704"/>
      <c r="F8295" s="704"/>
      <c r="G8295" s="704"/>
    </row>
    <row r="8296">
      <c r="A8296" s="154" t="s">
        <v>234</v>
      </c>
      <c r="B8296" s="18" t="s">
        <v>1145</v>
      </c>
      <c r="C8296" s="704" t="s">
        <v>4439</v>
      </c>
      <c r="D8296" s="704" t="s">
        <v>31380</v>
      </c>
      <c r="E8296" s="704"/>
      <c r="F8296" s="704" t="s">
        <v>31374</v>
      </c>
      <c r="G8296" s="704"/>
    </row>
    <row r="8297">
      <c r="A8297" s="154" t="s">
        <v>234</v>
      </c>
      <c r="B8297" s="18" t="s">
        <v>31264</v>
      </c>
      <c r="C8297" s="704" t="s">
        <v>31381</v>
      </c>
      <c r="D8297" s="704" t="s">
        <v>31382</v>
      </c>
      <c r="E8297" s="704"/>
      <c r="F8297" s="704" t="s">
        <v>31383</v>
      </c>
      <c r="G8297" s="704"/>
    </row>
    <row r="8298">
      <c r="A8298" s="154" t="s">
        <v>234</v>
      </c>
      <c r="B8298" s="31" t="s">
        <v>31271</v>
      </c>
      <c r="C8298" s="704"/>
      <c r="D8298" s="704"/>
      <c r="E8298" s="704"/>
      <c r="F8298" s="704"/>
      <c r="G8298" s="704"/>
    </row>
    <row r="8299">
      <c r="A8299" s="1" t="s">
        <v>31384</v>
      </c>
    </row>
    <row r="8300">
      <c r="A8300" s="154" t="s">
        <v>31385</v>
      </c>
      <c r="B8300" s="18" t="s">
        <v>31386</v>
      </c>
      <c r="C8300" s="704"/>
      <c r="D8300" s="704" t="s">
        <v>31387</v>
      </c>
      <c r="E8300" s="704" t="s">
        <v>556</v>
      </c>
      <c r="F8300" s="704" t="s">
        <v>31388</v>
      </c>
      <c r="G8300" s="720"/>
    </row>
    <row r="8301">
      <c r="A8301" s="154" t="s">
        <v>4788</v>
      </c>
      <c r="B8301" s="18" t="s">
        <v>7260</v>
      </c>
      <c r="C8301" s="704" t="s">
        <v>15450</v>
      </c>
      <c r="D8301" s="704" t="s">
        <v>31389</v>
      </c>
      <c r="E8301" s="704" t="s">
        <v>26337</v>
      </c>
      <c r="F8301" s="704" t="s">
        <v>31390</v>
      </c>
      <c r="G8301" s="720"/>
    </row>
    <row r="8302">
      <c r="A8302" s="712" t="s">
        <v>4788</v>
      </c>
      <c r="B8302" s="189" t="s">
        <v>7260</v>
      </c>
      <c r="C8302" s="704" t="s">
        <v>15450</v>
      </c>
      <c r="D8302" s="742" t="s">
        <v>31391</v>
      </c>
      <c r="E8302" s="704" t="s">
        <v>26337</v>
      </c>
      <c r="F8302" s="729" t="s">
        <v>31390</v>
      </c>
      <c r="G8302" s="720"/>
    </row>
    <row r="8303">
      <c r="A8303" s="712" t="s">
        <v>4788</v>
      </c>
      <c r="B8303" s="189" t="s">
        <v>7260</v>
      </c>
      <c r="C8303" s="704" t="s">
        <v>15450</v>
      </c>
      <c r="D8303" s="742" t="s">
        <v>31392</v>
      </c>
      <c r="E8303" s="704" t="s">
        <v>26337</v>
      </c>
      <c r="F8303" s="742" t="s">
        <v>31393</v>
      </c>
      <c r="G8303" s="720"/>
    </row>
    <row r="8304">
      <c r="A8304" s="743" t="s">
        <v>248</v>
      </c>
      <c r="B8304" s="31" t="s">
        <v>249</v>
      </c>
      <c r="C8304" s="154" t="s">
        <v>4913</v>
      </c>
      <c r="D8304" s="704" t="s">
        <v>8359</v>
      </c>
      <c r="E8304" s="742"/>
      <c r="F8304" s="742" t="s">
        <v>31394</v>
      </c>
      <c r="G8304" s="720"/>
    </row>
    <row r="8305">
      <c r="A8305" s="154" t="s">
        <v>4808</v>
      </c>
      <c r="B8305" s="18" t="s">
        <v>27882</v>
      </c>
      <c r="C8305" s="704" t="s">
        <v>31395</v>
      </c>
      <c r="D8305" s="704" t="s">
        <v>31396</v>
      </c>
      <c r="E8305" s="704"/>
      <c r="F8305" s="704" t="s">
        <v>31397</v>
      </c>
      <c r="G8305" s="704"/>
    </row>
    <row r="8306">
      <c r="A8306" s="154" t="s">
        <v>20299</v>
      </c>
      <c r="B8306" s="18" t="s">
        <v>31398</v>
      </c>
      <c r="C8306" s="704" t="s">
        <v>31399</v>
      </c>
      <c r="D8306" s="720" t="s">
        <v>31400</v>
      </c>
      <c r="E8306" s="742"/>
      <c r="F8306" s="720" t="s">
        <v>31401</v>
      </c>
      <c r="G8306" s="720"/>
    </row>
    <row r="8307">
      <c r="A8307" s="154" t="s">
        <v>20299</v>
      </c>
      <c r="B8307" s="18" t="s">
        <v>31398</v>
      </c>
      <c r="C8307" s="704" t="s">
        <v>31399</v>
      </c>
      <c r="D8307" s="720" t="s">
        <v>31402</v>
      </c>
      <c r="E8307" s="742"/>
      <c r="F8307" s="720" t="s">
        <v>31401</v>
      </c>
      <c r="G8307" s="720"/>
    </row>
    <row r="8308">
      <c r="A8308" s="154" t="s">
        <v>20299</v>
      </c>
      <c r="B8308" s="18" t="s">
        <v>31398</v>
      </c>
      <c r="C8308" s="704" t="s">
        <v>31399</v>
      </c>
      <c r="D8308" s="720" t="s">
        <v>31403</v>
      </c>
      <c r="E8308" s="742"/>
      <c r="F8308" s="720" t="s">
        <v>31401</v>
      </c>
      <c r="G8308" s="720"/>
    </row>
    <row r="8309">
      <c r="A8309" s="154" t="s">
        <v>20299</v>
      </c>
      <c r="B8309" s="18" t="s">
        <v>31398</v>
      </c>
      <c r="C8309" s="704" t="s">
        <v>31399</v>
      </c>
      <c r="D8309" s="720" t="s">
        <v>31404</v>
      </c>
      <c r="E8309" s="742"/>
      <c r="F8309" s="720" t="s">
        <v>31401</v>
      </c>
      <c r="G8309" s="720"/>
    </row>
    <row r="8310">
      <c r="A8310" s="154" t="s">
        <v>20299</v>
      </c>
      <c r="B8310" s="18" t="s">
        <v>31398</v>
      </c>
      <c r="C8310" s="704" t="s">
        <v>31399</v>
      </c>
      <c r="D8310" s="720" t="s">
        <v>31405</v>
      </c>
      <c r="E8310" s="742"/>
      <c r="F8310" s="720" t="s">
        <v>31401</v>
      </c>
      <c r="G8310" s="720"/>
    </row>
    <row r="8311">
      <c r="A8311" s="154" t="s">
        <v>20299</v>
      </c>
      <c r="B8311" s="18" t="s">
        <v>31398</v>
      </c>
      <c r="C8311" s="704" t="s">
        <v>31399</v>
      </c>
      <c r="D8311" s="704" t="s">
        <v>31406</v>
      </c>
      <c r="E8311" s="742"/>
      <c r="F8311" s="720" t="s">
        <v>31401</v>
      </c>
      <c r="G8311" s="720"/>
    </row>
    <row r="8312">
      <c r="A8312" s="154" t="s">
        <v>20299</v>
      </c>
      <c r="B8312" s="18" t="s">
        <v>31398</v>
      </c>
      <c r="C8312" s="704" t="s">
        <v>31399</v>
      </c>
      <c r="D8312" s="704" t="s">
        <v>31407</v>
      </c>
      <c r="E8312" s="742"/>
      <c r="F8312" s="720" t="s">
        <v>31401</v>
      </c>
      <c r="G8312" s="720"/>
    </row>
    <row r="8313">
      <c r="A8313" s="154" t="s">
        <v>20299</v>
      </c>
      <c r="B8313" s="18" t="s">
        <v>31398</v>
      </c>
      <c r="C8313" s="704" t="s">
        <v>31399</v>
      </c>
      <c r="D8313" s="720" t="s">
        <v>31408</v>
      </c>
      <c r="E8313" s="742"/>
      <c r="F8313" s="720" t="s">
        <v>31401</v>
      </c>
      <c r="G8313" s="720"/>
    </row>
    <row r="8314">
      <c r="A8314" s="154" t="s">
        <v>687</v>
      </c>
      <c r="B8314" s="18" t="s">
        <v>1638</v>
      </c>
      <c r="C8314" s="704" t="s">
        <v>31409</v>
      </c>
      <c r="D8314" s="704" t="s">
        <v>31410</v>
      </c>
      <c r="E8314" s="704"/>
      <c r="F8314" s="704" t="s">
        <v>31411</v>
      </c>
      <c r="G8314" s="704"/>
    </row>
    <row r="8315">
      <c r="A8315" s="154" t="s">
        <v>388</v>
      </c>
      <c r="B8315" s="18" t="s">
        <v>1347</v>
      </c>
      <c r="C8315" s="704" t="s">
        <v>19089</v>
      </c>
      <c r="D8315" s="704" t="s">
        <v>31412</v>
      </c>
      <c r="E8315" s="704"/>
      <c r="F8315" s="704" t="s">
        <v>31413</v>
      </c>
      <c r="G8315" s="720"/>
    </row>
    <row r="8316">
      <c r="A8316" s="154" t="s">
        <v>388</v>
      </c>
      <c r="B8316" s="18" t="s">
        <v>1006</v>
      </c>
      <c r="C8316" s="704" t="s">
        <v>2091</v>
      </c>
      <c r="D8316" s="704" t="s">
        <v>31414</v>
      </c>
      <c r="E8316" s="704"/>
      <c r="F8316" s="704" t="s">
        <v>31411</v>
      </c>
      <c r="G8316" s="720"/>
    </row>
    <row r="8317">
      <c r="A8317" s="154" t="s">
        <v>388</v>
      </c>
      <c r="B8317" s="18" t="s">
        <v>1006</v>
      </c>
      <c r="C8317" s="704" t="s">
        <v>2091</v>
      </c>
      <c r="D8317" s="704" t="s">
        <v>31415</v>
      </c>
      <c r="E8317" s="704"/>
      <c r="F8317" s="704" t="s">
        <v>31416</v>
      </c>
      <c r="G8317" s="720"/>
    </row>
    <row r="8318">
      <c r="A8318" s="154" t="s">
        <v>388</v>
      </c>
      <c r="B8318" s="18" t="s">
        <v>1006</v>
      </c>
      <c r="C8318" s="704" t="s">
        <v>2091</v>
      </c>
      <c r="D8318" s="704" t="s">
        <v>30040</v>
      </c>
      <c r="E8318" s="704"/>
      <c r="F8318" s="704" t="s">
        <v>31417</v>
      </c>
      <c r="G8318" s="720"/>
    </row>
    <row r="8319">
      <c r="A8319" s="154" t="s">
        <v>388</v>
      </c>
      <c r="B8319" s="18" t="s">
        <v>1006</v>
      </c>
      <c r="C8319" s="704" t="s">
        <v>2106</v>
      </c>
      <c r="D8319" s="704" t="s">
        <v>7503</v>
      </c>
      <c r="E8319" s="704"/>
      <c r="F8319" s="704" t="s">
        <v>31418</v>
      </c>
      <c r="G8319" s="720"/>
    </row>
    <row r="8320">
      <c r="A8320" s="712" t="s">
        <v>388</v>
      </c>
      <c r="B8320" s="189" t="s">
        <v>3110</v>
      </c>
      <c r="C8320" s="729" t="s">
        <v>2091</v>
      </c>
      <c r="D8320" s="729" t="s">
        <v>31419</v>
      </c>
      <c r="E8320" s="729"/>
      <c r="F8320" s="704" t="s">
        <v>31420</v>
      </c>
      <c r="G8320" s="720"/>
    </row>
    <row r="8321">
      <c r="A8321" s="154" t="s">
        <v>388</v>
      </c>
      <c r="B8321" s="18" t="s">
        <v>1010</v>
      </c>
      <c r="C8321" s="704" t="s">
        <v>7518</v>
      </c>
      <c r="D8321" s="704" t="s">
        <v>1651</v>
      </c>
      <c r="E8321" s="704"/>
      <c r="F8321" s="704" t="s">
        <v>31421</v>
      </c>
      <c r="G8321" s="704"/>
    </row>
    <row r="8322">
      <c r="A8322" s="154" t="s">
        <v>388</v>
      </c>
      <c r="B8322" s="18" t="s">
        <v>1010</v>
      </c>
      <c r="C8322" s="704" t="s">
        <v>12398</v>
      </c>
      <c r="D8322" s="704" t="s">
        <v>19031</v>
      </c>
      <c r="E8322" s="704"/>
      <c r="F8322" s="704" t="s">
        <v>31422</v>
      </c>
      <c r="G8322" s="720"/>
    </row>
    <row r="8323">
      <c r="A8323" s="154" t="s">
        <v>1402</v>
      </c>
      <c r="B8323" s="18" t="s">
        <v>1403</v>
      </c>
      <c r="C8323" s="704"/>
      <c r="D8323" s="704"/>
      <c r="E8323" s="704" t="s">
        <v>7040</v>
      </c>
      <c r="F8323" s="704" t="s">
        <v>31423</v>
      </c>
      <c r="G8323" s="720"/>
    </row>
    <row r="8324">
      <c r="A8324" s="1" t="s">
        <v>31424</v>
      </c>
    </row>
    <row r="8325">
      <c r="A8325" s="154" t="s">
        <v>3436</v>
      </c>
      <c r="B8325" s="18" t="s">
        <v>31425</v>
      </c>
      <c r="C8325" s="704"/>
      <c r="D8325" s="704" t="s">
        <v>31425</v>
      </c>
      <c r="E8325" s="704" t="s">
        <v>31426</v>
      </c>
      <c r="F8325" s="704" t="s">
        <v>31427</v>
      </c>
      <c r="G8325" s="704"/>
    </row>
    <row r="8326">
      <c r="A8326" s="154" t="s">
        <v>326</v>
      </c>
      <c r="B8326" s="18" t="s">
        <v>1215</v>
      </c>
      <c r="C8326" s="704" t="s">
        <v>31428</v>
      </c>
      <c r="D8326" s="704" t="s">
        <v>5302</v>
      </c>
      <c r="E8326" s="704"/>
      <c r="F8326" s="704" t="s">
        <v>31429</v>
      </c>
      <c r="G8326" s="704"/>
    </row>
    <row r="8327">
      <c r="A8327" s="154" t="s">
        <v>3979</v>
      </c>
      <c r="B8327" s="18" t="s">
        <v>3980</v>
      </c>
      <c r="C8327" s="704"/>
      <c r="D8327" s="704" t="s">
        <v>10304</v>
      </c>
      <c r="E8327" s="704" t="s">
        <v>31430</v>
      </c>
      <c r="F8327" s="704" t="s">
        <v>31431</v>
      </c>
      <c r="G8327" s="720"/>
    </row>
    <row r="8328">
      <c r="A8328" s="154" t="s">
        <v>4835</v>
      </c>
      <c r="B8328" s="18" t="s">
        <v>4836</v>
      </c>
      <c r="C8328" s="704"/>
      <c r="D8328" s="720"/>
      <c r="E8328" s="704" t="s">
        <v>7327</v>
      </c>
      <c r="F8328" s="704" t="s">
        <v>31432</v>
      </c>
      <c r="G8328" s="704"/>
    </row>
    <row r="8329">
      <c r="A8329" s="154" t="s">
        <v>388</v>
      </c>
      <c r="B8329" s="18" t="s">
        <v>1006</v>
      </c>
      <c r="C8329" s="704" t="s">
        <v>2091</v>
      </c>
      <c r="D8329" s="704" t="s">
        <v>368</v>
      </c>
      <c r="E8329" s="704"/>
      <c r="F8329" s="704" t="s">
        <v>31433</v>
      </c>
      <c r="G8329" s="704"/>
    </row>
    <row r="8330">
      <c r="A8330" s="154" t="s">
        <v>388</v>
      </c>
      <c r="B8330" s="18" t="s">
        <v>1006</v>
      </c>
      <c r="C8330" s="704" t="s">
        <v>2084</v>
      </c>
      <c r="D8330" s="704" t="s">
        <v>368</v>
      </c>
      <c r="E8330" s="704"/>
      <c r="F8330" s="704" t="s">
        <v>31434</v>
      </c>
      <c r="G8330" s="704"/>
    </row>
    <row r="8331">
      <c r="A8331" s="154" t="s">
        <v>388</v>
      </c>
      <c r="B8331" s="18" t="s">
        <v>1006</v>
      </c>
      <c r="C8331" s="704" t="s">
        <v>2084</v>
      </c>
      <c r="D8331" s="704" t="s">
        <v>368</v>
      </c>
      <c r="E8331" s="704"/>
      <c r="F8331" s="704" t="s">
        <v>31433</v>
      </c>
      <c r="G8331" s="704"/>
    </row>
    <row r="8332">
      <c r="A8332" s="154" t="s">
        <v>388</v>
      </c>
      <c r="B8332" s="18" t="s">
        <v>1006</v>
      </c>
      <c r="C8332" s="704" t="s">
        <v>2098</v>
      </c>
      <c r="D8332" s="704" t="s">
        <v>2099</v>
      </c>
      <c r="E8332" s="704" t="s">
        <v>7530</v>
      </c>
      <c r="F8332" s="704" t="s">
        <v>31435</v>
      </c>
      <c r="G8332" s="704"/>
    </row>
    <row r="8333">
      <c r="A8333" s="154" t="s">
        <v>388</v>
      </c>
      <c r="B8333" s="18" t="s">
        <v>1006</v>
      </c>
      <c r="C8333" s="704" t="s">
        <v>2098</v>
      </c>
      <c r="D8333" s="704" t="s">
        <v>31436</v>
      </c>
      <c r="E8333" s="704"/>
      <c r="F8333" s="704" t="s">
        <v>31431</v>
      </c>
      <c r="G8333" s="704"/>
    </row>
    <row r="8334">
      <c r="A8334" s="154" t="s">
        <v>388</v>
      </c>
      <c r="B8334" s="18" t="s">
        <v>1010</v>
      </c>
      <c r="C8334" s="704" t="s">
        <v>2236</v>
      </c>
      <c r="D8334" s="704" t="s">
        <v>30034</v>
      </c>
      <c r="E8334" s="704" t="s">
        <v>31437</v>
      </c>
      <c r="F8334" s="704" t="s">
        <v>31438</v>
      </c>
      <c r="G8334" s="704"/>
    </row>
    <row r="8335">
      <c r="A8335" s="154" t="s">
        <v>388</v>
      </c>
      <c r="B8335" s="18" t="s">
        <v>1010</v>
      </c>
      <c r="C8335" s="704" t="s">
        <v>4818</v>
      </c>
      <c r="D8335" s="704" t="s">
        <v>11836</v>
      </c>
      <c r="E8335" s="704" t="s">
        <v>4695</v>
      </c>
      <c r="F8335" s="704" t="s">
        <v>31439</v>
      </c>
      <c r="G8335" s="704"/>
    </row>
    <row r="8336">
      <c r="A8336" s="154" t="s">
        <v>3368</v>
      </c>
      <c r="B8336" s="18" t="s">
        <v>3369</v>
      </c>
      <c r="C8336" s="704" t="s">
        <v>3370</v>
      </c>
      <c r="D8336" s="704" t="s">
        <v>31440</v>
      </c>
      <c r="E8336" s="704"/>
      <c r="F8336" s="704" t="s">
        <v>31441</v>
      </c>
      <c r="G8336" s="704"/>
    </row>
    <row r="8337">
      <c r="A8337" s="154" t="s">
        <v>3368</v>
      </c>
      <c r="B8337" s="18" t="s">
        <v>3369</v>
      </c>
      <c r="C8337" s="704" t="s">
        <v>3377</v>
      </c>
      <c r="D8337" s="704" t="s">
        <v>31442</v>
      </c>
      <c r="E8337" s="704"/>
      <c r="F8337" s="704" t="s">
        <v>31443</v>
      </c>
      <c r="G8337" s="704"/>
    </row>
    <row r="8338">
      <c r="A8338" s="154" t="s">
        <v>3368</v>
      </c>
      <c r="B8338" s="18" t="s">
        <v>3369</v>
      </c>
      <c r="C8338" s="704" t="s">
        <v>3377</v>
      </c>
      <c r="D8338" s="704" t="s">
        <v>31444</v>
      </c>
      <c r="E8338" s="704"/>
      <c r="F8338" s="704" t="s">
        <v>31443</v>
      </c>
      <c r="G8338" s="704"/>
    </row>
    <row r="8339">
      <c r="A8339" s="67" t="s">
        <v>366</v>
      </c>
    </row>
    <row r="8340">
      <c r="A8340" s="154" t="s">
        <v>326</v>
      </c>
      <c r="B8340" s="18" t="s">
        <v>658</v>
      </c>
      <c r="C8340" s="704"/>
      <c r="D8340" s="720"/>
      <c r="E8340" s="704" t="s">
        <v>31445</v>
      </c>
      <c r="F8340" s="704" t="s">
        <v>31438</v>
      </c>
      <c r="G8340" s="704"/>
    </row>
    <row r="8341">
      <c r="A8341" s="154" t="s">
        <v>2562</v>
      </c>
      <c r="B8341" s="18" t="s">
        <v>2563</v>
      </c>
      <c r="C8341" s="704"/>
      <c r="D8341" s="720"/>
      <c r="E8341" s="704"/>
      <c r="F8341" s="720"/>
      <c r="G8341" s="720"/>
    </row>
    <row r="8342">
      <c r="A8342" s="154" t="s">
        <v>687</v>
      </c>
      <c r="B8342" s="18" t="s">
        <v>693</v>
      </c>
      <c r="C8342" s="704"/>
      <c r="D8342" s="720"/>
      <c r="E8342" s="704"/>
      <c r="F8342" s="720"/>
      <c r="G8342" s="720"/>
    </row>
    <row r="8343">
      <c r="A8343" s="154" t="s">
        <v>248</v>
      </c>
      <c r="B8343" s="18" t="s">
        <v>5459</v>
      </c>
      <c r="C8343" s="704"/>
      <c r="D8343" s="720"/>
      <c r="E8343" s="704"/>
      <c r="F8343" s="720"/>
      <c r="G8343" s="720"/>
    </row>
    <row r="8344">
      <c r="A8344" s="154" t="s">
        <v>388</v>
      </c>
      <c r="B8344" s="18" t="s">
        <v>1006</v>
      </c>
      <c r="C8344" s="704"/>
      <c r="D8344" s="704"/>
      <c r="E8344" s="704"/>
      <c r="F8344" s="704" t="s">
        <v>31446</v>
      </c>
      <c r="G8344" s="704"/>
    </row>
    <row r="8345">
      <c r="A8345" s="154" t="s">
        <v>388</v>
      </c>
      <c r="B8345" s="18" t="s">
        <v>1010</v>
      </c>
      <c r="C8345" s="704"/>
      <c r="D8345" s="704"/>
      <c r="E8345" s="704" t="s">
        <v>31447</v>
      </c>
      <c r="F8345" s="704" t="s">
        <v>31439</v>
      </c>
      <c r="G8345" s="704"/>
    </row>
    <row r="8346">
      <c r="A8346" s="154" t="s">
        <v>636</v>
      </c>
      <c r="B8346" s="18" t="s">
        <v>31448</v>
      </c>
      <c r="C8346" s="704"/>
      <c r="D8346" s="704"/>
      <c r="E8346" s="704"/>
      <c r="F8346" s="704" t="s">
        <v>31449</v>
      </c>
      <c r="G8346" s="704"/>
    </row>
    <row r="8347">
      <c r="A8347" s="154" t="s">
        <v>1402</v>
      </c>
      <c r="B8347" s="18" t="s">
        <v>3965</v>
      </c>
      <c r="C8347" s="704"/>
      <c r="D8347" s="704"/>
      <c r="E8347" s="704"/>
      <c r="F8347" s="704" t="s">
        <v>31450</v>
      </c>
      <c r="G8347" s="704"/>
    </row>
    <row r="8348">
      <c r="A8348" s="17"/>
    </row>
    <row r="8349">
      <c r="A8349" s="15"/>
    </row>
    <row r="8352">
      <c r="A8352" s="17"/>
    </row>
    <row r="8353">
      <c r="A8353" s="31" t="s">
        <v>19890</v>
      </c>
    </row>
    <row r="8354">
      <c r="A8354" s="17"/>
    </row>
    <row r="8355">
      <c r="A8355" s="190" t="s">
        <v>31451</v>
      </c>
    </row>
    <row r="8356">
      <c r="A8356" s="9" t="s">
        <v>13028</v>
      </c>
      <c r="B8356" s="18" t="s">
        <v>25226</v>
      </c>
      <c r="C8356" s="10"/>
      <c r="D8356" s="10" t="s">
        <v>31452</v>
      </c>
      <c r="E8356" s="10" t="s">
        <v>31453</v>
      </c>
      <c r="F8356" s="10" t="s">
        <v>31454</v>
      </c>
      <c r="G8356" s="15"/>
    </row>
    <row r="8357">
      <c r="A8357" s="9" t="s">
        <v>230</v>
      </c>
      <c r="B8357" s="18" t="s">
        <v>10943</v>
      </c>
      <c r="C8357" s="10" t="s">
        <v>2598</v>
      </c>
      <c r="D8357" s="10" t="s">
        <v>11968</v>
      </c>
      <c r="E8357" s="10"/>
      <c r="F8357" s="10" t="s">
        <v>31455</v>
      </c>
      <c r="G8357" s="15"/>
    </row>
    <row r="8358">
      <c r="A8358" s="190" t="s">
        <v>31456</v>
      </c>
    </row>
    <row r="8359">
      <c r="A8359" s="19" t="s">
        <v>248</v>
      </c>
      <c r="B8359" s="18" t="s">
        <v>368</v>
      </c>
      <c r="C8359" s="10"/>
      <c r="D8359" s="10"/>
      <c r="E8359" s="10" t="s">
        <v>4215</v>
      </c>
      <c r="F8359" s="15"/>
      <c r="G8359" s="15"/>
    </row>
    <row r="8360">
      <c r="A8360" s="17"/>
    </row>
    <row r="8361">
      <c r="A8361" s="15"/>
    </row>
    <row r="8364">
      <c r="A8364" s="17"/>
    </row>
    <row r="8365">
      <c r="A8365" s="31" t="s">
        <v>31457</v>
      </c>
    </row>
    <row r="8366">
      <c r="A8366" s="17"/>
    </row>
    <row r="8367">
      <c r="A8367" s="352" t="s">
        <v>31458</v>
      </c>
    </row>
    <row r="8368">
      <c r="A8368" s="84" t="s">
        <v>316</v>
      </c>
      <c r="B8368" s="189" t="s">
        <v>31459</v>
      </c>
      <c r="C8368" s="84" t="s">
        <v>31460</v>
      </c>
      <c r="D8368" s="84" t="s">
        <v>31461</v>
      </c>
      <c r="E8368" s="84"/>
      <c r="F8368" s="84" t="s">
        <v>31462</v>
      </c>
      <c r="G8368" s="84"/>
    </row>
    <row r="8369">
      <c r="A8369" s="84" t="s">
        <v>316</v>
      </c>
      <c r="B8369" s="189" t="s">
        <v>31459</v>
      </c>
      <c r="C8369" s="84" t="s">
        <v>31463</v>
      </c>
      <c r="D8369" s="84" t="s">
        <v>31464</v>
      </c>
      <c r="E8369" s="84"/>
      <c r="F8369" s="84" t="s">
        <v>31462</v>
      </c>
      <c r="G8369" s="84"/>
    </row>
    <row r="8370">
      <c r="A8370" s="84" t="s">
        <v>316</v>
      </c>
      <c r="B8370" s="189" t="s">
        <v>31459</v>
      </c>
      <c r="C8370" s="84" t="s">
        <v>31465</v>
      </c>
      <c r="D8370" s="84" t="s">
        <v>31466</v>
      </c>
      <c r="E8370" s="84"/>
      <c r="F8370" s="84" t="s">
        <v>31467</v>
      </c>
      <c r="G8370" s="84"/>
    </row>
    <row r="8371">
      <c r="A8371" s="84" t="s">
        <v>316</v>
      </c>
      <c r="B8371" s="189" t="s">
        <v>6615</v>
      </c>
      <c r="C8371" s="84" t="s">
        <v>31468</v>
      </c>
      <c r="D8371" s="84" t="s">
        <v>31469</v>
      </c>
      <c r="E8371" s="84"/>
      <c r="F8371" s="84" t="s">
        <v>31470</v>
      </c>
      <c r="G8371" s="84"/>
    </row>
    <row r="8372">
      <c r="A8372" s="84" t="s">
        <v>316</v>
      </c>
      <c r="B8372" s="189" t="s">
        <v>6615</v>
      </c>
      <c r="C8372" s="84" t="s">
        <v>31471</v>
      </c>
      <c r="D8372" s="84" t="s">
        <v>31472</v>
      </c>
      <c r="E8372" s="84"/>
      <c r="F8372" s="84" t="s">
        <v>31473</v>
      </c>
      <c r="G8372" s="84"/>
    </row>
    <row r="8373">
      <c r="A8373" s="84" t="s">
        <v>316</v>
      </c>
      <c r="B8373" s="189" t="s">
        <v>6615</v>
      </c>
      <c r="C8373" s="84" t="s">
        <v>31474</v>
      </c>
      <c r="D8373" s="84" t="s">
        <v>31475</v>
      </c>
      <c r="E8373" s="84"/>
      <c r="F8373" s="84" t="s">
        <v>31473</v>
      </c>
      <c r="G8373" s="84"/>
    </row>
    <row r="8374">
      <c r="A8374" s="84" t="s">
        <v>316</v>
      </c>
      <c r="B8374" s="31" t="s">
        <v>31476</v>
      </c>
      <c r="C8374" s="43" t="s">
        <v>31477</v>
      </c>
      <c r="D8374" s="43" t="s">
        <v>31478</v>
      </c>
      <c r="E8374" s="84"/>
      <c r="F8374" s="84" t="s">
        <v>31473</v>
      </c>
      <c r="G8374" s="138"/>
    </row>
    <row r="8375">
      <c r="A8375" s="84" t="s">
        <v>316</v>
      </c>
      <c r="B8375" s="189" t="s">
        <v>19362</v>
      </c>
      <c r="C8375" s="84" t="s">
        <v>31479</v>
      </c>
      <c r="D8375" s="84" t="s">
        <v>31480</v>
      </c>
      <c r="E8375" s="84"/>
      <c r="F8375" s="84" t="s">
        <v>31481</v>
      </c>
      <c r="G8375" s="84"/>
    </row>
    <row r="8376">
      <c r="A8376" s="84" t="s">
        <v>316</v>
      </c>
      <c r="B8376" s="189" t="s">
        <v>19362</v>
      </c>
      <c r="C8376" s="84" t="s">
        <v>31482</v>
      </c>
      <c r="D8376" s="84" t="s">
        <v>31483</v>
      </c>
      <c r="E8376" s="84"/>
      <c r="F8376" s="84" t="s">
        <v>31462</v>
      </c>
      <c r="G8376" s="84"/>
    </row>
    <row r="8377">
      <c r="A8377" s="84" t="s">
        <v>316</v>
      </c>
      <c r="B8377" s="189" t="s">
        <v>19362</v>
      </c>
      <c r="C8377" s="84" t="s">
        <v>31484</v>
      </c>
      <c r="D8377" s="84" t="s">
        <v>31483</v>
      </c>
      <c r="E8377" s="84"/>
      <c r="F8377" s="84" t="s">
        <v>31462</v>
      </c>
      <c r="G8377" s="84"/>
    </row>
    <row r="8378">
      <c r="A8378" s="84" t="s">
        <v>316</v>
      </c>
      <c r="B8378" s="189" t="s">
        <v>19362</v>
      </c>
      <c r="C8378" s="84" t="s">
        <v>31485</v>
      </c>
      <c r="D8378" s="84" t="s">
        <v>31486</v>
      </c>
      <c r="E8378" s="84"/>
      <c r="F8378" s="84" t="s">
        <v>31487</v>
      </c>
      <c r="G8378" s="84"/>
    </row>
    <row r="8379">
      <c r="A8379" s="84" t="s">
        <v>316</v>
      </c>
      <c r="B8379" s="189" t="s">
        <v>19362</v>
      </c>
      <c r="C8379" s="84" t="s">
        <v>31488</v>
      </c>
      <c r="D8379" s="84" t="s">
        <v>31486</v>
      </c>
      <c r="E8379" s="84"/>
      <c r="F8379" s="84" t="s">
        <v>31487</v>
      </c>
      <c r="G8379" s="84"/>
    </row>
    <row r="8380">
      <c r="A8380" s="84" t="s">
        <v>316</v>
      </c>
      <c r="B8380" s="189" t="s">
        <v>19362</v>
      </c>
      <c r="C8380" s="84" t="s">
        <v>31489</v>
      </c>
      <c r="D8380" s="84" t="s">
        <v>31490</v>
      </c>
      <c r="E8380" s="84" t="s">
        <v>31491</v>
      </c>
      <c r="F8380" s="84" t="s">
        <v>31492</v>
      </c>
      <c r="G8380" s="84"/>
    </row>
    <row r="8381">
      <c r="A8381" s="84" t="s">
        <v>316</v>
      </c>
      <c r="B8381" s="189" t="s">
        <v>19362</v>
      </c>
      <c r="C8381" s="84" t="s">
        <v>31493</v>
      </c>
      <c r="D8381" s="84" t="s">
        <v>31494</v>
      </c>
      <c r="E8381" s="84" t="s">
        <v>31495</v>
      </c>
      <c r="F8381" s="84" t="s">
        <v>31496</v>
      </c>
      <c r="G8381" s="84"/>
    </row>
    <row r="8382">
      <c r="A8382" s="84" t="s">
        <v>316</v>
      </c>
      <c r="B8382" s="189" t="s">
        <v>19362</v>
      </c>
      <c r="C8382" s="84" t="s">
        <v>31493</v>
      </c>
      <c r="D8382" s="84" t="s">
        <v>31497</v>
      </c>
      <c r="E8382" s="84" t="s">
        <v>31498</v>
      </c>
      <c r="F8382" s="84" t="s">
        <v>31496</v>
      </c>
      <c r="G8382" s="84"/>
    </row>
    <row r="8383">
      <c r="A8383" s="84" t="s">
        <v>380</v>
      </c>
      <c r="B8383" s="189" t="s">
        <v>11442</v>
      </c>
      <c r="C8383" s="84" t="s">
        <v>31499</v>
      </c>
      <c r="D8383" s="84" t="s">
        <v>11444</v>
      </c>
      <c r="E8383" s="84"/>
      <c r="F8383" s="84" t="s">
        <v>31500</v>
      </c>
      <c r="G8383" s="84"/>
    </row>
    <row r="8384">
      <c r="A8384" s="84" t="s">
        <v>380</v>
      </c>
      <c r="B8384" s="189" t="s">
        <v>11442</v>
      </c>
      <c r="C8384" s="84" t="s">
        <v>31501</v>
      </c>
      <c r="D8384" s="84" t="s">
        <v>22263</v>
      </c>
      <c r="E8384" s="84"/>
      <c r="F8384" s="84" t="s">
        <v>31502</v>
      </c>
      <c r="G8384" s="84"/>
    </row>
    <row r="8385">
      <c r="A8385" s="84" t="s">
        <v>380</v>
      </c>
      <c r="B8385" s="189" t="s">
        <v>11442</v>
      </c>
      <c r="C8385" s="84" t="s">
        <v>31503</v>
      </c>
      <c r="D8385" s="84" t="s">
        <v>11457</v>
      </c>
      <c r="E8385" s="84"/>
      <c r="F8385" s="84" t="s">
        <v>31496</v>
      </c>
      <c r="G8385" s="84"/>
    </row>
    <row r="8386">
      <c r="A8386" s="84" t="s">
        <v>380</v>
      </c>
      <c r="B8386" s="189" t="s">
        <v>11442</v>
      </c>
      <c r="C8386" s="84" t="s">
        <v>31504</v>
      </c>
      <c r="D8386" s="84" t="s">
        <v>12298</v>
      </c>
      <c r="E8386" s="84" t="s">
        <v>31505</v>
      </c>
      <c r="F8386" s="84" t="s">
        <v>31502</v>
      </c>
      <c r="G8386" s="84"/>
    </row>
    <row r="8387">
      <c r="A8387" s="84" t="s">
        <v>988</v>
      </c>
      <c r="B8387" s="189" t="s">
        <v>6938</v>
      </c>
      <c r="C8387" s="84" t="s">
        <v>31506</v>
      </c>
      <c r="D8387" s="84" t="s">
        <v>9730</v>
      </c>
      <c r="E8387" s="84" t="s">
        <v>31507</v>
      </c>
      <c r="F8387" s="84" t="s">
        <v>31508</v>
      </c>
      <c r="G8387" s="84"/>
    </row>
    <row r="8388">
      <c r="A8388" s="84" t="s">
        <v>988</v>
      </c>
      <c r="B8388" s="189" t="s">
        <v>11599</v>
      </c>
      <c r="C8388" s="747" t="s">
        <v>31509</v>
      </c>
      <c r="D8388" s="84" t="s">
        <v>31510</v>
      </c>
      <c r="E8388" s="84" t="s">
        <v>31511</v>
      </c>
      <c r="F8388" s="84" t="s">
        <v>31473</v>
      </c>
      <c r="G8388" s="84"/>
    </row>
    <row r="8389">
      <c r="A8389" s="84" t="s">
        <v>5679</v>
      </c>
      <c r="B8389" s="31" t="s">
        <v>19498</v>
      </c>
      <c r="C8389" s="84" t="s">
        <v>31512</v>
      </c>
      <c r="D8389" s="84" t="s">
        <v>19500</v>
      </c>
      <c r="E8389" s="84"/>
      <c r="F8389" s="84" t="s">
        <v>4600</v>
      </c>
      <c r="G8389" s="84"/>
    </row>
    <row r="8390">
      <c r="A8390" s="84" t="s">
        <v>5679</v>
      </c>
      <c r="B8390" s="31" t="s">
        <v>19498</v>
      </c>
      <c r="C8390" s="84" t="s">
        <v>31513</v>
      </c>
      <c r="D8390" s="84" t="s">
        <v>31514</v>
      </c>
      <c r="E8390" s="84"/>
      <c r="F8390" s="84" t="s">
        <v>31515</v>
      </c>
      <c r="G8390" s="84"/>
    </row>
    <row r="8391">
      <c r="A8391" s="84" t="s">
        <v>5679</v>
      </c>
      <c r="B8391" s="31" t="s">
        <v>19498</v>
      </c>
      <c r="C8391" s="84" t="s">
        <v>31516</v>
      </c>
      <c r="D8391" s="84" t="s">
        <v>31517</v>
      </c>
      <c r="E8391" s="84"/>
      <c r="F8391" s="84" t="s">
        <v>31515</v>
      </c>
      <c r="G8391" s="84"/>
    </row>
    <row r="8392">
      <c r="A8392" s="84" t="s">
        <v>5679</v>
      </c>
      <c r="B8392" s="31" t="s">
        <v>19498</v>
      </c>
      <c r="C8392" s="84" t="s">
        <v>31518</v>
      </c>
      <c r="D8392" s="84" t="s">
        <v>31519</v>
      </c>
      <c r="E8392" s="84"/>
      <c r="F8392" s="84" t="s">
        <v>31520</v>
      </c>
      <c r="G8392" s="84"/>
    </row>
    <row r="8393">
      <c r="A8393" s="84" t="s">
        <v>5679</v>
      </c>
      <c r="B8393" s="31" t="s">
        <v>19498</v>
      </c>
      <c r="C8393" s="43" t="s">
        <v>31521</v>
      </c>
      <c r="D8393" s="43" t="s">
        <v>31522</v>
      </c>
      <c r="E8393" s="43" t="s">
        <v>31523</v>
      </c>
      <c r="F8393" s="84" t="s">
        <v>4600</v>
      </c>
      <c r="G8393" s="84"/>
    </row>
    <row r="8394">
      <c r="A8394" s="84" t="s">
        <v>5679</v>
      </c>
      <c r="B8394" s="31" t="s">
        <v>19498</v>
      </c>
      <c r="C8394" s="43" t="s">
        <v>31524</v>
      </c>
      <c r="D8394" s="43" t="s">
        <v>31525</v>
      </c>
      <c r="E8394" s="43" t="s">
        <v>31526</v>
      </c>
      <c r="F8394" s="84" t="s">
        <v>31527</v>
      </c>
      <c r="G8394" s="84"/>
    </row>
    <row r="8395">
      <c r="A8395" s="84" t="s">
        <v>5679</v>
      </c>
      <c r="B8395" s="31" t="s">
        <v>19498</v>
      </c>
      <c r="C8395" s="43" t="s">
        <v>31528</v>
      </c>
      <c r="D8395" s="43" t="s">
        <v>31529</v>
      </c>
      <c r="E8395" s="84" t="s">
        <v>31530</v>
      </c>
      <c r="F8395" s="84" t="s">
        <v>4600</v>
      </c>
      <c r="G8395" s="84"/>
    </row>
    <row r="8396">
      <c r="A8396" s="84" t="s">
        <v>388</v>
      </c>
      <c r="B8396" s="189" t="s">
        <v>13435</v>
      </c>
      <c r="C8396" s="84" t="s">
        <v>13439</v>
      </c>
      <c r="D8396" s="84" t="s">
        <v>13440</v>
      </c>
      <c r="E8396" s="84"/>
      <c r="F8396" s="84" t="s">
        <v>31470</v>
      </c>
      <c r="G8396" s="84"/>
    </row>
    <row r="8397">
      <c r="A8397" s="84" t="s">
        <v>31531</v>
      </c>
      <c r="B8397" s="189" t="s">
        <v>31532</v>
      </c>
      <c r="C8397" s="84" t="s">
        <v>31533</v>
      </c>
      <c r="D8397" s="84" t="s">
        <v>31534</v>
      </c>
      <c r="E8397" s="84"/>
      <c r="F8397" s="84" t="s">
        <v>31473</v>
      </c>
      <c r="G8397" s="84"/>
    </row>
    <row r="8398">
      <c r="A8398" s="84" t="s">
        <v>31531</v>
      </c>
      <c r="B8398" s="189" t="s">
        <v>31532</v>
      </c>
      <c r="C8398" s="84" t="s">
        <v>31535</v>
      </c>
      <c r="D8398" s="84" t="s">
        <v>31536</v>
      </c>
      <c r="E8398" s="84"/>
      <c r="F8398" s="84" t="s">
        <v>31473</v>
      </c>
      <c r="G8398" s="84"/>
    </row>
    <row r="8399">
      <c r="A8399" s="84" t="s">
        <v>234</v>
      </c>
      <c r="B8399" s="189" t="s">
        <v>8344</v>
      </c>
      <c r="C8399" s="84" t="s">
        <v>629</v>
      </c>
      <c r="D8399" s="84" t="s">
        <v>6507</v>
      </c>
      <c r="E8399" s="84" t="s">
        <v>13828</v>
      </c>
      <c r="F8399" s="84" t="s">
        <v>31537</v>
      </c>
      <c r="G8399" s="84"/>
    </row>
    <row r="8400">
      <c r="A8400" s="84" t="s">
        <v>234</v>
      </c>
      <c r="B8400" s="189" t="s">
        <v>8344</v>
      </c>
      <c r="C8400" s="84" t="s">
        <v>31538</v>
      </c>
      <c r="D8400" s="84" t="s">
        <v>14620</v>
      </c>
      <c r="E8400" s="84" t="s">
        <v>22175</v>
      </c>
      <c r="F8400" s="84" t="s">
        <v>31539</v>
      </c>
      <c r="G8400" s="84"/>
    </row>
    <row r="8401">
      <c r="A8401" s="84" t="s">
        <v>234</v>
      </c>
      <c r="B8401" s="189" t="s">
        <v>8344</v>
      </c>
      <c r="C8401" s="84" t="s">
        <v>23804</v>
      </c>
      <c r="D8401" s="84" t="s">
        <v>12301</v>
      </c>
      <c r="E8401" s="84" t="s">
        <v>31540</v>
      </c>
      <c r="F8401" s="84" t="s">
        <v>31462</v>
      </c>
      <c r="G8401" s="84"/>
    </row>
    <row r="8402">
      <c r="A8402" s="84" t="s">
        <v>234</v>
      </c>
      <c r="B8402" s="189" t="s">
        <v>8344</v>
      </c>
      <c r="C8402" s="84" t="s">
        <v>31541</v>
      </c>
      <c r="D8402" s="84" t="s">
        <v>12312</v>
      </c>
      <c r="E8402" s="84" t="s">
        <v>31542</v>
      </c>
      <c r="F8402" s="84" t="s">
        <v>31543</v>
      </c>
      <c r="G8402" s="84"/>
    </row>
    <row r="8403">
      <c r="A8403" s="84" t="s">
        <v>234</v>
      </c>
      <c r="B8403" s="189" t="s">
        <v>8344</v>
      </c>
      <c r="C8403" s="84" t="s">
        <v>22333</v>
      </c>
      <c r="D8403" s="84" t="s">
        <v>1190</v>
      </c>
      <c r="E8403" s="84" t="s">
        <v>31544</v>
      </c>
      <c r="F8403" s="84" t="s">
        <v>31537</v>
      </c>
      <c r="G8403" s="84"/>
    </row>
    <row r="8404">
      <c r="A8404" s="84" t="s">
        <v>234</v>
      </c>
      <c r="B8404" s="189" t="s">
        <v>8344</v>
      </c>
      <c r="C8404" s="84" t="s">
        <v>22013</v>
      </c>
      <c r="D8404" s="84" t="s">
        <v>22007</v>
      </c>
      <c r="E8404" s="84" t="s">
        <v>31545</v>
      </c>
      <c r="F8404" s="84" t="s">
        <v>4600</v>
      </c>
      <c r="G8404" s="84"/>
    </row>
    <row r="8405">
      <c r="A8405" s="84" t="s">
        <v>234</v>
      </c>
      <c r="B8405" s="189" t="s">
        <v>8344</v>
      </c>
      <c r="C8405" s="84" t="s">
        <v>25601</v>
      </c>
      <c r="D8405" s="84" t="s">
        <v>14757</v>
      </c>
      <c r="E8405" s="84" t="s">
        <v>31546</v>
      </c>
      <c r="F8405" s="84" t="s">
        <v>31543</v>
      </c>
      <c r="G8405" s="84"/>
    </row>
    <row r="8406">
      <c r="A8406" s="84" t="s">
        <v>234</v>
      </c>
      <c r="B8406" s="189" t="s">
        <v>8344</v>
      </c>
      <c r="C8406" s="84" t="s">
        <v>27101</v>
      </c>
      <c r="D8406" s="84" t="s">
        <v>12309</v>
      </c>
      <c r="E8406" s="84" t="s">
        <v>31547</v>
      </c>
      <c r="F8406" s="84" t="s">
        <v>31537</v>
      </c>
      <c r="G8406" s="84"/>
    </row>
    <row r="8407">
      <c r="A8407" s="84" t="s">
        <v>234</v>
      </c>
      <c r="B8407" s="189" t="s">
        <v>8344</v>
      </c>
      <c r="C8407" s="84" t="s">
        <v>28027</v>
      </c>
      <c r="D8407" s="84" t="s">
        <v>15271</v>
      </c>
      <c r="E8407" s="84" t="s">
        <v>31548</v>
      </c>
      <c r="F8407" s="84" t="s">
        <v>31462</v>
      </c>
      <c r="G8407" s="84"/>
    </row>
    <row r="8408">
      <c r="A8408" s="84" t="s">
        <v>234</v>
      </c>
      <c r="B8408" s="189" t="s">
        <v>8344</v>
      </c>
      <c r="C8408" s="84" t="s">
        <v>28027</v>
      </c>
      <c r="D8408" s="84" t="s">
        <v>15201</v>
      </c>
      <c r="E8408" s="84" t="s">
        <v>31549</v>
      </c>
      <c r="F8408" s="84" t="s">
        <v>31462</v>
      </c>
      <c r="G8408" s="84"/>
    </row>
    <row r="8409">
      <c r="A8409" s="84" t="s">
        <v>234</v>
      </c>
      <c r="B8409" s="189" t="s">
        <v>12033</v>
      </c>
      <c r="C8409" s="43" t="s">
        <v>31550</v>
      </c>
      <c r="D8409" s="43" t="s">
        <v>15242</v>
      </c>
      <c r="E8409" s="84"/>
      <c r="F8409" s="84" t="s">
        <v>31551</v>
      </c>
      <c r="G8409" s="84"/>
    </row>
    <row r="8410">
      <c r="A8410" s="84" t="s">
        <v>234</v>
      </c>
      <c r="B8410" s="189" t="s">
        <v>12033</v>
      </c>
      <c r="C8410" s="43" t="s">
        <v>31552</v>
      </c>
      <c r="D8410" s="43" t="s">
        <v>31553</v>
      </c>
      <c r="E8410" s="84"/>
      <c r="F8410" s="84" t="s">
        <v>31554</v>
      </c>
      <c r="G8410" s="84"/>
    </row>
    <row r="8411">
      <c r="A8411" s="84" t="s">
        <v>234</v>
      </c>
      <c r="B8411" s="189" t="s">
        <v>12033</v>
      </c>
      <c r="C8411" s="84" t="s">
        <v>31555</v>
      </c>
      <c r="D8411" s="84" t="s">
        <v>31556</v>
      </c>
      <c r="E8411" s="84"/>
      <c r="F8411" s="84" t="s">
        <v>31502</v>
      </c>
      <c r="G8411" s="84"/>
    </row>
    <row r="8412">
      <c r="A8412" s="84" t="s">
        <v>234</v>
      </c>
      <c r="B8412" s="189" t="s">
        <v>12033</v>
      </c>
      <c r="C8412" s="43" t="s">
        <v>31557</v>
      </c>
      <c r="D8412" s="43" t="s">
        <v>31558</v>
      </c>
      <c r="E8412" s="84"/>
      <c r="F8412" s="84" t="s">
        <v>31502</v>
      </c>
      <c r="G8412" s="84"/>
    </row>
    <row r="8413">
      <c r="A8413" s="84" t="s">
        <v>234</v>
      </c>
      <c r="B8413" s="189" t="s">
        <v>12033</v>
      </c>
      <c r="C8413" s="43" t="s">
        <v>31559</v>
      </c>
      <c r="D8413" s="43" t="s">
        <v>31560</v>
      </c>
      <c r="E8413" s="84"/>
      <c r="F8413" s="84" t="s">
        <v>31502</v>
      </c>
      <c r="G8413" s="84"/>
    </row>
    <row r="8414">
      <c r="A8414" s="84" t="s">
        <v>234</v>
      </c>
      <c r="B8414" s="189" t="s">
        <v>12033</v>
      </c>
      <c r="C8414" s="43" t="s">
        <v>31561</v>
      </c>
      <c r="D8414" s="43" t="s">
        <v>31562</v>
      </c>
      <c r="E8414" s="84"/>
      <c r="F8414" s="84" t="s">
        <v>31473</v>
      </c>
      <c r="G8414" s="84"/>
    </row>
    <row r="8415">
      <c r="A8415" s="84" t="s">
        <v>234</v>
      </c>
      <c r="B8415" s="189" t="s">
        <v>12033</v>
      </c>
      <c r="C8415" s="43" t="s">
        <v>31563</v>
      </c>
      <c r="D8415" s="43" t="s">
        <v>31564</v>
      </c>
      <c r="E8415" s="84"/>
      <c r="F8415" s="84" t="s">
        <v>31502</v>
      </c>
      <c r="G8415" s="84"/>
    </row>
    <row r="8416">
      <c r="A8416" s="84" t="s">
        <v>234</v>
      </c>
      <c r="B8416" s="189" t="s">
        <v>12033</v>
      </c>
      <c r="C8416" s="43" t="s">
        <v>31565</v>
      </c>
      <c r="D8416" s="43" t="s">
        <v>31566</v>
      </c>
      <c r="E8416" s="84" t="s">
        <v>31567</v>
      </c>
      <c r="F8416" s="84" t="s">
        <v>31502</v>
      </c>
      <c r="G8416" s="84"/>
    </row>
    <row r="8417">
      <c r="A8417" s="84" t="s">
        <v>234</v>
      </c>
      <c r="B8417" s="189" t="s">
        <v>12033</v>
      </c>
      <c r="C8417" s="84" t="s">
        <v>31568</v>
      </c>
      <c r="D8417" s="84" t="s">
        <v>31569</v>
      </c>
      <c r="E8417" s="84"/>
      <c r="F8417" s="84" t="s">
        <v>31502</v>
      </c>
      <c r="G8417" s="84"/>
    </row>
    <row r="8418">
      <c r="A8418" s="84" t="s">
        <v>234</v>
      </c>
      <c r="B8418" s="189" t="s">
        <v>12033</v>
      </c>
      <c r="C8418" s="84" t="s">
        <v>31570</v>
      </c>
      <c r="D8418" s="84" t="s">
        <v>31571</v>
      </c>
      <c r="E8418" s="84"/>
      <c r="F8418" s="84" t="s">
        <v>31572</v>
      </c>
      <c r="G8418" s="84"/>
    </row>
    <row r="8419">
      <c r="A8419" s="84" t="s">
        <v>234</v>
      </c>
      <c r="B8419" s="189" t="s">
        <v>12033</v>
      </c>
      <c r="C8419" s="84" t="s">
        <v>31573</v>
      </c>
      <c r="D8419" s="84" t="s">
        <v>31574</v>
      </c>
      <c r="E8419" s="84"/>
      <c r="F8419" s="84" t="s">
        <v>31473</v>
      </c>
      <c r="G8419" s="84"/>
    </row>
    <row r="8420">
      <c r="A8420" s="84" t="s">
        <v>234</v>
      </c>
      <c r="B8420" s="189" t="s">
        <v>12033</v>
      </c>
      <c r="C8420" s="84" t="s">
        <v>31575</v>
      </c>
      <c r="D8420" s="84" t="s">
        <v>31576</v>
      </c>
      <c r="E8420" s="84"/>
      <c r="F8420" s="84" t="s">
        <v>31473</v>
      </c>
      <c r="G8420" s="84"/>
    </row>
    <row r="8421">
      <c r="A8421" s="84" t="s">
        <v>234</v>
      </c>
      <c r="B8421" s="189" t="s">
        <v>12033</v>
      </c>
      <c r="C8421" s="43" t="s">
        <v>31577</v>
      </c>
      <c r="D8421" s="43" t="s">
        <v>31578</v>
      </c>
      <c r="E8421" s="84"/>
      <c r="F8421" s="84" t="s">
        <v>4600</v>
      </c>
      <c r="G8421" s="84"/>
    </row>
    <row r="8422">
      <c r="A8422" s="84" t="s">
        <v>234</v>
      </c>
      <c r="B8422" s="189" t="s">
        <v>12033</v>
      </c>
      <c r="C8422" s="84" t="s">
        <v>31579</v>
      </c>
      <c r="D8422" s="84" t="s">
        <v>31580</v>
      </c>
      <c r="E8422" s="84"/>
      <c r="F8422" s="84" t="s">
        <v>31537</v>
      </c>
      <c r="G8422" s="84"/>
    </row>
    <row r="8423">
      <c r="A8423" s="84" t="s">
        <v>234</v>
      </c>
      <c r="B8423" s="189" t="s">
        <v>12033</v>
      </c>
      <c r="C8423" s="43" t="s">
        <v>31581</v>
      </c>
      <c r="D8423" s="43" t="s">
        <v>31582</v>
      </c>
      <c r="E8423" s="84"/>
      <c r="F8423" s="84" t="s">
        <v>31551</v>
      </c>
      <c r="G8423" s="84"/>
    </row>
    <row r="8424">
      <c r="A8424" s="84" t="s">
        <v>234</v>
      </c>
      <c r="B8424" s="189" t="s">
        <v>12033</v>
      </c>
      <c r="C8424" s="84" t="s">
        <v>31583</v>
      </c>
      <c r="D8424" s="84" t="s">
        <v>31584</v>
      </c>
      <c r="E8424" s="84"/>
      <c r="F8424" s="84" t="s">
        <v>31551</v>
      </c>
      <c r="G8424" s="84"/>
    </row>
    <row r="8425">
      <c r="A8425" s="84" t="s">
        <v>234</v>
      </c>
      <c r="B8425" s="189" t="s">
        <v>12033</v>
      </c>
      <c r="C8425" s="84" t="s">
        <v>31585</v>
      </c>
      <c r="D8425" s="84" t="s">
        <v>31586</v>
      </c>
      <c r="E8425" s="84" t="s">
        <v>31587</v>
      </c>
      <c r="F8425" s="84" t="s">
        <v>31527</v>
      </c>
      <c r="G8425" s="84"/>
    </row>
    <row r="8426">
      <c r="A8426" s="84" t="s">
        <v>234</v>
      </c>
      <c r="B8426" s="189" t="s">
        <v>12033</v>
      </c>
      <c r="C8426" s="43" t="s">
        <v>28399</v>
      </c>
      <c r="D8426" s="43" t="s">
        <v>28400</v>
      </c>
      <c r="E8426" s="84"/>
      <c r="F8426" s="43" t="s">
        <v>31551</v>
      </c>
      <c r="G8426" s="84"/>
    </row>
    <row r="8427">
      <c r="A8427" s="84" t="s">
        <v>234</v>
      </c>
      <c r="B8427" s="189" t="s">
        <v>12033</v>
      </c>
      <c r="C8427" s="84" t="s">
        <v>31588</v>
      </c>
      <c r="D8427" s="84" t="s">
        <v>31589</v>
      </c>
      <c r="E8427" s="84"/>
      <c r="F8427" s="84" t="s">
        <v>31551</v>
      </c>
      <c r="G8427" s="84"/>
    </row>
    <row r="8428">
      <c r="A8428" s="84" t="s">
        <v>234</v>
      </c>
      <c r="B8428" s="189" t="s">
        <v>915</v>
      </c>
      <c r="C8428" s="84" t="s">
        <v>31590</v>
      </c>
      <c r="D8428" s="84" t="s">
        <v>31591</v>
      </c>
      <c r="E8428" s="84"/>
      <c r="F8428" s="84" t="s">
        <v>31554</v>
      </c>
      <c r="G8428" s="84"/>
    </row>
    <row r="8429">
      <c r="A8429" s="84" t="s">
        <v>234</v>
      </c>
      <c r="B8429" s="189" t="s">
        <v>915</v>
      </c>
      <c r="C8429" s="43" t="s">
        <v>31592</v>
      </c>
      <c r="D8429" s="84" t="s">
        <v>31593</v>
      </c>
      <c r="E8429" s="84"/>
      <c r="F8429" s="84" t="s">
        <v>31554</v>
      </c>
      <c r="G8429" s="84"/>
    </row>
    <row r="8430">
      <c r="A8430" s="84" t="s">
        <v>234</v>
      </c>
      <c r="B8430" s="189" t="s">
        <v>915</v>
      </c>
      <c r="C8430" s="84" t="s">
        <v>31594</v>
      </c>
      <c r="D8430" s="84" t="s">
        <v>31595</v>
      </c>
      <c r="E8430" s="84"/>
      <c r="F8430" s="84" t="s">
        <v>31473</v>
      </c>
      <c r="G8430" s="84"/>
    </row>
    <row r="8431">
      <c r="A8431" s="84" t="s">
        <v>234</v>
      </c>
      <c r="B8431" s="189" t="s">
        <v>915</v>
      </c>
      <c r="C8431" s="84" t="s">
        <v>31596</v>
      </c>
      <c r="D8431" s="84" t="s">
        <v>31597</v>
      </c>
      <c r="E8431" s="84"/>
      <c r="F8431" s="84" t="s">
        <v>31473</v>
      </c>
      <c r="G8431" s="84"/>
    </row>
    <row r="8432">
      <c r="A8432" s="84" t="s">
        <v>234</v>
      </c>
      <c r="B8432" s="189" t="s">
        <v>915</v>
      </c>
      <c r="C8432" s="84" t="s">
        <v>31598</v>
      </c>
      <c r="D8432" s="84" t="s">
        <v>31599</v>
      </c>
      <c r="E8432" s="84"/>
      <c r="F8432" s="84" t="s">
        <v>31473</v>
      </c>
      <c r="G8432" s="84"/>
    </row>
    <row r="8433">
      <c r="A8433" s="84" t="s">
        <v>234</v>
      </c>
      <c r="B8433" s="189" t="s">
        <v>915</v>
      </c>
      <c r="C8433" s="84" t="s">
        <v>31600</v>
      </c>
      <c r="D8433" s="84" t="s">
        <v>31601</v>
      </c>
      <c r="E8433" s="84"/>
      <c r="F8433" s="84" t="s">
        <v>31473</v>
      </c>
      <c r="G8433" s="84"/>
    </row>
    <row r="8434">
      <c r="A8434" s="84" t="s">
        <v>234</v>
      </c>
      <c r="B8434" s="189" t="s">
        <v>915</v>
      </c>
      <c r="C8434" s="84" t="s">
        <v>31602</v>
      </c>
      <c r="D8434" s="84" t="s">
        <v>29530</v>
      </c>
      <c r="E8434" s="84"/>
      <c r="F8434" s="84" t="s">
        <v>31473</v>
      </c>
      <c r="G8434" s="84"/>
    </row>
    <row r="8435">
      <c r="A8435" s="84" t="s">
        <v>234</v>
      </c>
      <c r="B8435" s="189" t="s">
        <v>915</v>
      </c>
      <c r="C8435" s="84" t="s">
        <v>31603</v>
      </c>
      <c r="D8435" s="84" t="s">
        <v>31604</v>
      </c>
      <c r="E8435" s="84"/>
      <c r="F8435" s="84" t="s">
        <v>31473</v>
      </c>
      <c r="G8435" s="84"/>
    </row>
    <row r="8436">
      <c r="A8436" s="84" t="s">
        <v>234</v>
      </c>
      <c r="B8436" s="189" t="s">
        <v>915</v>
      </c>
      <c r="C8436" s="84" t="s">
        <v>31605</v>
      </c>
      <c r="D8436" s="84" t="s">
        <v>31606</v>
      </c>
      <c r="E8436" s="84"/>
      <c r="F8436" s="84" t="s">
        <v>31473</v>
      </c>
      <c r="G8436" s="84"/>
    </row>
    <row r="8437">
      <c r="A8437" s="84" t="s">
        <v>234</v>
      </c>
      <c r="B8437" s="189" t="s">
        <v>915</v>
      </c>
      <c r="C8437" s="84" t="s">
        <v>31607</v>
      </c>
      <c r="D8437" s="84" t="s">
        <v>31608</v>
      </c>
      <c r="E8437" s="84"/>
      <c r="F8437" s="84" t="s">
        <v>31473</v>
      </c>
      <c r="G8437" s="84"/>
    </row>
    <row r="8438">
      <c r="A8438" s="60" t="s">
        <v>366</v>
      </c>
    </row>
    <row r="8439">
      <c r="A8439" s="84" t="s">
        <v>248</v>
      </c>
      <c r="B8439" s="189" t="s">
        <v>368</v>
      </c>
      <c r="C8439" s="84"/>
      <c r="D8439" s="84"/>
      <c r="E8439" s="84" t="s">
        <v>922</v>
      </c>
      <c r="F8439" s="84" t="s">
        <v>31527</v>
      </c>
      <c r="G8439" s="138"/>
    </row>
    <row r="8440">
      <c r="A8440" s="84" t="s">
        <v>388</v>
      </c>
      <c r="B8440" s="189" t="s">
        <v>13435</v>
      </c>
      <c r="C8440" s="84"/>
      <c r="D8440" s="84"/>
      <c r="E8440" s="84" t="s">
        <v>31609</v>
      </c>
      <c r="F8440" s="84" t="s">
        <v>31554</v>
      </c>
      <c r="G8440" s="138"/>
    </row>
    <row r="8441">
      <c r="A8441" s="352" t="s">
        <v>31610</v>
      </c>
    </row>
    <row r="8442">
      <c r="A8442" s="13" t="s">
        <v>234</v>
      </c>
      <c r="B8442" s="189" t="s">
        <v>22091</v>
      </c>
      <c r="C8442" s="14" t="s">
        <v>22403</v>
      </c>
      <c r="D8442" s="13" t="s">
        <v>22404</v>
      </c>
      <c r="E8442" s="13"/>
      <c r="F8442" s="13" t="s">
        <v>31611</v>
      </c>
      <c r="G8442" s="13"/>
    </row>
    <row r="8443">
      <c r="A8443" s="13" t="s">
        <v>234</v>
      </c>
      <c r="B8443" s="189" t="s">
        <v>22091</v>
      </c>
      <c r="C8443" s="14" t="s">
        <v>31612</v>
      </c>
      <c r="D8443" s="13" t="s">
        <v>31613</v>
      </c>
      <c r="E8443" s="13"/>
      <c r="F8443" s="13" t="s">
        <v>31614</v>
      </c>
      <c r="G8443" s="13"/>
    </row>
    <row r="8444">
      <c r="A8444" s="190" t="s">
        <v>31615</v>
      </c>
    </row>
    <row r="8445">
      <c r="A8445" s="14" t="s">
        <v>4540</v>
      </c>
      <c r="B8445" s="31" t="s">
        <v>368</v>
      </c>
      <c r="C8445" s="14" t="s">
        <v>368</v>
      </c>
      <c r="D8445" s="14" t="s">
        <v>368</v>
      </c>
      <c r="E8445" s="14" t="s">
        <v>17026</v>
      </c>
      <c r="F8445" s="14" t="s">
        <v>31616</v>
      </c>
      <c r="G8445" s="13"/>
    </row>
    <row r="8446">
      <c r="A8446" s="190" t="s">
        <v>31617</v>
      </c>
    </row>
    <row r="8447">
      <c r="A8447" s="14" t="s">
        <v>4540</v>
      </c>
      <c r="B8447" s="31" t="s">
        <v>368</v>
      </c>
      <c r="C8447" s="14" t="s">
        <v>368</v>
      </c>
      <c r="D8447" s="14" t="s">
        <v>368</v>
      </c>
      <c r="E8447" s="14" t="s">
        <v>17026</v>
      </c>
      <c r="F8447" s="14" t="s">
        <v>31618</v>
      </c>
      <c r="G8447" s="13"/>
    </row>
    <row r="8448">
      <c r="A8448" s="352" t="s">
        <v>31619</v>
      </c>
    </row>
    <row r="8449">
      <c r="A8449" s="13" t="s">
        <v>4540</v>
      </c>
      <c r="B8449" s="189" t="s">
        <v>4545</v>
      </c>
      <c r="C8449" s="13" t="s">
        <v>5469</v>
      </c>
      <c r="D8449" s="13" t="s">
        <v>20131</v>
      </c>
      <c r="E8449" s="13"/>
      <c r="F8449" s="13" t="s">
        <v>31620</v>
      </c>
      <c r="G8449" s="13"/>
    </row>
    <row r="8450">
      <c r="A8450" s="13" t="s">
        <v>4540</v>
      </c>
      <c r="B8450" s="189" t="s">
        <v>6343</v>
      </c>
      <c r="C8450" s="13" t="s">
        <v>5469</v>
      </c>
      <c r="D8450" s="13" t="s">
        <v>31621</v>
      </c>
      <c r="E8450" s="13"/>
      <c r="F8450" s="13" t="s">
        <v>31622</v>
      </c>
      <c r="G8450" s="13"/>
    </row>
    <row r="8451">
      <c r="A8451" s="13" t="s">
        <v>4540</v>
      </c>
      <c r="B8451" s="189" t="s">
        <v>6343</v>
      </c>
      <c r="C8451" s="13" t="s">
        <v>5469</v>
      </c>
      <c r="D8451" s="13" t="s">
        <v>7887</v>
      </c>
      <c r="E8451" s="13"/>
      <c r="F8451" s="13" t="s">
        <v>31623</v>
      </c>
      <c r="G8451" s="13"/>
    </row>
    <row r="8452">
      <c r="A8452" s="60" t="s">
        <v>366</v>
      </c>
    </row>
    <row r="8453">
      <c r="A8453" s="13" t="s">
        <v>1107</v>
      </c>
      <c r="B8453" s="189" t="s">
        <v>368</v>
      </c>
      <c r="C8453" s="13"/>
      <c r="D8453" s="13"/>
      <c r="E8453" s="13" t="s">
        <v>4654</v>
      </c>
      <c r="F8453" s="13" t="s">
        <v>31620</v>
      </c>
      <c r="G8453" s="13"/>
    </row>
    <row r="8454">
      <c r="A8454" s="352" t="s">
        <v>31624</v>
      </c>
    </row>
    <row r="8455">
      <c r="A8455" s="13" t="s">
        <v>326</v>
      </c>
      <c r="B8455" s="189" t="s">
        <v>658</v>
      </c>
      <c r="C8455" s="84"/>
      <c r="D8455" s="84"/>
      <c r="E8455" s="84" t="s">
        <v>25319</v>
      </c>
      <c r="F8455" s="13" t="s">
        <v>31625</v>
      </c>
      <c r="G8455" s="13"/>
    </row>
    <row r="8456">
      <c r="A8456" s="13" t="s">
        <v>31626</v>
      </c>
      <c r="B8456" s="189" t="s">
        <v>31627</v>
      </c>
      <c r="C8456" s="84" t="s">
        <v>18531</v>
      </c>
      <c r="D8456" s="84" t="s">
        <v>31628</v>
      </c>
      <c r="E8456" s="84"/>
      <c r="F8456" s="13"/>
      <c r="G8456" s="13"/>
    </row>
    <row r="8457">
      <c r="A8457" s="13" t="s">
        <v>31626</v>
      </c>
      <c r="B8457" s="189" t="s">
        <v>31629</v>
      </c>
      <c r="C8457" s="84" t="s">
        <v>18531</v>
      </c>
      <c r="D8457" s="84" t="s">
        <v>31630</v>
      </c>
      <c r="E8457" s="84"/>
      <c r="F8457" s="13" t="s">
        <v>31631</v>
      </c>
      <c r="G8457" s="13"/>
    </row>
    <row r="8458">
      <c r="A8458" s="13" t="s">
        <v>234</v>
      </c>
      <c r="B8458" s="189" t="s">
        <v>3077</v>
      </c>
      <c r="C8458" s="84"/>
      <c r="D8458" s="43" t="s">
        <v>31632</v>
      </c>
      <c r="E8458" s="84"/>
      <c r="F8458" s="14" t="s">
        <v>31633</v>
      </c>
      <c r="G8458" s="13"/>
    </row>
    <row r="8459">
      <c r="A8459" s="60" t="s">
        <v>366</v>
      </c>
    </row>
    <row r="8460">
      <c r="A8460" s="9" t="s">
        <v>14528</v>
      </c>
      <c r="B8460" s="31" t="s">
        <v>368</v>
      </c>
      <c r="C8460" s="84"/>
      <c r="D8460" s="43" t="s">
        <v>31634</v>
      </c>
      <c r="E8460" s="84"/>
      <c r="F8460" s="14" t="s">
        <v>31633</v>
      </c>
      <c r="G8460" s="13"/>
    </row>
    <row r="8461">
      <c r="A8461" s="9" t="s">
        <v>14528</v>
      </c>
      <c r="B8461" s="31" t="s">
        <v>368</v>
      </c>
      <c r="C8461" s="84"/>
      <c r="D8461" s="43" t="s">
        <v>31635</v>
      </c>
      <c r="E8461" s="84"/>
      <c r="F8461" s="14" t="s">
        <v>31633</v>
      </c>
      <c r="G8461" s="13"/>
    </row>
    <row r="8462">
      <c r="A8462" s="13" t="s">
        <v>230</v>
      </c>
      <c r="B8462" s="189" t="s">
        <v>31636</v>
      </c>
      <c r="C8462" s="84"/>
      <c r="D8462" s="84"/>
      <c r="E8462" s="84" t="s">
        <v>26224</v>
      </c>
      <c r="F8462" s="13"/>
      <c r="G8462" s="13"/>
    </row>
    <row r="8463">
      <c r="A8463" s="13" t="s">
        <v>566</v>
      </c>
      <c r="B8463" s="189" t="s">
        <v>31637</v>
      </c>
      <c r="C8463" s="84"/>
      <c r="D8463" s="84"/>
      <c r="E8463" s="84" t="s">
        <v>26224</v>
      </c>
      <c r="F8463" s="13"/>
      <c r="G8463" s="13"/>
    </row>
    <row r="8464">
      <c r="A8464" s="352" t="s">
        <v>31638</v>
      </c>
    </row>
    <row r="8465">
      <c r="A8465" s="13" t="s">
        <v>326</v>
      </c>
      <c r="B8465" s="189" t="s">
        <v>658</v>
      </c>
      <c r="C8465" s="13"/>
      <c r="D8465" s="13"/>
      <c r="E8465" s="84" t="s">
        <v>31639</v>
      </c>
      <c r="F8465" s="13" t="s">
        <v>31640</v>
      </c>
      <c r="G8465" s="13"/>
    </row>
    <row r="8466">
      <c r="A8466" s="352" t="s">
        <v>31641</v>
      </c>
    </row>
    <row r="8467">
      <c r="A8467" s="13" t="s">
        <v>31642</v>
      </c>
      <c r="B8467" s="189" t="s">
        <v>27882</v>
      </c>
      <c r="C8467" s="13" t="s">
        <v>4588</v>
      </c>
      <c r="D8467" s="13" t="s">
        <v>31643</v>
      </c>
      <c r="E8467" s="84" t="s">
        <v>31644</v>
      </c>
      <c r="F8467" s="13" t="s">
        <v>31645</v>
      </c>
      <c r="G8467" s="13"/>
    </row>
    <row r="8468">
      <c r="A8468" s="14" t="s">
        <v>31642</v>
      </c>
      <c r="B8468" s="31" t="s">
        <v>4809</v>
      </c>
      <c r="C8468" s="14" t="s">
        <v>4810</v>
      </c>
      <c r="D8468" s="14" t="s">
        <v>31646</v>
      </c>
      <c r="E8468" s="84"/>
      <c r="F8468" s="14" t="s">
        <v>31647</v>
      </c>
      <c r="G8468" s="13"/>
    </row>
    <row r="8469">
      <c r="A8469" s="13" t="s">
        <v>248</v>
      </c>
      <c r="B8469" s="189" t="s">
        <v>4908</v>
      </c>
      <c r="C8469" s="14" t="s">
        <v>4916</v>
      </c>
      <c r="D8469" s="13"/>
      <c r="E8469" s="84" t="s">
        <v>5487</v>
      </c>
      <c r="F8469" s="13" t="s">
        <v>31648</v>
      </c>
      <c r="G8469" s="13"/>
    </row>
    <row r="8470">
      <c r="A8470" s="13" t="s">
        <v>988</v>
      </c>
      <c r="B8470" s="189" t="s">
        <v>24476</v>
      </c>
      <c r="C8470" s="13"/>
      <c r="D8470" s="13" t="s">
        <v>20410</v>
      </c>
      <c r="E8470" s="12" t="s">
        <v>31649</v>
      </c>
      <c r="F8470" s="13" t="s">
        <v>31650</v>
      </c>
      <c r="G8470" s="13"/>
    </row>
    <row r="8471">
      <c r="A8471" s="13" t="s">
        <v>388</v>
      </c>
      <c r="B8471" s="189" t="s">
        <v>1347</v>
      </c>
      <c r="C8471" s="13"/>
      <c r="D8471" s="13"/>
      <c r="E8471" s="84"/>
      <c r="F8471" s="13" t="s">
        <v>31651</v>
      </c>
      <c r="G8471" s="13"/>
    </row>
    <row r="8472">
      <c r="A8472" s="13" t="s">
        <v>388</v>
      </c>
      <c r="B8472" s="189" t="s">
        <v>1006</v>
      </c>
      <c r="C8472" s="13" t="s">
        <v>3726</v>
      </c>
      <c r="D8472" s="13" t="s">
        <v>12564</v>
      </c>
      <c r="E8472" s="84"/>
      <c r="F8472" s="13" t="s">
        <v>31652</v>
      </c>
      <c r="G8472" s="13"/>
    </row>
    <row r="8473">
      <c r="A8473" s="13" t="s">
        <v>388</v>
      </c>
      <c r="B8473" s="189" t="s">
        <v>1006</v>
      </c>
      <c r="C8473" s="13"/>
      <c r="D8473" s="13"/>
      <c r="E8473" s="84"/>
      <c r="F8473" s="13" t="s">
        <v>31653</v>
      </c>
      <c r="G8473" s="13"/>
    </row>
    <row r="8474">
      <c r="A8474" s="13" t="s">
        <v>388</v>
      </c>
      <c r="B8474" s="189" t="s">
        <v>1392</v>
      </c>
      <c r="C8474" s="13"/>
      <c r="D8474" s="13"/>
      <c r="E8474" s="84"/>
      <c r="F8474" s="13" t="s">
        <v>31654</v>
      </c>
      <c r="G8474" s="13"/>
    </row>
    <row r="8475">
      <c r="A8475" s="13" t="s">
        <v>1016</v>
      </c>
      <c r="B8475" s="189" t="s">
        <v>1782</v>
      </c>
      <c r="C8475" s="13"/>
      <c r="D8475" s="13"/>
      <c r="E8475" s="84"/>
      <c r="F8475" s="13"/>
      <c r="G8475" s="13"/>
    </row>
    <row r="8476">
      <c r="A8476" s="13" t="s">
        <v>1402</v>
      </c>
      <c r="B8476" s="189" t="s">
        <v>1403</v>
      </c>
      <c r="C8476" s="13"/>
      <c r="D8476" s="13"/>
      <c r="E8476" s="84"/>
      <c r="F8476" s="13"/>
      <c r="G8476" s="13"/>
    </row>
    <row r="8477">
      <c r="A8477" s="13" t="s">
        <v>1402</v>
      </c>
      <c r="B8477" s="189" t="s">
        <v>1403</v>
      </c>
      <c r="C8477" s="13"/>
      <c r="D8477" s="13"/>
      <c r="E8477" s="84"/>
      <c r="F8477" s="13" t="s">
        <v>31655</v>
      </c>
      <c r="G8477" s="13"/>
    </row>
    <row r="8478">
      <c r="A8478" s="17"/>
    </row>
    <row r="8479">
      <c r="A8479" s="15"/>
    </row>
    <row r="8482">
      <c r="A8482" s="17"/>
    </row>
    <row r="8483">
      <c r="A8483" s="31" t="s">
        <v>19850</v>
      </c>
    </row>
    <row r="8484">
      <c r="A8484" s="17"/>
    </row>
    <row r="8485">
      <c r="A8485" s="352" t="s">
        <v>31656</v>
      </c>
    </row>
    <row r="8486">
      <c r="A8486" s="13" t="s">
        <v>6685</v>
      </c>
      <c r="B8486" s="189" t="s">
        <v>21492</v>
      </c>
      <c r="C8486" s="13" t="s">
        <v>30531</v>
      </c>
      <c r="D8486" s="13" t="s">
        <v>30532</v>
      </c>
      <c r="E8486" s="13"/>
      <c r="F8486" s="13" t="s">
        <v>31657</v>
      </c>
      <c r="G8486" s="13"/>
    </row>
    <row r="8487">
      <c r="A8487" s="67" t="s">
        <v>366</v>
      </c>
    </row>
    <row r="8488">
      <c r="A8488" s="13" t="s">
        <v>30837</v>
      </c>
      <c r="B8488" s="189" t="s">
        <v>31658</v>
      </c>
      <c r="C8488" s="746"/>
      <c r="D8488" s="746"/>
      <c r="E8488" s="746"/>
      <c r="F8488" s="746"/>
      <c r="G8488" s="746"/>
    </row>
    <row r="8489">
      <c r="A8489" s="13" t="s">
        <v>566</v>
      </c>
      <c r="B8489" s="189" t="s">
        <v>31659</v>
      </c>
      <c r="C8489" s="13"/>
      <c r="D8489" s="13"/>
      <c r="E8489" s="13"/>
      <c r="F8489" s="746"/>
      <c r="G8489" s="13"/>
    </row>
    <row r="8490">
      <c r="A8490" s="352" t="s">
        <v>31660</v>
      </c>
    </row>
    <row r="8491">
      <c r="A8491" s="13" t="s">
        <v>388</v>
      </c>
      <c r="B8491" s="189" t="s">
        <v>11194</v>
      </c>
      <c r="C8491" s="84"/>
      <c r="D8491" s="84"/>
      <c r="E8491" s="84" t="s">
        <v>31661</v>
      </c>
      <c r="F8491" s="84" t="s">
        <v>7611</v>
      </c>
      <c r="G8491" s="84"/>
    </row>
    <row r="8492">
      <c r="A8492" s="190" t="s">
        <v>31662</v>
      </c>
    </row>
    <row r="8493">
      <c r="A8493" s="14" t="s">
        <v>2078</v>
      </c>
      <c r="B8493" s="31" t="s">
        <v>2760</v>
      </c>
      <c r="C8493" s="84"/>
      <c r="D8493" s="84"/>
      <c r="E8493" s="43" t="s">
        <v>720</v>
      </c>
      <c r="F8493" s="84"/>
      <c r="G8493" s="138"/>
    </row>
    <row r="8494">
      <c r="A8494" s="352" t="s">
        <v>31663</v>
      </c>
    </row>
    <row r="8495">
      <c r="A8495" s="13" t="s">
        <v>687</v>
      </c>
      <c r="B8495" s="189" t="s">
        <v>693</v>
      </c>
      <c r="C8495" s="84"/>
      <c r="D8495" s="84" t="s">
        <v>31664</v>
      </c>
      <c r="E8495" s="84"/>
      <c r="F8495" s="84" t="s">
        <v>31665</v>
      </c>
      <c r="G8495" s="138"/>
    </row>
    <row r="8496">
      <c r="A8496" s="13" t="s">
        <v>687</v>
      </c>
      <c r="B8496" s="189" t="s">
        <v>693</v>
      </c>
      <c r="C8496" s="84"/>
      <c r="D8496" s="84" t="s">
        <v>720</v>
      </c>
      <c r="E8496" s="84"/>
      <c r="F8496" s="84" t="s">
        <v>31666</v>
      </c>
      <c r="G8496" s="138"/>
    </row>
    <row r="8497">
      <c r="A8497" s="17"/>
    </row>
    <row r="8498">
      <c r="A8498" s="15"/>
    </row>
    <row r="8501">
      <c r="A8501" s="17"/>
    </row>
    <row r="8502">
      <c r="A8502" s="31" t="s">
        <v>31667</v>
      </c>
    </row>
    <row r="8503">
      <c r="A8503" s="17"/>
    </row>
    <row r="8504">
      <c r="A8504" s="190" t="s">
        <v>31668</v>
      </c>
      <c r="B8504" s="190"/>
      <c r="C8504" s="190"/>
      <c r="D8504" s="190"/>
      <c r="E8504" s="190"/>
      <c r="F8504" s="190"/>
      <c r="G8504" s="190"/>
    </row>
    <row r="8505">
      <c r="A8505" s="9" t="s">
        <v>388</v>
      </c>
      <c r="B8505" s="18" t="s">
        <v>8130</v>
      </c>
      <c r="C8505" s="10" t="s">
        <v>15976</v>
      </c>
      <c r="D8505" s="10" t="s">
        <v>31669</v>
      </c>
      <c r="E8505" s="14"/>
      <c r="F8505" s="14" t="s">
        <v>31670</v>
      </c>
      <c r="G8505" s="13"/>
    </row>
    <row r="8506">
      <c r="A8506" s="190" t="s">
        <v>31671</v>
      </c>
    </row>
    <row r="8507">
      <c r="A8507" s="14" t="s">
        <v>4540</v>
      </c>
      <c r="B8507" s="31" t="s">
        <v>31672</v>
      </c>
      <c r="C8507" s="14" t="s">
        <v>15441</v>
      </c>
      <c r="D8507" s="14" t="s">
        <v>31673</v>
      </c>
      <c r="E8507" s="14"/>
      <c r="F8507" s="14" t="s">
        <v>31674</v>
      </c>
      <c r="G8507" s="13"/>
    </row>
    <row r="8508">
      <c r="A8508" s="14" t="s">
        <v>4540</v>
      </c>
      <c r="B8508" s="31" t="s">
        <v>31672</v>
      </c>
      <c r="C8508" s="14" t="s">
        <v>2375</v>
      </c>
      <c r="D8508" s="14" t="s">
        <v>31675</v>
      </c>
      <c r="E8508" s="14" t="s">
        <v>31676</v>
      </c>
      <c r="F8508" s="14" t="s">
        <v>31677</v>
      </c>
      <c r="G8508" s="232"/>
    </row>
    <row r="8509">
      <c r="A8509" s="14" t="s">
        <v>4540</v>
      </c>
      <c r="B8509" s="31" t="s">
        <v>31678</v>
      </c>
      <c r="C8509" s="14" t="s">
        <v>31679</v>
      </c>
      <c r="D8509" s="14" t="s">
        <v>31680</v>
      </c>
      <c r="E8509" s="14" t="s">
        <v>31681</v>
      </c>
      <c r="F8509" s="14" t="s">
        <v>31682</v>
      </c>
      <c r="G8509" s="15"/>
    </row>
    <row r="8510">
      <c r="A8510" s="14" t="s">
        <v>4540</v>
      </c>
      <c r="B8510" s="31" t="s">
        <v>31678</v>
      </c>
      <c r="C8510" s="14" t="s">
        <v>3282</v>
      </c>
      <c r="D8510" s="14" t="s">
        <v>31683</v>
      </c>
      <c r="E8510" s="14" t="s">
        <v>31684</v>
      </c>
      <c r="F8510" s="14" t="s">
        <v>31685</v>
      </c>
      <c r="G8510" s="15"/>
    </row>
    <row r="8511">
      <c r="A8511" s="14" t="s">
        <v>4540</v>
      </c>
      <c r="B8511" s="31" t="s">
        <v>31678</v>
      </c>
      <c r="C8511" s="14" t="s">
        <v>31686</v>
      </c>
      <c r="D8511" s="14" t="s">
        <v>31687</v>
      </c>
      <c r="E8511" s="14" t="s">
        <v>14419</v>
      </c>
      <c r="F8511" s="14" t="s">
        <v>31685</v>
      </c>
      <c r="G8511" s="15"/>
    </row>
    <row r="8512">
      <c r="A8512" s="14" t="s">
        <v>4540</v>
      </c>
      <c r="B8512" s="31" t="s">
        <v>31678</v>
      </c>
      <c r="C8512" s="14" t="s">
        <v>31686</v>
      </c>
      <c r="D8512" s="14" t="s">
        <v>23978</v>
      </c>
      <c r="E8512" s="14" t="s">
        <v>2350</v>
      </c>
      <c r="F8512" s="14" t="s">
        <v>31685</v>
      </c>
      <c r="G8512" s="15"/>
    </row>
    <row r="8513">
      <c r="A8513" s="14" t="s">
        <v>4540</v>
      </c>
      <c r="B8513" s="31" t="s">
        <v>31678</v>
      </c>
      <c r="C8513" s="14" t="s">
        <v>31686</v>
      </c>
      <c r="D8513" s="14" t="s">
        <v>31688</v>
      </c>
      <c r="E8513" s="14" t="s">
        <v>14419</v>
      </c>
      <c r="F8513" s="14" t="s">
        <v>31677</v>
      </c>
      <c r="G8513" s="15"/>
    </row>
    <row r="8514">
      <c r="A8514" s="14" t="s">
        <v>4540</v>
      </c>
      <c r="B8514" s="31" t="s">
        <v>31689</v>
      </c>
      <c r="C8514" s="14" t="s">
        <v>31690</v>
      </c>
      <c r="D8514" s="14" t="s">
        <v>31691</v>
      </c>
      <c r="E8514" s="14"/>
      <c r="F8514" s="14" t="s">
        <v>31692</v>
      </c>
      <c r="G8514" s="15"/>
    </row>
    <row r="8515">
      <c r="A8515" s="14" t="s">
        <v>4540</v>
      </c>
      <c r="B8515" s="31" t="s">
        <v>31693</v>
      </c>
      <c r="C8515" s="14" t="s">
        <v>2644</v>
      </c>
      <c r="D8515" s="14" t="s">
        <v>3692</v>
      </c>
      <c r="E8515" s="14" t="s">
        <v>31694</v>
      </c>
      <c r="F8515" s="14" t="s">
        <v>31674</v>
      </c>
      <c r="G8515" s="15"/>
    </row>
    <row r="8516">
      <c r="A8516" s="14" t="s">
        <v>4540</v>
      </c>
      <c r="B8516" s="31" t="s">
        <v>31695</v>
      </c>
      <c r="C8516" s="14" t="s">
        <v>2375</v>
      </c>
      <c r="D8516" s="14" t="s">
        <v>31696</v>
      </c>
      <c r="E8516" s="14"/>
      <c r="F8516" s="14" t="s">
        <v>31697</v>
      </c>
      <c r="G8516" s="15"/>
    </row>
    <row r="8517">
      <c r="A8517" s="14" t="s">
        <v>4540</v>
      </c>
      <c r="B8517" s="31" t="s">
        <v>16918</v>
      </c>
      <c r="C8517" s="14" t="s">
        <v>2644</v>
      </c>
      <c r="D8517" s="14" t="s">
        <v>3692</v>
      </c>
      <c r="E8517" s="14" t="s">
        <v>31698</v>
      </c>
      <c r="F8517" s="14" t="s">
        <v>31674</v>
      </c>
      <c r="G8517" s="15"/>
    </row>
    <row r="8518">
      <c r="A8518" s="17"/>
    </row>
    <row r="8519">
      <c r="A8519" s="15"/>
    </row>
    <row r="8522">
      <c r="A8522" s="17"/>
    </row>
    <row r="8523">
      <c r="A8523" s="31" t="s">
        <v>19853</v>
      </c>
    </row>
    <row r="8524">
      <c r="A8524" s="17"/>
    </row>
    <row r="8525">
      <c r="A8525" s="1" t="s">
        <v>31699</v>
      </c>
    </row>
    <row r="8526">
      <c r="A8526" s="9" t="s">
        <v>380</v>
      </c>
      <c r="B8526" s="18" t="s">
        <v>11442</v>
      </c>
      <c r="C8526" s="91" t="s">
        <v>31700</v>
      </c>
      <c r="D8526" s="91" t="s">
        <v>31701</v>
      </c>
      <c r="E8526" s="91"/>
      <c r="F8526" s="91" t="s">
        <v>31702</v>
      </c>
      <c r="G8526" s="91"/>
    </row>
    <row r="8527">
      <c r="A8527" s="9" t="s">
        <v>380</v>
      </c>
      <c r="B8527" s="18" t="s">
        <v>11442</v>
      </c>
      <c r="C8527" s="91" t="s">
        <v>31703</v>
      </c>
      <c r="D8527" s="91" t="s">
        <v>31704</v>
      </c>
      <c r="E8527" s="91"/>
      <c r="F8527" s="91" t="s">
        <v>31702</v>
      </c>
      <c r="G8527" s="91"/>
    </row>
    <row r="8528">
      <c r="A8528" s="9" t="s">
        <v>380</v>
      </c>
      <c r="B8528" s="18" t="s">
        <v>11442</v>
      </c>
      <c r="C8528" s="91" t="s">
        <v>31705</v>
      </c>
      <c r="D8528" s="91" t="s">
        <v>31706</v>
      </c>
      <c r="E8528" s="91"/>
      <c r="F8528" s="91" t="s">
        <v>31702</v>
      </c>
      <c r="G8528" s="91"/>
    </row>
    <row r="8529">
      <c r="A8529" s="9" t="s">
        <v>380</v>
      </c>
      <c r="B8529" s="18" t="s">
        <v>11442</v>
      </c>
      <c r="C8529" s="91" t="s">
        <v>31707</v>
      </c>
      <c r="D8529" s="91" t="s">
        <v>31708</v>
      </c>
      <c r="E8529" s="91"/>
      <c r="F8529" s="91" t="s">
        <v>31702</v>
      </c>
      <c r="G8529" s="91"/>
    </row>
    <row r="8530">
      <c r="A8530" s="9" t="s">
        <v>380</v>
      </c>
      <c r="B8530" s="18" t="s">
        <v>11442</v>
      </c>
      <c r="C8530" s="91" t="s">
        <v>31709</v>
      </c>
      <c r="D8530" s="91" t="s">
        <v>31710</v>
      </c>
      <c r="E8530" s="91"/>
      <c r="F8530" s="91" t="s">
        <v>31702</v>
      </c>
      <c r="G8530" s="91"/>
    </row>
    <row r="8531">
      <c r="A8531" s="9" t="s">
        <v>380</v>
      </c>
      <c r="B8531" s="18" t="s">
        <v>11442</v>
      </c>
      <c r="C8531" s="91" t="s">
        <v>31711</v>
      </c>
      <c r="D8531" s="91" t="s">
        <v>12375</v>
      </c>
      <c r="E8531" s="91"/>
      <c r="F8531" s="91" t="s">
        <v>31702</v>
      </c>
      <c r="G8531" s="91"/>
    </row>
    <row r="8532">
      <c r="A8532" s="9" t="s">
        <v>380</v>
      </c>
      <c r="B8532" s="18" t="s">
        <v>11442</v>
      </c>
      <c r="C8532" s="91" t="s">
        <v>31712</v>
      </c>
      <c r="D8532" s="91" t="s">
        <v>31713</v>
      </c>
      <c r="E8532" s="91"/>
      <c r="F8532" s="91" t="s">
        <v>31702</v>
      </c>
      <c r="G8532" s="91"/>
    </row>
    <row r="8533">
      <c r="A8533" s="9" t="s">
        <v>380</v>
      </c>
      <c r="B8533" s="18" t="s">
        <v>11442</v>
      </c>
      <c r="C8533" s="91" t="s">
        <v>31714</v>
      </c>
      <c r="D8533" s="91" t="s">
        <v>31715</v>
      </c>
      <c r="E8533" s="91"/>
      <c r="F8533" s="91" t="s">
        <v>31702</v>
      </c>
      <c r="G8533" s="91"/>
    </row>
    <row r="8534">
      <c r="A8534" s="9" t="s">
        <v>380</v>
      </c>
      <c r="B8534" s="18" t="s">
        <v>11442</v>
      </c>
      <c r="C8534" s="91" t="s">
        <v>31716</v>
      </c>
      <c r="D8534" s="91" t="s">
        <v>31717</v>
      </c>
      <c r="E8534" s="91"/>
      <c r="F8534" s="91" t="s">
        <v>31702</v>
      </c>
      <c r="G8534" s="91"/>
    </row>
    <row r="8535">
      <c r="A8535" s="9" t="s">
        <v>380</v>
      </c>
      <c r="B8535" s="18" t="s">
        <v>11442</v>
      </c>
      <c r="C8535" s="91" t="s">
        <v>31718</v>
      </c>
      <c r="D8535" s="91" t="s">
        <v>31719</v>
      </c>
      <c r="E8535" s="91"/>
      <c r="F8535" s="91" t="s">
        <v>31702</v>
      </c>
      <c r="G8535" s="91"/>
    </row>
    <row r="8536">
      <c r="A8536" s="9" t="s">
        <v>380</v>
      </c>
      <c r="B8536" s="18" t="s">
        <v>11442</v>
      </c>
      <c r="C8536" s="91" t="s">
        <v>31720</v>
      </c>
      <c r="D8536" s="91" t="s">
        <v>31721</v>
      </c>
      <c r="E8536" s="91"/>
      <c r="F8536" s="91" t="s">
        <v>31702</v>
      </c>
      <c r="G8536" s="91"/>
    </row>
    <row r="8537">
      <c r="A8537" s="9" t="s">
        <v>380</v>
      </c>
      <c r="B8537" s="18" t="s">
        <v>11442</v>
      </c>
      <c r="C8537" s="91" t="s">
        <v>31722</v>
      </c>
      <c r="D8537" s="91" t="s">
        <v>31723</v>
      </c>
      <c r="E8537" s="91"/>
      <c r="F8537" s="91" t="s">
        <v>31702</v>
      </c>
      <c r="G8537" s="91"/>
    </row>
    <row r="8538">
      <c r="A8538" s="9" t="s">
        <v>380</v>
      </c>
      <c r="B8538" s="18" t="s">
        <v>11442</v>
      </c>
      <c r="C8538" s="91" t="s">
        <v>31724</v>
      </c>
      <c r="D8538" s="91" t="s">
        <v>31725</v>
      </c>
      <c r="E8538" s="91"/>
      <c r="F8538" s="91" t="s">
        <v>31702</v>
      </c>
      <c r="G8538" s="91"/>
    </row>
    <row r="8539">
      <c r="A8539" s="9" t="s">
        <v>380</v>
      </c>
      <c r="B8539" s="18" t="s">
        <v>11442</v>
      </c>
      <c r="C8539" s="91" t="s">
        <v>31726</v>
      </c>
      <c r="D8539" s="91" t="s">
        <v>31727</v>
      </c>
      <c r="E8539" s="91"/>
      <c r="F8539" s="91" t="s">
        <v>31702</v>
      </c>
      <c r="G8539" s="91"/>
    </row>
    <row r="8540">
      <c r="A8540" s="9" t="s">
        <v>380</v>
      </c>
      <c r="B8540" s="18" t="s">
        <v>11442</v>
      </c>
      <c r="C8540" s="91" t="s">
        <v>31728</v>
      </c>
      <c r="D8540" s="91" t="s">
        <v>31729</v>
      </c>
      <c r="E8540" s="91"/>
      <c r="F8540" s="91" t="s">
        <v>31702</v>
      </c>
      <c r="G8540" s="91"/>
    </row>
    <row r="8541">
      <c r="A8541" s="9" t="s">
        <v>380</v>
      </c>
      <c r="B8541" s="18" t="s">
        <v>11442</v>
      </c>
      <c r="C8541" s="91" t="s">
        <v>31730</v>
      </c>
      <c r="D8541" s="91" t="s">
        <v>31731</v>
      </c>
      <c r="E8541" s="91"/>
      <c r="F8541" s="91" t="s">
        <v>31702</v>
      </c>
      <c r="G8541" s="91"/>
    </row>
    <row r="8542">
      <c r="A8542" s="9" t="s">
        <v>380</v>
      </c>
      <c r="B8542" s="18" t="s">
        <v>11442</v>
      </c>
      <c r="C8542" s="91" t="s">
        <v>31732</v>
      </c>
      <c r="D8542" s="91" t="s">
        <v>31733</v>
      </c>
      <c r="E8542" s="91"/>
      <c r="F8542" s="91" t="s">
        <v>31702</v>
      </c>
      <c r="G8542" s="91"/>
    </row>
    <row r="8543">
      <c r="A8543" s="9" t="s">
        <v>380</v>
      </c>
      <c r="B8543" s="18" t="s">
        <v>11442</v>
      </c>
      <c r="C8543" s="91" t="s">
        <v>31734</v>
      </c>
      <c r="D8543" s="91" t="s">
        <v>31735</v>
      </c>
      <c r="E8543" s="91"/>
      <c r="F8543" s="91" t="s">
        <v>31702</v>
      </c>
      <c r="G8543" s="91"/>
    </row>
    <row r="8544">
      <c r="A8544" s="9" t="s">
        <v>380</v>
      </c>
      <c r="B8544" s="18" t="s">
        <v>11442</v>
      </c>
      <c r="C8544" s="91" t="s">
        <v>31736</v>
      </c>
      <c r="D8544" s="91" t="s">
        <v>31737</v>
      </c>
      <c r="E8544" s="91"/>
      <c r="F8544" s="91" t="s">
        <v>31702</v>
      </c>
      <c r="G8544" s="91"/>
    </row>
    <row r="8545">
      <c r="A8545" s="9" t="s">
        <v>3681</v>
      </c>
      <c r="B8545" s="18" t="s">
        <v>3682</v>
      </c>
      <c r="C8545" s="91"/>
      <c r="D8545" s="91" t="s">
        <v>31738</v>
      </c>
      <c r="E8545" s="91" t="s">
        <v>31739</v>
      </c>
      <c r="F8545" s="91" t="s">
        <v>31702</v>
      </c>
      <c r="G8545" s="91"/>
    </row>
    <row r="8546">
      <c r="A8546" s="9" t="s">
        <v>234</v>
      </c>
      <c r="B8546" s="18" t="s">
        <v>8344</v>
      </c>
      <c r="C8546" s="91" t="s">
        <v>13256</v>
      </c>
      <c r="D8546" s="91" t="s">
        <v>13257</v>
      </c>
      <c r="E8546" s="91"/>
      <c r="F8546" s="91" t="s">
        <v>31702</v>
      </c>
      <c r="G8546" s="91"/>
    </row>
    <row r="8547">
      <c r="A8547" s="9" t="s">
        <v>234</v>
      </c>
      <c r="B8547" s="18" t="s">
        <v>8344</v>
      </c>
      <c r="C8547" s="91" t="s">
        <v>31740</v>
      </c>
      <c r="D8547" s="91" t="s">
        <v>31741</v>
      </c>
      <c r="E8547" s="91"/>
      <c r="F8547" s="91" t="s">
        <v>31702</v>
      </c>
      <c r="G8547" s="91"/>
    </row>
    <row r="8548">
      <c r="A8548" s="1" t="s">
        <v>31742</v>
      </c>
    </row>
    <row r="8549">
      <c r="A8549" s="9" t="s">
        <v>4788</v>
      </c>
      <c r="B8549" s="18" t="s">
        <v>7260</v>
      </c>
      <c r="C8549" s="91" t="s">
        <v>10193</v>
      </c>
      <c r="D8549" s="91" t="s">
        <v>31743</v>
      </c>
      <c r="E8549" s="91"/>
      <c r="F8549" s="91" t="s">
        <v>31744</v>
      </c>
      <c r="G8549" s="91"/>
    </row>
    <row r="8550">
      <c r="A8550" s="9" t="s">
        <v>10828</v>
      </c>
      <c r="B8550" s="18" t="s">
        <v>12284</v>
      </c>
      <c r="C8550" s="91" t="s">
        <v>31745</v>
      </c>
      <c r="D8550" s="91" t="s">
        <v>6507</v>
      </c>
      <c r="E8550" s="91" t="s">
        <v>31746</v>
      </c>
      <c r="F8550" s="91" t="s">
        <v>31744</v>
      </c>
      <c r="G8550" s="91"/>
    </row>
    <row r="8551">
      <c r="A8551" s="9" t="s">
        <v>316</v>
      </c>
      <c r="B8551" s="31" t="s">
        <v>11414</v>
      </c>
      <c r="C8551" s="91"/>
      <c r="D8551" s="91"/>
      <c r="E8551" s="91" t="s">
        <v>4679</v>
      </c>
      <c r="F8551" s="91" t="s">
        <v>31747</v>
      </c>
      <c r="G8551" s="91"/>
    </row>
    <row r="8552">
      <c r="A8552" s="9" t="s">
        <v>388</v>
      </c>
      <c r="B8552" s="18" t="s">
        <v>1010</v>
      </c>
      <c r="C8552" s="91" t="s">
        <v>31748</v>
      </c>
      <c r="D8552" s="91" t="s">
        <v>3780</v>
      </c>
      <c r="E8552" s="91"/>
      <c r="F8552" s="91" t="s">
        <v>31747</v>
      </c>
      <c r="G8552" s="91"/>
    </row>
    <row r="8553">
      <c r="A8553" s="17"/>
    </row>
    <row r="8554">
      <c r="A8554" s="15"/>
    </row>
    <row r="8557">
      <c r="A8557" s="17"/>
    </row>
    <row r="8558">
      <c r="A8558" s="31" t="s">
        <v>19855</v>
      </c>
    </row>
    <row r="8559">
      <c r="A8559" s="17"/>
    </row>
    <row r="8560">
      <c r="A8560" s="1" t="s">
        <v>31749</v>
      </c>
    </row>
    <row r="8561">
      <c r="A8561" s="416" t="s">
        <v>306</v>
      </c>
      <c r="B8561" s="302" t="s">
        <v>307</v>
      </c>
      <c r="C8561" s="91" t="s">
        <v>31750</v>
      </c>
      <c r="D8561" s="91" t="s">
        <v>31751</v>
      </c>
      <c r="E8561" s="91"/>
      <c r="F8561" s="91" t="s">
        <v>31752</v>
      </c>
      <c r="G8561" s="91"/>
    </row>
    <row r="8562">
      <c r="A8562" s="416" t="s">
        <v>306</v>
      </c>
      <c r="B8562" s="302" t="s">
        <v>307</v>
      </c>
      <c r="C8562" s="91" t="s">
        <v>31750</v>
      </c>
      <c r="D8562" s="91" t="s">
        <v>7668</v>
      </c>
      <c r="E8562" s="91"/>
      <c r="F8562" s="155" t="s">
        <v>16052</v>
      </c>
      <c r="G8562" s="91"/>
    </row>
    <row r="8563">
      <c r="A8563" s="416" t="s">
        <v>306</v>
      </c>
      <c r="B8563" s="302" t="s">
        <v>307</v>
      </c>
      <c r="C8563" s="91" t="s">
        <v>31750</v>
      </c>
      <c r="D8563" s="91" t="s">
        <v>160</v>
      </c>
      <c r="E8563" s="91"/>
      <c r="F8563" s="91" t="s">
        <v>31753</v>
      </c>
      <c r="G8563" s="91"/>
    </row>
    <row r="8564">
      <c r="A8564" s="416" t="s">
        <v>306</v>
      </c>
      <c r="B8564" s="302" t="s">
        <v>307</v>
      </c>
      <c r="C8564" s="91" t="s">
        <v>31750</v>
      </c>
      <c r="D8564" s="91" t="s">
        <v>31754</v>
      </c>
      <c r="E8564" s="91"/>
      <c r="F8564" s="91" t="s">
        <v>31755</v>
      </c>
      <c r="G8564" s="91"/>
    </row>
    <row r="8565">
      <c r="A8565" s="416" t="s">
        <v>306</v>
      </c>
      <c r="B8565" s="302" t="s">
        <v>307</v>
      </c>
      <c r="C8565" s="91" t="s">
        <v>308</v>
      </c>
      <c r="D8565" s="91" t="s">
        <v>31756</v>
      </c>
      <c r="E8565" s="91"/>
      <c r="F8565" s="155" t="s">
        <v>16052</v>
      </c>
      <c r="G8565" s="91"/>
    </row>
    <row r="8566">
      <c r="A8566" s="416" t="s">
        <v>306</v>
      </c>
      <c r="B8566" s="302" t="s">
        <v>307</v>
      </c>
      <c r="C8566" s="91" t="s">
        <v>308</v>
      </c>
      <c r="D8566" s="91" t="s">
        <v>31757</v>
      </c>
      <c r="E8566" s="91"/>
      <c r="F8566" s="91" t="s">
        <v>31758</v>
      </c>
      <c r="G8566" s="91"/>
    </row>
    <row r="8567">
      <c r="A8567" s="416" t="s">
        <v>306</v>
      </c>
      <c r="B8567" s="302" t="s">
        <v>307</v>
      </c>
      <c r="C8567" s="91" t="s">
        <v>308</v>
      </c>
      <c r="D8567" s="91" t="s">
        <v>492</v>
      </c>
      <c r="E8567" s="91"/>
      <c r="F8567" s="91" t="s">
        <v>31759</v>
      </c>
      <c r="G8567" s="91"/>
    </row>
    <row r="8568">
      <c r="A8568" s="416" t="s">
        <v>306</v>
      </c>
      <c r="B8568" s="302" t="s">
        <v>307</v>
      </c>
      <c r="C8568" s="91" t="s">
        <v>308</v>
      </c>
      <c r="D8568" s="91" t="s">
        <v>11786</v>
      </c>
      <c r="E8568" s="91"/>
      <c r="F8568" s="91" t="s">
        <v>31753</v>
      </c>
      <c r="G8568" s="91"/>
    </row>
    <row r="8569">
      <c r="A8569" s="416" t="s">
        <v>306</v>
      </c>
      <c r="B8569" s="302" t="s">
        <v>307</v>
      </c>
      <c r="C8569" s="91" t="s">
        <v>308</v>
      </c>
      <c r="D8569" s="91" t="s">
        <v>31760</v>
      </c>
      <c r="E8569" s="91"/>
      <c r="F8569" s="91" t="s">
        <v>31761</v>
      </c>
      <c r="G8569" s="91"/>
    </row>
    <row r="8570">
      <c r="A8570" s="416" t="s">
        <v>306</v>
      </c>
      <c r="B8570" s="302" t="s">
        <v>307</v>
      </c>
      <c r="C8570" s="91" t="s">
        <v>308</v>
      </c>
      <c r="D8570" s="91" t="s">
        <v>31762</v>
      </c>
      <c r="E8570" s="91"/>
      <c r="F8570" s="91" t="s">
        <v>31753</v>
      </c>
      <c r="G8570" s="91"/>
    </row>
    <row r="8571">
      <c r="A8571" s="416" t="s">
        <v>306</v>
      </c>
      <c r="B8571" s="302" t="s">
        <v>307</v>
      </c>
      <c r="C8571" s="91" t="s">
        <v>308</v>
      </c>
      <c r="D8571" s="91" t="s">
        <v>31763</v>
      </c>
      <c r="E8571" s="91"/>
      <c r="F8571" s="91" t="s">
        <v>31764</v>
      </c>
      <c r="G8571" s="91"/>
    </row>
    <row r="8572">
      <c r="A8572" s="416" t="s">
        <v>306</v>
      </c>
      <c r="B8572" s="302" t="s">
        <v>307</v>
      </c>
      <c r="C8572" s="91" t="s">
        <v>308</v>
      </c>
      <c r="D8572" s="91" t="s">
        <v>31765</v>
      </c>
      <c r="E8572" s="91"/>
      <c r="F8572" s="91" t="s">
        <v>31766</v>
      </c>
      <c r="G8572" s="91"/>
    </row>
    <row r="8573">
      <c r="A8573" s="416" t="s">
        <v>306</v>
      </c>
      <c r="B8573" s="302" t="s">
        <v>307</v>
      </c>
      <c r="C8573" s="91" t="s">
        <v>308</v>
      </c>
      <c r="D8573" s="91" t="s">
        <v>31767</v>
      </c>
      <c r="E8573" s="91"/>
      <c r="F8573" s="91" t="s">
        <v>31768</v>
      </c>
      <c r="G8573" s="91"/>
    </row>
    <row r="8574">
      <c r="A8574" s="416" t="s">
        <v>306</v>
      </c>
      <c r="B8574" s="302" t="s">
        <v>307</v>
      </c>
      <c r="C8574" s="91" t="s">
        <v>535</v>
      </c>
      <c r="D8574" s="91" t="s">
        <v>31769</v>
      </c>
      <c r="E8574" s="91"/>
      <c r="F8574" s="155" t="s">
        <v>16052</v>
      </c>
      <c r="G8574" s="91"/>
    </row>
    <row r="8575">
      <c r="A8575" s="416" t="s">
        <v>306</v>
      </c>
      <c r="B8575" s="302" t="s">
        <v>307</v>
      </c>
      <c r="C8575" s="91" t="s">
        <v>535</v>
      </c>
      <c r="D8575" s="91" t="s">
        <v>31770</v>
      </c>
      <c r="E8575" s="91"/>
      <c r="F8575" s="155" t="s">
        <v>16052</v>
      </c>
      <c r="G8575" s="91"/>
    </row>
    <row r="8576">
      <c r="A8576" s="416" t="s">
        <v>306</v>
      </c>
      <c r="B8576" s="302" t="s">
        <v>307</v>
      </c>
      <c r="C8576" s="91" t="s">
        <v>535</v>
      </c>
      <c r="D8576" s="250" t="s">
        <v>31771</v>
      </c>
      <c r="E8576" s="91"/>
      <c r="F8576" s="91" t="s">
        <v>31772</v>
      </c>
      <c r="G8576" s="91"/>
    </row>
    <row r="8577">
      <c r="A8577" s="416" t="s">
        <v>306</v>
      </c>
      <c r="B8577" s="302" t="s">
        <v>307</v>
      </c>
      <c r="C8577" s="91" t="s">
        <v>535</v>
      </c>
      <c r="D8577" s="250" t="s">
        <v>31773</v>
      </c>
      <c r="E8577" s="91"/>
      <c r="F8577" s="91" t="s">
        <v>31774</v>
      </c>
      <c r="G8577" s="91"/>
    </row>
    <row r="8578">
      <c r="A8578" s="416" t="s">
        <v>306</v>
      </c>
      <c r="B8578" s="302" t="s">
        <v>307</v>
      </c>
      <c r="C8578" s="91" t="s">
        <v>535</v>
      </c>
      <c r="D8578" s="250" t="s">
        <v>31775</v>
      </c>
      <c r="E8578" s="91"/>
      <c r="F8578" s="91" t="s">
        <v>31776</v>
      </c>
      <c r="G8578" s="91"/>
    </row>
    <row r="8579">
      <c r="A8579" s="416" t="s">
        <v>306</v>
      </c>
      <c r="B8579" s="302" t="s">
        <v>307</v>
      </c>
      <c r="C8579" s="91" t="s">
        <v>535</v>
      </c>
      <c r="D8579" s="250" t="s">
        <v>31777</v>
      </c>
      <c r="E8579" s="91"/>
      <c r="F8579" s="91" t="s">
        <v>31778</v>
      </c>
      <c r="G8579" s="91"/>
    </row>
    <row r="8580">
      <c r="A8580" s="416" t="s">
        <v>306</v>
      </c>
      <c r="B8580" s="302" t="s">
        <v>307</v>
      </c>
      <c r="C8580" s="91" t="s">
        <v>535</v>
      </c>
      <c r="D8580" s="250" t="s">
        <v>31779</v>
      </c>
      <c r="E8580" s="91"/>
      <c r="F8580" s="91" t="s">
        <v>31761</v>
      </c>
      <c r="G8580" s="91"/>
    </row>
    <row r="8581">
      <c r="A8581" s="416" t="s">
        <v>306</v>
      </c>
      <c r="B8581" s="302" t="s">
        <v>307</v>
      </c>
      <c r="C8581" s="91" t="s">
        <v>535</v>
      </c>
      <c r="D8581" s="250" t="s">
        <v>31780</v>
      </c>
      <c r="E8581" s="91"/>
      <c r="F8581" s="91" t="s">
        <v>31781</v>
      </c>
      <c r="G8581" s="91"/>
    </row>
    <row r="8582">
      <c r="A8582" s="416" t="s">
        <v>306</v>
      </c>
      <c r="B8582" s="302" t="s">
        <v>307</v>
      </c>
      <c r="C8582" s="91" t="s">
        <v>535</v>
      </c>
      <c r="D8582" s="250" t="s">
        <v>31782</v>
      </c>
      <c r="E8582" s="91"/>
      <c r="F8582" s="91" t="s">
        <v>31755</v>
      </c>
      <c r="G8582" s="91"/>
    </row>
    <row r="8583">
      <c r="A8583" s="416" t="s">
        <v>306</v>
      </c>
      <c r="B8583" s="302" t="s">
        <v>307</v>
      </c>
      <c r="C8583" s="91" t="s">
        <v>535</v>
      </c>
      <c r="D8583" s="250" t="s">
        <v>31783</v>
      </c>
      <c r="E8583" s="91"/>
      <c r="F8583" s="155" t="s">
        <v>16052</v>
      </c>
      <c r="G8583" s="91"/>
    </row>
    <row r="8584">
      <c r="A8584" s="416" t="s">
        <v>306</v>
      </c>
      <c r="B8584" s="302" t="s">
        <v>307</v>
      </c>
      <c r="C8584" s="91" t="s">
        <v>535</v>
      </c>
      <c r="D8584" s="250" t="s">
        <v>536</v>
      </c>
      <c r="E8584" s="91"/>
      <c r="F8584" s="155" t="s">
        <v>16052</v>
      </c>
      <c r="G8584" s="91"/>
    </row>
    <row r="8585">
      <c r="A8585" s="416" t="s">
        <v>306</v>
      </c>
      <c r="B8585" s="302" t="s">
        <v>307</v>
      </c>
      <c r="C8585" s="91" t="s">
        <v>535</v>
      </c>
      <c r="D8585" s="250" t="s">
        <v>31784</v>
      </c>
      <c r="E8585" s="91"/>
      <c r="F8585" s="91" t="s">
        <v>31785</v>
      </c>
      <c r="G8585" s="91"/>
    </row>
    <row r="8586">
      <c r="A8586" s="416" t="s">
        <v>306</v>
      </c>
      <c r="B8586" s="302" t="s">
        <v>307</v>
      </c>
      <c r="C8586" s="91" t="s">
        <v>535</v>
      </c>
      <c r="D8586" s="250" t="s">
        <v>31786</v>
      </c>
      <c r="E8586" s="91"/>
      <c r="F8586" s="91" t="s">
        <v>31753</v>
      </c>
      <c r="G8586" s="91"/>
    </row>
    <row r="8587">
      <c r="A8587" s="416" t="s">
        <v>306</v>
      </c>
      <c r="B8587" s="302" t="s">
        <v>307</v>
      </c>
      <c r="C8587" s="91" t="s">
        <v>535</v>
      </c>
      <c r="D8587" s="250" t="s">
        <v>31787</v>
      </c>
      <c r="E8587" s="91"/>
      <c r="F8587" s="91" t="s">
        <v>31788</v>
      </c>
      <c r="G8587" s="91"/>
    </row>
    <row r="8588">
      <c r="A8588" s="416" t="s">
        <v>306</v>
      </c>
      <c r="B8588" s="302" t="s">
        <v>307</v>
      </c>
      <c r="C8588" s="91" t="s">
        <v>535</v>
      </c>
      <c r="D8588" s="250" t="s">
        <v>31789</v>
      </c>
      <c r="E8588" s="91" t="s">
        <v>31790</v>
      </c>
      <c r="F8588" s="91" t="s">
        <v>31791</v>
      </c>
      <c r="G8588" s="91"/>
    </row>
    <row r="8589">
      <c r="A8589" s="416" t="s">
        <v>306</v>
      </c>
      <c r="B8589" s="302" t="s">
        <v>307</v>
      </c>
      <c r="C8589" s="91" t="s">
        <v>535</v>
      </c>
      <c r="D8589" s="250" t="s">
        <v>31792</v>
      </c>
      <c r="E8589" s="91"/>
      <c r="F8589" s="91" t="s">
        <v>31793</v>
      </c>
      <c r="G8589" s="91"/>
    </row>
    <row r="8590">
      <c r="A8590" s="416" t="s">
        <v>306</v>
      </c>
      <c r="B8590" s="302" t="s">
        <v>307</v>
      </c>
      <c r="C8590" s="91" t="s">
        <v>535</v>
      </c>
      <c r="D8590" s="250" t="s">
        <v>31794</v>
      </c>
      <c r="E8590" s="91"/>
      <c r="F8590" s="155" t="s">
        <v>16052</v>
      </c>
      <c r="G8590" s="91"/>
    </row>
    <row r="8591">
      <c r="A8591" s="416" t="s">
        <v>306</v>
      </c>
      <c r="B8591" s="302" t="s">
        <v>307</v>
      </c>
      <c r="C8591" s="91" t="s">
        <v>535</v>
      </c>
      <c r="D8591" s="250" t="s">
        <v>31795</v>
      </c>
      <c r="E8591" s="91"/>
      <c r="F8591" s="155" t="s">
        <v>16052</v>
      </c>
      <c r="G8591" s="91"/>
    </row>
    <row r="8592">
      <c r="A8592" s="416" t="s">
        <v>306</v>
      </c>
      <c r="B8592" s="302" t="s">
        <v>307</v>
      </c>
      <c r="C8592" s="91" t="s">
        <v>535</v>
      </c>
      <c r="D8592" s="250" t="s">
        <v>31796</v>
      </c>
      <c r="E8592" s="91"/>
      <c r="F8592" s="91" t="s">
        <v>31761</v>
      </c>
      <c r="G8592" s="91"/>
    </row>
    <row r="8593">
      <c r="A8593" s="416" t="s">
        <v>306</v>
      </c>
      <c r="B8593" s="302" t="s">
        <v>307</v>
      </c>
      <c r="C8593" s="91" t="s">
        <v>535</v>
      </c>
      <c r="D8593" s="250" t="s">
        <v>31797</v>
      </c>
      <c r="E8593" s="91"/>
      <c r="F8593" s="155" t="s">
        <v>16052</v>
      </c>
      <c r="G8593" s="91"/>
    </row>
    <row r="8594">
      <c r="A8594" s="416" t="s">
        <v>306</v>
      </c>
      <c r="B8594" s="302" t="s">
        <v>307</v>
      </c>
      <c r="C8594" s="91" t="s">
        <v>535</v>
      </c>
      <c r="D8594" s="250" t="s">
        <v>31798</v>
      </c>
      <c r="E8594" s="91"/>
      <c r="F8594" s="155" t="s">
        <v>16052</v>
      </c>
      <c r="G8594" s="91"/>
    </row>
    <row r="8595">
      <c r="A8595" s="416" t="s">
        <v>306</v>
      </c>
      <c r="B8595" s="302" t="s">
        <v>307</v>
      </c>
      <c r="C8595" s="91" t="s">
        <v>535</v>
      </c>
      <c r="D8595" s="250" t="s">
        <v>31799</v>
      </c>
      <c r="E8595" s="91"/>
      <c r="F8595" s="91" t="s">
        <v>31800</v>
      </c>
      <c r="G8595" s="91"/>
    </row>
    <row r="8596">
      <c r="A8596" s="416" t="s">
        <v>306</v>
      </c>
      <c r="B8596" s="302" t="s">
        <v>307</v>
      </c>
      <c r="C8596" s="91" t="s">
        <v>535</v>
      </c>
      <c r="D8596" s="250" t="s">
        <v>31801</v>
      </c>
      <c r="E8596" s="91"/>
      <c r="F8596" s="91" t="s">
        <v>31788</v>
      </c>
      <c r="G8596" s="91"/>
    </row>
    <row r="8597">
      <c r="A8597" s="416" t="s">
        <v>306</v>
      </c>
      <c r="B8597" s="302" t="s">
        <v>307</v>
      </c>
      <c r="C8597" s="91" t="s">
        <v>535</v>
      </c>
      <c r="D8597" s="250" t="s">
        <v>785</v>
      </c>
      <c r="E8597" s="91"/>
      <c r="F8597" s="155" t="s">
        <v>16052</v>
      </c>
      <c r="G8597" s="91"/>
    </row>
    <row r="8598">
      <c r="A8598" s="416" t="s">
        <v>306</v>
      </c>
      <c r="B8598" s="302" t="s">
        <v>307</v>
      </c>
      <c r="C8598" s="91" t="s">
        <v>535</v>
      </c>
      <c r="D8598" s="250" t="s">
        <v>31802</v>
      </c>
      <c r="E8598" s="91"/>
      <c r="F8598" s="91" t="s">
        <v>31803</v>
      </c>
      <c r="G8598" s="91"/>
    </row>
    <row r="8599">
      <c r="A8599" s="416" t="s">
        <v>306</v>
      </c>
      <c r="B8599" s="302" t="s">
        <v>307</v>
      </c>
      <c r="C8599" s="91" t="s">
        <v>535</v>
      </c>
      <c r="D8599" s="250" t="s">
        <v>31804</v>
      </c>
      <c r="E8599" s="91"/>
      <c r="F8599" s="91" t="s">
        <v>31761</v>
      </c>
      <c r="G8599" s="91"/>
    </row>
    <row r="8600">
      <c r="A8600" s="416" t="s">
        <v>306</v>
      </c>
      <c r="B8600" s="302" t="s">
        <v>307</v>
      </c>
      <c r="C8600" s="91" t="s">
        <v>535</v>
      </c>
      <c r="D8600" s="250" t="s">
        <v>31805</v>
      </c>
      <c r="E8600" s="91"/>
      <c r="F8600" s="91" t="s">
        <v>31753</v>
      </c>
      <c r="G8600" s="91"/>
    </row>
    <row r="8601">
      <c r="A8601" s="416" t="s">
        <v>306</v>
      </c>
      <c r="B8601" s="302" t="s">
        <v>307</v>
      </c>
      <c r="C8601" s="91" t="s">
        <v>535</v>
      </c>
      <c r="D8601" s="250" t="s">
        <v>31806</v>
      </c>
      <c r="E8601" s="91"/>
      <c r="F8601" s="91" t="s">
        <v>31807</v>
      </c>
      <c r="G8601" s="91"/>
    </row>
    <row r="8602">
      <c r="A8602" s="416" t="s">
        <v>306</v>
      </c>
      <c r="B8602" s="302" t="s">
        <v>307</v>
      </c>
      <c r="C8602" s="91" t="s">
        <v>535</v>
      </c>
      <c r="D8602" s="250" t="s">
        <v>31808</v>
      </c>
      <c r="E8602" s="91"/>
      <c r="F8602" s="91" t="s">
        <v>31753</v>
      </c>
      <c r="G8602" s="91"/>
    </row>
    <row r="8603">
      <c r="A8603" s="416" t="s">
        <v>306</v>
      </c>
      <c r="B8603" s="302" t="s">
        <v>307</v>
      </c>
      <c r="C8603" s="91" t="s">
        <v>535</v>
      </c>
      <c r="D8603" s="250" t="s">
        <v>31809</v>
      </c>
      <c r="E8603" s="91"/>
      <c r="F8603" s="91" t="s">
        <v>31810</v>
      </c>
      <c r="G8603" s="91"/>
    </row>
    <row r="8604">
      <c r="A8604" s="416" t="s">
        <v>306</v>
      </c>
      <c r="B8604" s="302" t="s">
        <v>307</v>
      </c>
      <c r="C8604" s="91" t="s">
        <v>535</v>
      </c>
      <c r="D8604" s="250" t="s">
        <v>31811</v>
      </c>
      <c r="E8604" s="91"/>
      <c r="F8604" s="91" t="s">
        <v>31753</v>
      </c>
      <c r="G8604" s="91"/>
    </row>
    <row r="8605">
      <c r="A8605" s="416" t="s">
        <v>306</v>
      </c>
      <c r="B8605" s="302" t="s">
        <v>307</v>
      </c>
      <c r="C8605" s="91" t="s">
        <v>535</v>
      </c>
      <c r="D8605" s="250" t="s">
        <v>31812</v>
      </c>
      <c r="E8605" s="91" t="s">
        <v>31813</v>
      </c>
      <c r="F8605" s="91" t="s">
        <v>31814</v>
      </c>
      <c r="G8605" s="91"/>
    </row>
    <row r="8606">
      <c r="A8606" s="416" t="s">
        <v>306</v>
      </c>
      <c r="B8606" s="302" t="s">
        <v>307</v>
      </c>
      <c r="C8606" s="91" t="s">
        <v>535</v>
      </c>
      <c r="D8606" s="250" t="s">
        <v>31815</v>
      </c>
      <c r="E8606" s="91"/>
      <c r="F8606" s="91" t="s">
        <v>31816</v>
      </c>
      <c r="G8606" s="91"/>
    </row>
    <row r="8607">
      <c r="A8607" s="416" t="s">
        <v>306</v>
      </c>
      <c r="B8607" s="302" t="s">
        <v>307</v>
      </c>
      <c r="C8607" s="91" t="s">
        <v>352</v>
      </c>
      <c r="D8607" s="250" t="s">
        <v>31817</v>
      </c>
      <c r="E8607" s="91"/>
      <c r="F8607" s="91" t="s">
        <v>31818</v>
      </c>
      <c r="G8607" s="91"/>
    </row>
    <row r="8608">
      <c r="A8608" s="416" t="s">
        <v>306</v>
      </c>
      <c r="B8608" s="302" t="s">
        <v>307</v>
      </c>
      <c r="C8608" s="91" t="s">
        <v>31819</v>
      </c>
      <c r="D8608" s="250" t="s">
        <v>31820</v>
      </c>
      <c r="E8608" s="91"/>
      <c r="F8608" s="91" t="s">
        <v>31768</v>
      </c>
      <c r="G8608" s="91"/>
    </row>
    <row r="8609">
      <c r="A8609" s="416" t="s">
        <v>306</v>
      </c>
      <c r="B8609" s="302" t="s">
        <v>307</v>
      </c>
      <c r="C8609" s="91" t="s">
        <v>31819</v>
      </c>
      <c r="D8609" s="250" t="s">
        <v>31821</v>
      </c>
      <c r="E8609" s="91"/>
      <c r="F8609" s="91" t="s">
        <v>31807</v>
      </c>
      <c r="G8609" s="91"/>
    </row>
    <row r="8610">
      <c r="A8610" s="416" t="s">
        <v>306</v>
      </c>
      <c r="B8610" s="302" t="s">
        <v>307</v>
      </c>
      <c r="C8610" s="91" t="s">
        <v>31819</v>
      </c>
      <c r="D8610" s="250" t="s">
        <v>31822</v>
      </c>
      <c r="E8610" s="91"/>
      <c r="F8610" s="91" t="s">
        <v>31823</v>
      </c>
      <c r="G8610" s="91"/>
    </row>
    <row r="8611">
      <c r="A8611" s="416" t="s">
        <v>306</v>
      </c>
      <c r="B8611" s="302" t="s">
        <v>307</v>
      </c>
      <c r="C8611" s="91" t="s">
        <v>31819</v>
      </c>
      <c r="D8611" s="250" t="s">
        <v>31824</v>
      </c>
      <c r="E8611" s="91"/>
      <c r="F8611" s="91" t="s">
        <v>31768</v>
      </c>
      <c r="G8611" s="91"/>
    </row>
    <row r="8612">
      <c r="A8612" s="416" t="s">
        <v>306</v>
      </c>
      <c r="B8612" s="302" t="s">
        <v>307</v>
      </c>
      <c r="C8612" s="91" t="s">
        <v>31825</v>
      </c>
      <c r="D8612" s="250" t="s">
        <v>21104</v>
      </c>
      <c r="E8612" s="91"/>
      <c r="F8612" s="91" t="s">
        <v>31826</v>
      </c>
      <c r="G8612" s="91"/>
    </row>
    <row r="8613">
      <c r="A8613" s="416" t="s">
        <v>306</v>
      </c>
      <c r="B8613" s="302" t="s">
        <v>307</v>
      </c>
      <c r="C8613" s="91" t="s">
        <v>31827</v>
      </c>
      <c r="D8613" s="250" t="s">
        <v>665</v>
      </c>
      <c r="E8613" s="91"/>
      <c r="F8613" s="91" t="s">
        <v>31828</v>
      </c>
      <c r="G8613" s="91"/>
    </row>
    <row r="8614">
      <c r="A8614" s="416" t="s">
        <v>306</v>
      </c>
      <c r="B8614" s="302" t="s">
        <v>307</v>
      </c>
      <c r="C8614" s="91" t="s">
        <v>31827</v>
      </c>
      <c r="D8614" s="250" t="s">
        <v>31829</v>
      </c>
      <c r="E8614" s="91"/>
      <c r="F8614" s="155" t="s">
        <v>16052</v>
      </c>
      <c r="G8614" s="91"/>
    </row>
    <row r="8615">
      <c r="A8615" s="416" t="s">
        <v>306</v>
      </c>
      <c r="B8615" s="302" t="s">
        <v>307</v>
      </c>
      <c r="C8615" s="91" t="s">
        <v>31827</v>
      </c>
      <c r="D8615" s="250" t="s">
        <v>666</v>
      </c>
      <c r="E8615" s="91"/>
      <c r="F8615" s="91" t="s">
        <v>31830</v>
      </c>
      <c r="G8615" s="91"/>
    </row>
    <row r="8616">
      <c r="A8616" s="416" t="s">
        <v>306</v>
      </c>
      <c r="B8616" s="302" t="s">
        <v>307</v>
      </c>
      <c r="C8616" s="91" t="s">
        <v>31827</v>
      </c>
      <c r="D8616" s="250" t="s">
        <v>668</v>
      </c>
      <c r="E8616" s="91"/>
      <c r="F8616" s="91" t="s">
        <v>31753</v>
      </c>
      <c r="G8616" s="91"/>
    </row>
    <row r="8617">
      <c r="A8617" s="416" t="s">
        <v>306</v>
      </c>
      <c r="B8617" s="302" t="s">
        <v>307</v>
      </c>
      <c r="C8617" s="91" t="s">
        <v>31831</v>
      </c>
      <c r="D8617" s="250" t="s">
        <v>31832</v>
      </c>
      <c r="E8617" s="91"/>
      <c r="F8617" s="91" t="s">
        <v>31814</v>
      </c>
      <c r="G8617" s="91"/>
    </row>
    <row r="8618">
      <c r="A8618" s="416" t="s">
        <v>306</v>
      </c>
      <c r="B8618" s="302" t="s">
        <v>307</v>
      </c>
      <c r="C8618" s="91" t="s">
        <v>31831</v>
      </c>
      <c r="D8618" s="250" t="s">
        <v>31833</v>
      </c>
      <c r="E8618" s="91"/>
      <c r="F8618" s="91" t="s">
        <v>31774</v>
      </c>
      <c r="G8618" s="91"/>
    </row>
    <row r="8619">
      <c r="A8619" s="416" t="s">
        <v>306</v>
      </c>
      <c r="B8619" s="302" t="s">
        <v>307</v>
      </c>
      <c r="C8619" s="91" t="s">
        <v>31834</v>
      </c>
      <c r="D8619" s="250" t="s">
        <v>31835</v>
      </c>
      <c r="E8619" s="91"/>
      <c r="F8619" s="91" t="s">
        <v>31836</v>
      </c>
      <c r="G8619" s="91"/>
    </row>
    <row r="8620">
      <c r="A8620" s="67" t="s">
        <v>366</v>
      </c>
    </row>
    <row r="8621">
      <c r="A8621" s="416" t="s">
        <v>306</v>
      </c>
      <c r="B8621" s="302" t="s">
        <v>307</v>
      </c>
      <c r="C8621" s="91" t="s">
        <v>31819</v>
      </c>
      <c r="D8621" s="250"/>
      <c r="E8621" s="91" t="s">
        <v>31837</v>
      </c>
      <c r="F8621" s="91" t="s">
        <v>31753</v>
      </c>
      <c r="G8621" s="91"/>
    </row>
    <row r="8622">
      <c r="A8622" s="416" t="s">
        <v>306</v>
      </c>
      <c r="B8622" s="302" t="s">
        <v>307</v>
      </c>
      <c r="C8622" s="91"/>
      <c r="D8622" s="250"/>
      <c r="E8622" s="91" t="s">
        <v>31838</v>
      </c>
      <c r="F8622" s="91" t="s">
        <v>31814</v>
      </c>
      <c r="G8622" s="91"/>
    </row>
    <row r="8623">
      <c r="A8623" s="416" t="s">
        <v>306</v>
      </c>
      <c r="B8623" s="302" t="s">
        <v>307</v>
      </c>
      <c r="C8623" s="91"/>
      <c r="D8623" s="250"/>
      <c r="E8623" s="91" t="s">
        <v>4119</v>
      </c>
      <c r="F8623" s="91" t="s">
        <v>31839</v>
      </c>
      <c r="G8623" s="91"/>
    </row>
    <row r="8624">
      <c r="A8624" s="1" t="s">
        <v>31840</v>
      </c>
      <c r="B8624" s="1"/>
      <c r="C8624" s="1"/>
      <c r="D8624" s="1"/>
      <c r="E8624" s="1"/>
      <c r="F8624" s="1"/>
      <c r="G8624" s="1"/>
    </row>
    <row r="8625">
      <c r="A8625" s="513" t="s">
        <v>306</v>
      </c>
      <c r="B8625" s="748" t="s">
        <v>307</v>
      </c>
      <c r="C8625" s="91" t="s">
        <v>31750</v>
      </c>
      <c r="D8625" s="91" t="s">
        <v>31751</v>
      </c>
      <c r="E8625" s="91"/>
      <c r="F8625" s="91" t="s">
        <v>31841</v>
      </c>
      <c r="G8625" s="91"/>
    </row>
    <row r="8626">
      <c r="A8626" s="513" t="s">
        <v>306</v>
      </c>
      <c r="B8626" s="748" t="s">
        <v>307</v>
      </c>
      <c r="C8626" s="91" t="s">
        <v>31750</v>
      </c>
      <c r="D8626" s="250" t="s">
        <v>8375</v>
      </c>
      <c r="E8626" s="91"/>
      <c r="F8626" s="91" t="s">
        <v>31842</v>
      </c>
      <c r="G8626" s="91"/>
    </row>
    <row r="8627">
      <c r="A8627" s="513" t="s">
        <v>306</v>
      </c>
      <c r="B8627" s="748" t="s">
        <v>307</v>
      </c>
      <c r="C8627" s="91" t="s">
        <v>31750</v>
      </c>
      <c r="D8627" s="250" t="s">
        <v>294</v>
      </c>
      <c r="E8627" s="91"/>
      <c r="F8627" s="91" t="s">
        <v>31843</v>
      </c>
      <c r="G8627" s="91"/>
    </row>
    <row r="8628">
      <c r="A8628" s="513" t="s">
        <v>306</v>
      </c>
      <c r="B8628" s="748" t="s">
        <v>307</v>
      </c>
      <c r="C8628" s="91" t="s">
        <v>31750</v>
      </c>
      <c r="D8628" s="250" t="s">
        <v>31844</v>
      </c>
      <c r="E8628" s="91" t="s">
        <v>31845</v>
      </c>
      <c r="F8628" s="91" t="s">
        <v>31846</v>
      </c>
      <c r="G8628" s="91"/>
    </row>
    <row r="8629">
      <c r="A8629" s="513" t="s">
        <v>306</v>
      </c>
      <c r="B8629" s="748" t="s">
        <v>307</v>
      </c>
      <c r="C8629" s="91" t="s">
        <v>31750</v>
      </c>
      <c r="D8629" s="250" t="s">
        <v>31847</v>
      </c>
      <c r="E8629" s="91" t="s">
        <v>31845</v>
      </c>
      <c r="F8629" s="91" t="s">
        <v>31848</v>
      </c>
      <c r="G8629" s="91"/>
    </row>
    <row r="8630">
      <c r="A8630" s="513" t="s">
        <v>306</v>
      </c>
      <c r="B8630" s="748" t="s">
        <v>307</v>
      </c>
      <c r="C8630" s="91" t="s">
        <v>31750</v>
      </c>
      <c r="D8630" s="250" t="s">
        <v>986</v>
      </c>
      <c r="E8630" s="91" t="s">
        <v>31845</v>
      </c>
      <c r="F8630" s="91" t="s">
        <v>31848</v>
      </c>
      <c r="G8630" s="91"/>
    </row>
    <row r="8631">
      <c r="A8631" s="513" t="s">
        <v>306</v>
      </c>
      <c r="B8631" s="748" t="s">
        <v>307</v>
      </c>
      <c r="C8631" s="91" t="s">
        <v>308</v>
      </c>
      <c r="D8631" s="250" t="s">
        <v>31756</v>
      </c>
      <c r="E8631" s="91"/>
      <c r="F8631" s="91" t="s">
        <v>31849</v>
      </c>
      <c r="G8631" s="91"/>
    </row>
    <row r="8632">
      <c r="A8632" s="513" t="s">
        <v>306</v>
      </c>
      <c r="B8632" s="748" t="s">
        <v>307</v>
      </c>
      <c r="C8632" s="91" t="s">
        <v>308</v>
      </c>
      <c r="D8632" s="250" t="s">
        <v>515</v>
      </c>
      <c r="E8632" s="91"/>
      <c r="F8632" s="91" t="s">
        <v>31850</v>
      </c>
      <c r="G8632" s="91"/>
    </row>
    <row r="8633">
      <c r="A8633" s="513" t="s">
        <v>306</v>
      </c>
      <c r="B8633" s="748" t="s">
        <v>307</v>
      </c>
      <c r="C8633" s="91" t="s">
        <v>535</v>
      </c>
      <c r="D8633" s="250" t="s">
        <v>31769</v>
      </c>
      <c r="E8633" s="91"/>
      <c r="F8633" s="91" t="s">
        <v>31851</v>
      </c>
      <c r="G8633" s="91"/>
    </row>
    <row r="8634">
      <c r="A8634" s="513" t="s">
        <v>306</v>
      </c>
      <c r="B8634" s="748" t="s">
        <v>307</v>
      </c>
      <c r="C8634" s="91" t="s">
        <v>535</v>
      </c>
      <c r="D8634" s="250" t="s">
        <v>31771</v>
      </c>
      <c r="E8634" s="91"/>
      <c r="F8634" s="91" t="s">
        <v>31852</v>
      </c>
      <c r="G8634" s="91"/>
    </row>
    <row r="8635">
      <c r="A8635" s="513" t="s">
        <v>306</v>
      </c>
      <c r="B8635" s="748" t="s">
        <v>307</v>
      </c>
      <c r="C8635" s="91" t="s">
        <v>535</v>
      </c>
      <c r="D8635" s="250" t="s">
        <v>31773</v>
      </c>
      <c r="E8635" s="91"/>
      <c r="F8635" s="91" t="s">
        <v>31853</v>
      </c>
      <c r="G8635" s="91"/>
    </row>
    <row r="8636">
      <c r="A8636" s="513" t="s">
        <v>306</v>
      </c>
      <c r="B8636" s="748" t="s">
        <v>307</v>
      </c>
      <c r="C8636" s="91" t="s">
        <v>535</v>
      </c>
      <c r="D8636" s="250" t="s">
        <v>31854</v>
      </c>
      <c r="E8636" s="91"/>
      <c r="F8636" s="91" t="s">
        <v>31855</v>
      </c>
      <c r="G8636" s="91"/>
    </row>
    <row r="8637">
      <c r="A8637" s="513" t="s">
        <v>306</v>
      </c>
      <c r="B8637" s="748" t="s">
        <v>307</v>
      </c>
      <c r="C8637" s="91" t="s">
        <v>535</v>
      </c>
      <c r="D8637" s="250" t="s">
        <v>31775</v>
      </c>
      <c r="E8637" s="91"/>
      <c r="F8637" s="155" t="s">
        <v>16052</v>
      </c>
      <c r="G8637" s="91"/>
    </row>
    <row r="8638">
      <c r="A8638" s="513" t="s">
        <v>306</v>
      </c>
      <c r="B8638" s="748" t="s">
        <v>307</v>
      </c>
      <c r="C8638" s="91" t="s">
        <v>535</v>
      </c>
      <c r="D8638" s="250" t="s">
        <v>31777</v>
      </c>
      <c r="E8638" s="91"/>
      <c r="F8638" s="91" t="s">
        <v>31856</v>
      </c>
      <c r="G8638" s="91"/>
    </row>
    <row r="8639">
      <c r="A8639" s="513" t="s">
        <v>306</v>
      </c>
      <c r="B8639" s="748" t="s">
        <v>307</v>
      </c>
      <c r="C8639" s="91" t="s">
        <v>535</v>
      </c>
      <c r="D8639" s="250" t="s">
        <v>31857</v>
      </c>
      <c r="E8639" s="91"/>
      <c r="F8639" s="91" t="s">
        <v>31855</v>
      </c>
      <c r="G8639" s="91"/>
    </row>
    <row r="8640">
      <c r="A8640" s="513" t="s">
        <v>306</v>
      </c>
      <c r="B8640" s="748" t="s">
        <v>307</v>
      </c>
      <c r="C8640" s="91" t="s">
        <v>535</v>
      </c>
      <c r="D8640" s="250" t="s">
        <v>31858</v>
      </c>
      <c r="E8640" s="91"/>
      <c r="F8640" s="91" t="s">
        <v>31859</v>
      </c>
      <c r="G8640" s="91"/>
    </row>
    <row r="8641">
      <c r="A8641" s="513" t="s">
        <v>306</v>
      </c>
      <c r="B8641" s="748" t="s">
        <v>307</v>
      </c>
      <c r="C8641" s="91" t="s">
        <v>535</v>
      </c>
      <c r="D8641" s="250" t="s">
        <v>31860</v>
      </c>
      <c r="E8641" s="91"/>
      <c r="F8641" s="91" t="s">
        <v>31861</v>
      </c>
      <c r="G8641" s="91"/>
    </row>
    <row r="8642">
      <c r="A8642" s="513" t="s">
        <v>306</v>
      </c>
      <c r="B8642" s="748" t="s">
        <v>307</v>
      </c>
      <c r="C8642" s="91" t="s">
        <v>535</v>
      </c>
      <c r="D8642" s="250" t="s">
        <v>31862</v>
      </c>
      <c r="E8642" s="91"/>
      <c r="F8642" s="91" t="s">
        <v>31863</v>
      </c>
      <c r="G8642" s="91"/>
    </row>
    <row r="8643">
      <c r="A8643" s="513" t="s">
        <v>306</v>
      </c>
      <c r="B8643" s="748" t="s">
        <v>307</v>
      </c>
      <c r="C8643" s="91" t="s">
        <v>535</v>
      </c>
      <c r="D8643" s="250" t="s">
        <v>31864</v>
      </c>
      <c r="E8643" s="91"/>
      <c r="F8643" s="91" t="s">
        <v>31865</v>
      </c>
      <c r="G8643" s="91"/>
    </row>
    <row r="8644">
      <c r="A8644" s="513" t="s">
        <v>306</v>
      </c>
      <c r="B8644" s="748" t="s">
        <v>307</v>
      </c>
      <c r="C8644" s="91" t="s">
        <v>535</v>
      </c>
      <c r="D8644" s="250" t="s">
        <v>31866</v>
      </c>
      <c r="E8644" s="91"/>
      <c r="F8644" s="91" t="s">
        <v>31842</v>
      </c>
      <c r="G8644" s="91"/>
    </row>
    <row r="8645">
      <c r="A8645" s="513" t="s">
        <v>306</v>
      </c>
      <c r="B8645" s="748" t="s">
        <v>307</v>
      </c>
      <c r="C8645" s="91" t="s">
        <v>535</v>
      </c>
      <c r="D8645" s="250" t="s">
        <v>31867</v>
      </c>
      <c r="E8645" s="91"/>
      <c r="F8645" s="91" t="s">
        <v>31842</v>
      </c>
      <c r="G8645" s="91"/>
    </row>
    <row r="8646">
      <c r="A8646" s="513" t="s">
        <v>306</v>
      </c>
      <c r="B8646" s="748" t="s">
        <v>307</v>
      </c>
      <c r="C8646" s="91" t="s">
        <v>535</v>
      </c>
      <c r="D8646" s="250" t="s">
        <v>31868</v>
      </c>
      <c r="E8646" s="91"/>
      <c r="F8646" s="91" t="s">
        <v>31869</v>
      </c>
      <c r="G8646" s="91"/>
    </row>
    <row r="8647">
      <c r="A8647" s="513" t="s">
        <v>306</v>
      </c>
      <c r="B8647" s="748" t="s">
        <v>307</v>
      </c>
      <c r="C8647" s="91" t="s">
        <v>535</v>
      </c>
      <c r="D8647" s="250" t="s">
        <v>31797</v>
      </c>
      <c r="E8647" s="91"/>
      <c r="F8647" s="155" t="s">
        <v>16052</v>
      </c>
      <c r="G8647" s="91"/>
    </row>
    <row r="8648">
      <c r="A8648" s="513" t="s">
        <v>306</v>
      </c>
      <c r="B8648" s="748" t="s">
        <v>307</v>
      </c>
      <c r="C8648" s="91" t="s">
        <v>535</v>
      </c>
      <c r="D8648" s="250" t="s">
        <v>31798</v>
      </c>
      <c r="E8648" s="91"/>
      <c r="F8648" s="155" t="s">
        <v>16052</v>
      </c>
      <c r="G8648" s="91"/>
    </row>
    <row r="8649">
      <c r="A8649" s="513" t="s">
        <v>306</v>
      </c>
      <c r="B8649" s="748" t="s">
        <v>307</v>
      </c>
      <c r="C8649" s="91" t="s">
        <v>535</v>
      </c>
      <c r="D8649" s="250" t="s">
        <v>31799</v>
      </c>
      <c r="E8649" s="91"/>
      <c r="F8649" s="91" t="s">
        <v>31843</v>
      </c>
      <c r="G8649" s="91"/>
    </row>
    <row r="8650">
      <c r="A8650" s="513" t="s">
        <v>306</v>
      </c>
      <c r="B8650" s="748" t="s">
        <v>307</v>
      </c>
      <c r="C8650" s="91" t="s">
        <v>535</v>
      </c>
      <c r="D8650" s="250" t="s">
        <v>31870</v>
      </c>
      <c r="E8650" s="91"/>
      <c r="F8650" s="91" t="s">
        <v>31855</v>
      </c>
      <c r="G8650" s="91"/>
    </row>
    <row r="8651">
      <c r="A8651" s="513" t="s">
        <v>306</v>
      </c>
      <c r="B8651" s="748" t="s">
        <v>307</v>
      </c>
      <c r="C8651" s="91" t="s">
        <v>535</v>
      </c>
      <c r="D8651" s="250" t="s">
        <v>31871</v>
      </c>
      <c r="E8651" s="91"/>
      <c r="F8651" s="91" t="s">
        <v>31842</v>
      </c>
      <c r="G8651" s="91"/>
    </row>
    <row r="8652">
      <c r="A8652" s="513" t="s">
        <v>306</v>
      </c>
      <c r="B8652" s="748" t="s">
        <v>307</v>
      </c>
      <c r="C8652" s="91" t="s">
        <v>535</v>
      </c>
      <c r="D8652" s="250" t="s">
        <v>31801</v>
      </c>
      <c r="E8652" s="91"/>
      <c r="F8652" s="155" t="s">
        <v>16052</v>
      </c>
      <c r="G8652" s="91"/>
    </row>
    <row r="8653">
      <c r="A8653" s="513" t="s">
        <v>306</v>
      </c>
      <c r="B8653" s="748" t="s">
        <v>307</v>
      </c>
      <c r="C8653" s="91" t="s">
        <v>535</v>
      </c>
      <c r="D8653" s="250" t="s">
        <v>785</v>
      </c>
      <c r="E8653" s="91"/>
      <c r="F8653" s="155" t="s">
        <v>16052</v>
      </c>
      <c r="G8653" s="91"/>
    </row>
    <row r="8654">
      <c r="A8654" s="513" t="s">
        <v>306</v>
      </c>
      <c r="B8654" s="748" t="s">
        <v>307</v>
      </c>
      <c r="C8654" s="91" t="s">
        <v>535</v>
      </c>
      <c r="D8654" s="250" t="s">
        <v>31802</v>
      </c>
      <c r="E8654" s="91"/>
      <c r="F8654" s="155" t="s">
        <v>16052</v>
      </c>
      <c r="G8654" s="91"/>
    </row>
    <row r="8655">
      <c r="A8655" s="513" t="s">
        <v>306</v>
      </c>
      <c r="B8655" s="748" t="s">
        <v>307</v>
      </c>
      <c r="C8655" s="91" t="s">
        <v>535</v>
      </c>
      <c r="D8655" s="250" t="s">
        <v>31872</v>
      </c>
      <c r="E8655" s="91"/>
      <c r="F8655" s="91" t="s">
        <v>31873</v>
      </c>
      <c r="G8655" s="91"/>
    </row>
    <row r="8656">
      <c r="A8656" s="513" t="s">
        <v>306</v>
      </c>
      <c r="B8656" s="748" t="s">
        <v>307</v>
      </c>
      <c r="C8656" s="91" t="s">
        <v>535</v>
      </c>
      <c r="D8656" s="250" t="s">
        <v>31805</v>
      </c>
      <c r="E8656" s="91"/>
      <c r="F8656" s="91" t="s">
        <v>31874</v>
      </c>
      <c r="G8656" s="91"/>
    </row>
    <row r="8657">
      <c r="A8657" s="513" t="s">
        <v>306</v>
      </c>
      <c r="B8657" s="748" t="s">
        <v>307</v>
      </c>
      <c r="C8657" s="91" t="s">
        <v>535</v>
      </c>
      <c r="D8657" s="250" t="s">
        <v>31808</v>
      </c>
      <c r="E8657" s="91"/>
      <c r="F8657" s="91" t="s">
        <v>31875</v>
      </c>
      <c r="G8657" s="91"/>
    </row>
    <row r="8658">
      <c r="A8658" s="513" t="s">
        <v>306</v>
      </c>
      <c r="B8658" s="748" t="s">
        <v>307</v>
      </c>
      <c r="C8658" s="91" t="s">
        <v>535</v>
      </c>
      <c r="D8658" s="250" t="s">
        <v>31876</v>
      </c>
      <c r="E8658" s="91"/>
      <c r="F8658" s="91" t="s">
        <v>31877</v>
      </c>
      <c r="G8658" s="91"/>
    </row>
    <row r="8659">
      <c r="A8659" s="513" t="s">
        <v>306</v>
      </c>
      <c r="B8659" s="748" t="s">
        <v>307</v>
      </c>
      <c r="C8659" s="91" t="s">
        <v>535</v>
      </c>
      <c r="D8659" s="250" t="s">
        <v>31809</v>
      </c>
      <c r="E8659" s="91"/>
      <c r="F8659" s="155" t="s">
        <v>16052</v>
      </c>
      <c r="G8659" s="91"/>
    </row>
    <row r="8660">
      <c r="A8660" s="513" t="s">
        <v>306</v>
      </c>
      <c r="B8660" s="748" t="s">
        <v>307</v>
      </c>
      <c r="C8660" s="91" t="s">
        <v>535</v>
      </c>
      <c r="D8660" s="250" t="s">
        <v>31811</v>
      </c>
      <c r="E8660" s="91"/>
      <c r="F8660" s="155" t="s">
        <v>16052</v>
      </c>
      <c r="G8660" s="91"/>
    </row>
    <row r="8661">
      <c r="A8661" s="513" t="s">
        <v>306</v>
      </c>
      <c r="B8661" s="748" t="s">
        <v>307</v>
      </c>
      <c r="C8661" s="91" t="s">
        <v>535</v>
      </c>
      <c r="D8661" s="250" t="s">
        <v>31878</v>
      </c>
      <c r="E8661" s="91"/>
      <c r="F8661" s="155" t="s">
        <v>16052</v>
      </c>
      <c r="G8661" s="91"/>
    </row>
    <row r="8662">
      <c r="A8662" s="513" t="s">
        <v>306</v>
      </c>
      <c r="B8662" s="748" t="s">
        <v>307</v>
      </c>
      <c r="C8662" s="91" t="s">
        <v>535</v>
      </c>
      <c r="D8662" s="250" t="s">
        <v>31879</v>
      </c>
      <c r="E8662" s="91"/>
      <c r="F8662" s="91" t="s">
        <v>31880</v>
      </c>
      <c r="G8662" s="91"/>
    </row>
    <row r="8663">
      <c r="A8663" s="513" t="s">
        <v>306</v>
      </c>
      <c r="B8663" s="748" t="s">
        <v>307</v>
      </c>
      <c r="C8663" s="91" t="s">
        <v>535</v>
      </c>
      <c r="D8663" s="250" t="s">
        <v>31881</v>
      </c>
      <c r="E8663" s="91"/>
      <c r="F8663" s="91" t="s">
        <v>31877</v>
      </c>
      <c r="G8663" s="91"/>
    </row>
    <row r="8664">
      <c r="A8664" s="513" t="s">
        <v>306</v>
      </c>
      <c r="B8664" s="748" t="s">
        <v>307</v>
      </c>
      <c r="C8664" s="91" t="s">
        <v>535</v>
      </c>
      <c r="D8664" s="250" t="s">
        <v>31812</v>
      </c>
      <c r="E8664" s="91"/>
      <c r="F8664" s="91" t="s">
        <v>31877</v>
      </c>
      <c r="G8664" s="91"/>
    </row>
    <row r="8665">
      <c r="A8665" s="513" t="s">
        <v>306</v>
      </c>
      <c r="B8665" s="748" t="s">
        <v>307</v>
      </c>
      <c r="C8665" s="91" t="s">
        <v>535</v>
      </c>
      <c r="D8665" s="250" t="s">
        <v>31882</v>
      </c>
      <c r="E8665" s="91"/>
      <c r="F8665" s="91" t="s">
        <v>31883</v>
      </c>
      <c r="G8665" s="91"/>
    </row>
    <row r="8666">
      <c r="A8666" s="513" t="s">
        <v>306</v>
      </c>
      <c r="B8666" s="748" t="s">
        <v>307</v>
      </c>
      <c r="C8666" s="91" t="s">
        <v>31819</v>
      </c>
      <c r="D8666" s="250" t="s">
        <v>31884</v>
      </c>
      <c r="E8666" s="91"/>
      <c r="F8666" s="91" t="s">
        <v>31848</v>
      </c>
      <c r="G8666" s="91"/>
    </row>
    <row r="8667">
      <c r="A8667" s="513" t="s">
        <v>306</v>
      </c>
      <c r="B8667" s="748" t="s">
        <v>307</v>
      </c>
      <c r="C8667" s="91" t="s">
        <v>31819</v>
      </c>
      <c r="D8667" s="250" t="s">
        <v>31885</v>
      </c>
      <c r="E8667" s="91"/>
      <c r="F8667" s="91" t="s">
        <v>31848</v>
      </c>
      <c r="G8667" s="91"/>
    </row>
    <row r="8668">
      <c r="A8668" s="513" t="s">
        <v>306</v>
      </c>
      <c r="B8668" s="748" t="s">
        <v>307</v>
      </c>
      <c r="C8668" s="91" t="s">
        <v>31819</v>
      </c>
      <c r="D8668" s="250" t="s">
        <v>31886</v>
      </c>
      <c r="E8668" s="91"/>
      <c r="F8668" s="91" t="s">
        <v>31851</v>
      </c>
      <c r="G8668" s="91"/>
    </row>
    <row r="8669">
      <c r="A8669" s="513" t="s">
        <v>306</v>
      </c>
      <c r="B8669" s="748" t="s">
        <v>307</v>
      </c>
      <c r="C8669" s="91" t="s">
        <v>31819</v>
      </c>
      <c r="D8669" s="250" t="s">
        <v>31887</v>
      </c>
      <c r="E8669" s="91"/>
      <c r="F8669" s="91" t="s">
        <v>31848</v>
      </c>
      <c r="G8669" s="91"/>
    </row>
    <row r="8670">
      <c r="A8670" s="513" t="s">
        <v>306</v>
      </c>
      <c r="B8670" s="748" t="s">
        <v>307</v>
      </c>
      <c r="C8670" s="91" t="s">
        <v>31827</v>
      </c>
      <c r="D8670" s="250" t="s">
        <v>31829</v>
      </c>
      <c r="E8670" s="91"/>
      <c r="F8670" s="91" t="s">
        <v>31851</v>
      </c>
      <c r="G8670" s="91"/>
    </row>
    <row r="8671">
      <c r="A8671" s="513" t="s">
        <v>306</v>
      </c>
      <c r="B8671" s="748" t="s">
        <v>307</v>
      </c>
      <c r="C8671" s="91" t="s">
        <v>31831</v>
      </c>
      <c r="D8671" s="250" t="s">
        <v>350</v>
      </c>
      <c r="E8671" s="91"/>
      <c r="F8671" s="91" t="s">
        <v>31888</v>
      </c>
      <c r="G8671" s="91"/>
    </row>
    <row r="8672">
      <c r="A8672" s="513" t="s">
        <v>306</v>
      </c>
      <c r="B8672" s="748" t="s">
        <v>307</v>
      </c>
      <c r="C8672" s="91" t="s">
        <v>31831</v>
      </c>
      <c r="D8672" s="250" t="s">
        <v>31833</v>
      </c>
      <c r="E8672" s="91"/>
      <c r="F8672" s="155" t="s">
        <v>16052</v>
      </c>
      <c r="G8672" s="91"/>
    </row>
    <row r="8673">
      <c r="A8673" s="513" t="s">
        <v>306</v>
      </c>
      <c r="B8673" s="748" t="s">
        <v>31889</v>
      </c>
      <c r="C8673" s="91" t="s">
        <v>31890</v>
      </c>
      <c r="D8673" s="250" t="s">
        <v>7692</v>
      </c>
      <c r="E8673" s="91"/>
      <c r="F8673" s="155" t="s">
        <v>16052</v>
      </c>
      <c r="G8673" s="91"/>
    </row>
    <row r="8674">
      <c r="A8674" s="513" t="s">
        <v>306</v>
      </c>
      <c r="B8674" s="748" t="s">
        <v>31889</v>
      </c>
      <c r="C8674" s="91" t="s">
        <v>31890</v>
      </c>
      <c r="D8674" s="250" t="s">
        <v>31891</v>
      </c>
      <c r="E8674" s="91"/>
      <c r="F8674" s="155" t="s">
        <v>16052</v>
      </c>
      <c r="G8674" s="91"/>
    </row>
    <row r="8675">
      <c r="A8675" s="513" t="s">
        <v>306</v>
      </c>
      <c r="B8675" s="748" t="s">
        <v>31889</v>
      </c>
      <c r="C8675" s="91" t="s">
        <v>31890</v>
      </c>
      <c r="D8675" s="250" t="s">
        <v>31892</v>
      </c>
      <c r="E8675" s="91"/>
      <c r="F8675" s="91" t="s">
        <v>31861</v>
      </c>
      <c r="G8675" s="91"/>
    </row>
    <row r="8676">
      <c r="A8676" s="513" t="s">
        <v>306</v>
      </c>
      <c r="B8676" s="748" t="s">
        <v>31889</v>
      </c>
      <c r="C8676" s="91" t="s">
        <v>31890</v>
      </c>
      <c r="D8676" s="250" t="s">
        <v>31893</v>
      </c>
      <c r="E8676" s="91"/>
      <c r="F8676" s="91" t="s">
        <v>31894</v>
      </c>
      <c r="G8676" s="91"/>
    </row>
    <row r="8677">
      <c r="A8677" s="513" t="s">
        <v>306</v>
      </c>
      <c r="B8677" s="748" t="s">
        <v>31889</v>
      </c>
      <c r="C8677" s="91" t="s">
        <v>31895</v>
      </c>
      <c r="D8677" s="250" t="s">
        <v>31896</v>
      </c>
      <c r="E8677" s="91"/>
      <c r="F8677" s="91" t="s">
        <v>31861</v>
      </c>
      <c r="G8677" s="91"/>
    </row>
    <row r="8678">
      <c r="A8678" s="513" t="s">
        <v>306</v>
      </c>
      <c r="B8678" s="748" t="s">
        <v>31889</v>
      </c>
      <c r="C8678" s="91" t="s">
        <v>31895</v>
      </c>
      <c r="D8678" s="250" t="s">
        <v>31897</v>
      </c>
      <c r="E8678" s="91"/>
      <c r="F8678" s="91" t="s">
        <v>31842</v>
      </c>
      <c r="G8678" s="91"/>
    </row>
    <row r="8679">
      <c r="A8679" s="513" t="s">
        <v>306</v>
      </c>
      <c r="B8679" s="748" t="s">
        <v>31889</v>
      </c>
      <c r="C8679" s="91" t="s">
        <v>31895</v>
      </c>
      <c r="D8679" s="250" t="s">
        <v>31898</v>
      </c>
      <c r="E8679" s="91"/>
      <c r="F8679" s="91" t="s">
        <v>31850</v>
      </c>
      <c r="G8679" s="91"/>
    </row>
    <row r="8680">
      <c r="A8680" s="513" t="s">
        <v>306</v>
      </c>
      <c r="B8680" s="748" t="s">
        <v>31889</v>
      </c>
      <c r="C8680" s="91" t="s">
        <v>31895</v>
      </c>
      <c r="D8680" s="250" t="s">
        <v>31899</v>
      </c>
      <c r="E8680" s="91"/>
      <c r="F8680" s="155" t="s">
        <v>16052</v>
      </c>
      <c r="G8680" s="91"/>
    </row>
    <row r="8681">
      <c r="A8681" s="513" t="s">
        <v>306</v>
      </c>
      <c r="B8681" s="748" t="s">
        <v>31889</v>
      </c>
      <c r="C8681" s="91" t="s">
        <v>31895</v>
      </c>
      <c r="D8681" s="250" t="s">
        <v>31900</v>
      </c>
      <c r="E8681" s="91"/>
      <c r="F8681" s="91" t="s">
        <v>31901</v>
      </c>
      <c r="G8681" s="91"/>
    </row>
    <row r="8682">
      <c r="A8682" s="513" t="s">
        <v>306</v>
      </c>
      <c r="B8682" s="748" t="s">
        <v>31889</v>
      </c>
      <c r="C8682" s="91" t="s">
        <v>31895</v>
      </c>
      <c r="D8682" s="250" t="s">
        <v>31902</v>
      </c>
      <c r="E8682" s="91"/>
      <c r="F8682" s="91" t="s">
        <v>31883</v>
      </c>
      <c r="G8682" s="91"/>
    </row>
    <row r="8683">
      <c r="A8683" s="513" t="s">
        <v>306</v>
      </c>
      <c r="B8683" s="748" t="s">
        <v>31889</v>
      </c>
      <c r="C8683" s="91" t="s">
        <v>31895</v>
      </c>
      <c r="D8683" s="250" t="s">
        <v>31903</v>
      </c>
      <c r="E8683" s="91"/>
      <c r="F8683" s="91" t="s">
        <v>31842</v>
      </c>
      <c r="G8683" s="91"/>
    </row>
    <row r="8684">
      <c r="A8684" s="513" t="s">
        <v>306</v>
      </c>
      <c r="B8684" s="748" t="s">
        <v>31889</v>
      </c>
      <c r="C8684" s="91" t="s">
        <v>31895</v>
      </c>
      <c r="D8684" s="250" t="s">
        <v>31904</v>
      </c>
      <c r="E8684" s="91"/>
      <c r="F8684" s="91" t="s">
        <v>31905</v>
      </c>
      <c r="G8684" s="91"/>
    </row>
    <row r="8685">
      <c r="A8685" s="513" t="s">
        <v>306</v>
      </c>
      <c r="B8685" s="748" t="s">
        <v>31889</v>
      </c>
      <c r="C8685" s="91" t="s">
        <v>31906</v>
      </c>
      <c r="D8685" s="250" t="s">
        <v>31907</v>
      </c>
      <c r="E8685" s="91"/>
      <c r="F8685" s="91" t="s">
        <v>31852</v>
      </c>
      <c r="G8685" s="91"/>
    </row>
    <row r="8686">
      <c r="A8686" s="513" t="s">
        <v>306</v>
      </c>
      <c r="B8686" s="748" t="s">
        <v>31889</v>
      </c>
      <c r="C8686" s="91" t="s">
        <v>31906</v>
      </c>
      <c r="D8686" s="250" t="s">
        <v>31908</v>
      </c>
      <c r="E8686" s="91"/>
      <c r="F8686" s="155" t="s">
        <v>16052</v>
      </c>
      <c r="G8686" s="91"/>
    </row>
    <row r="8687">
      <c r="A8687" s="513" t="s">
        <v>306</v>
      </c>
      <c r="B8687" s="748" t="s">
        <v>31889</v>
      </c>
      <c r="C8687" s="91" t="s">
        <v>31906</v>
      </c>
      <c r="D8687" s="250" t="s">
        <v>31909</v>
      </c>
      <c r="E8687" s="91"/>
      <c r="F8687" s="91" t="s">
        <v>31910</v>
      </c>
      <c r="G8687" s="91"/>
    </row>
    <row r="8688">
      <c r="A8688" s="513" t="s">
        <v>306</v>
      </c>
      <c r="B8688" s="748" t="s">
        <v>31889</v>
      </c>
      <c r="C8688" s="91" t="s">
        <v>31906</v>
      </c>
      <c r="D8688" s="250" t="s">
        <v>31911</v>
      </c>
      <c r="E8688" s="91"/>
      <c r="F8688" s="91" t="s">
        <v>31912</v>
      </c>
      <c r="G8688" s="91"/>
    </row>
    <row r="8689">
      <c r="A8689" s="513" t="s">
        <v>306</v>
      </c>
      <c r="B8689" s="748" t="s">
        <v>31889</v>
      </c>
      <c r="C8689" s="91" t="s">
        <v>31906</v>
      </c>
      <c r="D8689" s="250" t="s">
        <v>31913</v>
      </c>
      <c r="E8689" s="91"/>
      <c r="F8689" s="91" t="s">
        <v>31846</v>
      </c>
      <c r="G8689" s="91"/>
    </row>
    <row r="8690">
      <c r="A8690" s="513" t="s">
        <v>1016</v>
      </c>
      <c r="B8690" s="748" t="s">
        <v>31914</v>
      </c>
      <c r="C8690" s="91" t="s">
        <v>31915</v>
      </c>
      <c r="D8690" s="250" t="s">
        <v>31916</v>
      </c>
      <c r="E8690" s="91"/>
      <c r="F8690" s="155" t="s">
        <v>16052</v>
      </c>
      <c r="G8690" s="91"/>
    </row>
    <row r="8691">
      <c r="A8691" s="513" t="s">
        <v>1016</v>
      </c>
      <c r="B8691" s="748" t="s">
        <v>31914</v>
      </c>
      <c r="C8691" s="91" t="s">
        <v>31915</v>
      </c>
      <c r="D8691" s="250" t="s">
        <v>31917</v>
      </c>
      <c r="E8691" s="91"/>
      <c r="F8691" s="155" t="s">
        <v>16052</v>
      </c>
      <c r="G8691" s="91"/>
    </row>
    <row r="8692">
      <c r="A8692" s="67" t="s">
        <v>366</v>
      </c>
    </row>
    <row r="8693">
      <c r="A8693" s="513" t="s">
        <v>306</v>
      </c>
      <c r="B8693" s="748" t="s">
        <v>307</v>
      </c>
      <c r="C8693" s="91"/>
      <c r="D8693" s="250"/>
      <c r="E8693" s="91" t="s">
        <v>8000</v>
      </c>
      <c r="F8693" s="91" t="s">
        <v>31853</v>
      </c>
      <c r="G8693" s="91"/>
    </row>
    <row r="8694">
      <c r="A8694" s="513" t="s">
        <v>306</v>
      </c>
      <c r="B8694" s="748" t="s">
        <v>307</v>
      </c>
      <c r="C8694" s="91"/>
      <c r="D8694" s="250"/>
      <c r="E8694" s="91" t="s">
        <v>8000</v>
      </c>
      <c r="F8694" s="91" t="s">
        <v>31869</v>
      </c>
      <c r="G8694" s="91"/>
    </row>
    <row r="8695">
      <c r="A8695" s="513" t="s">
        <v>306</v>
      </c>
      <c r="B8695" s="748" t="s">
        <v>307</v>
      </c>
      <c r="C8695" s="91"/>
      <c r="D8695" s="250"/>
      <c r="E8695" s="91" t="s">
        <v>9445</v>
      </c>
      <c r="F8695" s="91" t="s">
        <v>31853</v>
      </c>
      <c r="G8695" s="91"/>
    </row>
    <row r="8696">
      <c r="A8696" s="513" t="s">
        <v>368</v>
      </c>
      <c r="B8696" s="748" t="s">
        <v>368</v>
      </c>
      <c r="C8696" s="91"/>
      <c r="D8696" s="250"/>
      <c r="E8696" s="91" t="s">
        <v>31918</v>
      </c>
      <c r="F8696" s="91" t="s">
        <v>31861</v>
      </c>
      <c r="G8696" s="91"/>
    </row>
    <row r="8697">
      <c r="A8697" s="1" t="s">
        <v>31919</v>
      </c>
      <c r="B8697" s="1"/>
      <c r="C8697" s="1"/>
      <c r="D8697" s="1"/>
      <c r="E8697" s="1"/>
      <c r="F8697" s="1"/>
      <c r="G8697" s="1"/>
    </row>
    <row r="8698">
      <c r="A8698" s="749" t="s">
        <v>306</v>
      </c>
      <c r="B8698" s="547" t="s">
        <v>307</v>
      </c>
      <c r="C8698" s="91" t="s">
        <v>308</v>
      </c>
      <c r="D8698" s="91" t="s">
        <v>492</v>
      </c>
      <c r="E8698" s="91"/>
      <c r="F8698" s="91" t="s">
        <v>31920</v>
      </c>
      <c r="G8698" s="91"/>
    </row>
    <row r="8699">
      <c r="A8699" s="749" t="s">
        <v>306</v>
      </c>
      <c r="B8699" s="547" t="s">
        <v>307</v>
      </c>
      <c r="C8699" s="91" t="s">
        <v>535</v>
      </c>
      <c r="D8699" s="91" t="s">
        <v>31921</v>
      </c>
      <c r="E8699" s="91"/>
      <c r="F8699" s="91" t="s">
        <v>31920</v>
      </c>
      <c r="G8699" s="91"/>
    </row>
    <row r="8700">
      <c r="A8700" s="749" t="s">
        <v>306</v>
      </c>
      <c r="B8700" s="547" t="s">
        <v>307</v>
      </c>
      <c r="C8700" s="91" t="s">
        <v>535</v>
      </c>
      <c r="D8700" s="91" t="s">
        <v>31858</v>
      </c>
      <c r="E8700" s="91"/>
      <c r="F8700" s="91" t="s">
        <v>31922</v>
      </c>
      <c r="G8700" s="91"/>
    </row>
    <row r="8701">
      <c r="A8701" s="749" t="s">
        <v>306</v>
      </c>
      <c r="B8701" s="547" t="s">
        <v>307</v>
      </c>
      <c r="C8701" s="91" t="s">
        <v>535</v>
      </c>
      <c r="D8701" s="91" t="s">
        <v>31801</v>
      </c>
      <c r="E8701" s="91"/>
      <c r="F8701" s="91" t="s">
        <v>31922</v>
      </c>
      <c r="G8701" s="91"/>
    </row>
    <row r="8702">
      <c r="A8702" s="749" t="s">
        <v>306</v>
      </c>
      <c r="B8702" s="547" t="s">
        <v>307</v>
      </c>
      <c r="C8702" s="91" t="s">
        <v>535</v>
      </c>
      <c r="D8702" s="91" t="s">
        <v>785</v>
      </c>
      <c r="E8702" s="91"/>
      <c r="F8702" s="91" t="s">
        <v>31923</v>
      </c>
      <c r="G8702" s="91"/>
    </row>
    <row r="8703">
      <c r="A8703" s="749" t="s">
        <v>306</v>
      </c>
      <c r="B8703" s="547" t="s">
        <v>307</v>
      </c>
      <c r="C8703" s="91" t="s">
        <v>535</v>
      </c>
      <c r="D8703" s="250" t="s">
        <v>31924</v>
      </c>
      <c r="E8703" s="91"/>
      <c r="F8703" s="91" t="s">
        <v>31922</v>
      </c>
      <c r="G8703" s="91"/>
    </row>
    <row r="8704">
      <c r="A8704" s="749" t="s">
        <v>306</v>
      </c>
      <c r="B8704" s="547" t="s">
        <v>307</v>
      </c>
      <c r="C8704" s="91" t="s">
        <v>535</v>
      </c>
      <c r="D8704" s="250" t="s">
        <v>31925</v>
      </c>
      <c r="E8704" s="91"/>
      <c r="F8704" s="91" t="s">
        <v>31926</v>
      </c>
      <c r="G8704" s="91"/>
    </row>
    <row r="8705">
      <c r="A8705" s="749" t="s">
        <v>306</v>
      </c>
      <c r="B8705" s="547" t="s">
        <v>307</v>
      </c>
      <c r="C8705" s="91" t="s">
        <v>535</v>
      </c>
      <c r="D8705" s="250" t="s">
        <v>31927</v>
      </c>
      <c r="E8705" s="91"/>
      <c r="F8705" s="91" t="s">
        <v>31922</v>
      </c>
      <c r="G8705" s="91"/>
    </row>
    <row r="8706">
      <c r="A8706" s="749" t="s">
        <v>306</v>
      </c>
      <c r="B8706" s="547" t="s">
        <v>307</v>
      </c>
      <c r="C8706" s="91" t="s">
        <v>535</v>
      </c>
      <c r="D8706" s="250" t="s">
        <v>31928</v>
      </c>
      <c r="E8706" s="91" t="s">
        <v>31929</v>
      </c>
      <c r="F8706" s="91" t="s">
        <v>31922</v>
      </c>
      <c r="G8706" s="91"/>
    </row>
    <row r="8707">
      <c r="A8707" s="749" t="s">
        <v>306</v>
      </c>
      <c r="B8707" s="547" t="s">
        <v>307</v>
      </c>
      <c r="C8707" s="91" t="s">
        <v>31819</v>
      </c>
      <c r="D8707" s="250" t="s">
        <v>31884</v>
      </c>
      <c r="E8707" s="91"/>
      <c r="F8707" s="91" t="s">
        <v>31920</v>
      </c>
      <c r="G8707" s="91"/>
    </row>
    <row r="8708">
      <c r="A8708" s="749" t="s">
        <v>306</v>
      </c>
      <c r="B8708" s="547" t="s">
        <v>307</v>
      </c>
      <c r="C8708" s="91" t="s">
        <v>31819</v>
      </c>
      <c r="D8708" s="91" t="s">
        <v>31930</v>
      </c>
      <c r="E8708" s="91"/>
      <c r="F8708" s="91" t="s">
        <v>31931</v>
      </c>
      <c r="G8708" s="91"/>
    </row>
    <row r="8709">
      <c r="A8709" s="749" t="s">
        <v>306</v>
      </c>
      <c r="B8709" s="547" t="s">
        <v>31889</v>
      </c>
      <c r="C8709" s="91" t="s">
        <v>31890</v>
      </c>
      <c r="D8709" s="91" t="s">
        <v>31891</v>
      </c>
      <c r="E8709" s="91"/>
      <c r="F8709" s="91" t="s">
        <v>31932</v>
      </c>
      <c r="G8709" s="91"/>
    </row>
    <row r="8710">
      <c r="A8710" s="749" t="s">
        <v>306</v>
      </c>
      <c r="B8710" s="547" t="s">
        <v>31889</v>
      </c>
      <c r="C8710" s="91" t="s">
        <v>31890</v>
      </c>
      <c r="D8710" s="91" t="s">
        <v>31933</v>
      </c>
      <c r="E8710" s="91"/>
      <c r="F8710" s="91" t="s">
        <v>31920</v>
      </c>
      <c r="G8710" s="91"/>
    </row>
    <row r="8711">
      <c r="A8711" s="749" t="s">
        <v>306</v>
      </c>
      <c r="B8711" s="547" t="s">
        <v>31889</v>
      </c>
      <c r="C8711" s="91" t="s">
        <v>31895</v>
      </c>
      <c r="D8711" s="250" t="s">
        <v>31899</v>
      </c>
      <c r="E8711" s="91"/>
      <c r="F8711" s="91" t="s">
        <v>31931</v>
      </c>
      <c r="G8711" s="91"/>
    </row>
    <row r="8712">
      <c r="A8712" s="749" t="s">
        <v>306</v>
      </c>
      <c r="B8712" s="547" t="s">
        <v>31889</v>
      </c>
      <c r="C8712" s="91" t="s">
        <v>31906</v>
      </c>
      <c r="D8712" s="91" t="s">
        <v>31908</v>
      </c>
      <c r="E8712" s="91"/>
      <c r="F8712" s="91" t="s">
        <v>31926</v>
      </c>
      <c r="G8712" s="91"/>
    </row>
    <row r="8713">
      <c r="A8713" s="749" t="s">
        <v>306</v>
      </c>
      <c r="B8713" s="547" t="s">
        <v>31889</v>
      </c>
      <c r="C8713" s="91" t="s">
        <v>31906</v>
      </c>
      <c r="D8713" s="250" t="s">
        <v>31911</v>
      </c>
      <c r="E8713" s="91"/>
      <c r="F8713" s="91" t="s">
        <v>31922</v>
      </c>
      <c r="G8713" s="91"/>
    </row>
    <row r="8714">
      <c r="A8714" s="749" t="s">
        <v>306</v>
      </c>
      <c r="B8714" s="547" t="s">
        <v>31889</v>
      </c>
      <c r="C8714" s="91" t="s">
        <v>31906</v>
      </c>
      <c r="D8714" s="250" t="s">
        <v>31913</v>
      </c>
      <c r="E8714" s="91"/>
      <c r="F8714" s="91" t="s">
        <v>31922</v>
      </c>
      <c r="G8714" s="91"/>
    </row>
    <row r="8715">
      <c r="A8715" s="749" t="s">
        <v>1016</v>
      </c>
      <c r="B8715" s="547" t="s">
        <v>31914</v>
      </c>
      <c r="C8715" s="91" t="s">
        <v>31915</v>
      </c>
      <c r="D8715" s="91" t="s">
        <v>31916</v>
      </c>
      <c r="E8715" s="91"/>
      <c r="F8715" s="91" t="s">
        <v>31920</v>
      </c>
      <c r="G8715" s="91"/>
    </row>
    <row r="8716">
      <c r="A8716" s="749" t="s">
        <v>1016</v>
      </c>
      <c r="B8716" s="547" t="s">
        <v>31914</v>
      </c>
      <c r="C8716" s="91" t="s">
        <v>31915</v>
      </c>
      <c r="D8716" s="91" t="s">
        <v>31934</v>
      </c>
      <c r="E8716" s="91"/>
      <c r="F8716" s="91" t="s">
        <v>31932</v>
      </c>
      <c r="G8716" s="91"/>
    </row>
    <row r="8717">
      <c r="A8717" s="67" t="s">
        <v>366</v>
      </c>
    </row>
    <row r="8718">
      <c r="A8718" s="749" t="s">
        <v>306</v>
      </c>
      <c r="B8718" s="547" t="s">
        <v>31935</v>
      </c>
      <c r="C8718" s="91"/>
      <c r="D8718" s="250"/>
      <c r="E8718" s="91"/>
      <c r="F8718" s="91" t="s">
        <v>31936</v>
      </c>
      <c r="G8718" s="91"/>
    </row>
    <row r="8719">
      <c r="A8719" s="749" t="s">
        <v>248</v>
      </c>
      <c r="B8719" s="547" t="s">
        <v>249</v>
      </c>
      <c r="C8719" s="91"/>
      <c r="D8719" s="250"/>
      <c r="E8719" s="91"/>
      <c r="F8719" s="91" t="s">
        <v>31937</v>
      </c>
      <c r="G8719" s="91"/>
    </row>
    <row r="8720">
      <c r="A8720" s="749" t="s">
        <v>248</v>
      </c>
      <c r="B8720" s="547" t="s">
        <v>31938</v>
      </c>
      <c r="C8720" s="91"/>
      <c r="D8720" s="250"/>
      <c r="E8720" s="91"/>
      <c r="F8720" s="91" t="s">
        <v>31937</v>
      </c>
      <c r="G8720" s="91"/>
    </row>
    <row r="8721">
      <c r="A8721" s="1" t="s">
        <v>31939</v>
      </c>
      <c r="B8721" s="1"/>
      <c r="C8721" s="1"/>
      <c r="D8721" s="1"/>
      <c r="E8721" s="1"/>
      <c r="F8721" s="1"/>
      <c r="G8721" s="1"/>
    </row>
    <row r="8722">
      <c r="A8722" s="750" t="s">
        <v>306</v>
      </c>
      <c r="B8722" s="749" t="s">
        <v>307</v>
      </c>
      <c r="C8722" s="91" t="s">
        <v>31750</v>
      </c>
      <c r="D8722" s="250" t="s">
        <v>31844</v>
      </c>
      <c r="E8722" s="91" t="s">
        <v>31845</v>
      </c>
      <c r="F8722" s="91" t="s">
        <v>31940</v>
      </c>
      <c r="G8722" s="91"/>
    </row>
    <row r="8723">
      <c r="A8723" s="750" t="s">
        <v>306</v>
      </c>
      <c r="B8723" s="749" t="s">
        <v>307</v>
      </c>
      <c r="C8723" s="91" t="s">
        <v>31750</v>
      </c>
      <c r="D8723" s="250" t="s">
        <v>31941</v>
      </c>
      <c r="E8723" s="91" t="s">
        <v>31845</v>
      </c>
      <c r="F8723" s="91" t="s">
        <v>31942</v>
      </c>
      <c r="G8723" s="91"/>
    </row>
    <row r="8724">
      <c r="A8724" s="750" t="s">
        <v>306</v>
      </c>
      <c r="B8724" s="749" t="s">
        <v>307</v>
      </c>
      <c r="C8724" s="91" t="s">
        <v>308</v>
      </c>
      <c r="D8724" s="250" t="s">
        <v>31943</v>
      </c>
      <c r="E8724" s="91"/>
      <c r="F8724" s="91" t="s">
        <v>31944</v>
      </c>
      <c r="G8724" s="91"/>
    </row>
    <row r="8725">
      <c r="A8725" s="750" t="s">
        <v>306</v>
      </c>
      <c r="B8725" s="749" t="s">
        <v>307</v>
      </c>
      <c r="C8725" s="91" t="s">
        <v>308</v>
      </c>
      <c r="D8725" s="250" t="s">
        <v>31945</v>
      </c>
      <c r="E8725" s="91"/>
      <c r="F8725" s="91" t="s">
        <v>31942</v>
      </c>
      <c r="G8725" s="91"/>
    </row>
    <row r="8726">
      <c r="A8726" s="750" t="s">
        <v>306</v>
      </c>
      <c r="B8726" s="749" t="s">
        <v>307</v>
      </c>
      <c r="C8726" s="91" t="s">
        <v>535</v>
      </c>
      <c r="D8726" s="250" t="s">
        <v>31771</v>
      </c>
      <c r="E8726" s="91"/>
      <c r="F8726" s="155" t="s">
        <v>16052</v>
      </c>
      <c r="G8726" s="91"/>
    </row>
    <row r="8727">
      <c r="A8727" s="750" t="s">
        <v>306</v>
      </c>
      <c r="B8727" s="749" t="s">
        <v>307</v>
      </c>
      <c r="C8727" s="91" t="s">
        <v>535</v>
      </c>
      <c r="D8727" s="250" t="s">
        <v>31773</v>
      </c>
      <c r="E8727" s="91"/>
      <c r="F8727" s="91" t="s">
        <v>31946</v>
      </c>
      <c r="G8727" s="91"/>
    </row>
    <row r="8728">
      <c r="A8728" s="750" t="s">
        <v>306</v>
      </c>
      <c r="B8728" s="749" t="s">
        <v>307</v>
      </c>
      <c r="C8728" s="91" t="s">
        <v>535</v>
      </c>
      <c r="D8728" s="250" t="s">
        <v>31775</v>
      </c>
      <c r="E8728" s="91"/>
      <c r="F8728" s="91" t="s">
        <v>31947</v>
      </c>
      <c r="G8728" s="91"/>
    </row>
    <row r="8729">
      <c r="A8729" s="750" t="s">
        <v>306</v>
      </c>
      <c r="B8729" s="749" t="s">
        <v>307</v>
      </c>
      <c r="C8729" s="91" t="s">
        <v>535</v>
      </c>
      <c r="D8729" s="250" t="s">
        <v>31779</v>
      </c>
      <c r="E8729" s="91"/>
      <c r="F8729" s="91" t="s">
        <v>31948</v>
      </c>
      <c r="G8729" s="91"/>
    </row>
    <row r="8730">
      <c r="A8730" s="750" t="s">
        <v>306</v>
      </c>
      <c r="B8730" s="749" t="s">
        <v>307</v>
      </c>
      <c r="C8730" s="91" t="s">
        <v>535</v>
      </c>
      <c r="D8730" s="250" t="s">
        <v>31780</v>
      </c>
      <c r="E8730" s="91"/>
      <c r="F8730" s="91" t="s">
        <v>31946</v>
      </c>
      <c r="G8730" s="91"/>
    </row>
    <row r="8731">
      <c r="A8731" s="750" t="s">
        <v>306</v>
      </c>
      <c r="B8731" s="749" t="s">
        <v>307</v>
      </c>
      <c r="C8731" s="91" t="s">
        <v>535</v>
      </c>
      <c r="D8731" s="250" t="s">
        <v>31782</v>
      </c>
      <c r="E8731" s="91"/>
      <c r="F8731" s="91" t="s">
        <v>31949</v>
      </c>
      <c r="G8731" s="91"/>
    </row>
    <row r="8732">
      <c r="A8732" s="750" t="s">
        <v>306</v>
      </c>
      <c r="B8732" s="749" t="s">
        <v>307</v>
      </c>
      <c r="C8732" s="91" t="s">
        <v>535</v>
      </c>
      <c r="D8732" s="250" t="s">
        <v>31921</v>
      </c>
      <c r="E8732" s="91"/>
      <c r="F8732" s="155" t="s">
        <v>16052</v>
      </c>
      <c r="G8732" s="91"/>
    </row>
    <row r="8733">
      <c r="A8733" s="750" t="s">
        <v>306</v>
      </c>
      <c r="B8733" s="749" t="s">
        <v>307</v>
      </c>
      <c r="C8733" s="91" t="s">
        <v>535</v>
      </c>
      <c r="D8733" s="250" t="s">
        <v>31787</v>
      </c>
      <c r="E8733" s="91"/>
      <c r="F8733" s="91" t="s">
        <v>31947</v>
      </c>
      <c r="G8733" s="91"/>
    </row>
    <row r="8734">
      <c r="A8734" s="750" t="s">
        <v>306</v>
      </c>
      <c r="B8734" s="749" t="s">
        <v>307</v>
      </c>
      <c r="C8734" s="91" t="s">
        <v>535</v>
      </c>
      <c r="D8734" s="250" t="s">
        <v>31795</v>
      </c>
      <c r="E8734" s="91"/>
      <c r="F8734" s="91" t="s">
        <v>31950</v>
      </c>
      <c r="G8734" s="91"/>
    </row>
    <row r="8735">
      <c r="A8735" s="750" t="s">
        <v>306</v>
      </c>
      <c r="B8735" s="749" t="s">
        <v>307</v>
      </c>
      <c r="C8735" s="91" t="s">
        <v>535</v>
      </c>
      <c r="D8735" s="250" t="s">
        <v>31951</v>
      </c>
      <c r="E8735" s="91"/>
      <c r="F8735" s="91" t="s">
        <v>31952</v>
      </c>
      <c r="G8735" s="91"/>
    </row>
    <row r="8736">
      <c r="A8736" s="750" t="s">
        <v>306</v>
      </c>
      <c r="B8736" s="749" t="s">
        <v>307</v>
      </c>
      <c r="C8736" s="91" t="s">
        <v>535</v>
      </c>
      <c r="D8736" s="250" t="s">
        <v>31953</v>
      </c>
      <c r="E8736" s="91"/>
      <c r="F8736" s="91" t="s">
        <v>31954</v>
      </c>
      <c r="G8736" s="91"/>
    </row>
    <row r="8737">
      <c r="A8737" s="750" t="s">
        <v>306</v>
      </c>
      <c r="B8737" s="749" t="s">
        <v>307</v>
      </c>
      <c r="C8737" s="91" t="s">
        <v>535</v>
      </c>
      <c r="D8737" s="250" t="s">
        <v>31798</v>
      </c>
      <c r="E8737" s="91"/>
      <c r="F8737" s="155" t="s">
        <v>16052</v>
      </c>
      <c r="G8737" s="91"/>
    </row>
    <row r="8738">
      <c r="A8738" s="750" t="s">
        <v>306</v>
      </c>
      <c r="B8738" s="749" t="s">
        <v>307</v>
      </c>
      <c r="C8738" s="91" t="s">
        <v>535</v>
      </c>
      <c r="D8738" s="250" t="s">
        <v>31871</v>
      </c>
      <c r="E8738" s="91"/>
      <c r="F8738" s="91" t="s">
        <v>31955</v>
      </c>
      <c r="G8738" s="91"/>
    </row>
    <row r="8739">
      <c r="A8739" s="750" t="s">
        <v>306</v>
      </c>
      <c r="B8739" s="749" t="s">
        <v>307</v>
      </c>
      <c r="C8739" s="91" t="s">
        <v>535</v>
      </c>
      <c r="D8739" s="250" t="s">
        <v>31956</v>
      </c>
      <c r="E8739" s="91"/>
      <c r="F8739" s="91" t="s">
        <v>31957</v>
      </c>
      <c r="G8739" s="91"/>
    </row>
    <row r="8740">
      <c r="A8740" s="750" t="s">
        <v>306</v>
      </c>
      <c r="B8740" s="749" t="s">
        <v>307</v>
      </c>
      <c r="C8740" s="91" t="s">
        <v>535</v>
      </c>
      <c r="D8740" s="250" t="s">
        <v>31801</v>
      </c>
      <c r="E8740" s="91"/>
      <c r="F8740" s="91" t="s">
        <v>31958</v>
      </c>
      <c r="G8740" s="91"/>
    </row>
    <row r="8741">
      <c r="A8741" s="750" t="s">
        <v>306</v>
      </c>
      <c r="B8741" s="749" t="s">
        <v>307</v>
      </c>
      <c r="C8741" s="91" t="s">
        <v>535</v>
      </c>
      <c r="D8741" s="250" t="s">
        <v>31959</v>
      </c>
      <c r="E8741" s="91"/>
      <c r="F8741" s="91" t="s">
        <v>31960</v>
      </c>
      <c r="G8741" s="91"/>
    </row>
    <row r="8742">
      <c r="A8742" s="750" t="s">
        <v>306</v>
      </c>
      <c r="B8742" s="749" t="s">
        <v>307</v>
      </c>
      <c r="C8742" s="91" t="s">
        <v>535</v>
      </c>
      <c r="D8742" s="250" t="s">
        <v>785</v>
      </c>
      <c r="E8742" s="91"/>
      <c r="F8742" s="155" t="s">
        <v>16052</v>
      </c>
      <c r="G8742" s="91"/>
    </row>
    <row r="8743">
      <c r="A8743" s="750" t="s">
        <v>306</v>
      </c>
      <c r="B8743" s="749" t="s">
        <v>307</v>
      </c>
      <c r="C8743" s="91" t="s">
        <v>535</v>
      </c>
      <c r="D8743" s="250" t="s">
        <v>31802</v>
      </c>
      <c r="E8743" s="91"/>
      <c r="F8743" s="91" t="s">
        <v>31961</v>
      </c>
      <c r="G8743" s="91"/>
    </row>
    <row r="8744">
      <c r="A8744" s="750" t="s">
        <v>306</v>
      </c>
      <c r="B8744" s="749" t="s">
        <v>307</v>
      </c>
      <c r="C8744" s="91" t="s">
        <v>535</v>
      </c>
      <c r="D8744" s="250" t="s">
        <v>31962</v>
      </c>
      <c r="E8744" s="91"/>
      <c r="F8744" s="91" t="s">
        <v>31950</v>
      </c>
      <c r="G8744" s="91"/>
    </row>
    <row r="8745">
      <c r="A8745" s="750" t="s">
        <v>306</v>
      </c>
      <c r="B8745" s="749" t="s">
        <v>307</v>
      </c>
      <c r="C8745" s="91" t="s">
        <v>535</v>
      </c>
      <c r="D8745" s="250" t="s">
        <v>31808</v>
      </c>
      <c r="E8745" s="91"/>
      <c r="F8745" s="91" t="s">
        <v>31963</v>
      </c>
      <c r="G8745" s="91"/>
    </row>
    <row r="8746">
      <c r="A8746" s="750" t="s">
        <v>306</v>
      </c>
      <c r="B8746" s="749" t="s">
        <v>307</v>
      </c>
      <c r="C8746" s="91" t="s">
        <v>535</v>
      </c>
      <c r="D8746" s="250" t="s">
        <v>31809</v>
      </c>
      <c r="E8746" s="91"/>
      <c r="F8746" s="91" t="s">
        <v>31964</v>
      </c>
      <c r="G8746" s="91"/>
    </row>
    <row r="8747">
      <c r="A8747" s="750" t="s">
        <v>306</v>
      </c>
      <c r="B8747" s="749" t="s">
        <v>307</v>
      </c>
      <c r="C8747" s="91" t="s">
        <v>535</v>
      </c>
      <c r="D8747" s="250" t="s">
        <v>31965</v>
      </c>
      <c r="E8747" s="91"/>
      <c r="F8747" s="155" t="s">
        <v>16052</v>
      </c>
      <c r="G8747" s="91"/>
    </row>
    <row r="8748">
      <c r="A8748" s="750" t="s">
        <v>306</v>
      </c>
      <c r="B8748" s="749" t="s">
        <v>307</v>
      </c>
      <c r="C8748" s="91" t="s">
        <v>535</v>
      </c>
      <c r="D8748" s="250" t="s">
        <v>31878</v>
      </c>
      <c r="E8748" s="91"/>
      <c r="F8748" s="91" t="s">
        <v>31966</v>
      </c>
      <c r="G8748" s="91"/>
    </row>
    <row r="8749">
      <c r="A8749" s="750" t="s">
        <v>306</v>
      </c>
      <c r="B8749" s="749" t="s">
        <v>307</v>
      </c>
      <c r="C8749" s="91" t="s">
        <v>535</v>
      </c>
      <c r="D8749" s="250" t="s">
        <v>31927</v>
      </c>
      <c r="E8749" s="91"/>
      <c r="F8749" s="91" t="s">
        <v>31967</v>
      </c>
      <c r="G8749" s="91"/>
    </row>
    <row r="8750">
      <c r="A8750" s="750" t="s">
        <v>306</v>
      </c>
      <c r="B8750" s="749" t="s">
        <v>307</v>
      </c>
      <c r="C8750" s="91" t="s">
        <v>535</v>
      </c>
      <c r="D8750" s="250" t="s">
        <v>31968</v>
      </c>
      <c r="E8750" s="91"/>
      <c r="F8750" s="91" t="s">
        <v>31961</v>
      </c>
      <c r="G8750" s="91"/>
    </row>
    <row r="8751">
      <c r="A8751" s="750" t="s">
        <v>306</v>
      </c>
      <c r="B8751" s="749" t="s">
        <v>307</v>
      </c>
      <c r="C8751" s="91" t="s">
        <v>535</v>
      </c>
      <c r="D8751" s="250" t="s">
        <v>31969</v>
      </c>
      <c r="E8751" s="91" t="s">
        <v>31970</v>
      </c>
      <c r="F8751" s="91" t="s">
        <v>31954</v>
      </c>
      <c r="G8751" s="91"/>
    </row>
    <row r="8752">
      <c r="A8752" s="750" t="s">
        <v>306</v>
      </c>
      <c r="B8752" s="749" t="s">
        <v>307</v>
      </c>
      <c r="C8752" s="91" t="s">
        <v>535</v>
      </c>
      <c r="D8752" s="250" t="s">
        <v>31971</v>
      </c>
      <c r="E8752" s="91"/>
      <c r="F8752" s="91" t="s">
        <v>31942</v>
      </c>
      <c r="G8752" s="91"/>
    </row>
    <row r="8753">
      <c r="A8753" s="750" t="s">
        <v>306</v>
      </c>
      <c r="B8753" s="749" t="s">
        <v>307</v>
      </c>
      <c r="C8753" s="91" t="s">
        <v>535</v>
      </c>
      <c r="D8753" s="250" t="s">
        <v>31972</v>
      </c>
      <c r="E8753" s="91"/>
      <c r="F8753" s="91" t="s">
        <v>31973</v>
      </c>
      <c r="G8753" s="91"/>
    </row>
    <row r="8754">
      <c r="A8754" s="750" t="s">
        <v>306</v>
      </c>
      <c r="B8754" s="749" t="s">
        <v>307</v>
      </c>
      <c r="C8754" s="91" t="s">
        <v>352</v>
      </c>
      <c r="D8754" s="250" t="s">
        <v>31974</v>
      </c>
      <c r="E8754" s="91"/>
      <c r="F8754" s="91" t="s">
        <v>31975</v>
      </c>
      <c r="G8754" s="91"/>
    </row>
    <row r="8755">
      <c r="A8755" s="750" t="s">
        <v>306</v>
      </c>
      <c r="B8755" s="749" t="s">
        <v>307</v>
      </c>
      <c r="C8755" s="91" t="s">
        <v>31819</v>
      </c>
      <c r="D8755" s="250" t="s">
        <v>31884</v>
      </c>
      <c r="E8755" s="91"/>
      <c r="F8755" s="91" t="s">
        <v>31940</v>
      </c>
      <c r="G8755" s="91"/>
    </row>
    <row r="8756">
      <c r="A8756" s="750" t="s">
        <v>306</v>
      </c>
      <c r="B8756" s="749" t="s">
        <v>307</v>
      </c>
      <c r="C8756" s="91" t="s">
        <v>31819</v>
      </c>
      <c r="D8756" s="250" t="s">
        <v>31976</v>
      </c>
      <c r="E8756" s="91"/>
      <c r="F8756" s="91" t="s">
        <v>31977</v>
      </c>
      <c r="G8756" s="91"/>
    </row>
    <row r="8757">
      <c r="A8757" s="750" t="s">
        <v>306</v>
      </c>
      <c r="B8757" s="749" t="s">
        <v>307</v>
      </c>
      <c r="C8757" s="91" t="s">
        <v>31819</v>
      </c>
      <c r="D8757" s="250" t="s">
        <v>31886</v>
      </c>
      <c r="E8757" s="91"/>
      <c r="F8757" s="91" t="s">
        <v>31947</v>
      </c>
      <c r="G8757" s="91"/>
    </row>
    <row r="8758">
      <c r="A8758" s="750" t="s">
        <v>306</v>
      </c>
      <c r="B8758" s="749" t="s">
        <v>307</v>
      </c>
      <c r="C8758" s="91" t="s">
        <v>31819</v>
      </c>
      <c r="D8758" s="250" t="s">
        <v>31978</v>
      </c>
      <c r="E8758" s="91"/>
      <c r="F8758" s="91" t="s">
        <v>31957</v>
      </c>
      <c r="G8758" s="91"/>
    </row>
    <row r="8759">
      <c r="A8759" s="750" t="s">
        <v>306</v>
      </c>
      <c r="B8759" s="749" t="s">
        <v>307</v>
      </c>
      <c r="C8759" s="91" t="s">
        <v>31819</v>
      </c>
      <c r="D8759" s="250" t="s">
        <v>31979</v>
      </c>
      <c r="E8759" s="91"/>
      <c r="F8759" s="91" t="s">
        <v>31980</v>
      </c>
      <c r="G8759" s="91"/>
    </row>
    <row r="8760">
      <c r="A8760" s="750" t="s">
        <v>306</v>
      </c>
      <c r="B8760" s="749" t="s">
        <v>307</v>
      </c>
      <c r="C8760" s="91" t="s">
        <v>31819</v>
      </c>
      <c r="D8760" s="250" t="s">
        <v>31981</v>
      </c>
      <c r="E8760" s="91" t="s">
        <v>31982</v>
      </c>
      <c r="F8760" s="91" t="s">
        <v>31950</v>
      </c>
      <c r="G8760" s="91"/>
    </row>
    <row r="8761">
      <c r="A8761" s="750" t="s">
        <v>306</v>
      </c>
      <c r="B8761" s="749" t="s">
        <v>307</v>
      </c>
      <c r="C8761" s="91" t="s">
        <v>31819</v>
      </c>
      <c r="D8761" s="250" t="s">
        <v>31983</v>
      </c>
      <c r="E8761" s="91"/>
      <c r="F8761" s="91" t="s">
        <v>31942</v>
      </c>
      <c r="G8761" s="91"/>
    </row>
    <row r="8762">
      <c r="A8762" s="750" t="s">
        <v>306</v>
      </c>
      <c r="B8762" s="749" t="s">
        <v>307</v>
      </c>
      <c r="C8762" s="91" t="s">
        <v>31819</v>
      </c>
      <c r="D8762" s="250" t="s">
        <v>31984</v>
      </c>
      <c r="E8762" s="91"/>
      <c r="F8762" s="91" t="s">
        <v>31957</v>
      </c>
      <c r="G8762" s="91"/>
    </row>
    <row r="8763">
      <c r="A8763" s="750" t="s">
        <v>306</v>
      </c>
      <c r="B8763" s="749" t="s">
        <v>31889</v>
      </c>
      <c r="C8763" s="91" t="s">
        <v>31890</v>
      </c>
      <c r="D8763" s="250" t="s">
        <v>7692</v>
      </c>
      <c r="E8763" s="91"/>
      <c r="F8763" s="155" t="s">
        <v>16052</v>
      </c>
      <c r="G8763" s="91"/>
    </row>
    <row r="8764">
      <c r="A8764" s="750" t="s">
        <v>306</v>
      </c>
      <c r="B8764" s="749" t="s">
        <v>31889</v>
      </c>
      <c r="C8764" s="91" t="s">
        <v>31890</v>
      </c>
      <c r="D8764" s="250" t="s">
        <v>31891</v>
      </c>
      <c r="E8764" s="91"/>
      <c r="F8764" s="155" t="s">
        <v>16052</v>
      </c>
      <c r="G8764" s="91"/>
    </row>
    <row r="8765">
      <c r="A8765" s="750" t="s">
        <v>306</v>
      </c>
      <c r="B8765" s="749" t="s">
        <v>31889</v>
      </c>
      <c r="C8765" s="91" t="s">
        <v>31890</v>
      </c>
      <c r="D8765" s="250" t="s">
        <v>31933</v>
      </c>
      <c r="E8765" s="91"/>
      <c r="F8765" s="155" t="s">
        <v>16052</v>
      </c>
      <c r="G8765" s="91"/>
    </row>
    <row r="8766">
      <c r="A8766" s="750" t="s">
        <v>306</v>
      </c>
      <c r="B8766" s="749" t="s">
        <v>31889</v>
      </c>
      <c r="C8766" s="91" t="s">
        <v>31890</v>
      </c>
      <c r="D8766" s="250" t="s">
        <v>31985</v>
      </c>
      <c r="E8766" s="91"/>
      <c r="F8766" s="91" t="s">
        <v>31986</v>
      </c>
      <c r="G8766" s="91"/>
    </row>
    <row r="8767">
      <c r="A8767" s="750" t="s">
        <v>306</v>
      </c>
      <c r="B8767" s="749" t="s">
        <v>31889</v>
      </c>
      <c r="C8767" s="91" t="s">
        <v>31890</v>
      </c>
      <c r="D8767" s="250" t="s">
        <v>31987</v>
      </c>
      <c r="E8767" s="91"/>
      <c r="F8767" s="91" t="s">
        <v>31954</v>
      </c>
      <c r="G8767" s="91"/>
    </row>
    <row r="8768">
      <c r="A8768" s="750" t="s">
        <v>306</v>
      </c>
      <c r="B8768" s="749" t="s">
        <v>31889</v>
      </c>
      <c r="C8768" s="91" t="s">
        <v>31890</v>
      </c>
      <c r="D8768" s="250" t="s">
        <v>31988</v>
      </c>
      <c r="E8768" s="91"/>
      <c r="F8768" s="91" t="s">
        <v>31989</v>
      </c>
      <c r="G8768" s="91"/>
    </row>
    <row r="8769">
      <c r="A8769" s="750" t="s">
        <v>306</v>
      </c>
      <c r="B8769" s="749" t="s">
        <v>31889</v>
      </c>
      <c r="C8769" s="91" t="s">
        <v>31895</v>
      </c>
      <c r="D8769" s="250" t="s">
        <v>31990</v>
      </c>
      <c r="E8769" s="91"/>
      <c r="F8769" s="91" t="s">
        <v>31977</v>
      </c>
      <c r="G8769" s="91"/>
    </row>
    <row r="8770">
      <c r="A8770" s="750" t="s">
        <v>306</v>
      </c>
      <c r="B8770" s="749" t="s">
        <v>31889</v>
      </c>
      <c r="C8770" s="91" t="s">
        <v>31895</v>
      </c>
      <c r="D8770" s="250" t="s">
        <v>31897</v>
      </c>
      <c r="E8770" s="91"/>
      <c r="F8770" s="91" t="s">
        <v>31991</v>
      </c>
      <c r="G8770" s="91"/>
    </row>
    <row r="8771">
      <c r="A8771" s="750" t="s">
        <v>306</v>
      </c>
      <c r="B8771" s="749" t="s">
        <v>31889</v>
      </c>
      <c r="C8771" s="91" t="s">
        <v>31895</v>
      </c>
      <c r="D8771" s="250" t="s">
        <v>31899</v>
      </c>
      <c r="E8771" s="91"/>
      <c r="F8771" s="91" t="s">
        <v>31954</v>
      </c>
      <c r="G8771" s="91"/>
    </row>
    <row r="8772">
      <c r="A8772" s="750" t="s">
        <v>306</v>
      </c>
      <c r="B8772" s="749" t="s">
        <v>31889</v>
      </c>
      <c r="C8772" s="91" t="s">
        <v>31906</v>
      </c>
      <c r="D8772" s="250" t="s">
        <v>31908</v>
      </c>
      <c r="E8772" s="91"/>
      <c r="F8772" s="91" t="s">
        <v>31992</v>
      </c>
      <c r="G8772" s="91"/>
    </row>
    <row r="8773">
      <c r="A8773" s="750" t="s">
        <v>306</v>
      </c>
      <c r="B8773" s="749" t="s">
        <v>31889</v>
      </c>
      <c r="C8773" s="91" t="s">
        <v>31906</v>
      </c>
      <c r="D8773" s="250" t="s">
        <v>31913</v>
      </c>
      <c r="E8773" s="91"/>
      <c r="F8773" s="155" t="s">
        <v>16052</v>
      </c>
      <c r="G8773" s="91"/>
    </row>
    <row r="8774">
      <c r="A8774" s="750" t="s">
        <v>306</v>
      </c>
      <c r="B8774" s="749" t="s">
        <v>31889</v>
      </c>
      <c r="C8774" s="91" t="s">
        <v>31906</v>
      </c>
      <c r="D8774" s="250" t="s">
        <v>31993</v>
      </c>
      <c r="E8774" s="91"/>
      <c r="F8774" s="155" t="s">
        <v>16052</v>
      </c>
      <c r="G8774" s="91"/>
    </row>
    <row r="8775">
      <c r="A8775" s="750" t="s">
        <v>1016</v>
      </c>
      <c r="B8775" s="749" t="s">
        <v>31914</v>
      </c>
      <c r="C8775" s="91" t="s">
        <v>31915</v>
      </c>
      <c r="D8775" s="250" t="s">
        <v>31916</v>
      </c>
      <c r="E8775" s="91"/>
      <c r="F8775" s="155" t="s">
        <v>16052</v>
      </c>
      <c r="G8775" s="91"/>
    </row>
    <row r="8776">
      <c r="A8776" s="750" t="s">
        <v>1016</v>
      </c>
      <c r="B8776" s="749" t="s">
        <v>31914</v>
      </c>
      <c r="C8776" s="91" t="s">
        <v>31915</v>
      </c>
      <c r="D8776" s="250" t="s">
        <v>31994</v>
      </c>
      <c r="E8776" s="91"/>
      <c r="F8776" s="155" t="s">
        <v>16052</v>
      </c>
      <c r="G8776" s="91"/>
    </row>
    <row r="8777">
      <c r="A8777" s="750" t="s">
        <v>1016</v>
      </c>
      <c r="B8777" s="749" t="s">
        <v>31914</v>
      </c>
      <c r="C8777" s="91" t="s">
        <v>31915</v>
      </c>
      <c r="D8777" s="250" t="s">
        <v>31995</v>
      </c>
      <c r="E8777" s="91"/>
      <c r="F8777" s="155" t="s">
        <v>16052</v>
      </c>
      <c r="G8777" s="91"/>
    </row>
    <row r="8778">
      <c r="A8778" s="750" t="s">
        <v>1016</v>
      </c>
      <c r="B8778" s="749" t="s">
        <v>31914</v>
      </c>
      <c r="C8778" s="91" t="s">
        <v>31915</v>
      </c>
      <c r="D8778" s="250" t="s">
        <v>31917</v>
      </c>
      <c r="E8778" s="91"/>
      <c r="F8778" s="91" t="s">
        <v>31980</v>
      </c>
      <c r="G8778" s="91"/>
    </row>
    <row r="8779">
      <c r="A8779" s="750" t="s">
        <v>1016</v>
      </c>
      <c r="B8779" s="749" t="s">
        <v>31914</v>
      </c>
      <c r="C8779" s="91" t="s">
        <v>31915</v>
      </c>
      <c r="D8779" s="250" t="s">
        <v>31996</v>
      </c>
      <c r="E8779" s="91"/>
      <c r="F8779" s="91" t="s">
        <v>31957</v>
      </c>
      <c r="G8779" s="91"/>
    </row>
    <row r="8780">
      <c r="A8780" s="750" t="s">
        <v>1016</v>
      </c>
      <c r="B8780" s="749" t="s">
        <v>13941</v>
      </c>
      <c r="C8780" s="91" t="s">
        <v>1461</v>
      </c>
      <c r="D8780" s="250" t="s">
        <v>31997</v>
      </c>
      <c r="E8780" s="91"/>
      <c r="F8780" s="91" t="s">
        <v>31973</v>
      </c>
      <c r="G8780" s="91"/>
    </row>
    <row r="8781">
      <c r="A8781" s="750" t="s">
        <v>1016</v>
      </c>
      <c r="B8781" s="749" t="s">
        <v>13941</v>
      </c>
      <c r="C8781" s="91" t="s">
        <v>1461</v>
      </c>
      <c r="D8781" s="250" t="s">
        <v>31998</v>
      </c>
      <c r="E8781" s="91"/>
      <c r="F8781" s="91" t="s">
        <v>31999</v>
      </c>
      <c r="G8781" s="91"/>
    </row>
    <row r="8782">
      <c r="A8782" s="750" t="s">
        <v>1016</v>
      </c>
      <c r="B8782" s="749" t="s">
        <v>13941</v>
      </c>
      <c r="C8782" s="91" t="s">
        <v>1461</v>
      </c>
      <c r="D8782" s="250" t="s">
        <v>5386</v>
      </c>
      <c r="E8782" s="91"/>
      <c r="F8782" s="91" t="s">
        <v>32000</v>
      </c>
      <c r="G8782" s="91"/>
    </row>
    <row r="8783">
      <c r="A8783" s="750" t="s">
        <v>1016</v>
      </c>
      <c r="B8783" s="749" t="s">
        <v>13941</v>
      </c>
      <c r="C8783" s="91" t="s">
        <v>1210</v>
      </c>
      <c r="D8783" s="250" t="s">
        <v>32001</v>
      </c>
      <c r="E8783" s="91"/>
      <c r="F8783" s="155" t="s">
        <v>16052</v>
      </c>
      <c r="G8783" s="91"/>
    </row>
    <row r="8784">
      <c r="A8784" s="750" t="s">
        <v>1016</v>
      </c>
      <c r="B8784" s="749" t="s">
        <v>32002</v>
      </c>
      <c r="C8784" s="91"/>
      <c r="D8784" s="250" t="s">
        <v>32003</v>
      </c>
      <c r="E8784" s="91"/>
      <c r="F8784" s="91" t="s">
        <v>31954</v>
      </c>
      <c r="G8784" s="91"/>
    </row>
    <row r="8785">
      <c r="A8785" s="750" t="s">
        <v>1016</v>
      </c>
      <c r="B8785" s="749" t="s">
        <v>32002</v>
      </c>
      <c r="C8785" s="91"/>
      <c r="D8785" s="250" t="s">
        <v>32004</v>
      </c>
      <c r="E8785" s="91"/>
      <c r="F8785" s="91" t="s">
        <v>31963</v>
      </c>
      <c r="G8785" s="91"/>
    </row>
    <row r="8786">
      <c r="A8786" s="750" t="s">
        <v>1016</v>
      </c>
      <c r="B8786" s="749" t="s">
        <v>32002</v>
      </c>
      <c r="C8786" s="91"/>
      <c r="D8786" s="250" t="s">
        <v>32005</v>
      </c>
      <c r="E8786" s="91"/>
      <c r="F8786" s="155" t="s">
        <v>16052</v>
      </c>
      <c r="G8786" s="91"/>
    </row>
    <row r="8787">
      <c r="A8787" s="750" t="s">
        <v>1016</v>
      </c>
      <c r="B8787" s="749" t="s">
        <v>32002</v>
      </c>
      <c r="C8787" s="91"/>
      <c r="D8787" s="250" t="s">
        <v>32006</v>
      </c>
      <c r="E8787" s="91"/>
      <c r="F8787" s="91" t="s">
        <v>31952</v>
      </c>
      <c r="G8787" s="91"/>
    </row>
    <row r="8788">
      <c r="A8788" s="1" t="s">
        <v>32007</v>
      </c>
      <c r="B8788" s="1"/>
      <c r="C8788" s="1"/>
      <c r="D8788" s="1"/>
      <c r="E8788" s="1"/>
      <c r="F8788" s="1"/>
      <c r="G8788" s="1"/>
    </row>
    <row r="8789">
      <c r="A8789" s="506" t="s">
        <v>306</v>
      </c>
      <c r="B8789" s="581" t="s">
        <v>307</v>
      </c>
      <c r="C8789" s="91" t="s">
        <v>308</v>
      </c>
      <c r="D8789" s="250" t="s">
        <v>32008</v>
      </c>
      <c r="E8789" s="91" t="s">
        <v>4182</v>
      </c>
      <c r="F8789" s="91" t="s">
        <v>32009</v>
      </c>
      <c r="G8789" s="91"/>
    </row>
    <row r="8790">
      <c r="A8790" s="506" t="s">
        <v>306</v>
      </c>
      <c r="B8790" s="581" t="s">
        <v>307</v>
      </c>
      <c r="C8790" s="91" t="s">
        <v>308</v>
      </c>
      <c r="D8790" s="250" t="s">
        <v>31765</v>
      </c>
      <c r="E8790" s="91"/>
      <c r="F8790" s="91" t="s">
        <v>32010</v>
      </c>
      <c r="G8790" s="91"/>
    </row>
    <row r="8791">
      <c r="A8791" s="506" t="s">
        <v>306</v>
      </c>
      <c r="B8791" s="581" t="s">
        <v>307</v>
      </c>
      <c r="C8791" s="91" t="s">
        <v>308</v>
      </c>
      <c r="D8791" s="250" t="s">
        <v>32011</v>
      </c>
      <c r="E8791" s="91"/>
      <c r="F8791" s="91" t="s">
        <v>32012</v>
      </c>
      <c r="G8791" s="91"/>
    </row>
    <row r="8792">
      <c r="A8792" s="506" t="s">
        <v>306</v>
      </c>
      <c r="B8792" s="581" t="s">
        <v>307</v>
      </c>
      <c r="C8792" s="91" t="s">
        <v>308</v>
      </c>
      <c r="D8792" s="250" t="s">
        <v>31767</v>
      </c>
      <c r="E8792" s="91"/>
      <c r="F8792" s="91" t="s">
        <v>32013</v>
      </c>
      <c r="G8792" s="91"/>
    </row>
    <row r="8793">
      <c r="A8793" s="506" t="s">
        <v>306</v>
      </c>
      <c r="B8793" s="581" t="s">
        <v>307</v>
      </c>
      <c r="C8793" s="91" t="s">
        <v>535</v>
      </c>
      <c r="D8793" s="250" t="s">
        <v>31769</v>
      </c>
      <c r="E8793" s="91"/>
      <c r="F8793" s="91" t="s">
        <v>32012</v>
      </c>
      <c r="G8793" s="91"/>
    </row>
    <row r="8794">
      <c r="A8794" s="506" t="s">
        <v>306</v>
      </c>
      <c r="B8794" s="581" t="s">
        <v>307</v>
      </c>
      <c r="C8794" s="91" t="s">
        <v>535</v>
      </c>
      <c r="D8794" s="250" t="s">
        <v>31771</v>
      </c>
      <c r="E8794" s="91"/>
      <c r="F8794" s="91" t="s">
        <v>32014</v>
      </c>
      <c r="G8794" s="91"/>
    </row>
    <row r="8795">
      <c r="A8795" s="506" t="s">
        <v>306</v>
      </c>
      <c r="B8795" s="581" t="s">
        <v>307</v>
      </c>
      <c r="C8795" s="91" t="s">
        <v>535</v>
      </c>
      <c r="D8795" s="250" t="s">
        <v>31854</v>
      </c>
      <c r="E8795" s="91"/>
      <c r="F8795" s="91" t="s">
        <v>31855</v>
      </c>
      <c r="G8795" s="91"/>
    </row>
    <row r="8796">
      <c r="A8796" s="506" t="s">
        <v>306</v>
      </c>
      <c r="B8796" s="581" t="s">
        <v>307</v>
      </c>
      <c r="C8796" s="91" t="s">
        <v>535</v>
      </c>
      <c r="D8796" s="250" t="s">
        <v>31777</v>
      </c>
      <c r="E8796" s="91"/>
      <c r="F8796" s="160" t="s">
        <v>32015</v>
      </c>
      <c r="G8796" s="91"/>
    </row>
    <row r="8797">
      <c r="A8797" s="506" t="s">
        <v>306</v>
      </c>
      <c r="B8797" s="581" t="s">
        <v>307</v>
      </c>
      <c r="C8797" s="91" t="s">
        <v>535</v>
      </c>
      <c r="D8797" s="250" t="s">
        <v>31779</v>
      </c>
      <c r="E8797" s="91"/>
      <c r="F8797" s="91" t="s">
        <v>32016</v>
      </c>
      <c r="G8797" s="91"/>
    </row>
    <row r="8798">
      <c r="A8798" s="506" t="s">
        <v>306</v>
      </c>
      <c r="B8798" s="581" t="s">
        <v>307</v>
      </c>
      <c r="C8798" s="91" t="s">
        <v>535</v>
      </c>
      <c r="D8798" s="250" t="s">
        <v>31857</v>
      </c>
      <c r="E8798" s="91"/>
      <c r="F8798" s="91" t="s">
        <v>32017</v>
      </c>
      <c r="G8798" s="91"/>
    </row>
    <row r="8799">
      <c r="A8799" s="506" t="s">
        <v>306</v>
      </c>
      <c r="B8799" s="581" t="s">
        <v>307</v>
      </c>
      <c r="C8799" s="91" t="s">
        <v>535</v>
      </c>
      <c r="D8799" s="250" t="s">
        <v>31921</v>
      </c>
      <c r="E8799" s="91"/>
      <c r="F8799" s="91" t="s">
        <v>32018</v>
      </c>
      <c r="G8799" s="91"/>
    </row>
    <row r="8800">
      <c r="A8800" s="506" t="s">
        <v>306</v>
      </c>
      <c r="B8800" s="581" t="s">
        <v>307</v>
      </c>
      <c r="C8800" s="91" t="s">
        <v>535</v>
      </c>
      <c r="D8800" s="250" t="s">
        <v>31858</v>
      </c>
      <c r="E8800" s="91"/>
      <c r="F8800" s="155" t="s">
        <v>16052</v>
      </c>
      <c r="G8800" s="91"/>
    </row>
    <row r="8801">
      <c r="A8801" s="506" t="s">
        <v>306</v>
      </c>
      <c r="B8801" s="581" t="s">
        <v>307</v>
      </c>
      <c r="C8801" s="91" t="s">
        <v>535</v>
      </c>
      <c r="D8801" s="250" t="s">
        <v>31867</v>
      </c>
      <c r="E8801" s="91"/>
      <c r="F8801" s="91" t="s">
        <v>31842</v>
      </c>
      <c r="G8801" s="91"/>
    </row>
    <row r="8802">
      <c r="A8802" s="506" t="s">
        <v>306</v>
      </c>
      <c r="B8802" s="581" t="s">
        <v>307</v>
      </c>
      <c r="C8802" s="91" t="s">
        <v>535</v>
      </c>
      <c r="D8802" s="250" t="s">
        <v>31795</v>
      </c>
      <c r="E8802" s="91"/>
      <c r="F8802" s="91" t="s">
        <v>32019</v>
      </c>
      <c r="G8802" s="91"/>
    </row>
    <row r="8803">
      <c r="A8803" s="506" t="s">
        <v>306</v>
      </c>
      <c r="B8803" s="581" t="s">
        <v>307</v>
      </c>
      <c r="C8803" s="91" t="s">
        <v>535</v>
      </c>
      <c r="D8803" s="250" t="s">
        <v>31868</v>
      </c>
      <c r="E8803" s="91"/>
      <c r="F8803" s="91" t="s">
        <v>32020</v>
      </c>
      <c r="G8803" s="91"/>
    </row>
    <row r="8804">
      <c r="A8804" s="506" t="s">
        <v>306</v>
      </c>
      <c r="B8804" s="581" t="s">
        <v>307</v>
      </c>
      <c r="C8804" s="91" t="s">
        <v>535</v>
      </c>
      <c r="D8804" s="250" t="s">
        <v>32021</v>
      </c>
      <c r="E8804" s="91"/>
      <c r="F8804" s="91" t="s">
        <v>32022</v>
      </c>
      <c r="G8804" s="91"/>
    </row>
    <row r="8805">
      <c r="A8805" s="506" t="s">
        <v>306</v>
      </c>
      <c r="B8805" s="581" t="s">
        <v>307</v>
      </c>
      <c r="C8805" s="91" t="s">
        <v>535</v>
      </c>
      <c r="D8805" s="250" t="s">
        <v>31797</v>
      </c>
      <c r="E8805" s="91"/>
      <c r="F8805" s="91" t="s">
        <v>31842</v>
      </c>
      <c r="G8805" s="91"/>
    </row>
    <row r="8806">
      <c r="A8806" s="506" t="s">
        <v>306</v>
      </c>
      <c r="B8806" s="581" t="s">
        <v>307</v>
      </c>
      <c r="C8806" s="91" t="s">
        <v>535</v>
      </c>
      <c r="D8806" s="250" t="s">
        <v>32023</v>
      </c>
      <c r="E8806" s="91"/>
      <c r="F8806" s="91" t="s">
        <v>32024</v>
      </c>
      <c r="G8806" s="91"/>
    </row>
    <row r="8807">
      <c r="A8807" s="506" t="s">
        <v>306</v>
      </c>
      <c r="B8807" s="581" t="s">
        <v>307</v>
      </c>
      <c r="C8807" s="91" t="s">
        <v>535</v>
      </c>
      <c r="D8807" s="250" t="s">
        <v>31798</v>
      </c>
      <c r="E8807" s="91"/>
      <c r="F8807" s="155" t="s">
        <v>16052</v>
      </c>
      <c r="G8807" s="91"/>
    </row>
    <row r="8808">
      <c r="A8808" s="506" t="s">
        <v>306</v>
      </c>
      <c r="B8808" s="581" t="s">
        <v>307</v>
      </c>
      <c r="C8808" s="91" t="s">
        <v>535</v>
      </c>
      <c r="D8808" s="250" t="s">
        <v>31871</v>
      </c>
      <c r="E8808" s="91"/>
      <c r="F8808" s="91" t="s">
        <v>32025</v>
      </c>
      <c r="G8808" s="91"/>
    </row>
    <row r="8809">
      <c r="A8809" s="506" t="s">
        <v>306</v>
      </c>
      <c r="B8809" s="581" t="s">
        <v>307</v>
      </c>
      <c r="C8809" s="91" t="s">
        <v>535</v>
      </c>
      <c r="D8809" s="250" t="s">
        <v>31956</v>
      </c>
      <c r="E8809" s="91"/>
      <c r="F8809" s="91" t="s">
        <v>31842</v>
      </c>
      <c r="G8809" s="91"/>
    </row>
    <row r="8810">
      <c r="A8810" s="506" t="s">
        <v>306</v>
      </c>
      <c r="B8810" s="581" t="s">
        <v>307</v>
      </c>
      <c r="C8810" s="91" t="s">
        <v>535</v>
      </c>
      <c r="D8810" s="250" t="s">
        <v>31801</v>
      </c>
      <c r="E8810" s="91"/>
      <c r="F8810" s="91" t="s">
        <v>32026</v>
      </c>
      <c r="G8810" s="91"/>
    </row>
    <row r="8811">
      <c r="A8811" s="506" t="s">
        <v>306</v>
      </c>
      <c r="B8811" s="581" t="s">
        <v>307</v>
      </c>
      <c r="C8811" s="91" t="s">
        <v>535</v>
      </c>
      <c r="D8811" s="250" t="s">
        <v>785</v>
      </c>
      <c r="E8811" s="91"/>
      <c r="F8811" s="155" t="s">
        <v>16052</v>
      </c>
      <c r="G8811" s="91"/>
    </row>
    <row r="8812">
      <c r="A8812" s="506" t="s">
        <v>306</v>
      </c>
      <c r="B8812" s="581" t="s">
        <v>307</v>
      </c>
      <c r="C8812" s="91" t="s">
        <v>535</v>
      </c>
      <c r="D8812" s="250" t="s">
        <v>32027</v>
      </c>
      <c r="E8812" s="91"/>
      <c r="F8812" s="91" t="s">
        <v>32028</v>
      </c>
      <c r="G8812" s="91"/>
    </row>
    <row r="8813">
      <c r="A8813" s="506" t="s">
        <v>306</v>
      </c>
      <c r="B8813" s="581" t="s">
        <v>307</v>
      </c>
      <c r="C8813" s="91" t="s">
        <v>535</v>
      </c>
      <c r="D8813" s="250" t="s">
        <v>31802</v>
      </c>
      <c r="E8813" s="91"/>
      <c r="F8813" s="91" t="s">
        <v>32029</v>
      </c>
      <c r="G8813" s="91"/>
    </row>
    <row r="8814">
      <c r="A8814" s="506" t="s">
        <v>306</v>
      </c>
      <c r="B8814" s="581" t="s">
        <v>307</v>
      </c>
      <c r="C8814" s="91" t="s">
        <v>535</v>
      </c>
      <c r="D8814" s="250" t="s">
        <v>32030</v>
      </c>
      <c r="E8814" s="91"/>
      <c r="F8814" s="91" t="s">
        <v>32031</v>
      </c>
      <c r="G8814" s="91"/>
    </row>
    <row r="8815">
      <c r="A8815" s="506" t="s">
        <v>306</v>
      </c>
      <c r="B8815" s="581" t="s">
        <v>307</v>
      </c>
      <c r="C8815" s="91" t="s">
        <v>535</v>
      </c>
      <c r="D8815" s="250" t="s">
        <v>31805</v>
      </c>
      <c r="E8815" s="91"/>
      <c r="F8815" s="91" t="s">
        <v>32032</v>
      </c>
      <c r="G8815" s="91"/>
    </row>
    <row r="8816">
      <c r="A8816" s="506" t="s">
        <v>306</v>
      </c>
      <c r="B8816" s="581" t="s">
        <v>307</v>
      </c>
      <c r="C8816" s="91" t="s">
        <v>535</v>
      </c>
      <c r="D8816" s="250" t="s">
        <v>31808</v>
      </c>
      <c r="E8816" s="91"/>
      <c r="F8816" s="91" t="s">
        <v>32033</v>
      </c>
      <c r="G8816" s="91"/>
    </row>
    <row r="8817">
      <c r="A8817" s="506" t="s">
        <v>306</v>
      </c>
      <c r="B8817" s="581" t="s">
        <v>307</v>
      </c>
      <c r="C8817" s="91" t="s">
        <v>535</v>
      </c>
      <c r="D8817" s="250" t="s">
        <v>31809</v>
      </c>
      <c r="E8817" s="91"/>
      <c r="F8817" s="160" t="s">
        <v>32016</v>
      </c>
      <c r="G8817" s="91"/>
    </row>
    <row r="8818">
      <c r="A8818" s="506" t="s">
        <v>306</v>
      </c>
      <c r="B8818" s="581" t="s">
        <v>307</v>
      </c>
      <c r="C8818" s="91" t="s">
        <v>535</v>
      </c>
      <c r="D8818" s="250" t="s">
        <v>31924</v>
      </c>
      <c r="E8818" s="91"/>
      <c r="F8818" s="160" t="s">
        <v>32015</v>
      </c>
      <c r="G8818" s="91"/>
    </row>
    <row r="8819">
      <c r="A8819" s="506" t="s">
        <v>306</v>
      </c>
      <c r="B8819" s="581" t="s">
        <v>307</v>
      </c>
      <c r="C8819" s="91" t="s">
        <v>535</v>
      </c>
      <c r="D8819" s="250" t="s">
        <v>31811</v>
      </c>
      <c r="E8819" s="91"/>
      <c r="F8819" s="155" t="s">
        <v>16052</v>
      </c>
      <c r="G8819" s="91"/>
    </row>
    <row r="8820">
      <c r="A8820" s="506" t="s">
        <v>306</v>
      </c>
      <c r="B8820" s="581" t="s">
        <v>307</v>
      </c>
      <c r="C8820" s="91" t="s">
        <v>535</v>
      </c>
      <c r="D8820" s="250" t="s">
        <v>31927</v>
      </c>
      <c r="E8820" s="91"/>
      <c r="F8820" s="91" t="s">
        <v>32020</v>
      </c>
      <c r="G8820" s="91"/>
    </row>
    <row r="8821">
      <c r="A8821" s="506" t="s">
        <v>306</v>
      </c>
      <c r="B8821" s="581" t="s">
        <v>307</v>
      </c>
      <c r="C8821" s="91" t="s">
        <v>352</v>
      </c>
      <c r="D8821" s="250" t="s">
        <v>32034</v>
      </c>
      <c r="E8821" s="91"/>
      <c r="F8821" s="91" t="s">
        <v>32035</v>
      </c>
      <c r="G8821" s="91"/>
    </row>
    <row r="8822">
      <c r="A8822" s="506" t="s">
        <v>306</v>
      </c>
      <c r="B8822" s="581" t="s">
        <v>31889</v>
      </c>
      <c r="C8822" s="91" t="s">
        <v>31890</v>
      </c>
      <c r="D8822" s="250" t="s">
        <v>7692</v>
      </c>
      <c r="E8822" s="91"/>
      <c r="F8822" s="91" t="s">
        <v>32036</v>
      </c>
      <c r="G8822" s="91"/>
    </row>
    <row r="8823">
      <c r="A8823" s="506" t="s">
        <v>306</v>
      </c>
      <c r="B8823" s="581" t="s">
        <v>31889</v>
      </c>
      <c r="C8823" s="91" t="s">
        <v>31890</v>
      </c>
      <c r="D8823" s="250" t="s">
        <v>31891</v>
      </c>
      <c r="E8823" s="91"/>
      <c r="F8823" s="155" t="s">
        <v>16052</v>
      </c>
      <c r="G8823" s="91"/>
    </row>
    <row r="8824">
      <c r="A8824" s="506" t="s">
        <v>306</v>
      </c>
      <c r="B8824" s="581" t="s">
        <v>31889</v>
      </c>
      <c r="C8824" s="91" t="s">
        <v>31890</v>
      </c>
      <c r="D8824" s="250" t="s">
        <v>31985</v>
      </c>
      <c r="E8824" s="91"/>
      <c r="F8824" s="91" t="s">
        <v>32013</v>
      </c>
      <c r="G8824" s="91"/>
    </row>
    <row r="8825">
      <c r="A8825" s="506" t="s">
        <v>306</v>
      </c>
      <c r="B8825" s="581" t="s">
        <v>31889</v>
      </c>
      <c r="C8825" s="91" t="s">
        <v>31895</v>
      </c>
      <c r="D8825" s="250" t="s">
        <v>31899</v>
      </c>
      <c r="E8825" s="91"/>
      <c r="F8825" s="155" t="s">
        <v>16052</v>
      </c>
      <c r="G8825" s="91"/>
    </row>
    <row r="8826">
      <c r="A8826" s="506" t="s">
        <v>306</v>
      </c>
      <c r="B8826" s="581" t="s">
        <v>31889</v>
      </c>
      <c r="C8826" s="91" t="s">
        <v>31895</v>
      </c>
      <c r="D8826" s="250" t="s">
        <v>31900</v>
      </c>
      <c r="E8826" s="91"/>
      <c r="F8826" s="91" t="s">
        <v>32037</v>
      </c>
      <c r="G8826" s="91"/>
    </row>
    <row r="8827">
      <c r="A8827" s="506" t="s">
        <v>306</v>
      </c>
      <c r="B8827" s="581" t="s">
        <v>31889</v>
      </c>
      <c r="C8827" s="91" t="s">
        <v>31906</v>
      </c>
      <c r="D8827" s="250" t="s">
        <v>31908</v>
      </c>
      <c r="E8827" s="91"/>
      <c r="F8827" s="91" t="s">
        <v>31855</v>
      </c>
      <c r="G8827" s="91"/>
    </row>
    <row r="8828">
      <c r="A8828" s="506" t="s">
        <v>306</v>
      </c>
      <c r="B8828" s="581" t="s">
        <v>31889</v>
      </c>
      <c r="C8828" s="91" t="s">
        <v>31906</v>
      </c>
      <c r="D8828" s="250" t="s">
        <v>31911</v>
      </c>
      <c r="E8828" s="91"/>
      <c r="F8828" s="155" t="s">
        <v>16052</v>
      </c>
      <c r="G8828" s="91"/>
    </row>
    <row r="8829">
      <c r="A8829" s="506" t="s">
        <v>306</v>
      </c>
      <c r="B8829" s="581" t="s">
        <v>31889</v>
      </c>
      <c r="C8829" s="91" t="s">
        <v>31906</v>
      </c>
      <c r="D8829" s="250" t="s">
        <v>31913</v>
      </c>
      <c r="E8829" s="91"/>
      <c r="F8829" s="155" t="s">
        <v>16052</v>
      </c>
      <c r="G8829" s="91"/>
    </row>
    <row r="8830">
      <c r="A8830" s="506" t="s">
        <v>306</v>
      </c>
      <c r="B8830" s="581" t="s">
        <v>31889</v>
      </c>
      <c r="C8830" s="91" t="s">
        <v>31906</v>
      </c>
      <c r="D8830" s="250" t="s">
        <v>32038</v>
      </c>
      <c r="E8830" s="91"/>
      <c r="F8830" s="91" t="s">
        <v>32024</v>
      </c>
      <c r="G8830" s="91"/>
    </row>
    <row r="8831">
      <c r="A8831" s="506" t="s">
        <v>306</v>
      </c>
      <c r="B8831" s="581" t="s">
        <v>31889</v>
      </c>
      <c r="C8831" s="91" t="s">
        <v>31906</v>
      </c>
      <c r="D8831" s="250" t="s">
        <v>31993</v>
      </c>
      <c r="E8831" s="91"/>
      <c r="F8831" s="91" t="s">
        <v>32031</v>
      </c>
      <c r="G8831" s="91"/>
    </row>
    <row r="8832">
      <c r="A8832" s="506" t="s">
        <v>1016</v>
      </c>
      <c r="B8832" s="581" t="s">
        <v>31914</v>
      </c>
      <c r="C8832" s="91" t="s">
        <v>31915</v>
      </c>
      <c r="D8832" s="250" t="s">
        <v>31916</v>
      </c>
      <c r="E8832" s="91"/>
      <c r="F8832" s="91" t="s">
        <v>32039</v>
      </c>
      <c r="G8832" s="91"/>
    </row>
    <row r="8833">
      <c r="A8833" s="506" t="s">
        <v>1016</v>
      </c>
      <c r="B8833" s="581" t="s">
        <v>31914</v>
      </c>
      <c r="C8833" s="91" t="s">
        <v>31915</v>
      </c>
      <c r="D8833" s="250" t="s">
        <v>32040</v>
      </c>
      <c r="E8833" s="91"/>
      <c r="F8833" s="155" t="s">
        <v>16052</v>
      </c>
      <c r="G8833" s="91"/>
    </row>
    <row r="8834">
      <c r="A8834" s="506" t="s">
        <v>1016</v>
      </c>
      <c r="B8834" s="581" t="s">
        <v>31914</v>
      </c>
      <c r="C8834" s="91" t="s">
        <v>31915</v>
      </c>
      <c r="D8834" s="250" t="s">
        <v>31994</v>
      </c>
      <c r="E8834" s="91"/>
      <c r="F8834" s="91" t="s">
        <v>32033</v>
      </c>
      <c r="G8834" s="91"/>
    </row>
    <row r="8835">
      <c r="A8835" s="506" t="s">
        <v>1016</v>
      </c>
      <c r="B8835" s="581" t="s">
        <v>31914</v>
      </c>
      <c r="C8835" s="91" t="s">
        <v>31915</v>
      </c>
      <c r="D8835" s="250" t="s">
        <v>31917</v>
      </c>
      <c r="E8835" s="91"/>
      <c r="F8835" s="91" t="s">
        <v>31855</v>
      </c>
      <c r="G8835" s="91"/>
    </row>
    <row r="8836">
      <c r="A8836" s="506" t="s">
        <v>1016</v>
      </c>
      <c r="B8836" s="581" t="s">
        <v>13941</v>
      </c>
      <c r="C8836" s="91" t="s">
        <v>1461</v>
      </c>
      <c r="D8836" s="250" t="s">
        <v>5386</v>
      </c>
      <c r="E8836" s="91"/>
      <c r="F8836" s="91" t="s">
        <v>31986</v>
      </c>
      <c r="G8836" s="91"/>
    </row>
    <row r="8837">
      <c r="A8837" s="506" t="s">
        <v>1016</v>
      </c>
      <c r="B8837" s="581" t="s">
        <v>13941</v>
      </c>
      <c r="C8837" s="91" t="s">
        <v>1210</v>
      </c>
      <c r="D8837" s="250" t="s">
        <v>32001</v>
      </c>
      <c r="E8837" s="91"/>
      <c r="F8837" s="91" t="s">
        <v>31986</v>
      </c>
      <c r="G8837" s="91"/>
    </row>
    <row r="8838">
      <c r="A8838" s="506" t="s">
        <v>1016</v>
      </c>
      <c r="B8838" s="581" t="s">
        <v>32002</v>
      </c>
      <c r="C8838" s="91"/>
      <c r="D8838" s="250" t="s">
        <v>32005</v>
      </c>
      <c r="E8838" s="91"/>
      <c r="F8838" s="91" t="s">
        <v>32033</v>
      </c>
      <c r="G8838" s="91"/>
    </row>
    <row r="8839">
      <c r="A8839" s="506" t="s">
        <v>1016</v>
      </c>
      <c r="B8839" s="581" t="s">
        <v>32002</v>
      </c>
      <c r="C8839" s="91"/>
      <c r="D8839" s="250" t="s">
        <v>32041</v>
      </c>
      <c r="E8839" s="91"/>
      <c r="F8839" s="91" t="s">
        <v>32033</v>
      </c>
      <c r="G8839" s="91"/>
    </row>
    <row r="8840">
      <c r="A8840" s="67" t="s">
        <v>366</v>
      </c>
    </row>
    <row r="8841">
      <c r="A8841" s="506" t="s">
        <v>306</v>
      </c>
      <c r="B8841" s="581" t="s">
        <v>307</v>
      </c>
      <c r="C8841" s="91"/>
      <c r="D8841" s="250"/>
      <c r="E8841" s="91" t="s">
        <v>4119</v>
      </c>
      <c r="F8841" s="155" t="s">
        <v>16052</v>
      </c>
      <c r="G8841" s="91"/>
    </row>
    <row r="8842">
      <c r="A8842" s="506" t="s">
        <v>306</v>
      </c>
      <c r="B8842" s="581" t="s">
        <v>307</v>
      </c>
      <c r="C8842" s="91"/>
      <c r="D8842" s="250"/>
      <c r="E8842" s="91" t="s">
        <v>32042</v>
      </c>
      <c r="F8842" s="91" t="s">
        <v>32043</v>
      </c>
      <c r="G8842" s="91"/>
    </row>
    <row r="8843">
      <c r="A8843" s="1" t="s">
        <v>32044</v>
      </c>
      <c r="B8843" s="1"/>
      <c r="C8843" s="1"/>
      <c r="D8843" s="1"/>
      <c r="E8843" s="1"/>
      <c r="F8843" s="1"/>
      <c r="G8843" s="1"/>
    </row>
    <row r="8844">
      <c r="A8844" s="751" t="s">
        <v>306</v>
      </c>
      <c r="B8844" s="752" t="s">
        <v>307</v>
      </c>
      <c r="C8844" s="91" t="s">
        <v>31750</v>
      </c>
      <c r="D8844" s="250" t="s">
        <v>32045</v>
      </c>
      <c r="E8844" s="91" t="s">
        <v>31845</v>
      </c>
      <c r="F8844" s="91" t="s">
        <v>32046</v>
      </c>
      <c r="G8844" s="91"/>
    </row>
    <row r="8845">
      <c r="A8845" s="751" t="s">
        <v>306</v>
      </c>
      <c r="B8845" s="752" t="s">
        <v>307</v>
      </c>
      <c r="C8845" s="91" t="s">
        <v>31750</v>
      </c>
      <c r="D8845" s="250" t="s">
        <v>32047</v>
      </c>
      <c r="E8845" s="91"/>
      <c r="F8845" s="91" t="s">
        <v>32048</v>
      </c>
      <c r="G8845" s="91"/>
    </row>
    <row r="8846">
      <c r="A8846" s="751" t="s">
        <v>306</v>
      </c>
      <c r="B8846" s="752" t="s">
        <v>307</v>
      </c>
      <c r="C8846" s="91" t="s">
        <v>308</v>
      </c>
      <c r="D8846" s="250" t="s">
        <v>31765</v>
      </c>
      <c r="E8846" s="91"/>
      <c r="F8846" s="91" t="s">
        <v>32049</v>
      </c>
      <c r="G8846" s="91"/>
    </row>
    <row r="8847">
      <c r="A8847" s="751" t="s">
        <v>306</v>
      </c>
      <c r="B8847" s="752" t="s">
        <v>307</v>
      </c>
      <c r="C8847" s="91" t="s">
        <v>535</v>
      </c>
      <c r="D8847" s="250" t="s">
        <v>31777</v>
      </c>
      <c r="E8847" s="91"/>
      <c r="F8847" s="91" t="s">
        <v>32049</v>
      </c>
      <c r="G8847" s="91"/>
    </row>
    <row r="8848">
      <c r="A8848" s="751" t="s">
        <v>306</v>
      </c>
      <c r="B8848" s="752" t="s">
        <v>307</v>
      </c>
      <c r="C8848" s="91" t="s">
        <v>535</v>
      </c>
      <c r="D8848" s="250" t="s">
        <v>32050</v>
      </c>
      <c r="E8848" s="91"/>
      <c r="F8848" s="91" t="s">
        <v>32051</v>
      </c>
      <c r="G8848" s="91"/>
    </row>
    <row r="8849">
      <c r="A8849" s="751" t="s">
        <v>306</v>
      </c>
      <c r="B8849" s="752" t="s">
        <v>307</v>
      </c>
      <c r="C8849" s="91" t="s">
        <v>535</v>
      </c>
      <c r="D8849" s="250" t="s">
        <v>31858</v>
      </c>
      <c r="E8849" s="91"/>
      <c r="F8849" s="155" t="s">
        <v>16052</v>
      </c>
      <c r="G8849" s="91"/>
    </row>
    <row r="8850">
      <c r="A8850" s="751" t="s">
        <v>306</v>
      </c>
      <c r="B8850" s="752" t="s">
        <v>307</v>
      </c>
      <c r="C8850" s="91" t="s">
        <v>535</v>
      </c>
      <c r="D8850" s="250" t="s">
        <v>31795</v>
      </c>
      <c r="E8850" s="91"/>
      <c r="F8850" s="91" t="s">
        <v>32052</v>
      </c>
      <c r="G8850" s="91"/>
    </row>
    <row r="8851">
      <c r="A8851" s="751" t="s">
        <v>306</v>
      </c>
      <c r="B8851" s="752" t="s">
        <v>307</v>
      </c>
      <c r="C8851" s="91" t="s">
        <v>535</v>
      </c>
      <c r="D8851" s="250" t="s">
        <v>31798</v>
      </c>
      <c r="E8851" s="91"/>
      <c r="F8851" s="91" t="s">
        <v>32046</v>
      </c>
      <c r="G8851" s="91"/>
    </row>
    <row r="8852">
      <c r="A8852" s="751" t="s">
        <v>306</v>
      </c>
      <c r="B8852" s="752" t="s">
        <v>307</v>
      </c>
      <c r="C8852" s="91" t="s">
        <v>535</v>
      </c>
      <c r="D8852" s="250" t="s">
        <v>785</v>
      </c>
      <c r="E8852" s="91"/>
      <c r="F8852" s="155" t="s">
        <v>16052</v>
      </c>
      <c r="G8852" s="91"/>
    </row>
    <row r="8853">
      <c r="A8853" s="751" t="s">
        <v>306</v>
      </c>
      <c r="B8853" s="752" t="s">
        <v>307</v>
      </c>
      <c r="C8853" s="91" t="s">
        <v>535</v>
      </c>
      <c r="D8853" s="250" t="s">
        <v>32027</v>
      </c>
      <c r="E8853" s="91"/>
      <c r="F8853" s="91" t="s">
        <v>32052</v>
      </c>
      <c r="G8853" s="91"/>
    </row>
    <row r="8854">
      <c r="A8854" s="751" t="s">
        <v>306</v>
      </c>
      <c r="B8854" s="752" t="s">
        <v>307</v>
      </c>
      <c r="C8854" s="91" t="s">
        <v>535</v>
      </c>
      <c r="D8854" s="250" t="s">
        <v>31805</v>
      </c>
      <c r="E8854" s="91"/>
      <c r="F8854" s="91" t="s">
        <v>32053</v>
      </c>
      <c r="G8854" s="91"/>
    </row>
    <row r="8855">
      <c r="A8855" s="751" t="s">
        <v>306</v>
      </c>
      <c r="B8855" s="752" t="s">
        <v>307</v>
      </c>
      <c r="C8855" s="91" t="s">
        <v>535</v>
      </c>
      <c r="D8855" s="250" t="s">
        <v>32054</v>
      </c>
      <c r="E8855" s="91"/>
      <c r="F8855" s="91" t="s">
        <v>32053</v>
      </c>
      <c r="G8855" s="91"/>
    </row>
    <row r="8856">
      <c r="A8856" s="751" t="s">
        <v>306</v>
      </c>
      <c r="B8856" s="752" t="s">
        <v>31889</v>
      </c>
      <c r="C8856" s="91" t="s">
        <v>31890</v>
      </c>
      <c r="D8856" s="250" t="s">
        <v>7692</v>
      </c>
      <c r="E8856" s="91"/>
      <c r="F8856" s="91" t="s">
        <v>32046</v>
      </c>
      <c r="G8856" s="91"/>
    </row>
    <row r="8857">
      <c r="A8857" s="751" t="s">
        <v>306</v>
      </c>
      <c r="B8857" s="752" t="s">
        <v>31889</v>
      </c>
      <c r="C8857" s="91" t="s">
        <v>31890</v>
      </c>
      <c r="D8857" s="250" t="s">
        <v>31891</v>
      </c>
      <c r="E8857" s="91"/>
      <c r="F8857" s="91" t="s">
        <v>32052</v>
      </c>
      <c r="G8857" s="91"/>
    </row>
    <row r="8858">
      <c r="A8858" s="751" t="s">
        <v>306</v>
      </c>
      <c r="B8858" s="752" t="s">
        <v>31889</v>
      </c>
      <c r="C8858" s="91" t="s">
        <v>31895</v>
      </c>
      <c r="D8858" s="250" t="s">
        <v>31899</v>
      </c>
      <c r="E8858" s="91"/>
      <c r="F8858" s="91" t="s">
        <v>32046</v>
      </c>
      <c r="G8858" s="91"/>
    </row>
    <row r="8859">
      <c r="A8859" s="751" t="s">
        <v>306</v>
      </c>
      <c r="B8859" s="752" t="s">
        <v>31889</v>
      </c>
      <c r="C8859" s="91" t="s">
        <v>31906</v>
      </c>
      <c r="D8859" s="250" t="s">
        <v>31911</v>
      </c>
      <c r="E8859" s="91"/>
      <c r="F8859" s="91" t="s">
        <v>32055</v>
      </c>
      <c r="G8859" s="91"/>
    </row>
    <row r="8860">
      <c r="A8860" s="751" t="s">
        <v>306</v>
      </c>
      <c r="B8860" s="752" t="s">
        <v>31889</v>
      </c>
      <c r="C8860" s="91" t="s">
        <v>31906</v>
      </c>
      <c r="D8860" s="250" t="s">
        <v>31913</v>
      </c>
      <c r="E8860" s="91"/>
      <c r="F8860" s="155" t="s">
        <v>16052</v>
      </c>
      <c r="G8860" s="91"/>
    </row>
    <row r="8861">
      <c r="A8861" s="751" t="s">
        <v>1016</v>
      </c>
      <c r="B8861" s="752" t="s">
        <v>31914</v>
      </c>
      <c r="C8861" s="91" t="s">
        <v>31915</v>
      </c>
      <c r="D8861" s="250" t="s">
        <v>31916</v>
      </c>
      <c r="E8861" s="91"/>
      <c r="F8861" s="91" t="s">
        <v>32056</v>
      </c>
      <c r="G8861" s="91"/>
    </row>
    <row r="8862">
      <c r="A8862" s="751" t="s">
        <v>1016</v>
      </c>
      <c r="B8862" s="752" t="s">
        <v>31914</v>
      </c>
      <c r="C8862" s="91" t="s">
        <v>31915</v>
      </c>
      <c r="D8862" s="250" t="s">
        <v>32040</v>
      </c>
      <c r="E8862" s="91"/>
      <c r="F8862" s="155" t="s">
        <v>16052</v>
      </c>
      <c r="G8862" s="91"/>
    </row>
    <row r="8863">
      <c r="A8863" s="1" t="s">
        <v>32057</v>
      </c>
      <c r="B8863" s="1"/>
      <c r="C8863" s="1"/>
      <c r="D8863" s="1"/>
      <c r="E8863" s="1"/>
      <c r="F8863" s="1"/>
      <c r="G8863" s="1"/>
    </row>
    <row r="8864">
      <c r="A8864" s="450" t="s">
        <v>32058</v>
      </c>
      <c r="B8864" s="753" t="s">
        <v>32059</v>
      </c>
      <c r="C8864" s="162" t="s">
        <v>32060</v>
      </c>
      <c r="D8864" s="154" t="s">
        <v>32061</v>
      </c>
      <c r="E8864" s="91"/>
      <c r="F8864" s="91" t="s">
        <v>32062</v>
      </c>
      <c r="G8864" s="91"/>
    </row>
    <row r="8865">
      <c r="A8865" s="450" t="s">
        <v>32058</v>
      </c>
      <c r="B8865" s="753" t="s">
        <v>32059</v>
      </c>
      <c r="C8865" s="162" t="s">
        <v>32063</v>
      </c>
      <c r="D8865" s="154" t="s">
        <v>32064</v>
      </c>
      <c r="E8865" s="91"/>
      <c r="F8865" s="91" t="s">
        <v>32065</v>
      </c>
      <c r="G8865" s="91"/>
    </row>
    <row r="8866">
      <c r="A8866" s="450" t="s">
        <v>32058</v>
      </c>
      <c r="B8866" s="753" t="s">
        <v>32059</v>
      </c>
      <c r="C8866" s="154" t="s">
        <v>32066</v>
      </c>
      <c r="D8866" s="154" t="s">
        <v>32067</v>
      </c>
      <c r="E8866" s="91"/>
      <c r="F8866" s="91" t="s">
        <v>32068</v>
      </c>
      <c r="G8866" s="91"/>
    </row>
    <row r="8867">
      <c r="A8867" s="450" t="s">
        <v>32058</v>
      </c>
      <c r="B8867" s="753" t="s">
        <v>32059</v>
      </c>
      <c r="C8867" s="154" t="s">
        <v>32069</v>
      </c>
      <c r="D8867" s="154" t="s">
        <v>32070</v>
      </c>
      <c r="E8867" s="91"/>
      <c r="F8867" s="91" t="s">
        <v>32068</v>
      </c>
      <c r="G8867" s="91"/>
    </row>
    <row r="8868">
      <c r="A8868" s="450" t="s">
        <v>306</v>
      </c>
      <c r="B8868" s="312" t="s">
        <v>307</v>
      </c>
      <c r="C8868" s="91" t="s">
        <v>535</v>
      </c>
      <c r="D8868" s="250" t="s">
        <v>31773</v>
      </c>
      <c r="E8868" s="91"/>
      <c r="F8868" s="91" t="s">
        <v>32071</v>
      </c>
      <c r="G8868" s="91"/>
    </row>
    <row r="8869">
      <c r="A8869" s="450" t="s">
        <v>306</v>
      </c>
      <c r="B8869" s="312" t="s">
        <v>307</v>
      </c>
      <c r="C8869" s="91" t="s">
        <v>535</v>
      </c>
      <c r="D8869" s="250" t="s">
        <v>31854</v>
      </c>
      <c r="E8869" s="91"/>
      <c r="F8869" s="91" t="s">
        <v>32072</v>
      </c>
      <c r="G8869" s="91"/>
    </row>
    <row r="8870">
      <c r="A8870" s="450" t="s">
        <v>306</v>
      </c>
      <c r="B8870" s="312" t="s">
        <v>307</v>
      </c>
      <c r="C8870" s="91" t="s">
        <v>535</v>
      </c>
      <c r="D8870" s="250" t="s">
        <v>32073</v>
      </c>
      <c r="E8870" s="91"/>
      <c r="F8870" s="91" t="s">
        <v>32074</v>
      </c>
      <c r="G8870" s="91"/>
    </row>
    <row r="8871">
      <c r="A8871" s="450" t="s">
        <v>306</v>
      </c>
      <c r="B8871" s="312" t="s">
        <v>307</v>
      </c>
      <c r="C8871" s="91" t="s">
        <v>535</v>
      </c>
      <c r="D8871" s="250" t="s">
        <v>31775</v>
      </c>
      <c r="E8871" s="91"/>
      <c r="F8871" s="91" t="s">
        <v>32075</v>
      </c>
      <c r="G8871" s="91"/>
    </row>
    <row r="8872">
      <c r="A8872" s="450" t="s">
        <v>306</v>
      </c>
      <c r="B8872" s="312" t="s">
        <v>307</v>
      </c>
      <c r="C8872" s="91" t="s">
        <v>535</v>
      </c>
      <c r="D8872" s="250" t="s">
        <v>31777</v>
      </c>
      <c r="E8872" s="91"/>
      <c r="F8872" s="155" t="s">
        <v>16052</v>
      </c>
      <c r="G8872" s="91"/>
    </row>
    <row r="8873">
      <c r="A8873" s="450" t="s">
        <v>306</v>
      </c>
      <c r="B8873" s="312" t="s">
        <v>307</v>
      </c>
      <c r="C8873" s="91" t="s">
        <v>535</v>
      </c>
      <c r="D8873" s="250" t="s">
        <v>31779</v>
      </c>
      <c r="E8873" s="91"/>
      <c r="F8873" s="91" t="s">
        <v>32076</v>
      </c>
      <c r="G8873" s="91"/>
    </row>
    <row r="8874">
      <c r="A8874" s="450" t="s">
        <v>306</v>
      </c>
      <c r="B8874" s="312" t="s">
        <v>307</v>
      </c>
      <c r="C8874" s="91" t="s">
        <v>535</v>
      </c>
      <c r="D8874" s="250" t="s">
        <v>31780</v>
      </c>
      <c r="E8874" s="91"/>
      <c r="F8874" s="91" t="s">
        <v>32077</v>
      </c>
      <c r="G8874" s="91"/>
    </row>
    <row r="8875">
      <c r="A8875" s="450" t="s">
        <v>306</v>
      </c>
      <c r="B8875" s="312" t="s">
        <v>307</v>
      </c>
      <c r="C8875" s="91" t="s">
        <v>535</v>
      </c>
      <c r="D8875" s="250" t="s">
        <v>31783</v>
      </c>
      <c r="E8875" s="91"/>
      <c r="F8875" s="91" t="s">
        <v>32078</v>
      </c>
      <c r="G8875" s="91"/>
    </row>
    <row r="8876">
      <c r="A8876" s="450" t="s">
        <v>306</v>
      </c>
      <c r="B8876" s="312" t="s">
        <v>307</v>
      </c>
      <c r="C8876" s="91" t="s">
        <v>535</v>
      </c>
      <c r="D8876" s="250" t="s">
        <v>32079</v>
      </c>
      <c r="E8876" s="91"/>
      <c r="F8876" s="91" t="s">
        <v>32080</v>
      </c>
      <c r="G8876" s="91"/>
    </row>
    <row r="8877">
      <c r="A8877" s="450" t="s">
        <v>306</v>
      </c>
      <c r="B8877" s="312" t="s">
        <v>307</v>
      </c>
      <c r="C8877" s="91" t="s">
        <v>535</v>
      </c>
      <c r="D8877" s="250" t="s">
        <v>31858</v>
      </c>
      <c r="E8877" s="91"/>
      <c r="F8877" s="91" t="s">
        <v>32081</v>
      </c>
      <c r="G8877" s="91"/>
    </row>
    <row r="8878">
      <c r="A8878" s="450" t="s">
        <v>306</v>
      </c>
      <c r="B8878" s="312" t="s">
        <v>307</v>
      </c>
      <c r="C8878" s="91" t="s">
        <v>535</v>
      </c>
      <c r="D8878" s="250" t="s">
        <v>31795</v>
      </c>
      <c r="E8878" s="91"/>
      <c r="F8878" s="91" t="s">
        <v>32074</v>
      </c>
      <c r="G8878" s="91"/>
    </row>
    <row r="8879">
      <c r="A8879" s="450" t="s">
        <v>306</v>
      </c>
      <c r="B8879" s="312" t="s">
        <v>307</v>
      </c>
      <c r="C8879" s="91" t="s">
        <v>535</v>
      </c>
      <c r="D8879" s="250" t="s">
        <v>31798</v>
      </c>
      <c r="E8879" s="91"/>
      <c r="F8879" s="155" t="s">
        <v>16052</v>
      </c>
      <c r="G8879" s="91"/>
    </row>
    <row r="8880">
      <c r="A8880" s="450" t="s">
        <v>306</v>
      </c>
      <c r="B8880" s="312" t="s">
        <v>307</v>
      </c>
      <c r="C8880" s="91" t="s">
        <v>535</v>
      </c>
      <c r="D8880" s="250" t="s">
        <v>31871</v>
      </c>
      <c r="E8880" s="91"/>
      <c r="F8880" s="91" t="s">
        <v>32082</v>
      </c>
      <c r="G8880" s="91"/>
    </row>
    <row r="8881">
      <c r="A8881" s="450" t="s">
        <v>306</v>
      </c>
      <c r="B8881" s="312" t="s">
        <v>307</v>
      </c>
      <c r="C8881" s="91" t="s">
        <v>535</v>
      </c>
      <c r="D8881" s="250" t="s">
        <v>31801</v>
      </c>
      <c r="E8881" s="91"/>
      <c r="F8881" s="91" t="s">
        <v>32076</v>
      </c>
      <c r="G8881" s="91"/>
    </row>
    <row r="8882">
      <c r="A8882" s="450" t="s">
        <v>306</v>
      </c>
      <c r="B8882" s="312" t="s">
        <v>307</v>
      </c>
      <c r="C8882" s="91" t="s">
        <v>535</v>
      </c>
      <c r="D8882" s="250" t="s">
        <v>785</v>
      </c>
      <c r="E8882" s="91"/>
      <c r="F8882" s="155" t="s">
        <v>16052</v>
      </c>
      <c r="G8882" s="91"/>
    </row>
    <row r="8883">
      <c r="A8883" s="450" t="s">
        <v>306</v>
      </c>
      <c r="B8883" s="312" t="s">
        <v>307</v>
      </c>
      <c r="C8883" s="91" t="s">
        <v>535</v>
      </c>
      <c r="D8883" s="250" t="s">
        <v>31805</v>
      </c>
      <c r="E8883" s="91"/>
      <c r="F8883" s="155" t="s">
        <v>16052</v>
      </c>
      <c r="G8883" s="91"/>
    </row>
    <row r="8884">
      <c r="A8884" s="450" t="s">
        <v>306</v>
      </c>
      <c r="B8884" s="312" t="s">
        <v>307</v>
      </c>
      <c r="C8884" s="91" t="s">
        <v>535</v>
      </c>
      <c r="D8884" s="250" t="s">
        <v>31808</v>
      </c>
      <c r="E8884" s="91"/>
      <c r="F8884" s="91" t="s">
        <v>32083</v>
      </c>
      <c r="G8884" s="91"/>
    </row>
    <row r="8885">
      <c r="A8885" s="450" t="s">
        <v>306</v>
      </c>
      <c r="B8885" s="312" t="s">
        <v>307</v>
      </c>
      <c r="C8885" s="91" t="s">
        <v>535</v>
      </c>
      <c r="D8885" s="250" t="s">
        <v>31809</v>
      </c>
      <c r="E8885" s="91"/>
      <c r="F8885" s="91" t="s">
        <v>32074</v>
      </c>
      <c r="G8885" s="91"/>
    </row>
    <row r="8886">
      <c r="A8886" s="450" t="s">
        <v>306</v>
      </c>
      <c r="B8886" s="312" t="s">
        <v>307</v>
      </c>
      <c r="C8886" s="91" t="s">
        <v>535</v>
      </c>
      <c r="D8886" s="250" t="s">
        <v>31811</v>
      </c>
      <c r="E8886" s="91"/>
      <c r="F8886" s="91" t="s">
        <v>32084</v>
      </c>
      <c r="G8886" s="91"/>
    </row>
    <row r="8887">
      <c r="A8887" s="450" t="s">
        <v>306</v>
      </c>
      <c r="B8887" s="312" t="s">
        <v>307</v>
      </c>
      <c r="C8887" s="91" t="s">
        <v>535</v>
      </c>
      <c r="D8887" s="250" t="s">
        <v>31878</v>
      </c>
      <c r="E8887" s="91"/>
      <c r="F8887" s="91" t="s">
        <v>32085</v>
      </c>
      <c r="G8887" s="91"/>
    </row>
    <row r="8888">
      <c r="A8888" s="450" t="s">
        <v>306</v>
      </c>
      <c r="B8888" s="312" t="s">
        <v>307</v>
      </c>
      <c r="C8888" s="91" t="s">
        <v>535</v>
      </c>
      <c r="D8888" s="250" t="s">
        <v>32086</v>
      </c>
      <c r="E8888" s="91"/>
      <c r="F8888" s="91" t="s">
        <v>32065</v>
      </c>
      <c r="G8888" s="91"/>
    </row>
    <row r="8889">
      <c r="A8889" s="450" t="s">
        <v>306</v>
      </c>
      <c r="B8889" s="312" t="s">
        <v>307</v>
      </c>
      <c r="C8889" s="91" t="s">
        <v>535</v>
      </c>
      <c r="D8889" s="250" t="s">
        <v>31882</v>
      </c>
      <c r="E8889" s="91"/>
      <c r="F8889" s="91" t="s">
        <v>32068</v>
      </c>
      <c r="G8889" s="91"/>
    </row>
    <row r="8890">
      <c r="A8890" s="450" t="s">
        <v>306</v>
      </c>
      <c r="B8890" s="312" t="s">
        <v>31889</v>
      </c>
      <c r="C8890" s="91" t="s">
        <v>31890</v>
      </c>
      <c r="D8890" s="250" t="s">
        <v>7692</v>
      </c>
      <c r="E8890" s="91"/>
      <c r="F8890" s="155" t="s">
        <v>16052</v>
      </c>
      <c r="G8890" s="91"/>
    </row>
    <row r="8891">
      <c r="A8891" s="450" t="s">
        <v>306</v>
      </c>
      <c r="B8891" s="312" t="s">
        <v>31889</v>
      </c>
      <c r="C8891" s="91" t="s">
        <v>31890</v>
      </c>
      <c r="D8891" s="250" t="s">
        <v>31891</v>
      </c>
      <c r="E8891" s="91"/>
      <c r="F8891" s="91" t="s">
        <v>32087</v>
      </c>
      <c r="G8891" s="91"/>
    </row>
    <row r="8892">
      <c r="A8892" s="450" t="s">
        <v>306</v>
      </c>
      <c r="B8892" s="312" t="s">
        <v>31889</v>
      </c>
      <c r="C8892" s="91" t="s">
        <v>31890</v>
      </c>
      <c r="D8892" s="250" t="s">
        <v>31987</v>
      </c>
      <c r="E8892" s="91"/>
      <c r="F8892" s="91" t="s">
        <v>32088</v>
      </c>
      <c r="G8892" s="91"/>
    </row>
    <row r="8893">
      <c r="A8893" s="450" t="s">
        <v>306</v>
      </c>
      <c r="B8893" s="312" t="s">
        <v>31889</v>
      </c>
      <c r="C8893" s="91" t="s">
        <v>31895</v>
      </c>
      <c r="D8893" s="250" t="s">
        <v>31990</v>
      </c>
      <c r="E8893" s="91"/>
      <c r="F8893" s="91" t="s">
        <v>32089</v>
      </c>
      <c r="G8893" s="91"/>
    </row>
    <row r="8894">
      <c r="A8894" s="450" t="s">
        <v>306</v>
      </c>
      <c r="B8894" s="312" t="s">
        <v>31889</v>
      </c>
      <c r="C8894" s="91" t="s">
        <v>31895</v>
      </c>
      <c r="D8894" s="250" t="s">
        <v>31899</v>
      </c>
      <c r="E8894" s="91"/>
      <c r="F8894" s="155" t="s">
        <v>16052</v>
      </c>
      <c r="G8894" s="91"/>
    </row>
    <row r="8895">
      <c r="A8895" s="450" t="s">
        <v>306</v>
      </c>
      <c r="B8895" s="312" t="s">
        <v>31889</v>
      </c>
      <c r="C8895" s="91" t="s">
        <v>31906</v>
      </c>
      <c r="D8895" s="250" t="s">
        <v>31911</v>
      </c>
      <c r="E8895" s="91"/>
      <c r="F8895" s="155" t="s">
        <v>16052</v>
      </c>
      <c r="G8895" s="91"/>
    </row>
    <row r="8896">
      <c r="A8896" s="450" t="s">
        <v>306</v>
      </c>
      <c r="B8896" s="312" t="s">
        <v>31889</v>
      </c>
      <c r="C8896" s="91" t="s">
        <v>31906</v>
      </c>
      <c r="D8896" s="250" t="s">
        <v>31913</v>
      </c>
      <c r="E8896" s="91"/>
      <c r="F8896" s="155" t="s">
        <v>16052</v>
      </c>
      <c r="G8896" s="91"/>
    </row>
    <row r="8897">
      <c r="A8897" s="450" t="s">
        <v>1016</v>
      </c>
      <c r="B8897" s="312" t="s">
        <v>31914</v>
      </c>
      <c r="C8897" s="91" t="s">
        <v>31915</v>
      </c>
      <c r="D8897" s="250" t="s">
        <v>31916</v>
      </c>
      <c r="E8897" s="91"/>
      <c r="F8897" s="155" t="s">
        <v>16052</v>
      </c>
      <c r="G8897" s="91"/>
    </row>
    <row r="8898">
      <c r="A8898" s="450" t="s">
        <v>1016</v>
      </c>
      <c r="B8898" s="312" t="s">
        <v>13941</v>
      </c>
      <c r="C8898" s="91" t="s">
        <v>1461</v>
      </c>
      <c r="D8898" s="250" t="s">
        <v>32090</v>
      </c>
      <c r="E8898" s="91"/>
      <c r="F8898" s="155" t="s">
        <v>16052</v>
      </c>
      <c r="G8898" s="91"/>
    </row>
    <row r="8899">
      <c r="A8899" s="450" t="s">
        <v>1016</v>
      </c>
      <c r="B8899" s="312" t="s">
        <v>13941</v>
      </c>
      <c r="C8899" s="91" t="s">
        <v>1461</v>
      </c>
      <c r="D8899" s="250" t="s">
        <v>31998</v>
      </c>
      <c r="E8899" s="91"/>
      <c r="F8899" s="91" t="s">
        <v>32091</v>
      </c>
      <c r="G8899" s="91"/>
    </row>
    <row r="8900">
      <c r="A8900" s="450" t="s">
        <v>1016</v>
      </c>
      <c r="B8900" s="312" t="s">
        <v>13941</v>
      </c>
      <c r="C8900" s="91" t="s">
        <v>1461</v>
      </c>
      <c r="D8900" s="250" t="s">
        <v>5386</v>
      </c>
      <c r="E8900" s="91"/>
      <c r="F8900" s="155" t="s">
        <v>16052</v>
      </c>
      <c r="G8900" s="91"/>
    </row>
    <row r="8901">
      <c r="A8901" s="450" t="s">
        <v>1016</v>
      </c>
      <c r="B8901" s="312" t="s">
        <v>13941</v>
      </c>
      <c r="C8901" s="91" t="s">
        <v>1461</v>
      </c>
      <c r="D8901" s="250" t="s">
        <v>32092</v>
      </c>
      <c r="E8901" s="91"/>
      <c r="F8901" s="91" t="s">
        <v>32081</v>
      </c>
      <c r="G8901" s="91"/>
    </row>
    <row r="8902">
      <c r="A8902" s="450" t="s">
        <v>1016</v>
      </c>
      <c r="B8902" s="312" t="s">
        <v>13941</v>
      </c>
      <c r="C8902" s="91" t="s">
        <v>1210</v>
      </c>
      <c r="D8902" s="250" t="s">
        <v>32001</v>
      </c>
      <c r="E8902" s="91"/>
      <c r="F8902" s="155" t="s">
        <v>16052</v>
      </c>
      <c r="G8902" s="91"/>
    </row>
    <row r="8903">
      <c r="A8903" s="450" t="s">
        <v>1016</v>
      </c>
      <c r="B8903" s="312" t="s">
        <v>13941</v>
      </c>
      <c r="C8903" s="91" t="s">
        <v>1210</v>
      </c>
      <c r="D8903" s="250" t="s">
        <v>15147</v>
      </c>
      <c r="E8903" s="91"/>
      <c r="F8903" s="91" t="s">
        <v>32072</v>
      </c>
      <c r="G8903" s="91"/>
    </row>
    <row r="8904">
      <c r="A8904" s="450" t="s">
        <v>1016</v>
      </c>
      <c r="B8904" s="312" t="s">
        <v>32002</v>
      </c>
      <c r="C8904" s="91"/>
      <c r="D8904" s="250" t="s">
        <v>32005</v>
      </c>
      <c r="E8904" s="91"/>
      <c r="F8904" s="91" t="s">
        <v>32093</v>
      </c>
      <c r="G8904" s="91"/>
    </row>
    <row r="8905">
      <c r="A8905" s="1" t="s">
        <v>32094</v>
      </c>
    </row>
    <row r="8906">
      <c r="A8906" s="754" t="s">
        <v>306</v>
      </c>
      <c r="B8906" s="755" t="s">
        <v>307</v>
      </c>
      <c r="C8906" s="91" t="s">
        <v>308</v>
      </c>
      <c r="D8906" s="43" t="s">
        <v>32095</v>
      </c>
      <c r="E8906" s="138"/>
      <c r="F8906" s="91" t="s">
        <v>32096</v>
      </c>
      <c r="G8906" s="91"/>
    </row>
    <row r="8907">
      <c r="A8907" s="754" t="s">
        <v>306</v>
      </c>
      <c r="B8907" s="755" t="s">
        <v>307</v>
      </c>
      <c r="C8907" s="91" t="s">
        <v>535</v>
      </c>
      <c r="D8907" s="43" t="s">
        <v>31775</v>
      </c>
      <c r="E8907" s="138"/>
      <c r="F8907" s="91" t="s">
        <v>32097</v>
      </c>
      <c r="G8907" s="91"/>
    </row>
    <row r="8908">
      <c r="A8908" s="754" t="s">
        <v>306</v>
      </c>
      <c r="B8908" s="755" t="s">
        <v>307</v>
      </c>
      <c r="C8908" s="91" t="s">
        <v>535</v>
      </c>
      <c r="D8908" s="43" t="s">
        <v>31858</v>
      </c>
      <c r="E8908" s="138"/>
      <c r="F8908" s="91" t="s">
        <v>32098</v>
      </c>
      <c r="G8908" s="91"/>
    </row>
    <row r="8909">
      <c r="A8909" s="754" t="s">
        <v>306</v>
      </c>
      <c r="B8909" s="755" t="s">
        <v>307</v>
      </c>
      <c r="C8909" s="91" t="s">
        <v>535</v>
      </c>
      <c r="D8909" s="43" t="s">
        <v>32099</v>
      </c>
      <c r="E8909" s="138"/>
      <c r="F8909" s="91" t="s">
        <v>32100</v>
      </c>
      <c r="G8909" s="91"/>
    </row>
    <row r="8910">
      <c r="A8910" s="754" t="s">
        <v>306</v>
      </c>
      <c r="B8910" s="755" t="s">
        <v>307</v>
      </c>
      <c r="C8910" s="91" t="s">
        <v>535</v>
      </c>
      <c r="D8910" s="43" t="s">
        <v>31798</v>
      </c>
      <c r="E8910" s="138"/>
      <c r="F8910" s="91" t="s">
        <v>32101</v>
      </c>
      <c r="G8910" s="91"/>
    </row>
    <row r="8911">
      <c r="A8911" s="754" t="s">
        <v>306</v>
      </c>
      <c r="B8911" s="755" t="s">
        <v>307</v>
      </c>
      <c r="C8911" s="91" t="s">
        <v>535</v>
      </c>
      <c r="D8911" s="43" t="s">
        <v>31871</v>
      </c>
      <c r="E8911" s="138"/>
      <c r="F8911" s="91" t="s">
        <v>32097</v>
      </c>
      <c r="G8911" s="91"/>
    </row>
    <row r="8912">
      <c r="A8912" s="754" t="s">
        <v>306</v>
      </c>
      <c r="B8912" s="755" t="s">
        <v>307</v>
      </c>
      <c r="C8912" s="91" t="s">
        <v>535</v>
      </c>
      <c r="D8912" s="43" t="s">
        <v>31801</v>
      </c>
      <c r="E8912" s="138"/>
      <c r="F8912" s="91" t="s">
        <v>32096</v>
      </c>
      <c r="G8912" s="91"/>
    </row>
    <row r="8913">
      <c r="A8913" s="754" t="s">
        <v>306</v>
      </c>
      <c r="B8913" s="755" t="s">
        <v>307</v>
      </c>
      <c r="C8913" s="91" t="s">
        <v>535</v>
      </c>
      <c r="D8913" s="43" t="s">
        <v>785</v>
      </c>
      <c r="E8913" s="138"/>
      <c r="F8913" s="91" t="s">
        <v>32096</v>
      </c>
      <c r="G8913" s="91"/>
    </row>
    <row r="8914">
      <c r="A8914" s="754" t="s">
        <v>306</v>
      </c>
      <c r="B8914" s="755" t="s">
        <v>307</v>
      </c>
      <c r="C8914" s="91" t="s">
        <v>535</v>
      </c>
      <c r="D8914" s="250" t="s">
        <v>31811</v>
      </c>
      <c r="E8914" s="138"/>
      <c r="F8914" s="91" t="s">
        <v>32098</v>
      </c>
      <c r="G8914" s="91"/>
    </row>
    <row r="8915">
      <c r="A8915" s="754" t="s">
        <v>306</v>
      </c>
      <c r="B8915" s="755" t="s">
        <v>307</v>
      </c>
      <c r="C8915" s="43" t="s">
        <v>535</v>
      </c>
      <c r="D8915" s="43" t="s">
        <v>31878</v>
      </c>
      <c r="E8915" s="138"/>
      <c r="F8915" s="91" t="s">
        <v>32100</v>
      </c>
      <c r="G8915" s="91"/>
    </row>
    <row r="8916">
      <c r="A8916" s="754" t="s">
        <v>306</v>
      </c>
      <c r="B8916" s="755" t="s">
        <v>31889</v>
      </c>
      <c r="C8916" s="160" t="s">
        <v>31890</v>
      </c>
      <c r="D8916" s="160" t="s">
        <v>31987</v>
      </c>
      <c r="E8916" s="138"/>
      <c r="F8916" s="91" t="s">
        <v>32100</v>
      </c>
      <c r="G8916" s="91"/>
    </row>
    <row r="8917">
      <c r="A8917" s="754" t="s">
        <v>306</v>
      </c>
      <c r="B8917" s="755" t="s">
        <v>31889</v>
      </c>
      <c r="C8917" s="43" t="s">
        <v>31906</v>
      </c>
      <c r="D8917" s="43" t="s">
        <v>31911</v>
      </c>
      <c r="E8917" s="138"/>
      <c r="F8917" s="155" t="s">
        <v>16052</v>
      </c>
      <c r="G8917" s="91"/>
    </row>
    <row r="8918">
      <c r="A8918" s="754" t="s">
        <v>306</v>
      </c>
      <c r="B8918" s="755" t="s">
        <v>31889</v>
      </c>
      <c r="C8918" s="43" t="s">
        <v>31906</v>
      </c>
      <c r="D8918" s="43" t="s">
        <v>31913</v>
      </c>
      <c r="E8918" s="138"/>
      <c r="F8918" s="155" t="s">
        <v>16052</v>
      </c>
      <c r="G8918" s="91"/>
    </row>
    <row r="8919">
      <c r="A8919" s="754" t="s">
        <v>1016</v>
      </c>
      <c r="B8919" s="755" t="s">
        <v>31914</v>
      </c>
      <c r="C8919" s="43" t="s">
        <v>31915</v>
      </c>
      <c r="D8919" s="43" t="s">
        <v>32102</v>
      </c>
      <c r="E8919" s="138"/>
      <c r="F8919" s="155" t="s">
        <v>16052</v>
      </c>
      <c r="G8919" s="91"/>
    </row>
    <row r="8920">
      <c r="A8920" s="754" t="s">
        <v>1016</v>
      </c>
      <c r="B8920" s="756" t="s">
        <v>13941</v>
      </c>
      <c r="C8920" s="43" t="s">
        <v>1461</v>
      </c>
      <c r="D8920" s="43" t="s">
        <v>31998</v>
      </c>
      <c r="E8920" s="138"/>
      <c r="F8920" s="91" t="s">
        <v>32096</v>
      </c>
      <c r="G8920" s="91"/>
    </row>
    <row r="8921">
      <c r="A8921" s="754" t="s">
        <v>1016</v>
      </c>
      <c r="B8921" s="755" t="s">
        <v>13941</v>
      </c>
      <c r="C8921" s="43" t="s">
        <v>1210</v>
      </c>
      <c r="D8921" s="43" t="s">
        <v>32001</v>
      </c>
      <c r="E8921" s="138"/>
      <c r="F8921" s="91" t="s">
        <v>32096</v>
      </c>
      <c r="G8921" s="91"/>
    </row>
    <row r="8922">
      <c r="A8922" s="754" t="s">
        <v>1016</v>
      </c>
      <c r="B8922" s="755" t="s">
        <v>13941</v>
      </c>
      <c r="C8922" s="43" t="s">
        <v>1210</v>
      </c>
      <c r="D8922" s="43" t="s">
        <v>32103</v>
      </c>
      <c r="E8922" s="138"/>
      <c r="F8922" s="91" t="s">
        <v>32104</v>
      </c>
      <c r="G8922" s="91"/>
    </row>
    <row r="8923">
      <c r="A8923" s="60" t="s">
        <v>366</v>
      </c>
    </row>
    <row r="8924">
      <c r="A8924" s="754" t="s">
        <v>326</v>
      </c>
      <c r="B8924" s="755" t="s">
        <v>32105</v>
      </c>
      <c r="C8924" s="138"/>
      <c r="D8924" s="138"/>
      <c r="E8924" s="138"/>
      <c r="F8924" s="91" t="s">
        <v>32106</v>
      </c>
      <c r="G8924" s="91"/>
    </row>
    <row r="8925">
      <c r="A8925" s="754" t="s">
        <v>306</v>
      </c>
      <c r="B8925" s="755" t="s">
        <v>31935</v>
      </c>
      <c r="C8925" s="138"/>
      <c r="D8925" s="138"/>
      <c r="E8925" s="138"/>
      <c r="F8925" s="91" t="s">
        <v>32107</v>
      </c>
      <c r="G8925" s="91"/>
    </row>
    <row r="8926">
      <c r="A8926" s="754" t="s">
        <v>248</v>
      </c>
      <c r="B8926" s="755" t="s">
        <v>16996</v>
      </c>
      <c r="C8926" s="138"/>
      <c r="D8926" s="138"/>
      <c r="E8926" s="138"/>
      <c r="F8926" s="91" t="s">
        <v>32107</v>
      </c>
      <c r="G8926" s="91"/>
    </row>
    <row r="8927">
      <c r="A8927" s="754" t="s">
        <v>248</v>
      </c>
      <c r="B8927" s="755" t="s">
        <v>249</v>
      </c>
      <c r="C8927" s="138"/>
      <c r="D8927" s="138"/>
      <c r="E8927" s="138"/>
      <c r="F8927" s="91" t="s">
        <v>32107</v>
      </c>
      <c r="G8927" s="91"/>
    </row>
    <row r="8928">
      <c r="A8928" s="754" t="s">
        <v>248</v>
      </c>
      <c r="B8928" s="755" t="s">
        <v>31938</v>
      </c>
      <c r="C8928" s="138"/>
      <c r="D8928" s="138"/>
      <c r="E8928" s="138"/>
      <c r="F8928" s="91" t="s">
        <v>32107</v>
      </c>
      <c r="G8928" s="91"/>
    </row>
    <row r="8929">
      <c r="A8929" s="1" t="s">
        <v>32108</v>
      </c>
      <c r="B8929" s="1"/>
      <c r="C8929" s="1"/>
      <c r="D8929" s="1"/>
      <c r="E8929" s="1"/>
      <c r="F8929" s="1"/>
      <c r="G8929" s="1"/>
    </row>
    <row r="8930">
      <c r="A8930" s="757" t="s">
        <v>32058</v>
      </c>
      <c r="B8930" s="758" t="s">
        <v>32059</v>
      </c>
      <c r="C8930" s="154" t="s">
        <v>32109</v>
      </c>
      <c r="D8930" s="154" t="s">
        <v>32110</v>
      </c>
      <c r="E8930" s="91"/>
      <c r="F8930" s="43" t="s">
        <v>32111</v>
      </c>
      <c r="G8930" s="138"/>
    </row>
    <row r="8931">
      <c r="A8931" s="757" t="s">
        <v>32058</v>
      </c>
      <c r="B8931" s="758" t="s">
        <v>32059</v>
      </c>
      <c r="C8931" s="91" t="s">
        <v>32063</v>
      </c>
      <c r="D8931" s="250" t="s">
        <v>32112</v>
      </c>
      <c r="E8931" s="91"/>
      <c r="F8931" s="43" t="s">
        <v>32113</v>
      </c>
      <c r="G8931" s="138"/>
    </row>
    <row r="8932">
      <c r="A8932" s="757" t="s">
        <v>306</v>
      </c>
      <c r="B8932" s="759" t="s">
        <v>307</v>
      </c>
      <c r="C8932" s="91" t="s">
        <v>308</v>
      </c>
      <c r="D8932" s="250" t="s">
        <v>31767</v>
      </c>
      <c r="E8932" s="91"/>
      <c r="F8932" s="43" t="s">
        <v>32114</v>
      </c>
      <c r="G8932" s="138"/>
    </row>
    <row r="8933">
      <c r="A8933" s="757" t="s">
        <v>306</v>
      </c>
      <c r="B8933" s="759" t="s">
        <v>307</v>
      </c>
      <c r="C8933" s="91" t="s">
        <v>308</v>
      </c>
      <c r="D8933" s="250" t="s">
        <v>32115</v>
      </c>
      <c r="E8933" s="91"/>
      <c r="F8933" s="43" t="s">
        <v>32111</v>
      </c>
      <c r="G8933" s="138"/>
    </row>
    <row r="8934">
      <c r="A8934" s="757" t="s">
        <v>306</v>
      </c>
      <c r="B8934" s="759" t="s">
        <v>307</v>
      </c>
      <c r="C8934" s="91" t="s">
        <v>535</v>
      </c>
      <c r="D8934" s="250" t="s">
        <v>31771</v>
      </c>
      <c r="E8934" s="91"/>
      <c r="F8934" s="43" t="s">
        <v>32116</v>
      </c>
      <c r="G8934" s="138"/>
    </row>
    <row r="8935">
      <c r="A8935" s="757" t="s">
        <v>306</v>
      </c>
      <c r="B8935" s="759" t="s">
        <v>307</v>
      </c>
      <c r="C8935" s="91" t="s">
        <v>535</v>
      </c>
      <c r="D8935" s="250" t="s">
        <v>31773</v>
      </c>
      <c r="E8935" s="91"/>
      <c r="F8935" s="43" t="s">
        <v>32117</v>
      </c>
      <c r="G8935" s="138"/>
    </row>
    <row r="8936">
      <c r="A8936" s="757" t="s">
        <v>306</v>
      </c>
      <c r="B8936" s="759" t="s">
        <v>307</v>
      </c>
      <c r="C8936" s="91" t="s">
        <v>535</v>
      </c>
      <c r="D8936" s="250" t="s">
        <v>31775</v>
      </c>
      <c r="E8936" s="91"/>
      <c r="F8936" s="43" t="s">
        <v>32118</v>
      </c>
      <c r="G8936" s="138"/>
    </row>
    <row r="8937">
      <c r="A8937" s="757" t="s">
        <v>306</v>
      </c>
      <c r="B8937" s="759" t="s">
        <v>307</v>
      </c>
      <c r="C8937" s="91" t="s">
        <v>535</v>
      </c>
      <c r="D8937" s="250" t="s">
        <v>31777</v>
      </c>
      <c r="E8937" s="91"/>
      <c r="F8937" s="43" t="s">
        <v>32119</v>
      </c>
      <c r="G8937" s="138"/>
    </row>
    <row r="8938">
      <c r="A8938" s="757" t="s">
        <v>306</v>
      </c>
      <c r="B8938" s="759" t="s">
        <v>307</v>
      </c>
      <c r="C8938" s="91" t="s">
        <v>535</v>
      </c>
      <c r="D8938" s="250" t="s">
        <v>31779</v>
      </c>
      <c r="E8938" s="91"/>
      <c r="F8938" s="43" t="s">
        <v>32120</v>
      </c>
      <c r="G8938" s="138"/>
    </row>
    <row r="8939">
      <c r="A8939" s="757" t="s">
        <v>306</v>
      </c>
      <c r="B8939" s="759" t="s">
        <v>307</v>
      </c>
      <c r="C8939" s="91" t="s">
        <v>535</v>
      </c>
      <c r="D8939" s="250" t="s">
        <v>31783</v>
      </c>
      <c r="E8939" s="91"/>
      <c r="F8939" s="43" t="s">
        <v>32121</v>
      </c>
      <c r="G8939" s="138"/>
    </row>
    <row r="8940">
      <c r="A8940" s="757" t="s">
        <v>306</v>
      </c>
      <c r="B8940" s="759" t="s">
        <v>307</v>
      </c>
      <c r="C8940" s="91" t="s">
        <v>535</v>
      </c>
      <c r="D8940" s="250" t="s">
        <v>32079</v>
      </c>
      <c r="E8940" s="91"/>
      <c r="F8940" s="43" t="s">
        <v>32122</v>
      </c>
      <c r="G8940" s="138"/>
    </row>
    <row r="8941">
      <c r="A8941" s="757" t="s">
        <v>306</v>
      </c>
      <c r="B8941" s="759" t="s">
        <v>307</v>
      </c>
      <c r="C8941" s="91" t="s">
        <v>535</v>
      </c>
      <c r="D8941" s="250" t="s">
        <v>31921</v>
      </c>
      <c r="E8941" s="91"/>
      <c r="F8941" s="43" t="s">
        <v>32123</v>
      </c>
      <c r="G8941" s="138"/>
    </row>
    <row r="8942">
      <c r="A8942" s="757" t="s">
        <v>306</v>
      </c>
      <c r="B8942" s="759" t="s">
        <v>307</v>
      </c>
      <c r="C8942" s="91" t="s">
        <v>535</v>
      </c>
      <c r="D8942" s="250" t="s">
        <v>31858</v>
      </c>
      <c r="E8942" s="91"/>
      <c r="F8942" s="43" t="s">
        <v>32124</v>
      </c>
      <c r="G8942" s="138"/>
    </row>
    <row r="8943">
      <c r="A8943" s="757" t="s">
        <v>306</v>
      </c>
      <c r="B8943" s="759" t="s">
        <v>307</v>
      </c>
      <c r="C8943" s="91" t="s">
        <v>535</v>
      </c>
      <c r="D8943" s="250" t="s">
        <v>31797</v>
      </c>
      <c r="E8943" s="91"/>
      <c r="F8943" s="43" t="s">
        <v>32122</v>
      </c>
      <c r="G8943" s="138"/>
    </row>
    <row r="8944">
      <c r="A8944" s="757" t="s">
        <v>306</v>
      </c>
      <c r="B8944" s="759" t="s">
        <v>307</v>
      </c>
      <c r="C8944" s="91" t="s">
        <v>535</v>
      </c>
      <c r="D8944" s="250" t="s">
        <v>32023</v>
      </c>
      <c r="E8944" s="91"/>
      <c r="F8944" s="43" t="s">
        <v>32125</v>
      </c>
      <c r="G8944" s="138"/>
    </row>
    <row r="8945">
      <c r="A8945" s="757" t="s">
        <v>306</v>
      </c>
      <c r="B8945" s="759" t="s">
        <v>307</v>
      </c>
      <c r="C8945" s="91" t="s">
        <v>535</v>
      </c>
      <c r="D8945" s="250" t="s">
        <v>31798</v>
      </c>
      <c r="E8945" s="91"/>
      <c r="F8945" s="661" t="s">
        <v>16052</v>
      </c>
      <c r="G8945" s="138"/>
    </row>
    <row r="8946">
      <c r="A8946" s="757" t="s">
        <v>306</v>
      </c>
      <c r="B8946" s="759" t="s">
        <v>307</v>
      </c>
      <c r="C8946" s="91" t="s">
        <v>535</v>
      </c>
      <c r="D8946" s="250" t="s">
        <v>31871</v>
      </c>
      <c r="E8946" s="91"/>
      <c r="F8946" s="43" t="s">
        <v>32114</v>
      </c>
      <c r="G8946" s="138"/>
    </row>
    <row r="8947">
      <c r="A8947" s="757" t="s">
        <v>306</v>
      </c>
      <c r="B8947" s="759" t="s">
        <v>307</v>
      </c>
      <c r="C8947" s="91" t="s">
        <v>535</v>
      </c>
      <c r="D8947" s="250" t="s">
        <v>31801</v>
      </c>
      <c r="E8947" s="91"/>
      <c r="F8947" s="760" t="s">
        <v>16052</v>
      </c>
      <c r="G8947" s="138"/>
    </row>
    <row r="8948">
      <c r="A8948" s="757" t="s">
        <v>306</v>
      </c>
      <c r="B8948" s="759" t="s">
        <v>307</v>
      </c>
      <c r="C8948" s="91" t="s">
        <v>535</v>
      </c>
      <c r="D8948" s="250" t="s">
        <v>785</v>
      </c>
      <c r="E8948" s="91"/>
      <c r="F8948" s="760" t="s">
        <v>16052</v>
      </c>
      <c r="G8948" s="138"/>
    </row>
    <row r="8949">
      <c r="A8949" s="757" t="s">
        <v>306</v>
      </c>
      <c r="B8949" s="759" t="s">
        <v>307</v>
      </c>
      <c r="C8949" s="91" t="s">
        <v>535</v>
      </c>
      <c r="D8949" s="250" t="s">
        <v>32126</v>
      </c>
      <c r="E8949" s="91"/>
      <c r="F8949" s="160" t="s">
        <v>32127</v>
      </c>
      <c r="G8949" s="138"/>
    </row>
    <row r="8950">
      <c r="A8950" s="757" t="s">
        <v>306</v>
      </c>
      <c r="B8950" s="759" t="s">
        <v>307</v>
      </c>
      <c r="C8950" s="91" t="s">
        <v>535</v>
      </c>
      <c r="D8950" s="250" t="s">
        <v>31872</v>
      </c>
      <c r="E8950" s="91"/>
      <c r="F8950" s="43" t="s">
        <v>32113</v>
      </c>
      <c r="G8950" s="138"/>
    </row>
    <row r="8951">
      <c r="A8951" s="757" t="s">
        <v>306</v>
      </c>
      <c r="B8951" s="759" t="s">
        <v>307</v>
      </c>
      <c r="C8951" s="91" t="s">
        <v>535</v>
      </c>
      <c r="D8951" s="250" t="s">
        <v>32128</v>
      </c>
      <c r="E8951" s="91"/>
      <c r="F8951" s="43" t="s">
        <v>32129</v>
      </c>
      <c r="G8951" s="138"/>
    </row>
    <row r="8952">
      <c r="A8952" s="757" t="s">
        <v>306</v>
      </c>
      <c r="B8952" s="759" t="s">
        <v>307</v>
      </c>
      <c r="C8952" s="91" t="s">
        <v>535</v>
      </c>
      <c r="D8952" s="250" t="s">
        <v>31805</v>
      </c>
      <c r="E8952" s="91"/>
      <c r="F8952" s="661" t="s">
        <v>16052</v>
      </c>
      <c r="G8952" s="138"/>
    </row>
    <row r="8953">
      <c r="A8953" s="757" t="s">
        <v>306</v>
      </c>
      <c r="B8953" s="759" t="s">
        <v>307</v>
      </c>
      <c r="C8953" s="91" t="s">
        <v>535</v>
      </c>
      <c r="D8953" s="250" t="s">
        <v>32054</v>
      </c>
      <c r="E8953" s="91"/>
      <c r="F8953" s="43" t="s">
        <v>32130</v>
      </c>
      <c r="G8953" s="138"/>
    </row>
    <row r="8954">
      <c r="A8954" s="757" t="s">
        <v>306</v>
      </c>
      <c r="B8954" s="759" t="s">
        <v>307</v>
      </c>
      <c r="C8954" s="91" t="s">
        <v>535</v>
      </c>
      <c r="D8954" s="250" t="s">
        <v>31809</v>
      </c>
      <c r="E8954" s="91"/>
      <c r="F8954" s="43" t="s">
        <v>32131</v>
      </c>
      <c r="G8954" s="138"/>
    </row>
    <row r="8955">
      <c r="A8955" s="757" t="s">
        <v>306</v>
      </c>
      <c r="B8955" s="759" t="s">
        <v>307</v>
      </c>
      <c r="C8955" s="91" t="s">
        <v>535</v>
      </c>
      <c r="D8955" s="250" t="s">
        <v>31811</v>
      </c>
      <c r="E8955" s="91"/>
      <c r="F8955" s="661" t="s">
        <v>16052</v>
      </c>
      <c r="G8955" s="138"/>
    </row>
    <row r="8956">
      <c r="A8956" s="757" t="s">
        <v>306</v>
      </c>
      <c r="B8956" s="759" t="s">
        <v>307</v>
      </c>
      <c r="C8956" s="91" t="s">
        <v>535</v>
      </c>
      <c r="D8956" s="250" t="s">
        <v>31878</v>
      </c>
      <c r="E8956" s="91"/>
      <c r="F8956" s="661" t="s">
        <v>16052</v>
      </c>
      <c r="G8956" s="138"/>
    </row>
    <row r="8957">
      <c r="A8957" s="757" t="s">
        <v>306</v>
      </c>
      <c r="B8957" s="759" t="s">
        <v>307</v>
      </c>
      <c r="C8957" s="91" t="s">
        <v>535</v>
      </c>
      <c r="D8957" s="250" t="s">
        <v>31812</v>
      </c>
      <c r="E8957" s="91"/>
      <c r="F8957" s="43" t="s">
        <v>32132</v>
      </c>
      <c r="G8957" s="138"/>
    </row>
    <row r="8958">
      <c r="A8958" s="757" t="s">
        <v>306</v>
      </c>
      <c r="B8958" s="759" t="s">
        <v>307</v>
      </c>
      <c r="C8958" s="91" t="s">
        <v>535</v>
      </c>
      <c r="D8958" s="250" t="s">
        <v>32133</v>
      </c>
      <c r="E8958" s="91"/>
      <c r="F8958" s="43" t="s">
        <v>32134</v>
      </c>
      <c r="G8958" s="138"/>
    </row>
    <row r="8959">
      <c r="A8959" s="757" t="s">
        <v>306</v>
      </c>
      <c r="B8959" s="759" t="s">
        <v>307</v>
      </c>
      <c r="C8959" s="91" t="s">
        <v>535</v>
      </c>
      <c r="D8959" s="250" t="s">
        <v>31972</v>
      </c>
      <c r="E8959" s="91"/>
      <c r="F8959" s="43" t="s">
        <v>32122</v>
      </c>
      <c r="G8959" s="138"/>
    </row>
    <row r="8960">
      <c r="A8960" s="757" t="s">
        <v>306</v>
      </c>
      <c r="B8960" s="759" t="s">
        <v>307</v>
      </c>
      <c r="C8960" s="91" t="s">
        <v>343</v>
      </c>
      <c r="D8960" s="250" t="s">
        <v>32135</v>
      </c>
      <c r="E8960" s="91"/>
      <c r="F8960" s="43" t="s">
        <v>32111</v>
      </c>
      <c r="G8960" s="138"/>
    </row>
    <row r="8961">
      <c r="A8961" s="757" t="s">
        <v>306</v>
      </c>
      <c r="B8961" s="759" t="s">
        <v>307</v>
      </c>
      <c r="C8961" s="91" t="s">
        <v>31819</v>
      </c>
      <c r="D8961" s="250" t="s">
        <v>31821</v>
      </c>
      <c r="E8961" s="91"/>
      <c r="F8961" s="43" t="s">
        <v>32136</v>
      </c>
      <c r="G8961" s="138"/>
    </row>
    <row r="8962">
      <c r="A8962" s="757" t="s">
        <v>306</v>
      </c>
      <c r="B8962" s="759" t="s">
        <v>307</v>
      </c>
      <c r="C8962" s="91" t="s">
        <v>31819</v>
      </c>
      <c r="D8962" s="250" t="s">
        <v>32137</v>
      </c>
      <c r="E8962" s="91"/>
      <c r="F8962" s="43" t="s">
        <v>32138</v>
      </c>
      <c r="G8962" s="138"/>
    </row>
    <row r="8963">
      <c r="A8963" s="757" t="s">
        <v>306</v>
      </c>
      <c r="B8963" s="759" t="s">
        <v>31889</v>
      </c>
      <c r="C8963" s="91" t="s">
        <v>31890</v>
      </c>
      <c r="D8963" s="250" t="s">
        <v>7692</v>
      </c>
      <c r="E8963" s="91"/>
      <c r="F8963" s="661" t="s">
        <v>16052</v>
      </c>
      <c r="G8963" s="138"/>
    </row>
    <row r="8964">
      <c r="A8964" s="757" t="s">
        <v>306</v>
      </c>
      <c r="B8964" s="759" t="s">
        <v>31889</v>
      </c>
      <c r="C8964" s="91" t="s">
        <v>31890</v>
      </c>
      <c r="D8964" s="250" t="s">
        <v>31988</v>
      </c>
      <c r="E8964" s="91"/>
      <c r="F8964" s="43" t="s">
        <v>32139</v>
      </c>
      <c r="G8964" s="138"/>
    </row>
    <row r="8965">
      <c r="A8965" s="757" t="s">
        <v>306</v>
      </c>
      <c r="B8965" s="759" t="s">
        <v>31889</v>
      </c>
      <c r="C8965" s="91" t="s">
        <v>31895</v>
      </c>
      <c r="D8965" s="250" t="s">
        <v>32140</v>
      </c>
      <c r="E8965" s="91"/>
      <c r="F8965" s="43" t="s">
        <v>32113</v>
      </c>
      <c r="G8965" s="138"/>
    </row>
    <row r="8966">
      <c r="A8966" s="757" t="s">
        <v>306</v>
      </c>
      <c r="B8966" s="759" t="s">
        <v>31889</v>
      </c>
      <c r="C8966" s="91" t="s">
        <v>31895</v>
      </c>
      <c r="D8966" s="250" t="s">
        <v>31899</v>
      </c>
      <c r="E8966" s="91"/>
      <c r="F8966" s="661" t="s">
        <v>16052</v>
      </c>
      <c r="G8966" s="138"/>
    </row>
    <row r="8967">
      <c r="A8967" s="757" t="s">
        <v>306</v>
      </c>
      <c r="B8967" s="759" t="s">
        <v>31889</v>
      </c>
      <c r="C8967" s="91" t="s">
        <v>31906</v>
      </c>
      <c r="D8967" s="250" t="s">
        <v>31908</v>
      </c>
      <c r="E8967" s="91"/>
      <c r="F8967" s="43" t="s">
        <v>32141</v>
      </c>
      <c r="G8967" s="138"/>
    </row>
    <row r="8968">
      <c r="A8968" s="757" t="s">
        <v>306</v>
      </c>
      <c r="B8968" s="759" t="s">
        <v>31889</v>
      </c>
      <c r="C8968" s="91" t="s">
        <v>31906</v>
      </c>
      <c r="D8968" s="250" t="s">
        <v>31909</v>
      </c>
      <c r="E8968" s="91"/>
      <c r="F8968" s="43" t="s">
        <v>32134</v>
      </c>
      <c r="G8968" s="138"/>
    </row>
    <row r="8969">
      <c r="A8969" s="757" t="s">
        <v>306</v>
      </c>
      <c r="B8969" s="759" t="s">
        <v>31889</v>
      </c>
      <c r="C8969" s="91" t="s">
        <v>31906</v>
      </c>
      <c r="D8969" s="250" t="s">
        <v>31911</v>
      </c>
      <c r="E8969" s="91"/>
      <c r="F8969" s="661" t="s">
        <v>16052</v>
      </c>
      <c r="G8969" s="138"/>
    </row>
    <row r="8970">
      <c r="A8970" s="757" t="s">
        <v>306</v>
      </c>
      <c r="B8970" s="759" t="s">
        <v>31889</v>
      </c>
      <c r="C8970" s="91" t="s">
        <v>31906</v>
      </c>
      <c r="D8970" s="250" t="s">
        <v>31913</v>
      </c>
      <c r="E8970" s="91"/>
      <c r="F8970" s="661" t="s">
        <v>16052</v>
      </c>
      <c r="G8970" s="138"/>
    </row>
    <row r="8971">
      <c r="A8971" s="757" t="s">
        <v>1016</v>
      </c>
      <c r="B8971" s="759" t="s">
        <v>31914</v>
      </c>
      <c r="C8971" s="91" t="s">
        <v>32142</v>
      </c>
      <c r="D8971" s="250" t="s">
        <v>32143</v>
      </c>
      <c r="E8971" s="91"/>
      <c r="F8971" s="43" t="s">
        <v>32144</v>
      </c>
      <c r="G8971" s="138"/>
    </row>
    <row r="8972">
      <c r="A8972" s="757" t="s">
        <v>1016</v>
      </c>
      <c r="B8972" s="759" t="s">
        <v>31914</v>
      </c>
      <c r="C8972" s="91" t="s">
        <v>31915</v>
      </c>
      <c r="D8972" s="250" t="s">
        <v>31916</v>
      </c>
      <c r="E8972" s="91"/>
      <c r="F8972" s="661" t="s">
        <v>16052</v>
      </c>
      <c r="G8972" s="138"/>
    </row>
    <row r="8973">
      <c r="A8973" s="757" t="s">
        <v>1016</v>
      </c>
      <c r="B8973" s="759" t="s">
        <v>31914</v>
      </c>
      <c r="C8973" s="91" t="s">
        <v>31915</v>
      </c>
      <c r="D8973" s="250" t="s">
        <v>32102</v>
      </c>
      <c r="E8973" s="91"/>
      <c r="F8973" s="43" t="s">
        <v>32145</v>
      </c>
      <c r="G8973" s="138"/>
    </row>
    <row r="8974">
      <c r="A8974" s="757" t="s">
        <v>1016</v>
      </c>
      <c r="B8974" s="759" t="s">
        <v>31914</v>
      </c>
      <c r="C8974" s="91" t="s">
        <v>31915</v>
      </c>
      <c r="D8974" s="250" t="s">
        <v>31994</v>
      </c>
      <c r="E8974" s="91"/>
      <c r="F8974" s="43" t="s">
        <v>32139</v>
      </c>
      <c r="G8974" s="138"/>
    </row>
    <row r="8975">
      <c r="A8975" s="757" t="s">
        <v>1016</v>
      </c>
      <c r="B8975" s="759" t="s">
        <v>31914</v>
      </c>
      <c r="C8975" s="91" t="s">
        <v>31915</v>
      </c>
      <c r="D8975" s="250" t="s">
        <v>31917</v>
      </c>
      <c r="E8975" s="91"/>
      <c r="F8975" s="43" t="s">
        <v>32146</v>
      </c>
      <c r="G8975" s="138"/>
    </row>
    <row r="8976">
      <c r="A8976" s="757" t="s">
        <v>1016</v>
      </c>
      <c r="B8976" s="759" t="s">
        <v>31914</v>
      </c>
      <c r="C8976" s="91" t="s">
        <v>31915</v>
      </c>
      <c r="D8976" s="250" t="s">
        <v>32147</v>
      </c>
      <c r="E8976" s="91"/>
      <c r="F8976" s="43" t="s">
        <v>32148</v>
      </c>
      <c r="G8976" s="138"/>
    </row>
    <row r="8977">
      <c r="A8977" s="757" t="s">
        <v>1016</v>
      </c>
      <c r="B8977" s="759" t="s">
        <v>13941</v>
      </c>
      <c r="C8977" s="91" t="s">
        <v>1461</v>
      </c>
      <c r="D8977" s="250" t="s">
        <v>32090</v>
      </c>
      <c r="E8977" s="91"/>
      <c r="F8977" s="43" t="s">
        <v>32149</v>
      </c>
      <c r="G8977" s="138"/>
    </row>
    <row r="8978">
      <c r="A8978" s="757" t="s">
        <v>1016</v>
      </c>
      <c r="B8978" s="759" t="s">
        <v>13941</v>
      </c>
      <c r="C8978" s="91" t="s">
        <v>1461</v>
      </c>
      <c r="D8978" s="250" t="s">
        <v>31998</v>
      </c>
      <c r="E8978" s="91"/>
      <c r="F8978" s="43" t="s">
        <v>32150</v>
      </c>
      <c r="G8978" s="138"/>
    </row>
    <row r="8979">
      <c r="A8979" s="757" t="s">
        <v>1016</v>
      </c>
      <c r="B8979" s="759" t="s">
        <v>13941</v>
      </c>
      <c r="C8979" s="91" t="s">
        <v>1461</v>
      </c>
      <c r="D8979" s="250" t="s">
        <v>5386</v>
      </c>
      <c r="E8979" s="91"/>
      <c r="F8979" s="43" t="s">
        <v>32151</v>
      </c>
      <c r="G8979" s="138"/>
    </row>
    <row r="8980">
      <c r="A8980" s="757" t="s">
        <v>1016</v>
      </c>
      <c r="B8980" s="759" t="s">
        <v>13941</v>
      </c>
      <c r="C8980" s="91" t="s">
        <v>1461</v>
      </c>
      <c r="D8980" s="250" t="s">
        <v>32092</v>
      </c>
      <c r="E8980" s="91"/>
      <c r="F8980" s="160" t="s">
        <v>32152</v>
      </c>
      <c r="G8980" s="138"/>
    </row>
    <row r="8981">
      <c r="A8981" s="757" t="s">
        <v>1016</v>
      </c>
      <c r="B8981" s="759" t="s">
        <v>13941</v>
      </c>
      <c r="C8981" s="91" t="s">
        <v>1461</v>
      </c>
      <c r="D8981" s="250" t="s">
        <v>32153</v>
      </c>
      <c r="E8981" s="91"/>
      <c r="F8981" s="160" t="s">
        <v>32113</v>
      </c>
      <c r="G8981" s="138"/>
    </row>
    <row r="8982">
      <c r="A8982" s="757" t="s">
        <v>1016</v>
      </c>
      <c r="B8982" s="759" t="s">
        <v>13941</v>
      </c>
      <c r="C8982" s="91" t="s">
        <v>1210</v>
      </c>
      <c r="D8982" s="250" t="s">
        <v>32001</v>
      </c>
      <c r="E8982" s="91"/>
      <c r="F8982" s="160" t="s">
        <v>32154</v>
      </c>
      <c r="G8982" s="138"/>
    </row>
    <row r="8983">
      <c r="A8983" s="757" t="s">
        <v>1016</v>
      </c>
      <c r="B8983" s="759" t="s">
        <v>13941</v>
      </c>
      <c r="C8983" s="91" t="s">
        <v>1210</v>
      </c>
      <c r="D8983" s="250" t="s">
        <v>32103</v>
      </c>
      <c r="E8983" s="91"/>
      <c r="F8983" s="760" t="s">
        <v>16052</v>
      </c>
      <c r="G8983" s="138"/>
    </row>
    <row r="8984">
      <c r="A8984" s="757" t="s">
        <v>1016</v>
      </c>
      <c r="B8984" s="759" t="s">
        <v>13941</v>
      </c>
      <c r="C8984" s="91" t="s">
        <v>1210</v>
      </c>
      <c r="D8984" s="250" t="s">
        <v>15147</v>
      </c>
      <c r="E8984" s="91"/>
      <c r="F8984" s="760" t="s">
        <v>16052</v>
      </c>
      <c r="G8984" s="138"/>
    </row>
    <row r="8985">
      <c r="A8985" s="757" t="s">
        <v>1016</v>
      </c>
      <c r="B8985" s="759" t="s">
        <v>32002</v>
      </c>
      <c r="C8985" s="91"/>
      <c r="D8985" s="250" t="s">
        <v>32155</v>
      </c>
      <c r="E8985" s="91"/>
      <c r="F8985" s="160" t="s">
        <v>32152</v>
      </c>
      <c r="G8985" s="138"/>
    </row>
    <row r="8986">
      <c r="A8986" s="757" t="s">
        <v>1016</v>
      </c>
      <c r="B8986" s="759" t="s">
        <v>32002</v>
      </c>
      <c r="C8986" s="91"/>
      <c r="D8986" s="250" t="s">
        <v>32004</v>
      </c>
      <c r="E8986" s="91"/>
      <c r="F8986" s="160" t="s">
        <v>32125</v>
      </c>
      <c r="G8986" s="138"/>
    </row>
    <row r="8987">
      <c r="A8987" s="757" t="s">
        <v>1016</v>
      </c>
      <c r="B8987" s="759" t="s">
        <v>32002</v>
      </c>
      <c r="C8987" s="91"/>
      <c r="D8987" s="250" t="s">
        <v>32156</v>
      </c>
      <c r="E8987" s="91"/>
      <c r="F8987" s="160" t="s">
        <v>32144</v>
      </c>
      <c r="G8987" s="138"/>
    </row>
    <row r="8988">
      <c r="A8988" s="1" t="s">
        <v>32157</v>
      </c>
      <c r="B8988" s="1"/>
      <c r="C8988" s="1"/>
      <c r="D8988" s="1"/>
      <c r="E8988" s="1"/>
      <c r="F8988" s="1"/>
      <c r="G8988" s="1"/>
    </row>
    <row r="8989">
      <c r="A8989" s="170" t="s">
        <v>306</v>
      </c>
      <c r="B8989" s="187" t="s">
        <v>307</v>
      </c>
      <c r="C8989" s="91" t="s">
        <v>31750</v>
      </c>
      <c r="D8989" s="250" t="s">
        <v>31847</v>
      </c>
      <c r="E8989" s="91" t="s">
        <v>31845</v>
      </c>
      <c r="F8989" s="91" t="s">
        <v>32158</v>
      </c>
      <c r="G8989" s="91"/>
    </row>
    <row r="8990">
      <c r="A8990" s="170" t="s">
        <v>306</v>
      </c>
      <c r="B8990" s="187" t="s">
        <v>307</v>
      </c>
      <c r="C8990" s="91" t="s">
        <v>31750</v>
      </c>
      <c r="D8990" s="250" t="s">
        <v>986</v>
      </c>
      <c r="E8990" s="91" t="s">
        <v>31845</v>
      </c>
      <c r="F8990" s="91" t="s">
        <v>32159</v>
      </c>
      <c r="G8990" s="91"/>
    </row>
    <row r="8991">
      <c r="A8991" s="170" t="s">
        <v>306</v>
      </c>
      <c r="B8991" s="187" t="s">
        <v>307</v>
      </c>
      <c r="C8991" s="91" t="s">
        <v>31750</v>
      </c>
      <c r="D8991" s="250" t="s">
        <v>31941</v>
      </c>
      <c r="E8991" s="91" t="s">
        <v>31845</v>
      </c>
      <c r="F8991" s="91" t="s">
        <v>32160</v>
      </c>
      <c r="G8991" s="91"/>
    </row>
    <row r="8992">
      <c r="A8992" s="170" t="s">
        <v>306</v>
      </c>
      <c r="B8992" s="187" t="s">
        <v>307</v>
      </c>
      <c r="C8992" s="91" t="s">
        <v>31750</v>
      </c>
      <c r="D8992" s="250" t="s">
        <v>32161</v>
      </c>
      <c r="E8992" s="91" t="s">
        <v>31845</v>
      </c>
      <c r="F8992" s="91" t="s">
        <v>32162</v>
      </c>
      <c r="G8992" s="91"/>
    </row>
    <row r="8993">
      <c r="A8993" s="170" t="s">
        <v>306</v>
      </c>
      <c r="B8993" s="187" t="s">
        <v>307</v>
      </c>
      <c r="C8993" s="91" t="s">
        <v>31750</v>
      </c>
      <c r="D8993" s="250" t="s">
        <v>32163</v>
      </c>
      <c r="E8993" s="91"/>
      <c r="F8993" s="91" t="s">
        <v>32160</v>
      </c>
      <c r="G8993" s="91"/>
    </row>
    <row r="8994">
      <c r="A8994" s="170" t="s">
        <v>306</v>
      </c>
      <c r="B8994" s="187" t="s">
        <v>307</v>
      </c>
      <c r="C8994" s="91" t="s">
        <v>308</v>
      </c>
      <c r="D8994" s="250" t="s">
        <v>31767</v>
      </c>
      <c r="E8994" s="91"/>
      <c r="F8994" s="91" t="s">
        <v>32164</v>
      </c>
      <c r="G8994" s="91"/>
    </row>
    <row r="8995">
      <c r="A8995" s="170" t="s">
        <v>306</v>
      </c>
      <c r="B8995" s="187" t="s">
        <v>307</v>
      </c>
      <c r="C8995" s="91" t="s">
        <v>535</v>
      </c>
      <c r="D8995" s="250" t="s">
        <v>31771</v>
      </c>
      <c r="E8995" s="91"/>
      <c r="F8995" s="91" t="s">
        <v>32165</v>
      </c>
      <c r="G8995" s="91"/>
    </row>
    <row r="8996">
      <c r="A8996" s="170" t="s">
        <v>306</v>
      </c>
      <c r="B8996" s="187" t="s">
        <v>307</v>
      </c>
      <c r="C8996" s="91" t="s">
        <v>535</v>
      </c>
      <c r="D8996" s="250" t="s">
        <v>31773</v>
      </c>
      <c r="E8996" s="91"/>
      <c r="F8996" s="91" t="s">
        <v>32160</v>
      </c>
      <c r="G8996" s="91"/>
    </row>
    <row r="8997">
      <c r="A8997" s="170" t="s">
        <v>306</v>
      </c>
      <c r="B8997" s="187" t="s">
        <v>307</v>
      </c>
      <c r="C8997" s="91" t="s">
        <v>535</v>
      </c>
      <c r="D8997" s="250" t="s">
        <v>31779</v>
      </c>
      <c r="E8997" s="91"/>
      <c r="F8997" s="91" t="s">
        <v>32166</v>
      </c>
      <c r="G8997" s="91"/>
    </row>
    <row r="8998">
      <c r="A8998" s="170" t="s">
        <v>306</v>
      </c>
      <c r="B8998" s="187" t="s">
        <v>307</v>
      </c>
      <c r="C8998" s="91" t="s">
        <v>535</v>
      </c>
      <c r="D8998" s="250" t="s">
        <v>31782</v>
      </c>
      <c r="E8998" s="91"/>
      <c r="F8998" s="91" t="s">
        <v>32167</v>
      </c>
      <c r="G8998" s="91"/>
    </row>
    <row r="8999">
      <c r="A8999" s="170" t="s">
        <v>306</v>
      </c>
      <c r="B8999" s="187" t="s">
        <v>307</v>
      </c>
      <c r="C8999" s="91" t="s">
        <v>535</v>
      </c>
      <c r="D8999" s="250" t="s">
        <v>31783</v>
      </c>
      <c r="E8999" s="91"/>
      <c r="F8999" s="91" t="s">
        <v>32168</v>
      </c>
      <c r="G8999" s="91"/>
    </row>
    <row r="9000">
      <c r="A9000" s="170" t="s">
        <v>306</v>
      </c>
      <c r="B9000" s="187" t="s">
        <v>307</v>
      </c>
      <c r="C9000" s="91" t="s">
        <v>535</v>
      </c>
      <c r="D9000" s="250" t="s">
        <v>31858</v>
      </c>
      <c r="E9000" s="91"/>
      <c r="F9000" s="91" t="s">
        <v>32165</v>
      </c>
      <c r="G9000" s="91"/>
    </row>
    <row r="9001">
      <c r="A9001" s="170" t="s">
        <v>306</v>
      </c>
      <c r="B9001" s="187" t="s">
        <v>307</v>
      </c>
      <c r="C9001" s="91" t="s">
        <v>535</v>
      </c>
      <c r="D9001" s="250" t="s">
        <v>32169</v>
      </c>
      <c r="E9001" s="91"/>
      <c r="F9001" s="91" t="s">
        <v>32170</v>
      </c>
      <c r="G9001" s="91"/>
    </row>
    <row r="9002">
      <c r="A9002" s="170" t="s">
        <v>306</v>
      </c>
      <c r="B9002" s="187" t="s">
        <v>307</v>
      </c>
      <c r="C9002" s="91" t="s">
        <v>535</v>
      </c>
      <c r="D9002" s="250" t="s">
        <v>32171</v>
      </c>
      <c r="E9002" s="91"/>
      <c r="F9002" s="91" t="s">
        <v>32167</v>
      </c>
      <c r="G9002" s="91"/>
    </row>
    <row r="9003">
      <c r="A9003" s="170" t="s">
        <v>306</v>
      </c>
      <c r="B9003" s="187" t="s">
        <v>307</v>
      </c>
      <c r="C9003" s="91" t="s">
        <v>535</v>
      </c>
      <c r="D9003" s="250" t="s">
        <v>31864</v>
      </c>
      <c r="E9003" s="91"/>
      <c r="F9003" s="91" t="s">
        <v>32172</v>
      </c>
      <c r="G9003" s="91"/>
    </row>
    <row r="9004">
      <c r="A9004" s="170" t="s">
        <v>306</v>
      </c>
      <c r="B9004" s="187" t="s">
        <v>307</v>
      </c>
      <c r="C9004" s="91" t="s">
        <v>535</v>
      </c>
      <c r="D9004" s="250" t="s">
        <v>32173</v>
      </c>
      <c r="E9004" s="91"/>
      <c r="F9004" s="91" t="s">
        <v>32167</v>
      </c>
      <c r="G9004" s="91"/>
    </row>
    <row r="9005">
      <c r="A9005" s="170" t="s">
        <v>306</v>
      </c>
      <c r="B9005" s="187" t="s">
        <v>307</v>
      </c>
      <c r="C9005" s="91" t="s">
        <v>535</v>
      </c>
      <c r="D9005" s="250" t="s">
        <v>31798</v>
      </c>
      <c r="E9005" s="91"/>
      <c r="F9005" s="155" t="s">
        <v>16052</v>
      </c>
      <c r="G9005" s="91"/>
    </row>
    <row r="9006">
      <c r="A9006" s="170" t="s">
        <v>306</v>
      </c>
      <c r="B9006" s="187" t="s">
        <v>307</v>
      </c>
      <c r="C9006" s="91" t="s">
        <v>535</v>
      </c>
      <c r="D9006" s="250" t="s">
        <v>31871</v>
      </c>
      <c r="E9006" s="91"/>
      <c r="F9006" s="91" t="s">
        <v>32174</v>
      </c>
      <c r="G9006" s="91"/>
    </row>
    <row r="9007">
      <c r="A9007" s="170" t="s">
        <v>306</v>
      </c>
      <c r="B9007" s="187" t="s">
        <v>307</v>
      </c>
      <c r="C9007" s="91" t="s">
        <v>535</v>
      </c>
      <c r="D9007" s="250" t="s">
        <v>31801</v>
      </c>
      <c r="E9007" s="91"/>
      <c r="F9007" s="91" t="s">
        <v>32175</v>
      </c>
      <c r="G9007" s="91"/>
    </row>
    <row r="9008">
      <c r="A9008" s="170" t="s">
        <v>306</v>
      </c>
      <c r="B9008" s="187" t="s">
        <v>307</v>
      </c>
      <c r="C9008" s="91" t="s">
        <v>535</v>
      </c>
      <c r="D9008" s="250" t="s">
        <v>32176</v>
      </c>
      <c r="E9008" s="91"/>
      <c r="F9008" s="91" t="s">
        <v>32177</v>
      </c>
      <c r="G9008" s="91"/>
    </row>
    <row r="9009">
      <c r="A9009" s="170" t="s">
        <v>306</v>
      </c>
      <c r="B9009" s="187" t="s">
        <v>307</v>
      </c>
      <c r="C9009" s="91" t="s">
        <v>535</v>
      </c>
      <c r="D9009" s="250" t="s">
        <v>785</v>
      </c>
      <c r="E9009" s="91"/>
      <c r="F9009" s="155" t="s">
        <v>16052</v>
      </c>
      <c r="G9009" s="91"/>
    </row>
    <row r="9010">
      <c r="A9010" s="170" t="s">
        <v>306</v>
      </c>
      <c r="B9010" s="187" t="s">
        <v>307</v>
      </c>
      <c r="C9010" s="91" t="s">
        <v>535</v>
      </c>
      <c r="D9010" s="250" t="s">
        <v>31802</v>
      </c>
      <c r="E9010" s="91"/>
      <c r="F9010" s="91" t="s">
        <v>32178</v>
      </c>
      <c r="G9010" s="91"/>
    </row>
    <row r="9011">
      <c r="A9011" s="170" t="s">
        <v>306</v>
      </c>
      <c r="B9011" s="187" t="s">
        <v>307</v>
      </c>
      <c r="C9011" s="91" t="s">
        <v>535</v>
      </c>
      <c r="D9011" s="250" t="s">
        <v>31805</v>
      </c>
      <c r="E9011" s="91"/>
      <c r="F9011" s="91" t="s">
        <v>32179</v>
      </c>
      <c r="G9011" s="91"/>
    </row>
    <row r="9012">
      <c r="A9012" s="170" t="s">
        <v>306</v>
      </c>
      <c r="B9012" s="187" t="s">
        <v>307</v>
      </c>
      <c r="C9012" s="91" t="s">
        <v>535</v>
      </c>
      <c r="D9012" s="250" t="s">
        <v>31924</v>
      </c>
      <c r="E9012" s="91"/>
      <c r="F9012" s="91" t="s">
        <v>32180</v>
      </c>
      <c r="G9012" s="91"/>
    </row>
    <row r="9013">
      <c r="A9013" s="170" t="s">
        <v>306</v>
      </c>
      <c r="B9013" s="187" t="s">
        <v>307</v>
      </c>
      <c r="C9013" s="91" t="s">
        <v>535</v>
      </c>
      <c r="D9013" s="250" t="s">
        <v>31811</v>
      </c>
      <c r="E9013" s="91"/>
      <c r="F9013" s="91" t="s">
        <v>32180</v>
      </c>
      <c r="G9013" s="91"/>
    </row>
    <row r="9014">
      <c r="A9014" s="170" t="s">
        <v>306</v>
      </c>
      <c r="B9014" s="187" t="s">
        <v>307</v>
      </c>
      <c r="C9014" s="91" t="s">
        <v>535</v>
      </c>
      <c r="D9014" s="250" t="s">
        <v>31878</v>
      </c>
      <c r="E9014" s="91"/>
      <c r="F9014" s="155" t="s">
        <v>16052</v>
      </c>
      <c r="G9014" s="91"/>
    </row>
    <row r="9015">
      <c r="A9015" s="170" t="s">
        <v>306</v>
      </c>
      <c r="B9015" s="187" t="s">
        <v>307</v>
      </c>
      <c r="C9015" s="91" t="s">
        <v>535</v>
      </c>
      <c r="D9015" s="250" t="s">
        <v>32181</v>
      </c>
      <c r="E9015" s="91" t="s">
        <v>32182</v>
      </c>
      <c r="F9015" s="91" t="s">
        <v>32164</v>
      </c>
      <c r="G9015" s="91"/>
    </row>
    <row r="9016">
      <c r="A9016" s="170" t="s">
        <v>306</v>
      </c>
      <c r="B9016" s="187" t="s">
        <v>307</v>
      </c>
      <c r="C9016" s="91" t="s">
        <v>535</v>
      </c>
      <c r="D9016" s="250" t="s">
        <v>31812</v>
      </c>
      <c r="E9016" s="91"/>
      <c r="F9016" s="91" t="s">
        <v>32162</v>
      </c>
      <c r="G9016" s="91"/>
    </row>
    <row r="9017">
      <c r="A9017" s="170" t="s">
        <v>306</v>
      </c>
      <c r="B9017" s="187" t="s">
        <v>307</v>
      </c>
      <c r="C9017" s="91" t="s">
        <v>352</v>
      </c>
      <c r="D9017" s="250" t="s">
        <v>32183</v>
      </c>
      <c r="E9017" s="91"/>
      <c r="F9017" s="91" t="s">
        <v>32184</v>
      </c>
      <c r="G9017" s="91"/>
    </row>
    <row r="9018">
      <c r="A9018" s="170" t="s">
        <v>306</v>
      </c>
      <c r="B9018" s="187" t="s">
        <v>307</v>
      </c>
      <c r="C9018" s="91" t="s">
        <v>352</v>
      </c>
      <c r="D9018" s="250" t="s">
        <v>32185</v>
      </c>
      <c r="E9018" s="91"/>
      <c r="F9018" s="91" t="s">
        <v>32186</v>
      </c>
      <c r="G9018" s="91"/>
    </row>
    <row r="9019">
      <c r="A9019" s="170" t="s">
        <v>306</v>
      </c>
      <c r="B9019" s="187" t="s">
        <v>307</v>
      </c>
      <c r="C9019" s="91" t="s">
        <v>31819</v>
      </c>
      <c r="D9019" s="250" t="s">
        <v>31820</v>
      </c>
      <c r="E9019" s="91"/>
      <c r="F9019" s="91" t="s">
        <v>32162</v>
      </c>
      <c r="G9019" s="91"/>
    </row>
    <row r="9020">
      <c r="A9020" s="170" t="s">
        <v>306</v>
      </c>
      <c r="B9020" s="187" t="s">
        <v>307</v>
      </c>
      <c r="C9020" s="91" t="s">
        <v>31819</v>
      </c>
      <c r="D9020" s="250" t="s">
        <v>31821</v>
      </c>
      <c r="E9020" s="91"/>
      <c r="F9020" s="155" t="s">
        <v>16052</v>
      </c>
      <c r="G9020" s="91"/>
    </row>
    <row r="9021">
      <c r="A9021" s="170" t="s">
        <v>306</v>
      </c>
      <c r="B9021" s="187" t="s">
        <v>31889</v>
      </c>
      <c r="C9021" s="91" t="s">
        <v>31890</v>
      </c>
      <c r="D9021" s="250" t="s">
        <v>7692</v>
      </c>
      <c r="E9021" s="91"/>
      <c r="F9021" s="155" t="s">
        <v>16052</v>
      </c>
      <c r="G9021" s="91"/>
    </row>
    <row r="9022">
      <c r="A9022" s="170" t="s">
        <v>306</v>
      </c>
      <c r="B9022" s="187" t="s">
        <v>31889</v>
      </c>
      <c r="C9022" s="91" t="s">
        <v>31890</v>
      </c>
      <c r="D9022" s="250" t="s">
        <v>31988</v>
      </c>
      <c r="E9022" s="91"/>
      <c r="F9022" s="91" t="s">
        <v>32187</v>
      </c>
      <c r="G9022" s="91"/>
    </row>
    <row r="9023">
      <c r="A9023" s="170" t="s">
        <v>306</v>
      </c>
      <c r="B9023" s="187" t="s">
        <v>31889</v>
      </c>
      <c r="C9023" s="91" t="s">
        <v>31890</v>
      </c>
      <c r="D9023" s="250" t="s">
        <v>32188</v>
      </c>
      <c r="E9023" s="91"/>
      <c r="F9023" s="91" t="s">
        <v>32178</v>
      </c>
      <c r="G9023" s="91"/>
    </row>
    <row r="9024">
      <c r="A9024" s="170" t="s">
        <v>306</v>
      </c>
      <c r="B9024" s="187" t="s">
        <v>31889</v>
      </c>
      <c r="C9024" s="91" t="s">
        <v>31895</v>
      </c>
      <c r="D9024" s="250" t="s">
        <v>31899</v>
      </c>
      <c r="E9024" s="91"/>
      <c r="F9024" s="91" t="s">
        <v>32189</v>
      </c>
      <c r="G9024" s="91"/>
    </row>
    <row r="9025">
      <c r="A9025" s="170" t="s">
        <v>306</v>
      </c>
      <c r="B9025" s="187" t="s">
        <v>31889</v>
      </c>
      <c r="C9025" s="91" t="s">
        <v>31906</v>
      </c>
      <c r="D9025" s="250" t="s">
        <v>31907</v>
      </c>
      <c r="E9025" s="91"/>
      <c r="F9025" s="91" t="s">
        <v>32190</v>
      </c>
      <c r="G9025" s="91"/>
    </row>
    <row r="9026">
      <c r="A9026" s="170" t="s">
        <v>306</v>
      </c>
      <c r="B9026" s="187" t="s">
        <v>31889</v>
      </c>
      <c r="C9026" s="91" t="s">
        <v>31906</v>
      </c>
      <c r="D9026" s="250" t="s">
        <v>31908</v>
      </c>
      <c r="E9026" s="91"/>
      <c r="F9026" s="155" t="s">
        <v>16052</v>
      </c>
      <c r="G9026" s="91"/>
    </row>
    <row r="9027">
      <c r="A9027" s="170" t="s">
        <v>306</v>
      </c>
      <c r="B9027" s="187" t="s">
        <v>31889</v>
      </c>
      <c r="C9027" s="91" t="s">
        <v>31906</v>
      </c>
      <c r="D9027" s="250" t="s">
        <v>31909</v>
      </c>
      <c r="E9027" s="91"/>
      <c r="F9027" s="91" t="s">
        <v>32164</v>
      </c>
      <c r="G9027" s="91"/>
    </row>
    <row r="9028">
      <c r="A9028" s="170" t="s">
        <v>306</v>
      </c>
      <c r="B9028" s="187" t="s">
        <v>31889</v>
      </c>
      <c r="C9028" s="91" t="s">
        <v>31906</v>
      </c>
      <c r="D9028" s="250" t="s">
        <v>31911</v>
      </c>
      <c r="E9028" s="91"/>
      <c r="F9028" s="155" t="s">
        <v>16052</v>
      </c>
      <c r="G9028" s="91"/>
    </row>
    <row r="9029">
      <c r="A9029" s="170" t="s">
        <v>306</v>
      </c>
      <c r="B9029" s="187" t="s">
        <v>31889</v>
      </c>
      <c r="C9029" s="91" t="s">
        <v>31906</v>
      </c>
      <c r="D9029" s="250" t="s">
        <v>31913</v>
      </c>
      <c r="E9029" s="91"/>
      <c r="F9029" s="155" t="s">
        <v>16052</v>
      </c>
      <c r="G9029" s="91"/>
    </row>
    <row r="9030">
      <c r="A9030" s="170" t="s">
        <v>306</v>
      </c>
      <c r="B9030" s="187" t="s">
        <v>31889</v>
      </c>
      <c r="C9030" s="91" t="s">
        <v>31906</v>
      </c>
      <c r="D9030" s="250" t="s">
        <v>31993</v>
      </c>
      <c r="E9030" s="91"/>
      <c r="F9030" s="91" t="s">
        <v>32191</v>
      </c>
      <c r="G9030" s="91"/>
    </row>
    <row r="9031">
      <c r="A9031" s="170" t="s">
        <v>306</v>
      </c>
      <c r="B9031" s="187" t="s">
        <v>31889</v>
      </c>
      <c r="C9031" s="91" t="s">
        <v>31906</v>
      </c>
      <c r="D9031" s="250" t="s">
        <v>32192</v>
      </c>
      <c r="E9031" s="91"/>
      <c r="F9031" s="91" t="s">
        <v>32178</v>
      </c>
      <c r="G9031" s="91"/>
    </row>
    <row r="9032">
      <c r="A9032" s="170" t="s">
        <v>1016</v>
      </c>
      <c r="B9032" s="187" t="s">
        <v>31914</v>
      </c>
      <c r="C9032" s="91" t="s">
        <v>32142</v>
      </c>
      <c r="D9032" s="250" t="s">
        <v>32143</v>
      </c>
      <c r="E9032" s="91"/>
      <c r="F9032" s="91" t="s">
        <v>32184</v>
      </c>
      <c r="G9032" s="91"/>
    </row>
    <row r="9033">
      <c r="A9033" s="170" t="s">
        <v>1016</v>
      </c>
      <c r="B9033" s="187" t="s">
        <v>31914</v>
      </c>
      <c r="C9033" s="91" t="s">
        <v>31915</v>
      </c>
      <c r="D9033" s="250" t="s">
        <v>31916</v>
      </c>
      <c r="E9033" s="91"/>
      <c r="F9033" s="155" t="s">
        <v>16052</v>
      </c>
      <c r="G9033" s="91"/>
    </row>
    <row r="9034">
      <c r="A9034" s="170" t="s">
        <v>1016</v>
      </c>
      <c r="B9034" s="187" t="s">
        <v>31914</v>
      </c>
      <c r="C9034" s="91" t="s">
        <v>31915</v>
      </c>
      <c r="D9034" s="250" t="s">
        <v>32102</v>
      </c>
      <c r="E9034" s="91"/>
      <c r="F9034" s="91" t="s">
        <v>32184</v>
      </c>
      <c r="G9034" s="91"/>
    </row>
    <row r="9035">
      <c r="A9035" s="170" t="s">
        <v>1016</v>
      </c>
      <c r="B9035" s="187" t="s">
        <v>31914</v>
      </c>
      <c r="C9035" s="91" t="s">
        <v>31915</v>
      </c>
      <c r="D9035" s="250" t="s">
        <v>31994</v>
      </c>
      <c r="E9035" s="91"/>
      <c r="F9035" s="91" t="s">
        <v>32191</v>
      </c>
      <c r="G9035" s="91"/>
    </row>
    <row r="9036">
      <c r="A9036" s="170" t="s">
        <v>1016</v>
      </c>
      <c r="B9036" s="187" t="s">
        <v>31914</v>
      </c>
      <c r="C9036" s="91" t="s">
        <v>31915</v>
      </c>
      <c r="D9036" s="250" t="s">
        <v>32193</v>
      </c>
      <c r="E9036" s="91"/>
      <c r="F9036" s="91" t="s">
        <v>32191</v>
      </c>
      <c r="G9036" s="91"/>
    </row>
    <row r="9037">
      <c r="A9037" s="170" t="s">
        <v>1016</v>
      </c>
      <c r="B9037" s="187" t="s">
        <v>31914</v>
      </c>
      <c r="C9037" s="91" t="s">
        <v>31915</v>
      </c>
      <c r="D9037" s="250" t="s">
        <v>31917</v>
      </c>
      <c r="E9037" s="91"/>
      <c r="F9037" s="91" t="s">
        <v>32194</v>
      </c>
      <c r="G9037" s="91"/>
    </row>
    <row r="9038">
      <c r="A9038" s="170" t="s">
        <v>1016</v>
      </c>
      <c r="B9038" s="187" t="s">
        <v>31914</v>
      </c>
      <c r="C9038" s="91" t="s">
        <v>31915</v>
      </c>
      <c r="D9038" s="250" t="s">
        <v>32147</v>
      </c>
      <c r="E9038" s="91"/>
      <c r="F9038" s="91" t="s">
        <v>32162</v>
      </c>
      <c r="G9038" s="91"/>
    </row>
    <row r="9039">
      <c r="A9039" s="170" t="s">
        <v>1016</v>
      </c>
      <c r="B9039" s="187" t="s">
        <v>31914</v>
      </c>
      <c r="C9039" s="91" t="s">
        <v>31915</v>
      </c>
      <c r="D9039" s="250" t="s">
        <v>31996</v>
      </c>
      <c r="E9039" s="91"/>
      <c r="F9039" s="155" t="s">
        <v>16052</v>
      </c>
      <c r="G9039" s="91"/>
    </row>
    <row r="9040">
      <c r="A9040" s="170" t="s">
        <v>1016</v>
      </c>
      <c r="B9040" s="187" t="s">
        <v>31914</v>
      </c>
      <c r="C9040" s="91" t="s">
        <v>31915</v>
      </c>
      <c r="D9040" s="250" t="s">
        <v>32195</v>
      </c>
      <c r="E9040" s="91"/>
      <c r="F9040" s="91" t="s">
        <v>32184</v>
      </c>
      <c r="G9040" s="91"/>
    </row>
    <row r="9041">
      <c r="A9041" s="170" t="s">
        <v>1016</v>
      </c>
      <c r="B9041" s="187" t="s">
        <v>13941</v>
      </c>
      <c r="C9041" s="91" t="s">
        <v>1461</v>
      </c>
      <c r="D9041" s="160" t="s">
        <v>32090</v>
      </c>
      <c r="F9041" s="160" t="s">
        <v>32165</v>
      </c>
      <c r="G9041" s="91"/>
    </row>
    <row r="9042">
      <c r="A9042" s="170" t="s">
        <v>1016</v>
      </c>
      <c r="B9042" s="187" t="s">
        <v>13941</v>
      </c>
      <c r="C9042" s="91" t="s">
        <v>1461</v>
      </c>
      <c r="D9042" s="250" t="s">
        <v>31998</v>
      </c>
      <c r="E9042" s="91"/>
      <c r="F9042" s="91" t="s">
        <v>32196</v>
      </c>
      <c r="G9042" s="91"/>
    </row>
    <row r="9043">
      <c r="A9043" s="170" t="s">
        <v>1016</v>
      </c>
      <c r="B9043" s="187" t="s">
        <v>13941</v>
      </c>
      <c r="C9043" s="91" t="s">
        <v>1461</v>
      </c>
      <c r="D9043" s="250" t="s">
        <v>5386</v>
      </c>
      <c r="E9043" s="91"/>
      <c r="F9043" s="91" t="s">
        <v>32165</v>
      </c>
      <c r="G9043" s="91"/>
    </row>
    <row r="9044">
      <c r="A9044" s="170" t="s">
        <v>1016</v>
      </c>
      <c r="B9044" s="187" t="s">
        <v>13941</v>
      </c>
      <c r="C9044" s="91" t="s">
        <v>1461</v>
      </c>
      <c r="D9044" s="250" t="s">
        <v>32197</v>
      </c>
      <c r="E9044" s="91"/>
      <c r="F9044" s="91" t="s">
        <v>32198</v>
      </c>
      <c r="G9044" s="91"/>
    </row>
    <row r="9045">
      <c r="A9045" s="170" t="s">
        <v>1016</v>
      </c>
      <c r="B9045" s="187" t="s">
        <v>13941</v>
      </c>
      <c r="C9045" s="91" t="s">
        <v>1461</v>
      </c>
      <c r="D9045" s="250" t="s">
        <v>4930</v>
      </c>
      <c r="E9045" s="91"/>
      <c r="F9045" s="91" t="s">
        <v>32164</v>
      </c>
      <c r="G9045" s="91"/>
    </row>
    <row r="9046">
      <c r="A9046" s="170" t="s">
        <v>1016</v>
      </c>
      <c r="B9046" s="187" t="s">
        <v>13941</v>
      </c>
      <c r="C9046" s="91" t="s">
        <v>1461</v>
      </c>
      <c r="D9046" s="250" t="s">
        <v>32199</v>
      </c>
      <c r="E9046" s="91"/>
      <c r="F9046" s="91" t="s">
        <v>32164</v>
      </c>
      <c r="G9046" s="91"/>
    </row>
    <row r="9047">
      <c r="A9047" s="170" t="s">
        <v>1016</v>
      </c>
      <c r="B9047" s="187" t="s">
        <v>13941</v>
      </c>
      <c r="C9047" s="91" t="s">
        <v>1210</v>
      </c>
      <c r="D9047" s="250" t="s">
        <v>32103</v>
      </c>
      <c r="E9047" s="91"/>
      <c r="F9047" s="91" t="s">
        <v>32200</v>
      </c>
      <c r="G9047" s="91"/>
    </row>
    <row r="9048">
      <c r="A9048" s="170" t="s">
        <v>1016</v>
      </c>
      <c r="B9048" s="187" t="s">
        <v>13941</v>
      </c>
      <c r="C9048" s="91" t="s">
        <v>1210</v>
      </c>
      <c r="D9048" s="250" t="s">
        <v>15147</v>
      </c>
      <c r="E9048" s="91"/>
      <c r="F9048" s="91" t="s">
        <v>32201</v>
      </c>
      <c r="G9048" s="91"/>
    </row>
    <row r="9049">
      <c r="A9049" s="170" t="s">
        <v>1016</v>
      </c>
      <c r="B9049" s="187" t="s">
        <v>13941</v>
      </c>
      <c r="C9049" s="91" t="s">
        <v>1210</v>
      </c>
      <c r="D9049" s="250" t="s">
        <v>32202</v>
      </c>
      <c r="E9049" s="91"/>
      <c r="F9049" s="91" t="s">
        <v>32160</v>
      </c>
      <c r="G9049" s="91"/>
    </row>
    <row r="9050">
      <c r="A9050" s="170" t="s">
        <v>1016</v>
      </c>
      <c r="B9050" s="187" t="s">
        <v>32002</v>
      </c>
      <c r="C9050" s="91"/>
      <c r="D9050" s="250" t="s">
        <v>32004</v>
      </c>
      <c r="E9050" s="91"/>
      <c r="F9050" s="91" t="s">
        <v>32165</v>
      </c>
      <c r="G9050" s="91"/>
    </row>
    <row r="9051">
      <c r="A9051" s="170" t="s">
        <v>1016</v>
      </c>
      <c r="B9051" s="187" t="s">
        <v>32002</v>
      </c>
      <c r="C9051" s="91"/>
      <c r="D9051" s="250" t="s">
        <v>32005</v>
      </c>
      <c r="E9051" s="91"/>
      <c r="F9051" s="91" t="s">
        <v>32180</v>
      </c>
      <c r="G9051" s="91"/>
    </row>
    <row r="9052">
      <c r="A9052" s="170" t="s">
        <v>1016</v>
      </c>
      <c r="B9052" s="187" t="s">
        <v>32002</v>
      </c>
      <c r="C9052" s="91"/>
      <c r="D9052" s="250" t="s">
        <v>32006</v>
      </c>
      <c r="E9052" s="91"/>
      <c r="F9052" s="91" t="s">
        <v>32203</v>
      </c>
      <c r="G9052" s="91"/>
    </row>
    <row r="9053">
      <c r="A9053" s="1" t="s">
        <v>32204</v>
      </c>
    </row>
    <row r="9054">
      <c r="A9054" s="761" t="s">
        <v>306</v>
      </c>
      <c r="B9054" s="249" t="s">
        <v>307</v>
      </c>
      <c r="C9054" s="91" t="s">
        <v>535</v>
      </c>
      <c r="D9054" s="250" t="s">
        <v>31777</v>
      </c>
      <c r="E9054" s="91"/>
      <c r="F9054" s="91" t="s">
        <v>32205</v>
      </c>
      <c r="G9054" s="91"/>
    </row>
    <row r="9055">
      <c r="A9055" s="761" t="s">
        <v>306</v>
      </c>
      <c r="B9055" s="249" t="s">
        <v>307</v>
      </c>
      <c r="C9055" s="91" t="s">
        <v>535</v>
      </c>
      <c r="D9055" s="250" t="s">
        <v>31779</v>
      </c>
      <c r="E9055" s="91"/>
      <c r="F9055" s="91" t="s">
        <v>32205</v>
      </c>
      <c r="G9055" s="91"/>
    </row>
    <row r="9056">
      <c r="A9056" s="761" t="s">
        <v>306</v>
      </c>
      <c r="B9056" s="249" t="s">
        <v>307</v>
      </c>
      <c r="C9056" s="91" t="s">
        <v>535</v>
      </c>
      <c r="D9056" s="250" t="s">
        <v>785</v>
      </c>
      <c r="E9056" s="91"/>
      <c r="F9056" s="91" t="s">
        <v>32205</v>
      </c>
      <c r="G9056" s="91"/>
    </row>
    <row r="9057">
      <c r="A9057" s="761" t="s">
        <v>306</v>
      </c>
      <c r="B9057" s="249" t="s">
        <v>307</v>
      </c>
      <c r="C9057" s="91" t="s">
        <v>535</v>
      </c>
      <c r="D9057" s="250" t="s">
        <v>31802</v>
      </c>
      <c r="E9057" s="91"/>
      <c r="F9057" s="91" t="s">
        <v>32206</v>
      </c>
      <c r="G9057" s="91"/>
    </row>
    <row r="9058">
      <c r="A9058" s="761" t="s">
        <v>306</v>
      </c>
      <c r="B9058" s="249" t="s">
        <v>31889</v>
      </c>
      <c r="C9058" s="91" t="s">
        <v>31906</v>
      </c>
      <c r="D9058" s="250" t="s">
        <v>32192</v>
      </c>
      <c r="E9058" s="91"/>
      <c r="F9058" s="91" t="s">
        <v>32205</v>
      </c>
      <c r="G9058" s="91"/>
    </row>
    <row r="9059">
      <c r="A9059" s="761" t="s">
        <v>1016</v>
      </c>
      <c r="B9059" s="249" t="s">
        <v>31914</v>
      </c>
      <c r="C9059" s="91" t="s">
        <v>31915</v>
      </c>
      <c r="D9059" s="250" t="s">
        <v>31996</v>
      </c>
      <c r="E9059" s="91"/>
      <c r="F9059" s="91" t="s">
        <v>32205</v>
      </c>
      <c r="G9059" s="91"/>
    </row>
    <row r="9060">
      <c r="A9060" s="761" t="s">
        <v>1016</v>
      </c>
      <c r="B9060" s="249" t="s">
        <v>13941</v>
      </c>
      <c r="C9060" s="91" t="s">
        <v>1210</v>
      </c>
      <c r="D9060" s="250" t="s">
        <v>32103</v>
      </c>
      <c r="E9060" s="91"/>
      <c r="F9060" s="91" t="s">
        <v>32205</v>
      </c>
      <c r="G9060" s="91"/>
    </row>
    <row r="9061">
      <c r="A9061" s="1" t="s">
        <v>32207</v>
      </c>
      <c r="B9061" s="1"/>
      <c r="C9061" s="1"/>
      <c r="D9061" s="1"/>
      <c r="E9061" s="1"/>
      <c r="F9061" s="1"/>
      <c r="G9061" s="1"/>
    </row>
    <row r="9062">
      <c r="A9062" s="761" t="s">
        <v>326</v>
      </c>
      <c r="B9062" s="249" t="s">
        <v>658</v>
      </c>
      <c r="C9062" s="138"/>
      <c r="D9062" s="138"/>
      <c r="E9062" s="91"/>
      <c r="F9062" s="91" t="s">
        <v>31937</v>
      </c>
      <c r="G9062" s="91"/>
    </row>
    <row r="9063">
      <c r="A9063" s="761" t="s">
        <v>306</v>
      </c>
      <c r="B9063" s="249" t="s">
        <v>31935</v>
      </c>
      <c r="C9063" s="138"/>
      <c r="D9063" s="138"/>
      <c r="E9063" s="91"/>
      <c r="F9063" s="91" t="s">
        <v>31937</v>
      </c>
      <c r="G9063" s="91"/>
    </row>
    <row r="9064">
      <c r="A9064" s="761" t="s">
        <v>248</v>
      </c>
      <c r="B9064" s="249" t="s">
        <v>16996</v>
      </c>
      <c r="C9064" s="138"/>
      <c r="D9064" s="138"/>
      <c r="E9064" s="91"/>
      <c r="F9064" s="91" t="s">
        <v>31937</v>
      </c>
      <c r="G9064" s="91"/>
    </row>
    <row r="9065">
      <c r="A9065" s="761" t="s">
        <v>248</v>
      </c>
      <c r="B9065" s="249" t="s">
        <v>249</v>
      </c>
      <c r="C9065" s="138"/>
      <c r="D9065" s="138"/>
      <c r="E9065" s="91"/>
      <c r="F9065" s="91" t="s">
        <v>31937</v>
      </c>
      <c r="G9065" s="91"/>
    </row>
    <row r="9066">
      <c r="A9066" s="761" t="s">
        <v>248</v>
      </c>
      <c r="B9066" s="249" t="s">
        <v>5459</v>
      </c>
      <c r="C9066" s="138"/>
      <c r="D9066" s="138"/>
      <c r="E9066" s="91" t="s">
        <v>9445</v>
      </c>
      <c r="F9066" s="91" t="s">
        <v>32208</v>
      </c>
      <c r="G9066" s="91"/>
    </row>
    <row r="9067">
      <c r="A9067" s="761" t="s">
        <v>248</v>
      </c>
      <c r="B9067" s="249" t="s">
        <v>368</v>
      </c>
      <c r="C9067" s="138"/>
      <c r="D9067" s="138"/>
      <c r="E9067" s="91" t="s">
        <v>3422</v>
      </c>
      <c r="F9067" s="91" t="s">
        <v>32209</v>
      </c>
      <c r="G9067" s="91"/>
    </row>
    <row r="9068">
      <c r="A9068" s="1" t="s">
        <v>32207</v>
      </c>
      <c r="B9068" s="1"/>
      <c r="C9068" s="1"/>
      <c r="D9068" s="1"/>
      <c r="E9068" s="1"/>
      <c r="F9068" s="1"/>
      <c r="G9068" s="1"/>
    </row>
    <row r="9069">
      <c r="A9069" s="364" t="s">
        <v>32058</v>
      </c>
      <c r="B9069" s="762" t="s">
        <v>32059</v>
      </c>
      <c r="C9069" s="154" t="s">
        <v>32060</v>
      </c>
      <c r="D9069" s="154" t="s">
        <v>32061</v>
      </c>
      <c r="E9069" s="91"/>
      <c r="F9069" s="91" t="s">
        <v>32210</v>
      </c>
      <c r="G9069" s="91"/>
    </row>
    <row r="9070">
      <c r="A9070" s="364" t="s">
        <v>306</v>
      </c>
      <c r="B9070" s="228" t="s">
        <v>307</v>
      </c>
      <c r="C9070" s="91" t="s">
        <v>31750</v>
      </c>
      <c r="D9070" s="250" t="s">
        <v>902</v>
      </c>
      <c r="E9070" s="91" t="s">
        <v>31845</v>
      </c>
      <c r="F9070" s="91" t="s">
        <v>32210</v>
      </c>
      <c r="G9070" s="91"/>
    </row>
    <row r="9071">
      <c r="A9071" s="364" t="s">
        <v>306</v>
      </c>
      <c r="B9071" s="228" t="s">
        <v>307</v>
      </c>
      <c r="C9071" s="91" t="s">
        <v>535</v>
      </c>
      <c r="D9071" s="250" t="s">
        <v>31773</v>
      </c>
      <c r="E9071" s="91"/>
      <c r="F9071" s="91" t="s">
        <v>32211</v>
      </c>
      <c r="G9071" s="91"/>
    </row>
    <row r="9072">
      <c r="A9072" s="364" t="s">
        <v>306</v>
      </c>
      <c r="B9072" s="228" t="s">
        <v>307</v>
      </c>
      <c r="C9072" s="91" t="s">
        <v>535</v>
      </c>
      <c r="D9072" s="250" t="s">
        <v>31780</v>
      </c>
      <c r="E9072" s="91"/>
      <c r="F9072" s="91" t="s">
        <v>32212</v>
      </c>
      <c r="G9072" s="91"/>
    </row>
    <row r="9073">
      <c r="A9073" s="364" t="s">
        <v>306</v>
      </c>
      <c r="B9073" s="228" t="s">
        <v>307</v>
      </c>
      <c r="C9073" s="91" t="s">
        <v>535</v>
      </c>
      <c r="D9073" s="250" t="s">
        <v>31783</v>
      </c>
      <c r="E9073" s="91"/>
      <c r="F9073" s="91" t="s">
        <v>32213</v>
      </c>
      <c r="G9073" s="91"/>
    </row>
    <row r="9074">
      <c r="A9074" s="364" t="s">
        <v>306</v>
      </c>
      <c r="B9074" s="228" t="s">
        <v>307</v>
      </c>
      <c r="C9074" s="91" t="s">
        <v>535</v>
      </c>
      <c r="D9074" s="250" t="s">
        <v>31921</v>
      </c>
      <c r="E9074" s="91" t="s">
        <v>4182</v>
      </c>
      <c r="F9074" s="91" t="s">
        <v>32212</v>
      </c>
      <c r="G9074" s="91"/>
    </row>
    <row r="9075">
      <c r="A9075" s="364" t="s">
        <v>306</v>
      </c>
      <c r="B9075" s="228" t="s">
        <v>307</v>
      </c>
      <c r="C9075" s="91" t="s">
        <v>535</v>
      </c>
      <c r="D9075" s="250" t="s">
        <v>31858</v>
      </c>
      <c r="E9075" s="91"/>
      <c r="F9075" s="91" t="s">
        <v>32212</v>
      </c>
      <c r="G9075" s="91"/>
    </row>
    <row r="9076">
      <c r="A9076" s="364" t="s">
        <v>306</v>
      </c>
      <c r="B9076" s="228" t="s">
        <v>307</v>
      </c>
      <c r="C9076" s="91" t="s">
        <v>535</v>
      </c>
      <c r="D9076" s="250" t="s">
        <v>31871</v>
      </c>
      <c r="E9076" s="91"/>
      <c r="F9076" s="91" t="s">
        <v>32214</v>
      </c>
      <c r="G9076" s="91"/>
    </row>
    <row r="9077">
      <c r="A9077" s="364" t="s">
        <v>306</v>
      </c>
      <c r="B9077" s="228" t="s">
        <v>307</v>
      </c>
      <c r="C9077" s="91" t="s">
        <v>535</v>
      </c>
      <c r="D9077" s="250" t="s">
        <v>31956</v>
      </c>
      <c r="E9077" s="91"/>
      <c r="F9077" s="91" t="s">
        <v>32215</v>
      </c>
      <c r="G9077" s="91"/>
    </row>
    <row r="9078">
      <c r="A9078" s="364" t="s">
        <v>306</v>
      </c>
      <c r="B9078" s="228" t="s">
        <v>307</v>
      </c>
      <c r="C9078" s="91" t="s">
        <v>535</v>
      </c>
      <c r="D9078" s="250" t="s">
        <v>785</v>
      </c>
      <c r="E9078" s="91"/>
      <c r="F9078" s="91" t="s">
        <v>32216</v>
      </c>
      <c r="G9078" s="91"/>
    </row>
    <row r="9079">
      <c r="A9079" s="364" t="s">
        <v>306</v>
      </c>
      <c r="B9079" s="228" t="s">
        <v>307</v>
      </c>
      <c r="C9079" s="91" t="s">
        <v>535</v>
      </c>
      <c r="D9079" s="250" t="s">
        <v>31802</v>
      </c>
      <c r="E9079" s="91"/>
      <c r="F9079" s="91" t="s">
        <v>32217</v>
      </c>
      <c r="G9079" s="91"/>
    </row>
    <row r="9080">
      <c r="A9080" s="364" t="s">
        <v>306</v>
      </c>
      <c r="B9080" s="228" t="s">
        <v>307</v>
      </c>
      <c r="C9080" s="91" t="s">
        <v>535</v>
      </c>
      <c r="D9080" s="250" t="s">
        <v>31808</v>
      </c>
      <c r="E9080" s="91"/>
      <c r="F9080" s="91" t="s">
        <v>32218</v>
      </c>
      <c r="G9080" s="91"/>
    </row>
    <row r="9081">
      <c r="A9081" s="364" t="s">
        <v>306</v>
      </c>
      <c r="B9081" s="228" t="s">
        <v>307</v>
      </c>
      <c r="C9081" s="91" t="s">
        <v>535</v>
      </c>
      <c r="D9081" s="250" t="s">
        <v>32219</v>
      </c>
      <c r="E9081" s="91"/>
      <c r="F9081" s="91" t="s">
        <v>32220</v>
      </c>
      <c r="G9081" s="91"/>
    </row>
    <row r="9082">
      <c r="A9082" s="364" t="s">
        <v>306</v>
      </c>
      <c r="B9082" s="228" t="s">
        <v>307</v>
      </c>
      <c r="C9082" s="91" t="s">
        <v>535</v>
      </c>
      <c r="D9082" s="250" t="s">
        <v>31812</v>
      </c>
      <c r="E9082" s="91"/>
      <c r="F9082" s="91" t="s">
        <v>32211</v>
      </c>
      <c r="G9082" s="91"/>
    </row>
    <row r="9083">
      <c r="A9083" s="364" t="s">
        <v>306</v>
      </c>
      <c r="B9083" s="228" t="s">
        <v>307</v>
      </c>
      <c r="C9083" s="91" t="s">
        <v>535</v>
      </c>
      <c r="D9083" s="250" t="s">
        <v>31972</v>
      </c>
      <c r="E9083" s="91"/>
      <c r="F9083" s="91" t="s">
        <v>32210</v>
      </c>
      <c r="G9083" s="91"/>
    </row>
    <row r="9084">
      <c r="A9084" s="364" t="s">
        <v>306</v>
      </c>
      <c r="B9084" s="228" t="s">
        <v>307</v>
      </c>
      <c r="C9084" s="91" t="s">
        <v>31819</v>
      </c>
      <c r="D9084" s="250" t="s">
        <v>32221</v>
      </c>
      <c r="E9084" s="91"/>
      <c r="F9084" s="91" t="s">
        <v>32210</v>
      </c>
      <c r="G9084" s="91"/>
    </row>
    <row r="9085">
      <c r="A9085" s="364" t="s">
        <v>306</v>
      </c>
      <c r="B9085" s="228" t="s">
        <v>307</v>
      </c>
      <c r="C9085" s="91" t="s">
        <v>31819</v>
      </c>
      <c r="D9085" s="250" t="s">
        <v>31821</v>
      </c>
      <c r="E9085" s="91"/>
      <c r="F9085" s="91" t="s">
        <v>32222</v>
      </c>
      <c r="G9085" s="91"/>
    </row>
    <row r="9086">
      <c r="A9086" s="364" t="s">
        <v>306</v>
      </c>
      <c r="B9086" s="228" t="s">
        <v>31889</v>
      </c>
      <c r="C9086" s="91" t="s">
        <v>31890</v>
      </c>
      <c r="D9086" s="250" t="s">
        <v>7692</v>
      </c>
      <c r="E9086" s="91"/>
      <c r="F9086" s="91" t="s">
        <v>32210</v>
      </c>
      <c r="G9086" s="91"/>
    </row>
    <row r="9087">
      <c r="A9087" s="364" t="s">
        <v>306</v>
      </c>
      <c r="B9087" s="228" t="s">
        <v>31889</v>
      </c>
      <c r="C9087" s="91" t="s">
        <v>31895</v>
      </c>
      <c r="D9087" s="250" t="s">
        <v>31899</v>
      </c>
      <c r="E9087" s="91"/>
      <c r="F9087" s="155" t="s">
        <v>16052</v>
      </c>
      <c r="G9087" s="91"/>
    </row>
    <row r="9088">
      <c r="A9088" s="364" t="s">
        <v>306</v>
      </c>
      <c r="B9088" s="228" t="s">
        <v>31889</v>
      </c>
      <c r="C9088" s="91" t="s">
        <v>31906</v>
      </c>
      <c r="D9088" s="250" t="s">
        <v>31907</v>
      </c>
      <c r="E9088" s="91"/>
      <c r="F9088" s="91" t="s">
        <v>32223</v>
      </c>
      <c r="G9088" s="91"/>
    </row>
    <row r="9089">
      <c r="A9089" s="364" t="s">
        <v>306</v>
      </c>
      <c r="B9089" s="228" t="s">
        <v>31889</v>
      </c>
      <c r="C9089" s="91" t="s">
        <v>31906</v>
      </c>
      <c r="D9089" s="250" t="s">
        <v>31908</v>
      </c>
      <c r="E9089" s="91"/>
      <c r="F9089" s="91" t="s">
        <v>32210</v>
      </c>
      <c r="G9089" s="91"/>
    </row>
    <row r="9090">
      <c r="A9090" s="364" t="s">
        <v>306</v>
      </c>
      <c r="B9090" s="228" t="s">
        <v>31889</v>
      </c>
      <c r="C9090" s="91" t="s">
        <v>31906</v>
      </c>
      <c r="D9090" s="250" t="s">
        <v>31911</v>
      </c>
      <c r="E9090" s="91"/>
      <c r="F9090" s="91" t="s">
        <v>32218</v>
      </c>
      <c r="G9090" s="91"/>
    </row>
    <row r="9091">
      <c r="A9091" s="364" t="s">
        <v>306</v>
      </c>
      <c r="B9091" s="228" t="s">
        <v>31889</v>
      </c>
      <c r="C9091" s="91" t="s">
        <v>31906</v>
      </c>
      <c r="D9091" s="250" t="s">
        <v>31913</v>
      </c>
      <c r="E9091" s="91"/>
      <c r="F9091" s="91" t="s">
        <v>32224</v>
      </c>
      <c r="G9091" s="91"/>
    </row>
    <row r="9092">
      <c r="A9092" s="364" t="s">
        <v>1016</v>
      </c>
      <c r="B9092" s="228" t="s">
        <v>32225</v>
      </c>
      <c r="C9092" s="91" t="s">
        <v>32226</v>
      </c>
      <c r="D9092" s="250" t="s">
        <v>32227</v>
      </c>
      <c r="E9092" s="91"/>
      <c r="F9092" s="91" t="s">
        <v>32212</v>
      </c>
      <c r="G9092" s="91"/>
    </row>
    <row r="9093">
      <c r="A9093" s="364" t="s">
        <v>1016</v>
      </c>
      <c r="B9093" s="228" t="s">
        <v>32225</v>
      </c>
      <c r="C9093" s="91" t="s">
        <v>32226</v>
      </c>
      <c r="D9093" s="250" t="s">
        <v>13419</v>
      </c>
      <c r="E9093" s="91"/>
      <c r="F9093" s="91" t="s">
        <v>32217</v>
      </c>
      <c r="G9093" s="91"/>
    </row>
    <row r="9094">
      <c r="A9094" s="364" t="s">
        <v>1016</v>
      </c>
      <c r="B9094" s="228" t="s">
        <v>32225</v>
      </c>
      <c r="C9094" s="91" t="s">
        <v>32226</v>
      </c>
      <c r="D9094" s="250" t="s">
        <v>32228</v>
      </c>
      <c r="E9094" s="91"/>
      <c r="F9094" s="91" t="s">
        <v>32229</v>
      </c>
      <c r="G9094" s="91"/>
    </row>
    <row r="9095">
      <c r="A9095" s="364" t="s">
        <v>1016</v>
      </c>
      <c r="B9095" s="228" t="s">
        <v>32225</v>
      </c>
      <c r="C9095" s="91" t="s">
        <v>32226</v>
      </c>
      <c r="D9095" s="250" t="s">
        <v>32230</v>
      </c>
      <c r="E9095" s="91"/>
      <c r="F9095" s="91" t="s">
        <v>32215</v>
      </c>
      <c r="G9095" s="91"/>
    </row>
    <row r="9096">
      <c r="A9096" s="364" t="s">
        <v>1016</v>
      </c>
      <c r="B9096" s="228" t="s">
        <v>32231</v>
      </c>
      <c r="C9096" s="250" t="s">
        <v>32232</v>
      </c>
      <c r="D9096" s="250" t="s">
        <v>1407</v>
      </c>
      <c r="E9096" s="91"/>
      <c r="F9096" s="91" t="s">
        <v>32215</v>
      </c>
      <c r="G9096" s="91"/>
    </row>
    <row r="9097">
      <c r="A9097" s="364" t="s">
        <v>1016</v>
      </c>
      <c r="B9097" s="228" t="s">
        <v>32231</v>
      </c>
      <c r="C9097" s="250" t="s">
        <v>32233</v>
      </c>
      <c r="D9097" s="250" t="s">
        <v>1407</v>
      </c>
      <c r="E9097" s="91"/>
      <c r="F9097" s="91" t="s">
        <v>32234</v>
      </c>
      <c r="G9097" s="91"/>
    </row>
    <row r="9098">
      <c r="A9098" s="364" t="s">
        <v>1016</v>
      </c>
      <c r="B9098" s="228" t="s">
        <v>32231</v>
      </c>
      <c r="C9098" s="250" t="s">
        <v>32235</v>
      </c>
      <c r="D9098" s="250" t="s">
        <v>1407</v>
      </c>
      <c r="E9098" s="91"/>
      <c r="F9098" s="91" t="s">
        <v>32236</v>
      </c>
      <c r="G9098" s="91"/>
    </row>
    <row r="9099">
      <c r="A9099" s="364" t="s">
        <v>1016</v>
      </c>
      <c r="B9099" s="228" t="s">
        <v>13941</v>
      </c>
      <c r="C9099" s="91" t="s">
        <v>1461</v>
      </c>
      <c r="D9099" s="250" t="s">
        <v>5386</v>
      </c>
      <c r="E9099" s="91"/>
      <c r="F9099" s="91" t="s">
        <v>32210</v>
      </c>
      <c r="G9099" s="91"/>
    </row>
    <row r="9100">
      <c r="A9100" s="364" t="s">
        <v>1016</v>
      </c>
      <c r="B9100" s="228" t="s">
        <v>13941</v>
      </c>
      <c r="C9100" s="91" t="s">
        <v>1210</v>
      </c>
      <c r="D9100" s="250" t="s">
        <v>32001</v>
      </c>
      <c r="E9100" s="91"/>
      <c r="F9100" s="91" t="s">
        <v>32218</v>
      </c>
      <c r="G9100" s="91"/>
    </row>
    <row r="9101">
      <c r="A9101" s="364" t="s">
        <v>1016</v>
      </c>
      <c r="B9101" s="228" t="s">
        <v>13941</v>
      </c>
      <c r="C9101" s="91" t="s">
        <v>1210</v>
      </c>
      <c r="D9101" s="250" t="s">
        <v>32103</v>
      </c>
      <c r="E9101" s="91"/>
      <c r="F9101" s="91" t="s">
        <v>32237</v>
      </c>
      <c r="G9101" s="91"/>
    </row>
    <row r="9102">
      <c r="A9102" s="364" t="s">
        <v>1016</v>
      </c>
      <c r="B9102" s="228" t="s">
        <v>13941</v>
      </c>
      <c r="C9102" s="91" t="s">
        <v>1210</v>
      </c>
      <c r="D9102" s="250" t="s">
        <v>15147</v>
      </c>
      <c r="E9102" s="91"/>
      <c r="F9102" s="91" t="s">
        <v>32212</v>
      </c>
      <c r="G9102" s="91"/>
    </row>
    <row r="9103">
      <c r="A9103" s="1" t="s">
        <v>32238</v>
      </c>
      <c r="B9103" s="1"/>
      <c r="C9103" s="1"/>
      <c r="D9103" s="1"/>
      <c r="E9103" s="1"/>
      <c r="F9103" s="1"/>
      <c r="G9103" s="1"/>
    </row>
    <row r="9104">
      <c r="A9104" s="282" t="s">
        <v>32058</v>
      </c>
      <c r="B9104" s="763" t="s">
        <v>32059</v>
      </c>
      <c r="C9104" s="154" t="s">
        <v>32069</v>
      </c>
      <c r="D9104" s="154" t="s">
        <v>32239</v>
      </c>
      <c r="E9104" s="91"/>
      <c r="F9104" s="91" t="s">
        <v>32240</v>
      </c>
      <c r="G9104" s="91"/>
    </row>
    <row r="9105">
      <c r="A9105" s="282" t="s">
        <v>306</v>
      </c>
      <c r="B9105" s="300" t="s">
        <v>307</v>
      </c>
      <c r="C9105" s="91" t="s">
        <v>308</v>
      </c>
      <c r="D9105" s="250" t="s">
        <v>32241</v>
      </c>
      <c r="E9105" s="91"/>
      <c r="F9105" s="91" t="s">
        <v>32242</v>
      </c>
      <c r="G9105" s="91"/>
    </row>
    <row r="9106">
      <c r="A9106" s="282" t="s">
        <v>306</v>
      </c>
      <c r="B9106" s="300" t="s">
        <v>307</v>
      </c>
      <c r="C9106" s="91" t="s">
        <v>535</v>
      </c>
      <c r="D9106" s="250" t="s">
        <v>31773</v>
      </c>
      <c r="E9106" s="91"/>
      <c r="F9106" s="91" t="s">
        <v>32243</v>
      </c>
      <c r="G9106" s="91"/>
    </row>
    <row r="9107">
      <c r="A9107" s="282" t="s">
        <v>306</v>
      </c>
      <c r="B9107" s="300" t="s">
        <v>307</v>
      </c>
      <c r="C9107" s="91" t="s">
        <v>535</v>
      </c>
      <c r="D9107" s="250" t="s">
        <v>31854</v>
      </c>
      <c r="E9107" s="91"/>
      <c r="F9107" s="91" t="s">
        <v>32243</v>
      </c>
      <c r="G9107" s="91"/>
    </row>
    <row r="9108">
      <c r="A9108" s="282" t="s">
        <v>306</v>
      </c>
      <c r="B9108" s="300" t="s">
        <v>307</v>
      </c>
      <c r="C9108" s="91" t="s">
        <v>535</v>
      </c>
      <c r="D9108" s="250" t="s">
        <v>32073</v>
      </c>
      <c r="E9108" s="91"/>
      <c r="F9108" s="91" t="s">
        <v>32244</v>
      </c>
      <c r="G9108" s="91"/>
    </row>
    <row r="9109">
      <c r="A9109" s="282" t="s">
        <v>306</v>
      </c>
      <c r="B9109" s="300" t="s">
        <v>307</v>
      </c>
      <c r="C9109" s="91" t="s">
        <v>535</v>
      </c>
      <c r="D9109" s="250" t="s">
        <v>32245</v>
      </c>
      <c r="E9109" s="91"/>
      <c r="F9109" s="91" t="s">
        <v>32246</v>
      </c>
      <c r="G9109" s="91"/>
    </row>
    <row r="9110">
      <c r="A9110" s="282" t="s">
        <v>306</v>
      </c>
      <c r="B9110" s="300" t="s">
        <v>307</v>
      </c>
      <c r="C9110" s="91" t="s">
        <v>535</v>
      </c>
      <c r="D9110" s="250" t="s">
        <v>31777</v>
      </c>
      <c r="E9110" s="91"/>
      <c r="F9110" s="91" t="s">
        <v>32077</v>
      </c>
      <c r="G9110" s="91"/>
    </row>
    <row r="9111">
      <c r="A9111" s="282" t="s">
        <v>306</v>
      </c>
      <c r="B9111" s="300" t="s">
        <v>307</v>
      </c>
      <c r="C9111" s="91" t="s">
        <v>535</v>
      </c>
      <c r="D9111" s="250" t="s">
        <v>31779</v>
      </c>
      <c r="E9111" s="91"/>
      <c r="F9111" s="91" t="s">
        <v>32077</v>
      </c>
      <c r="G9111" s="91"/>
    </row>
    <row r="9112">
      <c r="A9112" s="282" t="s">
        <v>306</v>
      </c>
      <c r="B9112" s="300" t="s">
        <v>307</v>
      </c>
      <c r="C9112" s="91" t="s">
        <v>535</v>
      </c>
      <c r="D9112" s="250" t="s">
        <v>31780</v>
      </c>
      <c r="E9112" s="91"/>
      <c r="F9112" s="91" t="s">
        <v>32247</v>
      </c>
      <c r="G9112" s="91"/>
    </row>
    <row r="9113">
      <c r="A9113" s="282" t="s">
        <v>306</v>
      </c>
      <c r="B9113" s="300" t="s">
        <v>307</v>
      </c>
      <c r="C9113" s="91" t="s">
        <v>535</v>
      </c>
      <c r="D9113" s="250" t="s">
        <v>32248</v>
      </c>
      <c r="E9113" s="91"/>
      <c r="F9113" s="91" t="s">
        <v>32249</v>
      </c>
      <c r="G9113" s="91"/>
    </row>
    <row r="9114">
      <c r="A9114" s="282" t="s">
        <v>306</v>
      </c>
      <c r="B9114" s="300" t="s">
        <v>307</v>
      </c>
      <c r="C9114" s="91" t="s">
        <v>535</v>
      </c>
      <c r="D9114" s="250" t="s">
        <v>31783</v>
      </c>
      <c r="E9114" s="91"/>
      <c r="F9114" s="91" t="s">
        <v>32250</v>
      </c>
      <c r="G9114" s="91"/>
    </row>
    <row r="9115">
      <c r="A9115" s="282" t="s">
        <v>306</v>
      </c>
      <c r="B9115" s="300" t="s">
        <v>307</v>
      </c>
      <c r="C9115" s="91" t="s">
        <v>535</v>
      </c>
      <c r="D9115" s="250" t="s">
        <v>32251</v>
      </c>
      <c r="E9115" s="91"/>
      <c r="F9115" s="91" t="s">
        <v>32252</v>
      </c>
      <c r="G9115" s="91"/>
    </row>
    <row r="9116">
      <c r="A9116" s="282" t="s">
        <v>306</v>
      </c>
      <c r="B9116" s="300" t="s">
        <v>307</v>
      </c>
      <c r="C9116" s="91" t="s">
        <v>535</v>
      </c>
      <c r="D9116" s="250" t="s">
        <v>32253</v>
      </c>
      <c r="E9116" s="91"/>
      <c r="F9116" s="91" t="s">
        <v>32240</v>
      </c>
      <c r="G9116" s="91"/>
    </row>
    <row r="9117">
      <c r="A9117" s="282" t="s">
        <v>306</v>
      </c>
      <c r="B9117" s="300" t="s">
        <v>307</v>
      </c>
      <c r="C9117" s="91" t="s">
        <v>535</v>
      </c>
      <c r="D9117" s="250" t="s">
        <v>31798</v>
      </c>
      <c r="E9117" s="91"/>
      <c r="F9117" s="91" t="s">
        <v>32254</v>
      </c>
      <c r="G9117" s="91"/>
    </row>
    <row r="9118">
      <c r="A9118" s="282" t="s">
        <v>306</v>
      </c>
      <c r="B9118" s="300" t="s">
        <v>307</v>
      </c>
      <c r="C9118" s="91" t="s">
        <v>535</v>
      </c>
      <c r="D9118" s="250" t="s">
        <v>31871</v>
      </c>
      <c r="E9118" s="91"/>
      <c r="F9118" s="155" t="s">
        <v>16052</v>
      </c>
      <c r="G9118" s="91"/>
    </row>
    <row r="9119">
      <c r="A9119" s="282" t="s">
        <v>306</v>
      </c>
      <c r="B9119" s="300" t="s">
        <v>307</v>
      </c>
      <c r="C9119" s="91" t="s">
        <v>535</v>
      </c>
      <c r="D9119" s="250" t="s">
        <v>31956</v>
      </c>
      <c r="E9119" s="91"/>
      <c r="F9119" s="91" t="s">
        <v>32240</v>
      </c>
      <c r="G9119" s="91"/>
    </row>
    <row r="9120">
      <c r="A9120" s="282" t="s">
        <v>306</v>
      </c>
      <c r="B9120" s="300" t="s">
        <v>307</v>
      </c>
      <c r="C9120" s="91" t="s">
        <v>535</v>
      </c>
      <c r="D9120" s="250" t="s">
        <v>31801</v>
      </c>
      <c r="E9120" s="91"/>
      <c r="F9120" s="91" t="s">
        <v>32255</v>
      </c>
      <c r="G9120" s="91"/>
    </row>
    <row r="9121">
      <c r="A9121" s="282" t="s">
        <v>306</v>
      </c>
      <c r="B9121" s="300" t="s">
        <v>307</v>
      </c>
      <c r="C9121" s="91" t="s">
        <v>535</v>
      </c>
      <c r="D9121" s="250" t="s">
        <v>785</v>
      </c>
      <c r="E9121" s="91"/>
      <c r="F9121" s="155" t="s">
        <v>16052</v>
      </c>
      <c r="G9121" s="91"/>
    </row>
    <row r="9122">
      <c r="A9122" s="282" t="s">
        <v>306</v>
      </c>
      <c r="B9122" s="300" t="s">
        <v>307</v>
      </c>
      <c r="C9122" s="91" t="s">
        <v>535</v>
      </c>
      <c r="D9122" s="250" t="s">
        <v>31802</v>
      </c>
      <c r="E9122" s="91"/>
      <c r="F9122" s="91" t="s">
        <v>32247</v>
      </c>
      <c r="G9122" s="91"/>
    </row>
    <row r="9123">
      <c r="A9123" s="282" t="s">
        <v>306</v>
      </c>
      <c r="B9123" s="300" t="s">
        <v>307</v>
      </c>
      <c r="C9123" s="91" t="s">
        <v>535</v>
      </c>
      <c r="D9123" s="250" t="s">
        <v>32256</v>
      </c>
      <c r="E9123" s="91"/>
      <c r="F9123" s="91" t="s">
        <v>32240</v>
      </c>
      <c r="G9123" s="91"/>
    </row>
    <row r="9124">
      <c r="A9124" s="282" t="s">
        <v>306</v>
      </c>
      <c r="B9124" s="300" t="s">
        <v>307</v>
      </c>
      <c r="C9124" s="91" t="s">
        <v>535</v>
      </c>
      <c r="D9124" s="250" t="s">
        <v>31805</v>
      </c>
      <c r="E9124" s="91"/>
      <c r="F9124" s="91" t="s">
        <v>32244</v>
      </c>
      <c r="G9124" s="91"/>
    </row>
    <row r="9125">
      <c r="A9125" s="282" t="s">
        <v>306</v>
      </c>
      <c r="B9125" s="300" t="s">
        <v>307</v>
      </c>
      <c r="C9125" s="91" t="s">
        <v>535</v>
      </c>
      <c r="D9125" s="250" t="s">
        <v>31962</v>
      </c>
      <c r="E9125" s="91"/>
      <c r="F9125" s="91" t="s">
        <v>32257</v>
      </c>
      <c r="G9125" s="91"/>
    </row>
    <row r="9126">
      <c r="A9126" s="282" t="s">
        <v>306</v>
      </c>
      <c r="B9126" s="300" t="s">
        <v>307</v>
      </c>
      <c r="C9126" s="91" t="s">
        <v>535</v>
      </c>
      <c r="D9126" s="250" t="s">
        <v>31809</v>
      </c>
      <c r="E9126" s="91"/>
      <c r="F9126" s="91" t="s">
        <v>32247</v>
      </c>
      <c r="G9126" s="91"/>
    </row>
    <row r="9127">
      <c r="A9127" s="282" t="s">
        <v>306</v>
      </c>
      <c r="B9127" s="300" t="s">
        <v>307</v>
      </c>
      <c r="C9127" s="91" t="s">
        <v>535</v>
      </c>
      <c r="D9127" s="250" t="s">
        <v>32258</v>
      </c>
      <c r="E9127" s="91"/>
      <c r="F9127" s="91" t="s">
        <v>32259</v>
      </c>
      <c r="G9127" s="91"/>
    </row>
    <row r="9128">
      <c r="A9128" s="282" t="s">
        <v>306</v>
      </c>
      <c r="B9128" s="300" t="s">
        <v>307</v>
      </c>
      <c r="C9128" s="91" t="s">
        <v>535</v>
      </c>
      <c r="D9128" s="250" t="s">
        <v>31927</v>
      </c>
      <c r="E9128" s="91"/>
      <c r="F9128" s="91" t="s">
        <v>32246</v>
      </c>
      <c r="G9128" s="91"/>
    </row>
    <row r="9129">
      <c r="A9129" s="282" t="s">
        <v>306</v>
      </c>
      <c r="B9129" s="300" t="s">
        <v>307</v>
      </c>
      <c r="C9129" s="91" t="s">
        <v>535</v>
      </c>
      <c r="D9129" s="250" t="s">
        <v>32260</v>
      </c>
      <c r="E9129" s="91"/>
      <c r="F9129" s="91" t="s">
        <v>32077</v>
      </c>
      <c r="G9129" s="91"/>
    </row>
    <row r="9130">
      <c r="A9130" s="282" t="s">
        <v>306</v>
      </c>
      <c r="B9130" s="300" t="s">
        <v>307</v>
      </c>
      <c r="C9130" s="91" t="s">
        <v>535</v>
      </c>
      <c r="D9130" s="250" t="s">
        <v>31815</v>
      </c>
      <c r="E9130" s="91"/>
      <c r="F9130" s="91" t="s">
        <v>32240</v>
      </c>
      <c r="G9130" s="91"/>
    </row>
    <row r="9131">
      <c r="A9131" s="282" t="s">
        <v>306</v>
      </c>
      <c r="B9131" s="300" t="s">
        <v>307</v>
      </c>
      <c r="C9131" s="91" t="s">
        <v>31819</v>
      </c>
      <c r="D9131" s="250" t="s">
        <v>31820</v>
      </c>
      <c r="E9131" s="91"/>
      <c r="F9131" s="91" t="s">
        <v>32261</v>
      </c>
      <c r="G9131" s="91"/>
    </row>
    <row r="9132">
      <c r="A9132" s="282" t="s">
        <v>306</v>
      </c>
      <c r="B9132" s="300" t="s">
        <v>307</v>
      </c>
      <c r="C9132" s="91" t="s">
        <v>31819</v>
      </c>
      <c r="D9132" s="250" t="s">
        <v>31886</v>
      </c>
      <c r="E9132" s="91"/>
      <c r="F9132" s="91" t="s">
        <v>32242</v>
      </c>
      <c r="G9132" s="91"/>
    </row>
    <row r="9133">
      <c r="A9133" s="282" t="s">
        <v>306</v>
      </c>
      <c r="B9133" s="300" t="s">
        <v>31889</v>
      </c>
      <c r="C9133" s="91" t="s">
        <v>31890</v>
      </c>
      <c r="D9133" s="250" t="s">
        <v>31988</v>
      </c>
      <c r="E9133" s="91"/>
      <c r="F9133" s="91" t="s">
        <v>32077</v>
      </c>
      <c r="G9133" s="91"/>
    </row>
    <row r="9134">
      <c r="A9134" s="282" t="s">
        <v>306</v>
      </c>
      <c r="B9134" s="300" t="s">
        <v>31889</v>
      </c>
      <c r="C9134" s="91" t="s">
        <v>31906</v>
      </c>
      <c r="D9134" s="250" t="s">
        <v>31911</v>
      </c>
      <c r="E9134" s="91"/>
      <c r="F9134" s="91" t="s">
        <v>32262</v>
      </c>
      <c r="G9134" s="91"/>
    </row>
    <row r="9135">
      <c r="A9135" s="282" t="s">
        <v>306</v>
      </c>
      <c r="B9135" s="300" t="s">
        <v>31889</v>
      </c>
      <c r="C9135" s="91" t="s">
        <v>31906</v>
      </c>
      <c r="D9135" s="250" t="s">
        <v>31913</v>
      </c>
      <c r="E9135" s="91"/>
      <c r="F9135" s="91" t="s">
        <v>32262</v>
      </c>
      <c r="G9135" s="91"/>
    </row>
    <row r="9136">
      <c r="A9136" s="282" t="s">
        <v>388</v>
      </c>
      <c r="B9136" s="300" t="s">
        <v>1392</v>
      </c>
      <c r="C9136" s="91" t="s">
        <v>2091</v>
      </c>
      <c r="D9136" s="250" t="s">
        <v>26478</v>
      </c>
      <c r="E9136" s="91"/>
      <c r="F9136" s="91" t="s">
        <v>32263</v>
      </c>
      <c r="G9136" s="91"/>
    </row>
    <row r="9137">
      <c r="A9137" s="282" t="s">
        <v>388</v>
      </c>
      <c r="B9137" s="300" t="s">
        <v>1392</v>
      </c>
      <c r="C9137" s="91" t="s">
        <v>2091</v>
      </c>
      <c r="D9137" s="250" t="s">
        <v>32264</v>
      </c>
      <c r="E9137" s="91"/>
      <c r="F9137" s="91" t="s">
        <v>32242</v>
      </c>
      <c r="G9137" s="91"/>
    </row>
    <row r="9138">
      <c r="A9138" s="282" t="s">
        <v>388</v>
      </c>
      <c r="B9138" s="300" t="s">
        <v>1392</v>
      </c>
      <c r="C9138" s="91" t="s">
        <v>2091</v>
      </c>
      <c r="D9138" s="250" t="s">
        <v>32265</v>
      </c>
      <c r="E9138" s="91"/>
      <c r="F9138" s="91" t="s">
        <v>32246</v>
      </c>
      <c r="G9138" s="91"/>
    </row>
    <row r="9139">
      <c r="A9139" s="282" t="s">
        <v>388</v>
      </c>
      <c r="B9139" s="300" t="s">
        <v>1392</v>
      </c>
      <c r="C9139" s="91" t="s">
        <v>2091</v>
      </c>
      <c r="D9139" s="250" t="s">
        <v>32266</v>
      </c>
      <c r="E9139" s="91"/>
      <c r="F9139" s="91" t="s">
        <v>32242</v>
      </c>
      <c r="G9139" s="91"/>
    </row>
    <row r="9140">
      <c r="A9140" s="282" t="s">
        <v>388</v>
      </c>
      <c r="B9140" s="300" t="s">
        <v>1392</v>
      </c>
      <c r="C9140" s="91" t="s">
        <v>2091</v>
      </c>
      <c r="D9140" s="250" t="s">
        <v>32267</v>
      </c>
      <c r="E9140" s="91"/>
      <c r="F9140" s="91" t="s">
        <v>32268</v>
      </c>
      <c r="G9140" s="91"/>
    </row>
    <row r="9141">
      <c r="A9141" s="282" t="s">
        <v>388</v>
      </c>
      <c r="B9141" s="300" t="s">
        <v>1392</v>
      </c>
      <c r="C9141" s="91" t="s">
        <v>12490</v>
      </c>
      <c r="D9141" s="250" t="s">
        <v>27664</v>
      </c>
      <c r="E9141" s="91"/>
      <c r="F9141" s="91" t="s">
        <v>32244</v>
      </c>
      <c r="G9141" s="91"/>
    </row>
    <row r="9142">
      <c r="A9142" s="282" t="s">
        <v>388</v>
      </c>
      <c r="B9142" s="300" t="s">
        <v>1392</v>
      </c>
      <c r="C9142" s="91" t="s">
        <v>12490</v>
      </c>
      <c r="D9142" s="250" t="s">
        <v>1394</v>
      </c>
      <c r="E9142" s="91"/>
      <c r="F9142" s="91" t="s">
        <v>32243</v>
      </c>
      <c r="G9142" s="91"/>
    </row>
    <row r="9143">
      <c r="A9143" s="282" t="s">
        <v>388</v>
      </c>
      <c r="B9143" s="300" t="s">
        <v>1392</v>
      </c>
      <c r="C9143" s="91" t="s">
        <v>12490</v>
      </c>
      <c r="D9143" s="250" t="s">
        <v>32269</v>
      </c>
      <c r="E9143" s="91"/>
      <c r="F9143" s="91" t="s">
        <v>32244</v>
      </c>
      <c r="G9143" s="91"/>
    </row>
    <row r="9144">
      <c r="A9144" s="282" t="s">
        <v>1016</v>
      </c>
      <c r="B9144" s="300" t="s">
        <v>32225</v>
      </c>
      <c r="C9144" s="91" t="s">
        <v>32226</v>
      </c>
      <c r="D9144" s="250" t="s">
        <v>32228</v>
      </c>
      <c r="E9144" s="91"/>
      <c r="F9144" s="91" t="s">
        <v>32255</v>
      </c>
      <c r="G9144" s="91"/>
    </row>
    <row r="9145">
      <c r="A9145" s="282" t="s">
        <v>1016</v>
      </c>
      <c r="B9145" s="300" t="s">
        <v>32225</v>
      </c>
      <c r="C9145" s="91" t="s">
        <v>32270</v>
      </c>
      <c r="D9145" s="250" t="s">
        <v>32271</v>
      </c>
      <c r="E9145" s="91"/>
      <c r="F9145" s="91" t="s">
        <v>32244</v>
      </c>
      <c r="G9145" s="91"/>
    </row>
    <row r="9146">
      <c r="A9146" s="282" t="s">
        <v>1016</v>
      </c>
      <c r="B9146" s="300" t="s">
        <v>32225</v>
      </c>
      <c r="C9146" s="91" t="s">
        <v>32272</v>
      </c>
      <c r="D9146" s="250" t="s">
        <v>32273</v>
      </c>
      <c r="E9146" s="91"/>
      <c r="F9146" s="155" t="s">
        <v>16052</v>
      </c>
      <c r="G9146" s="91"/>
    </row>
    <row r="9147">
      <c r="A9147" s="282" t="s">
        <v>1016</v>
      </c>
      <c r="B9147" s="300" t="s">
        <v>32225</v>
      </c>
      <c r="C9147" s="91" t="s">
        <v>32274</v>
      </c>
      <c r="D9147" s="250" t="s">
        <v>32275</v>
      </c>
      <c r="E9147" s="91"/>
      <c r="F9147" s="91" t="s">
        <v>32247</v>
      </c>
      <c r="G9147" s="91"/>
    </row>
    <row r="9148">
      <c r="A9148" s="282" t="s">
        <v>1016</v>
      </c>
      <c r="B9148" s="300" t="s">
        <v>32225</v>
      </c>
      <c r="C9148" s="91" t="s">
        <v>32276</v>
      </c>
      <c r="D9148" s="250" t="s">
        <v>32277</v>
      </c>
      <c r="E9148" s="91"/>
      <c r="F9148" s="91" t="s">
        <v>32247</v>
      </c>
      <c r="G9148" s="91"/>
    </row>
    <row r="9149">
      <c r="A9149" s="282" t="s">
        <v>1016</v>
      </c>
      <c r="B9149" s="300" t="s">
        <v>32225</v>
      </c>
      <c r="C9149" s="91" t="s">
        <v>32278</v>
      </c>
      <c r="D9149" s="250" t="s">
        <v>32279</v>
      </c>
      <c r="E9149" s="91"/>
      <c r="F9149" s="91" t="s">
        <v>32249</v>
      </c>
      <c r="G9149" s="91"/>
    </row>
    <row r="9150">
      <c r="A9150" s="282" t="s">
        <v>1016</v>
      </c>
      <c r="B9150" s="300" t="s">
        <v>32225</v>
      </c>
      <c r="C9150" s="91" t="s">
        <v>32278</v>
      </c>
      <c r="D9150" s="250" t="s">
        <v>32280</v>
      </c>
      <c r="E9150" s="91"/>
      <c r="F9150" s="91" t="s">
        <v>32240</v>
      </c>
      <c r="G9150" s="91"/>
    </row>
    <row r="9151">
      <c r="A9151" s="282" t="s">
        <v>1016</v>
      </c>
      <c r="B9151" s="300" t="s">
        <v>32225</v>
      </c>
      <c r="C9151" s="91" t="s">
        <v>32281</v>
      </c>
      <c r="D9151" s="250" t="s">
        <v>1407</v>
      </c>
      <c r="E9151" s="91"/>
      <c r="F9151" s="91" t="s">
        <v>32244</v>
      </c>
      <c r="G9151" s="91"/>
    </row>
    <row r="9152">
      <c r="A9152" s="282" t="s">
        <v>1016</v>
      </c>
      <c r="B9152" s="300" t="s">
        <v>32231</v>
      </c>
      <c r="C9152" s="250" t="s">
        <v>32232</v>
      </c>
      <c r="D9152" s="250" t="s">
        <v>1407</v>
      </c>
      <c r="E9152" s="91"/>
      <c r="F9152" s="91" t="s">
        <v>32282</v>
      </c>
      <c r="G9152" s="91"/>
    </row>
    <row r="9153">
      <c r="A9153" s="282" t="s">
        <v>1016</v>
      </c>
      <c r="B9153" s="300" t="s">
        <v>32231</v>
      </c>
      <c r="C9153" s="250" t="s">
        <v>32283</v>
      </c>
      <c r="D9153" s="250" t="s">
        <v>1407</v>
      </c>
      <c r="E9153" s="91"/>
      <c r="F9153" s="91" t="s">
        <v>32247</v>
      </c>
      <c r="G9153" s="91"/>
    </row>
    <row r="9154">
      <c r="A9154" s="282" t="s">
        <v>1016</v>
      </c>
      <c r="B9154" s="300" t="s">
        <v>32231</v>
      </c>
      <c r="C9154" s="250" t="s">
        <v>32284</v>
      </c>
      <c r="D9154" s="250" t="s">
        <v>1407</v>
      </c>
      <c r="E9154" s="91"/>
      <c r="F9154" s="91" t="s">
        <v>32242</v>
      </c>
      <c r="G9154" s="91"/>
    </row>
    <row r="9155">
      <c r="A9155" s="282" t="s">
        <v>1016</v>
      </c>
      <c r="B9155" s="300" t="s">
        <v>32231</v>
      </c>
      <c r="C9155" s="250" t="s">
        <v>32233</v>
      </c>
      <c r="D9155" s="250" t="s">
        <v>1407</v>
      </c>
      <c r="E9155" s="91"/>
      <c r="F9155" s="91" t="s">
        <v>32242</v>
      </c>
      <c r="G9155" s="91"/>
    </row>
    <row r="9156">
      <c r="A9156" s="282" t="s">
        <v>1016</v>
      </c>
      <c r="B9156" s="300" t="s">
        <v>32231</v>
      </c>
      <c r="C9156" s="250" t="s">
        <v>32235</v>
      </c>
      <c r="D9156" s="250" t="s">
        <v>1407</v>
      </c>
      <c r="E9156" s="91"/>
      <c r="F9156" s="155" t="s">
        <v>16052</v>
      </c>
      <c r="G9156" s="91"/>
    </row>
    <row r="9157">
      <c r="A9157" s="282" t="s">
        <v>1016</v>
      </c>
      <c r="B9157" s="300" t="s">
        <v>32231</v>
      </c>
      <c r="C9157" s="250" t="s">
        <v>32285</v>
      </c>
      <c r="D9157" s="250" t="s">
        <v>1407</v>
      </c>
      <c r="E9157" s="91"/>
      <c r="F9157" s="91" t="s">
        <v>32244</v>
      </c>
      <c r="G9157" s="91"/>
    </row>
    <row r="9158">
      <c r="A9158" s="282" t="s">
        <v>1016</v>
      </c>
      <c r="B9158" s="300" t="s">
        <v>13941</v>
      </c>
      <c r="C9158" s="250" t="s">
        <v>1210</v>
      </c>
      <c r="D9158" s="250" t="s">
        <v>32103</v>
      </c>
      <c r="E9158" s="91"/>
      <c r="F9158" s="91" t="s">
        <v>32246</v>
      </c>
      <c r="G9158" s="91"/>
    </row>
    <row r="9159">
      <c r="A9159" s="282" t="s">
        <v>1016</v>
      </c>
      <c r="B9159" s="300" t="s">
        <v>13941</v>
      </c>
      <c r="C9159" s="250" t="s">
        <v>1210</v>
      </c>
      <c r="D9159" s="250" t="s">
        <v>15147</v>
      </c>
      <c r="E9159" s="91"/>
      <c r="F9159" s="91" t="s">
        <v>32243</v>
      </c>
      <c r="G9159" s="91"/>
    </row>
    <row r="9160">
      <c r="A9160" s="60" t="s">
        <v>366</v>
      </c>
    </row>
    <row r="9161">
      <c r="A9161" s="282" t="s">
        <v>306</v>
      </c>
      <c r="B9161" s="300" t="s">
        <v>31889</v>
      </c>
      <c r="C9161" s="91"/>
      <c r="D9161" s="250"/>
      <c r="E9161" s="91" t="s">
        <v>5090</v>
      </c>
      <c r="F9161" s="91" t="s">
        <v>32240</v>
      </c>
      <c r="G9161" s="91"/>
    </row>
    <row r="9162">
      <c r="A9162" s="282" t="s">
        <v>388</v>
      </c>
      <c r="B9162" s="300" t="s">
        <v>1392</v>
      </c>
      <c r="C9162" s="91"/>
      <c r="D9162" s="250"/>
      <c r="E9162" s="91" t="s">
        <v>5677</v>
      </c>
      <c r="F9162" s="91" t="s">
        <v>32246</v>
      </c>
      <c r="G9162" s="91"/>
    </row>
    <row r="9163">
      <c r="A9163" s="282" t="s">
        <v>368</v>
      </c>
      <c r="B9163" s="300" t="s">
        <v>368</v>
      </c>
      <c r="C9163" s="91"/>
      <c r="D9163" s="250"/>
      <c r="E9163" s="91" t="s">
        <v>32286</v>
      </c>
      <c r="F9163" s="91" t="s">
        <v>32242</v>
      </c>
      <c r="G9163" s="91"/>
    </row>
    <row r="9164">
      <c r="A9164" s="1" t="s">
        <v>32287</v>
      </c>
      <c r="B9164" s="1"/>
      <c r="C9164" s="1"/>
      <c r="D9164" s="1"/>
      <c r="E9164" s="1"/>
      <c r="F9164" s="1"/>
      <c r="G9164" s="1"/>
    </row>
    <row r="9165">
      <c r="A9165" s="311" t="s">
        <v>32058</v>
      </c>
      <c r="B9165" s="355" t="s">
        <v>32059</v>
      </c>
      <c r="C9165" s="91" t="s">
        <v>32109</v>
      </c>
      <c r="D9165" s="162" t="s">
        <v>32288</v>
      </c>
      <c r="E9165" s="91"/>
      <c r="F9165" s="91" t="s">
        <v>32289</v>
      </c>
      <c r="G9165" s="91"/>
    </row>
    <row r="9166">
      <c r="A9166" s="311" t="s">
        <v>306</v>
      </c>
      <c r="B9166" s="355" t="s">
        <v>307</v>
      </c>
      <c r="C9166" s="91" t="s">
        <v>31750</v>
      </c>
      <c r="D9166" s="250" t="s">
        <v>32290</v>
      </c>
      <c r="E9166" s="91" t="s">
        <v>31845</v>
      </c>
      <c r="F9166" s="91" t="s">
        <v>32289</v>
      </c>
      <c r="G9166" s="91"/>
    </row>
    <row r="9167">
      <c r="A9167" s="311" t="s">
        <v>306</v>
      </c>
      <c r="B9167" s="355" t="s">
        <v>307</v>
      </c>
      <c r="C9167" s="91" t="s">
        <v>308</v>
      </c>
      <c r="D9167" s="250" t="s">
        <v>31767</v>
      </c>
      <c r="E9167" s="91"/>
      <c r="F9167" s="91" t="s">
        <v>32291</v>
      </c>
      <c r="G9167" s="91"/>
    </row>
    <row r="9168">
      <c r="A9168" s="311" t="s">
        <v>306</v>
      </c>
      <c r="B9168" s="355" t="s">
        <v>307</v>
      </c>
      <c r="C9168" s="91" t="s">
        <v>535</v>
      </c>
      <c r="D9168" s="250" t="s">
        <v>31775</v>
      </c>
      <c r="E9168" s="91"/>
      <c r="F9168" s="91" t="s">
        <v>32292</v>
      </c>
      <c r="G9168" s="91"/>
    </row>
    <row r="9169">
      <c r="A9169" s="311" t="s">
        <v>306</v>
      </c>
      <c r="B9169" s="355" t="s">
        <v>307</v>
      </c>
      <c r="C9169" s="91" t="s">
        <v>535</v>
      </c>
      <c r="D9169" s="250" t="s">
        <v>32293</v>
      </c>
      <c r="E9169" s="91"/>
      <c r="F9169" s="91" t="s">
        <v>32294</v>
      </c>
      <c r="G9169" s="91"/>
    </row>
    <row r="9170">
      <c r="A9170" s="311" t="s">
        <v>306</v>
      </c>
      <c r="B9170" s="355" t="s">
        <v>307</v>
      </c>
      <c r="C9170" s="91" t="s">
        <v>535</v>
      </c>
      <c r="D9170" s="250" t="s">
        <v>32245</v>
      </c>
      <c r="E9170" s="91"/>
      <c r="F9170" s="91" t="s">
        <v>32295</v>
      </c>
      <c r="G9170" s="91"/>
    </row>
    <row r="9171">
      <c r="A9171" s="311" t="s">
        <v>306</v>
      </c>
      <c r="B9171" s="355" t="s">
        <v>307</v>
      </c>
      <c r="C9171" s="91" t="s">
        <v>535</v>
      </c>
      <c r="D9171" s="250" t="s">
        <v>31777</v>
      </c>
      <c r="E9171" s="91"/>
      <c r="F9171" s="91" t="s">
        <v>32296</v>
      </c>
      <c r="G9171" s="91"/>
    </row>
    <row r="9172">
      <c r="A9172" s="311" t="s">
        <v>306</v>
      </c>
      <c r="B9172" s="355" t="s">
        <v>307</v>
      </c>
      <c r="C9172" s="91" t="s">
        <v>535</v>
      </c>
      <c r="D9172" s="250" t="s">
        <v>31782</v>
      </c>
      <c r="E9172" s="91"/>
      <c r="F9172" s="91" t="s">
        <v>32297</v>
      </c>
      <c r="G9172" s="91"/>
    </row>
    <row r="9173">
      <c r="A9173" s="311" t="s">
        <v>306</v>
      </c>
      <c r="B9173" s="355" t="s">
        <v>307</v>
      </c>
      <c r="C9173" s="91" t="s">
        <v>535</v>
      </c>
      <c r="D9173" s="250" t="s">
        <v>31783</v>
      </c>
      <c r="E9173" s="91"/>
      <c r="F9173" s="91" t="s">
        <v>32298</v>
      </c>
      <c r="G9173" s="91"/>
    </row>
    <row r="9174">
      <c r="A9174" s="311" t="s">
        <v>306</v>
      </c>
      <c r="B9174" s="355" t="s">
        <v>307</v>
      </c>
      <c r="C9174" s="91" t="s">
        <v>535</v>
      </c>
      <c r="D9174" s="250" t="s">
        <v>32079</v>
      </c>
      <c r="E9174" s="91"/>
      <c r="F9174" s="91" t="s">
        <v>32297</v>
      </c>
      <c r="G9174" s="91"/>
    </row>
    <row r="9175">
      <c r="A9175" s="311" t="s">
        <v>306</v>
      </c>
      <c r="B9175" s="355" t="s">
        <v>307</v>
      </c>
      <c r="C9175" s="91" t="s">
        <v>535</v>
      </c>
      <c r="D9175" s="250" t="s">
        <v>31797</v>
      </c>
      <c r="E9175" s="91"/>
      <c r="F9175" s="91" t="s">
        <v>32299</v>
      </c>
      <c r="G9175" s="91"/>
    </row>
    <row r="9176">
      <c r="A9176" s="311" t="s">
        <v>306</v>
      </c>
      <c r="B9176" s="355" t="s">
        <v>307</v>
      </c>
      <c r="C9176" s="91" t="s">
        <v>535</v>
      </c>
      <c r="D9176" s="250" t="s">
        <v>31871</v>
      </c>
      <c r="E9176" s="91"/>
      <c r="F9176" s="155" t="s">
        <v>16052</v>
      </c>
      <c r="G9176" s="91"/>
    </row>
    <row r="9177">
      <c r="A9177" s="311" t="s">
        <v>306</v>
      </c>
      <c r="B9177" s="355" t="s">
        <v>307</v>
      </c>
      <c r="C9177" s="91" t="s">
        <v>535</v>
      </c>
      <c r="D9177" s="250" t="s">
        <v>31956</v>
      </c>
      <c r="E9177" s="91"/>
      <c r="F9177" s="91" t="s">
        <v>32300</v>
      </c>
      <c r="G9177" s="91"/>
    </row>
    <row r="9178">
      <c r="A9178" s="311" t="s">
        <v>306</v>
      </c>
      <c r="B9178" s="355" t="s">
        <v>307</v>
      </c>
      <c r="C9178" s="91" t="s">
        <v>535</v>
      </c>
      <c r="D9178" s="250" t="s">
        <v>31801</v>
      </c>
      <c r="E9178" s="91"/>
      <c r="F9178" s="91" t="s">
        <v>32301</v>
      </c>
      <c r="G9178" s="91"/>
    </row>
    <row r="9179">
      <c r="A9179" s="311" t="s">
        <v>306</v>
      </c>
      <c r="B9179" s="355" t="s">
        <v>307</v>
      </c>
      <c r="C9179" s="91" t="s">
        <v>535</v>
      </c>
      <c r="D9179" s="250" t="s">
        <v>785</v>
      </c>
      <c r="E9179" s="91"/>
      <c r="F9179" s="91" t="s">
        <v>32302</v>
      </c>
      <c r="G9179" s="91"/>
    </row>
    <row r="9180">
      <c r="A9180" s="311" t="s">
        <v>306</v>
      </c>
      <c r="B9180" s="355" t="s">
        <v>307</v>
      </c>
      <c r="C9180" s="91" t="s">
        <v>535</v>
      </c>
      <c r="D9180" s="250" t="s">
        <v>31802</v>
      </c>
      <c r="E9180" s="91"/>
      <c r="F9180" s="91" t="s">
        <v>32303</v>
      </c>
      <c r="G9180" s="91"/>
    </row>
    <row r="9181">
      <c r="A9181" s="311" t="s">
        <v>306</v>
      </c>
      <c r="B9181" s="355" t="s">
        <v>307</v>
      </c>
      <c r="C9181" s="91" t="s">
        <v>535</v>
      </c>
      <c r="D9181" s="250" t="s">
        <v>31805</v>
      </c>
      <c r="E9181" s="91"/>
      <c r="F9181" s="155" t="s">
        <v>16052</v>
      </c>
      <c r="G9181" s="91"/>
    </row>
    <row r="9182">
      <c r="A9182" s="311" t="s">
        <v>306</v>
      </c>
      <c r="B9182" s="355" t="s">
        <v>307</v>
      </c>
      <c r="C9182" s="91" t="s">
        <v>535</v>
      </c>
      <c r="D9182" s="250" t="s">
        <v>31962</v>
      </c>
      <c r="E9182" s="91"/>
      <c r="F9182" s="91" t="s">
        <v>32304</v>
      </c>
      <c r="G9182" s="91"/>
    </row>
    <row r="9183">
      <c r="A9183" s="311" t="s">
        <v>306</v>
      </c>
      <c r="B9183" s="355" t="s">
        <v>307</v>
      </c>
      <c r="C9183" s="91" t="s">
        <v>535</v>
      </c>
      <c r="D9183" s="250" t="s">
        <v>31876</v>
      </c>
      <c r="E9183" s="91"/>
      <c r="F9183" s="91" t="s">
        <v>32305</v>
      </c>
      <c r="G9183" s="91"/>
    </row>
    <row r="9184">
      <c r="A9184" s="311" t="s">
        <v>306</v>
      </c>
      <c r="B9184" s="355" t="s">
        <v>307</v>
      </c>
      <c r="C9184" s="91" t="s">
        <v>535</v>
      </c>
      <c r="D9184" s="250" t="s">
        <v>32306</v>
      </c>
      <c r="E9184" s="91"/>
      <c r="F9184" s="91" t="s">
        <v>32307</v>
      </c>
      <c r="G9184" s="91"/>
    </row>
    <row r="9185">
      <c r="A9185" s="311" t="s">
        <v>306</v>
      </c>
      <c r="B9185" s="355" t="s">
        <v>307</v>
      </c>
      <c r="C9185" s="91" t="s">
        <v>535</v>
      </c>
      <c r="D9185" s="250" t="s">
        <v>32308</v>
      </c>
      <c r="E9185" s="91"/>
      <c r="F9185" s="91" t="s">
        <v>32309</v>
      </c>
      <c r="G9185" s="91"/>
    </row>
    <row r="9186">
      <c r="A9186" s="311" t="s">
        <v>306</v>
      </c>
      <c r="B9186" s="355" t="s">
        <v>307</v>
      </c>
      <c r="C9186" s="91" t="s">
        <v>535</v>
      </c>
      <c r="D9186" s="250" t="s">
        <v>32310</v>
      </c>
      <c r="E9186" s="91"/>
      <c r="F9186" s="91" t="s">
        <v>32311</v>
      </c>
      <c r="G9186" s="91"/>
    </row>
    <row r="9187">
      <c r="A9187" s="311" t="s">
        <v>306</v>
      </c>
      <c r="B9187" s="355" t="s">
        <v>307</v>
      </c>
      <c r="C9187" s="91" t="s">
        <v>535</v>
      </c>
      <c r="D9187" s="250" t="s">
        <v>31972</v>
      </c>
      <c r="E9187" s="91"/>
      <c r="F9187" s="91" t="s">
        <v>32312</v>
      </c>
      <c r="G9187" s="91"/>
    </row>
    <row r="9188">
      <c r="A9188" s="311" t="s">
        <v>306</v>
      </c>
      <c r="B9188" s="355" t="s">
        <v>307</v>
      </c>
      <c r="C9188" s="91" t="s">
        <v>535</v>
      </c>
      <c r="D9188" s="250" t="s">
        <v>32313</v>
      </c>
      <c r="E9188" s="91"/>
      <c r="F9188" s="91" t="s">
        <v>32312</v>
      </c>
      <c r="G9188" s="91"/>
    </row>
    <row r="9189">
      <c r="A9189" s="311" t="s">
        <v>306</v>
      </c>
      <c r="B9189" s="355" t="s">
        <v>307</v>
      </c>
      <c r="C9189" s="91" t="s">
        <v>31819</v>
      </c>
      <c r="D9189" s="250" t="s">
        <v>31820</v>
      </c>
      <c r="E9189" s="91"/>
      <c r="F9189" s="91" t="s">
        <v>32314</v>
      </c>
      <c r="G9189" s="91"/>
    </row>
    <row r="9190">
      <c r="A9190" s="311" t="s">
        <v>306</v>
      </c>
      <c r="B9190" s="355" t="s">
        <v>307</v>
      </c>
      <c r="C9190" s="91" t="s">
        <v>31819</v>
      </c>
      <c r="D9190" s="250" t="s">
        <v>31821</v>
      </c>
      <c r="E9190" s="91"/>
      <c r="F9190" s="155" t="s">
        <v>16052</v>
      </c>
      <c r="G9190" s="91"/>
    </row>
    <row r="9191">
      <c r="A9191" s="311" t="s">
        <v>306</v>
      </c>
      <c r="B9191" s="355" t="s">
        <v>31889</v>
      </c>
      <c r="C9191" s="250" t="s">
        <v>31895</v>
      </c>
      <c r="D9191" s="250" t="s">
        <v>31898</v>
      </c>
      <c r="E9191" s="91"/>
      <c r="F9191" s="91" t="s">
        <v>32315</v>
      </c>
      <c r="G9191" s="91"/>
    </row>
    <row r="9192">
      <c r="A9192" s="311" t="s">
        <v>388</v>
      </c>
      <c r="B9192" s="355" t="s">
        <v>1392</v>
      </c>
      <c r="C9192" s="250" t="s">
        <v>2091</v>
      </c>
      <c r="D9192" s="250" t="s">
        <v>32316</v>
      </c>
      <c r="E9192" s="91"/>
      <c r="F9192" s="91" t="s">
        <v>32317</v>
      </c>
      <c r="G9192" s="91"/>
    </row>
    <row r="9193">
      <c r="A9193" s="311" t="s">
        <v>388</v>
      </c>
      <c r="B9193" s="355" t="s">
        <v>1392</v>
      </c>
      <c r="C9193" s="250" t="s">
        <v>2091</v>
      </c>
      <c r="D9193" s="250" t="s">
        <v>32318</v>
      </c>
      <c r="E9193" s="91"/>
      <c r="F9193" s="91" t="s">
        <v>32319</v>
      </c>
      <c r="G9193" s="91"/>
    </row>
    <row r="9194">
      <c r="A9194" s="311" t="s">
        <v>388</v>
      </c>
      <c r="B9194" s="355" t="s">
        <v>1392</v>
      </c>
      <c r="C9194" s="250" t="s">
        <v>2091</v>
      </c>
      <c r="D9194" s="250" t="s">
        <v>25033</v>
      </c>
      <c r="E9194" s="91" t="s">
        <v>32182</v>
      </c>
      <c r="F9194" s="91" t="s">
        <v>32299</v>
      </c>
      <c r="G9194" s="91"/>
    </row>
    <row r="9195">
      <c r="A9195" s="311" t="s">
        <v>388</v>
      </c>
      <c r="B9195" s="355" t="s">
        <v>1392</v>
      </c>
      <c r="C9195" s="250" t="s">
        <v>2091</v>
      </c>
      <c r="D9195" s="250" t="s">
        <v>32320</v>
      </c>
      <c r="E9195" s="91"/>
      <c r="F9195" s="91" t="s">
        <v>32298</v>
      </c>
      <c r="G9195" s="91"/>
    </row>
    <row r="9196">
      <c r="A9196" s="311" t="s">
        <v>388</v>
      </c>
      <c r="B9196" s="355" t="s">
        <v>1392</v>
      </c>
      <c r="C9196" s="250" t="s">
        <v>2091</v>
      </c>
      <c r="D9196" s="250" t="s">
        <v>32321</v>
      </c>
      <c r="E9196" s="91"/>
      <c r="F9196" s="91" t="s">
        <v>32312</v>
      </c>
      <c r="G9196" s="91"/>
    </row>
    <row r="9197">
      <c r="A9197" s="311" t="s">
        <v>388</v>
      </c>
      <c r="B9197" s="355" t="s">
        <v>1392</v>
      </c>
      <c r="C9197" s="250" t="s">
        <v>2091</v>
      </c>
      <c r="D9197" s="250" t="s">
        <v>32322</v>
      </c>
      <c r="E9197" s="91"/>
      <c r="F9197" s="91" t="s">
        <v>32323</v>
      </c>
      <c r="G9197" s="91"/>
    </row>
    <row r="9198">
      <c r="A9198" s="311" t="s">
        <v>388</v>
      </c>
      <c r="B9198" s="355" t="s">
        <v>1392</v>
      </c>
      <c r="C9198" s="250" t="s">
        <v>2091</v>
      </c>
      <c r="D9198" s="250" t="s">
        <v>32324</v>
      </c>
      <c r="E9198" s="91"/>
      <c r="F9198" s="91" t="s">
        <v>32325</v>
      </c>
      <c r="G9198" s="91"/>
    </row>
    <row r="9199">
      <c r="A9199" s="311" t="s">
        <v>388</v>
      </c>
      <c r="B9199" s="355" t="s">
        <v>1392</v>
      </c>
      <c r="C9199" s="250" t="s">
        <v>2091</v>
      </c>
      <c r="D9199" s="250" t="s">
        <v>32326</v>
      </c>
      <c r="E9199" s="91"/>
      <c r="F9199" s="91" t="s">
        <v>32327</v>
      </c>
      <c r="G9199" s="91"/>
    </row>
    <row r="9200">
      <c r="A9200" s="311" t="s">
        <v>388</v>
      </c>
      <c r="B9200" s="355" t="s">
        <v>1392</v>
      </c>
      <c r="C9200" s="250" t="s">
        <v>2091</v>
      </c>
      <c r="D9200" s="250" t="s">
        <v>32328</v>
      </c>
      <c r="E9200" s="91"/>
      <c r="F9200" s="91" t="s">
        <v>32311</v>
      </c>
      <c r="G9200" s="91"/>
    </row>
    <row r="9201">
      <c r="A9201" s="311" t="s">
        <v>388</v>
      </c>
      <c r="B9201" s="355" t="s">
        <v>1392</v>
      </c>
      <c r="C9201" s="250" t="s">
        <v>2091</v>
      </c>
      <c r="D9201" s="250" t="s">
        <v>3333</v>
      </c>
      <c r="E9201" s="91"/>
      <c r="F9201" s="91" t="s">
        <v>32312</v>
      </c>
      <c r="G9201" s="91"/>
    </row>
    <row r="9202">
      <c r="A9202" s="311" t="s">
        <v>388</v>
      </c>
      <c r="B9202" s="355" t="s">
        <v>1392</v>
      </c>
      <c r="C9202" s="250" t="s">
        <v>2091</v>
      </c>
      <c r="D9202" s="250" t="s">
        <v>32329</v>
      </c>
      <c r="E9202" s="91"/>
      <c r="F9202" s="91" t="s">
        <v>32330</v>
      </c>
      <c r="G9202" s="91"/>
    </row>
    <row r="9203">
      <c r="A9203" s="311" t="s">
        <v>388</v>
      </c>
      <c r="B9203" s="355" t="s">
        <v>1392</v>
      </c>
      <c r="C9203" s="250" t="s">
        <v>2091</v>
      </c>
      <c r="D9203" s="250" t="s">
        <v>32264</v>
      </c>
      <c r="E9203" s="91"/>
      <c r="F9203" s="91" t="s">
        <v>32331</v>
      </c>
      <c r="G9203" s="91"/>
    </row>
    <row r="9204">
      <c r="A9204" s="311" t="s">
        <v>388</v>
      </c>
      <c r="B9204" s="355" t="s">
        <v>1392</v>
      </c>
      <c r="C9204" s="250" t="s">
        <v>2091</v>
      </c>
      <c r="D9204" s="250" t="s">
        <v>32332</v>
      </c>
      <c r="E9204" s="91"/>
      <c r="F9204" s="91" t="s">
        <v>32317</v>
      </c>
      <c r="G9204" s="91"/>
    </row>
    <row r="9205">
      <c r="A9205" s="311" t="s">
        <v>388</v>
      </c>
      <c r="B9205" s="355" t="s">
        <v>1392</v>
      </c>
      <c r="C9205" s="250" t="s">
        <v>2091</v>
      </c>
      <c r="D9205" s="250" t="s">
        <v>32333</v>
      </c>
      <c r="E9205" s="91" t="s">
        <v>32334</v>
      </c>
      <c r="F9205" s="91" t="s">
        <v>32335</v>
      </c>
      <c r="G9205" s="91"/>
    </row>
    <row r="9206">
      <c r="A9206" s="311" t="s">
        <v>388</v>
      </c>
      <c r="B9206" s="355" t="s">
        <v>1392</v>
      </c>
      <c r="C9206" s="250" t="s">
        <v>2091</v>
      </c>
      <c r="D9206" s="250" t="s">
        <v>32336</v>
      </c>
      <c r="E9206" s="91"/>
      <c r="F9206" s="91" t="s">
        <v>32315</v>
      </c>
      <c r="G9206" s="91"/>
    </row>
    <row r="9207">
      <c r="A9207" s="311" t="s">
        <v>388</v>
      </c>
      <c r="B9207" s="355" t="s">
        <v>1392</v>
      </c>
      <c r="C9207" s="250" t="s">
        <v>2091</v>
      </c>
      <c r="D9207" s="250" t="s">
        <v>32337</v>
      </c>
      <c r="E9207" s="91"/>
      <c r="F9207" s="91" t="s">
        <v>32312</v>
      </c>
      <c r="G9207" s="91"/>
    </row>
    <row r="9208">
      <c r="A9208" s="311" t="s">
        <v>388</v>
      </c>
      <c r="B9208" s="355" t="s">
        <v>1392</v>
      </c>
      <c r="C9208" s="250" t="s">
        <v>2091</v>
      </c>
      <c r="D9208" s="250" t="s">
        <v>32338</v>
      </c>
      <c r="E9208" s="91"/>
      <c r="F9208" s="91" t="s">
        <v>32339</v>
      </c>
      <c r="G9208" s="91"/>
    </row>
    <row r="9209">
      <c r="A9209" s="311" t="s">
        <v>388</v>
      </c>
      <c r="B9209" s="355" t="s">
        <v>1392</v>
      </c>
      <c r="C9209" s="250" t="s">
        <v>2091</v>
      </c>
      <c r="D9209" s="250" t="s">
        <v>32340</v>
      </c>
      <c r="E9209" s="91"/>
      <c r="F9209" s="91" t="s">
        <v>32298</v>
      </c>
      <c r="G9209" s="91"/>
    </row>
    <row r="9210">
      <c r="A9210" s="311" t="s">
        <v>388</v>
      </c>
      <c r="B9210" s="355" t="s">
        <v>1392</v>
      </c>
      <c r="C9210" s="250" t="s">
        <v>2091</v>
      </c>
      <c r="D9210" s="250" t="s">
        <v>32265</v>
      </c>
      <c r="E9210" s="91"/>
      <c r="F9210" s="91" t="s">
        <v>32341</v>
      </c>
      <c r="G9210" s="91"/>
    </row>
    <row r="9211">
      <c r="A9211" s="311" t="s">
        <v>388</v>
      </c>
      <c r="B9211" s="355" t="s">
        <v>1392</v>
      </c>
      <c r="C9211" s="250" t="s">
        <v>2091</v>
      </c>
      <c r="D9211" s="250" t="s">
        <v>32342</v>
      </c>
      <c r="E9211" s="91"/>
      <c r="F9211" s="91" t="s">
        <v>32343</v>
      </c>
      <c r="G9211" s="91"/>
    </row>
    <row r="9212">
      <c r="A9212" s="311" t="s">
        <v>388</v>
      </c>
      <c r="B9212" s="355" t="s">
        <v>1392</v>
      </c>
      <c r="C9212" s="250" t="s">
        <v>2091</v>
      </c>
      <c r="D9212" s="250" t="s">
        <v>32344</v>
      </c>
      <c r="E9212" s="91"/>
      <c r="F9212" s="91" t="s">
        <v>32345</v>
      </c>
      <c r="G9212" s="91"/>
    </row>
    <row r="9213">
      <c r="A9213" s="311" t="s">
        <v>388</v>
      </c>
      <c r="B9213" s="355" t="s">
        <v>1392</v>
      </c>
      <c r="C9213" s="250" t="s">
        <v>12490</v>
      </c>
      <c r="D9213" s="764" t="s">
        <v>32346</v>
      </c>
      <c r="E9213" s="91" t="s">
        <v>4182</v>
      </c>
      <c r="F9213" s="91" t="s">
        <v>32289</v>
      </c>
      <c r="G9213" s="91"/>
    </row>
    <row r="9214">
      <c r="A9214" s="311" t="s">
        <v>388</v>
      </c>
      <c r="B9214" s="355" t="s">
        <v>1392</v>
      </c>
      <c r="C9214" s="250" t="s">
        <v>1396</v>
      </c>
      <c r="D9214" s="764" t="s">
        <v>32347</v>
      </c>
      <c r="E9214" s="91" t="s">
        <v>4182</v>
      </c>
      <c r="F9214" s="91" t="s">
        <v>32325</v>
      </c>
      <c r="G9214" s="91"/>
    </row>
    <row r="9215">
      <c r="A9215" s="311" t="s">
        <v>388</v>
      </c>
      <c r="B9215" s="355" t="s">
        <v>1392</v>
      </c>
      <c r="C9215" s="250" t="s">
        <v>1396</v>
      </c>
      <c r="D9215" s="250" t="s">
        <v>32348</v>
      </c>
      <c r="E9215" s="91"/>
      <c r="F9215" s="91" t="s">
        <v>32339</v>
      </c>
      <c r="G9215" s="91"/>
    </row>
    <row r="9216">
      <c r="A9216" s="311" t="s">
        <v>388</v>
      </c>
      <c r="B9216" s="355" t="s">
        <v>1392</v>
      </c>
      <c r="C9216" s="250" t="s">
        <v>1396</v>
      </c>
      <c r="D9216" s="250" t="s">
        <v>32349</v>
      </c>
      <c r="E9216" s="91"/>
      <c r="F9216" s="91" t="s">
        <v>32298</v>
      </c>
      <c r="G9216" s="91"/>
    </row>
    <row r="9217">
      <c r="A9217" s="311" t="s">
        <v>388</v>
      </c>
      <c r="B9217" s="355" t="s">
        <v>1392</v>
      </c>
      <c r="C9217" s="250" t="s">
        <v>1396</v>
      </c>
      <c r="D9217" s="250" t="s">
        <v>32350</v>
      </c>
      <c r="E9217" s="91"/>
      <c r="F9217" s="91" t="s">
        <v>32351</v>
      </c>
      <c r="G9217" s="91"/>
    </row>
    <row r="9218">
      <c r="A9218" s="311" t="s">
        <v>388</v>
      </c>
      <c r="B9218" s="355" t="s">
        <v>1392</v>
      </c>
      <c r="C9218" s="250" t="s">
        <v>1396</v>
      </c>
      <c r="D9218" s="250" t="s">
        <v>32352</v>
      </c>
      <c r="E9218" s="91"/>
      <c r="F9218" s="91" t="s">
        <v>32353</v>
      </c>
      <c r="G9218" s="91"/>
    </row>
    <row r="9219">
      <c r="A9219" s="311" t="s">
        <v>1016</v>
      </c>
      <c r="B9219" s="355" t="s">
        <v>32225</v>
      </c>
      <c r="C9219" s="250" t="s">
        <v>32226</v>
      </c>
      <c r="D9219" s="250" t="s">
        <v>32228</v>
      </c>
      <c r="E9219" s="91"/>
      <c r="F9219" s="91" t="s">
        <v>32354</v>
      </c>
      <c r="G9219" s="91"/>
    </row>
    <row r="9220">
      <c r="A9220" s="311" t="s">
        <v>1016</v>
      </c>
      <c r="B9220" s="355" t="s">
        <v>32225</v>
      </c>
      <c r="C9220" s="250" t="s">
        <v>32226</v>
      </c>
      <c r="D9220" s="250" t="s">
        <v>32230</v>
      </c>
      <c r="E9220" s="91"/>
      <c r="F9220" s="91" t="s">
        <v>32325</v>
      </c>
      <c r="G9220" s="91"/>
    </row>
    <row r="9221">
      <c r="A9221" s="311" t="s">
        <v>1016</v>
      </c>
      <c r="B9221" s="355" t="s">
        <v>32225</v>
      </c>
      <c r="C9221" s="250" t="s">
        <v>32270</v>
      </c>
      <c r="D9221" s="250" t="s">
        <v>32271</v>
      </c>
      <c r="E9221" s="91"/>
      <c r="F9221" s="91" t="s">
        <v>32355</v>
      </c>
      <c r="G9221" s="91"/>
    </row>
    <row r="9222">
      <c r="A9222" s="311" t="s">
        <v>1016</v>
      </c>
      <c r="B9222" s="355" t="s">
        <v>32225</v>
      </c>
      <c r="C9222" s="250" t="s">
        <v>32270</v>
      </c>
      <c r="D9222" s="250" t="s">
        <v>32356</v>
      </c>
      <c r="E9222" s="91"/>
      <c r="F9222" s="91" t="s">
        <v>32311</v>
      </c>
      <c r="G9222" s="91"/>
    </row>
    <row r="9223">
      <c r="A9223" s="311" t="s">
        <v>1016</v>
      </c>
      <c r="B9223" s="355" t="s">
        <v>32225</v>
      </c>
      <c r="C9223" s="250" t="s">
        <v>32270</v>
      </c>
      <c r="D9223" s="250" t="s">
        <v>32357</v>
      </c>
      <c r="E9223" s="91"/>
      <c r="F9223" s="91" t="s">
        <v>32319</v>
      </c>
      <c r="G9223" s="91"/>
    </row>
    <row r="9224">
      <c r="A9224" s="311" t="s">
        <v>1016</v>
      </c>
      <c r="B9224" s="355" t="s">
        <v>32225</v>
      </c>
      <c r="C9224" s="250" t="s">
        <v>32272</v>
      </c>
      <c r="D9224" s="250" t="s">
        <v>32358</v>
      </c>
      <c r="E9224" s="91"/>
      <c r="F9224" s="155" t="s">
        <v>16052</v>
      </c>
      <c r="G9224" s="91"/>
    </row>
    <row r="9225">
      <c r="A9225" s="311" t="s">
        <v>1016</v>
      </c>
      <c r="B9225" s="355" t="s">
        <v>32225</v>
      </c>
      <c r="C9225" s="250" t="s">
        <v>32272</v>
      </c>
      <c r="D9225" s="250" t="s">
        <v>32273</v>
      </c>
      <c r="E9225" s="91"/>
      <c r="F9225" s="91" t="s">
        <v>32317</v>
      </c>
      <c r="G9225" s="91"/>
    </row>
    <row r="9226">
      <c r="A9226" s="311" t="s">
        <v>1016</v>
      </c>
      <c r="B9226" s="355" t="s">
        <v>32225</v>
      </c>
      <c r="C9226" s="250" t="s">
        <v>32359</v>
      </c>
      <c r="D9226" s="250" t="s">
        <v>32360</v>
      </c>
      <c r="E9226" s="91"/>
      <c r="F9226" s="91" t="s">
        <v>32303</v>
      </c>
      <c r="G9226" s="91"/>
    </row>
    <row r="9227">
      <c r="A9227" s="311" t="s">
        <v>1016</v>
      </c>
      <c r="B9227" s="355" t="s">
        <v>32225</v>
      </c>
      <c r="C9227" s="250" t="s">
        <v>32359</v>
      </c>
      <c r="D9227" s="250" t="s">
        <v>32361</v>
      </c>
      <c r="E9227" s="91"/>
      <c r="F9227" s="91" t="s">
        <v>32299</v>
      </c>
      <c r="G9227" s="91"/>
    </row>
    <row r="9228">
      <c r="A9228" s="311" t="s">
        <v>1016</v>
      </c>
      <c r="B9228" s="355" t="s">
        <v>32225</v>
      </c>
      <c r="C9228" s="250" t="s">
        <v>32359</v>
      </c>
      <c r="D9228" s="250" t="s">
        <v>32357</v>
      </c>
      <c r="E9228" s="91"/>
      <c r="F9228" s="91" t="s">
        <v>32291</v>
      </c>
      <c r="G9228" s="91"/>
    </row>
    <row r="9229">
      <c r="A9229" s="311" t="s">
        <v>1016</v>
      </c>
      <c r="B9229" s="355" t="s">
        <v>32225</v>
      </c>
      <c r="C9229" s="250" t="s">
        <v>32362</v>
      </c>
      <c r="D9229" s="250" t="s">
        <v>32356</v>
      </c>
      <c r="E9229" s="91"/>
      <c r="F9229" s="91" t="s">
        <v>32312</v>
      </c>
      <c r="G9229" s="91"/>
    </row>
    <row r="9230">
      <c r="A9230" s="311" t="s">
        <v>1016</v>
      </c>
      <c r="B9230" s="355" t="s">
        <v>32225</v>
      </c>
      <c r="C9230" s="250" t="s">
        <v>32363</v>
      </c>
      <c r="D9230" s="250" t="s">
        <v>32356</v>
      </c>
      <c r="E9230" s="91"/>
      <c r="F9230" s="91" t="s">
        <v>32312</v>
      </c>
      <c r="G9230" s="91"/>
    </row>
    <row r="9231">
      <c r="A9231" s="311" t="s">
        <v>1016</v>
      </c>
      <c r="B9231" s="355" t="s">
        <v>32225</v>
      </c>
      <c r="C9231" s="250" t="s">
        <v>32364</v>
      </c>
      <c r="D9231" s="250" t="s">
        <v>32365</v>
      </c>
      <c r="E9231" s="91"/>
      <c r="F9231" s="91" t="s">
        <v>32353</v>
      </c>
      <c r="G9231" s="91"/>
    </row>
    <row r="9232">
      <c r="A9232" s="311" t="s">
        <v>1016</v>
      </c>
      <c r="B9232" s="355" t="s">
        <v>32366</v>
      </c>
      <c r="C9232" s="250"/>
      <c r="D9232" s="250" t="s">
        <v>32367</v>
      </c>
      <c r="E9232" s="91"/>
      <c r="F9232" s="91" t="s">
        <v>32317</v>
      </c>
      <c r="G9232" s="91"/>
    </row>
    <row r="9233">
      <c r="A9233" s="311" t="s">
        <v>1016</v>
      </c>
      <c r="B9233" s="355" t="s">
        <v>11912</v>
      </c>
      <c r="C9233" s="250"/>
      <c r="D9233" s="250" t="s">
        <v>32368</v>
      </c>
      <c r="E9233" s="91"/>
      <c r="F9233" s="91" t="s">
        <v>32317</v>
      </c>
      <c r="G9233" s="91"/>
    </row>
    <row r="9234">
      <c r="A9234" s="311" t="s">
        <v>1016</v>
      </c>
      <c r="B9234" s="355" t="s">
        <v>32231</v>
      </c>
      <c r="C9234" s="250" t="s">
        <v>32232</v>
      </c>
      <c r="D9234" s="250" t="s">
        <v>1407</v>
      </c>
      <c r="E9234" s="91"/>
      <c r="F9234" s="91" t="s">
        <v>32369</v>
      </c>
      <c r="G9234" s="91"/>
    </row>
    <row r="9235">
      <c r="A9235" s="311" t="s">
        <v>1016</v>
      </c>
      <c r="B9235" s="355" t="s">
        <v>32231</v>
      </c>
      <c r="C9235" s="250" t="s">
        <v>32283</v>
      </c>
      <c r="D9235" s="250" t="s">
        <v>1407</v>
      </c>
      <c r="E9235" s="91"/>
      <c r="F9235" s="91" t="s">
        <v>32303</v>
      </c>
      <c r="G9235" s="91"/>
    </row>
    <row r="9236">
      <c r="A9236" s="311" t="s">
        <v>1016</v>
      </c>
      <c r="B9236" s="355" t="s">
        <v>32231</v>
      </c>
      <c r="C9236" s="250" t="s">
        <v>32284</v>
      </c>
      <c r="D9236" s="250" t="s">
        <v>1407</v>
      </c>
      <c r="E9236" s="91"/>
      <c r="F9236" s="91" t="s">
        <v>32353</v>
      </c>
      <c r="G9236" s="91"/>
    </row>
    <row r="9237">
      <c r="A9237" s="311" t="s">
        <v>1016</v>
      </c>
      <c r="B9237" s="355" t="s">
        <v>32231</v>
      </c>
      <c r="C9237" s="250" t="s">
        <v>32233</v>
      </c>
      <c r="D9237" s="250" t="s">
        <v>1407</v>
      </c>
      <c r="E9237" s="91"/>
      <c r="F9237" s="91" t="s">
        <v>32325</v>
      </c>
      <c r="G9237" s="91"/>
    </row>
    <row r="9238">
      <c r="A9238" s="311" t="s">
        <v>1016</v>
      </c>
      <c r="B9238" s="355" t="s">
        <v>32231</v>
      </c>
      <c r="C9238" s="250" t="s">
        <v>32235</v>
      </c>
      <c r="D9238" s="250" t="s">
        <v>1407</v>
      </c>
      <c r="E9238" s="91"/>
      <c r="F9238" s="155" t="s">
        <v>16052</v>
      </c>
      <c r="G9238" s="91"/>
    </row>
    <row r="9239">
      <c r="A9239" s="311" t="s">
        <v>1016</v>
      </c>
      <c r="B9239" s="355" t="s">
        <v>32231</v>
      </c>
      <c r="C9239" s="250" t="s">
        <v>32285</v>
      </c>
      <c r="D9239" s="250" t="s">
        <v>1407</v>
      </c>
      <c r="E9239" s="91"/>
      <c r="F9239" s="91" t="s">
        <v>32370</v>
      </c>
      <c r="G9239" s="91"/>
    </row>
    <row r="9240">
      <c r="A9240" s="311" t="s">
        <v>1016</v>
      </c>
      <c r="B9240" s="355" t="s">
        <v>13941</v>
      </c>
      <c r="C9240" s="250" t="s">
        <v>1210</v>
      </c>
      <c r="D9240" s="250" t="s">
        <v>32103</v>
      </c>
      <c r="E9240" s="91"/>
      <c r="F9240" s="91" t="s">
        <v>32371</v>
      </c>
      <c r="G9240" s="91"/>
    </row>
    <row r="9241">
      <c r="A9241" s="311" t="s">
        <v>1016</v>
      </c>
      <c r="B9241" s="355" t="s">
        <v>13941</v>
      </c>
      <c r="C9241" s="250" t="s">
        <v>1210</v>
      </c>
      <c r="D9241" s="250" t="s">
        <v>15147</v>
      </c>
      <c r="E9241" s="91"/>
      <c r="F9241" s="91" t="s">
        <v>32372</v>
      </c>
      <c r="G9241" s="91"/>
    </row>
    <row r="9242">
      <c r="A9242" s="67" t="s">
        <v>366</v>
      </c>
    </row>
    <row r="9243">
      <c r="A9243" s="311" t="s">
        <v>388</v>
      </c>
      <c r="B9243" s="355" t="s">
        <v>1392</v>
      </c>
      <c r="C9243" s="250"/>
      <c r="D9243" s="250"/>
      <c r="E9243" s="91" t="s">
        <v>32373</v>
      </c>
      <c r="F9243" s="91" t="s">
        <v>32294</v>
      </c>
      <c r="G9243" s="91"/>
    </row>
    <row r="9244">
      <c r="A9244" s="311" t="s">
        <v>388</v>
      </c>
      <c r="B9244" s="355" t="s">
        <v>1392</v>
      </c>
      <c r="C9244" s="250"/>
      <c r="D9244" s="250"/>
      <c r="E9244" s="91" t="s">
        <v>5170</v>
      </c>
      <c r="F9244" s="91" t="s">
        <v>32291</v>
      </c>
      <c r="G9244" s="91"/>
    </row>
    <row r="9245">
      <c r="A9245" s="311" t="s">
        <v>368</v>
      </c>
      <c r="B9245" s="355" t="s">
        <v>368</v>
      </c>
      <c r="C9245" s="250"/>
      <c r="D9245" s="250"/>
      <c r="E9245" s="91" t="s">
        <v>8502</v>
      </c>
      <c r="F9245" s="91" t="s">
        <v>32317</v>
      </c>
      <c r="G9245" s="91"/>
    </row>
    <row r="9246">
      <c r="A9246" s="311" t="s">
        <v>368</v>
      </c>
      <c r="B9246" s="355" t="s">
        <v>368</v>
      </c>
      <c r="C9246" s="250"/>
      <c r="D9246" s="250"/>
      <c r="E9246" s="91" t="s">
        <v>32374</v>
      </c>
      <c r="F9246" s="91" t="s">
        <v>32289</v>
      </c>
      <c r="G9246" s="91"/>
    </row>
    <row r="9247">
      <c r="A9247" s="311" t="s">
        <v>368</v>
      </c>
      <c r="B9247" s="355" t="s">
        <v>368</v>
      </c>
      <c r="C9247" s="250"/>
      <c r="D9247" s="250"/>
      <c r="E9247" s="91" t="s">
        <v>32375</v>
      </c>
      <c r="F9247" s="91" t="s">
        <v>32304</v>
      </c>
      <c r="G9247" s="91"/>
    </row>
    <row r="9248">
      <c r="A9248" s="311" t="s">
        <v>368</v>
      </c>
      <c r="B9248" s="355" t="s">
        <v>368</v>
      </c>
      <c r="C9248" s="250"/>
      <c r="D9248" s="250"/>
      <c r="E9248" s="91" t="s">
        <v>5170</v>
      </c>
      <c r="F9248" s="91" t="s">
        <v>32304</v>
      </c>
      <c r="G9248" s="91"/>
    </row>
    <row r="9249">
      <c r="A9249" s="1" t="s">
        <v>32376</v>
      </c>
      <c r="B9249" s="1"/>
      <c r="C9249" s="1"/>
      <c r="D9249" s="1"/>
      <c r="E9249" s="1"/>
      <c r="F9249" s="1"/>
      <c r="G9249" s="1"/>
    </row>
    <row r="9250">
      <c r="A9250" s="514" t="s">
        <v>306</v>
      </c>
      <c r="B9250" s="311" t="s">
        <v>307</v>
      </c>
      <c r="C9250" s="91" t="s">
        <v>535</v>
      </c>
      <c r="D9250" s="250" t="s">
        <v>785</v>
      </c>
      <c r="E9250" s="91"/>
      <c r="F9250" s="91" t="s">
        <v>32377</v>
      </c>
      <c r="G9250" s="91"/>
    </row>
    <row r="9251">
      <c r="A9251" s="514" t="s">
        <v>306</v>
      </c>
      <c r="B9251" s="311" t="s">
        <v>307</v>
      </c>
      <c r="C9251" s="91" t="s">
        <v>535</v>
      </c>
      <c r="D9251" s="250" t="s">
        <v>31805</v>
      </c>
      <c r="E9251" s="91"/>
      <c r="F9251" s="91" t="s">
        <v>32378</v>
      </c>
      <c r="G9251" s="91"/>
    </row>
    <row r="9252">
      <c r="A9252" s="514" t="s">
        <v>306</v>
      </c>
      <c r="B9252" s="311" t="s">
        <v>307</v>
      </c>
      <c r="C9252" s="91" t="s">
        <v>535</v>
      </c>
      <c r="D9252" s="250" t="s">
        <v>31972</v>
      </c>
      <c r="E9252" s="91"/>
      <c r="F9252" s="91" t="s">
        <v>32377</v>
      </c>
      <c r="G9252" s="91"/>
    </row>
    <row r="9253">
      <c r="A9253" s="514" t="s">
        <v>306</v>
      </c>
      <c r="B9253" s="311" t="s">
        <v>307</v>
      </c>
      <c r="C9253" s="91" t="s">
        <v>535</v>
      </c>
      <c r="D9253" s="250" t="s">
        <v>32313</v>
      </c>
      <c r="E9253" s="91"/>
      <c r="F9253" s="91" t="s">
        <v>32377</v>
      </c>
      <c r="G9253" s="91"/>
    </row>
    <row r="9254">
      <c r="A9254" s="514" t="s">
        <v>306</v>
      </c>
      <c r="B9254" s="311" t="s">
        <v>307</v>
      </c>
      <c r="C9254" s="91" t="s">
        <v>31819</v>
      </c>
      <c r="D9254" s="250" t="s">
        <v>31821</v>
      </c>
      <c r="E9254" s="91"/>
      <c r="F9254" s="91" t="s">
        <v>32379</v>
      </c>
      <c r="G9254" s="91"/>
    </row>
    <row r="9255">
      <c r="A9255" s="514" t="s">
        <v>388</v>
      </c>
      <c r="B9255" s="311" t="s">
        <v>1392</v>
      </c>
      <c r="C9255" s="250" t="s">
        <v>2091</v>
      </c>
      <c r="D9255" s="250" t="s">
        <v>32380</v>
      </c>
      <c r="E9255" s="91"/>
      <c r="F9255" s="91" t="s">
        <v>32378</v>
      </c>
      <c r="G9255" s="91"/>
    </row>
    <row r="9256">
      <c r="A9256" s="514" t="s">
        <v>388</v>
      </c>
      <c r="B9256" s="311" t="s">
        <v>1392</v>
      </c>
      <c r="C9256" s="250" t="s">
        <v>2091</v>
      </c>
      <c r="D9256" s="250" t="s">
        <v>32321</v>
      </c>
      <c r="E9256" s="91"/>
      <c r="F9256" s="91" t="s">
        <v>32377</v>
      </c>
      <c r="G9256" s="91"/>
    </row>
    <row r="9257">
      <c r="A9257" s="514" t="s">
        <v>388</v>
      </c>
      <c r="B9257" s="311" t="s">
        <v>1392</v>
      </c>
      <c r="C9257" s="250" t="s">
        <v>2091</v>
      </c>
      <c r="D9257" s="250" t="s">
        <v>32381</v>
      </c>
      <c r="E9257" s="91"/>
      <c r="F9257" s="91" t="s">
        <v>32378</v>
      </c>
      <c r="G9257" s="91"/>
    </row>
    <row r="9258">
      <c r="A9258" s="514" t="s">
        <v>388</v>
      </c>
      <c r="B9258" s="311" t="s">
        <v>1392</v>
      </c>
      <c r="C9258" s="250" t="s">
        <v>1396</v>
      </c>
      <c r="D9258" s="250" t="s">
        <v>32348</v>
      </c>
      <c r="E9258" s="91"/>
      <c r="F9258" s="91" t="s">
        <v>32377</v>
      </c>
      <c r="G9258" s="91"/>
    </row>
    <row r="9259">
      <c r="A9259" s="514" t="s">
        <v>1016</v>
      </c>
      <c r="B9259" s="311" t="s">
        <v>32225</v>
      </c>
      <c r="C9259" s="250" t="s">
        <v>32270</v>
      </c>
      <c r="D9259" s="250" t="s">
        <v>32271</v>
      </c>
      <c r="E9259" s="91"/>
      <c r="F9259" s="91" t="s">
        <v>32377</v>
      </c>
      <c r="G9259" s="91"/>
    </row>
    <row r="9260">
      <c r="A9260" s="514" t="s">
        <v>1016</v>
      </c>
      <c r="B9260" s="311" t="s">
        <v>32225</v>
      </c>
      <c r="C9260" s="250" t="s">
        <v>32270</v>
      </c>
      <c r="D9260" s="250" t="s">
        <v>32356</v>
      </c>
      <c r="E9260" s="91"/>
      <c r="F9260" s="91" t="s">
        <v>32377</v>
      </c>
      <c r="G9260" s="91"/>
    </row>
    <row r="9261">
      <c r="A9261" s="514" t="s">
        <v>1016</v>
      </c>
      <c r="B9261" s="311" t="s">
        <v>32225</v>
      </c>
      <c r="C9261" s="91" t="s">
        <v>32359</v>
      </c>
      <c r="D9261" s="250" t="s">
        <v>32382</v>
      </c>
      <c r="E9261" s="91"/>
      <c r="F9261" s="91" t="s">
        <v>32378</v>
      </c>
      <c r="G9261" s="91"/>
    </row>
    <row r="9262">
      <c r="A9262" s="514" t="s">
        <v>1016</v>
      </c>
      <c r="B9262" s="311" t="s">
        <v>11912</v>
      </c>
      <c r="C9262" s="91"/>
      <c r="D9262" s="250" t="s">
        <v>32383</v>
      </c>
      <c r="E9262" s="91"/>
      <c r="F9262" s="91" t="s">
        <v>32378</v>
      </c>
      <c r="G9262" s="91"/>
    </row>
    <row r="9263">
      <c r="A9263" s="514" t="s">
        <v>1016</v>
      </c>
      <c r="B9263" s="311" t="s">
        <v>2924</v>
      </c>
      <c r="C9263" s="91" t="s">
        <v>21732</v>
      </c>
      <c r="D9263" s="250" t="s">
        <v>21733</v>
      </c>
      <c r="E9263" s="91"/>
      <c r="F9263" s="91" t="s">
        <v>32377</v>
      </c>
      <c r="G9263" s="91"/>
    </row>
    <row r="9264">
      <c r="A9264" s="514" t="s">
        <v>1016</v>
      </c>
      <c r="B9264" s="311" t="s">
        <v>32231</v>
      </c>
      <c r="C9264" s="250" t="s">
        <v>32232</v>
      </c>
      <c r="D9264" s="250" t="s">
        <v>1407</v>
      </c>
      <c r="E9264" s="91"/>
      <c r="F9264" s="91" t="s">
        <v>32379</v>
      </c>
      <c r="G9264" s="91"/>
    </row>
    <row r="9265">
      <c r="A9265" s="514" t="s">
        <v>1016</v>
      </c>
      <c r="B9265" s="311" t="s">
        <v>32231</v>
      </c>
      <c r="C9265" s="91" t="s">
        <v>32235</v>
      </c>
      <c r="D9265" s="250" t="s">
        <v>1407</v>
      </c>
      <c r="E9265" s="91"/>
      <c r="F9265" s="91" t="s">
        <v>32378</v>
      </c>
      <c r="G9265" s="91"/>
    </row>
    <row r="9266">
      <c r="A9266" s="514" t="s">
        <v>2927</v>
      </c>
      <c r="B9266" s="311" t="s">
        <v>32384</v>
      </c>
      <c r="C9266" s="91" t="s">
        <v>10444</v>
      </c>
      <c r="D9266" s="250" t="s">
        <v>17103</v>
      </c>
      <c r="E9266" s="91"/>
      <c r="F9266" s="91" t="s">
        <v>32377</v>
      </c>
      <c r="G9266" s="91"/>
    </row>
    <row r="9267">
      <c r="A9267" s="514" t="s">
        <v>2927</v>
      </c>
      <c r="B9267" s="311" t="s">
        <v>32384</v>
      </c>
      <c r="C9267" s="91" t="s">
        <v>32385</v>
      </c>
      <c r="D9267" s="250" t="s">
        <v>32386</v>
      </c>
      <c r="E9267" s="91"/>
      <c r="F9267" s="91" t="s">
        <v>32378</v>
      </c>
      <c r="G9267" s="91"/>
    </row>
    <row r="9268">
      <c r="A9268" s="67" t="s">
        <v>366</v>
      </c>
    </row>
    <row r="9269">
      <c r="A9269" s="514" t="s">
        <v>306</v>
      </c>
      <c r="B9269" s="311" t="s">
        <v>31935</v>
      </c>
      <c r="C9269" s="91"/>
      <c r="D9269" s="250"/>
      <c r="E9269" s="91"/>
      <c r="F9269" s="91" t="s">
        <v>32387</v>
      </c>
      <c r="G9269" s="91"/>
    </row>
    <row r="9270">
      <c r="A9270" s="514" t="s">
        <v>248</v>
      </c>
      <c r="B9270" s="311" t="s">
        <v>16996</v>
      </c>
      <c r="C9270" s="91"/>
      <c r="D9270" s="250"/>
      <c r="E9270" s="91"/>
      <c r="F9270" s="91" t="s">
        <v>32387</v>
      </c>
      <c r="G9270" s="91"/>
    </row>
    <row r="9271">
      <c r="A9271" s="514" t="s">
        <v>248</v>
      </c>
      <c r="B9271" s="311" t="s">
        <v>249</v>
      </c>
      <c r="C9271" s="91"/>
      <c r="D9271" s="250"/>
      <c r="E9271" s="91"/>
      <c r="F9271" s="91" t="s">
        <v>32387</v>
      </c>
      <c r="G9271" s="91"/>
    </row>
    <row r="9272">
      <c r="A9272" s="514" t="s">
        <v>248</v>
      </c>
      <c r="B9272" s="311" t="s">
        <v>31938</v>
      </c>
      <c r="C9272" s="91"/>
      <c r="D9272" s="250"/>
      <c r="E9272" s="91"/>
      <c r="F9272" s="91" t="s">
        <v>32387</v>
      </c>
      <c r="G9272" s="91"/>
    </row>
    <row r="9273">
      <c r="A9273" s="514" t="s">
        <v>3001</v>
      </c>
      <c r="B9273" s="311" t="s">
        <v>3002</v>
      </c>
      <c r="C9273" s="91"/>
      <c r="D9273" s="250"/>
      <c r="E9273" s="91"/>
      <c r="F9273" s="91" t="s">
        <v>32378</v>
      </c>
      <c r="G9273" s="91"/>
    </row>
    <row r="9274">
      <c r="A9274" s="1" t="s">
        <v>32388</v>
      </c>
      <c r="B9274" s="1"/>
      <c r="C9274" s="1"/>
      <c r="D9274" s="1"/>
      <c r="E9274" s="1"/>
      <c r="F9274" s="1"/>
      <c r="G9274" s="1"/>
    </row>
    <row r="9275">
      <c r="A9275" s="371" t="s">
        <v>32058</v>
      </c>
      <c r="B9275" s="274" t="s">
        <v>32059</v>
      </c>
      <c r="C9275" s="91" t="s">
        <v>32069</v>
      </c>
      <c r="D9275" s="250" t="s">
        <v>32239</v>
      </c>
      <c r="E9275" s="91"/>
      <c r="F9275" s="91" t="s">
        <v>32389</v>
      </c>
      <c r="G9275" s="91"/>
    </row>
    <row r="9276">
      <c r="A9276" s="371" t="s">
        <v>306</v>
      </c>
      <c r="B9276" s="274" t="s">
        <v>307</v>
      </c>
      <c r="C9276" s="91" t="s">
        <v>31750</v>
      </c>
      <c r="D9276" s="250" t="s">
        <v>898</v>
      </c>
      <c r="E9276" s="91" t="s">
        <v>31845</v>
      </c>
      <c r="F9276" s="91"/>
      <c r="G9276" s="91"/>
    </row>
    <row r="9277">
      <c r="A9277" s="371" t="s">
        <v>306</v>
      </c>
      <c r="B9277" s="274" t="s">
        <v>307</v>
      </c>
      <c r="C9277" s="91" t="s">
        <v>535</v>
      </c>
      <c r="D9277" s="250" t="s">
        <v>31775</v>
      </c>
      <c r="E9277" s="91"/>
      <c r="F9277" s="91" t="s">
        <v>32389</v>
      </c>
      <c r="G9277" s="91"/>
    </row>
    <row r="9278">
      <c r="A9278" s="371" t="s">
        <v>306</v>
      </c>
      <c r="B9278" s="274" t="s">
        <v>307</v>
      </c>
      <c r="C9278" s="91" t="s">
        <v>535</v>
      </c>
      <c r="D9278" s="250" t="s">
        <v>31871</v>
      </c>
      <c r="E9278" s="91"/>
      <c r="F9278" s="155" t="s">
        <v>16052</v>
      </c>
      <c r="G9278" s="91"/>
    </row>
    <row r="9279">
      <c r="A9279" s="371" t="s">
        <v>306</v>
      </c>
      <c r="B9279" s="274" t="s">
        <v>307</v>
      </c>
      <c r="C9279" s="91" t="s">
        <v>535</v>
      </c>
      <c r="D9279" s="250" t="s">
        <v>31801</v>
      </c>
      <c r="E9279" s="91"/>
      <c r="F9279" s="155" t="s">
        <v>16052</v>
      </c>
      <c r="G9279" s="91"/>
    </row>
    <row r="9280">
      <c r="A9280" s="371" t="s">
        <v>306</v>
      </c>
      <c r="B9280" s="274" t="s">
        <v>307</v>
      </c>
      <c r="C9280" s="91" t="s">
        <v>535</v>
      </c>
      <c r="D9280" s="250" t="s">
        <v>32390</v>
      </c>
      <c r="E9280" s="91"/>
      <c r="F9280" s="91" t="s">
        <v>32391</v>
      </c>
      <c r="G9280" s="91"/>
    </row>
    <row r="9281">
      <c r="A9281" s="371" t="s">
        <v>306</v>
      </c>
      <c r="B9281" s="274" t="s">
        <v>307</v>
      </c>
      <c r="C9281" s="91" t="s">
        <v>535</v>
      </c>
      <c r="D9281" s="250" t="s">
        <v>785</v>
      </c>
      <c r="E9281" s="91"/>
      <c r="F9281" s="155" t="s">
        <v>16052</v>
      </c>
      <c r="G9281" s="91"/>
    </row>
    <row r="9282">
      <c r="A9282" s="371" t="s">
        <v>306</v>
      </c>
      <c r="B9282" s="274" t="s">
        <v>307</v>
      </c>
      <c r="C9282" s="91" t="s">
        <v>535</v>
      </c>
      <c r="D9282" s="250" t="s">
        <v>32128</v>
      </c>
      <c r="E9282" s="91" t="s">
        <v>32392</v>
      </c>
      <c r="F9282" s="91" t="s">
        <v>32389</v>
      </c>
      <c r="G9282" s="91"/>
    </row>
    <row r="9283">
      <c r="A9283" s="371" t="s">
        <v>306</v>
      </c>
      <c r="B9283" s="274" t="s">
        <v>307</v>
      </c>
      <c r="C9283" s="91" t="s">
        <v>535</v>
      </c>
      <c r="D9283" s="250" t="s">
        <v>31805</v>
      </c>
      <c r="E9283" s="91"/>
      <c r="F9283" s="91" t="s">
        <v>32393</v>
      </c>
      <c r="G9283" s="91"/>
    </row>
    <row r="9284">
      <c r="A9284" s="371" t="s">
        <v>306</v>
      </c>
      <c r="B9284" s="274" t="s">
        <v>307</v>
      </c>
      <c r="C9284" s="91" t="s">
        <v>535</v>
      </c>
      <c r="D9284" s="250" t="s">
        <v>31876</v>
      </c>
      <c r="E9284" s="91"/>
      <c r="F9284" s="91" t="s">
        <v>32394</v>
      </c>
      <c r="G9284" s="91"/>
    </row>
    <row r="9285">
      <c r="A9285" s="371" t="s">
        <v>306</v>
      </c>
      <c r="B9285" s="274" t="s">
        <v>307</v>
      </c>
      <c r="C9285" s="91" t="s">
        <v>535</v>
      </c>
      <c r="D9285" s="250" t="s">
        <v>31812</v>
      </c>
      <c r="E9285" s="91"/>
      <c r="F9285" s="91" t="s">
        <v>32395</v>
      </c>
      <c r="G9285" s="91"/>
    </row>
    <row r="9286">
      <c r="A9286" s="371" t="s">
        <v>306</v>
      </c>
      <c r="B9286" s="274" t="s">
        <v>307</v>
      </c>
      <c r="C9286" s="91" t="s">
        <v>535</v>
      </c>
      <c r="D9286" s="250" t="s">
        <v>31882</v>
      </c>
      <c r="E9286" s="91"/>
      <c r="F9286" s="91" t="s">
        <v>32396</v>
      </c>
      <c r="G9286" s="91"/>
    </row>
    <row r="9287">
      <c r="A9287" s="371" t="s">
        <v>306</v>
      </c>
      <c r="B9287" s="274" t="s">
        <v>307</v>
      </c>
      <c r="C9287" s="91" t="s">
        <v>31819</v>
      </c>
      <c r="D9287" s="250" t="s">
        <v>31820</v>
      </c>
      <c r="E9287" s="91"/>
      <c r="F9287" s="155" t="s">
        <v>16052</v>
      </c>
      <c r="G9287" s="91"/>
    </row>
    <row r="9288">
      <c r="A9288" s="371" t="s">
        <v>306</v>
      </c>
      <c r="B9288" s="274" t="s">
        <v>307</v>
      </c>
      <c r="C9288" s="91" t="s">
        <v>31819</v>
      </c>
      <c r="D9288" s="250" t="s">
        <v>31821</v>
      </c>
      <c r="E9288" s="91"/>
      <c r="F9288" s="91" t="s">
        <v>32397</v>
      </c>
      <c r="G9288" s="91"/>
    </row>
    <row r="9289">
      <c r="A9289" s="371" t="s">
        <v>306</v>
      </c>
      <c r="B9289" s="274" t="s">
        <v>307</v>
      </c>
      <c r="C9289" s="91" t="s">
        <v>31819</v>
      </c>
      <c r="D9289" s="250" t="s">
        <v>31886</v>
      </c>
      <c r="E9289" s="91"/>
      <c r="F9289" s="91" t="s">
        <v>32389</v>
      </c>
      <c r="G9289" s="91"/>
    </row>
    <row r="9290">
      <c r="A9290" s="371" t="s">
        <v>306</v>
      </c>
      <c r="B9290" s="274" t="s">
        <v>307</v>
      </c>
      <c r="C9290" s="91" t="s">
        <v>31819</v>
      </c>
      <c r="D9290" s="250" t="s">
        <v>32398</v>
      </c>
      <c r="E9290" s="91"/>
      <c r="F9290" s="91" t="s">
        <v>32399</v>
      </c>
      <c r="G9290" s="91"/>
    </row>
    <row r="9291">
      <c r="A9291" s="371" t="s">
        <v>3979</v>
      </c>
      <c r="B9291" s="274" t="s">
        <v>32400</v>
      </c>
      <c r="C9291" s="91"/>
      <c r="D9291" s="91" t="s">
        <v>10304</v>
      </c>
      <c r="E9291" s="91"/>
      <c r="F9291" s="91" t="s">
        <v>32401</v>
      </c>
      <c r="G9291" s="91"/>
    </row>
    <row r="9292">
      <c r="A9292" s="371" t="s">
        <v>388</v>
      </c>
      <c r="B9292" s="274" t="s">
        <v>1392</v>
      </c>
      <c r="C9292" s="91" t="s">
        <v>2091</v>
      </c>
      <c r="D9292" s="250" t="s">
        <v>32316</v>
      </c>
      <c r="E9292" s="91"/>
      <c r="F9292" s="91" t="s">
        <v>32402</v>
      </c>
      <c r="G9292" s="91"/>
    </row>
    <row r="9293">
      <c r="A9293" s="371" t="s">
        <v>388</v>
      </c>
      <c r="B9293" s="274" t="s">
        <v>1392</v>
      </c>
      <c r="C9293" s="91" t="s">
        <v>2091</v>
      </c>
      <c r="D9293" s="250" t="s">
        <v>32403</v>
      </c>
      <c r="E9293" s="91"/>
      <c r="F9293" s="91" t="s">
        <v>32404</v>
      </c>
      <c r="G9293" s="91"/>
    </row>
    <row r="9294">
      <c r="A9294" s="371" t="s">
        <v>388</v>
      </c>
      <c r="B9294" s="274" t="s">
        <v>1392</v>
      </c>
      <c r="C9294" s="91" t="s">
        <v>2091</v>
      </c>
      <c r="D9294" s="250" t="s">
        <v>32321</v>
      </c>
      <c r="E9294" s="91"/>
      <c r="F9294" s="91" t="s">
        <v>32405</v>
      </c>
      <c r="G9294" s="91"/>
    </row>
    <row r="9295">
      <c r="A9295" s="371" t="s">
        <v>388</v>
      </c>
      <c r="B9295" s="274" t="s">
        <v>1392</v>
      </c>
      <c r="C9295" s="91" t="s">
        <v>2091</v>
      </c>
      <c r="D9295" s="250" t="s">
        <v>26480</v>
      </c>
      <c r="E9295" s="91"/>
      <c r="F9295" s="91" t="s">
        <v>32406</v>
      </c>
      <c r="G9295" s="91"/>
    </row>
    <row r="9296">
      <c r="A9296" s="371" t="s">
        <v>388</v>
      </c>
      <c r="B9296" s="274" t="s">
        <v>1392</v>
      </c>
      <c r="C9296" s="91" t="s">
        <v>2091</v>
      </c>
      <c r="D9296" s="250" t="s">
        <v>32407</v>
      </c>
      <c r="E9296" s="91"/>
      <c r="F9296" s="91" t="s">
        <v>32408</v>
      </c>
      <c r="G9296" s="91"/>
    </row>
    <row r="9297">
      <c r="A9297" s="371" t="s">
        <v>388</v>
      </c>
      <c r="B9297" s="274" t="s">
        <v>1392</v>
      </c>
      <c r="C9297" s="91" t="s">
        <v>2091</v>
      </c>
      <c r="D9297" s="250" t="s">
        <v>32409</v>
      </c>
      <c r="E9297" s="91"/>
      <c r="F9297" s="91" t="s">
        <v>32389</v>
      </c>
      <c r="G9297" s="91"/>
    </row>
    <row r="9298">
      <c r="A9298" s="371" t="s">
        <v>388</v>
      </c>
      <c r="B9298" s="274" t="s">
        <v>1392</v>
      </c>
      <c r="C9298" s="91" t="s">
        <v>2091</v>
      </c>
      <c r="D9298" s="250" t="s">
        <v>32410</v>
      </c>
      <c r="E9298" s="91" t="s">
        <v>32411</v>
      </c>
      <c r="F9298" s="91" t="s">
        <v>32412</v>
      </c>
      <c r="G9298" s="91"/>
    </row>
    <row r="9299">
      <c r="A9299" s="371" t="s">
        <v>388</v>
      </c>
      <c r="B9299" s="274" t="s">
        <v>1392</v>
      </c>
      <c r="C9299" s="91" t="s">
        <v>2091</v>
      </c>
      <c r="D9299" s="250" t="s">
        <v>32326</v>
      </c>
      <c r="E9299" s="91"/>
      <c r="F9299" s="91" t="s">
        <v>32397</v>
      </c>
      <c r="G9299" s="91"/>
    </row>
    <row r="9300">
      <c r="A9300" s="371" t="s">
        <v>388</v>
      </c>
      <c r="B9300" s="274" t="s">
        <v>1392</v>
      </c>
      <c r="C9300" s="91" t="s">
        <v>2091</v>
      </c>
      <c r="D9300" s="250" t="s">
        <v>32413</v>
      </c>
      <c r="E9300" s="91"/>
      <c r="F9300" s="91" t="s">
        <v>32402</v>
      </c>
      <c r="G9300" s="91"/>
    </row>
    <row r="9301">
      <c r="A9301" s="371" t="s">
        <v>388</v>
      </c>
      <c r="B9301" s="274" t="s">
        <v>1392</v>
      </c>
      <c r="C9301" s="91" t="s">
        <v>2091</v>
      </c>
      <c r="D9301" s="250" t="s">
        <v>32414</v>
      </c>
      <c r="E9301" s="91"/>
      <c r="F9301" s="91" t="s">
        <v>32412</v>
      </c>
      <c r="G9301" s="91"/>
    </row>
    <row r="9302">
      <c r="A9302" s="371" t="s">
        <v>388</v>
      </c>
      <c r="B9302" s="274" t="s">
        <v>1392</v>
      </c>
      <c r="C9302" s="91" t="s">
        <v>2091</v>
      </c>
      <c r="D9302" s="250" t="s">
        <v>32267</v>
      </c>
      <c r="E9302" s="91"/>
      <c r="F9302" s="91" t="s">
        <v>32415</v>
      </c>
      <c r="G9302" s="91"/>
    </row>
    <row r="9303">
      <c r="A9303" s="371" t="s">
        <v>388</v>
      </c>
      <c r="B9303" s="274" t="s">
        <v>1392</v>
      </c>
      <c r="C9303" s="91" t="s">
        <v>12490</v>
      </c>
      <c r="D9303" s="250" t="s">
        <v>1730</v>
      </c>
      <c r="E9303" s="91"/>
      <c r="F9303" s="91" t="s">
        <v>32416</v>
      </c>
      <c r="G9303" s="91"/>
    </row>
    <row r="9304">
      <c r="A9304" s="371" t="s">
        <v>388</v>
      </c>
      <c r="B9304" s="274" t="s">
        <v>1392</v>
      </c>
      <c r="C9304" s="91" t="s">
        <v>12490</v>
      </c>
      <c r="D9304" s="250" t="s">
        <v>32417</v>
      </c>
      <c r="E9304" s="91"/>
      <c r="F9304" s="91" t="s">
        <v>32412</v>
      </c>
      <c r="G9304" s="91"/>
    </row>
    <row r="9305">
      <c r="A9305" s="371" t="s">
        <v>388</v>
      </c>
      <c r="B9305" s="274" t="s">
        <v>1392</v>
      </c>
      <c r="C9305" s="91" t="s">
        <v>12490</v>
      </c>
      <c r="D9305" s="250" t="s">
        <v>1394</v>
      </c>
      <c r="E9305" s="91"/>
      <c r="F9305" s="91" t="s">
        <v>32399</v>
      </c>
      <c r="G9305" s="91"/>
    </row>
    <row r="9306">
      <c r="A9306" s="371" t="s">
        <v>388</v>
      </c>
      <c r="B9306" s="274" t="s">
        <v>1392</v>
      </c>
      <c r="C9306" s="91" t="s">
        <v>1396</v>
      </c>
      <c r="D9306" s="250" t="s">
        <v>32418</v>
      </c>
      <c r="E9306" s="91"/>
      <c r="F9306" s="91" t="s">
        <v>32419</v>
      </c>
      <c r="G9306" s="91"/>
    </row>
    <row r="9307">
      <c r="A9307" s="371" t="s">
        <v>388</v>
      </c>
      <c r="B9307" s="274" t="s">
        <v>1392</v>
      </c>
      <c r="C9307" s="91" t="s">
        <v>2106</v>
      </c>
      <c r="D9307" s="250" t="s">
        <v>31196</v>
      </c>
      <c r="E9307" s="91"/>
      <c r="F9307" s="91" t="s">
        <v>32408</v>
      </c>
      <c r="G9307" s="91"/>
    </row>
    <row r="9308">
      <c r="A9308" s="371" t="s">
        <v>388</v>
      </c>
      <c r="B9308" s="274" t="s">
        <v>1392</v>
      </c>
      <c r="C9308" s="91" t="s">
        <v>2106</v>
      </c>
      <c r="D9308" s="250" t="s">
        <v>32420</v>
      </c>
      <c r="E9308" s="91"/>
      <c r="F9308" s="91" t="s">
        <v>32421</v>
      </c>
      <c r="G9308" s="91"/>
    </row>
    <row r="9309">
      <c r="A9309" s="371" t="s">
        <v>388</v>
      </c>
      <c r="B9309" s="274" t="s">
        <v>1392</v>
      </c>
      <c r="C9309" s="91" t="s">
        <v>2106</v>
      </c>
      <c r="D9309" s="250" t="s">
        <v>32422</v>
      </c>
      <c r="E9309" s="91"/>
      <c r="F9309" s="91" t="s">
        <v>32394</v>
      </c>
      <c r="G9309" s="91"/>
    </row>
    <row r="9310">
      <c r="A9310" s="371" t="s">
        <v>388</v>
      </c>
      <c r="B9310" s="274" t="s">
        <v>1392</v>
      </c>
      <c r="C9310" s="91" t="s">
        <v>2106</v>
      </c>
      <c r="D9310" s="250" t="s">
        <v>32423</v>
      </c>
      <c r="E9310" s="91"/>
      <c r="F9310" s="91" t="s">
        <v>32424</v>
      </c>
      <c r="G9310" s="91"/>
    </row>
    <row r="9311">
      <c r="A9311" s="371" t="s">
        <v>388</v>
      </c>
      <c r="B9311" s="274" t="s">
        <v>1392</v>
      </c>
      <c r="C9311" s="91" t="s">
        <v>2106</v>
      </c>
      <c r="D9311" s="250" t="s">
        <v>32425</v>
      </c>
      <c r="E9311" s="91"/>
      <c r="F9311" s="91" t="s">
        <v>32404</v>
      </c>
      <c r="G9311" s="91"/>
    </row>
    <row r="9312">
      <c r="A9312" s="371" t="s">
        <v>1016</v>
      </c>
      <c r="B9312" s="274" t="s">
        <v>32225</v>
      </c>
      <c r="C9312" s="91" t="s">
        <v>32226</v>
      </c>
      <c r="D9312" s="250" t="s">
        <v>32227</v>
      </c>
      <c r="E9312" s="91"/>
      <c r="F9312" s="91" t="s">
        <v>32426</v>
      </c>
      <c r="G9312" s="91"/>
    </row>
    <row r="9313">
      <c r="A9313" s="371" t="s">
        <v>1016</v>
      </c>
      <c r="B9313" s="274" t="s">
        <v>32225</v>
      </c>
      <c r="C9313" s="91" t="s">
        <v>32226</v>
      </c>
      <c r="D9313" s="250" t="s">
        <v>32228</v>
      </c>
      <c r="E9313" s="91"/>
      <c r="F9313" s="91" t="s">
        <v>32427</v>
      </c>
      <c r="G9313" s="91"/>
    </row>
    <row r="9314">
      <c r="A9314" s="371" t="s">
        <v>1016</v>
      </c>
      <c r="B9314" s="274" t="s">
        <v>32225</v>
      </c>
      <c r="C9314" s="91" t="s">
        <v>32359</v>
      </c>
      <c r="D9314" s="250" t="s">
        <v>32356</v>
      </c>
      <c r="E9314" s="91"/>
      <c r="F9314" s="91" t="s">
        <v>32428</v>
      </c>
      <c r="G9314" s="91"/>
    </row>
    <row r="9315">
      <c r="A9315" s="371" t="s">
        <v>1016</v>
      </c>
      <c r="B9315" s="274" t="s">
        <v>1782</v>
      </c>
      <c r="C9315" s="91" t="s">
        <v>1024</v>
      </c>
      <c r="D9315" s="250" t="s">
        <v>1850</v>
      </c>
      <c r="E9315" s="91" t="s">
        <v>32429</v>
      </c>
      <c r="F9315" s="91" t="s">
        <v>32428</v>
      </c>
      <c r="G9315" s="91"/>
    </row>
    <row r="9316">
      <c r="A9316" s="371" t="s">
        <v>1016</v>
      </c>
      <c r="B9316" s="274" t="s">
        <v>11912</v>
      </c>
      <c r="C9316" s="91"/>
      <c r="D9316" s="250" t="s">
        <v>32383</v>
      </c>
      <c r="E9316" s="91"/>
      <c r="F9316" s="91" t="s">
        <v>32395</v>
      </c>
      <c r="G9316" s="91"/>
    </row>
    <row r="9317">
      <c r="A9317" s="371" t="s">
        <v>1016</v>
      </c>
      <c r="B9317" s="274" t="s">
        <v>2924</v>
      </c>
      <c r="C9317" s="91" t="s">
        <v>21732</v>
      </c>
      <c r="D9317" s="250" t="s">
        <v>32430</v>
      </c>
      <c r="E9317" s="91"/>
      <c r="F9317" s="91" t="s">
        <v>32394</v>
      </c>
      <c r="G9317" s="91"/>
    </row>
    <row r="9318">
      <c r="A9318" s="371" t="s">
        <v>1016</v>
      </c>
      <c r="B9318" s="274" t="s">
        <v>2924</v>
      </c>
      <c r="C9318" s="91" t="s">
        <v>21732</v>
      </c>
      <c r="D9318" s="250" t="s">
        <v>21733</v>
      </c>
      <c r="E9318" s="91"/>
      <c r="F9318" s="155" t="s">
        <v>16052</v>
      </c>
      <c r="G9318" s="91"/>
    </row>
    <row r="9319">
      <c r="A9319" s="371" t="s">
        <v>1016</v>
      </c>
      <c r="B9319" s="274" t="s">
        <v>2924</v>
      </c>
      <c r="C9319" s="91" t="s">
        <v>6104</v>
      </c>
      <c r="D9319" s="250" t="s">
        <v>32431</v>
      </c>
      <c r="E9319" s="91"/>
      <c r="F9319" s="91" t="s">
        <v>32389</v>
      </c>
      <c r="G9319" s="91"/>
    </row>
    <row r="9320">
      <c r="A9320" s="371" t="s">
        <v>1016</v>
      </c>
      <c r="B9320" s="274" t="s">
        <v>2924</v>
      </c>
      <c r="C9320" s="91" t="s">
        <v>6104</v>
      </c>
      <c r="D9320" s="250" t="s">
        <v>32432</v>
      </c>
      <c r="E9320" s="91"/>
      <c r="F9320" s="91" t="s">
        <v>32433</v>
      </c>
      <c r="G9320" s="91"/>
    </row>
    <row r="9321">
      <c r="A9321" s="371" t="s">
        <v>1016</v>
      </c>
      <c r="B9321" s="274" t="s">
        <v>2924</v>
      </c>
      <c r="C9321" s="91" t="s">
        <v>3850</v>
      </c>
      <c r="D9321" s="250" t="s">
        <v>32434</v>
      </c>
      <c r="E9321" s="91"/>
      <c r="F9321" s="91" t="s">
        <v>32435</v>
      </c>
      <c r="G9321" s="91"/>
    </row>
    <row r="9322">
      <c r="A9322" s="371" t="s">
        <v>1016</v>
      </c>
      <c r="B9322" s="274" t="s">
        <v>2924</v>
      </c>
      <c r="C9322" s="91" t="s">
        <v>3850</v>
      </c>
      <c r="D9322" s="250" t="s">
        <v>32436</v>
      </c>
      <c r="E9322" s="91"/>
      <c r="F9322" s="91" t="s">
        <v>32437</v>
      </c>
      <c r="G9322" s="91"/>
    </row>
    <row r="9323">
      <c r="A9323" s="371" t="s">
        <v>1016</v>
      </c>
      <c r="B9323" s="274" t="s">
        <v>2924</v>
      </c>
      <c r="C9323" s="91" t="s">
        <v>3850</v>
      </c>
      <c r="D9323" s="250" t="s">
        <v>32438</v>
      </c>
      <c r="E9323" s="91"/>
      <c r="F9323" s="91" t="s">
        <v>32404</v>
      </c>
      <c r="G9323" s="91"/>
    </row>
    <row r="9324">
      <c r="A9324" s="371" t="s">
        <v>1016</v>
      </c>
      <c r="B9324" s="274" t="s">
        <v>2924</v>
      </c>
      <c r="C9324" s="91" t="s">
        <v>3850</v>
      </c>
      <c r="D9324" s="250" t="s">
        <v>32439</v>
      </c>
      <c r="E9324" s="91"/>
      <c r="F9324" s="91" t="s">
        <v>32412</v>
      </c>
      <c r="G9324" s="91"/>
    </row>
    <row r="9325">
      <c r="A9325" s="371" t="s">
        <v>1016</v>
      </c>
      <c r="B9325" s="274" t="s">
        <v>2924</v>
      </c>
      <c r="C9325" s="91" t="s">
        <v>3850</v>
      </c>
      <c r="D9325" s="250" t="s">
        <v>32440</v>
      </c>
      <c r="E9325" s="91" t="s">
        <v>4182</v>
      </c>
      <c r="F9325" s="91" t="s">
        <v>32435</v>
      </c>
      <c r="G9325" s="91"/>
    </row>
    <row r="9326">
      <c r="A9326" s="371" t="s">
        <v>1016</v>
      </c>
      <c r="B9326" s="274" t="s">
        <v>2924</v>
      </c>
      <c r="C9326" s="91" t="s">
        <v>17035</v>
      </c>
      <c r="D9326" s="250" t="s">
        <v>32441</v>
      </c>
      <c r="E9326" s="91"/>
      <c r="F9326" s="91" t="s">
        <v>32424</v>
      </c>
      <c r="G9326" s="91"/>
    </row>
    <row r="9327">
      <c r="A9327" s="371" t="s">
        <v>1016</v>
      </c>
      <c r="B9327" s="274" t="s">
        <v>2924</v>
      </c>
      <c r="C9327" s="91" t="s">
        <v>17035</v>
      </c>
      <c r="D9327" s="250" t="s">
        <v>32442</v>
      </c>
      <c r="E9327" s="91"/>
      <c r="F9327" s="91" t="s">
        <v>32415</v>
      </c>
      <c r="G9327" s="91"/>
    </row>
    <row r="9328">
      <c r="A9328" s="371" t="s">
        <v>1016</v>
      </c>
      <c r="B9328" s="274" t="s">
        <v>32231</v>
      </c>
      <c r="C9328" s="91" t="s">
        <v>32232</v>
      </c>
      <c r="D9328" s="250" t="s">
        <v>1407</v>
      </c>
      <c r="E9328" s="91"/>
      <c r="F9328" s="91" t="s">
        <v>32402</v>
      </c>
      <c r="G9328" s="91"/>
    </row>
    <row r="9329">
      <c r="A9329" s="371" t="s">
        <v>1016</v>
      </c>
      <c r="B9329" s="274" t="s">
        <v>32231</v>
      </c>
      <c r="C9329" s="91" t="s">
        <v>32283</v>
      </c>
      <c r="D9329" s="250" t="s">
        <v>1407</v>
      </c>
      <c r="E9329" s="91"/>
      <c r="F9329" s="155" t="s">
        <v>16052</v>
      </c>
      <c r="G9329" s="91"/>
    </row>
    <row r="9330">
      <c r="A9330" s="371" t="s">
        <v>1016</v>
      </c>
      <c r="B9330" s="274" t="s">
        <v>32231</v>
      </c>
      <c r="C9330" s="91" t="s">
        <v>32233</v>
      </c>
      <c r="D9330" s="250" t="s">
        <v>1407</v>
      </c>
      <c r="E9330" s="91"/>
      <c r="F9330" s="91" t="s">
        <v>32443</v>
      </c>
      <c r="G9330" s="91"/>
    </row>
    <row r="9331">
      <c r="A9331" s="371" t="s">
        <v>1016</v>
      </c>
      <c r="B9331" s="274" t="s">
        <v>32231</v>
      </c>
      <c r="C9331" s="91" t="s">
        <v>32235</v>
      </c>
      <c r="D9331" s="250" t="s">
        <v>1407</v>
      </c>
      <c r="E9331" s="91"/>
      <c r="F9331" s="155" t="s">
        <v>16052</v>
      </c>
      <c r="G9331" s="91"/>
    </row>
    <row r="9332">
      <c r="A9332" s="371" t="s">
        <v>2927</v>
      </c>
      <c r="B9332" s="274" t="s">
        <v>32384</v>
      </c>
      <c r="C9332" s="91" t="s">
        <v>10444</v>
      </c>
      <c r="D9332" s="250" t="s">
        <v>32444</v>
      </c>
      <c r="E9332" s="91"/>
      <c r="F9332" s="91" t="s">
        <v>32399</v>
      </c>
      <c r="G9332" s="91"/>
    </row>
    <row r="9333">
      <c r="A9333" s="371" t="s">
        <v>2927</v>
      </c>
      <c r="B9333" s="274" t="s">
        <v>32384</v>
      </c>
      <c r="C9333" s="91" t="s">
        <v>10444</v>
      </c>
      <c r="D9333" s="250" t="s">
        <v>32445</v>
      </c>
      <c r="E9333" s="91"/>
      <c r="F9333" s="91" t="s">
        <v>32446</v>
      </c>
      <c r="G9333" s="91"/>
    </row>
    <row r="9334">
      <c r="A9334" s="371" t="s">
        <v>2927</v>
      </c>
      <c r="B9334" s="274" t="s">
        <v>32384</v>
      </c>
      <c r="C9334" s="91" t="s">
        <v>10444</v>
      </c>
      <c r="D9334" s="250" t="s">
        <v>17103</v>
      </c>
      <c r="E9334" s="91"/>
      <c r="F9334" s="91" t="s">
        <v>32447</v>
      </c>
      <c r="G9334" s="91"/>
    </row>
    <row r="9335">
      <c r="A9335" s="371" t="s">
        <v>2927</v>
      </c>
      <c r="B9335" s="274" t="s">
        <v>32384</v>
      </c>
      <c r="C9335" s="91" t="s">
        <v>32385</v>
      </c>
      <c r="D9335" s="250" t="s">
        <v>32448</v>
      </c>
      <c r="E9335" s="91"/>
      <c r="F9335" s="91" t="s">
        <v>32449</v>
      </c>
      <c r="G9335" s="91"/>
    </row>
    <row r="9336">
      <c r="A9336" s="371" t="s">
        <v>2927</v>
      </c>
      <c r="B9336" s="274" t="s">
        <v>32384</v>
      </c>
      <c r="C9336" s="91" t="s">
        <v>32385</v>
      </c>
      <c r="D9336" s="250" t="s">
        <v>14207</v>
      </c>
      <c r="E9336" s="91"/>
      <c r="F9336" s="155" t="s">
        <v>16052</v>
      </c>
      <c r="G9336" s="91"/>
    </row>
    <row r="9337">
      <c r="A9337" s="371" t="s">
        <v>3001</v>
      </c>
      <c r="B9337" s="274" t="s">
        <v>3002</v>
      </c>
      <c r="C9337" s="91" t="s">
        <v>3003</v>
      </c>
      <c r="D9337" s="250" t="s">
        <v>32450</v>
      </c>
      <c r="E9337" s="91"/>
      <c r="F9337" s="91" t="s">
        <v>32435</v>
      </c>
      <c r="G9337" s="91"/>
    </row>
    <row r="9338">
      <c r="A9338" s="371" t="s">
        <v>3001</v>
      </c>
      <c r="B9338" s="274" t="s">
        <v>3002</v>
      </c>
      <c r="C9338" s="91" t="s">
        <v>3003</v>
      </c>
      <c r="D9338" s="250" t="s">
        <v>21317</v>
      </c>
      <c r="E9338" s="91"/>
      <c r="F9338" s="155" t="s">
        <v>16052</v>
      </c>
      <c r="G9338" s="91"/>
    </row>
    <row r="9339">
      <c r="A9339" s="67" t="s">
        <v>366</v>
      </c>
    </row>
    <row r="9340">
      <c r="A9340" s="371" t="s">
        <v>368</v>
      </c>
      <c r="B9340" s="274" t="s">
        <v>368</v>
      </c>
      <c r="C9340" s="91"/>
      <c r="D9340" s="250"/>
      <c r="E9340" s="91" t="s">
        <v>32451</v>
      </c>
      <c r="F9340" s="91" t="s">
        <v>32406</v>
      </c>
      <c r="G9340" s="91"/>
    </row>
    <row r="9341">
      <c r="A9341" s="371" t="s">
        <v>368</v>
      </c>
      <c r="B9341" s="274" t="s">
        <v>368</v>
      </c>
      <c r="C9341" s="91"/>
      <c r="D9341" s="250"/>
      <c r="E9341" s="91" t="s">
        <v>32452</v>
      </c>
      <c r="F9341" s="91" t="s">
        <v>32399</v>
      </c>
      <c r="G9341" s="91"/>
    </row>
    <row r="9342">
      <c r="A9342" s="371" t="s">
        <v>368</v>
      </c>
      <c r="B9342" s="274" t="s">
        <v>368</v>
      </c>
      <c r="C9342" s="91"/>
      <c r="D9342" s="250"/>
      <c r="E9342" s="91" t="s">
        <v>32453</v>
      </c>
      <c r="F9342" s="91" t="s">
        <v>32454</v>
      </c>
      <c r="G9342" s="91"/>
    </row>
    <row r="9343">
      <c r="A9343" s="1" t="s">
        <v>32455</v>
      </c>
      <c r="B9343" s="1"/>
      <c r="C9343" s="1"/>
      <c r="D9343" s="1"/>
      <c r="E9343" s="1"/>
      <c r="F9343" s="1"/>
      <c r="G9343" s="1"/>
    </row>
    <row r="9344">
      <c r="A9344" s="765" t="s">
        <v>306</v>
      </c>
      <c r="B9344" s="509" t="s">
        <v>307</v>
      </c>
      <c r="C9344" s="91" t="s">
        <v>535</v>
      </c>
      <c r="D9344" s="250" t="s">
        <v>32456</v>
      </c>
      <c r="E9344" s="91"/>
      <c r="F9344" s="91" t="s">
        <v>32457</v>
      </c>
      <c r="G9344" s="91"/>
    </row>
    <row r="9345">
      <c r="A9345" s="765" t="s">
        <v>306</v>
      </c>
      <c r="B9345" s="509" t="s">
        <v>307</v>
      </c>
      <c r="C9345" s="91" t="s">
        <v>535</v>
      </c>
      <c r="D9345" s="250" t="s">
        <v>31783</v>
      </c>
      <c r="E9345" s="91"/>
      <c r="F9345" s="91" t="s">
        <v>32218</v>
      </c>
      <c r="G9345" s="91"/>
    </row>
    <row r="9346">
      <c r="A9346" s="765" t="s">
        <v>306</v>
      </c>
      <c r="B9346" s="509" t="s">
        <v>307</v>
      </c>
      <c r="C9346" s="91" t="s">
        <v>535</v>
      </c>
      <c r="D9346" s="250" t="s">
        <v>31798</v>
      </c>
      <c r="E9346" s="91"/>
      <c r="F9346" s="91" t="s">
        <v>32458</v>
      </c>
      <c r="G9346" s="91"/>
    </row>
    <row r="9347">
      <c r="A9347" s="765" t="s">
        <v>306</v>
      </c>
      <c r="B9347" s="509" t="s">
        <v>307</v>
      </c>
      <c r="C9347" s="91" t="s">
        <v>535</v>
      </c>
      <c r="D9347" s="250" t="s">
        <v>31871</v>
      </c>
      <c r="E9347" s="91"/>
      <c r="F9347" s="155" t="s">
        <v>16052</v>
      </c>
      <c r="G9347" s="91"/>
    </row>
    <row r="9348">
      <c r="A9348" s="765" t="s">
        <v>306</v>
      </c>
      <c r="B9348" s="509" t="s">
        <v>307</v>
      </c>
      <c r="C9348" s="91" t="s">
        <v>535</v>
      </c>
      <c r="D9348" s="711" t="s">
        <v>32459</v>
      </c>
      <c r="E9348" s="91"/>
      <c r="F9348" s="91" t="s">
        <v>32405</v>
      </c>
      <c r="G9348" s="91"/>
    </row>
    <row r="9349">
      <c r="A9349" s="765" t="s">
        <v>306</v>
      </c>
      <c r="B9349" s="509" t="s">
        <v>307</v>
      </c>
      <c r="C9349" s="91" t="s">
        <v>535</v>
      </c>
      <c r="D9349" s="250" t="s">
        <v>785</v>
      </c>
      <c r="E9349" s="91"/>
      <c r="F9349" s="91" t="s">
        <v>32460</v>
      </c>
      <c r="G9349" s="91"/>
    </row>
    <row r="9350">
      <c r="A9350" s="765" t="s">
        <v>306</v>
      </c>
      <c r="B9350" s="509" t="s">
        <v>307</v>
      </c>
      <c r="C9350" s="91" t="s">
        <v>535</v>
      </c>
      <c r="D9350" s="250" t="s">
        <v>31805</v>
      </c>
      <c r="E9350" s="91"/>
      <c r="F9350" s="91" t="s">
        <v>32461</v>
      </c>
      <c r="G9350" s="91"/>
    </row>
    <row r="9351">
      <c r="A9351" s="765" t="s">
        <v>306</v>
      </c>
      <c r="B9351" s="509" t="s">
        <v>307</v>
      </c>
      <c r="C9351" s="91" t="s">
        <v>535</v>
      </c>
      <c r="D9351" s="250" t="s">
        <v>31962</v>
      </c>
      <c r="E9351" s="91"/>
      <c r="F9351" s="91" t="s">
        <v>32462</v>
      </c>
      <c r="G9351" s="91"/>
    </row>
    <row r="9352">
      <c r="A9352" s="765" t="s">
        <v>306</v>
      </c>
      <c r="B9352" s="509" t="s">
        <v>307</v>
      </c>
      <c r="C9352" s="91" t="s">
        <v>535</v>
      </c>
      <c r="D9352" s="250" t="s">
        <v>31808</v>
      </c>
      <c r="E9352" s="91"/>
      <c r="F9352" s="91" t="s">
        <v>32463</v>
      </c>
      <c r="G9352" s="91"/>
    </row>
    <row r="9353">
      <c r="A9353" s="765" t="s">
        <v>306</v>
      </c>
      <c r="B9353" s="509" t="s">
        <v>307</v>
      </c>
      <c r="C9353" s="91" t="s">
        <v>535</v>
      </c>
      <c r="D9353" s="250" t="s">
        <v>31882</v>
      </c>
      <c r="E9353" s="91"/>
      <c r="F9353" s="91" t="s">
        <v>32406</v>
      </c>
      <c r="G9353" s="91"/>
    </row>
    <row r="9354">
      <c r="A9354" s="765" t="s">
        <v>306</v>
      </c>
      <c r="B9354" s="509" t="s">
        <v>307</v>
      </c>
      <c r="C9354" s="91" t="s">
        <v>31819</v>
      </c>
      <c r="D9354" s="250" t="s">
        <v>31820</v>
      </c>
      <c r="E9354" s="91"/>
      <c r="F9354" s="91" t="s">
        <v>32464</v>
      </c>
      <c r="G9354" s="91"/>
    </row>
    <row r="9355">
      <c r="A9355" s="765" t="s">
        <v>306</v>
      </c>
      <c r="B9355" s="509" t="s">
        <v>307</v>
      </c>
      <c r="C9355" s="91" t="s">
        <v>31819</v>
      </c>
      <c r="D9355" s="91" t="s">
        <v>31821</v>
      </c>
      <c r="E9355" s="91"/>
      <c r="F9355" s="91" t="s">
        <v>32397</v>
      </c>
      <c r="G9355" s="91"/>
    </row>
    <row r="9356">
      <c r="A9356" s="765" t="s">
        <v>306</v>
      </c>
      <c r="B9356" s="509" t="s">
        <v>31889</v>
      </c>
      <c r="C9356" s="91" t="s">
        <v>31895</v>
      </c>
      <c r="D9356" s="91" t="s">
        <v>31899</v>
      </c>
      <c r="E9356" s="91"/>
      <c r="F9356" s="91" t="s">
        <v>32218</v>
      </c>
      <c r="G9356" s="91"/>
    </row>
    <row r="9357">
      <c r="A9357" s="765" t="s">
        <v>306</v>
      </c>
      <c r="B9357" s="509" t="s">
        <v>31889</v>
      </c>
      <c r="C9357" s="91" t="s">
        <v>31906</v>
      </c>
      <c r="D9357" s="91" t="s">
        <v>31911</v>
      </c>
      <c r="E9357" s="91"/>
      <c r="F9357" s="91" t="s">
        <v>32218</v>
      </c>
      <c r="G9357" s="91"/>
    </row>
    <row r="9358">
      <c r="A9358" s="765" t="s">
        <v>306</v>
      </c>
      <c r="B9358" s="509" t="s">
        <v>31889</v>
      </c>
      <c r="C9358" s="91" t="s">
        <v>31906</v>
      </c>
      <c r="D9358" s="91" t="s">
        <v>31913</v>
      </c>
      <c r="E9358" s="91"/>
      <c r="F9358" s="91" t="s">
        <v>32218</v>
      </c>
      <c r="G9358" s="91"/>
    </row>
    <row r="9359">
      <c r="A9359" s="765" t="s">
        <v>3979</v>
      </c>
      <c r="B9359" s="509" t="s">
        <v>32400</v>
      </c>
      <c r="C9359" s="91"/>
      <c r="D9359" s="91" t="s">
        <v>10304</v>
      </c>
      <c r="E9359" s="91"/>
      <c r="F9359" s="91" t="s">
        <v>32465</v>
      </c>
      <c r="G9359" s="91"/>
    </row>
    <row r="9360">
      <c r="A9360" s="765" t="s">
        <v>388</v>
      </c>
      <c r="B9360" s="509" t="s">
        <v>1392</v>
      </c>
      <c r="C9360" s="91" t="s">
        <v>2091</v>
      </c>
      <c r="D9360" s="250" t="s">
        <v>32321</v>
      </c>
      <c r="E9360" s="91"/>
      <c r="F9360" s="91" t="s">
        <v>32405</v>
      </c>
      <c r="G9360" s="91"/>
    </row>
    <row r="9361">
      <c r="A9361" s="765" t="s">
        <v>388</v>
      </c>
      <c r="B9361" s="509" t="s">
        <v>1392</v>
      </c>
      <c r="C9361" s="91" t="s">
        <v>2091</v>
      </c>
      <c r="D9361" s="250" t="s">
        <v>26480</v>
      </c>
      <c r="E9361" s="91"/>
      <c r="F9361" s="91" t="s">
        <v>32406</v>
      </c>
      <c r="G9361" s="91"/>
    </row>
    <row r="9362">
      <c r="A9362" s="765" t="s">
        <v>388</v>
      </c>
      <c r="B9362" s="509" t="s">
        <v>1392</v>
      </c>
      <c r="C9362" s="91" t="s">
        <v>2091</v>
      </c>
      <c r="D9362" s="250" t="s">
        <v>32326</v>
      </c>
      <c r="E9362" s="91"/>
      <c r="F9362" s="91" t="s">
        <v>32397</v>
      </c>
      <c r="G9362" s="91"/>
    </row>
    <row r="9363">
      <c r="A9363" s="765" t="s">
        <v>388</v>
      </c>
      <c r="B9363" s="509" t="s">
        <v>1392</v>
      </c>
      <c r="C9363" s="91" t="s">
        <v>2091</v>
      </c>
      <c r="D9363" s="250" t="s">
        <v>32328</v>
      </c>
      <c r="E9363" s="91"/>
      <c r="F9363" s="91" t="s">
        <v>32466</v>
      </c>
      <c r="G9363" s="91"/>
    </row>
    <row r="9364">
      <c r="A9364" s="765" t="s">
        <v>388</v>
      </c>
      <c r="B9364" s="509" t="s">
        <v>1392</v>
      </c>
      <c r="C9364" s="91" t="s">
        <v>2091</v>
      </c>
      <c r="D9364" s="250" t="s">
        <v>32413</v>
      </c>
      <c r="E9364" s="91"/>
      <c r="F9364" s="91" t="s">
        <v>32467</v>
      </c>
      <c r="G9364" s="91"/>
    </row>
    <row r="9365">
      <c r="A9365" s="765" t="s">
        <v>388</v>
      </c>
      <c r="B9365" s="509" t="s">
        <v>1392</v>
      </c>
      <c r="C9365" s="91" t="s">
        <v>2091</v>
      </c>
      <c r="D9365" s="250" t="s">
        <v>32468</v>
      </c>
      <c r="E9365" s="91"/>
      <c r="F9365" s="91" t="s">
        <v>32469</v>
      </c>
      <c r="G9365" s="91"/>
    </row>
    <row r="9366">
      <c r="A9366" s="765" t="s">
        <v>388</v>
      </c>
      <c r="B9366" s="509" t="s">
        <v>1392</v>
      </c>
      <c r="C9366" s="91" t="s">
        <v>2091</v>
      </c>
      <c r="D9366" s="250" t="s">
        <v>32470</v>
      </c>
      <c r="E9366" s="91"/>
      <c r="F9366" s="91" t="s">
        <v>32457</v>
      </c>
      <c r="G9366" s="91"/>
    </row>
    <row r="9367">
      <c r="A9367" s="765" t="s">
        <v>388</v>
      </c>
      <c r="B9367" s="509" t="s">
        <v>1392</v>
      </c>
      <c r="C9367" s="91" t="s">
        <v>2091</v>
      </c>
      <c r="D9367" s="250" t="s">
        <v>19641</v>
      </c>
      <c r="E9367" s="91"/>
      <c r="F9367" s="91" t="s">
        <v>32471</v>
      </c>
      <c r="G9367" s="91"/>
    </row>
    <row r="9368">
      <c r="A9368" s="765" t="s">
        <v>388</v>
      </c>
      <c r="B9368" s="509" t="s">
        <v>1392</v>
      </c>
      <c r="C9368" s="91" t="s">
        <v>2091</v>
      </c>
      <c r="D9368" s="250" t="s">
        <v>32266</v>
      </c>
      <c r="E9368" s="91"/>
      <c r="F9368" s="91" t="s">
        <v>32457</v>
      </c>
      <c r="G9368" s="91"/>
    </row>
    <row r="9369">
      <c r="A9369" s="765" t="s">
        <v>388</v>
      </c>
      <c r="B9369" s="509" t="s">
        <v>1392</v>
      </c>
      <c r="C9369" s="91" t="s">
        <v>1396</v>
      </c>
      <c r="D9369" s="250" t="s">
        <v>32472</v>
      </c>
      <c r="E9369" s="91"/>
      <c r="F9369" s="91" t="s">
        <v>32467</v>
      </c>
      <c r="G9369" s="91"/>
    </row>
    <row r="9370">
      <c r="A9370" s="765" t="s">
        <v>1016</v>
      </c>
      <c r="B9370" s="509" t="s">
        <v>32225</v>
      </c>
      <c r="C9370" s="91" t="s">
        <v>32226</v>
      </c>
      <c r="D9370" s="250" t="s">
        <v>32228</v>
      </c>
      <c r="E9370" s="91"/>
      <c r="F9370" s="91" t="s">
        <v>32473</v>
      </c>
      <c r="G9370" s="91"/>
    </row>
    <row r="9371">
      <c r="A9371" s="765" t="s">
        <v>1016</v>
      </c>
      <c r="B9371" s="509" t="s">
        <v>2924</v>
      </c>
      <c r="C9371" s="91" t="s">
        <v>21732</v>
      </c>
      <c r="D9371" s="250" t="s">
        <v>32474</v>
      </c>
      <c r="E9371" s="91"/>
      <c r="F9371" s="91" t="s">
        <v>32475</v>
      </c>
      <c r="G9371" s="91"/>
    </row>
    <row r="9372">
      <c r="A9372" s="765" t="s">
        <v>1016</v>
      </c>
      <c r="B9372" s="509" t="s">
        <v>2924</v>
      </c>
      <c r="C9372" s="91" t="s">
        <v>21732</v>
      </c>
      <c r="D9372" s="250" t="s">
        <v>21733</v>
      </c>
      <c r="E9372" s="91"/>
      <c r="F9372" s="155" t="s">
        <v>16052</v>
      </c>
      <c r="G9372" s="91"/>
    </row>
    <row r="9373">
      <c r="A9373" s="765" t="s">
        <v>1016</v>
      </c>
      <c r="B9373" s="509" t="s">
        <v>2924</v>
      </c>
      <c r="C9373" s="91" t="s">
        <v>21732</v>
      </c>
      <c r="D9373" s="250" t="s">
        <v>32476</v>
      </c>
      <c r="E9373" s="91"/>
      <c r="F9373" s="91" t="s">
        <v>32471</v>
      </c>
      <c r="G9373" s="91"/>
    </row>
    <row r="9374">
      <c r="A9374" s="765" t="s">
        <v>1016</v>
      </c>
      <c r="B9374" s="509" t="s">
        <v>2924</v>
      </c>
      <c r="C9374" s="91" t="s">
        <v>3850</v>
      </c>
      <c r="D9374" s="250" t="s">
        <v>32436</v>
      </c>
      <c r="E9374" s="91"/>
      <c r="F9374" s="91" t="s">
        <v>32405</v>
      </c>
      <c r="G9374" s="91"/>
    </row>
    <row r="9375">
      <c r="A9375" s="765" t="s">
        <v>1016</v>
      </c>
      <c r="B9375" s="509" t="s">
        <v>2924</v>
      </c>
      <c r="C9375" s="91" t="s">
        <v>3850</v>
      </c>
      <c r="D9375" s="250" t="s">
        <v>32439</v>
      </c>
      <c r="E9375" s="91"/>
      <c r="F9375" s="91" t="s">
        <v>32465</v>
      </c>
      <c r="G9375" s="91"/>
    </row>
    <row r="9376">
      <c r="A9376" s="765" t="s">
        <v>1016</v>
      </c>
      <c r="B9376" s="509" t="s">
        <v>2924</v>
      </c>
      <c r="C9376" s="91" t="s">
        <v>8182</v>
      </c>
      <c r="D9376" s="250" t="s">
        <v>32477</v>
      </c>
      <c r="E9376" s="91"/>
      <c r="F9376" s="91" t="s">
        <v>32471</v>
      </c>
      <c r="G9376" s="91"/>
    </row>
    <row r="9377">
      <c r="A9377" s="765" t="s">
        <v>1016</v>
      </c>
      <c r="B9377" s="509" t="s">
        <v>32231</v>
      </c>
      <c r="C9377" s="91" t="s">
        <v>32232</v>
      </c>
      <c r="D9377" s="250" t="s">
        <v>1407</v>
      </c>
      <c r="E9377" s="91"/>
      <c r="F9377" s="91" t="s">
        <v>32465</v>
      </c>
      <c r="G9377" s="91"/>
    </row>
    <row r="9378">
      <c r="A9378" s="765" t="s">
        <v>1016</v>
      </c>
      <c r="B9378" s="509" t="s">
        <v>32231</v>
      </c>
      <c r="C9378" s="91" t="s">
        <v>32233</v>
      </c>
      <c r="D9378" s="250" t="s">
        <v>1407</v>
      </c>
      <c r="E9378" s="91"/>
      <c r="F9378" s="91" t="s">
        <v>32406</v>
      </c>
      <c r="G9378" s="91"/>
    </row>
    <row r="9379">
      <c r="A9379" s="765" t="s">
        <v>1016</v>
      </c>
      <c r="B9379" s="509" t="s">
        <v>32231</v>
      </c>
      <c r="C9379" s="91" t="s">
        <v>32235</v>
      </c>
      <c r="D9379" s="250" t="s">
        <v>1407</v>
      </c>
      <c r="E9379" s="91"/>
      <c r="F9379" s="155" t="s">
        <v>16052</v>
      </c>
      <c r="G9379" s="91"/>
    </row>
    <row r="9380">
      <c r="A9380" s="765" t="s">
        <v>1016</v>
      </c>
      <c r="B9380" s="509" t="s">
        <v>13941</v>
      </c>
      <c r="C9380" s="91" t="s">
        <v>1210</v>
      </c>
      <c r="D9380" s="250" t="s">
        <v>32001</v>
      </c>
      <c r="E9380" s="91"/>
      <c r="F9380" s="91" t="s">
        <v>32218</v>
      </c>
      <c r="G9380" s="91"/>
    </row>
    <row r="9381">
      <c r="A9381" s="765" t="s">
        <v>2927</v>
      </c>
      <c r="B9381" s="509" t="s">
        <v>32384</v>
      </c>
      <c r="C9381" s="91" t="s">
        <v>10444</v>
      </c>
      <c r="D9381" s="250" t="s">
        <v>32478</v>
      </c>
      <c r="E9381" s="91"/>
      <c r="F9381" s="155" t="s">
        <v>16052</v>
      </c>
      <c r="G9381" s="91"/>
    </row>
    <row r="9382">
      <c r="A9382" s="765" t="s">
        <v>2927</v>
      </c>
      <c r="B9382" s="509" t="s">
        <v>32384</v>
      </c>
      <c r="C9382" s="91" t="s">
        <v>10444</v>
      </c>
      <c r="D9382" s="250" t="s">
        <v>17103</v>
      </c>
      <c r="E9382" s="91"/>
      <c r="F9382" s="91" t="s">
        <v>32406</v>
      </c>
      <c r="G9382" s="91"/>
    </row>
    <row r="9383">
      <c r="A9383" s="765" t="s">
        <v>2927</v>
      </c>
      <c r="B9383" s="509" t="s">
        <v>32384</v>
      </c>
      <c r="C9383" s="91" t="s">
        <v>32385</v>
      </c>
      <c r="D9383" s="250" t="s">
        <v>14207</v>
      </c>
      <c r="E9383" s="91"/>
      <c r="F9383" s="91" t="s">
        <v>32479</v>
      </c>
      <c r="G9383" s="91"/>
    </row>
    <row r="9384">
      <c r="A9384" s="765" t="s">
        <v>3001</v>
      </c>
      <c r="B9384" s="509" t="s">
        <v>3002</v>
      </c>
      <c r="C9384" s="91" t="s">
        <v>3003</v>
      </c>
      <c r="D9384" s="250" t="s">
        <v>21317</v>
      </c>
      <c r="E9384" s="91"/>
      <c r="F9384" s="91" t="s">
        <v>32480</v>
      </c>
      <c r="G9384" s="91"/>
    </row>
    <row r="9385">
      <c r="A9385" s="67" t="s">
        <v>366</v>
      </c>
    </row>
    <row r="9386">
      <c r="A9386" s="765" t="s">
        <v>368</v>
      </c>
      <c r="B9386" s="509" t="s">
        <v>368</v>
      </c>
      <c r="C9386" s="91"/>
      <c r="D9386" s="250"/>
      <c r="E9386" s="91" t="s">
        <v>5170</v>
      </c>
      <c r="F9386" s="91" t="s">
        <v>32465</v>
      </c>
      <c r="G9386" s="91"/>
    </row>
    <row r="9387">
      <c r="A9387" s="1" t="s">
        <v>32481</v>
      </c>
      <c r="B9387" s="1"/>
      <c r="C9387" s="1"/>
      <c r="D9387" s="1"/>
      <c r="E9387" s="1"/>
      <c r="F9387" s="1"/>
      <c r="G9387" s="1"/>
    </row>
    <row r="9388">
      <c r="A9388" s="564" t="s">
        <v>306</v>
      </c>
      <c r="B9388" s="500" t="s">
        <v>307</v>
      </c>
      <c r="C9388" s="91" t="s">
        <v>535</v>
      </c>
      <c r="D9388" s="250" t="s">
        <v>31798</v>
      </c>
      <c r="E9388" s="91"/>
      <c r="F9388" s="91" t="s">
        <v>32482</v>
      </c>
      <c r="G9388" s="91"/>
    </row>
    <row r="9389">
      <c r="A9389" s="564" t="s">
        <v>306</v>
      </c>
      <c r="B9389" s="500" t="s">
        <v>307</v>
      </c>
      <c r="C9389" s="91" t="s">
        <v>535</v>
      </c>
      <c r="D9389" s="711" t="s">
        <v>32483</v>
      </c>
      <c r="E9389" s="91"/>
      <c r="F9389" s="91" t="s">
        <v>32482</v>
      </c>
      <c r="G9389" s="91"/>
    </row>
    <row r="9390">
      <c r="A9390" s="564" t="s">
        <v>306</v>
      </c>
      <c r="B9390" s="500" t="s">
        <v>307</v>
      </c>
      <c r="C9390" s="91" t="s">
        <v>535</v>
      </c>
      <c r="D9390" s="250" t="s">
        <v>785</v>
      </c>
      <c r="E9390" s="91"/>
      <c r="F9390" s="155" t="s">
        <v>16052</v>
      </c>
      <c r="G9390" s="91"/>
    </row>
    <row r="9391">
      <c r="A9391" s="564" t="s">
        <v>306</v>
      </c>
      <c r="B9391" s="500" t="s">
        <v>307</v>
      </c>
      <c r="C9391" s="91" t="s">
        <v>535</v>
      </c>
      <c r="D9391" s="250" t="s">
        <v>31876</v>
      </c>
      <c r="E9391" s="91"/>
      <c r="F9391" s="91" t="s">
        <v>32482</v>
      </c>
      <c r="G9391" s="91"/>
    </row>
    <row r="9392">
      <c r="A9392" s="564" t="s">
        <v>306</v>
      </c>
      <c r="B9392" s="500" t="s">
        <v>307</v>
      </c>
      <c r="C9392" s="91" t="s">
        <v>31819</v>
      </c>
      <c r="D9392" s="250" t="s">
        <v>31886</v>
      </c>
      <c r="E9392" s="91"/>
      <c r="F9392" s="91" t="s">
        <v>32484</v>
      </c>
      <c r="G9392" s="91"/>
    </row>
    <row r="9393">
      <c r="A9393" s="564" t="s">
        <v>388</v>
      </c>
      <c r="B9393" s="500" t="s">
        <v>1392</v>
      </c>
      <c r="C9393" s="91" t="s">
        <v>1396</v>
      </c>
      <c r="D9393" s="250" t="s">
        <v>32485</v>
      </c>
      <c r="E9393" s="91"/>
      <c r="F9393" s="91" t="s">
        <v>32484</v>
      </c>
      <c r="G9393" s="91"/>
    </row>
    <row r="9394">
      <c r="A9394" s="564" t="s">
        <v>1016</v>
      </c>
      <c r="B9394" s="500" t="s">
        <v>18786</v>
      </c>
      <c r="C9394" s="91" t="s">
        <v>3792</v>
      </c>
      <c r="D9394" s="250" t="s">
        <v>32486</v>
      </c>
      <c r="E9394" s="91"/>
      <c r="F9394" s="91" t="s">
        <v>32482</v>
      </c>
      <c r="G9394" s="91"/>
    </row>
    <row r="9395">
      <c r="A9395" s="564" t="s">
        <v>1016</v>
      </c>
      <c r="B9395" s="500" t="s">
        <v>18786</v>
      </c>
      <c r="C9395" s="91" t="s">
        <v>3792</v>
      </c>
      <c r="D9395" s="250" t="s">
        <v>18787</v>
      </c>
      <c r="E9395" s="91"/>
      <c r="F9395" s="91" t="s">
        <v>32487</v>
      </c>
      <c r="G9395" s="91"/>
    </row>
    <row r="9396">
      <c r="A9396" s="564" t="s">
        <v>1016</v>
      </c>
      <c r="B9396" s="500" t="s">
        <v>18786</v>
      </c>
      <c r="C9396" s="91" t="s">
        <v>3792</v>
      </c>
      <c r="D9396" s="250" t="s">
        <v>32488</v>
      </c>
      <c r="E9396" s="91"/>
      <c r="F9396" s="91" t="s">
        <v>32484</v>
      </c>
      <c r="G9396" s="91"/>
    </row>
    <row r="9397">
      <c r="A9397" s="564" t="s">
        <v>1016</v>
      </c>
      <c r="B9397" s="500" t="s">
        <v>2924</v>
      </c>
      <c r="C9397" s="91" t="s">
        <v>3850</v>
      </c>
      <c r="D9397" s="250" t="s">
        <v>32436</v>
      </c>
      <c r="E9397" s="91"/>
      <c r="F9397" s="91" t="s">
        <v>32482</v>
      </c>
      <c r="G9397" s="91"/>
    </row>
    <row r="9398">
      <c r="A9398" s="564" t="s">
        <v>1016</v>
      </c>
      <c r="B9398" s="500" t="s">
        <v>32231</v>
      </c>
      <c r="C9398" s="91" t="s">
        <v>32232</v>
      </c>
      <c r="D9398" s="250" t="s">
        <v>1407</v>
      </c>
      <c r="E9398" s="91"/>
      <c r="F9398" s="91" t="s">
        <v>32482</v>
      </c>
      <c r="G9398" s="91"/>
    </row>
    <row r="9399">
      <c r="A9399" s="564" t="s">
        <v>1016</v>
      </c>
      <c r="B9399" s="500" t="s">
        <v>32231</v>
      </c>
      <c r="C9399" s="91" t="s">
        <v>32283</v>
      </c>
      <c r="D9399" s="250" t="s">
        <v>1407</v>
      </c>
      <c r="E9399" s="91"/>
      <c r="F9399" s="91" t="s">
        <v>32482</v>
      </c>
      <c r="G9399" s="91"/>
    </row>
    <row r="9400">
      <c r="A9400" s="564" t="s">
        <v>1402</v>
      </c>
      <c r="B9400" s="500" t="s">
        <v>1403</v>
      </c>
      <c r="C9400" s="91" t="s">
        <v>1404</v>
      </c>
      <c r="D9400" s="250" t="s">
        <v>1407</v>
      </c>
      <c r="E9400" s="91"/>
      <c r="F9400" s="91" t="s">
        <v>31946</v>
      </c>
      <c r="G9400" s="91"/>
    </row>
    <row r="9401">
      <c r="A9401" s="67" t="s">
        <v>366</v>
      </c>
    </row>
    <row r="9402">
      <c r="A9402" s="564" t="s">
        <v>316</v>
      </c>
      <c r="B9402" s="500" t="s">
        <v>1987</v>
      </c>
      <c r="C9402" s="91"/>
      <c r="D9402" s="250"/>
      <c r="E9402" s="91"/>
      <c r="F9402" s="91" t="s">
        <v>31946</v>
      </c>
      <c r="G9402" s="91"/>
    </row>
    <row r="9403">
      <c r="A9403" s="564" t="s">
        <v>230</v>
      </c>
      <c r="B9403" s="500" t="s">
        <v>6370</v>
      </c>
      <c r="C9403" s="91"/>
      <c r="D9403" s="250"/>
      <c r="E9403" s="91" t="s">
        <v>32489</v>
      </c>
      <c r="F9403" s="91" t="s">
        <v>31986</v>
      </c>
      <c r="G9403" s="91"/>
    </row>
    <row r="9404">
      <c r="A9404" s="564" t="s">
        <v>388</v>
      </c>
      <c r="B9404" s="500" t="s">
        <v>1392</v>
      </c>
      <c r="C9404" s="91"/>
      <c r="D9404" s="250"/>
      <c r="E9404" s="91" t="s">
        <v>5170</v>
      </c>
      <c r="F9404" s="91" t="s">
        <v>32482</v>
      </c>
      <c r="G9404" s="91"/>
    </row>
    <row r="9405">
      <c r="A9405" s="564" t="s">
        <v>248</v>
      </c>
      <c r="B9405" s="500" t="s">
        <v>16996</v>
      </c>
      <c r="C9405" s="91"/>
      <c r="D9405" s="250"/>
      <c r="E9405" s="91"/>
      <c r="F9405" s="91" t="s">
        <v>32107</v>
      </c>
      <c r="G9405" s="91"/>
    </row>
    <row r="9406">
      <c r="A9406" s="564" t="s">
        <v>248</v>
      </c>
      <c r="B9406" s="500" t="s">
        <v>31938</v>
      </c>
      <c r="C9406" s="91"/>
      <c r="D9406" s="250"/>
      <c r="E9406" s="91"/>
      <c r="F9406" s="91" t="s">
        <v>32107</v>
      </c>
      <c r="G9406" s="91"/>
    </row>
    <row r="9407">
      <c r="A9407" s="564" t="s">
        <v>1016</v>
      </c>
      <c r="B9407" s="500" t="s">
        <v>18786</v>
      </c>
      <c r="C9407" s="91"/>
      <c r="D9407" s="250"/>
      <c r="E9407" s="91"/>
      <c r="F9407" s="91" t="s">
        <v>32490</v>
      </c>
      <c r="G9407" s="91"/>
    </row>
    <row r="9408">
      <c r="A9408" s="564" t="s">
        <v>1016</v>
      </c>
      <c r="B9408" s="500" t="s">
        <v>32231</v>
      </c>
      <c r="C9408" s="91"/>
      <c r="D9408" s="250"/>
      <c r="E9408" s="91"/>
      <c r="F9408" s="91" t="s">
        <v>32490</v>
      </c>
      <c r="G9408" s="91"/>
    </row>
    <row r="9409">
      <c r="A9409" s="564" t="s">
        <v>3001</v>
      </c>
      <c r="B9409" s="500" t="s">
        <v>3002</v>
      </c>
      <c r="C9409" s="91"/>
      <c r="D9409" s="250"/>
      <c r="E9409" s="91"/>
      <c r="F9409" s="91" t="s">
        <v>32490</v>
      </c>
      <c r="G9409" s="91"/>
    </row>
    <row r="9410">
      <c r="A9410" s="1" t="s">
        <v>32491</v>
      </c>
      <c r="B9410" s="1"/>
      <c r="C9410" s="1"/>
      <c r="D9410" s="1"/>
      <c r="E9410" s="1"/>
      <c r="F9410" s="1"/>
      <c r="G9410" s="1"/>
    </row>
    <row r="9411">
      <c r="A9411" s="302" t="s">
        <v>32058</v>
      </c>
      <c r="B9411" s="748" t="s">
        <v>32059</v>
      </c>
      <c r="C9411" s="91" t="s">
        <v>32069</v>
      </c>
      <c r="D9411" s="250" t="s">
        <v>32492</v>
      </c>
      <c r="E9411" s="91"/>
      <c r="F9411" s="91" t="s">
        <v>32493</v>
      </c>
      <c r="G9411" s="91"/>
    </row>
    <row r="9412">
      <c r="A9412" s="302" t="s">
        <v>306</v>
      </c>
      <c r="B9412" s="748" t="s">
        <v>307</v>
      </c>
      <c r="C9412" s="91" t="s">
        <v>535</v>
      </c>
      <c r="D9412" s="250" t="s">
        <v>31771</v>
      </c>
      <c r="E9412" s="91" t="s">
        <v>32182</v>
      </c>
      <c r="F9412" s="91" t="s">
        <v>32494</v>
      </c>
      <c r="G9412" s="91"/>
    </row>
    <row r="9413">
      <c r="A9413" s="302" t="s">
        <v>306</v>
      </c>
      <c r="B9413" s="748" t="s">
        <v>307</v>
      </c>
      <c r="C9413" s="91" t="s">
        <v>535</v>
      </c>
      <c r="D9413" s="250" t="s">
        <v>31775</v>
      </c>
      <c r="E9413" s="91"/>
      <c r="F9413" s="155" t="s">
        <v>16052</v>
      </c>
      <c r="G9413" s="91"/>
    </row>
    <row r="9414">
      <c r="A9414" s="302" t="s">
        <v>306</v>
      </c>
      <c r="B9414" s="748" t="s">
        <v>307</v>
      </c>
      <c r="C9414" s="91" t="s">
        <v>535</v>
      </c>
      <c r="D9414" s="250" t="s">
        <v>31779</v>
      </c>
      <c r="E9414" s="91"/>
      <c r="F9414" s="91" t="s">
        <v>32495</v>
      </c>
      <c r="G9414" s="91"/>
    </row>
    <row r="9415">
      <c r="A9415" s="302" t="s">
        <v>306</v>
      </c>
      <c r="B9415" s="748" t="s">
        <v>307</v>
      </c>
      <c r="C9415" s="91" t="s">
        <v>535</v>
      </c>
      <c r="D9415" s="250" t="s">
        <v>32496</v>
      </c>
      <c r="E9415" s="91" t="s">
        <v>32182</v>
      </c>
      <c r="F9415" s="91" t="s">
        <v>32494</v>
      </c>
      <c r="G9415" s="91"/>
    </row>
    <row r="9416">
      <c r="A9416" s="302" t="s">
        <v>306</v>
      </c>
      <c r="B9416" s="748" t="s">
        <v>307</v>
      </c>
      <c r="C9416" s="91" t="s">
        <v>535</v>
      </c>
      <c r="D9416" s="250" t="s">
        <v>31798</v>
      </c>
      <c r="E9416" s="91"/>
      <c r="F9416" s="155" t="s">
        <v>16052</v>
      </c>
      <c r="G9416" s="91"/>
    </row>
    <row r="9417">
      <c r="A9417" s="302" t="s">
        <v>306</v>
      </c>
      <c r="B9417" s="748" t="s">
        <v>307</v>
      </c>
      <c r="C9417" s="91" t="s">
        <v>535</v>
      </c>
      <c r="D9417" s="250" t="s">
        <v>32497</v>
      </c>
      <c r="E9417" s="91"/>
      <c r="F9417" s="91" t="s">
        <v>32498</v>
      </c>
      <c r="G9417" s="91"/>
    </row>
    <row r="9418">
      <c r="A9418" s="302" t="s">
        <v>306</v>
      </c>
      <c r="B9418" s="748" t="s">
        <v>307</v>
      </c>
      <c r="C9418" s="91" t="s">
        <v>535</v>
      </c>
      <c r="D9418" s="250" t="s">
        <v>785</v>
      </c>
      <c r="E9418" s="91"/>
      <c r="F9418" s="155" t="s">
        <v>16052</v>
      </c>
      <c r="G9418" s="91"/>
    </row>
    <row r="9419">
      <c r="A9419" s="302" t="s">
        <v>306</v>
      </c>
      <c r="B9419" s="748" t="s">
        <v>307</v>
      </c>
      <c r="C9419" s="91" t="s">
        <v>535</v>
      </c>
      <c r="D9419" s="91" t="s">
        <v>31872</v>
      </c>
      <c r="E9419" s="91"/>
      <c r="F9419" s="91" t="s">
        <v>32495</v>
      </c>
      <c r="G9419" s="91"/>
    </row>
    <row r="9420">
      <c r="A9420" s="302" t="s">
        <v>306</v>
      </c>
      <c r="B9420" s="748" t="s">
        <v>307</v>
      </c>
      <c r="C9420" s="91" t="s">
        <v>535</v>
      </c>
      <c r="D9420" s="91" t="s">
        <v>32128</v>
      </c>
      <c r="E9420" s="91"/>
      <c r="F9420" s="91" t="s">
        <v>32495</v>
      </c>
      <c r="G9420" s="91"/>
    </row>
    <row r="9421">
      <c r="A9421" s="302" t="s">
        <v>306</v>
      </c>
      <c r="B9421" s="748" t="s">
        <v>307</v>
      </c>
      <c r="C9421" s="91" t="s">
        <v>535</v>
      </c>
      <c r="D9421" s="250" t="s">
        <v>31876</v>
      </c>
      <c r="E9421" s="91"/>
      <c r="F9421" s="91" t="s">
        <v>32499</v>
      </c>
      <c r="G9421" s="91"/>
    </row>
    <row r="9422">
      <c r="A9422" s="302" t="s">
        <v>306</v>
      </c>
      <c r="B9422" s="748" t="s">
        <v>307</v>
      </c>
      <c r="C9422" s="91" t="s">
        <v>31819</v>
      </c>
      <c r="D9422" s="250" t="s">
        <v>31821</v>
      </c>
      <c r="E9422" s="91"/>
      <c r="F9422" s="91" t="s">
        <v>32500</v>
      </c>
      <c r="G9422" s="91"/>
    </row>
    <row r="9423">
      <c r="A9423" s="302" t="s">
        <v>306</v>
      </c>
      <c r="B9423" s="748" t="s">
        <v>307</v>
      </c>
      <c r="C9423" s="91" t="s">
        <v>31819</v>
      </c>
      <c r="D9423" s="250" t="s">
        <v>31886</v>
      </c>
      <c r="E9423" s="91"/>
      <c r="F9423" s="155" t="s">
        <v>16052</v>
      </c>
      <c r="G9423" s="91"/>
    </row>
    <row r="9424">
      <c r="A9424" s="302" t="s">
        <v>306</v>
      </c>
      <c r="B9424" s="748" t="s">
        <v>307</v>
      </c>
      <c r="C9424" s="91" t="s">
        <v>31819</v>
      </c>
      <c r="D9424" s="250" t="s">
        <v>31824</v>
      </c>
      <c r="E9424" s="91"/>
      <c r="F9424" s="91" t="s">
        <v>32499</v>
      </c>
      <c r="G9424" s="91"/>
    </row>
    <row r="9425">
      <c r="A9425" s="302" t="s">
        <v>306</v>
      </c>
      <c r="B9425" s="748" t="s">
        <v>307</v>
      </c>
      <c r="C9425" s="91" t="s">
        <v>31819</v>
      </c>
      <c r="D9425" s="250" t="s">
        <v>32501</v>
      </c>
      <c r="E9425" s="91"/>
      <c r="F9425" s="91" t="s">
        <v>32502</v>
      </c>
      <c r="G9425" s="91"/>
    </row>
    <row r="9426">
      <c r="A9426" s="302" t="s">
        <v>388</v>
      </c>
      <c r="B9426" s="748" t="s">
        <v>1392</v>
      </c>
      <c r="C9426" s="91" t="s">
        <v>2091</v>
      </c>
      <c r="D9426" s="250" t="s">
        <v>26478</v>
      </c>
      <c r="E9426" s="91"/>
      <c r="F9426" s="91" t="s">
        <v>32503</v>
      </c>
      <c r="G9426" s="91"/>
    </row>
    <row r="9427">
      <c r="A9427" s="302" t="s">
        <v>388</v>
      </c>
      <c r="B9427" s="748" t="s">
        <v>1392</v>
      </c>
      <c r="C9427" s="91" t="s">
        <v>2091</v>
      </c>
      <c r="D9427" s="250" t="s">
        <v>32321</v>
      </c>
      <c r="E9427" s="91"/>
      <c r="F9427" s="91" t="s">
        <v>32499</v>
      </c>
      <c r="G9427" s="91"/>
    </row>
    <row r="9428">
      <c r="A9428" s="302" t="s">
        <v>388</v>
      </c>
      <c r="B9428" s="748" t="s">
        <v>1392</v>
      </c>
      <c r="C9428" s="91" t="s">
        <v>2091</v>
      </c>
      <c r="D9428" s="250" t="s">
        <v>26480</v>
      </c>
      <c r="E9428" s="91"/>
      <c r="F9428" s="91" t="s">
        <v>32504</v>
      </c>
      <c r="G9428" s="91"/>
    </row>
    <row r="9429">
      <c r="A9429" s="302" t="s">
        <v>388</v>
      </c>
      <c r="B9429" s="748" t="s">
        <v>1392</v>
      </c>
      <c r="C9429" s="91" t="s">
        <v>2091</v>
      </c>
      <c r="D9429" s="250" t="s">
        <v>32326</v>
      </c>
      <c r="E9429" s="91"/>
      <c r="F9429" s="91" t="s">
        <v>32505</v>
      </c>
      <c r="G9429" s="91"/>
    </row>
    <row r="9430">
      <c r="A9430" s="302" t="s">
        <v>388</v>
      </c>
      <c r="B9430" s="748" t="s">
        <v>1392</v>
      </c>
      <c r="C9430" s="91" t="s">
        <v>2091</v>
      </c>
      <c r="D9430" s="250" t="s">
        <v>32506</v>
      </c>
      <c r="E9430" s="91"/>
      <c r="F9430" s="91" t="s">
        <v>32507</v>
      </c>
      <c r="G9430" s="91"/>
    </row>
    <row r="9431">
      <c r="A9431" s="302" t="s">
        <v>388</v>
      </c>
      <c r="B9431" s="748" t="s">
        <v>1392</v>
      </c>
      <c r="C9431" s="91" t="s">
        <v>2091</v>
      </c>
      <c r="D9431" s="250" t="s">
        <v>11392</v>
      </c>
      <c r="E9431" s="91"/>
      <c r="F9431" s="91" t="s">
        <v>32493</v>
      </c>
      <c r="G9431" s="91"/>
    </row>
    <row r="9432">
      <c r="A9432" s="302" t="s">
        <v>388</v>
      </c>
      <c r="B9432" s="748" t="s">
        <v>1392</v>
      </c>
      <c r="C9432" s="91" t="s">
        <v>12490</v>
      </c>
      <c r="D9432" s="250" t="s">
        <v>1730</v>
      </c>
      <c r="E9432" s="91"/>
      <c r="F9432" s="91" t="s">
        <v>32508</v>
      </c>
      <c r="G9432" s="91"/>
    </row>
    <row r="9433">
      <c r="A9433" s="302" t="s">
        <v>388</v>
      </c>
      <c r="B9433" s="748" t="s">
        <v>1392</v>
      </c>
      <c r="C9433" s="91" t="s">
        <v>1396</v>
      </c>
      <c r="D9433" s="250" t="s">
        <v>32509</v>
      </c>
      <c r="E9433" s="91"/>
      <c r="F9433" s="91" t="s">
        <v>32499</v>
      </c>
      <c r="G9433" s="91"/>
    </row>
    <row r="9434">
      <c r="A9434" s="302" t="s">
        <v>388</v>
      </c>
      <c r="B9434" s="748" t="s">
        <v>1392</v>
      </c>
      <c r="C9434" s="91" t="s">
        <v>1396</v>
      </c>
      <c r="D9434" s="250" t="s">
        <v>32348</v>
      </c>
      <c r="E9434" s="91"/>
      <c r="F9434" s="91" t="s">
        <v>32505</v>
      </c>
      <c r="G9434" s="91"/>
    </row>
    <row r="9435">
      <c r="A9435" s="302" t="s">
        <v>388</v>
      </c>
      <c r="B9435" s="748" t="s">
        <v>1392</v>
      </c>
      <c r="C9435" s="91" t="s">
        <v>2106</v>
      </c>
      <c r="D9435" s="250" t="s">
        <v>32510</v>
      </c>
      <c r="E9435" s="91" t="s">
        <v>32182</v>
      </c>
      <c r="F9435" s="91" t="s">
        <v>32511</v>
      </c>
      <c r="G9435" s="91"/>
    </row>
    <row r="9436">
      <c r="A9436" s="302" t="s">
        <v>388</v>
      </c>
      <c r="B9436" s="748" t="s">
        <v>1392</v>
      </c>
      <c r="C9436" s="91" t="s">
        <v>2106</v>
      </c>
      <c r="D9436" s="250" t="s">
        <v>32423</v>
      </c>
      <c r="E9436" s="91" t="s">
        <v>32512</v>
      </c>
      <c r="F9436" s="91" t="s">
        <v>32513</v>
      </c>
      <c r="G9436" s="91"/>
    </row>
    <row r="9437">
      <c r="A9437" s="302" t="s">
        <v>1016</v>
      </c>
      <c r="B9437" s="748" t="s">
        <v>18786</v>
      </c>
      <c r="C9437" s="91" t="s">
        <v>3792</v>
      </c>
      <c r="D9437" s="250" t="s">
        <v>32514</v>
      </c>
      <c r="E9437" s="91"/>
      <c r="F9437" s="91" t="s">
        <v>32495</v>
      </c>
      <c r="G9437" s="91"/>
    </row>
    <row r="9438">
      <c r="A9438" s="302" t="s">
        <v>1016</v>
      </c>
      <c r="B9438" s="748" t="s">
        <v>18786</v>
      </c>
      <c r="C9438" s="91" t="s">
        <v>3792</v>
      </c>
      <c r="D9438" s="250" t="s">
        <v>32515</v>
      </c>
      <c r="E9438" s="91"/>
      <c r="F9438" s="155" t="s">
        <v>16052</v>
      </c>
      <c r="G9438" s="91"/>
    </row>
    <row r="9439">
      <c r="A9439" s="302" t="s">
        <v>1016</v>
      </c>
      <c r="B9439" s="748" t="s">
        <v>18786</v>
      </c>
      <c r="C9439" s="91" t="s">
        <v>32516</v>
      </c>
      <c r="D9439" s="250" t="s">
        <v>32517</v>
      </c>
      <c r="E9439" s="91"/>
      <c r="F9439" s="91" t="s">
        <v>32503</v>
      </c>
      <c r="G9439" s="91"/>
    </row>
    <row r="9440">
      <c r="A9440" s="302" t="s">
        <v>1016</v>
      </c>
      <c r="B9440" s="748" t="s">
        <v>18786</v>
      </c>
      <c r="C9440" s="91" t="s">
        <v>32516</v>
      </c>
      <c r="D9440" s="250" t="s">
        <v>9576</v>
      </c>
      <c r="E9440" s="91"/>
      <c r="F9440" s="155" t="s">
        <v>16052</v>
      </c>
      <c r="G9440" s="91"/>
    </row>
    <row r="9441">
      <c r="A9441" s="302" t="s">
        <v>1016</v>
      </c>
      <c r="B9441" s="748" t="s">
        <v>18786</v>
      </c>
      <c r="C9441" s="91" t="s">
        <v>32518</v>
      </c>
      <c r="D9441" s="250" t="s">
        <v>32519</v>
      </c>
      <c r="E9441" s="91"/>
      <c r="F9441" s="91" t="s">
        <v>32494</v>
      </c>
      <c r="G9441" s="91"/>
    </row>
    <row r="9442">
      <c r="A9442" s="302" t="s">
        <v>1016</v>
      </c>
      <c r="B9442" s="748" t="s">
        <v>18786</v>
      </c>
      <c r="C9442" s="91" t="s">
        <v>32518</v>
      </c>
      <c r="D9442" s="250" t="s">
        <v>32520</v>
      </c>
      <c r="E9442" s="91"/>
      <c r="F9442" s="91" t="s">
        <v>32507</v>
      </c>
      <c r="G9442" s="91"/>
    </row>
    <row r="9443">
      <c r="A9443" s="302" t="s">
        <v>1016</v>
      </c>
      <c r="B9443" s="748" t="s">
        <v>1782</v>
      </c>
      <c r="C9443" s="91" t="s">
        <v>8266</v>
      </c>
      <c r="D9443" s="250" t="s">
        <v>32521</v>
      </c>
      <c r="E9443" s="91"/>
      <c r="F9443" s="91" t="s">
        <v>32522</v>
      </c>
      <c r="G9443" s="91"/>
    </row>
    <row r="9444">
      <c r="A9444" s="302" t="s">
        <v>1016</v>
      </c>
      <c r="B9444" s="748" t="s">
        <v>1782</v>
      </c>
      <c r="C9444" s="91" t="s">
        <v>1024</v>
      </c>
      <c r="D9444" s="250" t="s">
        <v>32523</v>
      </c>
      <c r="E9444" s="91"/>
      <c r="F9444" s="91" t="s">
        <v>32522</v>
      </c>
      <c r="G9444" s="91"/>
    </row>
    <row r="9445">
      <c r="A9445" s="302" t="s">
        <v>1016</v>
      </c>
      <c r="B9445" s="748" t="s">
        <v>1782</v>
      </c>
      <c r="C9445" s="91" t="s">
        <v>1024</v>
      </c>
      <c r="D9445" s="250" t="s">
        <v>32524</v>
      </c>
      <c r="E9445" s="91" t="s">
        <v>32182</v>
      </c>
      <c r="F9445" s="91" t="s">
        <v>32525</v>
      </c>
      <c r="G9445" s="91"/>
    </row>
    <row r="9446">
      <c r="A9446" s="302" t="s">
        <v>1016</v>
      </c>
      <c r="B9446" s="748" t="s">
        <v>2924</v>
      </c>
      <c r="C9446" s="91" t="s">
        <v>21732</v>
      </c>
      <c r="D9446" s="250" t="s">
        <v>21733</v>
      </c>
      <c r="E9446" s="91"/>
      <c r="F9446" s="155" t="s">
        <v>16052</v>
      </c>
      <c r="G9446" s="91"/>
    </row>
    <row r="9447">
      <c r="A9447" s="302" t="s">
        <v>1016</v>
      </c>
      <c r="B9447" s="748" t="s">
        <v>2924</v>
      </c>
      <c r="C9447" s="91" t="s">
        <v>3850</v>
      </c>
      <c r="D9447" s="250" t="s">
        <v>3762</v>
      </c>
      <c r="E9447" s="91"/>
      <c r="F9447" s="155" t="s">
        <v>16052</v>
      </c>
      <c r="G9447" s="91"/>
    </row>
    <row r="9448">
      <c r="A9448" s="302" t="s">
        <v>1016</v>
      </c>
      <c r="B9448" s="748" t="s">
        <v>2924</v>
      </c>
      <c r="C9448" s="91" t="s">
        <v>3850</v>
      </c>
      <c r="D9448" s="250" t="s">
        <v>32526</v>
      </c>
      <c r="E9448" s="91"/>
      <c r="F9448" s="91" t="s">
        <v>32527</v>
      </c>
      <c r="G9448" s="91"/>
    </row>
    <row r="9449">
      <c r="A9449" s="302" t="s">
        <v>1016</v>
      </c>
      <c r="B9449" s="748" t="s">
        <v>2924</v>
      </c>
      <c r="C9449" s="91" t="s">
        <v>3850</v>
      </c>
      <c r="D9449" s="250" t="s">
        <v>32528</v>
      </c>
      <c r="E9449" s="91"/>
      <c r="F9449" s="91" t="s">
        <v>32529</v>
      </c>
      <c r="G9449" s="91"/>
    </row>
    <row r="9450">
      <c r="A9450" s="302" t="s">
        <v>1016</v>
      </c>
      <c r="B9450" s="748" t="s">
        <v>2924</v>
      </c>
      <c r="C9450" s="91" t="s">
        <v>3850</v>
      </c>
      <c r="D9450" s="250" t="s">
        <v>3851</v>
      </c>
      <c r="E9450" s="91"/>
      <c r="F9450" s="155" t="s">
        <v>16052</v>
      </c>
      <c r="G9450" s="91"/>
    </row>
    <row r="9451">
      <c r="A9451" s="302" t="s">
        <v>1016</v>
      </c>
      <c r="B9451" s="748" t="s">
        <v>2924</v>
      </c>
      <c r="C9451" s="91" t="s">
        <v>3850</v>
      </c>
      <c r="D9451" s="250" t="s">
        <v>32440</v>
      </c>
      <c r="E9451" s="91"/>
      <c r="F9451" s="155" t="s">
        <v>16052</v>
      </c>
      <c r="G9451" s="91"/>
    </row>
    <row r="9452">
      <c r="A9452" s="302" t="s">
        <v>1016</v>
      </c>
      <c r="B9452" s="748" t="s">
        <v>2924</v>
      </c>
      <c r="C9452" s="91" t="s">
        <v>8182</v>
      </c>
      <c r="D9452" s="250" t="s">
        <v>32530</v>
      </c>
      <c r="E9452" s="91"/>
      <c r="F9452" s="91" t="s">
        <v>32531</v>
      </c>
      <c r="G9452" s="91"/>
    </row>
    <row r="9453">
      <c r="A9453" s="302" t="s">
        <v>1016</v>
      </c>
      <c r="B9453" s="748" t="s">
        <v>2924</v>
      </c>
      <c r="C9453" s="91" t="s">
        <v>6104</v>
      </c>
      <c r="D9453" s="250" t="s">
        <v>32432</v>
      </c>
      <c r="E9453" s="91"/>
      <c r="F9453" s="91" t="s">
        <v>32502</v>
      </c>
      <c r="G9453" s="91"/>
    </row>
    <row r="9454">
      <c r="A9454" s="302" t="s">
        <v>1016</v>
      </c>
      <c r="B9454" s="748" t="s">
        <v>32231</v>
      </c>
      <c r="C9454" s="91" t="s">
        <v>32232</v>
      </c>
      <c r="D9454" s="250" t="s">
        <v>1407</v>
      </c>
      <c r="E9454" s="91"/>
      <c r="F9454" s="155" t="s">
        <v>16052</v>
      </c>
      <c r="G9454" s="91"/>
    </row>
    <row r="9455">
      <c r="A9455" s="302" t="s">
        <v>1016</v>
      </c>
      <c r="B9455" s="748" t="s">
        <v>32231</v>
      </c>
      <c r="C9455" s="91" t="s">
        <v>32235</v>
      </c>
      <c r="D9455" s="250" t="s">
        <v>1407</v>
      </c>
      <c r="E9455" s="91"/>
      <c r="F9455" s="91" t="s">
        <v>32532</v>
      </c>
      <c r="G9455" s="91"/>
    </row>
    <row r="9456">
      <c r="A9456" s="67" t="s">
        <v>366</v>
      </c>
    </row>
    <row r="9457">
      <c r="A9457" s="302" t="s">
        <v>368</v>
      </c>
      <c r="B9457" s="748" t="s">
        <v>368</v>
      </c>
      <c r="C9457" s="91"/>
      <c r="D9457" s="250"/>
      <c r="E9457" s="91" t="s">
        <v>32533</v>
      </c>
      <c r="F9457" s="91" t="s">
        <v>32534</v>
      </c>
      <c r="G9457" s="91"/>
    </row>
    <row r="9458">
      <c r="A9458" s="302" t="s">
        <v>368</v>
      </c>
      <c r="B9458" s="748" t="s">
        <v>368</v>
      </c>
      <c r="C9458" s="91"/>
      <c r="D9458" s="250"/>
      <c r="E9458" s="91" t="s">
        <v>32535</v>
      </c>
      <c r="F9458" s="91" t="s">
        <v>32504</v>
      </c>
      <c r="G9458" s="91"/>
    </row>
    <row r="9459">
      <c r="A9459" s="302" t="s">
        <v>368</v>
      </c>
      <c r="B9459" s="748" t="s">
        <v>368</v>
      </c>
      <c r="C9459" s="91"/>
      <c r="D9459" s="250"/>
      <c r="E9459" s="91" t="s">
        <v>32536</v>
      </c>
      <c r="F9459" s="91" t="s">
        <v>32505</v>
      </c>
      <c r="G9459" s="91"/>
    </row>
    <row r="9460">
      <c r="A9460" s="302" t="s">
        <v>388</v>
      </c>
      <c r="B9460" s="748" t="s">
        <v>1392</v>
      </c>
      <c r="C9460" s="91"/>
      <c r="D9460" s="250"/>
      <c r="E9460" s="91" t="s">
        <v>32537</v>
      </c>
      <c r="F9460" s="91" t="s">
        <v>32454</v>
      </c>
      <c r="G9460" s="91"/>
    </row>
    <row r="9461">
      <c r="A9461" s="302" t="s">
        <v>3001</v>
      </c>
      <c r="B9461" s="748" t="s">
        <v>3002</v>
      </c>
      <c r="C9461" s="91"/>
      <c r="D9461" s="250"/>
      <c r="E9461" s="91" t="s">
        <v>32538</v>
      </c>
      <c r="F9461" s="91" t="s">
        <v>32539</v>
      </c>
      <c r="G9461" s="91"/>
    </row>
    <row r="9462">
      <c r="A9462" s="1" t="s">
        <v>32540</v>
      </c>
      <c r="B9462" s="1"/>
      <c r="C9462" s="1"/>
      <c r="D9462" s="1"/>
      <c r="E9462" s="1"/>
      <c r="F9462" s="1"/>
      <c r="G9462" s="1"/>
    </row>
    <row r="9463">
      <c r="A9463" s="329" t="s">
        <v>306</v>
      </c>
      <c r="B9463" s="267" t="s">
        <v>307</v>
      </c>
      <c r="C9463" s="91" t="s">
        <v>535</v>
      </c>
      <c r="D9463" s="250" t="s">
        <v>785</v>
      </c>
      <c r="E9463" s="91"/>
      <c r="F9463" s="91" t="s">
        <v>32541</v>
      </c>
      <c r="G9463" s="91"/>
    </row>
    <row r="9464">
      <c r="A9464" s="329" t="s">
        <v>306</v>
      </c>
      <c r="B9464" s="267" t="s">
        <v>307</v>
      </c>
      <c r="C9464" s="91" t="s">
        <v>352</v>
      </c>
      <c r="D9464" s="250" t="s">
        <v>31974</v>
      </c>
      <c r="E9464" s="91"/>
      <c r="F9464" s="91" t="s">
        <v>32542</v>
      </c>
      <c r="G9464" s="91"/>
    </row>
    <row r="9465">
      <c r="A9465" s="329" t="s">
        <v>388</v>
      </c>
      <c r="B9465" s="267" t="s">
        <v>1392</v>
      </c>
      <c r="C9465" s="91" t="s">
        <v>2091</v>
      </c>
      <c r="D9465" s="250" t="s">
        <v>32403</v>
      </c>
      <c r="E9465" s="91"/>
      <c r="F9465" s="91" t="s">
        <v>32541</v>
      </c>
      <c r="G9465" s="91"/>
    </row>
    <row r="9466">
      <c r="A9466" s="329" t="s">
        <v>388</v>
      </c>
      <c r="B9466" s="267" t="s">
        <v>1392</v>
      </c>
      <c r="C9466" s="91" t="s">
        <v>12490</v>
      </c>
      <c r="D9466" s="91" t="s">
        <v>32543</v>
      </c>
      <c r="E9466" s="91"/>
      <c r="F9466" s="91" t="s">
        <v>32542</v>
      </c>
      <c r="G9466" s="91"/>
    </row>
    <row r="9467">
      <c r="A9467" s="329" t="s">
        <v>1016</v>
      </c>
      <c r="B9467" s="267" t="s">
        <v>18786</v>
      </c>
      <c r="C9467" s="91" t="s">
        <v>3792</v>
      </c>
      <c r="D9467" s="91" t="s">
        <v>18787</v>
      </c>
      <c r="E9467" s="91"/>
      <c r="F9467" s="155" t="s">
        <v>16052</v>
      </c>
      <c r="G9467" s="91"/>
    </row>
    <row r="9468">
      <c r="A9468" s="329" t="s">
        <v>1016</v>
      </c>
      <c r="B9468" s="267" t="s">
        <v>2924</v>
      </c>
      <c r="C9468" s="91" t="s">
        <v>21732</v>
      </c>
      <c r="D9468" s="250" t="s">
        <v>21733</v>
      </c>
      <c r="E9468" s="91"/>
      <c r="F9468" s="91" t="s">
        <v>32541</v>
      </c>
      <c r="G9468" s="91"/>
    </row>
    <row r="9469">
      <c r="A9469" s="329" t="s">
        <v>1016</v>
      </c>
      <c r="B9469" s="267" t="s">
        <v>2924</v>
      </c>
      <c r="C9469" s="91" t="s">
        <v>3850</v>
      </c>
      <c r="D9469" s="250" t="s">
        <v>32439</v>
      </c>
      <c r="E9469" s="91"/>
      <c r="F9469" s="91" t="s">
        <v>32541</v>
      </c>
      <c r="G9469" s="91"/>
    </row>
    <row r="9470">
      <c r="A9470" s="329" t="s">
        <v>1016</v>
      </c>
      <c r="B9470" s="267" t="s">
        <v>32231</v>
      </c>
      <c r="C9470" s="91" t="s">
        <v>32281</v>
      </c>
      <c r="D9470" s="250" t="s">
        <v>1407</v>
      </c>
      <c r="E9470" s="91"/>
      <c r="F9470" s="91" t="s">
        <v>32542</v>
      </c>
      <c r="G9470" s="91"/>
    </row>
    <row r="9471">
      <c r="A9471" s="329" t="s">
        <v>1016</v>
      </c>
      <c r="B9471" s="267" t="s">
        <v>32231</v>
      </c>
      <c r="C9471" s="91" t="s">
        <v>32232</v>
      </c>
      <c r="D9471" s="250" t="s">
        <v>1407</v>
      </c>
      <c r="E9471" s="91"/>
      <c r="F9471" s="155" t="s">
        <v>16052</v>
      </c>
      <c r="G9471" s="91"/>
    </row>
    <row r="9472">
      <c r="A9472" s="329" t="s">
        <v>1016</v>
      </c>
      <c r="B9472" s="267" t="s">
        <v>32231</v>
      </c>
      <c r="C9472" s="91" t="s">
        <v>32235</v>
      </c>
      <c r="D9472" s="250" t="s">
        <v>1407</v>
      </c>
      <c r="E9472" s="91"/>
      <c r="F9472" s="91" t="s">
        <v>32542</v>
      </c>
      <c r="G9472" s="91"/>
    </row>
    <row r="9473">
      <c r="A9473" s="329" t="s">
        <v>3001</v>
      </c>
      <c r="B9473" s="267" t="s">
        <v>3002</v>
      </c>
      <c r="C9473" s="91" t="s">
        <v>3003</v>
      </c>
      <c r="D9473" s="250" t="s">
        <v>3006</v>
      </c>
      <c r="E9473" s="91"/>
      <c r="F9473" s="91" t="s">
        <v>32542</v>
      </c>
      <c r="G9473" s="91"/>
    </row>
    <row r="9474">
      <c r="A9474" s="329" t="s">
        <v>3001</v>
      </c>
      <c r="B9474" s="267" t="s">
        <v>3002</v>
      </c>
      <c r="C9474" s="91" t="s">
        <v>3003</v>
      </c>
      <c r="D9474" s="250" t="s">
        <v>21317</v>
      </c>
      <c r="E9474" s="91"/>
      <c r="F9474" s="91" t="s">
        <v>32541</v>
      </c>
      <c r="G9474" s="91"/>
    </row>
    <row r="9475">
      <c r="A9475" s="1" t="s">
        <v>32544</v>
      </c>
    </row>
    <row r="9476">
      <c r="A9476" s="527" t="s">
        <v>306</v>
      </c>
      <c r="B9476" s="187" t="s">
        <v>307</v>
      </c>
      <c r="C9476" s="91" t="s">
        <v>535</v>
      </c>
      <c r="D9476" s="250" t="s">
        <v>31771</v>
      </c>
      <c r="E9476" s="91"/>
      <c r="F9476" s="91" t="s">
        <v>32545</v>
      </c>
      <c r="G9476" s="91"/>
    </row>
    <row r="9477">
      <c r="A9477" s="527" t="s">
        <v>306</v>
      </c>
      <c r="B9477" s="187" t="s">
        <v>307</v>
      </c>
      <c r="C9477" s="91" t="s">
        <v>535</v>
      </c>
      <c r="D9477" s="250" t="s">
        <v>31777</v>
      </c>
      <c r="E9477" s="91"/>
      <c r="F9477" s="91" t="s">
        <v>32546</v>
      </c>
      <c r="G9477" s="91"/>
    </row>
    <row r="9478">
      <c r="A9478" s="527" t="s">
        <v>306</v>
      </c>
      <c r="B9478" s="187" t="s">
        <v>307</v>
      </c>
      <c r="C9478" s="91" t="s">
        <v>535</v>
      </c>
      <c r="D9478" s="250" t="s">
        <v>31798</v>
      </c>
      <c r="E9478" s="91"/>
      <c r="F9478" s="155" t="s">
        <v>16052</v>
      </c>
      <c r="G9478" s="91"/>
    </row>
    <row r="9479">
      <c r="A9479" s="527" t="s">
        <v>306</v>
      </c>
      <c r="B9479" s="187" t="s">
        <v>307</v>
      </c>
      <c r="C9479" s="91" t="s">
        <v>535</v>
      </c>
      <c r="D9479" s="250" t="s">
        <v>31871</v>
      </c>
      <c r="E9479" s="91"/>
      <c r="F9479" s="91" t="s">
        <v>32547</v>
      </c>
      <c r="G9479" s="91"/>
    </row>
    <row r="9480">
      <c r="A9480" s="527" t="s">
        <v>306</v>
      </c>
      <c r="B9480" s="187" t="s">
        <v>307</v>
      </c>
      <c r="C9480" s="91" t="s">
        <v>535</v>
      </c>
      <c r="D9480" s="250" t="s">
        <v>31801</v>
      </c>
      <c r="E9480" s="91"/>
      <c r="F9480" s="155" t="s">
        <v>16052</v>
      </c>
      <c r="G9480" s="91"/>
    </row>
    <row r="9481">
      <c r="A9481" s="527" t="s">
        <v>306</v>
      </c>
      <c r="B9481" s="187" t="s">
        <v>307</v>
      </c>
      <c r="C9481" s="91" t="s">
        <v>535</v>
      </c>
      <c r="D9481" s="250" t="s">
        <v>785</v>
      </c>
      <c r="E9481" s="91"/>
      <c r="F9481" s="155" t="s">
        <v>16052</v>
      </c>
      <c r="G9481" s="91"/>
    </row>
    <row r="9482">
      <c r="A9482" s="527" t="s">
        <v>306</v>
      </c>
      <c r="B9482" s="187" t="s">
        <v>307</v>
      </c>
      <c r="C9482" s="91" t="s">
        <v>535</v>
      </c>
      <c r="D9482" s="250" t="s">
        <v>31802</v>
      </c>
      <c r="E9482" s="91"/>
      <c r="F9482" s="91" t="s">
        <v>32548</v>
      </c>
      <c r="G9482" s="91"/>
    </row>
    <row r="9483">
      <c r="A9483" s="527" t="s">
        <v>306</v>
      </c>
      <c r="B9483" s="187" t="s">
        <v>307</v>
      </c>
      <c r="C9483" s="91" t="s">
        <v>535</v>
      </c>
      <c r="D9483" s="250" t="s">
        <v>31962</v>
      </c>
      <c r="E9483" s="91" t="s">
        <v>32182</v>
      </c>
      <c r="F9483" s="91" t="s">
        <v>32549</v>
      </c>
      <c r="G9483" s="91"/>
    </row>
    <row r="9484">
      <c r="A9484" s="527" t="s">
        <v>306</v>
      </c>
      <c r="B9484" s="187" t="s">
        <v>307</v>
      </c>
      <c r="C9484" s="91" t="s">
        <v>31819</v>
      </c>
      <c r="D9484" s="250" t="s">
        <v>32550</v>
      </c>
      <c r="E9484" s="91"/>
      <c r="F9484" s="91" t="s">
        <v>32551</v>
      </c>
      <c r="G9484" s="91"/>
    </row>
    <row r="9485">
      <c r="A9485" s="527" t="s">
        <v>306</v>
      </c>
      <c r="B9485" s="187" t="s">
        <v>307</v>
      </c>
      <c r="C9485" s="91" t="s">
        <v>31819</v>
      </c>
      <c r="D9485" s="250" t="s">
        <v>31821</v>
      </c>
      <c r="E9485" s="91"/>
      <c r="F9485" s="155" t="s">
        <v>16052</v>
      </c>
      <c r="G9485" s="91"/>
    </row>
    <row r="9486">
      <c r="A9486" s="527" t="s">
        <v>306</v>
      </c>
      <c r="B9486" s="187" t="s">
        <v>307</v>
      </c>
      <c r="C9486" s="91" t="s">
        <v>31819</v>
      </c>
      <c r="D9486" s="250" t="s">
        <v>31886</v>
      </c>
      <c r="E9486" s="91"/>
      <c r="F9486" s="91" t="s">
        <v>32552</v>
      </c>
      <c r="G9486" s="91"/>
    </row>
    <row r="9487">
      <c r="A9487" s="527" t="s">
        <v>306</v>
      </c>
      <c r="B9487" s="187" t="s">
        <v>307</v>
      </c>
      <c r="C9487" s="91" t="s">
        <v>31819</v>
      </c>
      <c r="D9487" s="250" t="s">
        <v>31824</v>
      </c>
      <c r="E9487" s="91"/>
      <c r="F9487" s="91" t="s">
        <v>32553</v>
      </c>
      <c r="G9487" s="91"/>
    </row>
    <row r="9488">
      <c r="A9488" s="527" t="s">
        <v>306</v>
      </c>
      <c r="B9488" s="187" t="s">
        <v>307</v>
      </c>
      <c r="C9488" s="91" t="s">
        <v>31819</v>
      </c>
      <c r="D9488" s="250" t="s">
        <v>32398</v>
      </c>
      <c r="E9488" s="91"/>
      <c r="F9488" s="91" t="s">
        <v>32554</v>
      </c>
      <c r="G9488" s="91"/>
    </row>
    <row r="9489">
      <c r="A9489" s="527" t="s">
        <v>306</v>
      </c>
      <c r="B9489" s="187" t="s">
        <v>307</v>
      </c>
      <c r="C9489" s="91" t="s">
        <v>31819</v>
      </c>
      <c r="D9489" s="250" t="s">
        <v>31978</v>
      </c>
      <c r="E9489" s="91"/>
      <c r="F9489" s="91" t="s">
        <v>32555</v>
      </c>
      <c r="G9489" s="91"/>
    </row>
    <row r="9490">
      <c r="A9490" s="527" t="s">
        <v>388</v>
      </c>
      <c r="B9490" s="187" t="s">
        <v>1392</v>
      </c>
      <c r="C9490" s="91" t="s">
        <v>2091</v>
      </c>
      <c r="D9490" s="91" t="s">
        <v>26478</v>
      </c>
      <c r="E9490" s="91"/>
      <c r="F9490" s="91" t="s">
        <v>32556</v>
      </c>
      <c r="G9490" s="91"/>
    </row>
    <row r="9491">
      <c r="A9491" s="527" t="s">
        <v>388</v>
      </c>
      <c r="B9491" s="187" t="s">
        <v>1392</v>
      </c>
      <c r="C9491" s="91" t="s">
        <v>2091</v>
      </c>
      <c r="D9491" s="91" t="s">
        <v>32557</v>
      </c>
      <c r="E9491" s="91"/>
      <c r="F9491" s="91" t="s">
        <v>32545</v>
      </c>
      <c r="G9491" s="91"/>
    </row>
    <row r="9492">
      <c r="A9492" s="527" t="s">
        <v>388</v>
      </c>
      <c r="B9492" s="187" t="s">
        <v>1392</v>
      </c>
      <c r="C9492" s="91" t="s">
        <v>2091</v>
      </c>
      <c r="D9492" s="91" t="s">
        <v>32322</v>
      </c>
      <c r="E9492" s="91"/>
      <c r="F9492" s="91" t="s">
        <v>32558</v>
      </c>
      <c r="G9492" s="91"/>
    </row>
    <row r="9493">
      <c r="A9493" s="527" t="s">
        <v>388</v>
      </c>
      <c r="B9493" s="187" t="s">
        <v>1392</v>
      </c>
      <c r="C9493" s="91" t="s">
        <v>2091</v>
      </c>
      <c r="D9493" s="91" t="s">
        <v>32559</v>
      </c>
      <c r="E9493" s="91"/>
      <c r="F9493" s="91" t="s">
        <v>32560</v>
      </c>
      <c r="G9493" s="91"/>
    </row>
    <row r="9494">
      <c r="A9494" s="527" t="s">
        <v>388</v>
      </c>
      <c r="B9494" s="187" t="s">
        <v>1392</v>
      </c>
      <c r="C9494" s="91" t="s">
        <v>2091</v>
      </c>
      <c r="D9494" s="91" t="s">
        <v>32561</v>
      </c>
      <c r="E9494" s="91"/>
      <c r="F9494" s="91" t="s">
        <v>32558</v>
      </c>
      <c r="G9494" s="91"/>
    </row>
    <row r="9495">
      <c r="A9495" s="527" t="s">
        <v>388</v>
      </c>
      <c r="B9495" s="187" t="s">
        <v>1392</v>
      </c>
      <c r="C9495" s="91" t="s">
        <v>2091</v>
      </c>
      <c r="D9495" s="91" t="s">
        <v>32332</v>
      </c>
      <c r="E9495" s="91"/>
      <c r="F9495" s="91" t="s">
        <v>32558</v>
      </c>
      <c r="G9495" s="91"/>
    </row>
    <row r="9496">
      <c r="A9496" s="527" t="s">
        <v>388</v>
      </c>
      <c r="B9496" s="187" t="s">
        <v>1392</v>
      </c>
      <c r="C9496" s="91" t="s">
        <v>2091</v>
      </c>
      <c r="D9496" s="91" t="s">
        <v>3334</v>
      </c>
      <c r="E9496" s="91"/>
      <c r="F9496" s="91" t="s">
        <v>32562</v>
      </c>
      <c r="G9496" s="91"/>
    </row>
    <row r="9497">
      <c r="A9497" s="527" t="s">
        <v>388</v>
      </c>
      <c r="B9497" s="187" t="s">
        <v>1392</v>
      </c>
      <c r="C9497" s="91" t="s">
        <v>2091</v>
      </c>
      <c r="D9497" s="91" t="s">
        <v>32563</v>
      </c>
      <c r="E9497" s="91"/>
      <c r="F9497" s="91" t="s">
        <v>32555</v>
      </c>
      <c r="G9497" s="91"/>
    </row>
    <row r="9498">
      <c r="A9498" s="527" t="s">
        <v>388</v>
      </c>
      <c r="B9498" s="187" t="s">
        <v>1392</v>
      </c>
      <c r="C9498" s="91" t="s">
        <v>12490</v>
      </c>
      <c r="D9498" s="91" t="s">
        <v>1730</v>
      </c>
      <c r="E9498" s="91"/>
      <c r="F9498" s="91" t="s">
        <v>32564</v>
      </c>
      <c r="G9498" s="91"/>
    </row>
    <row r="9499">
      <c r="A9499" s="527" t="s">
        <v>388</v>
      </c>
      <c r="B9499" s="187" t="s">
        <v>1392</v>
      </c>
      <c r="C9499" s="91" t="s">
        <v>12490</v>
      </c>
      <c r="D9499" s="91" t="s">
        <v>32417</v>
      </c>
      <c r="E9499" s="91"/>
      <c r="F9499" s="91" t="s">
        <v>32565</v>
      </c>
      <c r="G9499" s="91"/>
    </row>
    <row r="9500">
      <c r="A9500" s="527" t="s">
        <v>388</v>
      </c>
      <c r="B9500" s="187" t="s">
        <v>1392</v>
      </c>
      <c r="C9500" s="91" t="s">
        <v>12490</v>
      </c>
      <c r="D9500" s="91" t="s">
        <v>32543</v>
      </c>
      <c r="E9500" s="91"/>
      <c r="F9500" s="91" t="s">
        <v>32566</v>
      </c>
      <c r="G9500" s="91"/>
    </row>
    <row r="9501">
      <c r="A9501" s="527" t="s">
        <v>388</v>
      </c>
      <c r="B9501" s="187" t="s">
        <v>1392</v>
      </c>
      <c r="C9501" s="91" t="s">
        <v>12490</v>
      </c>
      <c r="D9501" s="91" t="s">
        <v>1394</v>
      </c>
      <c r="E9501" s="91"/>
      <c r="F9501" s="155" t="s">
        <v>16052</v>
      </c>
      <c r="G9501" s="91"/>
    </row>
    <row r="9502">
      <c r="A9502" s="527" t="s">
        <v>388</v>
      </c>
      <c r="B9502" s="187" t="s">
        <v>1392</v>
      </c>
      <c r="C9502" s="91" t="s">
        <v>1396</v>
      </c>
      <c r="D9502" s="91" t="s">
        <v>32567</v>
      </c>
      <c r="E9502" s="91"/>
      <c r="F9502" s="91" t="s">
        <v>32562</v>
      </c>
      <c r="G9502" s="91"/>
    </row>
    <row r="9503">
      <c r="A9503" s="527" t="s">
        <v>1016</v>
      </c>
      <c r="B9503" s="187" t="s">
        <v>18786</v>
      </c>
      <c r="C9503" s="91" t="s">
        <v>3792</v>
      </c>
      <c r="D9503" s="91" t="s">
        <v>32515</v>
      </c>
      <c r="E9503" s="91"/>
      <c r="F9503" s="91" t="s">
        <v>32555</v>
      </c>
      <c r="G9503" s="91"/>
    </row>
    <row r="9504">
      <c r="A9504" s="527" t="s">
        <v>1016</v>
      </c>
      <c r="B9504" s="187" t="s">
        <v>18786</v>
      </c>
      <c r="C9504" s="91" t="s">
        <v>3792</v>
      </c>
      <c r="D9504" s="91" t="s">
        <v>18787</v>
      </c>
      <c r="E9504" s="91"/>
      <c r="F9504" s="155" t="s">
        <v>16052</v>
      </c>
      <c r="G9504" s="91"/>
    </row>
    <row r="9505">
      <c r="A9505" s="527" t="s">
        <v>1016</v>
      </c>
      <c r="B9505" s="187" t="s">
        <v>18786</v>
      </c>
      <c r="C9505" s="91" t="s">
        <v>3792</v>
      </c>
      <c r="D9505" s="91" t="s">
        <v>32568</v>
      </c>
      <c r="E9505" s="91"/>
      <c r="F9505" s="91" t="s">
        <v>32564</v>
      </c>
      <c r="G9505" s="91"/>
    </row>
    <row r="9506">
      <c r="A9506" s="527" t="s">
        <v>1016</v>
      </c>
      <c r="B9506" s="187" t="s">
        <v>11912</v>
      </c>
      <c r="C9506" s="91"/>
      <c r="D9506" s="91" t="s">
        <v>32569</v>
      </c>
      <c r="E9506" s="91"/>
      <c r="F9506" s="91" t="s">
        <v>32564</v>
      </c>
      <c r="G9506" s="91"/>
    </row>
    <row r="9507">
      <c r="A9507" s="527" t="s">
        <v>1016</v>
      </c>
      <c r="B9507" s="187" t="s">
        <v>2924</v>
      </c>
      <c r="C9507" s="91" t="s">
        <v>21732</v>
      </c>
      <c r="D9507" s="91" t="s">
        <v>32570</v>
      </c>
      <c r="E9507" s="91"/>
      <c r="F9507" s="91" t="s">
        <v>32571</v>
      </c>
      <c r="G9507" s="91"/>
    </row>
    <row r="9508">
      <c r="A9508" s="527" t="s">
        <v>1016</v>
      </c>
      <c r="B9508" s="187" t="s">
        <v>2924</v>
      </c>
      <c r="C9508" s="91" t="s">
        <v>21732</v>
      </c>
      <c r="D9508" s="91" t="s">
        <v>32572</v>
      </c>
      <c r="E9508" s="91"/>
      <c r="F9508" s="155" t="s">
        <v>16052</v>
      </c>
      <c r="G9508" s="91"/>
    </row>
    <row r="9509">
      <c r="A9509" s="527" t="s">
        <v>1016</v>
      </c>
      <c r="B9509" s="187" t="s">
        <v>2924</v>
      </c>
      <c r="C9509" s="91" t="s">
        <v>3697</v>
      </c>
      <c r="D9509" s="91" t="s">
        <v>32573</v>
      </c>
      <c r="E9509" s="91"/>
      <c r="F9509" s="91" t="s">
        <v>32555</v>
      </c>
      <c r="G9509" s="91"/>
    </row>
    <row r="9510">
      <c r="A9510" s="527" t="s">
        <v>1016</v>
      </c>
      <c r="B9510" s="187" t="s">
        <v>2924</v>
      </c>
      <c r="C9510" s="91" t="s">
        <v>3850</v>
      </c>
      <c r="D9510" s="91" t="s">
        <v>32438</v>
      </c>
      <c r="E9510" s="91"/>
      <c r="F9510" s="91" t="s">
        <v>32552</v>
      </c>
      <c r="G9510" s="91"/>
    </row>
    <row r="9511">
      <c r="A9511" s="527" t="s">
        <v>1016</v>
      </c>
      <c r="B9511" s="187" t="s">
        <v>2924</v>
      </c>
      <c r="C9511" s="91" t="s">
        <v>3850</v>
      </c>
      <c r="D9511" s="91" t="s">
        <v>32574</v>
      </c>
      <c r="E9511" s="91"/>
      <c r="F9511" s="91" t="s">
        <v>32555</v>
      </c>
      <c r="G9511" s="91"/>
    </row>
    <row r="9512">
      <c r="A9512" s="527" t="s">
        <v>1016</v>
      </c>
      <c r="B9512" s="187" t="s">
        <v>2924</v>
      </c>
      <c r="C9512" s="91" t="s">
        <v>3850</v>
      </c>
      <c r="D9512" s="91" t="s">
        <v>3762</v>
      </c>
      <c r="E9512" s="91"/>
      <c r="F9512" s="91" t="s">
        <v>32562</v>
      </c>
      <c r="G9512" s="91"/>
    </row>
    <row r="9513">
      <c r="A9513" s="527" t="s">
        <v>1016</v>
      </c>
      <c r="B9513" s="187" t="s">
        <v>2924</v>
      </c>
      <c r="C9513" s="91" t="s">
        <v>3850</v>
      </c>
      <c r="D9513" s="91" t="s">
        <v>32439</v>
      </c>
      <c r="E9513" s="91"/>
      <c r="F9513" s="91" t="s">
        <v>32575</v>
      </c>
      <c r="G9513" s="91"/>
    </row>
    <row r="9514">
      <c r="A9514" s="527" t="s">
        <v>1016</v>
      </c>
      <c r="B9514" s="187" t="s">
        <v>2924</v>
      </c>
      <c r="C9514" s="91" t="s">
        <v>3850</v>
      </c>
      <c r="D9514" s="91" t="s">
        <v>3851</v>
      </c>
      <c r="E9514" s="91"/>
      <c r="F9514" s="91" t="s">
        <v>32576</v>
      </c>
      <c r="G9514" s="91"/>
    </row>
    <row r="9515">
      <c r="A9515" s="527" t="s">
        <v>1016</v>
      </c>
      <c r="B9515" s="187" t="s">
        <v>2924</v>
      </c>
      <c r="C9515" s="91" t="s">
        <v>8182</v>
      </c>
      <c r="D9515" s="91" t="s">
        <v>32477</v>
      </c>
      <c r="E9515" s="91"/>
      <c r="F9515" s="91" t="s">
        <v>32545</v>
      </c>
      <c r="G9515" s="91"/>
    </row>
    <row r="9516">
      <c r="A9516" s="527" t="s">
        <v>1016</v>
      </c>
      <c r="B9516" s="187" t="s">
        <v>32577</v>
      </c>
      <c r="C9516" s="91" t="s">
        <v>21732</v>
      </c>
      <c r="D9516" s="91" t="s">
        <v>32578</v>
      </c>
      <c r="E9516" s="91"/>
      <c r="F9516" s="91" t="s">
        <v>32571</v>
      </c>
      <c r="G9516" s="91"/>
    </row>
    <row r="9517">
      <c r="A9517" s="527" t="s">
        <v>1016</v>
      </c>
      <c r="B9517" s="187" t="s">
        <v>32577</v>
      </c>
      <c r="C9517" s="91" t="s">
        <v>6104</v>
      </c>
      <c r="D9517" s="91" t="s">
        <v>32579</v>
      </c>
      <c r="E9517" s="91" t="s">
        <v>32182</v>
      </c>
      <c r="F9517" s="91" t="s">
        <v>32580</v>
      </c>
      <c r="G9517" s="91"/>
    </row>
    <row r="9518">
      <c r="A9518" s="527" t="s">
        <v>1016</v>
      </c>
      <c r="B9518" s="187" t="s">
        <v>32577</v>
      </c>
      <c r="C9518" s="91" t="s">
        <v>3850</v>
      </c>
      <c r="D9518" s="91" t="s">
        <v>32581</v>
      </c>
      <c r="E9518" s="91"/>
      <c r="F9518" s="91" t="s">
        <v>32582</v>
      </c>
      <c r="G9518" s="91"/>
    </row>
    <row r="9519">
      <c r="A9519" s="527" t="s">
        <v>1016</v>
      </c>
      <c r="B9519" s="187" t="s">
        <v>32577</v>
      </c>
      <c r="C9519" s="91" t="s">
        <v>3850</v>
      </c>
      <c r="D9519" s="250" t="s">
        <v>32583</v>
      </c>
      <c r="E9519" s="91"/>
      <c r="F9519" s="91" t="s">
        <v>32584</v>
      </c>
      <c r="G9519" s="91"/>
    </row>
    <row r="9520">
      <c r="A9520" s="527" t="s">
        <v>1016</v>
      </c>
      <c r="B9520" s="187" t="s">
        <v>32577</v>
      </c>
      <c r="C9520" s="91" t="s">
        <v>3850</v>
      </c>
      <c r="D9520" s="250" t="s">
        <v>32585</v>
      </c>
      <c r="E9520" s="91"/>
      <c r="F9520" s="91" t="s">
        <v>32586</v>
      </c>
      <c r="G9520" s="91"/>
    </row>
    <row r="9521">
      <c r="A9521" s="527" t="s">
        <v>1016</v>
      </c>
      <c r="B9521" s="187" t="s">
        <v>32577</v>
      </c>
      <c r="C9521" s="91" t="s">
        <v>3850</v>
      </c>
      <c r="D9521" s="250" t="s">
        <v>32587</v>
      </c>
      <c r="E9521" s="91"/>
      <c r="F9521" s="91" t="s">
        <v>32549</v>
      </c>
      <c r="G9521" s="91"/>
    </row>
    <row r="9522">
      <c r="A9522" s="527" t="s">
        <v>1016</v>
      </c>
      <c r="B9522" s="187" t="s">
        <v>32577</v>
      </c>
      <c r="C9522" s="91" t="s">
        <v>3850</v>
      </c>
      <c r="D9522" s="250" t="s">
        <v>32588</v>
      </c>
      <c r="E9522" s="91"/>
      <c r="F9522" s="91" t="s">
        <v>32558</v>
      </c>
      <c r="G9522" s="91"/>
    </row>
    <row r="9523">
      <c r="A9523" s="527" t="s">
        <v>1016</v>
      </c>
      <c r="B9523" s="187" t="s">
        <v>32577</v>
      </c>
      <c r="C9523" s="91" t="s">
        <v>3850</v>
      </c>
      <c r="D9523" s="250" t="s">
        <v>32589</v>
      </c>
      <c r="E9523" s="91"/>
      <c r="F9523" s="91" t="s">
        <v>32560</v>
      </c>
      <c r="G9523" s="91"/>
    </row>
    <row r="9524">
      <c r="A9524" s="527" t="s">
        <v>1016</v>
      </c>
      <c r="B9524" s="187" t="s">
        <v>32231</v>
      </c>
      <c r="C9524" s="91" t="s">
        <v>32281</v>
      </c>
      <c r="D9524" s="250" t="s">
        <v>1407</v>
      </c>
      <c r="E9524" s="91"/>
      <c r="F9524" s="91" t="s">
        <v>32549</v>
      </c>
      <c r="G9524" s="91"/>
    </row>
    <row r="9525">
      <c r="A9525" s="527" t="s">
        <v>1016</v>
      </c>
      <c r="B9525" s="187" t="s">
        <v>32231</v>
      </c>
      <c r="C9525" s="91" t="s">
        <v>32232</v>
      </c>
      <c r="D9525" s="250" t="s">
        <v>32590</v>
      </c>
      <c r="E9525" s="91"/>
      <c r="F9525" s="91" t="s">
        <v>32586</v>
      </c>
      <c r="G9525" s="91"/>
    </row>
    <row r="9526">
      <c r="A9526" s="527" t="s">
        <v>1016</v>
      </c>
      <c r="B9526" s="187" t="s">
        <v>32231</v>
      </c>
      <c r="C9526" s="91" t="s">
        <v>32232</v>
      </c>
      <c r="D9526" s="250" t="s">
        <v>1407</v>
      </c>
      <c r="E9526" s="91"/>
      <c r="F9526" s="155" t="s">
        <v>16052</v>
      </c>
      <c r="G9526" s="91"/>
    </row>
    <row r="9527">
      <c r="A9527" s="527" t="s">
        <v>1016</v>
      </c>
      <c r="B9527" s="187" t="s">
        <v>32231</v>
      </c>
      <c r="C9527" s="91" t="s">
        <v>32283</v>
      </c>
      <c r="D9527" s="250" t="s">
        <v>1407</v>
      </c>
      <c r="E9527" s="91"/>
      <c r="F9527" s="155" t="s">
        <v>16052</v>
      </c>
      <c r="G9527" s="91"/>
    </row>
    <row r="9528">
      <c r="A9528" s="527" t="s">
        <v>1016</v>
      </c>
      <c r="B9528" s="187" t="s">
        <v>32231</v>
      </c>
      <c r="C9528" s="91" t="s">
        <v>32235</v>
      </c>
      <c r="D9528" s="250" t="s">
        <v>1407</v>
      </c>
      <c r="E9528" s="91"/>
      <c r="F9528" s="155" t="s">
        <v>16052</v>
      </c>
      <c r="G9528" s="91"/>
    </row>
    <row r="9529">
      <c r="A9529" s="527" t="s">
        <v>3001</v>
      </c>
      <c r="B9529" s="187" t="s">
        <v>3002</v>
      </c>
      <c r="C9529" s="91" t="s">
        <v>3003</v>
      </c>
      <c r="D9529" s="91" t="s">
        <v>3006</v>
      </c>
      <c r="E9529" s="91"/>
      <c r="F9529" s="91" t="s">
        <v>32591</v>
      </c>
      <c r="G9529" s="91"/>
    </row>
    <row r="9530">
      <c r="A9530" s="527" t="s">
        <v>3001</v>
      </c>
      <c r="B9530" s="187" t="s">
        <v>3002</v>
      </c>
      <c r="C9530" s="91" t="s">
        <v>3003</v>
      </c>
      <c r="D9530" s="91" t="s">
        <v>21317</v>
      </c>
      <c r="E9530" s="91"/>
      <c r="F9530" s="91" t="s">
        <v>32562</v>
      </c>
      <c r="G9530" s="91"/>
    </row>
    <row r="9531">
      <c r="A9531" s="527" t="s">
        <v>3001</v>
      </c>
      <c r="B9531" s="187" t="s">
        <v>3002</v>
      </c>
      <c r="C9531" s="91" t="s">
        <v>3003</v>
      </c>
      <c r="D9531" s="91" t="s">
        <v>3004</v>
      </c>
      <c r="E9531" s="91"/>
      <c r="F9531" s="91" t="s">
        <v>32592</v>
      </c>
      <c r="G9531" s="91"/>
    </row>
    <row r="9532">
      <c r="A9532" s="67" t="s">
        <v>366</v>
      </c>
    </row>
    <row r="9533">
      <c r="A9533" s="527" t="s">
        <v>368</v>
      </c>
      <c r="B9533" s="187" t="s">
        <v>368</v>
      </c>
      <c r="C9533" s="91"/>
      <c r="D9533" s="91"/>
      <c r="E9533" s="91" t="s">
        <v>5170</v>
      </c>
      <c r="F9533" s="91" t="s">
        <v>32576</v>
      </c>
      <c r="G9533" s="91"/>
    </row>
    <row r="9534">
      <c r="A9534" s="527" t="s">
        <v>368</v>
      </c>
      <c r="B9534" s="187" t="s">
        <v>368</v>
      </c>
      <c r="C9534" s="91"/>
      <c r="D9534" s="91"/>
      <c r="E9534" s="91" t="s">
        <v>32593</v>
      </c>
      <c r="F9534" s="91" t="s">
        <v>32576</v>
      </c>
      <c r="G9534" s="91"/>
    </row>
    <row r="9535">
      <c r="A9535" s="527" t="s">
        <v>368</v>
      </c>
      <c r="B9535" s="187" t="s">
        <v>368</v>
      </c>
      <c r="C9535" s="91"/>
      <c r="D9535" s="91"/>
      <c r="E9535" s="91" t="s">
        <v>32593</v>
      </c>
      <c r="F9535" s="91" t="s">
        <v>32594</v>
      </c>
      <c r="G9535" s="91"/>
    </row>
    <row r="9536">
      <c r="A9536" s="1" t="s">
        <v>32595</v>
      </c>
    </row>
    <row r="9537">
      <c r="A9537" s="766" t="s">
        <v>306</v>
      </c>
      <c r="B9537" s="514" t="s">
        <v>307</v>
      </c>
      <c r="C9537" s="91" t="s">
        <v>535</v>
      </c>
      <c r="D9537" s="91" t="s">
        <v>32079</v>
      </c>
      <c r="E9537" s="91"/>
      <c r="F9537" s="91" t="s">
        <v>32596</v>
      </c>
      <c r="G9537" s="91"/>
    </row>
    <row r="9538">
      <c r="A9538" s="766" t="s">
        <v>306</v>
      </c>
      <c r="B9538" s="514" t="s">
        <v>307</v>
      </c>
      <c r="C9538" s="91" t="s">
        <v>535</v>
      </c>
      <c r="D9538" s="91" t="s">
        <v>32597</v>
      </c>
      <c r="E9538" s="91"/>
      <c r="F9538" s="91" t="s">
        <v>32598</v>
      </c>
      <c r="G9538" s="91"/>
    </row>
    <row r="9539">
      <c r="A9539" s="766" t="s">
        <v>306</v>
      </c>
      <c r="B9539" s="514" t="s">
        <v>307</v>
      </c>
      <c r="C9539" s="91" t="s">
        <v>535</v>
      </c>
      <c r="D9539" s="250" t="s">
        <v>31798</v>
      </c>
      <c r="E9539" s="91"/>
      <c r="F9539" s="91" t="s">
        <v>32599</v>
      </c>
      <c r="G9539" s="91"/>
    </row>
    <row r="9540">
      <c r="A9540" s="766" t="s">
        <v>306</v>
      </c>
      <c r="B9540" s="514" t="s">
        <v>307</v>
      </c>
      <c r="C9540" s="91" t="s">
        <v>535</v>
      </c>
      <c r="D9540" s="91" t="s">
        <v>31871</v>
      </c>
      <c r="E9540" s="91"/>
      <c r="F9540" s="91" t="s">
        <v>32598</v>
      </c>
      <c r="G9540" s="91"/>
    </row>
    <row r="9541">
      <c r="A9541" s="766" t="s">
        <v>306</v>
      </c>
      <c r="B9541" s="514" t="s">
        <v>307</v>
      </c>
      <c r="C9541" s="91" t="s">
        <v>535</v>
      </c>
      <c r="D9541" s="250" t="s">
        <v>31801</v>
      </c>
      <c r="E9541" s="91"/>
      <c r="F9541" s="91" t="s">
        <v>32600</v>
      </c>
      <c r="G9541" s="91"/>
    </row>
    <row r="9542">
      <c r="A9542" s="766" t="s">
        <v>306</v>
      </c>
      <c r="B9542" s="514" t="s">
        <v>307</v>
      </c>
      <c r="C9542" s="91" t="s">
        <v>535</v>
      </c>
      <c r="D9542" s="91" t="s">
        <v>785</v>
      </c>
      <c r="E9542" s="91"/>
      <c r="F9542" s="91" t="s">
        <v>32601</v>
      </c>
      <c r="G9542" s="91"/>
    </row>
    <row r="9543">
      <c r="A9543" s="766" t="s">
        <v>306</v>
      </c>
      <c r="B9543" s="514" t="s">
        <v>307</v>
      </c>
      <c r="C9543" s="91" t="s">
        <v>535</v>
      </c>
      <c r="D9543" s="91" t="s">
        <v>31872</v>
      </c>
      <c r="E9543" s="91"/>
      <c r="F9543" s="91" t="s">
        <v>32602</v>
      </c>
      <c r="G9543" s="91"/>
    </row>
    <row r="9544">
      <c r="A9544" s="766" t="s">
        <v>306</v>
      </c>
      <c r="B9544" s="514" t="s">
        <v>307</v>
      </c>
      <c r="C9544" s="91" t="s">
        <v>535</v>
      </c>
      <c r="D9544" s="91" t="s">
        <v>32128</v>
      </c>
      <c r="E9544" s="91"/>
      <c r="F9544" s="91" t="s">
        <v>32602</v>
      </c>
      <c r="G9544" s="91"/>
    </row>
    <row r="9545">
      <c r="A9545" s="766" t="s">
        <v>306</v>
      </c>
      <c r="B9545" s="514" t="s">
        <v>307</v>
      </c>
      <c r="C9545" s="91" t="s">
        <v>535</v>
      </c>
      <c r="D9545" s="91" t="s">
        <v>31805</v>
      </c>
      <c r="E9545" s="91"/>
      <c r="F9545" s="91" t="s">
        <v>32603</v>
      </c>
      <c r="G9545" s="91"/>
    </row>
    <row r="9546">
      <c r="A9546" s="766" t="s">
        <v>306</v>
      </c>
      <c r="B9546" s="514" t="s">
        <v>307</v>
      </c>
      <c r="C9546" s="91" t="s">
        <v>31819</v>
      </c>
      <c r="D9546" s="91" t="s">
        <v>32604</v>
      </c>
      <c r="E9546" s="91"/>
      <c r="F9546" s="91" t="s">
        <v>32605</v>
      </c>
      <c r="G9546" s="91"/>
    </row>
    <row r="9547">
      <c r="A9547" s="766" t="s">
        <v>306</v>
      </c>
      <c r="B9547" s="514" t="s">
        <v>307</v>
      </c>
      <c r="C9547" s="91" t="s">
        <v>31819</v>
      </c>
      <c r="D9547" s="91" t="s">
        <v>31821</v>
      </c>
      <c r="E9547" s="91"/>
      <c r="F9547" s="91" t="s">
        <v>32606</v>
      </c>
      <c r="G9547" s="91"/>
    </row>
    <row r="9548">
      <c r="A9548" s="766" t="s">
        <v>306</v>
      </c>
      <c r="B9548" s="514" t="s">
        <v>307</v>
      </c>
      <c r="C9548" s="91" t="s">
        <v>31819</v>
      </c>
      <c r="D9548" s="91" t="s">
        <v>31886</v>
      </c>
      <c r="E9548" s="91"/>
      <c r="F9548" s="91" t="s">
        <v>32607</v>
      </c>
      <c r="G9548" s="91"/>
    </row>
    <row r="9549">
      <c r="A9549" s="766" t="s">
        <v>306</v>
      </c>
      <c r="B9549" s="514" t="s">
        <v>307</v>
      </c>
      <c r="C9549" s="91" t="s">
        <v>31819</v>
      </c>
      <c r="D9549" s="91" t="s">
        <v>31824</v>
      </c>
      <c r="E9549" s="91"/>
      <c r="F9549" s="91" t="s">
        <v>32608</v>
      </c>
      <c r="G9549" s="91"/>
    </row>
    <row r="9550">
      <c r="A9550" s="766" t="s">
        <v>388</v>
      </c>
      <c r="B9550" s="514" t="s">
        <v>1392</v>
      </c>
      <c r="C9550" s="91" t="s">
        <v>2091</v>
      </c>
      <c r="D9550" s="91" t="s">
        <v>32326</v>
      </c>
      <c r="E9550" s="91"/>
      <c r="F9550" s="91" t="s">
        <v>32505</v>
      </c>
      <c r="G9550" s="91"/>
    </row>
    <row r="9551">
      <c r="A9551" s="766" t="s">
        <v>388</v>
      </c>
      <c r="B9551" s="514" t="s">
        <v>1392</v>
      </c>
      <c r="C9551" s="91" t="s">
        <v>12490</v>
      </c>
      <c r="D9551" s="91" t="s">
        <v>32417</v>
      </c>
      <c r="E9551" s="91"/>
      <c r="F9551" s="91" t="s">
        <v>32602</v>
      </c>
      <c r="G9551" s="91"/>
    </row>
    <row r="9552">
      <c r="A9552" s="766" t="s">
        <v>388</v>
      </c>
      <c r="B9552" s="514" t="s">
        <v>1392</v>
      </c>
      <c r="C9552" s="91" t="s">
        <v>12490</v>
      </c>
      <c r="D9552" s="91" t="s">
        <v>32543</v>
      </c>
      <c r="E9552" s="91"/>
      <c r="F9552" s="91" t="s">
        <v>32584</v>
      </c>
      <c r="G9552" s="91"/>
    </row>
    <row r="9553">
      <c r="A9553" s="766" t="s">
        <v>388</v>
      </c>
      <c r="B9553" s="514" t="s">
        <v>1392</v>
      </c>
      <c r="C9553" s="91" t="s">
        <v>12490</v>
      </c>
      <c r="D9553" s="91" t="s">
        <v>1394</v>
      </c>
      <c r="E9553" s="91"/>
      <c r="F9553" s="91" t="s">
        <v>32609</v>
      </c>
      <c r="G9553" s="91"/>
    </row>
    <row r="9554">
      <c r="A9554" s="766" t="s">
        <v>388</v>
      </c>
      <c r="B9554" s="514" t="s">
        <v>1392</v>
      </c>
      <c r="C9554" s="91" t="s">
        <v>12490</v>
      </c>
      <c r="D9554" s="91" t="s">
        <v>32610</v>
      </c>
      <c r="E9554" s="91"/>
      <c r="F9554" s="91" t="s">
        <v>32603</v>
      </c>
      <c r="G9554" s="91"/>
    </row>
    <row r="9555">
      <c r="A9555" s="766" t="s">
        <v>388</v>
      </c>
      <c r="B9555" s="514" t="s">
        <v>1392</v>
      </c>
      <c r="C9555" s="91" t="s">
        <v>1396</v>
      </c>
      <c r="D9555" s="91" t="s">
        <v>32611</v>
      </c>
      <c r="E9555" s="91"/>
      <c r="F9555" s="91" t="s">
        <v>32598</v>
      </c>
      <c r="G9555" s="91"/>
    </row>
    <row r="9556">
      <c r="A9556" s="766" t="s">
        <v>388</v>
      </c>
      <c r="B9556" s="514" t="s">
        <v>1392</v>
      </c>
      <c r="C9556" s="91" t="s">
        <v>1396</v>
      </c>
      <c r="D9556" s="91" t="s">
        <v>32348</v>
      </c>
      <c r="E9556" s="91"/>
      <c r="F9556" s="91" t="s">
        <v>32505</v>
      </c>
      <c r="G9556" s="91"/>
    </row>
    <row r="9557">
      <c r="A9557" s="766" t="s">
        <v>388</v>
      </c>
      <c r="B9557" s="514" t="s">
        <v>1392</v>
      </c>
      <c r="C9557" s="91" t="s">
        <v>1396</v>
      </c>
      <c r="D9557" s="91" t="s">
        <v>32612</v>
      </c>
      <c r="E9557" s="91"/>
      <c r="F9557" s="91" t="s">
        <v>32613</v>
      </c>
      <c r="G9557" s="91"/>
    </row>
    <row r="9558">
      <c r="A9558" s="766" t="s">
        <v>1016</v>
      </c>
      <c r="B9558" s="514" t="s">
        <v>18786</v>
      </c>
      <c r="C9558" s="91" t="s">
        <v>3792</v>
      </c>
      <c r="D9558" s="91" t="s">
        <v>32614</v>
      </c>
      <c r="E9558" s="91"/>
      <c r="F9558" s="91" t="s">
        <v>32603</v>
      </c>
      <c r="G9558" s="91"/>
    </row>
    <row r="9559">
      <c r="A9559" s="766" t="s">
        <v>1016</v>
      </c>
      <c r="B9559" s="514" t="s">
        <v>18786</v>
      </c>
      <c r="C9559" s="91" t="s">
        <v>3792</v>
      </c>
      <c r="D9559" s="91" t="s">
        <v>32515</v>
      </c>
      <c r="E9559" s="91"/>
      <c r="F9559" s="91" t="s">
        <v>32615</v>
      </c>
      <c r="G9559" s="91"/>
    </row>
    <row r="9560">
      <c r="A9560" s="766" t="s">
        <v>1016</v>
      </c>
      <c r="B9560" s="514" t="s">
        <v>18786</v>
      </c>
      <c r="C9560" s="91" t="s">
        <v>3792</v>
      </c>
      <c r="D9560" s="91" t="s">
        <v>18787</v>
      </c>
      <c r="E9560" s="91"/>
      <c r="F9560" s="91" t="s">
        <v>32616</v>
      </c>
      <c r="G9560" s="91"/>
    </row>
    <row r="9561">
      <c r="A9561" s="766" t="s">
        <v>1016</v>
      </c>
      <c r="B9561" s="514" t="s">
        <v>18786</v>
      </c>
      <c r="C9561" s="91" t="s">
        <v>32516</v>
      </c>
      <c r="D9561" s="91" t="s">
        <v>9576</v>
      </c>
      <c r="E9561" s="91"/>
      <c r="F9561" s="91" t="s">
        <v>32505</v>
      </c>
      <c r="G9561" s="91"/>
    </row>
    <row r="9562">
      <c r="A9562" s="766" t="s">
        <v>1016</v>
      </c>
      <c r="B9562" s="514" t="s">
        <v>2924</v>
      </c>
      <c r="C9562" s="91" t="s">
        <v>8173</v>
      </c>
      <c r="D9562" s="91" t="s">
        <v>32617</v>
      </c>
      <c r="E9562" s="91"/>
      <c r="F9562" s="91" t="s">
        <v>32603</v>
      </c>
      <c r="G9562" s="91"/>
    </row>
    <row r="9563">
      <c r="A9563" s="766" t="s">
        <v>1016</v>
      </c>
      <c r="B9563" s="514" t="s">
        <v>2924</v>
      </c>
      <c r="C9563" s="91" t="s">
        <v>21732</v>
      </c>
      <c r="D9563" s="91" t="s">
        <v>32618</v>
      </c>
      <c r="E9563" s="91"/>
      <c r="F9563" s="91" t="s">
        <v>32602</v>
      </c>
      <c r="G9563" s="91"/>
    </row>
    <row r="9564">
      <c r="A9564" s="766" t="s">
        <v>1016</v>
      </c>
      <c r="B9564" s="514" t="s">
        <v>2924</v>
      </c>
      <c r="C9564" s="91" t="s">
        <v>21732</v>
      </c>
      <c r="D9564" s="91" t="s">
        <v>32430</v>
      </c>
      <c r="E9564" s="91"/>
      <c r="F9564" s="91" t="s">
        <v>32608</v>
      </c>
      <c r="G9564" s="91"/>
    </row>
    <row r="9565">
      <c r="A9565" s="766" t="s">
        <v>1016</v>
      </c>
      <c r="B9565" s="514" t="s">
        <v>2924</v>
      </c>
      <c r="C9565" s="91" t="s">
        <v>21732</v>
      </c>
      <c r="D9565" s="91" t="s">
        <v>32476</v>
      </c>
      <c r="E9565" s="91"/>
      <c r="F9565" s="91" t="s">
        <v>32598</v>
      </c>
      <c r="G9565" s="91"/>
    </row>
    <row r="9566">
      <c r="A9566" s="767" t="s">
        <v>1016</v>
      </c>
      <c r="B9566" s="768" t="s">
        <v>2924</v>
      </c>
      <c r="C9566" s="84" t="s">
        <v>21732</v>
      </c>
      <c r="D9566" s="91" t="s">
        <v>32619</v>
      </c>
      <c r="E9566" s="91"/>
      <c r="F9566" s="91" t="s">
        <v>32598</v>
      </c>
      <c r="G9566" s="91"/>
    </row>
    <row r="9567">
      <c r="A9567" s="766" t="s">
        <v>1016</v>
      </c>
      <c r="B9567" s="514" t="s">
        <v>2924</v>
      </c>
      <c r="C9567" s="91" t="s">
        <v>3850</v>
      </c>
      <c r="D9567" s="91" t="s">
        <v>3762</v>
      </c>
      <c r="E9567" s="91"/>
      <c r="F9567" s="91" t="s">
        <v>32613</v>
      </c>
      <c r="G9567" s="91"/>
    </row>
    <row r="9568">
      <c r="A9568" s="766" t="s">
        <v>1016</v>
      </c>
      <c r="B9568" s="514" t="s">
        <v>2924</v>
      </c>
      <c r="C9568" s="91" t="s">
        <v>3850</v>
      </c>
      <c r="D9568" s="91" t="s">
        <v>3851</v>
      </c>
      <c r="E9568" s="91" t="s">
        <v>32182</v>
      </c>
      <c r="F9568" s="91" t="s">
        <v>32613</v>
      </c>
      <c r="G9568" s="91"/>
    </row>
    <row r="9569">
      <c r="A9569" s="766" t="s">
        <v>1016</v>
      </c>
      <c r="B9569" s="514" t="s">
        <v>2924</v>
      </c>
      <c r="C9569" s="91" t="s">
        <v>8182</v>
      </c>
      <c r="D9569" s="91" t="s">
        <v>32620</v>
      </c>
      <c r="E9569" s="91"/>
      <c r="F9569" s="91" t="s">
        <v>32602</v>
      </c>
      <c r="G9569" s="91"/>
    </row>
    <row r="9570">
      <c r="A9570" s="766" t="s">
        <v>1016</v>
      </c>
      <c r="B9570" s="514" t="s">
        <v>2924</v>
      </c>
      <c r="C9570" s="91" t="s">
        <v>8182</v>
      </c>
      <c r="D9570" s="250" t="s">
        <v>32621</v>
      </c>
      <c r="E9570" s="91"/>
      <c r="F9570" s="91" t="s">
        <v>32613</v>
      </c>
      <c r="G9570" s="91"/>
    </row>
    <row r="9571">
      <c r="A9571" s="766" t="s">
        <v>1016</v>
      </c>
      <c r="B9571" s="514" t="s">
        <v>32577</v>
      </c>
      <c r="C9571" s="91" t="s">
        <v>3850</v>
      </c>
      <c r="D9571" s="250" t="s">
        <v>32583</v>
      </c>
      <c r="E9571" s="91"/>
      <c r="F9571" s="91" t="s">
        <v>32584</v>
      </c>
      <c r="G9571" s="91"/>
    </row>
    <row r="9572">
      <c r="A9572" s="766" t="s">
        <v>1016</v>
      </c>
      <c r="B9572" s="514" t="s">
        <v>32231</v>
      </c>
      <c r="C9572" s="91" t="s">
        <v>32232</v>
      </c>
      <c r="D9572" s="250" t="s">
        <v>1407</v>
      </c>
      <c r="E9572" s="91"/>
      <c r="F9572" s="155" t="s">
        <v>16052</v>
      </c>
      <c r="G9572" s="91"/>
    </row>
    <row r="9573">
      <c r="A9573" s="766" t="s">
        <v>1016</v>
      </c>
      <c r="B9573" s="514" t="s">
        <v>32231</v>
      </c>
      <c r="C9573" s="91" t="s">
        <v>32235</v>
      </c>
      <c r="D9573" s="91" t="s">
        <v>1407</v>
      </c>
      <c r="E9573" s="91"/>
      <c r="F9573" s="91" t="s">
        <v>32622</v>
      </c>
      <c r="G9573" s="91"/>
    </row>
    <row r="9574">
      <c r="A9574" s="766" t="s">
        <v>3001</v>
      </c>
      <c r="B9574" s="514" t="s">
        <v>3002</v>
      </c>
      <c r="C9574" s="91" t="s">
        <v>3003</v>
      </c>
      <c r="D9574" s="91" t="s">
        <v>3006</v>
      </c>
      <c r="E9574" s="91"/>
      <c r="F9574" s="91" t="s">
        <v>32584</v>
      </c>
      <c r="G9574" s="91"/>
    </row>
    <row r="9575">
      <c r="A9575" s="766" t="s">
        <v>3001</v>
      </c>
      <c r="B9575" s="514" t="s">
        <v>3002</v>
      </c>
      <c r="C9575" s="91" t="s">
        <v>3003</v>
      </c>
      <c r="D9575" s="91" t="s">
        <v>21317</v>
      </c>
      <c r="E9575" s="91"/>
      <c r="F9575" s="91" t="s">
        <v>32605</v>
      </c>
      <c r="G9575" s="91"/>
    </row>
    <row r="9576">
      <c r="A9576" s="766" t="s">
        <v>3001</v>
      </c>
      <c r="B9576" s="514" t="s">
        <v>3002</v>
      </c>
      <c r="C9576" s="91" t="s">
        <v>3003</v>
      </c>
      <c r="D9576" s="91" t="s">
        <v>3004</v>
      </c>
      <c r="E9576" s="91"/>
      <c r="F9576" s="91" t="s">
        <v>32623</v>
      </c>
      <c r="G9576" s="91"/>
    </row>
    <row r="9577">
      <c r="A9577" s="67" t="s">
        <v>366</v>
      </c>
    </row>
    <row r="9578">
      <c r="A9578" s="766"/>
      <c r="B9578" s="514"/>
      <c r="C9578" s="91"/>
      <c r="D9578" s="91"/>
      <c r="E9578" s="91" t="s">
        <v>5170</v>
      </c>
      <c r="F9578" s="91" t="s">
        <v>32605</v>
      </c>
      <c r="G9578" s="91"/>
    </row>
    <row r="9579">
      <c r="A9579" s="1" t="s">
        <v>32624</v>
      </c>
    </row>
    <row r="9580">
      <c r="A9580" s="475" t="s">
        <v>306</v>
      </c>
      <c r="B9580" s="498" t="s">
        <v>307</v>
      </c>
      <c r="C9580" s="91" t="s">
        <v>308</v>
      </c>
      <c r="D9580" s="91" t="s">
        <v>31765</v>
      </c>
      <c r="E9580" s="91"/>
      <c r="F9580" s="91" t="s">
        <v>32625</v>
      </c>
      <c r="G9580" s="15"/>
    </row>
    <row r="9581">
      <c r="A9581" s="475" t="s">
        <v>306</v>
      </c>
      <c r="B9581" s="498" t="s">
        <v>307</v>
      </c>
      <c r="C9581" s="91" t="s">
        <v>535</v>
      </c>
      <c r="D9581" s="91" t="s">
        <v>31777</v>
      </c>
      <c r="E9581" s="91"/>
      <c r="F9581" s="91" t="s">
        <v>32625</v>
      </c>
      <c r="G9581" s="15"/>
    </row>
    <row r="9582">
      <c r="A9582" s="475" t="s">
        <v>306</v>
      </c>
      <c r="B9582" s="498" t="s">
        <v>307</v>
      </c>
      <c r="C9582" s="91" t="s">
        <v>535</v>
      </c>
      <c r="D9582" s="91" t="s">
        <v>32626</v>
      </c>
      <c r="E9582" s="91"/>
      <c r="F9582" s="91" t="s">
        <v>32627</v>
      </c>
      <c r="G9582" s="15"/>
    </row>
    <row r="9583">
      <c r="A9583" s="475" t="s">
        <v>306</v>
      </c>
      <c r="B9583" s="498" t="s">
        <v>307</v>
      </c>
      <c r="C9583" s="91" t="s">
        <v>535</v>
      </c>
      <c r="D9583" s="91" t="s">
        <v>31798</v>
      </c>
      <c r="E9583" s="91"/>
      <c r="F9583" s="91" t="s">
        <v>32628</v>
      </c>
      <c r="G9583" s="15"/>
    </row>
    <row r="9584">
      <c r="A9584" s="475" t="s">
        <v>306</v>
      </c>
      <c r="B9584" s="498" t="s">
        <v>307</v>
      </c>
      <c r="C9584" s="91" t="s">
        <v>535</v>
      </c>
      <c r="D9584" s="91" t="s">
        <v>31801</v>
      </c>
      <c r="E9584" s="91"/>
      <c r="F9584" s="91" t="s">
        <v>32629</v>
      </c>
      <c r="G9584" s="15"/>
    </row>
    <row r="9585">
      <c r="A9585" s="475" t="s">
        <v>306</v>
      </c>
      <c r="B9585" s="498" t="s">
        <v>307</v>
      </c>
      <c r="C9585" s="91" t="s">
        <v>535</v>
      </c>
      <c r="D9585" s="711" t="s">
        <v>32630</v>
      </c>
      <c r="E9585" s="91"/>
      <c r="F9585" s="91" t="s">
        <v>32631</v>
      </c>
      <c r="G9585" s="15"/>
    </row>
    <row r="9586">
      <c r="A9586" s="475" t="s">
        <v>306</v>
      </c>
      <c r="B9586" s="498" t="s">
        <v>307</v>
      </c>
      <c r="C9586" s="91" t="s">
        <v>535</v>
      </c>
      <c r="D9586" s="91" t="s">
        <v>785</v>
      </c>
      <c r="E9586" s="91"/>
      <c r="F9586" s="155" t="s">
        <v>16052</v>
      </c>
      <c r="G9586" s="15"/>
    </row>
    <row r="9587">
      <c r="A9587" s="475" t="s">
        <v>306</v>
      </c>
      <c r="B9587" s="498" t="s">
        <v>307</v>
      </c>
      <c r="C9587" s="91" t="s">
        <v>535</v>
      </c>
      <c r="D9587" s="91" t="s">
        <v>32632</v>
      </c>
      <c r="E9587" s="91"/>
      <c r="F9587" s="91" t="s">
        <v>32633</v>
      </c>
      <c r="G9587" s="15"/>
    </row>
    <row r="9588">
      <c r="A9588" s="475" t="s">
        <v>306</v>
      </c>
      <c r="B9588" s="498" t="s">
        <v>307</v>
      </c>
      <c r="C9588" s="91" t="s">
        <v>535</v>
      </c>
      <c r="D9588" s="711" t="s">
        <v>32634</v>
      </c>
      <c r="E9588" s="91"/>
      <c r="F9588" s="91" t="s">
        <v>32635</v>
      </c>
      <c r="G9588" s="15"/>
    </row>
    <row r="9589">
      <c r="A9589" s="475" t="s">
        <v>306</v>
      </c>
      <c r="B9589" s="498" t="s">
        <v>307</v>
      </c>
      <c r="C9589" s="91" t="s">
        <v>535</v>
      </c>
      <c r="D9589" s="91" t="s">
        <v>32636</v>
      </c>
      <c r="E9589" s="91"/>
      <c r="F9589" s="91" t="s">
        <v>32635</v>
      </c>
      <c r="G9589" s="15"/>
    </row>
    <row r="9590">
      <c r="A9590" s="475" t="s">
        <v>306</v>
      </c>
      <c r="B9590" s="498" t="s">
        <v>307</v>
      </c>
      <c r="C9590" s="91" t="s">
        <v>535</v>
      </c>
      <c r="D9590" s="91" t="s">
        <v>32637</v>
      </c>
      <c r="E9590" s="91"/>
      <c r="F9590" s="91" t="s">
        <v>32638</v>
      </c>
      <c r="G9590" s="15"/>
    </row>
    <row r="9591">
      <c r="A9591" s="475" t="s">
        <v>306</v>
      </c>
      <c r="B9591" s="498" t="s">
        <v>307</v>
      </c>
      <c r="C9591" s="91" t="s">
        <v>535</v>
      </c>
      <c r="D9591" s="91" t="s">
        <v>32639</v>
      </c>
      <c r="E9591" s="91"/>
      <c r="F9591" s="91" t="s">
        <v>32640</v>
      </c>
      <c r="G9591" s="15"/>
    </row>
    <row r="9592">
      <c r="A9592" s="475" t="s">
        <v>306</v>
      </c>
      <c r="B9592" s="498" t="s">
        <v>307</v>
      </c>
      <c r="C9592" s="91" t="s">
        <v>535</v>
      </c>
      <c r="D9592" s="91" t="s">
        <v>31805</v>
      </c>
      <c r="E9592" s="91"/>
      <c r="F9592" s="91" t="s">
        <v>32641</v>
      </c>
      <c r="G9592" s="15"/>
    </row>
    <row r="9593">
      <c r="A9593" s="475" t="s">
        <v>306</v>
      </c>
      <c r="B9593" s="498" t="s">
        <v>307</v>
      </c>
      <c r="C9593" s="91" t="s">
        <v>535</v>
      </c>
      <c r="D9593" s="91" t="s">
        <v>32642</v>
      </c>
      <c r="E9593" s="91"/>
      <c r="F9593" s="91" t="s">
        <v>32643</v>
      </c>
      <c r="G9593" s="15"/>
    </row>
    <row r="9594">
      <c r="A9594" s="475" t="s">
        <v>306</v>
      </c>
      <c r="B9594" s="498" t="s">
        <v>307</v>
      </c>
      <c r="C9594" s="91" t="s">
        <v>352</v>
      </c>
      <c r="D9594" s="91" t="s">
        <v>32185</v>
      </c>
      <c r="E9594" s="91"/>
      <c r="F9594" s="91" t="s">
        <v>32644</v>
      </c>
      <c r="G9594" s="15"/>
    </row>
    <row r="9595">
      <c r="A9595" s="475" t="s">
        <v>306</v>
      </c>
      <c r="B9595" s="498" t="s">
        <v>307</v>
      </c>
      <c r="C9595" s="91" t="s">
        <v>31819</v>
      </c>
      <c r="D9595" s="250" t="s">
        <v>32645</v>
      </c>
      <c r="E9595" s="91"/>
      <c r="F9595" s="91" t="s">
        <v>32646</v>
      </c>
      <c r="G9595" s="15"/>
    </row>
    <row r="9596">
      <c r="A9596" s="475" t="s">
        <v>306</v>
      </c>
      <c r="B9596" s="498" t="s">
        <v>307</v>
      </c>
      <c r="C9596" s="91" t="s">
        <v>31819</v>
      </c>
      <c r="D9596" s="250" t="s">
        <v>31820</v>
      </c>
      <c r="E9596" s="91"/>
      <c r="F9596" s="91" t="s">
        <v>32647</v>
      </c>
      <c r="G9596" s="15"/>
    </row>
    <row r="9597">
      <c r="A9597" s="475" t="s">
        <v>306</v>
      </c>
      <c r="B9597" s="498" t="s">
        <v>307</v>
      </c>
      <c r="C9597" s="91" t="s">
        <v>31819</v>
      </c>
      <c r="D9597" s="250" t="s">
        <v>32648</v>
      </c>
      <c r="E9597" s="91"/>
      <c r="F9597" s="91" t="s">
        <v>32649</v>
      </c>
      <c r="G9597" s="15"/>
    </row>
    <row r="9598">
      <c r="A9598" s="475" t="s">
        <v>306</v>
      </c>
      <c r="B9598" s="498" t="s">
        <v>307</v>
      </c>
      <c r="C9598" s="91" t="s">
        <v>31819</v>
      </c>
      <c r="D9598" s="250" t="s">
        <v>32650</v>
      </c>
      <c r="E9598" s="91"/>
      <c r="F9598" s="91" t="s">
        <v>32638</v>
      </c>
      <c r="G9598" s="15"/>
    </row>
    <row r="9599">
      <c r="A9599" s="475" t="s">
        <v>306</v>
      </c>
      <c r="B9599" s="498" t="s">
        <v>307</v>
      </c>
      <c r="C9599" s="91" t="s">
        <v>31819</v>
      </c>
      <c r="D9599" s="250" t="s">
        <v>32604</v>
      </c>
      <c r="E9599" s="91"/>
      <c r="F9599" s="91" t="s">
        <v>32651</v>
      </c>
      <c r="G9599" s="15"/>
    </row>
    <row r="9600">
      <c r="A9600" s="475" t="s">
        <v>306</v>
      </c>
      <c r="B9600" s="498" t="s">
        <v>307</v>
      </c>
      <c r="C9600" s="91" t="s">
        <v>31819</v>
      </c>
      <c r="D9600" s="250" t="s">
        <v>31821</v>
      </c>
      <c r="E9600" s="91"/>
      <c r="F9600" s="91" t="s">
        <v>32652</v>
      </c>
      <c r="G9600" s="15"/>
    </row>
    <row r="9601">
      <c r="A9601" s="475" t="s">
        <v>306</v>
      </c>
      <c r="B9601" s="498" t="s">
        <v>307</v>
      </c>
      <c r="C9601" s="91" t="s">
        <v>31819</v>
      </c>
      <c r="D9601" s="250" t="s">
        <v>32653</v>
      </c>
      <c r="E9601" s="91"/>
      <c r="F9601" s="91" t="s">
        <v>32649</v>
      </c>
      <c r="G9601" s="15"/>
    </row>
    <row r="9602">
      <c r="A9602" s="475" t="s">
        <v>306</v>
      </c>
      <c r="B9602" s="498" t="s">
        <v>307</v>
      </c>
      <c r="C9602" s="91" t="s">
        <v>31819</v>
      </c>
      <c r="D9602" s="250" t="s">
        <v>31824</v>
      </c>
      <c r="E9602" s="91"/>
      <c r="F9602" s="91" t="s">
        <v>32654</v>
      </c>
      <c r="G9602" s="15"/>
    </row>
    <row r="9603">
      <c r="A9603" s="475" t="s">
        <v>3979</v>
      </c>
      <c r="B9603" s="498" t="s">
        <v>32655</v>
      </c>
      <c r="C9603" s="91" t="s">
        <v>32656</v>
      </c>
      <c r="D9603" s="91" t="s">
        <v>32656</v>
      </c>
      <c r="E9603" s="91"/>
      <c r="F9603" s="91" t="s">
        <v>32657</v>
      </c>
      <c r="G9603" s="15"/>
    </row>
    <row r="9604">
      <c r="A9604" s="475" t="s">
        <v>388</v>
      </c>
      <c r="B9604" s="498" t="s">
        <v>1392</v>
      </c>
      <c r="C9604" s="91" t="s">
        <v>2091</v>
      </c>
      <c r="D9604" s="91" t="s">
        <v>26478</v>
      </c>
      <c r="E9604" s="91"/>
      <c r="F9604" s="91" t="s">
        <v>32651</v>
      </c>
      <c r="G9604" s="15"/>
    </row>
    <row r="9605">
      <c r="A9605" s="475" t="s">
        <v>388</v>
      </c>
      <c r="B9605" s="498" t="s">
        <v>1392</v>
      </c>
      <c r="C9605" s="91" t="s">
        <v>2091</v>
      </c>
      <c r="D9605" s="91" t="s">
        <v>32658</v>
      </c>
      <c r="E9605" s="91"/>
      <c r="F9605" s="91" t="s">
        <v>32659</v>
      </c>
      <c r="G9605" s="15"/>
    </row>
    <row r="9606">
      <c r="A9606" s="475" t="s">
        <v>388</v>
      </c>
      <c r="B9606" s="498" t="s">
        <v>1392</v>
      </c>
      <c r="C9606" s="91" t="s">
        <v>2091</v>
      </c>
      <c r="D9606" s="91" t="s">
        <v>32326</v>
      </c>
      <c r="E9606" s="91"/>
      <c r="F9606" s="91" t="s">
        <v>32651</v>
      </c>
      <c r="G9606" s="15"/>
    </row>
    <row r="9607">
      <c r="A9607" s="475" t="s">
        <v>388</v>
      </c>
      <c r="B9607" s="498" t="s">
        <v>1392</v>
      </c>
      <c r="C9607" s="91" t="s">
        <v>2091</v>
      </c>
      <c r="D9607" s="91" t="s">
        <v>32660</v>
      </c>
      <c r="E9607" s="91"/>
      <c r="F9607" s="91" t="s">
        <v>32638</v>
      </c>
      <c r="G9607" s="15"/>
    </row>
    <row r="9608">
      <c r="A9608" s="475" t="s">
        <v>388</v>
      </c>
      <c r="B9608" s="498" t="s">
        <v>1392</v>
      </c>
      <c r="C9608" s="91" t="s">
        <v>2091</v>
      </c>
      <c r="D9608" s="91" t="s">
        <v>32661</v>
      </c>
      <c r="E9608" s="91"/>
      <c r="F9608" s="91" t="s">
        <v>32662</v>
      </c>
      <c r="G9608" s="15"/>
    </row>
    <row r="9609">
      <c r="A9609" s="475" t="s">
        <v>388</v>
      </c>
      <c r="B9609" s="498" t="s">
        <v>1392</v>
      </c>
      <c r="C9609" s="91" t="s">
        <v>12490</v>
      </c>
      <c r="D9609" s="91" t="s">
        <v>32543</v>
      </c>
      <c r="E9609" s="91"/>
      <c r="F9609" s="91" t="s">
        <v>32643</v>
      </c>
      <c r="G9609" s="15"/>
    </row>
    <row r="9610">
      <c r="A9610" s="475" t="s">
        <v>388</v>
      </c>
      <c r="B9610" s="498" t="s">
        <v>1392</v>
      </c>
      <c r="C9610" s="91" t="s">
        <v>12490</v>
      </c>
      <c r="D9610" s="91" t="s">
        <v>32663</v>
      </c>
      <c r="E9610" s="91"/>
      <c r="F9610" s="91" t="s">
        <v>32644</v>
      </c>
      <c r="G9610" s="15"/>
    </row>
    <row r="9611">
      <c r="A9611" s="475" t="s">
        <v>388</v>
      </c>
      <c r="B9611" s="498" t="s">
        <v>1392</v>
      </c>
      <c r="C9611" s="91" t="s">
        <v>1396</v>
      </c>
      <c r="D9611" s="91" t="s">
        <v>32567</v>
      </c>
      <c r="E9611" s="91"/>
      <c r="F9611" s="155" t="s">
        <v>16052</v>
      </c>
      <c r="G9611" s="15"/>
    </row>
    <row r="9612">
      <c r="A9612" s="475" t="s">
        <v>388</v>
      </c>
      <c r="B9612" s="498" t="s">
        <v>1392</v>
      </c>
      <c r="C9612" s="91" t="s">
        <v>1396</v>
      </c>
      <c r="D9612" s="91" t="s">
        <v>32611</v>
      </c>
      <c r="E9612" s="91"/>
      <c r="F9612" s="91" t="s">
        <v>32651</v>
      </c>
      <c r="G9612" s="15"/>
    </row>
    <row r="9613">
      <c r="A9613" s="475" t="s">
        <v>388</v>
      </c>
      <c r="B9613" s="498" t="s">
        <v>1392</v>
      </c>
      <c r="C9613" s="91" t="s">
        <v>1396</v>
      </c>
      <c r="D9613" s="91" t="s">
        <v>32664</v>
      </c>
      <c r="E9613" s="91"/>
      <c r="F9613" s="91" t="s">
        <v>32665</v>
      </c>
      <c r="G9613" s="15"/>
    </row>
    <row r="9614">
      <c r="A9614" s="475" t="s">
        <v>388</v>
      </c>
      <c r="B9614" s="498" t="s">
        <v>1392</v>
      </c>
      <c r="C9614" s="91" t="s">
        <v>1396</v>
      </c>
      <c r="D9614" s="91" t="s">
        <v>2255</v>
      </c>
      <c r="E9614" s="91"/>
      <c r="F9614" s="91" t="s">
        <v>32666</v>
      </c>
      <c r="G9614" s="15"/>
    </row>
    <row r="9615">
      <c r="A9615" s="475" t="s">
        <v>388</v>
      </c>
      <c r="B9615" s="498" t="s">
        <v>1392</v>
      </c>
      <c r="C9615" s="91" t="s">
        <v>1396</v>
      </c>
      <c r="D9615" s="91" t="s">
        <v>32612</v>
      </c>
      <c r="E9615" s="91"/>
      <c r="F9615" s="91" t="s">
        <v>32631</v>
      </c>
      <c r="G9615" s="15"/>
    </row>
    <row r="9616">
      <c r="A9616" s="475" t="s">
        <v>388</v>
      </c>
      <c r="B9616" s="498" t="s">
        <v>1392</v>
      </c>
      <c r="C9616" s="91" t="s">
        <v>1396</v>
      </c>
      <c r="D9616" s="91" t="s">
        <v>32667</v>
      </c>
      <c r="E9616" s="91"/>
      <c r="F9616" s="91" t="s">
        <v>32668</v>
      </c>
      <c r="G9616" s="15"/>
    </row>
    <row r="9617">
      <c r="A9617" s="475" t="s">
        <v>388</v>
      </c>
      <c r="B9617" s="498" t="s">
        <v>1392</v>
      </c>
      <c r="C9617" s="91" t="s">
        <v>1396</v>
      </c>
      <c r="D9617" s="91" t="s">
        <v>32669</v>
      </c>
      <c r="E9617" s="91"/>
      <c r="F9617" s="91" t="s">
        <v>32638</v>
      </c>
      <c r="G9617" s="15"/>
    </row>
    <row r="9618">
      <c r="A9618" s="475" t="s">
        <v>388</v>
      </c>
      <c r="B9618" s="498" t="s">
        <v>1392</v>
      </c>
      <c r="C9618" s="91" t="s">
        <v>1396</v>
      </c>
      <c r="D9618" s="91" t="s">
        <v>32670</v>
      </c>
      <c r="E9618" s="91"/>
      <c r="F9618" s="91" t="s">
        <v>32665</v>
      </c>
      <c r="G9618" s="15"/>
    </row>
    <row r="9619">
      <c r="A9619" s="475" t="s">
        <v>388</v>
      </c>
      <c r="B9619" s="498" t="s">
        <v>1392</v>
      </c>
      <c r="C9619" s="91" t="s">
        <v>1396</v>
      </c>
      <c r="D9619" s="91" t="s">
        <v>32671</v>
      </c>
      <c r="E9619" s="91"/>
      <c r="F9619" s="91" t="s">
        <v>32666</v>
      </c>
      <c r="G9619" s="15"/>
    </row>
    <row r="9620">
      <c r="A9620" s="475" t="s">
        <v>388</v>
      </c>
      <c r="B9620" s="498" t="s">
        <v>1392</v>
      </c>
      <c r="C9620" s="91" t="s">
        <v>1396</v>
      </c>
      <c r="D9620" s="91" t="s">
        <v>32672</v>
      </c>
      <c r="E9620" s="91"/>
      <c r="F9620" s="91" t="s">
        <v>32641</v>
      </c>
      <c r="G9620" s="15"/>
    </row>
    <row r="9621">
      <c r="A9621" s="475" t="s">
        <v>1016</v>
      </c>
      <c r="B9621" s="498" t="s">
        <v>18786</v>
      </c>
      <c r="C9621" s="91" t="s">
        <v>3792</v>
      </c>
      <c r="D9621" s="91" t="s">
        <v>18787</v>
      </c>
      <c r="E9621" s="91"/>
      <c r="F9621" s="155" t="s">
        <v>16052</v>
      </c>
      <c r="G9621" s="15"/>
    </row>
    <row r="9622">
      <c r="A9622" s="475" t="s">
        <v>1016</v>
      </c>
      <c r="B9622" s="498" t="s">
        <v>11912</v>
      </c>
      <c r="C9622" s="91"/>
      <c r="D9622" s="91" t="s">
        <v>32673</v>
      </c>
      <c r="E9622" s="91"/>
      <c r="F9622" s="91" t="s">
        <v>32625</v>
      </c>
      <c r="G9622" s="15"/>
    </row>
    <row r="9623">
      <c r="A9623" s="475" t="s">
        <v>1016</v>
      </c>
      <c r="B9623" s="498" t="s">
        <v>2924</v>
      </c>
      <c r="C9623" s="91" t="s">
        <v>21732</v>
      </c>
      <c r="D9623" s="91" t="s">
        <v>21733</v>
      </c>
      <c r="E9623" s="91"/>
      <c r="F9623" s="91" t="s">
        <v>32674</v>
      </c>
      <c r="G9623" s="15"/>
    </row>
    <row r="9624">
      <c r="A9624" s="475" t="s">
        <v>1016</v>
      </c>
      <c r="B9624" s="498" t="s">
        <v>2924</v>
      </c>
      <c r="C9624" s="91" t="s">
        <v>3850</v>
      </c>
      <c r="D9624" s="91" t="s">
        <v>32438</v>
      </c>
      <c r="E9624" s="91"/>
      <c r="F9624" s="91" t="s">
        <v>32675</v>
      </c>
      <c r="G9624" s="15"/>
    </row>
    <row r="9625">
      <c r="A9625" s="475" t="s">
        <v>1016</v>
      </c>
      <c r="B9625" s="498" t="s">
        <v>2924</v>
      </c>
      <c r="C9625" s="91" t="s">
        <v>3850</v>
      </c>
      <c r="D9625" s="91" t="s">
        <v>3762</v>
      </c>
      <c r="E9625" s="91"/>
      <c r="F9625" s="91" t="s">
        <v>32676</v>
      </c>
      <c r="G9625" s="15"/>
    </row>
    <row r="9626">
      <c r="A9626" s="475" t="s">
        <v>1016</v>
      </c>
      <c r="B9626" s="498" t="s">
        <v>2924</v>
      </c>
      <c r="C9626" s="91" t="s">
        <v>3850</v>
      </c>
      <c r="D9626" s="91" t="s">
        <v>32528</v>
      </c>
      <c r="E9626" s="91"/>
      <c r="F9626" s="91" t="s">
        <v>32677</v>
      </c>
      <c r="G9626" s="15"/>
    </row>
    <row r="9627">
      <c r="A9627" s="475" t="s">
        <v>1016</v>
      </c>
      <c r="B9627" s="498" t="s">
        <v>2924</v>
      </c>
      <c r="C9627" s="91" t="s">
        <v>3850</v>
      </c>
      <c r="D9627" s="91" t="s">
        <v>32440</v>
      </c>
      <c r="E9627" s="91"/>
      <c r="F9627" s="91" t="s">
        <v>32651</v>
      </c>
      <c r="G9627" s="15"/>
    </row>
    <row r="9628">
      <c r="A9628" s="475" t="s">
        <v>1016</v>
      </c>
      <c r="B9628" s="498" t="s">
        <v>2924</v>
      </c>
      <c r="C9628" s="91" t="s">
        <v>8182</v>
      </c>
      <c r="D9628" s="91" t="s">
        <v>32477</v>
      </c>
      <c r="E9628" s="91"/>
      <c r="F9628" s="91" t="s">
        <v>32678</v>
      </c>
      <c r="G9628" s="15"/>
    </row>
    <row r="9629">
      <c r="A9629" s="475" t="s">
        <v>1016</v>
      </c>
      <c r="B9629" s="498" t="s">
        <v>2924</v>
      </c>
      <c r="C9629" s="91" t="s">
        <v>8182</v>
      </c>
      <c r="D9629" s="91" t="s">
        <v>32621</v>
      </c>
      <c r="E9629" s="91"/>
      <c r="F9629" s="91" t="s">
        <v>32679</v>
      </c>
      <c r="G9629" s="15"/>
    </row>
    <row r="9630">
      <c r="A9630" s="475" t="s">
        <v>1016</v>
      </c>
      <c r="B9630" s="498" t="s">
        <v>2924</v>
      </c>
      <c r="C9630" s="91" t="s">
        <v>8182</v>
      </c>
      <c r="D9630" s="91" t="s">
        <v>32680</v>
      </c>
      <c r="E9630" s="91"/>
      <c r="F9630" s="91" t="s">
        <v>32681</v>
      </c>
      <c r="G9630" s="15"/>
    </row>
    <row r="9631">
      <c r="A9631" s="475" t="s">
        <v>1016</v>
      </c>
      <c r="B9631" s="498" t="s">
        <v>32577</v>
      </c>
      <c r="C9631" s="91" t="s">
        <v>21732</v>
      </c>
      <c r="D9631" s="250" t="s">
        <v>32682</v>
      </c>
      <c r="E9631" s="91"/>
      <c r="F9631" s="91" t="s">
        <v>32665</v>
      </c>
      <c r="G9631" s="15"/>
    </row>
    <row r="9632">
      <c r="A9632" s="475" t="s">
        <v>1016</v>
      </c>
      <c r="B9632" s="498" t="s">
        <v>32577</v>
      </c>
      <c r="C9632" s="91" t="s">
        <v>3850</v>
      </c>
      <c r="D9632" s="250" t="s">
        <v>32583</v>
      </c>
      <c r="E9632" s="91"/>
      <c r="F9632" s="91" t="s">
        <v>32646</v>
      </c>
      <c r="G9632" s="15"/>
    </row>
    <row r="9633">
      <c r="A9633" s="475" t="s">
        <v>1016</v>
      </c>
      <c r="B9633" s="498" t="s">
        <v>32577</v>
      </c>
      <c r="C9633" s="91" t="s">
        <v>8182</v>
      </c>
      <c r="D9633" s="250" t="s">
        <v>32683</v>
      </c>
      <c r="E9633" s="91"/>
      <c r="F9633" s="91" t="s">
        <v>32684</v>
      </c>
      <c r="G9633" s="15"/>
    </row>
    <row r="9634">
      <c r="A9634" s="475" t="s">
        <v>1016</v>
      </c>
      <c r="B9634" s="498" t="s">
        <v>32231</v>
      </c>
      <c r="C9634" s="91" t="s">
        <v>32281</v>
      </c>
      <c r="D9634" s="250" t="s">
        <v>1407</v>
      </c>
      <c r="E9634" s="91"/>
      <c r="F9634" s="91" t="s">
        <v>32675</v>
      </c>
      <c r="G9634" s="15"/>
    </row>
    <row r="9635">
      <c r="A9635" s="475" t="s">
        <v>1016</v>
      </c>
      <c r="B9635" s="498" t="s">
        <v>32231</v>
      </c>
      <c r="C9635" s="91" t="s">
        <v>32232</v>
      </c>
      <c r="D9635" s="250" t="s">
        <v>1407</v>
      </c>
      <c r="E9635" s="91"/>
      <c r="F9635" s="155" t="s">
        <v>16052</v>
      </c>
      <c r="G9635" s="15"/>
    </row>
    <row r="9636">
      <c r="A9636" s="475" t="s">
        <v>1016</v>
      </c>
      <c r="B9636" s="498" t="s">
        <v>32231</v>
      </c>
      <c r="C9636" s="91" t="s">
        <v>32283</v>
      </c>
      <c r="D9636" s="250" t="s">
        <v>1407</v>
      </c>
      <c r="E9636" s="91"/>
      <c r="F9636" s="91" t="s">
        <v>32685</v>
      </c>
      <c r="G9636" s="15"/>
    </row>
    <row r="9637">
      <c r="A9637" s="475" t="s">
        <v>1016</v>
      </c>
      <c r="B9637" s="498" t="s">
        <v>32231</v>
      </c>
      <c r="C9637" s="91" t="s">
        <v>32686</v>
      </c>
      <c r="D9637" s="250" t="s">
        <v>1407</v>
      </c>
      <c r="E9637" s="91"/>
      <c r="F9637" s="91" t="s">
        <v>32638</v>
      </c>
      <c r="G9637" s="15"/>
    </row>
    <row r="9638">
      <c r="A9638" s="475" t="s">
        <v>1016</v>
      </c>
      <c r="B9638" s="498" t="s">
        <v>32231</v>
      </c>
      <c r="C9638" s="91" t="s">
        <v>32233</v>
      </c>
      <c r="D9638" s="250" t="s">
        <v>1407</v>
      </c>
      <c r="E9638" s="91"/>
      <c r="F9638" s="91" t="s">
        <v>32659</v>
      </c>
      <c r="G9638" s="15"/>
    </row>
    <row r="9639">
      <c r="A9639" s="475" t="s">
        <v>1016</v>
      </c>
      <c r="B9639" s="498" t="s">
        <v>32231</v>
      </c>
      <c r="C9639" s="91" t="s">
        <v>32235</v>
      </c>
      <c r="D9639" s="250" t="s">
        <v>1407</v>
      </c>
      <c r="E9639" s="91"/>
      <c r="F9639" s="155" t="s">
        <v>16052</v>
      </c>
      <c r="G9639" s="15"/>
    </row>
    <row r="9640">
      <c r="A9640" s="475" t="s">
        <v>3001</v>
      </c>
      <c r="B9640" s="498" t="s">
        <v>3002</v>
      </c>
      <c r="C9640" s="91" t="s">
        <v>3003</v>
      </c>
      <c r="D9640" s="250" t="s">
        <v>3006</v>
      </c>
      <c r="E9640" s="91"/>
      <c r="F9640" s="91" t="s">
        <v>32665</v>
      </c>
      <c r="G9640" s="15"/>
    </row>
    <row r="9641">
      <c r="A9641" s="475" t="s">
        <v>3001</v>
      </c>
      <c r="B9641" s="498" t="s">
        <v>3002</v>
      </c>
      <c r="C9641" s="91" t="s">
        <v>3003</v>
      </c>
      <c r="D9641" s="250" t="s">
        <v>32450</v>
      </c>
      <c r="E9641" s="91"/>
      <c r="F9641" s="155" t="s">
        <v>16052</v>
      </c>
      <c r="G9641" s="15"/>
    </row>
    <row r="9642">
      <c r="A9642" s="475" t="s">
        <v>3001</v>
      </c>
      <c r="B9642" s="498" t="s">
        <v>3002</v>
      </c>
      <c r="C9642" s="91" t="s">
        <v>3003</v>
      </c>
      <c r="D9642" s="250" t="s">
        <v>21317</v>
      </c>
      <c r="E9642" s="91"/>
      <c r="F9642" s="155" t="s">
        <v>16052</v>
      </c>
      <c r="G9642" s="15"/>
    </row>
    <row r="9643">
      <c r="A9643" s="1" t="s">
        <v>32687</v>
      </c>
    </row>
    <row r="9644">
      <c r="A9644" s="170" t="s">
        <v>306</v>
      </c>
      <c r="B9644" s="282" t="s">
        <v>307</v>
      </c>
      <c r="C9644" s="91" t="s">
        <v>308</v>
      </c>
      <c r="D9644" s="91" t="s">
        <v>32688</v>
      </c>
      <c r="E9644" s="91"/>
      <c r="F9644" s="91" t="s">
        <v>32689</v>
      </c>
      <c r="G9644" s="15"/>
    </row>
    <row r="9645">
      <c r="A9645" s="170" t="s">
        <v>306</v>
      </c>
      <c r="B9645" s="282" t="s">
        <v>307</v>
      </c>
      <c r="C9645" s="91" t="s">
        <v>535</v>
      </c>
      <c r="D9645" s="91" t="s">
        <v>31871</v>
      </c>
      <c r="E9645" s="91"/>
      <c r="F9645" s="91" t="s">
        <v>32690</v>
      </c>
      <c r="G9645" s="15"/>
    </row>
    <row r="9646">
      <c r="A9646" s="170" t="s">
        <v>306</v>
      </c>
      <c r="B9646" s="282" t="s">
        <v>307</v>
      </c>
      <c r="C9646" s="91" t="s">
        <v>535</v>
      </c>
      <c r="D9646" s="91" t="s">
        <v>31801</v>
      </c>
      <c r="E9646" s="91"/>
      <c r="F9646" s="155" t="s">
        <v>32691</v>
      </c>
      <c r="G9646" s="15"/>
    </row>
    <row r="9647">
      <c r="A9647" s="170" t="s">
        <v>306</v>
      </c>
      <c r="B9647" s="282" t="s">
        <v>307</v>
      </c>
      <c r="C9647" s="91" t="s">
        <v>535</v>
      </c>
      <c r="D9647" s="91" t="s">
        <v>785</v>
      </c>
      <c r="E9647" s="91"/>
      <c r="F9647" s="155" t="s">
        <v>16052</v>
      </c>
      <c r="G9647" s="15"/>
    </row>
    <row r="9648">
      <c r="A9648" s="170" t="s">
        <v>306</v>
      </c>
      <c r="B9648" s="282" t="s">
        <v>307</v>
      </c>
      <c r="C9648" s="91" t="s">
        <v>535</v>
      </c>
      <c r="D9648" s="91" t="s">
        <v>32030</v>
      </c>
      <c r="E9648" s="91"/>
      <c r="F9648" s="91" t="s">
        <v>32692</v>
      </c>
      <c r="G9648" s="15"/>
    </row>
    <row r="9649">
      <c r="A9649" s="170" t="s">
        <v>306</v>
      </c>
      <c r="B9649" s="282" t="s">
        <v>307</v>
      </c>
      <c r="C9649" s="91" t="s">
        <v>535</v>
      </c>
      <c r="D9649" s="91" t="s">
        <v>31872</v>
      </c>
      <c r="E9649" s="91"/>
      <c r="F9649" s="91" t="s">
        <v>32693</v>
      </c>
      <c r="G9649" s="15"/>
    </row>
    <row r="9650">
      <c r="A9650" s="170" t="s">
        <v>306</v>
      </c>
      <c r="B9650" s="282" t="s">
        <v>307</v>
      </c>
      <c r="C9650" s="91" t="s">
        <v>535</v>
      </c>
      <c r="D9650" s="91" t="s">
        <v>32128</v>
      </c>
      <c r="E9650" s="91"/>
      <c r="F9650" s="155" t="s">
        <v>16052</v>
      </c>
      <c r="G9650" s="15"/>
    </row>
    <row r="9651">
      <c r="A9651" s="170" t="s">
        <v>306</v>
      </c>
      <c r="B9651" s="282" t="s">
        <v>307</v>
      </c>
      <c r="C9651" s="91" t="s">
        <v>535</v>
      </c>
      <c r="D9651" s="91" t="s">
        <v>31805</v>
      </c>
      <c r="E9651" s="91"/>
      <c r="F9651" s="91" t="s">
        <v>32694</v>
      </c>
      <c r="G9651" s="15"/>
    </row>
    <row r="9652">
      <c r="A9652" s="170" t="s">
        <v>306</v>
      </c>
      <c r="B9652" s="282" t="s">
        <v>307</v>
      </c>
      <c r="C9652" s="91" t="s">
        <v>31819</v>
      </c>
      <c r="D9652" s="250" t="s">
        <v>32695</v>
      </c>
      <c r="E9652" s="91"/>
      <c r="F9652" s="91" t="s">
        <v>32696</v>
      </c>
      <c r="G9652" s="15"/>
    </row>
    <row r="9653">
      <c r="A9653" s="170" t="s">
        <v>306</v>
      </c>
      <c r="B9653" s="282" t="s">
        <v>307</v>
      </c>
      <c r="C9653" s="91" t="s">
        <v>31819</v>
      </c>
      <c r="D9653" s="250" t="s">
        <v>31820</v>
      </c>
      <c r="E9653" s="91"/>
      <c r="F9653" s="91" t="s">
        <v>32697</v>
      </c>
      <c r="G9653" s="15"/>
    </row>
    <row r="9654">
      <c r="A9654" s="170" t="s">
        <v>306</v>
      </c>
      <c r="B9654" s="282" t="s">
        <v>307</v>
      </c>
      <c r="C9654" s="91" t="s">
        <v>31819</v>
      </c>
      <c r="D9654" s="250" t="s">
        <v>32648</v>
      </c>
      <c r="E9654" s="91"/>
      <c r="F9654" s="91" t="s">
        <v>32698</v>
      </c>
      <c r="G9654" s="15"/>
    </row>
    <row r="9655">
      <c r="A9655" s="170" t="s">
        <v>306</v>
      </c>
      <c r="B9655" s="282" t="s">
        <v>307</v>
      </c>
      <c r="C9655" s="91" t="s">
        <v>31819</v>
      </c>
      <c r="D9655" s="91" t="s">
        <v>32699</v>
      </c>
      <c r="E9655" s="91"/>
      <c r="F9655" s="91" t="s">
        <v>32700</v>
      </c>
      <c r="G9655" s="15"/>
    </row>
    <row r="9656">
      <c r="A9656" s="170" t="s">
        <v>306</v>
      </c>
      <c r="B9656" s="282" t="s">
        <v>307</v>
      </c>
      <c r="C9656" s="91" t="s">
        <v>31819</v>
      </c>
      <c r="D9656" s="91" t="s">
        <v>32701</v>
      </c>
      <c r="E9656" s="91"/>
      <c r="F9656" s="91" t="s">
        <v>32702</v>
      </c>
      <c r="G9656" s="15"/>
    </row>
    <row r="9657">
      <c r="A9657" s="170" t="s">
        <v>306</v>
      </c>
      <c r="B9657" s="282" t="s">
        <v>307</v>
      </c>
      <c r="C9657" s="91" t="s">
        <v>31819</v>
      </c>
      <c r="D9657" s="91" t="s">
        <v>32703</v>
      </c>
      <c r="E9657" s="91"/>
      <c r="F9657" s="91" t="s">
        <v>32704</v>
      </c>
      <c r="G9657" s="15"/>
    </row>
    <row r="9658">
      <c r="A9658" s="170" t="s">
        <v>306</v>
      </c>
      <c r="B9658" s="282" t="s">
        <v>307</v>
      </c>
      <c r="C9658" s="91" t="s">
        <v>31819</v>
      </c>
      <c r="D9658" s="91" t="s">
        <v>32705</v>
      </c>
      <c r="E9658" s="91"/>
      <c r="F9658" s="91" t="s">
        <v>32706</v>
      </c>
      <c r="G9658" s="15"/>
    </row>
    <row r="9659">
      <c r="A9659" s="170" t="s">
        <v>306</v>
      </c>
      <c r="B9659" s="282" t="s">
        <v>307</v>
      </c>
      <c r="C9659" s="91" t="s">
        <v>31819</v>
      </c>
      <c r="D9659" s="91" t="s">
        <v>32707</v>
      </c>
      <c r="E9659" s="91"/>
      <c r="F9659" s="91" t="s">
        <v>32704</v>
      </c>
      <c r="G9659" s="15"/>
    </row>
    <row r="9660">
      <c r="A9660" s="170" t="s">
        <v>306</v>
      </c>
      <c r="B9660" s="282" t="s">
        <v>307</v>
      </c>
      <c r="C9660" s="91" t="s">
        <v>31819</v>
      </c>
      <c r="D9660" s="91" t="s">
        <v>32398</v>
      </c>
      <c r="E9660" s="91"/>
      <c r="F9660" s="91" t="s">
        <v>32704</v>
      </c>
      <c r="G9660" s="15"/>
    </row>
    <row r="9661">
      <c r="A9661" s="170" t="s">
        <v>3979</v>
      </c>
      <c r="B9661" s="282" t="s">
        <v>32655</v>
      </c>
      <c r="C9661" s="91" t="s">
        <v>32656</v>
      </c>
      <c r="D9661" s="91" t="s">
        <v>32656</v>
      </c>
      <c r="E9661" s="91"/>
      <c r="F9661" s="91" t="s">
        <v>32708</v>
      </c>
      <c r="G9661" s="15"/>
    </row>
    <row r="9662">
      <c r="A9662" s="170" t="s">
        <v>24054</v>
      </c>
      <c r="B9662" s="282" t="s">
        <v>32709</v>
      </c>
      <c r="C9662" s="91" t="s">
        <v>9923</v>
      </c>
      <c r="D9662" s="91" t="s">
        <v>32710</v>
      </c>
      <c r="E9662" s="91"/>
      <c r="F9662" s="91" t="s">
        <v>32711</v>
      </c>
      <c r="G9662" s="15"/>
    </row>
    <row r="9663">
      <c r="A9663" s="170" t="s">
        <v>24054</v>
      </c>
      <c r="B9663" s="282" t="s">
        <v>32709</v>
      </c>
      <c r="C9663" s="91" t="s">
        <v>9923</v>
      </c>
      <c r="D9663" s="91" t="s">
        <v>32712</v>
      </c>
      <c r="E9663" s="91"/>
      <c r="F9663" s="91" t="s">
        <v>32713</v>
      </c>
      <c r="G9663" s="15"/>
    </row>
    <row r="9664">
      <c r="A9664" s="170" t="s">
        <v>388</v>
      </c>
      <c r="B9664" s="282" t="s">
        <v>1392</v>
      </c>
      <c r="C9664" s="91" t="s">
        <v>2091</v>
      </c>
      <c r="D9664" s="91" t="s">
        <v>32322</v>
      </c>
      <c r="E9664" s="91"/>
      <c r="F9664" s="91" t="s">
        <v>32714</v>
      </c>
      <c r="G9664" s="15"/>
    </row>
    <row r="9665">
      <c r="A9665" s="170" t="s">
        <v>388</v>
      </c>
      <c r="B9665" s="282" t="s">
        <v>1392</v>
      </c>
      <c r="C9665" s="91" t="s">
        <v>2091</v>
      </c>
      <c r="D9665" s="91" t="s">
        <v>32409</v>
      </c>
      <c r="E9665" s="91"/>
      <c r="F9665" s="91" t="s">
        <v>32713</v>
      </c>
      <c r="G9665" s="15"/>
    </row>
    <row r="9666">
      <c r="A9666" s="170" t="s">
        <v>388</v>
      </c>
      <c r="B9666" s="282" t="s">
        <v>1392</v>
      </c>
      <c r="C9666" s="91" t="s">
        <v>12490</v>
      </c>
      <c r="D9666" s="91" t="s">
        <v>1730</v>
      </c>
      <c r="E9666" s="91"/>
      <c r="F9666" s="91" t="s">
        <v>32715</v>
      </c>
      <c r="G9666" s="15"/>
    </row>
    <row r="9667">
      <c r="A9667" s="170" t="s">
        <v>388</v>
      </c>
      <c r="B9667" s="282" t="s">
        <v>1392</v>
      </c>
      <c r="C9667" s="91" t="s">
        <v>12490</v>
      </c>
      <c r="D9667" s="91" t="s">
        <v>32417</v>
      </c>
      <c r="E9667" s="91"/>
      <c r="F9667" s="155" t="s">
        <v>16052</v>
      </c>
      <c r="G9667" s="15"/>
    </row>
    <row r="9668">
      <c r="A9668" s="170" t="s">
        <v>388</v>
      </c>
      <c r="B9668" s="282" t="s">
        <v>1392</v>
      </c>
      <c r="C9668" s="91" t="s">
        <v>12490</v>
      </c>
      <c r="D9668" s="91" t="s">
        <v>32543</v>
      </c>
      <c r="E9668" s="91"/>
      <c r="F9668" s="91" t="s">
        <v>32716</v>
      </c>
      <c r="G9668" s="15"/>
    </row>
    <row r="9669">
      <c r="A9669" s="170" t="s">
        <v>388</v>
      </c>
      <c r="B9669" s="282" t="s">
        <v>1392</v>
      </c>
      <c r="C9669" s="91" t="s">
        <v>12490</v>
      </c>
      <c r="D9669" s="91" t="s">
        <v>1394</v>
      </c>
      <c r="E9669" s="91"/>
      <c r="F9669" s="91" t="s">
        <v>32717</v>
      </c>
      <c r="G9669" s="15"/>
    </row>
    <row r="9670">
      <c r="A9670" s="170" t="s">
        <v>388</v>
      </c>
      <c r="B9670" s="282" t="s">
        <v>1392</v>
      </c>
      <c r="C9670" s="91" t="s">
        <v>12490</v>
      </c>
      <c r="D9670" s="91" t="s">
        <v>32718</v>
      </c>
      <c r="E9670" s="91"/>
      <c r="F9670" s="91" t="s">
        <v>32696</v>
      </c>
      <c r="G9670" s="15"/>
    </row>
    <row r="9671">
      <c r="A9671" s="170" t="s">
        <v>388</v>
      </c>
      <c r="B9671" s="282" t="s">
        <v>1392</v>
      </c>
      <c r="C9671" s="91" t="s">
        <v>1396</v>
      </c>
      <c r="D9671" s="91" t="s">
        <v>32719</v>
      </c>
      <c r="E9671" s="91"/>
      <c r="F9671" s="91" t="s">
        <v>32697</v>
      </c>
      <c r="G9671" s="15"/>
    </row>
    <row r="9672">
      <c r="A9672" s="170" t="s">
        <v>1016</v>
      </c>
      <c r="B9672" s="282" t="s">
        <v>18786</v>
      </c>
      <c r="C9672" s="91" t="s">
        <v>3792</v>
      </c>
      <c r="D9672" s="91" t="s">
        <v>32515</v>
      </c>
      <c r="E9672" s="91"/>
      <c r="F9672" s="91" t="s">
        <v>32704</v>
      </c>
      <c r="G9672" s="15"/>
    </row>
    <row r="9673">
      <c r="A9673" s="170" t="s">
        <v>1016</v>
      </c>
      <c r="B9673" s="282" t="s">
        <v>18786</v>
      </c>
      <c r="C9673" s="91" t="s">
        <v>3792</v>
      </c>
      <c r="D9673" s="91" t="s">
        <v>18787</v>
      </c>
      <c r="E9673" s="91"/>
      <c r="F9673" s="155" t="s">
        <v>16052</v>
      </c>
      <c r="G9673" s="15"/>
    </row>
    <row r="9674">
      <c r="A9674" s="170" t="s">
        <v>1016</v>
      </c>
      <c r="B9674" s="282" t="s">
        <v>1782</v>
      </c>
      <c r="C9674" s="91" t="s">
        <v>8266</v>
      </c>
      <c r="D9674" s="91" t="s">
        <v>4162</v>
      </c>
      <c r="E9674" s="91"/>
      <c r="F9674" s="91" t="s">
        <v>32720</v>
      </c>
      <c r="G9674" s="15"/>
    </row>
    <row r="9675">
      <c r="A9675" s="170" t="s">
        <v>1016</v>
      </c>
      <c r="B9675" s="282" t="s">
        <v>1782</v>
      </c>
      <c r="C9675" s="91" t="s">
        <v>1024</v>
      </c>
      <c r="D9675" s="91" t="s">
        <v>1850</v>
      </c>
      <c r="E9675" s="91"/>
      <c r="F9675" s="91" t="s">
        <v>32721</v>
      </c>
      <c r="G9675" s="15"/>
    </row>
    <row r="9676">
      <c r="A9676" s="170" t="s">
        <v>1016</v>
      </c>
      <c r="B9676" s="282" t="s">
        <v>2924</v>
      </c>
      <c r="C9676" s="91" t="s">
        <v>21732</v>
      </c>
      <c r="D9676" s="91" t="s">
        <v>32474</v>
      </c>
      <c r="E9676" s="91"/>
      <c r="F9676" s="91" t="s">
        <v>32722</v>
      </c>
      <c r="G9676" s="15"/>
    </row>
    <row r="9677">
      <c r="A9677" s="170" t="s">
        <v>1016</v>
      </c>
      <c r="B9677" s="282" t="s">
        <v>2924</v>
      </c>
      <c r="C9677" s="91" t="s">
        <v>6104</v>
      </c>
      <c r="D9677" s="91" t="s">
        <v>32432</v>
      </c>
      <c r="E9677" s="91"/>
      <c r="F9677" s="91" t="s">
        <v>32704</v>
      </c>
      <c r="G9677" s="15"/>
    </row>
    <row r="9678">
      <c r="A9678" s="170" t="s">
        <v>1016</v>
      </c>
      <c r="B9678" s="282" t="s">
        <v>2924</v>
      </c>
      <c r="C9678" s="91" t="s">
        <v>3850</v>
      </c>
      <c r="D9678" s="91" t="s">
        <v>32723</v>
      </c>
      <c r="E9678" s="91"/>
      <c r="F9678" s="91" t="s">
        <v>32724</v>
      </c>
      <c r="G9678" s="15"/>
    </row>
    <row r="9679">
      <c r="A9679" s="170" t="s">
        <v>1016</v>
      </c>
      <c r="B9679" s="282" t="s">
        <v>2924</v>
      </c>
      <c r="C9679" s="91" t="s">
        <v>3850</v>
      </c>
      <c r="D9679" s="91" t="s">
        <v>3762</v>
      </c>
      <c r="E9679" s="91"/>
      <c r="F9679" s="91" t="s">
        <v>32724</v>
      </c>
      <c r="G9679" s="15"/>
    </row>
    <row r="9680">
      <c r="A9680" s="170" t="s">
        <v>1016</v>
      </c>
      <c r="B9680" s="282" t="s">
        <v>2924</v>
      </c>
      <c r="C9680" s="91" t="s">
        <v>3850</v>
      </c>
      <c r="D9680" s="91" t="s">
        <v>32526</v>
      </c>
      <c r="E9680" s="91"/>
      <c r="F9680" s="91" t="s">
        <v>32725</v>
      </c>
      <c r="G9680" s="15"/>
    </row>
    <row r="9681">
      <c r="A9681" s="170" t="s">
        <v>1016</v>
      </c>
      <c r="B9681" s="282" t="s">
        <v>2924</v>
      </c>
      <c r="C9681" s="91" t="s">
        <v>3850</v>
      </c>
      <c r="D9681" s="91" t="s">
        <v>32726</v>
      </c>
      <c r="E9681" s="91"/>
      <c r="F9681" s="91" t="s">
        <v>32700</v>
      </c>
      <c r="G9681" s="15"/>
    </row>
    <row r="9682">
      <c r="A9682" s="170" t="s">
        <v>1016</v>
      </c>
      <c r="B9682" s="282" t="s">
        <v>2924</v>
      </c>
      <c r="C9682" s="91" t="s">
        <v>3850</v>
      </c>
      <c r="D9682" s="91" t="s">
        <v>32440</v>
      </c>
      <c r="E9682" s="91"/>
      <c r="F9682" s="91" t="s">
        <v>32727</v>
      </c>
      <c r="G9682" s="15"/>
    </row>
    <row r="9683">
      <c r="A9683" s="170" t="s">
        <v>1016</v>
      </c>
      <c r="B9683" s="282" t="s">
        <v>2924</v>
      </c>
      <c r="C9683" s="91" t="s">
        <v>8182</v>
      </c>
      <c r="D9683" s="91" t="s">
        <v>32477</v>
      </c>
      <c r="E9683" s="91"/>
      <c r="F9683" s="155" t="s">
        <v>16052</v>
      </c>
      <c r="G9683" s="15"/>
    </row>
    <row r="9684">
      <c r="A9684" s="170" t="s">
        <v>1016</v>
      </c>
      <c r="B9684" s="282" t="s">
        <v>32577</v>
      </c>
      <c r="C9684" s="91" t="s">
        <v>6104</v>
      </c>
      <c r="D9684" s="91" t="s">
        <v>32728</v>
      </c>
      <c r="E9684" s="91" t="s">
        <v>32729</v>
      </c>
      <c r="F9684" s="91" t="s">
        <v>32704</v>
      </c>
      <c r="G9684" s="15"/>
    </row>
    <row r="9685">
      <c r="A9685" s="170" t="s">
        <v>1016</v>
      </c>
      <c r="B9685" s="282" t="s">
        <v>32577</v>
      </c>
      <c r="C9685" s="91" t="s">
        <v>3850</v>
      </c>
      <c r="D9685" s="91" t="s">
        <v>32730</v>
      </c>
      <c r="E9685" s="91" t="s">
        <v>4182</v>
      </c>
      <c r="F9685" s="91" t="s">
        <v>32731</v>
      </c>
      <c r="G9685" s="15"/>
    </row>
    <row r="9686">
      <c r="A9686" s="170" t="s">
        <v>1016</v>
      </c>
      <c r="B9686" s="282" t="s">
        <v>32577</v>
      </c>
      <c r="C9686" s="91" t="s">
        <v>3850</v>
      </c>
      <c r="D9686" s="250" t="s">
        <v>32732</v>
      </c>
      <c r="E9686" s="91"/>
      <c r="F9686" s="91" t="s">
        <v>32713</v>
      </c>
      <c r="G9686" s="15"/>
    </row>
    <row r="9687">
      <c r="A9687" s="170" t="s">
        <v>1016</v>
      </c>
      <c r="B9687" s="282" t="s">
        <v>32577</v>
      </c>
      <c r="C9687" s="91" t="s">
        <v>3850</v>
      </c>
      <c r="D9687" s="250" t="s">
        <v>32733</v>
      </c>
      <c r="E9687" s="91"/>
      <c r="F9687" s="91" t="s">
        <v>32713</v>
      </c>
      <c r="G9687" s="15"/>
    </row>
    <row r="9688">
      <c r="A9688" s="170" t="s">
        <v>1016</v>
      </c>
      <c r="B9688" s="282" t="s">
        <v>32577</v>
      </c>
      <c r="C9688" s="91" t="s">
        <v>8182</v>
      </c>
      <c r="D9688" s="250" t="s">
        <v>32734</v>
      </c>
      <c r="E9688" s="91"/>
      <c r="F9688" s="91" t="s">
        <v>32690</v>
      </c>
      <c r="G9688" s="15"/>
    </row>
    <row r="9689">
      <c r="A9689" s="170" t="s">
        <v>1016</v>
      </c>
      <c r="B9689" s="282" t="s">
        <v>32577</v>
      </c>
      <c r="C9689" s="91" t="s">
        <v>17035</v>
      </c>
      <c r="D9689" s="250" t="s">
        <v>32735</v>
      </c>
      <c r="E9689" s="91"/>
      <c r="F9689" s="91" t="s">
        <v>32697</v>
      </c>
      <c r="G9689" s="15"/>
    </row>
    <row r="9690">
      <c r="A9690" s="170" t="s">
        <v>1016</v>
      </c>
      <c r="B9690" s="282" t="s">
        <v>32231</v>
      </c>
      <c r="C9690" s="91" t="s">
        <v>32736</v>
      </c>
      <c r="D9690" s="250" t="s">
        <v>1407</v>
      </c>
      <c r="E9690" s="91"/>
      <c r="F9690" s="716" t="s">
        <v>32696</v>
      </c>
      <c r="G9690" s="15"/>
    </row>
    <row r="9691">
      <c r="A9691" s="170" t="s">
        <v>1016</v>
      </c>
      <c r="B9691" s="282" t="s">
        <v>32231</v>
      </c>
      <c r="C9691" s="91" t="s">
        <v>32232</v>
      </c>
      <c r="D9691" s="250" t="s">
        <v>1407</v>
      </c>
      <c r="E9691" s="91"/>
      <c r="F9691" s="155" t="s">
        <v>16052</v>
      </c>
      <c r="G9691" s="15"/>
    </row>
    <row r="9692">
      <c r="A9692" s="170" t="s">
        <v>1016</v>
      </c>
      <c r="B9692" s="282" t="s">
        <v>32231</v>
      </c>
      <c r="C9692" s="91" t="s">
        <v>32283</v>
      </c>
      <c r="D9692" s="250" t="s">
        <v>1407</v>
      </c>
      <c r="E9692" s="91"/>
      <c r="F9692" s="91" t="s">
        <v>32737</v>
      </c>
      <c r="G9692" s="15"/>
    </row>
    <row r="9693">
      <c r="A9693" s="170" t="s">
        <v>1016</v>
      </c>
      <c r="B9693" s="282" t="s">
        <v>32231</v>
      </c>
      <c r="C9693" s="91" t="s">
        <v>32235</v>
      </c>
      <c r="D9693" s="250" t="s">
        <v>1407</v>
      </c>
      <c r="E9693" s="91"/>
      <c r="F9693" s="155" t="s">
        <v>16052</v>
      </c>
      <c r="G9693" s="15"/>
    </row>
    <row r="9694">
      <c r="A9694" s="170" t="s">
        <v>1016</v>
      </c>
      <c r="B9694" s="282" t="s">
        <v>32738</v>
      </c>
      <c r="C9694" s="91" t="s">
        <v>32739</v>
      </c>
      <c r="D9694" s="250" t="s">
        <v>32740</v>
      </c>
      <c r="E9694" s="91"/>
      <c r="F9694" s="155" t="s">
        <v>16052</v>
      </c>
      <c r="G9694" s="15"/>
    </row>
    <row r="9695">
      <c r="A9695" s="170" t="s">
        <v>1016</v>
      </c>
      <c r="B9695" s="282" t="s">
        <v>32738</v>
      </c>
      <c r="C9695" s="91" t="s">
        <v>8182</v>
      </c>
      <c r="D9695" s="250" t="s">
        <v>32741</v>
      </c>
      <c r="E9695" s="91"/>
      <c r="F9695" s="91" t="s">
        <v>32742</v>
      </c>
      <c r="G9695" s="15"/>
    </row>
    <row r="9696">
      <c r="A9696" s="170" t="s">
        <v>1016</v>
      </c>
      <c r="B9696" s="282" t="s">
        <v>32738</v>
      </c>
      <c r="C9696" s="91" t="s">
        <v>8182</v>
      </c>
      <c r="D9696" s="250" t="s">
        <v>32743</v>
      </c>
      <c r="E9696" s="91"/>
      <c r="F9696" s="91" t="s">
        <v>32690</v>
      </c>
      <c r="G9696" s="15"/>
    </row>
    <row r="9697">
      <c r="A9697" s="170" t="s">
        <v>1016</v>
      </c>
      <c r="B9697" s="282" t="s">
        <v>32738</v>
      </c>
      <c r="C9697" s="91" t="s">
        <v>8182</v>
      </c>
      <c r="D9697" s="250" t="s">
        <v>32744</v>
      </c>
      <c r="E9697" s="91"/>
      <c r="F9697" s="91" t="s">
        <v>32690</v>
      </c>
      <c r="G9697" s="15"/>
    </row>
    <row r="9698">
      <c r="A9698" s="170" t="s">
        <v>3001</v>
      </c>
      <c r="B9698" s="282" t="s">
        <v>3002</v>
      </c>
      <c r="C9698" s="91" t="s">
        <v>3003</v>
      </c>
      <c r="D9698" s="250" t="s">
        <v>3006</v>
      </c>
      <c r="E9698" s="91"/>
      <c r="F9698" s="91" t="s">
        <v>32745</v>
      </c>
      <c r="G9698" s="15"/>
    </row>
    <row r="9699">
      <c r="A9699" s="170" t="s">
        <v>3001</v>
      </c>
      <c r="B9699" s="282" t="s">
        <v>3002</v>
      </c>
      <c r="C9699" s="91" t="s">
        <v>3003</v>
      </c>
      <c r="D9699" s="250" t="s">
        <v>21317</v>
      </c>
      <c r="E9699" s="91"/>
      <c r="F9699" s="155" t="s">
        <v>16052</v>
      </c>
      <c r="G9699" s="15"/>
    </row>
    <row r="9700">
      <c r="A9700" s="67" t="s">
        <v>366</v>
      </c>
    </row>
    <row r="9701">
      <c r="A9701" s="170" t="s">
        <v>368</v>
      </c>
      <c r="B9701" s="282" t="s">
        <v>368</v>
      </c>
      <c r="C9701" s="91"/>
      <c r="D9701" s="250"/>
      <c r="E9701" s="91" t="s">
        <v>32746</v>
      </c>
      <c r="F9701" s="91" t="s">
        <v>32722</v>
      </c>
      <c r="G9701" s="15"/>
    </row>
    <row r="9702">
      <c r="A9702" s="17"/>
    </row>
    <row r="9703">
      <c r="A9703" s="15"/>
    </row>
    <row r="9706">
      <c r="A9706" s="17"/>
    </row>
    <row r="9707">
      <c r="A9707" s="31" t="s">
        <v>19858</v>
      </c>
    </row>
    <row r="9708">
      <c r="A9708" s="17"/>
    </row>
    <row r="9709">
      <c r="A9709" s="1" t="s">
        <v>32747</v>
      </c>
    </row>
    <row r="9710">
      <c r="A9710" s="9" t="s">
        <v>5679</v>
      </c>
      <c r="B9710" s="18" t="s">
        <v>11719</v>
      </c>
      <c r="C9710" s="91" t="s">
        <v>7706</v>
      </c>
      <c r="D9710" s="91" t="s">
        <v>25965</v>
      </c>
      <c r="E9710" s="91"/>
      <c r="F9710" s="91" t="s">
        <v>32748</v>
      </c>
      <c r="G9710" s="91"/>
    </row>
    <row r="9711">
      <c r="A9711" s="1" t="s">
        <v>32749</v>
      </c>
    </row>
    <row r="9712">
      <c r="A9712" s="9" t="s">
        <v>14492</v>
      </c>
      <c r="B9712" s="18" t="s">
        <v>14493</v>
      </c>
      <c r="C9712" s="91"/>
      <c r="D9712" s="91" t="s">
        <v>13380</v>
      </c>
      <c r="E9712" s="91"/>
      <c r="F9712" s="91" t="s">
        <v>32750</v>
      </c>
      <c r="G9712" s="91"/>
    </row>
    <row r="9713">
      <c r="A9713" s="9" t="s">
        <v>3600</v>
      </c>
      <c r="B9713" s="18" t="s">
        <v>3603</v>
      </c>
      <c r="C9713" s="91" t="s">
        <v>32751</v>
      </c>
      <c r="D9713" s="91" t="s">
        <v>32752</v>
      </c>
      <c r="E9713" s="91"/>
      <c r="F9713" s="91" t="s">
        <v>32753</v>
      </c>
      <c r="G9713" s="91"/>
    </row>
    <row r="9714">
      <c r="A9714" s="9" t="s">
        <v>3600</v>
      </c>
      <c r="B9714" s="18" t="s">
        <v>3603</v>
      </c>
      <c r="C9714" s="91" t="s">
        <v>32751</v>
      </c>
      <c r="D9714" s="91" t="s">
        <v>32754</v>
      </c>
      <c r="E9714" s="91" t="s">
        <v>32755</v>
      </c>
      <c r="F9714" s="91" t="s">
        <v>32753</v>
      </c>
      <c r="G9714" s="91"/>
    </row>
    <row r="9715">
      <c r="A9715" s="9" t="s">
        <v>3600</v>
      </c>
      <c r="B9715" s="18" t="s">
        <v>3603</v>
      </c>
      <c r="C9715" s="91" t="s">
        <v>32756</v>
      </c>
      <c r="D9715" s="91" t="s">
        <v>32757</v>
      </c>
      <c r="E9715" s="91"/>
      <c r="F9715" s="91" t="s">
        <v>32758</v>
      </c>
      <c r="G9715" s="91"/>
    </row>
    <row r="9716">
      <c r="A9716" s="9" t="s">
        <v>3600</v>
      </c>
      <c r="B9716" s="18" t="s">
        <v>3603</v>
      </c>
      <c r="C9716" s="91" t="s">
        <v>32759</v>
      </c>
      <c r="D9716" s="91" t="s">
        <v>32760</v>
      </c>
      <c r="E9716" s="91"/>
      <c r="F9716" s="91" t="s">
        <v>32758</v>
      </c>
      <c r="G9716" s="91"/>
    </row>
    <row r="9717">
      <c r="A9717" s="9" t="s">
        <v>3600</v>
      </c>
      <c r="B9717" s="18" t="s">
        <v>3603</v>
      </c>
      <c r="C9717" s="91" t="s">
        <v>32759</v>
      </c>
      <c r="D9717" s="91" t="s">
        <v>32761</v>
      </c>
      <c r="E9717" s="91"/>
      <c r="F9717" s="91" t="s">
        <v>32758</v>
      </c>
      <c r="G9717" s="91"/>
    </row>
    <row r="9718">
      <c r="A9718" s="9" t="s">
        <v>3600</v>
      </c>
      <c r="B9718" s="18" t="s">
        <v>3603</v>
      </c>
      <c r="C9718" s="91" t="s">
        <v>32759</v>
      </c>
      <c r="D9718" s="91" t="s">
        <v>32762</v>
      </c>
      <c r="E9718" s="91"/>
      <c r="F9718" s="91" t="s">
        <v>32758</v>
      </c>
      <c r="G9718" s="91"/>
    </row>
    <row r="9719">
      <c r="A9719" s="9" t="s">
        <v>3600</v>
      </c>
      <c r="B9719" s="18" t="s">
        <v>3603</v>
      </c>
      <c r="C9719" s="91" t="s">
        <v>32759</v>
      </c>
      <c r="D9719" s="91" t="s">
        <v>32763</v>
      </c>
      <c r="E9719" s="91"/>
      <c r="F9719" s="91" t="s">
        <v>32758</v>
      </c>
      <c r="G9719" s="91"/>
    </row>
    <row r="9720">
      <c r="A9720" s="9" t="s">
        <v>3600</v>
      </c>
      <c r="B9720" s="18" t="s">
        <v>3603</v>
      </c>
      <c r="C9720" s="91" t="s">
        <v>32764</v>
      </c>
      <c r="D9720" s="91" t="s">
        <v>32765</v>
      </c>
      <c r="E9720" s="91" t="s">
        <v>32766</v>
      </c>
      <c r="F9720" s="91" t="s">
        <v>32767</v>
      </c>
      <c r="G9720" s="91"/>
    </row>
    <row r="9721">
      <c r="A9721" s="9" t="s">
        <v>3600</v>
      </c>
      <c r="B9721" s="18" t="s">
        <v>3603</v>
      </c>
      <c r="C9721" s="91" t="s">
        <v>32768</v>
      </c>
      <c r="D9721" s="91" t="s">
        <v>32769</v>
      </c>
      <c r="E9721" s="91"/>
      <c r="F9721" s="91" t="s">
        <v>32770</v>
      </c>
      <c r="G9721" s="91"/>
    </row>
    <row r="9722">
      <c r="A9722" s="9" t="s">
        <v>3600</v>
      </c>
      <c r="B9722" s="18" t="s">
        <v>32771</v>
      </c>
      <c r="C9722" s="91" t="s">
        <v>32772</v>
      </c>
      <c r="D9722" s="91" t="s">
        <v>32773</v>
      </c>
      <c r="E9722" s="91"/>
      <c r="F9722" s="91" t="s">
        <v>32758</v>
      </c>
      <c r="G9722" s="91"/>
    </row>
    <row r="9723">
      <c r="A9723" s="9" t="s">
        <v>3600</v>
      </c>
      <c r="B9723" s="18" t="s">
        <v>21637</v>
      </c>
      <c r="C9723" s="91" t="s">
        <v>32774</v>
      </c>
      <c r="D9723" s="91" t="s">
        <v>32775</v>
      </c>
      <c r="E9723" s="91"/>
      <c r="F9723" s="91" t="s">
        <v>32758</v>
      </c>
      <c r="G9723" s="91"/>
    </row>
    <row r="9724">
      <c r="A9724" s="13" t="s">
        <v>32776</v>
      </c>
      <c r="B9724" s="31" t="s">
        <v>32777</v>
      </c>
      <c r="C9724" s="91" t="s">
        <v>32778</v>
      </c>
      <c r="D9724" s="91" t="s">
        <v>5661</v>
      </c>
      <c r="E9724" s="91"/>
      <c r="F9724" s="43" t="s">
        <v>32779</v>
      </c>
      <c r="G9724" s="43"/>
    </row>
    <row r="9725">
      <c r="A9725" s="9" t="s">
        <v>4808</v>
      </c>
      <c r="B9725" s="18" t="s">
        <v>32780</v>
      </c>
      <c r="C9725" s="91" t="s">
        <v>32781</v>
      </c>
      <c r="D9725" s="91" t="s">
        <v>32782</v>
      </c>
      <c r="E9725" s="91"/>
      <c r="F9725" s="91" t="s">
        <v>32758</v>
      </c>
      <c r="G9725" s="91"/>
    </row>
    <row r="9726">
      <c r="A9726" s="9" t="s">
        <v>4808</v>
      </c>
      <c r="B9726" s="18" t="s">
        <v>32780</v>
      </c>
      <c r="C9726" s="91" t="s">
        <v>32781</v>
      </c>
      <c r="D9726" s="91" t="s">
        <v>32783</v>
      </c>
      <c r="E9726" s="91" t="s">
        <v>32784</v>
      </c>
      <c r="F9726" s="91" t="s">
        <v>32758</v>
      </c>
      <c r="G9726" s="91"/>
    </row>
    <row r="9727">
      <c r="A9727" s="9" t="s">
        <v>4808</v>
      </c>
      <c r="B9727" s="18" t="s">
        <v>32780</v>
      </c>
      <c r="C9727" s="91" t="s">
        <v>32781</v>
      </c>
      <c r="D9727" s="91" t="s">
        <v>32785</v>
      </c>
      <c r="E9727" s="91"/>
      <c r="F9727" s="91" t="s">
        <v>32758</v>
      </c>
      <c r="G9727" s="91"/>
    </row>
    <row r="9728">
      <c r="A9728" s="9" t="s">
        <v>4808</v>
      </c>
      <c r="B9728" s="18" t="s">
        <v>32780</v>
      </c>
      <c r="C9728" s="91"/>
      <c r="D9728" s="91"/>
      <c r="E9728" s="91"/>
      <c r="F9728" s="91" t="s">
        <v>32770</v>
      </c>
      <c r="G9728" s="91"/>
    </row>
    <row r="9729">
      <c r="A9729" s="9" t="s">
        <v>24297</v>
      </c>
      <c r="B9729" s="18" t="s">
        <v>32786</v>
      </c>
      <c r="C9729" s="91" t="s">
        <v>32787</v>
      </c>
      <c r="D9729" s="91" t="s">
        <v>32788</v>
      </c>
      <c r="E9729" s="91" t="s">
        <v>11705</v>
      </c>
      <c r="F9729" s="91" t="s">
        <v>32789</v>
      </c>
      <c r="G9729" s="91"/>
    </row>
    <row r="9730">
      <c r="A9730" s="1" t="s">
        <v>32790</v>
      </c>
    </row>
    <row r="9731">
      <c r="A9731" s="9" t="s">
        <v>4788</v>
      </c>
      <c r="B9731" s="18" t="s">
        <v>32791</v>
      </c>
      <c r="C9731" s="91" t="s">
        <v>32792</v>
      </c>
      <c r="D9731" s="91" t="s">
        <v>32793</v>
      </c>
      <c r="E9731" s="91" t="s">
        <v>32794</v>
      </c>
      <c r="F9731" s="91" t="s">
        <v>32795</v>
      </c>
      <c r="G9731" s="91"/>
    </row>
    <row r="9732">
      <c r="A9732" s="9" t="s">
        <v>4788</v>
      </c>
      <c r="B9732" s="18" t="s">
        <v>7260</v>
      </c>
      <c r="C9732" s="91" t="s">
        <v>10193</v>
      </c>
      <c r="D9732" s="91" t="s">
        <v>32796</v>
      </c>
      <c r="E9732" s="91"/>
      <c r="F9732" s="91" t="s">
        <v>32797</v>
      </c>
      <c r="G9732" s="91"/>
    </row>
    <row r="9733">
      <c r="A9733" s="9" t="s">
        <v>4788</v>
      </c>
      <c r="B9733" s="18" t="s">
        <v>7260</v>
      </c>
      <c r="C9733" s="91" t="s">
        <v>10193</v>
      </c>
      <c r="D9733" s="91" t="s">
        <v>32798</v>
      </c>
      <c r="E9733" s="91" t="s">
        <v>32799</v>
      </c>
      <c r="F9733" s="91" t="s">
        <v>32797</v>
      </c>
      <c r="G9733" s="91"/>
    </row>
    <row r="9734">
      <c r="A9734" s="9" t="s">
        <v>3600</v>
      </c>
      <c r="B9734" s="18" t="s">
        <v>3603</v>
      </c>
      <c r="C9734" s="91" t="s">
        <v>32768</v>
      </c>
      <c r="D9734" s="91" t="s">
        <v>32800</v>
      </c>
      <c r="E9734" s="91"/>
      <c r="F9734" s="91" t="s">
        <v>32801</v>
      </c>
      <c r="G9734" s="91"/>
    </row>
    <row r="9735">
      <c r="A9735" s="9" t="s">
        <v>388</v>
      </c>
      <c r="B9735" s="18" t="s">
        <v>1006</v>
      </c>
      <c r="C9735" s="91" t="s">
        <v>3726</v>
      </c>
      <c r="D9735" s="91" t="s">
        <v>368</v>
      </c>
      <c r="E9735" s="91" t="s">
        <v>12515</v>
      </c>
      <c r="F9735" s="91" t="s">
        <v>32802</v>
      </c>
      <c r="G9735" s="91"/>
    </row>
    <row r="9736">
      <c r="A9736" s="9" t="s">
        <v>14219</v>
      </c>
      <c r="B9736" s="18" t="s">
        <v>14220</v>
      </c>
      <c r="C9736" s="91" t="s">
        <v>14221</v>
      </c>
      <c r="D9736" s="91" t="s">
        <v>14224</v>
      </c>
      <c r="E9736" s="91"/>
      <c r="F9736" s="91" t="s">
        <v>32803</v>
      </c>
      <c r="G9736" s="91"/>
    </row>
    <row r="9737">
      <c r="A9737" s="9" t="s">
        <v>14219</v>
      </c>
      <c r="B9737" s="18" t="s">
        <v>14220</v>
      </c>
      <c r="C9737" s="91" t="s">
        <v>14221</v>
      </c>
      <c r="D9737" s="91" t="s">
        <v>14226</v>
      </c>
      <c r="E9737" s="91"/>
      <c r="F9737" s="91" t="s">
        <v>32801</v>
      </c>
      <c r="G9737" s="91"/>
    </row>
    <row r="9738">
      <c r="A9738" s="17"/>
    </row>
    <row r="9739">
      <c r="A9739" s="15"/>
    </row>
    <row r="9742">
      <c r="A9742" s="17"/>
    </row>
    <row r="9743">
      <c r="A9743" s="31" t="s">
        <v>19861</v>
      </c>
    </row>
    <row r="9744">
      <c r="A9744" s="17"/>
    </row>
    <row r="9745">
      <c r="A9745" s="352" t="s">
        <v>32804</v>
      </c>
    </row>
    <row r="9746">
      <c r="A9746" s="13" t="s">
        <v>230</v>
      </c>
      <c r="B9746" s="189" t="s">
        <v>12701</v>
      </c>
      <c r="C9746" s="84" t="s">
        <v>4551</v>
      </c>
      <c r="D9746" s="13" t="s">
        <v>12743</v>
      </c>
      <c r="E9746" s="84"/>
      <c r="F9746" s="84" t="s">
        <v>32805</v>
      </c>
      <c r="G9746" s="84"/>
    </row>
    <row r="9747">
      <c r="A9747" s="1" t="s">
        <v>32806</v>
      </c>
    </row>
    <row r="9748">
      <c r="A9748" s="9" t="s">
        <v>32807</v>
      </c>
      <c r="B9748" s="18" t="s">
        <v>32808</v>
      </c>
      <c r="C9748" s="10"/>
      <c r="D9748" s="10"/>
      <c r="E9748" s="10"/>
      <c r="F9748" s="10" t="s">
        <v>32809</v>
      </c>
      <c r="G9748" s="10"/>
    </row>
    <row r="9749">
      <c r="A9749" s="9" t="s">
        <v>248</v>
      </c>
      <c r="B9749" s="18" t="s">
        <v>4496</v>
      </c>
      <c r="C9749" s="10" t="s">
        <v>4497</v>
      </c>
      <c r="D9749" s="10" t="s">
        <v>32810</v>
      </c>
      <c r="E9749" s="10" t="s">
        <v>32811</v>
      </c>
      <c r="F9749" s="10" t="s">
        <v>32812</v>
      </c>
      <c r="G9749" s="10"/>
    </row>
    <row r="9750">
      <c r="A9750" s="9" t="s">
        <v>248</v>
      </c>
      <c r="B9750" s="18" t="s">
        <v>4496</v>
      </c>
      <c r="C9750" s="10" t="s">
        <v>4497</v>
      </c>
      <c r="D9750" s="10" t="s">
        <v>21923</v>
      </c>
      <c r="E9750" s="10" t="s">
        <v>32813</v>
      </c>
      <c r="F9750" s="10" t="s">
        <v>32814</v>
      </c>
      <c r="G9750" s="10"/>
    </row>
    <row r="9751">
      <c r="A9751" s="9" t="s">
        <v>248</v>
      </c>
      <c r="B9751" s="18" t="s">
        <v>4496</v>
      </c>
      <c r="C9751" s="10" t="s">
        <v>4497</v>
      </c>
      <c r="D9751" s="10" t="s">
        <v>20149</v>
      </c>
      <c r="E9751" s="10" t="s">
        <v>32815</v>
      </c>
      <c r="F9751" s="10"/>
      <c r="G9751" s="10"/>
    </row>
    <row r="9752">
      <c r="A9752" s="9" t="s">
        <v>248</v>
      </c>
      <c r="B9752" s="18" t="s">
        <v>4496</v>
      </c>
      <c r="C9752" s="10" t="s">
        <v>4497</v>
      </c>
      <c r="D9752" s="10" t="s">
        <v>15308</v>
      </c>
      <c r="E9752" s="10" t="s">
        <v>32816</v>
      </c>
      <c r="F9752" s="10" t="s">
        <v>32809</v>
      </c>
      <c r="G9752" s="10"/>
    </row>
    <row r="9753">
      <c r="A9753" s="9" t="s">
        <v>248</v>
      </c>
      <c r="B9753" s="18" t="s">
        <v>4496</v>
      </c>
      <c r="C9753" s="10" t="s">
        <v>4497</v>
      </c>
      <c r="D9753" s="10" t="s">
        <v>18436</v>
      </c>
      <c r="E9753" s="10" t="s">
        <v>32817</v>
      </c>
      <c r="F9753" s="10" t="s">
        <v>32818</v>
      </c>
      <c r="G9753" s="10"/>
    </row>
    <row r="9754">
      <c r="A9754" s="9" t="s">
        <v>248</v>
      </c>
      <c r="B9754" s="18" t="s">
        <v>4496</v>
      </c>
      <c r="C9754" s="10" t="s">
        <v>4497</v>
      </c>
      <c r="D9754" s="10" t="s">
        <v>32819</v>
      </c>
      <c r="E9754" s="10" t="s">
        <v>32820</v>
      </c>
      <c r="F9754" s="10"/>
      <c r="G9754" s="10"/>
    </row>
    <row r="9755">
      <c r="A9755" s="9" t="s">
        <v>248</v>
      </c>
      <c r="B9755" s="18" t="s">
        <v>4496</v>
      </c>
      <c r="C9755" s="10" t="s">
        <v>4504</v>
      </c>
      <c r="D9755" s="10" t="s">
        <v>13080</v>
      </c>
      <c r="E9755" s="10" t="s">
        <v>32821</v>
      </c>
      <c r="F9755" s="10" t="s">
        <v>32818</v>
      </c>
      <c r="G9755" s="10"/>
    </row>
    <row r="9756">
      <c r="A9756" s="9" t="s">
        <v>248</v>
      </c>
      <c r="B9756" s="18" t="s">
        <v>4496</v>
      </c>
      <c r="C9756" s="10" t="s">
        <v>4504</v>
      </c>
      <c r="D9756" s="10" t="s">
        <v>13604</v>
      </c>
      <c r="E9756" s="10" t="s">
        <v>32822</v>
      </c>
      <c r="F9756" s="396" t="s">
        <v>152</v>
      </c>
      <c r="G9756" s="10"/>
    </row>
    <row r="9757">
      <c r="A9757" s="9" t="s">
        <v>248</v>
      </c>
      <c r="B9757" s="18" t="s">
        <v>4496</v>
      </c>
      <c r="C9757" s="10" t="s">
        <v>4504</v>
      </c>
      <c r="D9757" s="10" t="s">
        <v>20429</v>
      </c>
      <c r="E9757" s="10" t="s">
        <v>32823</v>
      </c>
      <c r="F9757" s="10"/>
      <c r="G9757" s="10"/>
    </row>
    <row r="9758">
      <c r="A9758" s="9" t="s">
        <v>248</v>
      </c>
      <c r="B9758" s="18" t="s">
        <v>4496</v>
      </c>
      <c r="C9758" s="10" t="s">
        <v>4504</v>
      </c>
      <c r="D9758" s="10" t="s">
        <v>32824</v>
      </c>
      <c r="E9758" s="10" t="s">
        <v>32825</v>
      </c>
      <c r="F9758" s="10"/>
      <c r="G9758" s="10"/>
    </row>
    <row r="9759">
      <c r="A9759" s="9" t="s">
        <v>248</v>
      </c>
      <c r="B9759" s="18" t="s">
        <v>4496</v>
      </c>
      <c r="C9759" s="10" t="s">
        <v>4509</v>
      </c>
      <c r="D9759" s="10" t="s">
        <v>21672</v>
      </c>
      <c r="E9759" s="10" t="s">
        <v>32826</v>
      </c>
      <c r="F9759" s="10" t="s">
        <v>32827</v>
      </c>
      <c r="G9759" s="10"/>
    </row>
    <row r="9760">
      <c r="A9760" s="9" t="s">
        <v>248</v>
      </c>
      <c r="B9760" s="18" t="s">
        <v>4496</v>
      </c>
      <c r="C9760" s="9" t="s">
        <v>28104</v>
      </c>
      <c r="D9760" s="9" t="s">
        <v>14480</v>
      </c>
      <c r="E9760" s="10"/>
      <c r="F9760" s="396" t="s">
        <v>152</v>
      </c>
      <c r="G9760" s="10"/>
    </row>
    <row r="9761">
      <c r="A9761" s="9" t="s">
        <v>248</v>
      </c>
      <c r="B9761" s="18" t="s">
        <v>4496</v>
      </c>
      <c r="C9761" s="9" t="s">
        <v>21864</v>
      </c>
      <c r="D9761" s="9" t="s">
        <v>9058</v>
      </c>
      <c r="E9761" s="10" t="s">
        <v>32828</v>
      </c>
      <c r="F9761" s="10" t="s">
        <v>32829</v>
      </c>
      <c r="G9761" s="10"/>
    </row>
    <row r="9762">
      <c r="A9762" s="9" t="s">
        <v>248</v>
      </c>
      <c r="B9762" s="18" t="s">
        <v>9856</v>
      </c>
      <c r="C9762" s="10" t="s">
        <v>4581</v>
      </c>
      <c r="D9762" s="10" t="s">
        <v>32830</v>
      </c>
      <c r="E9762" s="10" t="s">
        <v>32831</v>
      </c>
      <c r="F9762" s="10"/>
      <c r="G9762" s="10"/>
    </row>
    <row r="9763">
      <c r="A9763" s="9" t="s">
        <v>248</v>
      </c>
      <c r="B9763" s="18" t="s">
        <v>9856</v>
      </c>
      <c r="C9763" s="10" t="s">
        <v>4581</v>
      </c>
      <c r="D9763" s="10" t="s">
        <v>32832</v>
      </c>
      <c r="E9763" s="10" t="s">
        <v>32833</v>
      </c>
      <c r="F9763" s="10"/>
      <c r="G9763" s="10"/>
    </row>
    <row r="9764">
      <c r="A9764" s="9" t="s">
        <v>248</v>
      </c>
      <c r="B9764" s="18" t="s">
        <v>9856</v>
      </c>
      <c r="C9764" s="10" t="s">
        <v>4581</v>
      </c>
      <c r="D9764" s="10" t="s">
        <v>32834</v>
      </c>
      <c r="E9764" s="10" t="s">
        <v>32835</v>
      </c>
      <c r="F9764" s="10"/>
      <c r="G9764" s="10"/>
    </row>
    <row r="9765">
      <c r="A9765" s="9" t="s">
        <v>248</v>
      </c>
      <c r="B9765" s="18" t="s">
        <v>9856</v>
      </c>
      <c r="C9765" s="10" t="s">
        <v>4581</v>
      </c>
      <c r="D9765" s="10" t="s">
        <v>32836</v>
      </c>
      <c r="E9765" s="10" t="s">
        <v>32837</v>
      </c>
      <c r="F9765" s="10"/>
      <c r="G9765" s="10"/>
    </row>
    <row r="9766">
      <c r="A9766" s="9" t="s">
        <v>248</v>
      </c>
      <c r="B9766" s="18" t="s">
        <v>9856</v>
      </c>
      <c r="C9766" s="10" t="s">
        <v>4581</v>
      </c>
      <c r="D9766" s="10" t="s">
        <v>32838</v>
      </c>
      <c r="E9766" s="10" t="s">
        <v>3468</v>
      </c>
      <c r="F9766" s="10"/>
      <c r="G9766" s="10"/>
    </row>
    <row r="9767">
      <c r="A9767" s="9" t="s">
        <v>566</v>
      </c>
      <c r="B9767" s="18" t="s">
        <v>32839</v>
      </c>
      <c r="C9767" s="10" t="s">
        <v>12262</v>
      </c>
      <c r="D9767" s="10" t="s">
        <v>32840</v>
      </c>
      <c r="E9767" s="10" t="s">
        <v>32841</v>
      </c>
      <c r="F9767" s="10"/>
      <c r="G9767" s="10"/>
    </row>
    <row r="9768">
      <c r="A9768" s="9" t="s">
        <v>566</v>
      </c>
      <c r="B9768" s="18" t="s">
        <v>32839</v>
      </c>
      <c r="C9768" s="10" t="s">
        <v>12262</v>
      </c>
      <c r="D9768" s="10" t="s">
        <v>32842</v>
      </c>
      <c r="E9768" s="10" t="s">
        <v>32843</v>
      </c>
      <c r="F9768" s="10" t="s">
        <v>32827</v>
      </c>
      <c r="G9768" s="10"/>
    </row>
    <row r="9769">
      <c r="A9769" s="9" t="s">
        <v>566</v>
      </c>
      <c r="B9769" s="18" t="s">
        <v>32839</v>
      </c>
      <c r="C9769" s="10" t="s">
        <v>12274</v>
      </c>
      <c r="D9769" s="10" t="s">
        <v>12275</v>
      </c>
      <c r="E9769" s="10" t="s">
        <v>32844</v>
      </c>
      <c r="F9769" s="10"/>
      <c r="G9769" s="10"/>
    </row>
    <row r="9770">
      <c r="A9770" s="67" t="s">
        <v>366</v>
      </c>
    </row>
    <row r="9771">
      <c r="A9771" s="9" t="s">
        <v>566</v>
      </c>
      <c r="B9771" s="18" t="s">
        <v>32839</v>
      </c>
      <c r="C9771" s="10"/>
      <c r="D9771" s="10"/>
      <c r="E9771" s="10" t="s">
        <v>32845</v>
      </c>
      <c r="F9771" s="10" t="s">
        <v>32846</v>
      </c>
      <c r="G9771" s="10"/>
    </row>
    <row r="9772">
      <c r="A9772" s="9" t="s">
        <v>566</v>
      </c>
      <c r="B9772" s="18" t="s">
        <v>32839</v>
      </c>
      <c r="C9772" s="10"/>
      <c r="D9772" s="10"/>
      <c r="E9772" s="10" t="s">
        <v>32847</v>
      </c>
      <c r="F9772" s="10"/>
      <c r="G9772" s="10"/>
    </row>
    <row r="9773">
      <c r="A9773" s="9" t="s">
        <v>566</v>
      </c>
      <c r="B9773" s="18" t="s">
        <v>32839</v>
      </c>
      <c r="C9773" s="10"/>
      <c r="D9773" s="10"/>
      <c r="E9773" s="10" t="s">
        <v>32848</v>
      </c>
      <c r="F9773" s="10"/>
      <c r="G9773" s="10"/>
    </row>
    <row r="9774">
      <c r="A9774" s="9" t="s">
        <v>368</v>
      </c>
      <c r="B9774" s="18" t="s">
        <v>368</v>
      </c>
      <c r="C9774" s="10"/>
      <c r="D9774" s="10"/>
      <c r="E9774" s="10" t="s">
        <v>32849</v>
      </c>
      <c r="F9774" s="10"/>
      <c r="G9774" s="10"/>
    </row>
    <row r="9775">
      <c r="A9775" s="9" t="s">
        <v>368</v>
      </c>
      <c r="B9775" s="18" t="s">
        <v>368</v>
      </c>
      <c r="C9775" s="10"/>
      <c r="D9775" s="10"/>
      <c r="E9775" s="10" t="s">
        <v>837</v>
      </c>
      <c r="F9775" s="10"/>
      <c r="G9775" s="10"/>
    </row>
    <row r="9776">
      <c r="A9776" s="9" t="s">
        <v>368</v>
      </c>
      <c r="B9776" s="18" t="s">
        <v>368</v>
      </c>
      <c r="C9776" s="10"/>
      <c r="D9776" s="10"/>
      <c r="E9776" s="10" t="s">
        <v>32850</v>
      </c>
      <c r="F9776" s="10"/>
      <c r="G9776" s="10"/>
    </row>
    <row r="9777">
      <c r="A9777" s="9" t="s">
        <v>368</v>
      </c>
      <c r="B9777" s="18" t="s">
        <v>368</v>
      </c>
      <c r="C9777" s="10"/>
      <c r="D9777" s="10"/>
      <c r="E9777" s="10" t="s">
        <v>32851</v>
      </c>
      <c r="F9777" s="10"/>
      <c r="G9777" s="10"/>
    </row>
    <row r="9778">
      <c r="A9778" s="9" t="s">
        <v>368</v>
      </c>
      <c r="B9778" s="18" t="s">
        <v>368</v>
      </c>
      <c r="C9778" s="10"/>
      <c r="D9778" s="10"/>
      <c r="E9778" s="10" t="s">
        <v>32852</v>
      </c>
      <c r="F9778" s="10"/>
      <c r="G9778" s="10"/>
    </row>
    <row r="9779">
      <c r="A9779" s="9" t="s">
        <v>368</v>
      </c>
      <c r="B9779" s="18" t="s">
        <v>368</v>
      </c>
      <c r="C9779" s="10"/>
      <c r="D9779" s="10"/>
      <c r="E9779" s="10" t="s">
        <v>32853</v>
      </c>
      <c r="F9779" s="10"/>
      <c r="G9779" s="10"/>
    </row>
    <row r="9780">
      <c r="A9780" s="9" t="s">
        <v>368</v>
      </c>
      <c r="B9780" s="18" t="s">
        <v>368</v>
      </c>
      <c r="C9780" s="10"/>
      <c r="D9780" s="10"/>
      <c r="E9780" s="10" t="s">
        <v>1431</v>
      </c>
      <c r="F9780" s="10"/>
      <c r="G9780" s="10"/>
    </row>
    <row r="9781">
      <c r="A9781" s="9" t="s">
        <v>368</v>
      </c>
      <c r="B9781" s="18" t="s">
        <v>368</v>
      </c>
      <c r="C9781" s="10"/>
      <c r="D9781" s="10"/>
      <c r="E9781" s="10" t="s">
        <v>32854</v>
      </c>
      <c r="F9781" s="10"/>
      <c r="G9781" s="10"/>
    </row>
    <row r="9782">
      <c r="A9782" s="9" t="s">
        <v>368</v>
      </c>
      <c r="B9782" s="18" t="s">
        <v>368</v>
      </c>
      <c r="C9782" s="10"/>
      <c r="D9782" s="10"/>
      <c r="E9782" s="10" t="s">
        <v>32855</v>
      </c>
      <c r="F9782" s="10"/>
      <c r="G9782" s="10"/>
    </row>
    <row r="9783">
      <c r="A9783" s="190" t="s">
        <v>32856</v>
      </c>
    </row>
    <row r="9784">
      <c r="A9784" s="9" t="s">
        <v>248</v>
      </c>
      <c r="B9784" s="18" t="s">
        <v>4512</v>
      </c>
      <c r="C9784" s="10" t="s">
        <v>4513</v>
      </c>
      <c r="D9784" s="10" t="s">
        <v>4559</v>
      </c>
      <c r="E9784" s="10"/>
      <c r="F9784" s="10"/>
      <c r="G9784" s="10"/>
    </row>
    <row r="9785">
      <c r="A9785" s="9" t="s">
        <v>248</v>
      </c>
      <c r="B9785" s="18" t="s">
        <v>4512</v>
      </c>
      <c r="C9785" s="10" t="s">
        <v>4513</v>
      </c>
      <c r="D9785" s="10" t="s">
        <v>32857</v>
      </c>
      <c r="E9785" s="10"/>
      <c r="F9785" s="10"/>
      <c r="G9785" s="10"/>
    </row>
    <row r="9786">
      <c r="A9786" s="9" t="s">
        <v>248</v>
      </c>
      <c r="B9786" s="18" t="s">
        <v>4512</v>
      </c>
      <c r="C9786" s="10" t="s">
        <v>4513</v>
      </c>
      <c r="D9786" s="10" t="s">
        <v>16130</v>
      </c>
      <c r="E9786" s="10"/>
      <c r="F9786" s="10"/>
      <c r="G9786" s="10"/>
    </row>
    <row r="9787">
      <c r="A9787" s="9" t="s">
        <v>248</v>
      </c>
      <c r="B9787" s="18" t="s">
        <v>4512</v>
      </c>
      <c r="C9787" s="10" t="s">
        <v>4513</v>
      </c>
      <c r="D9787" s="10" t="s">
        <v>282</v>
      </c>
      <c r="E9787" s="10"/>
      <c r="F9787" s="10"/>
      <c r="G9787" s="10"/>
    </row>
    <row r="9788">
      <c r="A9788" s="9" t="s">
        <v>248</v>
      </c>
      <c r="B9788" s="18" t="s">
        <v>4512</v>
      </c>
      <c r="C9788" s="10" t="s">
        <v>4513</v>
      </c>
      <c r="D9788" s="10" t="s">
        <v>32858</v>
      </c>
      <c r="E9788" s="10"/>
      <c r="F9788" s="10"/>
      <c r="G9788" s="10"/>
    </row>
    <row r="9789">
      <c r="A9789" s="9" t="s">
        <v>248</v>
      </c>
      <c r="B9789" s="18" t="s">
        <v>4512</v>
      </c>
      <c r="C9789" s="10" t="s">
        <v>4514</v>
      </c>
      <c r="D9789" s="10" t="s">
        <v>4515</v>
      </c>
      <c r="E9789" s="10"/>
      <c r="F9789" s="10"/>
      <c r="G9789" s="10"/>
    </row>
    <row r="9790">
      <c r="A9790" s="1" t="s">
        <v>32859</v>
      </c>
    </row>
    <row r="9791">
      <c r="A9791" s="9" t="s">
        <v>671</v>
      </c>
      <c r="B9791" s="18" t="s">
        <v>22520</v>
      </c>
      <c r="C9791" s="10" t="s">
        <v>22521</v>
      </c>
      <c r="D9791" s="10" t="s">
        <v>13909</v>
      </c>
      <c r="E9791" s="10"/>
      <c r="F9791" s="10" t="s">
        <v>32860</v>
      </c>
      <c r="G9791" s="10"/>
    </row>
    <row r="9792">
      <c r="A9792" s="9" t="s">
        <v>671</v>
      </c>
      <c r="B9792" s="18" t="s">
        <v>22520</v>
      </c>
      <c r="C9792" s="10"/>
      <c r="D9792" s="10"/>
      <c r="E9792" s="10" t="s">
        <v>32861</v>
      </c>
      <c r="F9792" s="10" t="s">
        <v>32862</v>
      </c>
      <c r="G9792" s="10"/>
    </row>
    <row r="9793">
      <c r="A9793" s="9" t="s">
        <v>671</v>
      </c>
      <c r="B9793" s="18" t="s">
        <v>32863</v>
      </c>
      <c r="C9793" s="10"/>
      <c r="D9793" s="10"/>
      <c r="E9793" s="10" t="s">
        <v>32864</v>
      </c>
      <c r="F9793" s="10" t="s">
        <v>32865</v>
      </c>
      <c r="G9793" s="10"/>
    </row>
    <row r="9794">
      <c r="A9794" s="9" t="s">
        <v>671</v>
      </c>
      <c r="B9794" s="18" t="s">
        <v>32866</v>
      </c>
      <c r="C9794" s="10"/>
      <c r="D9794" s="10"/>
      <c r="E9794" s="10" t="s">
        <v>32867</v>
      </c>
      <c r="F9794" s="10" t="s">
        <v>17117</v>
      </c>
      <c r="G9794" s="10"/>
    </row>
    <row r="9795">
      <c r="A9795" s="9" t="s">
        <v>671</v>
      </c>
      <c r="B9795" s="18" t="s">
        <v>32866</v>
      </c>
      <c r="C9795" s="10"/>
      <c r="D9795" s="10"/>
      <c r="E9795" s="10" t="s">
        <v>32868</v>
      </c>
      <c r="F9795" s="10" t="s">
        <v>32869</v>
      </c>
      <c r="G9795" s="10"/>
    </row>
    <row r="9796">
      <c r="A9796" s="9" t="s">
        <v>3280</v>
      </c>
      <c r="B9796" s="18" t="s">
        <v>15440</v>
      </c>
      <c r="C9796" s="10" t="s">
        <v>18631</v>
      </c>
      <c r="D9796" s="10" t="s">
        <v>32870</v>
      </c>
      <c r="E9796" s="10"/>
      <c r="F9796" s="10" t="s">
        <v>4255</v>
      </c>
      <c r="G9796" s="10"/>
    </row>
    <row r="9797">
      <c r="A9797" s="9" t="s">
        <v>388</v>
      </c>
      <c r="B9797" s="18" t="s">
        <v>18633</v>
      </c>
      <c r="C9797" s="10" t="s">
        <v>21586</v>
      </c>
      <c r="D9797" s="10" t="s">
        <v>21587</v>
      </c>
      <c r="E9797" s="10"/>
      <c r="F9797" s="10" t="s">
        <v>32871</v>
      </c>
      <c r="G9797" s="10"/>
    </row>
    <row r="9798">
      <c r="A9798" s="1" t="s">
        <v>32872</v>
      </c>
    </row>
    <row r="9799">
      <c r="A9799" s="9" t="s">
        <v>10828</v>
      </c>
      <c r="B9799" s="18" t="s">
        <v>10829</v>
      </c>
      <c r="C9799" s="10" t="s">
        <v>14959</v>
      </c>
      <c r="D9799" s="10" t="s">
        <v>14960</v>
      </c>
      <c r="E9799" s="10"/>
      <c r="F9799" s="159" t="s">
        <v>32873</v>
      </c>
      <c r="G9799" s="10"/>
    </row>
    <row r="9800">
      <c r="A9800" s="9" t="s">
        <v>326</v>
      </c>
      <c r="B9800" s="18" t="s">
        <v>21668</v>
      </c>
      <c r="C9800" s="10" t="s">
        <v>32874</v>
      </c>
      <c r="D9800" s="10" t="s">
        <v>32875</v>
      </c>
      <c r="E9800" s="10"/>
      <c r="F9800" s="769" t="s">
        <v>32876</v>
      </c>
      <c r="G9800" s="10"/>
    </row>
    <row r="9801">
      <c r="A9801" s="9" t="s">
        <v>326</v>
      </c>
      <c r="B9801" s="38" t="s">
        <v>21668</v>
      </c>
      <c r="C9801" s="10" t="s">
        <v>32877</v>
      </c>
      <c r="D9801" s="10" t="s">
        <v>32878</v>
      </c>
      <c r="E9801" s="10"/>
      <c r="F9801" s="769" t="s">
        <v>32876</v>
      </c>
      <c r="G9801" s="10"/>
    </row>
    <row r="9802">
      <c r="A9802" s="9" t="s">
        <v>326</v>
      </c>
      <c r="B9802" s="38" t="s">
        <v>21668</v>
      </c>
      <c r="C9802" s="10" t="s">
        <v>32879</v>
      </c>
      <c r="D9802" s="10" t="s">
        <v>32880</v>
      </c>
      <c r="E9802" s="10"/>
      <c r="F9802" s="159" t="s">
        <v>32876</v>
      </c>
      <c r="G9802" s="10"/>
    </row>
    <row r="9803">
      <c r="A9803" s="9" t="s">
        <v>326</v>
      </c>
      <c r="B9803" s="18" t="s">
        <v>2015</v>
      </c>
      <c r="C9803" s="10" t="s">
        <v>9831</v>
      </c>
      <c r="D9803" s="10" t="s">
        <v>32881</v>
      </c>
      <c r="E9803" s="10" t="s">
        <v>32882</v>
      </c>
      <c r="F9803" s="159" t="s">
        <v>32883</v>
      </c>
      <c r="G9803" s="10"/>
    </row>
    <row r="9804">
      <c r="A9804" s="9" t="s">
        <v>18502</v>
      </c>
      <c r="B9804" s="18" t="s">
        <v>30108</v>
      </c>
      <c r="C9804" s="10" t="s">
        <v>30112</v>
      </c>
      <c r="D9804" s="10" t="s">
        <v>32884</v>
      </c>
      <c r="E9804" s="10"/>
      <c r="F9804" s="10" t="s">
        <v>32885</v>
      </c>
      <c r="G9804" s="10"/>
    </row>
    <row r="9805">
      <c r="A9805" s="9" t="s">
        <v>18502</v>
      </c>
      <c r="B9805" s="18" t="s">
        <v>30108</v>
      </c>
      <c r="C9805" s="10" t="s">
        <v>32886</v>
      </c>
      <c r="D9805" s="10" t="s">
        <v>32887</v>
      </c>
      <c r="E9805" s="10"/>
      <c r="F9805" s="10" t="s">
        <v>32885</v>
      </c>
      <c r="G9805" s="10"/>
    </row>
    <row r="9806">
      <c r="A9806" s="9" t="s">
        <v>20867</v>
      </c>
      <c r="B9806" s="18" t="s">
        <v>25119</v>
      </c>
      <c r="C9806" s="10" t="s">
        <v>32888</v>
      </c>
      <c r="D9806" s="10" t="s">
        <v>32889</v>
      </c>
      <c r="E9806" s="10"/>
      <c r="F9806" s="10" t="s">
        <v>32873</v>
      </c>
      <c r="G9806" s="10"/>
    </row>
    <row r="9807">
      <c r="A9807" s="9" t="s">
        <v>248</v>
      </c>
      <c r="B9807" s="18" t="s">
        <v>22125</v>
      </c>
      <c r="C9807" s="10" t="s">
        <v>32890</v>
      </c>
      <c r="D9807" s="10" t="s">
        <v>32891</v>
      </c>
      <c r="E9807" s="10"/>
      <c r="F9807" s="10" t="s">
        <v>32885</v>
      </c>
      <c r="G9807" s="10"/>
    </row>
    <row r="9808">
      <c r="A9808" s="9" t="s">
        <v>248</v>
      </c>
      <c r="B9808" s="18" t="s">
        <v>9856</v>
      </c>
      <c r="C9808" s="10" t="s">
        <v>4581</v>
      </c>
      <c r="D9808" s="10" t="s">
        <v>32892</v>
      </c>
      <c r="E9808" s="10"/>
      <c r="F9808" s="10" t="s">
        <v>32893</v>
      </c>
      <c r="G9808" s="10"/>
    </row>
    <row r="9809">
      <c r="A9809" s="9" t="s">
        <v>248</v>
      </c>
      <c r="B9809" s="18" t="s">
        <v>9856</v>
      </c>
      <c r="C9809" s="10" t="s">
        <v>4581</v>
      </c>
      <c r="D9809" s="10" t="s">
        <v>14483</v>
      </c>
      <c r="E9809" s="10"/>
      <c r="F9809" s="10" t="s">
        <v>32893</v>
      </c>
      <c r="G9809" s="10"/>
    </row>
    <row r="9810">
      <c r="A9810" s="9" t="s">
        <v>248</v>
      </c>
      <c r="B9810" s="18" t="s">
        <v>11069</v>
      </c>
      <c r="C9810" s="10" t="s">
        <v>4581</v>
      </c>
      <c r="D9810" s="10" t="s">
        <v>32894</v>
      </c>
      <c r="E9810" s="10"/>
      <c r="F9810" s="159" t="s">
        <v>32895</v>
      </c>
      <c r="G9810" s="10"/>
    </row>
    <row r="9811">
      <c r="A9811" s="9" t="s">
        <v>248</v>
      </c>
      <c r="B9811" s="18" t="s">
        <v>5459</v>
      </c>
      <c r="C9811" s="10" t="s">
        <v>4509</v>
      </c>
      <c r="D9811" s="10" t="s">
        <v>15261</v>
      </c>
      <c r="E9811" s="10"/>
      <c r="F9811" s="159" t="s">
        <v>32895</v>
      </c>
      <c r="G9811" s="10"/>
    </row>
    <row r="9812">
      <c r="A9812" s="9" t="s">
        <v>248</v>
      </c>
      <c r="B9812" s="18" t="s">
        <v>5459</v>
      </c>
      <c r="C9812" s="10"/>
      <c r="D9812" s="10"/>
      <c r="E9812" s="10" t="s">
        <v>32896</v>
      </c>
      <c r="F9812" s="10" t="s">
        <v>32893</v>
      </c>
      <c r="G9812" s="10"/>
    </row>
    <row r="9813">
      <c r="A9813" s="9" t="s">
        <v>988</v>
      </c>
      <c r="B9813" s="18" t="s">
        <v>32897</v>
      </c>
      <c r="C9813" s="10" t="s">
        <v>32898</v>
      </c>
      <c r="D9813" s="10" t="s">
        <v>32899</v>
      </c>
      <c r="E9813" s="10"/>
      <c r="F9813" s="10" t="s">
        <v>32900</v>
      </c>
      <c r="G9813" s="10"/>
    </row>
    <row r="9814">
      <c r="A9814" s="9" t="s">
        <v>388</v>
      </c>
      <c r="B9814" s="18" t="s">
        <v>8130</v>
      </c>
      <c r="C9814" s="10" t="s">
        <v>25537</v>
      </c>
      <c r="D9814" s="10" t="s">
        <v>32901</v>
      </c>
      <c r="E9814" s="10"/>
      <c r="F9814" s="10" t="s">
        <v>32893</v>
      </c>
      <c r="G9814" s="10"/>
    </row>
    <row r="9815">
      <c r="A9815" s="9" t="s">
        <v>388</v>
      </c>
      <c r="B9815" s="18" t="s">
        <v>8130</v>
      </c>
      <c r="C9815" s="10" t="s">
        <v>15699</v>
      </c>
      <c r="D9815" s="10" t="s">
        <v>15700</v>
      </c>
      <c r="E9815" s="10"/>
      <c r="F9815" s="10" t="s">
        <v>32895</v>
      </c>
      <c r="G9815" s="10"/>
    </row>
    <row r="9816">
      <c r="A9816" s="9" t="s">
        <v>388</v>
      </c>
      <c r="B9816" s="18" t="s">
        <v>10544</v>
      </c>
      <c r="C9816" s="10" t="s">
        <v>32902</v>
      </c>
      <c r="D9816" s="10" t="s">
        <v>32903</v>
      </c>
      <c r="E9816" s="10"/>
      <c r="F9816" s="10" t="s">
        <v>32893</v>
      </c>
      <c r="G9816" s="10"/>
    </row>
    <row r="9817">
      <c r="A9817" s="9" t="s">
        <v>388</v>
      </c>
      <c r="B9817" s="18" t="s">
        <v>14818</v>
      </c>
      <c r="C9817" s="10" t="s">
        <v>32904</v>
      </c>
      <c r="D9817" s="10" t="s">
        <v>32905</v>
      </c>
      <c r="E9817" s="10"/>
      <c r="F9817" s="769" t="s">
        <v>32876</v>
      </c>
      <c r="G9817" s="10"/>
    </row>
    <row r="9818">
      <c r="A9818" s="9" t="s">
        <v>388</v>
      </c>
      <c r="B9818" s="18" t="s">
        <v>5619</v>
      </c>
      <c r="C9818" s="10" t="s">
        <v>2722</v>
      </c>
      <c r="D9818" s="10" t="s">
        <v>32906</v>
      </c>
      <c r="E9818" s="10"/>
      <c r="F9818" s="159" t="s">
        <v>32873</v>
      </c>
      <c r="G9818" s="10"/>
    </row>
    <row r="9819">
      <c r="A9819" s="9" t="s">
        <v>388</v>
      </c>
      <c r="B9819" s="18" t="s">
        <v>14575</v>
      </c>
      <c r="C9819" s="10" t="s">
        <v>32907</v>
      </c>
      <c r="D9819" s="10" t="s">
        <v>32908</v>
      </c>
      <c r="E9819" s="10" t="s">
        <v>32909</v>
      </c>
      <c r="F9819" s="159" t="s">
        <v>32873</v>
      </c>
      <c r="G9819" s="8" t="s">
        <v>1333</v>
      </c>
    </row>
    <row r="9820">
      <c r="A9820" s="9" t="s">
        <v>234</v>
      </c>
      <c r="B9820" s="18" t="s">
        <v>32910</v>
      </c>
      <c r="C9820" s="10" t="s">
        <v>629</v>
      </c>
      <c r="D9820" s="10" t="s">
        <v>32911</v>
      </c>
      <c r="E9820" s="10"/>
      <c r="F9820" s="159" t="s">
        <v>32883</v>
      </c>
      <c r="G9820" s="10"/>
    </row>
    <row r="9821">
      <c r="A9821" s="67" t="s">
        <v>366</v>
      </c>
    </row>
    <row r="9822">
      <c r="A9822" s="9" t="s">
        <v>326</v>
      </c>
      <c r="B9822" s="18" t="s">
        <v>32912</v>
      </c>
      <c r="C9822" s="10"/>
      <c r="D9822" s="10"/>
      <c r="E9822" s="10" t="s">
        <v>10328</v>
      </c>
      <c r="F9822" s="159" t="s">
        <v>32913</v>
      </c>
      <c r="G9822" s="10"/>
    </row>
    <row r="9823">
      <c r="A9823" s="9" t="s">
        <v>248</v>
      </c>
      <c r="B9823" s="18" t="s">
        <v>368</v>
      </c>
      <c r="C9823" s="10"/>
      <c r="D9823" s="10"/>
      <c r="E9823" s="10" t="s">
        <v>3191</v>
      </c>
      <c r="F9823" s="159" t="s">
        <v>32873</v>
      </c>
      <c r="G9823" s="10"/>
    </row>
    <row r="9824">
      <c r="A9824" s="9" t="s">
        <v>388</v>
      </c>
      <c r="B9824" s="18" t="s">
        <v>368</v>
      </c>
      <c r="C9824" s="10"/>
      <c r="D9824" s="10"/>
      <c r="E9824" s="10" t="s">
        <v>32914</v>
      </c>
      <c r="F9824" s="159" t="s">
        <v>32873</v>
      </c>
      <c r="G9824" s="10"/>
    </row>
    <row r="9825">
      <c r="A9825" s="9" t="s">
        <v>368</v>
      </c>
      <c r="B9825" s="18" t="s">
        <v>368</v>
      </c>
      <c r="C9825" s="10"/>
      <c r="D9825" s="10"/>
      <c r="E9825" s="10" t="s">
        <v>5170</v>
      </c>
      <c r="F9825" s="159" t="s">
        <v>32893</v>
      </c>
      <c r="G9825" s="10"/>
    </row>
    <row r="9826">
      <c r="A9826" s="9" t="s">
        <v>368</v>
      </c>
      <c r="B9826" s="18" t="s">
        <v>368</v>
      </c>
      <c r="C9826" s="10"/>
      <c r="D9826" s="10"/>
      <c r="E9826" s="10" t="s">
        <v>32915</v>
      </c>
      <c r="F9826" s="10" t="s">
        <v>32883</v>
      </c>
      <c r="G9826" s="10"/>
    </row>
    <row r="9827">
      <c r="A9827" s="9" t="s">
        <v>368</v>
      </c>
      <c r="B9827" s="18" t="s">
        <v>368</v>
      </c>
      <c r="C9827" s="10"/>
      <c r="D9827" s="10"/>
      <c r="E9827" s="10" t="s">
        <v>32915</v>
      </c>
      <c r="F9827" s="10" t="s">
        <v>32913</v>
      </c>
      <c r="G9827" s="10"/>
    </row>
    <row r="9828">
      <c r="A9828" s="115" t="s">
        <v>32916</v>
      </c>
    </row>
    <row r="9829">
      <c r="A9829" s="9" t="s">
        <v>230</v>
      </c>
      <c r="B9829" s="18" t="s">
        <v>10943</v>
      </c>
      <c r="C9829" s="10" t="s">
        <v>2598</v>
      </c>
      <c r="D9829" s="10" t="s">
        <v>11943</v>
      </c>
      <c r="E9829" s="10"/>
      <c r="F9829" s="10" t="s">
        <v>32917</v>
      </c>
      <c r="G9829" s="10"/>
    </row>
    <row r="9830">
      <c r="A9830" s="9" t="s">
        <v>248</v>
      </c>
      <c r="B9830" s="18" t="s">
        <v>5459</v>
      </c>
      <c r="C9830" s="10"/>
      <c r="D9830" s="10"/>
      <c r="E9830" s="10" t="s">
        <v>32918</v>
      </c>
      <c r="F9830" s="10"/>
      <c r="G9830" s="10"/>
    </row>
    <row r="9831">
      <c r="A9831" s="9" t="s">
        <v>248</v>
      </c>
      <c r="B9831" s="18" t="s">
        <v>5459</v>
      </c>
      <c r="C9831" s="10"/>
      <c r="D9831" s="10"/>
      <c r="E9831" s="10" t="s">
        <v>32896</v>
      </c>
      <c r="F9831" s="10" t="s">
        <v>32919</v>
      </c>
      <c r="G9831" s="10"/>
    </row>
    <row r="9832">
      <c r="A9832" s="1" t="s">
        <v>32920</v>
      </c>
    </row>
    <row r="9833">
      <c r="A9833" s="154" t="s">
        <v>248</v>
      </c>
      <c r="B9833" s="18" t="s">
        <v>4496</v>
      </c>
      <c r="C9833" s="704"/>
      <c r="D9833" s="704"/>
      <c r="E9833" s="704"/>
      <c r="F9833" s="704"/>
      <c r="G9833" s="704"/>
    </row>
    <row r="9834">
      <c r="A9834" s="154" t="s">
        <v>248</v>
      </c>
      <c r="B9834" s="18" t="s">
        <v>23451</v>
      </c>
      <c r="C9834" s="704"/>
      <c r="D9834" s="704"/>
      <c r="E9834" s="704" t="s">
        <v>23452</v>
      </c>
      <c r="F9834" s="704" t="s">
        <v>32921</v>
      </c>
      <c r="G9834" s="704"/>
    </row>
    <row r="9835">
      <c r="A9835" s="154" t="s">
        <v>5679</v>
      </c>
      <c r="B9835" s="18" t="s">
        <v>11719</v>
      </c>
      <c r="C9835" s="704" t="s">
        <v>32922</v>
      </c>
      <c r="D9835" s="704" t="s">
        <v>837</v>
      </c>
      <c r="E9835" s="704"/>
      <c r="F9835" s="704" t="s">
        <v>11894</v>
      </c>
      <c r="G9835" s="704"/>
    </row>
    <row r="9836">
      <c r="A9836" s="67" t="s">
        <v>366</v>
      </c>
    </row>
    <row r="9837">
      <c r="A9837" s="154" t="s">
        <v>388</v>
      </c>
      <c r="B9837" s="18" t="s">
        <v>5619</v>
      </c>
      <c r="C9837" s="704"/>
      <c r="D9837" s="704"/>
      <c r="E9837" s="704" t="s">
        <v>32923</v>
      </c>
      <c r="F9837" s="704" t="s">
        <v>11894</v>
      </c>
      <c r="G9837" s="704"/>
    </row>
    <row r="9838">
      <c r="A9838" s="154" t="s">
        <v>388</v>
      </c>
      <c r="B9838" s="18" t="s">
        <v>5619</v>
      </c>
      <c r="C9838" s="704"/>
      <c r="D9838" s="704"/>
      <c r="E9838" s="704" t="s">
        <v>32924</v>
      </c>
      <c r="F9838" s="704" t="s">
        <v>32925</v>
      </c>
      <c r="G9838" s="704"/>
    </row>
    <row r="9839">
      <c r="A9839" s="154" t="s">
        <v>388</v>
      </c>
      <c r="B9839" s="18" t="s">
        <v>5619</v>
      </c>
      <c r="C9839" s="704"/>
      <c r="D9839" s="704"/>
      <c r="E9839" s="704" t="s">
        <v>32926</v>
      </c>
      <c r="F9839" s="704" t="s">
        <v>32927</v>
      </c>
      <c r="G9839" s="704"/>
    </row>
    <row r="9840">
      <c r="A9840" s="770" t="s">
        <v>32928</v>
      </c>
    </row>
    <row r="9841">
      <c r="A9841" s="9" t="s">
        <v>32929</v>
      </c>
      <c r="B9841" s="18" t="s">
        <v>32930</v>
      </c>
      <c r="C9841" s="10" t="s">
        <v>13519</v>
      </c>
      <c r="D9841" s="10" t="s">
        <v>32931</v>
      </c>
      <c r="E9841" s="10"/>
      <c r="F9841" s="10" t="s">
        <v>32932</v>
      </c>
      <c r="G9841" s="10"/>
    </row>
    <row r="9842">
      <c r="A9842" s="9" t="s">
        <v>32929</v>
      </c>
      <c r="B9842" s="18" t="s">
        <v>32930</v>
      </c>
      <c r="C9842" s="10" t="s">
        <v>31041</v>
      </c>
      <c r="D9842" s="10" t="s">
        <v>32933</v>
      </c>
      <c r="E9842" s="10"/>
      <c r="F9842" s="10" t="s">
        <v>32934</v>
      </c>
      <c r="G9842" s="10"/>
    </row>
    <row r="9843">
      <c r="A9843" s="9" t="s">
        <v>32929</v>
      </c>
      <c r="B9843" s="18" t="s">
        <v>32930</v>
      </c>
      <c r="C9843" s="10" t="s">
        <v>5498</v>
      </c>
      <c r="D9843" s="10" t="s">
        <v>32935</v>
      </c>
      <c r="E9843" s="10"/>
      <c r="F9843" s="10" t="s">
        <v>32932</v>
      </c>
      <c r="G9843" s="10"/>
    </row>
    <row r="9844">
      <c r="A9844" s="9" t="s">
        <v>32929</v>
      </c>
      <c r="B9844" s="18" t="s">
        <v>32930</v>
      </c>
      <c r="C9844" s="10" t="s">
        <v>5502</v>
      </c>
      <c r="D9844" s="10" t="s">
        <v>32936</v>
      </c>
      <c r="E9844" s="10"/>
      <c r="F9844" s="10" t="s">
        <v>32932</v>
      </c>
      <c r="G9844" s="10"/>
    </row>
    <row r="9845">
      <c r="A9845" s="9" t="s">
        <v>32929</v>
      </c>
      <c r="B9845" s="18" t="s">
        <v>32930</v>
      </c>
      <c r="C9845" s="10" t="s">
        <v>5502</v>
      </c>
      <c r="D9845" s="10" t="s">
        <v>32937</v>
      </c>
      <c r="E9845" s="10"/>
      <c r="F9845" s="10" t="s">
        <v>32932</v>
      </c>
      <c r="G9845" s="10"/>
    </row>
    <row r="9846">
      <c r="A9846" s="9" t="s">
        <v>32929</v>
      </c>
      <c r="B9846" s="18" t="s">
        <v>32930</v>
      </c>
      <c r="C9846" s="10" t="s">
        <v>32938</v>
      </c>
      <c r="D9846" s="10" t="s">
        <v>32939</v>
      </c>
      <c r="E9846" s="10"/>
      <c r="F9846" s="10" t="s">
        <v>32932</v>
      </c>
      <c r="G9846" s="10"/>
    </row>
    <row r="9847">
      <c r="A9847" s="9" t="s">
        <v>32929</v>
      </c>
      <c r="B9847" s="18" t="s">
        <v>32930</v>
      </c>
      <c r="C9847" s="10" t="s">
        <v>32938</v>
      </c>
      <c r="D9847" s="10" t="s">
        <v>32940</v>
      </c>
      <c r="E9847" s="10"/>
      <c r="F9847" s="10" t="s">
        <v>32941</v>
      </c>
      <c r="G9847" s="10"/>
    </row>
    <row r="9848">
      <c r="A9848" s="9" t="s">
        <v>32929</v>
      </c>
      <c r="B9848" s="18" t="s">
        <v>32930</v>
      </c>
      <c r="C9848" s="10" t="s">
        <v>6635</v>
      </c>
      <c r="D9848" s="10" t="s">
        <v>32942</v>
      </c>
      <c r="E9848" s="10"/>
      <c r="F9848" s="10" t="s">
        <v>32934</v>
      </c>
      <c r="G9848" s="10"/>
    </row>
    <row r="9849">
      <c r="A9849" s="9" t="s">
        <v>32929</v>
      </c>
      <c r="B9849" s="18" t="s">
        <v>32930</v>
      </c>
      <c r="C9849" s="10" t="s">
        <v>6635</v>
      </c>
      <c r="D9849" s="10" t="s">
        <v>32943</v>
      </c>
      <c r="E9849" s="10"/>
      <c r="F9849" s="10" t="s">
        <v>32934</v>
      </c>
      <c r="G9849" s="10"/>
    </row>
    <row r="9850">
      <c r="A9850" s="9" t="s">
        <v>32929</v>
      </c>
      <c r="B9850" s="18" t="s">
        <v>32930</v>
      </c>
      <c r="C9850" s="10" t="s">
        <v>32944</v>
      </c>
      <c r="D9850" s="10" t="s">
        <v>32945</v>
      </c>
      <c r="E9850" s="10"/>
      <c r="F9850" s="10" t="s">
        <v>32932</v>
      </c>
      <c r="G9850" s="10"/>
    </row>
    <row r="9851">
      <c r="A9851" s="9" t="s">
        <v>32929</v>
      </c>
      <c r="B9851" s="18" t="s">
        <v>32930</v>
      </c>
      <c r="C9851" s="10" t="s">
        <v>32946</v>
      </c>
      <c r="D9851" s="10" t="s">
        <v>32947</v>
      </c>
      <c r="E9851" s="10"/>
      <c r="F9851" s="10" t="s">
        <v>32934</v>
      </c>
      <c r="G9851" s="10"/>
    </row>
    <row r="9852">
      <c r="A9852" s="9" t="s">
        <v>32929</v>
      </c>
      <c r="B9852" s="18" t="s">
        <v>32930</v>
      </c>
      <c r="C9852" s="10" t="s">
        <v>32946</v>
      </c>
      <c r="D9852" s="10" t="s">
        <v>32948</v>
      </c>
      <c r="E9852" s="10"/>
      <c r="F9852" s="10" t="s">
        <v>32934</v>
      </c>
      <c r="G9852" s="10"/>
    </row>
    <row r="9853">
      <c r="A9853" s="9" t="s">
        <v>32929</v>
      </c>
      <c r="B9853" s="18" t="s">
        <v>32930</v>
      </c>
      <c r="C9853" s="10" t="s">
        <v>32949</v>
      </c>
      <c r="D9853" s="10" t="s">
        <v>32950</v>
      </c>
      <c r="E9853" s="10"/>
      <c r="F9853" s="10" t="s">
        <v>32932</v>
      </c>
      <c r="G9853" s="10"/>
    </row>
    <row r="9854">
      <c r="A9854" s="9" t="s">
        <v>32929</v>
      </c>
      <c r="B9854" s="18" t="s">
        <v>32930</v>
      </c>
      <c r="C9854" s="10" t="s">
        <v>32949</v>
      </c>
      <c r="D9854" s="10" t="s">
        <v>32951</v>
      </c>
      <c r="E9854" s="10"/>
      <c r="F9854" s="10" t="s">
        <v>32932</v>
      </c>
      <c r="G9854" s="10"/>
    </row>
    <row r="9855">
      <c r="A9855" s="9" t="s">
        <v>32929</v>
      </c>
      <c r="B9855" s="18" t="s">
        <v>32930</v>
      </c>
      <c r="C9855" s="10" t="s">
        <v>32949</v>
      </c>
      <c r="D9855" s="10" t="s">
        <v>32952</v>
      </c>
      <c r="E9855" s="10"/>
      <c r="F9855" s="10" t="s">
        <v>32932</v>
      </c>
      <c r="G9855" s="10"/>
    </row>
    <row r="9856">
      <c r="A9856" s="9" t="s">
        <v>316</v>
      </c>
      <c r="B9856" s="18" t="s">
        <v>1446</v>
      </c>
      <c r="C9856" s="10" t="s">
        <v>32953</v>
      </c>
      <c r="D9856" s="10" t="s">
        <v>32954</v>
      </c>
      <c r="E9856" s="10"/>
      <c r="F9856" s="10" t="s">
        <v>32955</v>
      </c>
      <c r="G9856" s="10"/>
    </row>
    <row r="9857">
      <c r="A9857" s="9" t="s">
        <v>316</v>
      </c>
      <c r="B9857" s="18" t="s">
        <v>1446</v>
      </c>
      <c r="C9857" s="10" t="s">
        <v>32956</v>
      </c>
      <c r="D9857" s="10"/>
      <c r="E9857" s="10" t="s">
        <v>32957</v>
      </c>
      <c r="F9857" s="10" t="s">
        <v>32955</v>
      </c>
      <c r="G9857" s="10"/>
    </row>
    <row r="9858">
      <c r="A9858" s="9" t="s">
        <v>316</v>
      </c>
      <c r="B9858" s="18" t="s">
        <v>1446</v>
      </c>
      <c r="C9858" s="10" t="s">
        <v>18614</v>
      </c>
      <c r="D9858" s="10"/>
      <c r="E9858" s="10" t="s">
        <v>18615</v>
      </c>
      <c r="F9858" s="10" t="s">
        <v>32958</v>
      </c>
      <c r="G9858" s="10"/>
    </row>
    <row r="9859">
      <c r="A9859" s="9" t="s">
        <v>316</v>
      </c>
      <c r="B9859" s="18" t="s">
        <v>6271</v>
      </c>
      <c r="C9859" s="10" t="s">
        <v>32959</v>
      </c>
      <c r="D9859" s="10" t="s">
        <v>30224</v>
      </c>
      <c r="E9859" s="10"/>
      <c r="F9859" s="10" t="s">
        <v>32960</v>
      </c>
      <c r="G9859" s="10"/>
    </row>
    <row r="9860">
      <c r="A9860" s="9" t="s">
        <v>326</v>
      </c>
      <c r="B9860" s="38" t="s">
        <v>21668</v>
      </c>
      <c r="C9860" s="10" t="s">
        <v>14761</v>
      </c>
      <c r="D9860" s="10" t="s">
        <v>32961</v>
      </c>
      <c r="E9860" s="10" t="s">
        <v>32962</v>
      </c>
      <c r="F9860" s="10" t="s">
        <v>32963</v>
      </c>
      <c r="G9860" s="10"/>
    </row>
    <row r="9861">
      <c r="A9861" s="9" t="s">
        <v>326</v>
      </c>
      <c r="B9861" s="38" t="s">
        <v>21668</v>
      </c>
      <c r="C9861" s="10" t="s">
        <v>22233</v>
      </c>
      <c r="D9861" s="10" t="s">
        <v>32964</v>
      </c>
      <c r="E9861" s="10" t="s">
        <v>32965</v>
      </c>
      <c r="F9861" s="10" t="s">
        <v>32963</v>
      </c>
      <c r="G9861" s="10"/>
    </row>
    <row r="9862">
      <c r="A9862" s="9" t="s">
        <v>326</v>
      </c>
      <c r="B9862" s="18" t="s">
        <v>658</v>
      </c>
      <c r="C9862" s="10" t="s">
        <v>2644</v>
      </c>
      <c r="D9862" s="10" t="s">
        <v>32966</v>
      </c>
      <c r="E9862" s="10"/>
      <c r="F9862" s="10" t="s">
        <v>32967</v>
      </c>
      <c r="G9862" s="10"/>
    </row>
    <row r="9863">
      <c r="A9863" s="9" t="s">
        <v>326</v>
      </c>
      <c r="B9863" s="18" t="s">
        <v>658</v>
      </c>
      <c r="C9863" s="10"/>
      <c r="D9863" s="10" t="s">
        <v>329</v>
      </c>
      <c r="E9863" s="10" t="s">
        <v>32968</v>
      </c>
      <c r="F9863" s="10" t="s">
        <v>32967</v>
      </c>
      <c r="G9863" s="10"/>
    </row>
    <row r="9864">
      <c r="A9864" s="9" t="s">
        <v>230</v>
      </c>
      <c r="B9864" s="18" t="s">
        <v>10943</v>
      </c>
      <c r="C9864" s="10" t="s">
        <v>2598</v>
      </c>
      <c r="D9864" s="10" t="s">
        <v>11943</v>
      </c>
      <c r="E9864" s="10"/>
      <c r="F9864" s="10" t="s">
        <v>32969</v>
      </c>
      <c r="G9864" s="10"/>
    </row>
    <row r="9865">
      <c r="A9865" s="9" t="s">
        <v>5016</v>
      </c>
      <c r="B9865" s="18" t="s">
        <v>14542</v>
      </c>
      <c r="C9865" s="10" t="s">
        <v>32970</v>
      </c>
      <c r="D9865" s="10" t="s">
        <v>32971</v>
      </c>
      <c r="E9865" s="10"/>
      <c r="F9865" s="10" t="s">
        <v>32972</v>
      </c>
      <c r="G9865" s="10"/>
    </row>
    <row r="9866">
      <c r="A9866" s="9" t="s">
        <v>5016</v>
      </c>
      <c r="B9866" s="18" t="s">
        <v>14542</v>
      </c>
      <c r="C9866" s="10" t="s">
        <v>32973</v>
      </c>
      <c r="D9866" s="10" t="s">
        <v>14546</v>
      </c>
      <c r="E9866" s="10"/>
      <c r="F9866" s="10" t="s">
        <v>32974</v>
      </c>
      <c r="G9866" s="10"/>
    </row>
    <row r="9867">
      <c r="A9867" s="9" t="s">
        <v>5016</v>
      </c>
      <c r="B9867" s="18" t="s">
        <v>14542</v>
      </c>
      <c r="C9867" s="10" t="s">
        <v>32975</v>
      </c>
      <c r="D9867" s="10" t="s">
        <v>14546</v>
      </c>
      <c r="E9867" s="10"/>
      <c r="F9867" s="10" t="s">
        <v>32976</v>
      </c>
      <c r="G9867" s="10"/>
    </row>
    <row r="9868">
      <c r="A9868" s="9" t="s">
        <v>5016</v>
      </c>
      <c r="B9868" s="18" t="s">
        <v>14542</v>
      </c>
      <c r="C9868" s="10" t="s">
        <v>32977</v>
      </c>
      <c r="D9868" s="10" t="s">
        <v>32978</v>
      </c>
      <c r="E9868" s="10"/>
      <c r="F9868" s="10" t="s">
        <v>32979</v>
      </c>
      <c r="G9868" s="10"/>
    </row>
    <row r="9869">
      <c r="A9869" s="9" t="s">
        <v>18502</v>
      </c>
      <c r="B9869" s="18" t="s">
        <v>30108</v>
      </c>
      <c r="C9869" s="10" t="s">
        <v>32980</v>
      </c>
      <c r="D9869" s="10" t="s">
        <v>32981</v>
      </c>
      <c r="E9869" s="10"/>
      <c r="F9869" s="10" t="s">
        <v>32982</v>
      </c>
      <c r="G9869" s="10"/>
    </row>
    <row r="9870">
      <c r="A9870" s="9" t="s">
        <v>18502</v>
      </c>
      <c r="B9870" s="18" t="s">
        <v>30108</v>
      </c>
      <c r="C9870" s="10" t="s">
        <v>30442</v>
      </c>
      <c r="D9870" s="10" t="s">
        <v>32983</v>
      </c>
      <c r="E9870" s="10"/>
      <c r="F9870" s="10" t="s">
        <v>32960</v>
      </c>
      <c r="G9870" s="10"/>
    </row>
    <row r="9871">
      <c r="A9871" s="9" t="s">
        <v>18502</v>
      </c>
      <c r="B9871" s="18" t="s">
        <v>30108</v>
      </c>
      <c r="C9871" s="10" t="s">
        <v>32984</v>
      </c>
      <c r="D9871" s="10" t="s">
        <v>32985</v>
      </c>
      <c r="E9871" s="10" t="s">
        <v>32986</v>
      </c>
      <c r="F9871" s="10" t="s">
        <v>32987</v>
      </c>
      <c r="G9871" s="10"/>
    </row>
    <row r="9872">
      <c r="A9872" s="9" t="s">
        <v>248</v>
      </c>
      <c r="B9872" s="18" t="s">
        <v>22124</v>
      </c>
      <c r="C9872" s="10" t="s">
        <v>30153</v>
      </c>
      <c r="D9872" s="10" t="s">
        <v>32988</v>
      </c>
      <c r="E9872" s="10"/>
      <c r="F9872" s="10" t="s">
        <v>32989</v>
      </c>
      <c r="G9872" s="10"/>
    </row>
    <row r="9873">
      <c r="A9873" s="9" t="s">
        <v>248</v>
      </c>
      <c r="B9873" s="18" t="s">
        <v>22124</v>
      </c>
      <c r="C9873" s="10" t="s">
        <v>32990</v>
      </c>
      <c r="D9873" s="10" t="s">
        <v>32991</v>
      </c>
      <c r="E9873" s="10"/>
      <c r="F9873" s="10" t="s">
        <v>32992</v>
      </c>
      <c r="G9873" s="10"/>
    </row>
    <row r="9874">
      <c r="A9874" s="9" t="s">
        <v>248</v>
      </c>
      <c r="B9874" s="18" t="s">
        <v>22125</v>
      </c>
      <c r="C9874" s="10" t="s">
        <v>32890</v>
      </c>
      <c r="D9874" s="10" t="s">
        <v>32993</v>
      </c>
      <c r="E9874" s="10"/>
      <c r="F9874" s="10" t="s">
        <v>32994</v>
      </c>
      <c r="G9874" s="10"/>
    </row>
    <row r="9875">
      <c r="A9875" s="9" t="s">
        <v>248</v>
      </c>
      <c r="B9875" s="18" t="s">
        <v>22125</v>
      </c>
      <c r="C9875" s="10" t="s">
        <v>32995</v>
      </c>
      <c r="D9875" s="10" t="s">
        <v>32996</v>
      </c>
      <c r="E9875" s="10"/>
      <c r="F9875" s="10" t="s">
        <v>32994</v>
      </c>
      <c r="G9875" s="10"/>
    </row>
    <row r="9876">
      <c r="A9876" s="9" t="s">
        <v>248</v>
      </c>
      <c r="B9876" s="18" t="s">
        <v>22125</v>
      </c>
      <c r="C9876" s="10" t="s">
        <v>32997</v>
      </c>
      <c r="D9876" s="10" t="s">
        <v>32998</v>
      </c>
      <c r="E9876" s="10"/>
      <c r="F9876" s="10" t="s">
        <v>32994</v>
      </c>
      <c r="G9876" s="10"/>
    </row>
    <row r="9877">
      <c r="A9877" s="9" t="s">
        <v>248</v>
      </c>
      <c r="B9877" s="18" t="s">
        <v>22125</v>
      </c>
      <c r="C9877" s="10" t="s">
        <v>32999</v>
      </c>
      <c r="D9877" s="10" t="s">
        <v>33000</v>
      </c>
      <c r="E9877" s="10"/>
      <c r="F9877" s="10" t="s">
        <v>32994</v>
      </c>
      <c r="G9877" s="10"/>
    </row>
    <row r="9878">
      <c r="A9878" s="9" t="s">
        <v>248</v>
      </c>
      <c r="B9878" s="18" t="s">
        <v>22125</v>
      </c>
      <c r="C9878" s="10" t="s">
        <v>33001</v>
      </c>
      <c r="D9878" s="10" t="s">
        <v>33002</v>
      </c>
      <c r="E9878" s="10"/>
      <c r="F9878" s="10" t="s">
        <v>32994</v>
      </c>
      <c r="G9878" s="10"/>
    </row>
    <row r="9879">
      <c r="A9879" s="9" t="s">
        <v>248</v>
      </c>
      <c r="B9879" s="18" t="s">
        <v>33003</v>
      </c>
      <c r="C9879" s="10"/>
      <c r="D9879" s="10" t="s">
        <v>33004</v>
      </c>
      <c r="E9879" s="10"/>
      <c r="F9879" s="10" t="s">
        <v>32960</v>
      </c>
      <c r="G9879" s="10"/>
    </row>
    <row r="9880">
      <c r="A9880" s="9" t="s">
        <v>248</v>
      </c>
      <c r="B9880" s="18" t="s">
        <v>4512</v>
      </c>
      <c r="C9880" s="10" t="s">
        <v>4513</v>
      </c>
      <c r="D9880" s="10" t="s">
        <v>33005</v>
      </c>
      <c r="E9880" s="10"/>
      <c r="F9880" s="10" t="s">
        <v>33006</v>
      </c>
      <c r="G9880" s="10"/>
    </row>
    <row r="9881">
      <c r="A9881" s="9" t="s">
        <v>248</v>
      </c>
      <c r="B9881" s="18" t="s">
        <v>4512</v>
      </c>
      <c r="C9881" s="10" t="s">
        <v>4513</v>
      </c>
      <c r="D9881" s="10" t="s">
        <v>4559</v>
      </c>
      <c r="E9881" s="10"/>
      <c r="F9881" s="10" t="s">
        <v>33006</v>
      </c>
      <c r="G9881" s="10"/>
    </row>
    <row r="9882">
      <c r="A9882" s="9" t="s">
        <v>248</v>
      </c>
      <c r="B9882" s="18" t="s">
        <v>4512</v>
      </c>
      <c r="C9882" s="10" t="s">
        <v>4513</v>
      </c>
      <c r="D9882" s="10" t="s">
        <v>33007</v>
      </c>
      <c r="E9882" s="10"/>
      <c r="F9882" s="10" t="s">
        <v>33006</v>
      </c>
      <c r="G9882" s="10"/>
    </row>
    <row r="9883">
      <c r="A9883" s="9" t="s">
        <v>248</v>
      </c>
      <c r="B9883" s="18" t="s">
        <v>5135</v>
      </c>
      <c r="C9883" s="10" t="s">
        <v>4581</v>
      </c>
      <c r="D9883" s="10" t="s">
        <v>5136</v>
      </c>
      <c r="E9883" s="10"/>
      <c r="F9883" s="10" t="s">
        <v>33008</v>
      </c>
      <c r="G9883" s="10"/>
    </row>
    <row r="9884">
      <c r="A9884" s="9" t="s">
        <v>248</v>
      </c>
      <c r="B9884" s="18" t="s">
        <v>5459</v>
      </c>
      <c r="C9884" s="10" t="s">
        <v>4497</v>
      </c>
      <c r="D9884" s="10" t="s">
        <v>15308</v>
      </c>
      <c r="E9884" s="10"/>
      <c r="F9884" s="10" t="s">
        <v>32967</v>
      </c>
      <c r="G9884" s="10"/>
    </row>
    <row r="9885">
      <c r="A9885" s="9" t="s">
        <v>248</v>
      </c>
      <c r="B9885" s="18" t="s">
        <v>5459</v>
      </c>
      <c r="C9885" s="10" t="s">
        <v>23404</v>
      </c>
      <c r="D9885" s="10" t="s">
        <v>33009</v>
      </c>
      <c r="E9885" s="10" t="s">
        <v>33010</v>
      </c>
      <c r="F9885" s="10" t="s">
        <v>32989</v>
      </c>
      <c r="G9885" s="10"/>
    </row>
    <row r="9886">
      <c r="A9886" s="9" t="s">
        <v>248</v>
      </c>
      <c r="B9886" s="18" t="s">
        <v>5459</v>
      </c>
      <c r="C9886" s="10"/>
      <c r="D9886" s="10"/>
      <c r="E9886" s="10" t="s">
        <v>32918</v>
      </c>
      <c r="F9886" s="396" t="s">
        <v>152</v>
      </c>
      <c r="G9886" s="10"/>
    </row>
    <row r="9887">
      <c r="A9887" s="9" t="s">
        <v>248</v>
      </c>
      <c r="B9887" s="18" t="s">
        <v>4496</v>
      </c>
      <c r="C9887" s="10"/>
      <c r="D9887" s="10"/>
      <c r="E9887" s="10" t="s">
        <v>1021</v>
      </c>
      <c r="F9887" s="10" t="s">
        <v>32932</v>
      </c>
      <c r="G9887" s="10"/>
    </row>
    <row r="9888">
      <c r="A9888" s="9" t="s">
        <v>248</v>
      </c>
      <c r="B9888" s="18" t="s">
        <v>5459</v>
      </c>
      <c r="C9888" s="10"/>
      <c r="D9888" s="10"/>
      <c r="E9888" s="10" t="s">
        <v>922</v>
      </c>
      <c r="F9888" s="396" t="s">
        <v>152</v>
      </c>
      <c r="G9888" s="10"/>
    </row>
    <row r="9889">
      <c r="A9889" s="9" t="s">
        <v>388</v>
      </c>
      <c r="B9889" s="18" t="s">
        <v>8130</v>
      </c>
      <c r="C9889" s="10" t="s">
        <v>16173</v>
      </c>
      <c r="D9889" s="10" t="s">
        <v>33011</v>
      </c>
      <c r="E9889" s="10"/>
      <c r="F9889" s="10" t="s">
        <v>32987</v>
      </c>
      <c r="G9889" s="10"/>
    </row>
    <row r="9890">
      <c r="A9890" s="9" t="s">
        <v>388</v>
      </c>
      <c r="B9890" s="18" t="s">
        <v>8130</v>
      </c>
      <c r="C9890" s="10" t="s">
        <v>16173</v>
      </c>
      <c r="D9890" s="10" t="s">
        <v>16188</v>
      </c>
      <c r="E9890" s="10"/>
      <c r="F9890" s="10" t="s">
        <v>32967</v>
      </c>
      <c r="G9890" s="10"/>
    </row>
    <row r="9891">
      <c r="A9891" s="9" t="s">
        <v>388</v>
      </c>
      <c r="B9891" s="18" t="s">
        <v>8130</v>
      </c>
      <c r="C9891" s="10" t="s">
        <v>27060</v>
      </c>
      <c r="D9891" s="10" t="s">
        <v>27061</v>
      </c>
      <c r="E9891" s="10"/>
      <c r="F9891" s="10" t="s">
        <v>32967</v>
      </c>
      <c r="G9891" s="10"/>
    </row>
    <row r="9892">
      <c r="A9892" s="67" t="s">
        <v>366</v>
      </c>
    </row>
    <row r="9893">
      <c r="A9893" s="9" t="s">
        <v>248</v>
      </c>
      <c r="B9893" s="18" t="s">
        <v>22125</v>
      </c>
      <c r="C9893" s="10"/>
      <c r="D9893" s="10"/>
      <c r="E9893" s="10" t="s">
        <v>33012</v>
      </c>
      <c r="F9893" s="10" t="s">
        <v>32987</v>
      </c>
      <c r="G9893" s="10"/>
    </row>
    <row r="9894">
      <c r="A9894" s="9" t="s">
        <v>368</v>
      </c>
      <c r="B9894" s="18" t="s">
        <v>368</v>
      </c>
      <c r="C9894" s="10"/>
      <c r="D9894" s="10"/>
      <c r="E9894" s="10" t="s">
        <v>10549</v>
      </c>
      <c r="F9894" s="10" t="s">
        <v>33006</v>
      </c>
      <c r="G9894" s="10"/>
    </row>
    <row r="9895">
      <c r="A9895" s="1" t="s">
        <v>33013</v>
      </c>
    </row>
    <row r="9896">
      <c r="A9896" s="9" t="s">
        <v>316</v>
      </c>
      <c r="B9896" s="18" t="s">
        <v>1446</v>
      </c>
      <c r="C9896" s="10"/>
      <c r="D9896" s="10"/>
      <c r="E9896" s="10"/>
      <c r="F9896" s="10"/>
      <c r="G9896" s="10"/>
    </row>
    <row r="9897">
      <c r="A9897" s="154" t="s">
        <v>388</v>
      </c>
      <c r="B9897" s="31" t="s">
        <v>1010</v>
      </c>
      <c r="C9897" s="704" t="s">
        <v>7545</v>
      </c>
      <c r="D9897" s="704" t="s">
        <v>7546</v>
      </c>
      <c r="E9897" s="704"/>
      <c r="F9897" s="704" t="s">
        <v>33014</v>
      </c>
      <c r="G9897" s="704"/>
    </row>
    <row r="9898">
      <c r="A9898" s="154" t="s">
        <v>234</v>
      </c>
      <c r="B9898" s="189" t="s">
        <v>22091</v>
      </c>
      <c r="C9898" s="704" t="s">
        <v>33015</v>
      </c>
      <c r="D9898" s="704" t="s">
        <v>33016</v>
      </c>
      <c r="E9898" s="704"/>
      <c r="F9898" s="704" t="s">
        <v>33017</v>
      </c>
      <c r="G9898" s="704"/>
    </row>
    <row r="9899">
      <c r="A9899" s="1" t="s">
        <v>33018</v>
      </c>
    </row>
    <row r="9900">
      <c r="A9900" s="9" t="s">
        <v>248</v>
      </c>
      <c r="B9900" s="18" t="s">
        <v>249</v>
      </c>
      <c r="C9900" s="10" t="s">
        <v>4233</v>
      </c>
      <c r="D9900" s="10" t="s">
        <v>4558</v>
      </c>
      <c r="E9900" s="10"/>
      <c r="F9900" s="10"/>
      <c r="G9900" s="10"/>
    </row>
    <row r="9901">
      <c r="A9901" s="9" t="s">
        <v>248</v>
      </c>
      <c r="B9901" s="18" t="s">
        <v>249</v>
      </c>
      <c r="C9901" s="10" t="s">
        <v>4233</v>
      </c>
      <c r="D9901" s="10" t="s">
        <v>33019</v>
      </c>
      <c r="E9901" s="10"/>
      <c r="F9901" s="10"/>
      <c r="G9901" s="10"/>
    </row>
    <row r="9902">
      <c r="A9902" s="9" t="s">
        <v>248</v>
      </c>
      <c r="B9902" s="18" t="s">
        <v>249</v>
      </c>
      <c r="C9902" s="10" t="s">
        <v>4513</v>
      </c>
      <c r="D9902" s="10" t="s">
        <v>32857</v>
      </c>
      <c r="E9902" s="10"/>
      <c r="F9902" s="10"/>
      <c r="G9902" s="10"/>
    </row>
    <row r="9903">
      <c r="A9903" s="9" t="s">
        <v>248</v>
      </c>
      <c r="B9903" s="18" t="s">
        <v>249</v>
      </c>
      <c r="C9903" s="10" t="s">
        <v>4513</v>
      </c>
      <c r="D9903" s="10" t="s">
        <v>26859</v>
      </c>
      <c r="E9903" s="10"/>
      <c r="F9903" s="10"/>
      <c r="G9903" s="10"/>
    </row>
    <row r="9904">
      <c r="A9904" s="9" t="s">
        <v>248</v>
      </c>
      <c r="B9904" s="18" t="s">
        <v>249</v>
      </c>
      <c r="C9904" s="10" t="s">
        <v>4513</v>
      </c>
      <c r="D9904" s="10" t="s">
        <v>26860</v>
      </c>
      <c r="E9904" s="10"/>
      <c r="F9904" s="10"/>
      <c r="G9904" s="10"/>
    </row>
    <row r="9905">
      <c r="A9905" s="9" t="s">
        <v>248</v>
      </c>
      <c r="B9905" s="18" t="s">
        <v>249</v>
      </c>
      <c r="C9905" s="9" t="s">
        <v>7307</v>
      </c>
      <c r="D9905" s="10" t="s">
        <v>284</v>
      </c>
      <c r="E9905" s="10"/>
      <c r="F9905" s="10"/>
      <c r="G9905" s="10"/>
    </row>
    <row r="9906">
      <c r="A9906" s="1" t="s">
        <v>33020</v>
      </c>
    </row>
    <row r="9907">
      <c r="A9907" s="9" t="s">
        <v>316</v>
      </c>
      <c r="B9907" s="18" t="s">
        <v>1446</v>
      </c>
      <c r="C9907" s="10"/>
      <c r="D9907" s="10"/>
      <c r="E9907" s="10" t="s">
        <v>33021</v>
      </c>
      <c r="F9907" s="10" t="s">
        <v>622</v>
      </c>
      <c r="G9907" s="10"/>
    </row>
    <row r="9908">
      <c r="A9908" s="9" t="s">
        <v>11991</v>
      </c>
      <c r="B9908" s="18" t="s">
        <v>33022</v>
      </c>
      <c r="C9908" s="10" t="s">
        <v>11986</v>
      </c>
      <c r="D9908" s="10" t="s">
        <v>33023</v>
      </c>
      <c r="E9908" s="10"/>
      <c r="F9908" s="10" t="s">
        <v>33024</v>
      </c>
      <c r="G9908" s="10"/>
    </row>
    <row r="9909">
      <c r="A9909" s="1" t="s">
        <v>33025</v>
      </c>
    </row>
    <row r="9910">
      <c r="A9910" s="9" t="s">
        <v>326</v>
      </c>
      <c r="B9910" s="18" t="s">
        <v>658</v>
      </c>
      <c r="C9910" s="10"/>
      <c r="D9910" s="10"/>
      <c r="E9910" s="10"/>
      <c r="F9910" s="10" t="s">
        <v>33026</v>
      </c>
      <c r="G9910" s="10"/>
    </row>
    <row r="9911">
      <c r="A9911" s="9" t="s">
        <v>388</v>
      </c>
      <c r="B9911" s="18" t="s">
        <v>1010</v>
      </c>
      <c r="C9911" s="10" t="s">
        <v>33027</v>
      </c>
      <c r="D9911" s="10" t="s">
        <v>26922</v>
      </c>
      <c r="E9911" s="10"/>
      <c r="F9911" s="10" t="s">
        <v>33028</v>
      </c>
      <c r="G9911" s="10"/>
    </row>
    <row r="9912">
      <c r="A9912" s="9" t="s">
        <v>388</v>
      </c>
      <c r="B9912" s="18" t="s">
        <v>1010</v>
      </c>
      <c r="C9912" s="10" t="s">
        <v>2167</v>
      </c>
      <c r="D9912" s="10" t="s">
        <v>33029</v>
      </c>
      <c r="E9912" s="10"/>
      <c r="F9912" s="10" t="s">
        <v>33030</v>
      </c>
      <c r="G9912" s="10"/>
    </row>
    <row r="9913">
      <c r="A9913" s="9" t="s">
        <v>388</v>
      </c>
      <c r="B9913" s="18" t="s">
        <v>1010</v>
      </c>
      <c r="C9913" s="10" t="s">
        <v>4818</v>
      </c>
      <c r="D9913" s="10" t="s">
        <v>33031</v>
      </c>
      <c r="E9913" s="10"/>
      <c r="F9913" s="10" t="s">
        <v>33032</v>
      </c>
      <c r="G9913" s="10"/>
    </row>
    <row r="9914">
      <c r="A9914" s="9" t="s">
        <v>388</v>
      </c>
      <c r="B9914" s="18" t="s">
        <v>1010</v>
      </c>
      <c r="C9914" s="10" t="s">
        <v>2172</v>
      </c>
      <c r="D9914" s="10" t="s">
        <v>7529</v>
      </c>
      <c r="E9914" s="10"/>
      <c r="F9914" s="10" t="s">
        <v>33033</v>
      </c>
      <c r="G9914" s="10"/>
    </row>
    <row r="9915">
      <c r="A9915" s="1" t="s">
        <v>33034</v>
      </c>
    </row>
    <row r="9916">
      <c r="A9916" s="9" t="s">
        <v>3687</v>
      </c>
      <c r="B9916" s="18" t="s">
        <v>33035</v>
      </c>
      <c r="C9916" s="10" t="s">
        <v>33036</v>
      </c>
      <c r="D9916" s="10" t="s">
        <v>33037</v>
      </c>
      <c r="E9916" s="10"/>
      <c r="F9916" s="10" t="s">
        <v>33038</v>
      </c>
      <c r="G9916" s="8" t="s">
        <v>1333</v>
      </c>
    </row>
    <row r="9917">
      <c r="A9917" s="9" t="s">
        <v>3687</v>
      </c>
      <c r="B9917" s="18" t="s">
        <v>33035</v>
      </c>
      <c r="C9917" s="10" t="s">
        <v>33039</v>
      </c>
      <c r="D9917" s="10" t="s">
        <v>639</v>
      </c>
      <c r="E9917" s="10"/>
      <c r="F9917" s="10" t="s">
        <v>33040</v>
      </c>
      <c r="G9917" s="15"/>
    </row>
    <row r="9918">
      <c r="A9918" s="9" t="s">
        <v>3687</v>
      </c>
      <c r="B9918" s="18" t="s">
        <v>33035</v>
      </c>
      <c r="C9918" s="10" t="s">
        <v>33041</v>
      </c>
      <c r="D9918" s="10" t="s">
        <v>21513</v>
      </c>
      <c r="E9918" s="10"/>
      <c r="F9918" s="10" t="s">
        <v>4799</v>
      </c>
      <c r="G9918" s="15"/>
    </row>
    <row r="9919">
      <c r="A9919" s="9" t="s">
        <v>3687</v>
      </c>
      <c r="B9919" s="18" t="s">
        <v>33035</v>
      </c>
      <c r="C9919" s="10" t="s">
        <v>33042</v>
      </c>
      <c r="D9919" s="10" t="s">
        <v>7628</v>
      </c>
      <c r="E9919" s="10"/>
      <c r="F9919" s="10" t="s">
        <v>33038</v>
      </c>
      <c r="G9919" s="15"/>
    </row>
    <row r="9920">
      <c r="A9920" s="9" t="s">
        <v>3687</v>
      </c>
      <c r="B9920" s="18" t="s">
        <v>33035</v>
      </c>
      <c r="C9920" s="10" t="s">
        <v>33043</v>
      </c>
      <c r="D9920" s="10" t="s">
        <v>33044</v>
      </c>
      <c r="E9920" s="10"/>
      <c r="F9920" s="10" t="s">
        <v>33038</v>
      </c>
      <c r="G9920" s="8" t="s">
        <v>1333</v>
      </c>
    </row>
    <row r="9921">
      <c r="A9921" s="9" t="s">
        <v>3687</v>
      </c>
      <c r="B9921" s="18" t="s">
        <v>33035</v>
      </c>
      <c r="C9921" s="10" t="s">
        <v>33045</v>
      </c>
      <c r="D9921" s="10" t="s">
        <v>33046</v>
      </c>
      <c r="E9921" s="10"/>
      <c r="F9921" s="10" t="s">
        <v>4799</v>
      </c>
      <c r="G9921" s="15"/>
    </row>
    <row r="9922">
      <c r="A9922" s="9" t="s">
        <v>3687</v>
      </c>
      <c r="B9922" s="18" t="s">
        <v>33035</v>
      </c>
      <c r="C9922" s="10" t="s">
        <v>33047</v>
      </c>
      <c r="D9922" s="10" t="s">
        <v>4216</v>
      </c>
      <c r="E9922" s="10"/>
      <c r="F9922" s="10" t="s">
        <v>33048</v>
      </c>
      <c r="G9922" s="15"/>
    </row>
    <row r="9923">
      <c r="A9923" s="9" t="s">
        <v>3687</v>
      </c>
      <c r="B9923" s="18" t="s">
        <v>33035</v>
      </c>
      <c r="C9923" s="10" t="s">
        <v>33049</v>
      </c>
      <c r="D9923" s="10" t="s">
        <v>33050</v>
      </c>
      <c r="E9923" s="10"/>
      <c r="F9923" s="10" t="s">
        <v>33051</v>
      </c>
      <c r="G9923" s="15"/>
    </row>
    <row r="9924">
      <c r="A9924" s="9" t="s">
        <v>3687</v>
      </c>
      <c r="B9924" s="18" t="s">
        <v>33035</v>
      </c>
      <c r="C9924" s="10" t="s">
        <v>33052</v>
      </c>
      <c r="D9924" s="10" t="s">
        <v>33053</v>
      </c>
      <c r="E9924" s="10"/>
      <c r="F9924" s="10" t="s">
        <v>33038</v>
      </c>
      <c r="G9924" s="15"/>
    </row>
    <row r="9925">
      <c r="A9925" s="9" t="s">
        <v>3687</v>
      </c>
      <c r="B9925" s="18" t="s">
        <v>33035</v>
      </c>
      <c r="C9925" s="10" t="s">
        <v>33054</v>
      </c>
      <c r="D9925" s="10" t="s">
        <v>5557</v>
      </c>
      <c r="E9925" s="10"/>
      <c r="F9925" s="10" t="s">
        <v>33038</v>
      </c>
      <c r="G9925" s="8" t="s">
        <v>1333</v>
      </c>
    </row>
    <row r="9926">
      <c r="A9926" s="9" t="s">
        <v>3687</v>
      </c>
      <c r="B9926" s="18" t="s">
        <v>33035</v>
      </c>
      <c r="C9926" s="10" t="s">
        <v>33055</v>
      </c>
      <c r="D9926" s="10" t="s">
        <v>33056</v>
      </c>
      <c r="E9926" s="10"/>
      <c r="F9926" s="10" t="s">
        <v>4799</v>
      </c>
      <c r="G9926" s="15"/>
    </row>
    <row r="9927">
      <c r="A9927" s="9" t="s">
        <v>3687</v>
      </c>
      <c r="B9927" s="18" t="s">
        <v>33035</v>
      </c>
      <c r="C9927" s="10" t="s">
        <v>33057</v>
      </c>
      <c r="D9927" s="10" t="s">
        <v>33058</v>
      </c>
      <c r="E9927" s="10"/>
      <c r="F9927" s="10" t="s">
        <v>33059</v>
      </c>
      <c r="G9927" s="15"/>
    </row>
    <row r="9928">
      <c r="A9928" s="9" t="s">
        <v>3687</v>
      </c>
      <c r="B9928" s="18" t="s">
        <v>33035</v>
      </c>
      <c r="C9928" s="10" t="s">
        <v>33060</v>
      </c>
      <c r="D9928" s="10" t="s">
        <v>2073</v>
      </c>
      <c r="E9928" s="10"/>
      <c r="F9928" s="10" t="s">
        <v>33061</v>
      </c>
      <c r="G9928" s="15"/>
    </row>
    <row r="9929">
      <c r="A9929" s="9" t="s">
        <v>3687</v>
      </c>
      <c r="B9929" s="18" t="s">
        <v>33035</v>
      </c>
      <c r="C9929" s="10" t="s">
        <v>33062</v>
      </c>
      <c r="D9929" s="10" t="s">
        <v>985</v>
      </c>
      <c r="E9929" s="10"/>
      <c r="F9929" s="10" t="s">
        <v>33051</v>
      </c>
      <c r="G9929" s="15"/>
    </row>
    <row r="9930">
      <c r="A9930" s="1" t="s">
        <v>33063</v>
      </c>
    </row>
    <row r="9931">
      <c r="A9931" s="9" t="s">
        <v>234</v>
      </c>
      <c r="B9931" s="18" t="s">
        <v>33064</v>
      </c>
      <c r="C9931" s="91" t="s">
        <v>33065</v>
      </c>
      <c r="D9931" s="91" t="s">
        <v>13909</v>
      </c>
      <c r="E9931" s="91"/>
      <c r="F9931" s="91" t="s">
        <v>33066</v>
      </c>
      <c r="G9931" s="10"/>
    </row>
    <row r="9932">
      <c r="A9932" s="9" t="s">
        <v>234</v>
      </c>
      <c r="B9932" s="18" t="s">
        <v>33064</v>
      </c>
      <c r="C9932" s="91" t="s">
        <v>33067</v>
      </c>
      <c r="D9932" s="91" t="s">
        <v>13909</v>
      </c>
      <c r="E9932" s="91"/>
      <c r="F9932" s="91" t="s">
        <v>33068</v>
      </c>
      <c r="G9932" s="10"/>
    </row>
    <row r="9933">
      <c r="A9933" s="9" t="s">
        <v>234</v>
      </c>
      <c r="B9933" s="18" t="s">
        <v>33064</v>
      </c>
      <c r="C9933" s="91" t="s">
        <v>33069</v>
      </c>
      <c r="D9933" s="91" t="s">
        <v>13909</v>
      </c>
      <c r="E9933" s="91"/>
      <c r="F9933" s="91" t="s">
        <v>33070</v>
      </c>
      <c r="G9933" s="10"/>
    </row>
    <row r="9934">
      <c r="A9934" s="9" t="s">
        <v>234</v>
      </c>
      <c r="B9934" s="18" t="s">
        <v>33064</v>
      </c>
      <c r="C9934" s="91" t="s">
        <v>33071</v>
      </c>
      <c r="D9934" s="91" t="s">
        <v>13909</v>
      </c>
      <c r="E9934" s="91"/>
      <c r="F9934" s="91" t="s">
        <v>33072</v>
      </c>
      <c r="G9934" s="10"/>
    </row>
    <row r="9935">
      <c r="A9935" s="1" t="s">
        <v>33073</v>
      </c>
    </row>
    <row r="9936">
      <c r="A9936" s="9" t="s">
        <v>388</v>
      </c>
      <c r="B9936" s="18" t="s">
        <v>23793</v>
      </c>
      <c r="C9936" s="10" t="s">
        <v>7472</v>
      </c>
      <c r="D9936" s="10" t="s">
        <v>25558</v>
      </c>
      <c r="E9936" s="91"/>
      <c r="F9936" s="10" t="s">
        <v>33074</v>
      </c>
      <c r="G9936" s="15"/>
    </row>
    <row r="9937">
      <c r="A9937" s="9" t="s">
        <v>388</v>
      </c>
      <c r="B9937" s="18" t="s">
        <v>1010</v>
      </c>
      <c r="C9937" s="10" t="s">
        <v>10096</v>
      </c>
      <c r="D9937" s="10" t="s">
        <v>33075</v>
      </c>
      <c r="E9937" s="91"/>
      <c r="F9937" s="10" t="s">
        <v>33074</v>
      </c>
      <c r="G9937" s="15"/>
    </row>
    <row r="9938">
      <c r="A9938" s="1" t="s">
        <v>33076</v>
      </c>
    </row>
    <row r="9939">
      <c r="A9939" s="9" t="s">
        <v>2927</v>
      </c>
      <c r="B9939" s="18" t="s">
        <v>14205</v>
      </c>
      <c r="C9939" s="10" t="s">
        <v>14206</v>
      </c>
      <c r="D9939" s="10" t="s">
        <v>368</v>
      </c>
      <c r="E9939" s="10"/>
      <c r="F9939" s="10" t="s">
        <v>33077</v>
      </c>
      <c r="G9939" s="15"/>
    </row>
    <row r="9940">
      <c r="A9940" s="1" t="s">
        <v>33078</v>
      </c>
    </row>
    <row r="9941">
      <c r="A9941" s="9" t="s">
        <v>1402</v>
      </c>
      <c r="B9941" s="18" t="s">
        <v>1403</v>
      </c>
      <c r="C9941" s="9" t="s">
        <v>1404</v>
      </c>
      <c r="D9941" s="10" t="s">
        <v>1407</v>
      </c>
      <c r="E9941" s="91"/>
      <c r="F9941" s="91" t="s">
        <v>33079</v>
      </c>
      <c r="G9941" s="91"/>
    </row>
    <row r="9942">
      <c r="A9942" s="1" t="s">
        <v>33080</v>
      </c>
    </row>
    <row r="9943">
      <c r="A9943" s="9" t="s">
        <v>388</v>
      </c>
      <c r="B9943" s="18" t="s">
        <v>19048</v>
      </c>
      <c r="C9943" s="9" t="s">
        <v>19020</v>
      </c>
      <c r="D9943" s="9" t="s">
        <v>19023</v>
      </c>
      <c r="E9943" s="91"/>
      <c r="F9943" s="91" t="s">
        <v>33081</v>
      </c>
      <c r="G9943" s="91"/>
    </row>
    <row r="9944">
      <c r="A9944" s="9" t="s">
        <v>1035</v>
      </c>
      <c r="B9944" s="18" t="s">
        <v>4976</v>
      </c>
      <c r="C9944" s="9" t="s">
        <v>29744</v>
      </c>
      <c r="D9944" s="9"/>
      <c r="E9944" s="91"/>
      <c r="F9944" s="91" t="s">
        <v>33082</v>
      </c>
      <c r="G9944" s="91"/>
    </row>
    <row r="9945">
      <c r="A9945" s="9" t="s">
        <v>1035</v>
      </c>
      <c r="B9945" s="18" t="s">
        <v>4976</v>
      </c>
      <c r="C9945" s="91" t="s">
        <v>21403</v>
      </c>
      <c r="D9945" s="9"/>
      <c r="E9945" s="91"/>
      <c r="F9945" s="91" t="s">
        <v>33083</v>
      </c>
      <c r="G9945" s="91"/>
    </row>
    <row r="9946">
      <c r="A9946" s="9" t="s">
        <v>1035</v>
      </c>
      <c r="B9946" s="18" t="s">
        <v>4976</v>
      </c>
      <c r="C9946" s="91" t="s">
        <v>15094</v>
      </c>
      <c r="D9946" s="9"/>
      <c r="E9946" s="91"/>
      <c r="F9946" s="91" t="s">
        <v>33084</v>
      </c>
      <c r="G9946" s="91"/>
    </row>
    <row r="9947">
      <c r="A9947" s="9" t="s">
        <v>1035</v>
      </c>
      <c r="B9947" s="18" t="s">
        <v>4976</v>
      </c>
      <c r="C9947" s="91" t="s">
        <v>14850</v>
      </c>
      <c r="D9947" s="9" t="s">
        <v>33085</v>
      </c>
      <c r="E9947" s="91"/>
      <c r="F9947" s="91" t="s">
        <v>33086</v>
      </c>
      <c r="G9947" s="91"/>
    </row>
    <row r="9948">
      <c r="A9948" s="67" t="s">
        <v>366</v>
      </c>
    </row>
    <row r="9949">
      <c r="A9949" s="9" t="s">
        <v>368</v>
      </c>
      <c r="B9949" s="18" t="s">
        <v>368</v>
      </c>
      <c r="C9949" s="91"/>
      <c r="D9949" s="91"/>
      <c r="E9949" s="91" t="s">
        <v>9923</v>
      </c>
      <c r="F9949" s="91" t="s">
        <v>33086</v>
      </c>
      <c r="G9949" s="91"/>
    </row>
    <row r="9950">
      <c r="A9950" s="17"/>
    </row>
    <row r="9951">
      <c r="A9951" s="15"/>
    </row>
    <row r="9954">
      <c r="A9954" s="17"/>
      <c r="B9954" s="219"/>
      <c r="C9954" s="17"/>
      <c r="D9954" s="17"/>
      <c r="E9954" s="17"/>
      <c r="F9954" s="17"/>
      <c r="G9954" s="17"/>
    </row>
    <row r="9955">
      <c r="A9955" s="31" t="s">
        <v>19864</v>
      </c>
    </row>
    <row r="9956">
      <c r="A9956" s="17"/>
      <c r="B9956" s="219"/>
      <c r="C9956" s="17"/>
      <c r="D9956" s="17"/>
      <c r="E9956" s="17"/>
      <c r="F9956" s="17"/>
      <c r="G9956" s="17"/>
    </row>
    <row r="9957">
      <c r="A9957" s="190" t="s">
        <v>33087</v>
      </c>
    </row>
    <row r="9958">
      <c r="A9958" s="9" t="s">
        <v>234</v>
      </c>
      <c r="B9958" s="18" t="s">
        <v>1115</v>
      </c>
      <c r="C9958" s="91" t="s">
        <v>33088</v>
      </c>
      <c r="D9958" s="91" t="s">
        <v>33089</v>
      </c>
      <c r="E9958" s="91"/>
      <c r="F9958" s="91" t="s">
        <v>33090</v>
      </c>
      <c r="G9958" s="41"/>
    </row>
    <row r="9959">
      <c r="A9959" s="9" t="s">
        <v>234</v>
      </c>
      <c r="B9959" s="18" t="s">
        <v>1115</v>
      </c>
      <c r="C9959" s="91" t="s">
        <v>33091</v>
      </c>
      <c r="D9959" s="91" t="s">
        <v>13712</v>
      </c>
      <c r="E9959" s="91"/>
      <c r="F9959" s="91" t="s">
        <v>33092</v>
      </c>
      <c r="G9959" s="41"/>
    </row>
    <row r="9960">
      <c r="A9960" s="190" t="s">
        <v>33093</v>
      </c>
    </row>
    <row r="9961">
      <c r="A9961" s="9" t="s">
        <v>687</v>
      </c>
      <c r="B9961" s="18" t="s">
        <v>693</v>
      </c>
      <c r="C9961" s="41"/>
      <c r="D9961" s="41"/>
      <c r="E9961" s="41"/>
      <c r="F9961" s="41"/>
      <c r="G9961" s="41"/>
    </row>
    <row r="9962">
      <c r="A9962" s="14" t="s">
        <v>1016</v>
      </c>
      <c r="B9962" s="31" t="s">
        <v>1017</v>
      </c>
      <c r="C9962" s="41"/>
      <c r="D9962" s="41"/>
      <c r="E9962" s="41"/>
      <c r="F9962" s="41"/>
      <c r="G9962" s="41"/>
    </row>
    <row r="9963">
      <c r="A9963" s="17"/>
    </row>
    <row r="9964">
      <c r="A9964" s="15"/>
    </row>
    <row r="9967">
      <c r="A9967" s="17"/>
      <c r="B9967" s="219"/>
      <c r="C9967" s="17"/>
      <c r="D9967" s="17"/>
      <c r="E9967" s="17"/>
      <c r="F9967" s="17"/>
      <c r="G9967" s="17"/>
    </row>
    <row r="9968">
      <c r="A9968" s="31" t="s">
        <v>19867</v>
      </c>
    </row>
    <row r="9969">
      <c r="A9969" s="17"/>
      <c r="B9969" s="219"/>
      <c r="C9969" s="17"/>
      <c r="D9969" s="17"/>
      <c r="E9969" s="17"/>
      <c r="F9969" s="17"/>
      <c r="G9969" s="17"/>
    </row>
    <row r="9970">
      <c r="A9970" s="190" t="s">
        <v>33094</v>
      </c>
    </row>
    <row r="9971">
      <c r="A9971" s="9" t="s">
        <v>4788</v>
      </c>
      <c r="B9971" s="18" t="s">
        <v>7260</v>
      </c>
      <c r="C9971" s="9" t="s">
        <v>8190</v>
      </c>
      <c r="D9971" s="91" t="s">
        <v>33095</v>
      </c>
      <c r="E9971" s="91"/>
      <c r="F9971" s="91" t="s">
        <v>33096</v>
      </c>
      <c r="G9971" s="41"/>
    </row>
    <row r="9972">
      <c r="A9972" s="9" t="s">
        <v>316</v>
      </c>
      <c r="B9972" s="18" t="s">
        <v>6023</v>
      </c>
      <c r="C9972" s="9" t="s">
        <v>8353</v>
      </c>
      <c r="D9972" s="91" t="s">
        <v>1190</v>
      </c>
      <c r="E9972" s="91"/>
      <c r="F9972" s="91" t="s">
        <v>33097</v>
      </c>
      <c r="G9972" s="41"/>
    </row>
    <row r="9973">
      <c r="A9973" s="9" t="s">
        <v>671</v>
      </c>
      <c r="B9973" s="18" t="s">
        <v>22849</v>
      </c>
      <c r="C9973" s="9" t="s">
        <v>15037</v>
      </c>
      <c r="D9973" s="91" t="s">
        <v>33098</v>
      </c>
      <c r="E9973" s="91" t="s">
        <v>13024</v>
      </c>
      <c r="F9973" s="91" t="s">
        <v>33099</v>
      </c>
      <c r="G9973" s="41"/>
    </row>
    <row r="9974">
      <c r="A9974" s="9" t="s">
        <v>671</v>
      </c>
      <c r="B9974" s="18" t="s">
        <v>22849</v>
      </c>
      <c r="C9974" s="9" t="s">
        <v>15037</v>
      </c>
      <c r="D9974" s="91" t="s">
        <v>33100</v>
      </c>
      <c r="E9974" s="91" t="s">
        <v>19246</v>
      </c>
      <c r="F9974" s="91" t="s">
        <v>33099</v>
      </c>
      <c r="G9974" s="41"/>
    </row>
    <row r="9975">
      <c r="A9975" s="9" t="s">
        <v>230</v>
      </c>
      <c r="B9975" s="18" t="s">
        <v>33101</v>
      </c>
      <c r="C9975" s="9" t="s">
        <v>33102</v>
      </c>
      <c r="D9975" s="91" t="s">
        <v>33103</v>
      </c>
      <c r="E9975" s="91"/>
      <c r="F9975" s="91" t="s">
        <v>33104</v>
      </c>
      <c r="G9975" s="41"/>
    </row>
    <row r="9976">
      <c r="A9976" s="9" t="s">
        <v>13595</v>
      </c>
      <c r="B9976" s="18" t="s">
        <v>33105</v>
      </c>
      <c r="C9976" s="9"/>
      <c r="D9976" s="91" t="s">
        <v>33106</v>
      </c>
      <c r="E9976" s="91" t="s">
        <v>33107</v>
      </c>
      <c r="F9976" s="91" t="s">
        <v>33099</v>
      </c>
      <c r="G9976" s="41"/>
    </row>
    <row r="9977">
      <c r="A9977" s="9" t="s">
        <v>13595</v>
      </c>
      <c r="B9977" s="18" t="s">
        <v>24335</v>
      </c>
      <c r="C9977" s="9"/>
      <c r="D9977" s="91"/>
      <c r="E9977" s="91"/>
      <c r="F9977" s="91"/>
      <c r="G9977" s="41"/>
    </row>
    <row r="9978">
      <c r="A9978" s="9" t="s">
        <v>1016</v>
      </c>
      <c r="B9978" s="18" t="s">
        <v>13941</v>
      </c>
      <c r="C9978" s="9" t="s">
        <v>14826</v>
      </c>
      <c r="D9978" s="91" t="s">
        <v>14827</v>
      </c>
      <c r="E9978" s="91"/>
      <c r="F9978" s="91" t="s">
        <v>33108</v>
      </c>
      <c r="G9978" s="41"/>
    </row>
    <row r="9979">
      <c r="A9979" s="9" t="s">
        <v>234</v>
      </c>
      <c r="B9979" s="18" t="s">
        <v>368</v>
      </c>
      <c r="C9979" s="9"/>
      <c r="D9979" s="91"/>
      <c r="E9979" s="91"/>
      <c r="F9979" s="91"/>
      <c r="G9979" s="41"/>
    </row>
    <row r="9980">
      <c r="A9980" s="190" t="s">
        <v>33109</v>
      </c>
    </row>
    <row r="9981">
      <c r="A9981" s="9" t="s">
        <v>230</v>
      </c>
      <c r="B9981" s="18" t="s">
        <v>6370</v>
      </c>
      <c r="C9981" s="9" t="s">
        <v>6384</v>
      </c>
      <c r="D9981" s="91" t="s">
        <v>8074</v>
      </c>
      <c r="E9981" s="91"/>
      <c r="F9981" s="91" t="s">
        <v>33110</v>
      </c>
      <c r="G9981" s="41"/>
    </row>
    <row r="9982">
      <c r="A9982" s="9" t="s">
        <v>33111</v>
      </c>
      <c r="B9982" s="18" t="s">
        <v>33112</v>
      </c>
      <c r="C9982" s="9"/>
      <c r="D9982" s="91"/>
      <c r="E9982" s="91"/>
      <c r="F9982" s="91"/>
      <c r="G9982" s="41"/>
    </row>
    <row r="9983">
      <c r="A9983" s="9" t="s">
        <v>1016</v>
      </c>
      <c r="B9983" s="18" t="s">
        <v>32002</v>
      </c>
      <c r="C9983" s="9" t="s">
        <v>33113</v>
      </c>
      <c r="D9983" s="91" t="s">
        <v>33114</v>
      </c>
      <c r="E9983" s="91"/>
      <c r="F9983" s="91" t="s">
        <v>33115</v>
      </c>
      <c r="G9983" s="41"/>
    </row>
    <row r="9984">
      <c r="A9984" s="9" t="s">
        <v>1035</v>
      </c>
      <c r="B9984" s="18" t="s">
        <v>16800</v>
      </c>
      <c r="C9984" s="9"/>
      <c r="D9984" s="91"/>
      <c r="E9984" s="91"/>
      <c r="F9984" s="91"/>
      <c r="G9984" s="41"/>
    </row>
    <row r="9985">
      <c r="A9985" s="9" t="s">
        <v>234</v>
      </c>
      <c r="B9985" s="18" t="s">
        <v>368</v>
      </c>
      <c r="C9985" s="9"/>
      <c r="D9985" s="91"/>
      <c r="E9985" s="91"/>
      <c r="F9985" s="91"/>
      <c r="G9985" s="41"/>
    </row>
    <row r="9986">
      <c r="A9986" s="17"/>
    </row>
    <row r="9987">
      <c r="A9987" s="15"/>
    </row>
    <row r="9990">
      <c r="A9990" s="17"/>
      <c r="B9990" s="17"/>
      <c r="C9990" s="17"/>
      <c r="D9990" s="17"/>
      <c r="E9990" s="17"/>
      <c r="F9990" s="17"/>
      <c r="G9990" s="17"/>
    </row>
    <row r="9991">
      <c r="A9991" s="17"/>
    </row>
    <row r="9992">
      <c r="A9992" s="38" t="s">
        <v>19870</v>
      </c>
    </row>
    <row r="9993">
      <c r="A9993" s="1"/>
    </row>
    <row r="9994">
      <c r="A9994" s="1" t="s">
        <v>33116</v>
      </c>
    </row>
    <row r="9995">
      <c r="A9995" s="154" t="s">
        <v>316</v>
      </c>
      <c r="B9995" s="18" t="s">
        <v>28664</v>
      </c>
      <c r="C9995" s="704" t="s">
        <v>33117</v>
      </c>
      <c r="D9995" s="704" t="s">
        <v>33118</v>
      </c>
      <c r="E9995" s="704">
        <v>7.0</v>
      </c>
      <c r="F9995" s="704" t="s">
        <v>33119</v>
      </c>
      <c r="G9995" s="704"/>
    </row>
    <row r="9996">
      <c r="A9996" s="154" t="s">
        <v>316</v>
      </c>
      <c r="B9996" s="18" t="s">
        <v>28664</v>
      </c>
      <c r="C9996" s="704" t="s">
        <v>33120</v>
      </c>
      <c r="D9996" s="704" t="s">
        <v>28672</v>
      </c>
      <c r="E9996" s="704"/>
      <c r="F9996" s="704" t="s">
        <v>33121</v>
      </c>
      <c r="G9996" s="704"/>
    </row>
    <row r="9997">
      <c r="A9997" s="154" t="s">
        <v>326</v>
      </c>
      <c r="B9997" s="18" t="s">
        <v>12659</v>
      </c>
      <c r="C9997" s="704" t="s">
        <v>33122</v>
      </c>
      <c r="D9997" s="704" t="s">
        <v>15201</v>
      </c>
      <c r="E9997" s="704" t="s">
        <v>28933</v>
      </c>
      <c r="F9997" s="704" t="s">
        <v>16544</v>
      </c>
      <c r="G9997" s="704"/>
    </row>
    <row r="9998">
      <c r="A9998" s="154" t="s">
        <v>326</v>
      </c>
      <c r="B9998" s="18" t="s">
        <v>12659</v>
      </c>
      <c r="C9998" s="704" t="s">
        <v>33123</v>
      </c>
      <c r="D9998" s="704" t="s">
        <v>14616</v>
      </c>
      <c r="E9998" s="704" t="s">
        <v>21006</v>
      </c>
      <c r="F9998" s="704" t="s">
        <v>16544</v>
      </c>
      <c r="G9998" s="704"/>
    </row>
    <row r="9999">
      <c r="A9999" s="154" t="s">
        <v>4540</v>
      </c>
      <c r="B9999" s="18" t="s">
        <v>4545</v>
      </c>
      <c r="C9999" s="704"/>
      <c r="D9999" s="704" t="s">
        <v>21484</v>
      </c>
      <c r="E9999" s="704"/>
      <c r="F9999" s="704" t="s">
        <v>33124</v>
      </c>
      <c r="G9999" s="704"/>
    </row>
    <row r="10000">
      <c r="A10000" s="154" t="s">
        <v>4540</v>
      </c>
      <c r="B10000" s="18" t="s">
        <v>4545</v>
      </c>
      <c r="C10000" s="704"/>
      <c r="D10000" s="704" t="s">
        <v>6639</v>
      </c>
      <c r="E10000" s="704"/>
      <c r="F10000" s="704" t="s">
        <v>33125</v>
      </c>
      <c r="G10000" s="704"/>
    </row>
    <row r="10001">
      <c r="A10001" s="154" t="s">
        <v>230</v>
      </c>
      <c r="B10001" s="18" t="s">
        <v>10943</v>
      </c>
      <c r="C10001" s="704" t="s">
        <v>2598</v>
      </c>
      <c r="D10001" s="704" t="s">
        <v>33126</v>
      </c>
      <c r="E10001" s="704"/>
      <c r="F10001" s="704" t="s">
        <v>33127</v>
      </c>
      <c r="G10001" s="704"/>
    </row>
    <row r="10002">
      <c r="A10002" s="771" t="s">
        <v>230</v>
      </c>
      <c r="B10002" s="18" t="s">
        <v>10943</v>
      </c>
      <c r="C10002" s="720" t="s">
        <v>2598</v>
      </c>
      <c r="D10002" s="704" t="s">
        <v>18835</v>
      </c>
      <c r="E10002" s="720"/>
      <c r="F10002" s="704" t="s">
        <v>33128</v>
      </c>
      <c r="G10002" s="772" t="s">
        <v>1333</v>
      </c>
    </row>
    <row r="10003">
      <c r="A10003" s="154" t="s">
        <v>6095</v>
      </c>
      <c r="B10003" s="18" t="s">
        <v>33129</v>
      </c>
      <c r="C10003" s="704" t="s">
        <v>16546</v>
      </c>
      <c r="D10003" s="704" t="s">
        <v>16547</v>
      </c>
      <c r="E10003" s="704"/>
      <c r="F10003" s="704" t="s">
        <v>33130</v>
      </c>
      <c r="G10003" s="704"/>
    </row>
    <row r="10004">
      <c r="A10004" s="154" t="s">
        <v>248</v>
      </c>
      <c r="B10004" s="18" t="s">
        <v>4496</v>
      </c>
      <c r="C10004" s="704" t="s">
        <v>4497</v>
      </c>
      <c r="D10004" s="704" t="s">
        <v>13076</v>
      </c>
      <c r="E10004" s="704"/>
      <c r="F10004" s="704" t="s">
        <v>33131</v>
      </c>
      <c r="G10004" s="704"/>
    </row>
    <row r="10005">
      <c r="A10005" s="154" t="s">
        <v>248</v>
      </c>
      <c r="B10005" s="18" t="s">
        <v>4496</v>
      </c>
      <c r="C10005" s="704" t="s">
        <v>4497</v>
      </c>
      <c r="D10005" s="704" t="s">
        <v>30502</v>
      </c>
      <c r="E10005" s="704"/>
      <c r="F10005" s="704" t="s">
        <v>33125</v>
      </c>
      <c r="G10005" s="704"/>
    </row>
    <row r="10006">
      <c r="A10006" s="154" t="s">
        <v>248</v>
      </c>
      <c r="B10006" s="18" t="s">
        <v>4496</v>
      </c>
      <c r="C10006" s="704" t="s">
        <v>4497</v>
      </c>
      <c r="D10006" s="704" t="s">
        <v>4502</v>
      </c>
      <c r="E10006" s="704"/>
      <c r="F10006" s="704" t="s">
        <v>33132</v>
      </c>
      <c r="G10006" s="704"/>
    </row>
    <row r="10007">
      <c r="A10007" s="154" t="s">
        <v>248</v>
      </c>
      <c r="B10007" s="18" t="s">
        <v>4496</v>
      </c>
      <c r="C10007" s="704" t="s">
        <v>4504</v>
      </c>
      <c r="D10007" s="704" t="s">
        <v>33133</v>
      </c>
      <c r="E10007" s="704"/>
      <c r="F10007" s="704" t="s">
        <v>33134</v>
      </c>
      <c r="G10007" s="704"/>
    </row>
    <row r="10008">
      <c r="A10008" s="154" t="s">
        <v>248</v>
      </c>
      <c r="B10008" s="18" t="s">
        <v>4496</v>
      </c>
      <c r="C10008" s="704" t="s">
        <v>5067</v>
      </c>
      <c r="D10008" s="704" t="s">
        <v>5651</v>
      </c>
      <c r="E10008" s="704"/>
      <c r="F10008" s="704" t="s">
        <v>33135</v>
      </c>
      <c r="G10008" s="704"/>
    </row>
    <row r="10009">
      <c r="A10009" s="154" t="s">
        <v>248</v>
      </c>
      <c r="B10009" s="18" t="s">
        <v>4496</v>
      </c>
      <c r="C10009" s="704" t="s">
        <v>5067</v>
      </c>
      <c r="D10009" s="704" t="s">
        <v>33136</v>
      </c>
      <c r="E10009" s="704"/>
      <c r="F10009" s="704" t="s">
        <v>33137</v>
      </c>
      <c r="G10009" s="704"/>
    </row>
    <row r="10010">
      <c r="A10010" s="154" t="s">
        <v>248</v>
      </c>
      <c r="B10010" s="18" t="s">
        <v>4496</v>
      </c>
      <c r="C10010" s="704" t="s">
        <v>5067</v>
      </c>
      <c r="D10010" s="704" t="s">
        <v>33138</v>
      </c>
      <c r="E10010" s="704"/>
      <c r="F10010" s="704" t="s">
        <v>33139</v>
      </c>
      <c r="G10010" s="704"/>
    </row>
    <row r="10011">
      <c r="A10011" s="154" t="s">
        <v>248</v>
      </c>
      <c r="B10011" s="18" t="s">
        <v>4496</v>
      </c>
      <c r="C10011" s="704" t="s">
        <v>5067</v>
      </c>
      <c r="D10011" s="704" t="s">
        <v>16057</v>
      </c>
      <c r="E10011" s="704"/>
      <c r="F10011" s="704" t="s">
        <v>33125</v>
      </c>
      <c r="G10011" s="704"/>
    </row>
    <row r="10012">
      <c r="A10012" s="154" t="s">
        <v>248</v>
      </c>
      <c r="B10012" s="18" t="s">
        <v>4496</v>
      </c>
      <c r="C10012" s="704" t="s">
        <v>5067</v>
      </c>
      <c r="D10012" s="704" t="s">
        <v>33140</v>
      </c>
      <c r="E10012" s="704"/>
      <c r="F10012" s="704" t="s">
        <v>33125</v>
      </c>
      <c r="G10012" s="704"/>
    </row>
    <row r="10013">
      <c r="A10013" s="154" t="s">
        <v>248</v>
      </c>
      <c r="B10013" s="18" t="s">
        <v>5135</v>
      </c>
      <c r="C10013" s="704" t="s">
        <v>4581</v>
      </c>
      <c r="D10013" s="704" t="s">
        <v>33141</v>
      </c>
      <c r="E10013" s="704"/>
      <c r="F10013" s="704" t="s">
        <v>33142</v>
      </c>
      <c r="G10013" s="704"/>
    </row>
    <row r="10014">
      <c r="A10014" s="154" t="s">
        <v>988</v>
      </c>
      <c r="B10014" s="18" t="s">
        <v>6938</v>
      </c>
      <c r="C10014" s="704" t="s">
        <v>33143</v>
      </c>
      <c r="D10014" s="704" t="s">
        <v>33144</v>
      </c>
      <c r="E10014" s="704" t="s">
        <v>33145</v>
      </c>
      <c r="F10014" s="704" t="s">
        <v>33119</v>
      </c>
      <c r="G10014" s="704"/>
    </row>
    <row r="10015">
      <c r="A10015" s="154" t="s">
        <v>234</v>
      </c>
      <c r="B10015" s="18" t="s">
        <v>12033</v>
      </c>
      <c r="C10015" s="704" t="s">
        <v>22016</v>
      </c>
      <c r="D10015" s="704" t="s">
        <v>22017</v>
      </c>
      <c r="E10015" s="704"/>
      <c r="F10015" s="704" t="s">
        <v>33121</v>
      </c>
      <c r="G10015" s="704"/>
    </row>
    <row r="10016">
      <c r="A10016" s="154" t="s">
        <v>234</v>
      </c>
      <c r="B10016" s="18" t="s">
        <v>12033</v>
      </c>
      <c r="C10016" s="704" t="s">
        <v>33146</v>
      </c>
      <c r="D10016" s="704" t="s">
        <v>33147</v>
      </c>
      <c r="E10016" s="704"/>
      <c r="F10016" s="704" t="s">
        <v>33121</v>
      </c>
      <c r="G10016" s="704"/>
    </row>
    <row r="10017">
      <c r="A10017" s="154" t="s">
        <v>234</v>
      </c>
      <c r="B10017" s="18" t="s">
        <v>14063</v>
      </c>
      <c r="C10017" s="704" t="s">
        <v>20761</v>
      </c>
      <c r="D10017" s="704" t="s">
        <v>20762</v>
      </c>
      <c r="E10017" s="704" t="s">
        <v>20763</v>
      </c>
      <c r="F10017" s="704" t="s">
        <v>33148</v>
      </c>
      <c r="G10017" s="704"/>
    </row>
    <row r="10018">
      <c r="A10018" s="60" t="s">
        <v>366</v>
      </c>
    </row>
    <row r="10019">
      <c r="A10019" s="154" t="s">
        <v>642</v>
      </c>
      <c r="B10019" s="18" t="s">
        <v>368</v>
      </c>
      <c r="C10019" s="704"/>
      <c r="D10019" s="704"/>
      <c r="E10019" s="704" t="s">
        <v>33149</v>
      </c>
      <c r="F10019" s="704"/>
      <c r="G10019" s="704"/>
    </row>
    <row r="10020">
      <c r="A10020" s="154" t="s">
        <v>316</v>
      </c>
      <c r="B10020" s="18" t="s">
        <v>6224</v>
      </c>
      <c r="C10020" s="704"/>
      <c r="D10020" s="704"/>
      <c r="E10020" s="704" t="s">
        <v>33150</v>
      </c>
      <c r="F10020" s="704" t="s">
        <v>33151</v>
      </c>
      <c r="G10020" s="704"/>
    </row>
    <row r="10021">
      <c r="A10021" s="154" t="s">
        <v>1454</v>
      </c>
      <c r="B10021" s="18" t="s">
        <v>368</v>
      </c>
      <c r="C10021" s="704"/>
      <c r="D10021" s="704"/>
      <c r="E10021" s="704"/>
      <c r="F10021" s="704" t="s">
        <v>33152</v>
      </c>
      <c r="G10021" s="704"/>
    </row>
    <row r="10022">
      <c r="A10022" s="154" t="s">
        <v>4540</v>
      </c>
      <c r="B10022" s="18" t="s">
        <v>368</v>
      </c>
      <c r="C10022" s="704"/>
      <c r="D10022" s="704"/>
      <c r="E10022" s="704" t="s">
        <v>974</v>
      </c>
      <c r="F10022" s="704" t="s">
        <v>23260</v>
      </c>
      <c r="G10022" s="704"/>
    </row>
    <row r="10023">
      <c r="A10023" s="154" t="s">
        <v>6685</v>
      </c>
      <c r="B10023" s="18" t="s">
        <v>13019</v>
      </c>
      <c r="C10023" s="704"/>
      <c r="D10023" s="704"/>
      <c r="E10023" s="704" t="s">
        <v>33153</v>
      </c>
      <c r="F10023" s="704" t="s">
        <v>33132</v>
      </c>
      <c r="G10023" s="704"/>
    </row>
    <row r="10024">
      <c r="A10024" s="154" t="s">
        <v>6685</v>
      </c>
      <c r="B10024" s="18" t="s">
        <v>13019</v>
      </c>
      <c r="C10024" s="704"/>
      <c r="D10024" s="704"/>
      <c r="E10024" s="704" t="s">
        <v>13031</v>
      </c>
      <c r="F10024" s="704" t="s">
        <v>33151</v>
      </c>
      <c r="G10024" s="704"/>
    </row>
    <row r="10025">
      <c r="A10025" s="154" t="s">
        <v>248</v>
      </c>
      <c r="B10025" s="18" t="s">
        <v>10930</v>
      </c>
      <c r="C10025" s="704"/>
      <c r="D10025" s="704"/>
      <c r="E10025" s="704" t="s">
        <v>33154</v>
      </c>
      <c r="F10025" s="704" t="s">
        <v>33155</v>
      </c>
      <c r="G10025" s="704"/>
    </row>
    <row r="10026">
      <c r="A10026" s="154" t="s">
        <v>248</v>
      </c>
      <c r="B10026" s="18" t="s">
        <v>368</v>
      </c>
      <c r="C10026" s="704"/>
      <c r="D10026" s="704"/>
      <c r="E10026" s="704" t="s">
        <v>3422</v>
      </c>
      <c r="F10026" s="704" t="s">
        <v>33156</v>
      </c>
      <c r="G10026" s="704"/>
    </row>
    <row r="10027">
      <c r="A10027" s="154" t="s">
        <v>248</v>
      </c>
      <c r="B10027" s="18" t="s">
        <v>368</v>
      </c>
      <c r="C10027" s="704"/>
      <c r="D10027" s="704"/>
      <c r="E10027" s="704" t="s">
        <v>5350</v>
      </c>
      <c r="F10027" s="704" t="s">
        <v>33157</v>
      </c>
      <c r="G10027" s="704"/>
    </row>
    <row r="10028">
      <c r="A10028" s="154" t="s">
        <v>248</v>
      </c>
      <c r="B10028" s="18" t="s">
        <v>368</v>
      </c>
      <c r="C10028" s="704"/>
      <c r="D10028" s="704"/>
      <c r="E10028" s="704" t="s">
        <v>3422</v>
      </c>
      <c r="F10028" s="704" t="s">
        <v>33155</v>
      </c>
      <c r="G10028" s="704"/>
    </row>
    <row r="10029">
      <c r="A10029" s="1" t="s">
        <v>33158</v>
      </c>
    </row>
    <row r="10030">
      <c r="A10030" s="154" t="s">
        <v>234</v>
      </c>
      <c r="B10030" s="18" t="s">
        <v>13738</v>
      </c>
      <c r="C10030" s="704" t="s">
        <v>13739</v>
      </c>
      <c r="D10030" s="704" t="s">
        <v>13740</v>
      </c>
      <c r="E10030" s="704"/>
      <c r="F10030" s="704" t="s">
        <v>33159</v>
      </c>
      <c r="G10030" s="704"/>
    </row>
    <row r="10031">
      <c r="A10031" s="1" t="s">
        <v>33160</v>
      </c>
    </row>
    <row r="10032">
      <c r="A10032" s="60" t="s">
        <v>366</v>
      </c>
    </row>
    <row r="10033">
      <c r="A10033" s="154" t="s">
        <v>248</v>
      </c>
      <c r="B10033" s="18" t="s">
        <v>4496</v>
      </c>
      <c r="C10033" s="704"/>
      <c r="D10033" s="704"/>
      <c r="E10033" s="704"/>
      <c r="F10033" s="704"/>
      <c r="G10033" s="704"/>
    </row>
    <row r="10034">
      <c r="A10034" s="154" t="s">
        <v>388</v>
      </c>
      <c r="B10034" s="18" t="s">
        <v>8130</v>
      </c>
      <c r="C10034" s="704"/>
      <c r="D10034" s="704"/>
      <c r="E10034" s="704"/>
      <c r="F10034" s="704"/>
      <c r="G10034" s="704"/>
    </row>
    <row r="10035">
      <c r="A10035" s="1" t="s">
        <v>33161</v>
      </c>
    </row>
    <row r="10036">
      <c r="A10036" s="154" t="s">
        <v>10828</v>
      </c>
      <c r="B10036" s="18" t="s">
        <v>30874</v>
      </c>
      <c r="C10036" s="704"/>
      <c r="D10036" s="704" t="s">
        <v>33162</v>
      </c>
      <c r="E10036" s="704"/>
      <c r="F10036" s="704" t="s">
        <v>33163</v>
      </c>
      <c r="G10036" s="704"/>
    </row>
    <row r="10037">
      <c r="A10037" s="154" t="s">
        <v>10828</v>
      </c>
      <c r="B10037" s="18" t="s">
        <v>30874</v>
      </c>
      <c r="C10037" s="704"/>
      <c r="D10037" s="704" t="s">
        <v>33164</v>
      </c>
      <c r="E10037" s="704"/>
      <c r="F10037" s="704" t="s">
        <v>33165</v>
      </c>
      <c r="G10037" s="704"/>
    </row>
    <row r="10038">
      <c r="A10038" s="154" t="s">
        <v>10828</v>
      </c>
      <c r="B10038" s="18" t="s">
        <v>30874</v>
      </c>
      <c r="C10038" s="704"/>
      <c r="D10038" s="704" t="s">
        <v>33166</v>
      </c>
      <c r="E10038" s="704"/>
      <c r="F10038" s="704" t="s">
        <v>33167</v>
      </c>
      <c r="G10038" s="704"/>
    </row>
    <row r="10039">
      <c r="A10039" s="9" t="s">
        <v>14528</v>
      </c>
      <c r="B10039" s="18" t="s">
        <v>22270</v>
      </c>
      <c r="C10039" s="704" t="s">
        <v>33168</v>
      </c>
      <c r="D10039" s="704" t="s">
        <v>19969</v>
      </c>
      <c r="E10039" s="704"/>
      <c r="F10039" s="704" t="s">
        <v>33169</v>
      </c>
      <c r="G10039" s="704"/>
    </row>
    <row r="10040">
      <c r="A10040" s="154" t="s">
        <v>248</v>
      </c>
      <c r="B10040" s="18" t="s">
        <v>4496</v>
      </c>
      <c r="C10040" s="704" t="s">
        <v>4497</v>
      </c>
      <c r="D10040" s="704" t="s">
        <v>21869</v>
      </c>
      <c r="E10040" s="704"/>
      <c r="F10040" s="704" t="s">
        <v>33170</v>
      </c>
      <c r="G10040" s="704"/>
    </row>
    <row r="10041">
      <c r="A10041" s="154" t="s">
        <v>248</v>
      </c>
      <c r="B10041" s="18" t="s">
        <v>4496</v>
      </c>
      <c r="C10041" s="704" t="s">
        <v>4497</v>
      </c>
      <c r="D10041" s="704" t="s">
        <v>4502</v>
      </c>
      <c r="E10041" s="704"/>
      <c r="F10041" s="704" t="s">
        <v>33171</v>
      </c>
      <c r="G10041" s="704"/>
    </row>
    <row r="10042">
      <c r="A10042" s="154" t="s">
        <v>248</v>
      </c>
      <c r="B10042" s="18" t="s">
        <v>4496</v>
      </c>
      <c r="C10042" s="704" t="s">
        <v>4504</v>
      </c>
      <c r="D10042" s="704" t="s">
        <v>4813</v>
      </c>
      <c r="E10042" s="704" t="s">
        <v>33172</v>
      </c>
      <c r="F10042" s="704" t="s">
        <v>33170</v>
      </c>
      <c r="G10042" s="704"/>
    </row>
    <row r="10043">
      <c r="A10043" s="154" t="s">
        <v>248</v>
      </c>
      <c r="B10043" s="18" t="s">
        <v>4496</v>
      </c>
      <c r="C10043" s="704" t="s">
        <v>4504</v>
      </c>
      <c r="D10043" s="704" t="s">
        <v>16662</v>
      </c>
      <c r="E10043" s="704"/>
      <c r="F10043" s="704" t="s">
        <v>33173</v>
      </c>
      <c r="G10043" s="704"/>
    </row>
    <row r="10044">
      <c r="A10044" s="154" t="s">
        <v>248</v>
      </c>
      <c r="B10044" s="18" t="s">
        <v>33174</v>
      </c>
      <c r="C10044" s="704"/>
      <c r="D10044" s="704"/>
      <c r="E10044" s="704" t="s">
        <v>33175</v>
      </c>
      <c r="F10044" s="704" t="s">
        <v>33176</v>
      </c>
      <c r="G10044" s="704"/>
    </row>
    <row r="10045">
      <c r="A10045" s="154" t="s">
        <v>248</v>
      </c>
      <c r="B10045" s="18" t="s">
        <v>33177</v>
      </c>
      <c r="C10045" s="704"/>
      <c r="D10045" s="704"/>
      <c r="E10045" s="704" t="s">
        <v>33178</v>
      </c>
      <c r="F10045" s="704" t="s">
        <v>33179</v>
      </c>
      <c r="G10045" s="704"/>
    </row>
    <row r="10046">
      <c r="A10046" s="154" t="s">
        <v>248</v>
      </c>
      <c r="B10046" s="18" t="s">
        <v>9856</v>
      </c>
      <c r="C10046" s="704" t="s">
        <v>4581</v>
      </c>
      <c r="D10046" s="704" t="s">
        <v>10529</v>
      </c>
      <c r="E10046" s="704"/>
      <c r="F10046" s="704" t="s">
        <v>5985</v>
      </c>
      <c r="G10046" s="704"/>
    </row>
    <row r="10047">
      <c r="A10047" s="154" t="s">
        <v>248</v>
      </c>
      <c r="B10047" s="18" t="s">
        <v>4580</v>
      </c>
      <c r="C10047" s="704" t="s">
        <v>4581</v>
      </c>
      <c r="D10047" s="704" t="s">
        <v>33180</v>
      </c>
      <c r="E10047" s="704"/>
      <c r="F10047" s="704"/>
      <c r="G10047" s="704"/>
    </row>
    <row r="10048">
      <c r="A10048" s="154" t="s">
        <v>248</v>
      </c>
      <c r="B10048" s="18" t="s">
        <v>4580</v>
      </c>
      <c r="C10048" s="704" t="s">
        <v>4581</v>
      </c>
      <c r="D10048" s="704" t="s">
        <v>33181</v>
      </c>
      <c r="E10048" s="704"/>
      <c r="F10048" s="704"/>
      <c r="G10048" s="704"/>
    </row>
    <row r="10049">
      <c r="A10049" s="154" t="s">
        <v>248</v>
      </c>
      <c r="B10049" s="18" t="s">
        <v>4580</v>
      </c>
      <c r="C10049" s="704" t="s">
        <v>4581</v>
      </c>
      <c r="D10049" s="704" t="s">
        <v>33182</v>
      </c>
      <c r="E10049" s="704"/>
      <c r="F10049" s="704"/>
      <c r="G10049" s="704"/>
    </row>
    <row r="10050">
      <c r="A10050" s="154" t="s">
        <v>248</v>
      </c>
      <c r="B10050" s="18" t="s">
        <v>4580</v>
      </c>
      <c r="C10050" s="704" t="s">
        <v>4581</v>
      </c>
      <c r="D10050" s="704" t="s">
        <v>33183</v>
      </c>
      <c r="E10050" s="704"/>
      <c r="F10050" s="704"/>
      <c r="G10050" s="704"/>
    </row>
    <row r="10051">
      <c r="A10051" s="154" t="s">
        <v>248</v>
      </c>
      <c r="B10051" s="18" t="s">
        <v>4580</v>
      </c>
      <c r="C10051" s="704" t="s">
        <v>4581</v>
      </c>
      <c r="D10051" s="704" t="s">
        <v>33184</v>
      </c>
      <c r="E10051" s="704"/>
      <c r="F10051" s="704"/>
      <c r="G10051" s="704"/>
    </row>
    <row r="10052">
      <c r="A10052" s="154" t="s">
        <v>248</v>
      </c>
      <c r="B10052" s="18" t="s">
        <v>10980</v>
      </c>
      <c r="C10052" s="704" t="s">
        <v>33185</v>
      </c>
      <c r="D10052" s="704" t="s">
        <v>10993</v>
      </c>
      <c r="E10052" s="704"/>
      <c r="F10052" s="704" t="s">
        <v>33186</v>
      </c>
      <c r="G10052" s="704"/>
    </row>
    <row r="10053">
      <c r="A10053" s="154" t="s">
        <v>388</v>
      </c>
      <c r="B10053" s="18" t="s">
        <v>8130</v>
      </c>
      <c r="C10053" s="704" t="s">
        <v>14571</v>
      </c>
      <c r="D10053" s="704" t="s">
        <v>14572</v>
      </c>
      <c r="E10053" s="704"/>
      <c r="F10053" s="704" t="s">
        <v>33187</v>
      </c>
      <c r="G10053" s="704"/>
    </row>
    <row r="10054">
      <c r="A10054" s="154" t="s">
        <v>388</v>
      </c>
      <c r="B10054" s="18" t="s">
        <v>18675</v>
      </c>
      <c r="C10054" s="704" t="s">
        <v>19932</v>
      </c>
      <c r="D10054" s="704" t="s">
        <v>19935</v>
      </c>
      <c r="E10054" s="704"/>
      <c r="F10054" s="704" t="s">
        <v>33188</v>
      </c>
      <c r="G10054" s="704"/>
    </row>
    <row r="10055">
      <c r="A10055" s="154" t="s">
        <v>388</v>
      </c>
      <c r="B10055" s="18" t="s">
        <v>18675</v>
      </c>
      <c r="C10055" s="704" t="s">
        <v>19932</v>
      </c>
      <c r="D10055" s="704" t="s">
        <v>33189</v>
      </c>
      <c r="E10055" s="704"/>
      <c r="F10055" s="704" t="s">
        <v>5985</v>
      </c>
      <c r="G10055" s="704"/>
    </row>
    <row r="10056">
      <c r="A10056" s="154" t="s">
        <v>388</v>
      </c>
      <c r="B10056" s="18" t="s">
        <v>18675</v>
      </c>
      <c r="C10056" s="704" t="s">
        <v>18913</v>
      </c>
      <c r="D10056" s="704" t="s">
        <v>33190</v>
      </c>
      <c r="E10056" s="704"/>
      <c r="F10056" s="704" t="s">
        <v>33191</v>
      </c>
      <c r="G10056" s="704"/>
    </row>
    <row r="10057">
      <c r="A10057" s="154" t="s">
        <v>388</v>
      </c>
      <c r="B10057" s="18" t="s">
        <v>18675</v>
      </c>
      <c r="C10057" s="704" t="s">
        <v>30558</v>
      </c>
      <c r="D10057" s="704" t="s">
        <v>33192</v>
      </c>
      <c r="E10057" s="704"/>
      <c r="F10057" s="704" t="s">
        <v>33193</v>
      </c>
      <c r="G10057" s="704"/>
    </row>
    <row r="10058">
      <c r="A10058" s="154" t="s">
        <v>388</v>
      </c>
      <c r="B10058" s="18" t="s">
        <v>18675</v>
      </c>
      <c r="C10058" s="704" t="s">
        <v>30577</v>
      </c>
      <c r="D10058" s="704" t="s">
        <v>33194</v>
      </c>
      <c r="E10058" s="704"/>
      <c r="F10058" s="704" t="s">
        <v>33186</v>
      </c>
      <c r="G10058" s="704"/>
    </row>
    <row r="10059">
      <c r="A10059" s="154" t="s">
        <v>388</v>
      </c>
      <c r="B10059" s="18" t="s">
        <v>18675</v>
      </c>
      <c r="C10059" s="704" t="s">
        <v>30577</v>
      </c>
      <c r="D10059" s="704" t="s">
        <v>30582</v>
      </c>
      <c r="E10059" s="704"/>
      <c r="F10059" s="704" t="s">
        <v>33186</v>
      </c>
      <c r="G10059" s="704"/>
    </row>
    <row r="10060">
      <c r="A10060" s="154" t="s">
        <v>388</v>
      </c>
      <c r="B10060" s="18" t="s">
        <v>10544</v>
      </c>
      <c r="C10060" s="704" t="s">
        <v>33195</v>
      </c>
      <c r="D10060" s="704" t="s">
        <v>33196</v>
      </c>
      <c r="E10060" s="704"/>
      <c r="F10060" s="704" t="s">
        <v>33197</v>
      </c>
      <c r="G10060" s="704"/>
    </row>
    <row r="10061">
      <c r="A10061" s="154" t="s">
        <v>388</v>
      </c>
      <c r="B10061" s="18" t="s">
        <v>10544</v>
      </c>
      <c r="C10061" s="704" t="s">
        <v>10545</v>
      </c>
      <c r="D10061" s="704" t="s">
        <v>368</v>
      </c>
      <c r="E10061" s="704" t="s">
        <v>33198</v>
      </c>
      <c r="F10061" s="704" t="s">
        <v>33199</v>
      </c>
      <c r="G10061" s="704"/>
    </row>
    <row r="10062">
      <c r="A10062" s="154" t="s">
        <v>234</v>
      </c>
      <c r="B10062" s="18" t="s">
        <v>4413</v>
      </c>
      <c r="C10062" s="704" t="s">
        <v>33200</v>
      </c>
      <c r="D10062" s="704" t="s">
        <v>13717</v>
      </c>
      <c r="E10062" s="704"/>
      <c r="F10062" s="704" t="s">
        <v>33201</v>
      </c>
      <c r="G10062" s="704"/>
    </row>
    <row r="10063">
      <c r="A10063" s="154" t="s">
        <v>234</v>
      </c>
      <c r="B10063" s="18" t="s">
        <v>915</v>
      </c>
      <c r="C10063" s="704" t="s">
        <v>33202</v>
      </c>
      <c r="D10063" s="704" t="s">
        <v>1190</v>
      </c>
      <c r="E10063" s="704" t="s">
        <v>33203</v>
      </c>
      <c r="F10063" s="704" t="s">
        <v>33197</v>
      </c>
      <c r="G10063" s="704"/>
    </row>
    <row r="10064">
      <c r="A10064" s="60" t="s">
        <v>366</v>
      </c>
    </row>
    <row r="10065">
      <c r="A10065" s="154" t="s">
        <v>10828</v>
      </c>
      <c r="B10065" s="18" t="s">
        <v>30874</v>
      </c>
      <c r="C10065" s="704"/>
      <c r="D10065" s="704"/>
      <c r="E10065" s="704"/>
      <c r="F10065" s="704" t="s">
        <v>33204</v>
      </c>
      <c r="G10065" s="704"/>
    </row>
    <row r="10066">
      <c r="A10066" s="154" t="s">
        <v>316</v>
      </c>
      <c r="B10066" s="18" t="s">
        <v>368</v>
      </c>
      <c r="C10066" s="704"/>
      <c r="D10066" s="704"/>
      <c r="E10066" s="704"/>
      <c r="F10066" s="704" t="s">
        <v>33205</v>
      </c>
      <c r="G10066" s="704"/>
    </row>
    <row r="10067">
      <c r="A10067" s="9" t="s">
        <v>14528</v>
      </c>
      <c r="B10067" s="18" t="s">
        <v>30842</v>
      </c>
      <c r="C10067" s="704"/>
      <c r="D10067" s="704"/>
      <c r="E10067" s="704" t="s">
        <v>33206</v>
      </c>
      <c r="F10067" s="704" t="s">
        <v>33207</v>
      </c>
      <c r="G10067" s="704"/>
    </row>
    <row r="10068">
      <c r="A10068" s="154" t="s">
        <v>326</v>
      </c>
      <c r="B10068" s="18" t="s">
        <v>12659</v>
      </c>
      <c r="C10068" s="704"/>
      <c r="D10068" s="704"/>
      <c r="E10068" s="704"/>
      <c r="F10068" s="704" t="s">
        <v>33208</v>
      </c>
      <c r="G10068" s="704"/>
    </row>
    <row r="10069">
      <c r="A10069" s="154" t="s">
        <v>326</v>
      </c>
      <c r="B10069" s="18" t="s">
        <v>10673</v>
      </c>
      <c r="C10069" s="704"/>
      <c r="D10069" s="704"/>
      <c r="E10069" s="704"/>
      <c r="F10069" s="704" t="s">
        <v>11009</v>
      </c>
      <c r="G10069" s="704"/>
    </row>
    <row r="10070">
      <c r="A10070" s="154" t="s">
        <v>326</v>
      </c>
      <c r="B10070" s="18" t="s">
        <v>33209</v>
      </c>
      <c r="C10070" s="704"/>
      <c r="D10070" s="704"/>
      <c r="E10070" s="704" t="s">
        <v>17121</v>
      </c>
      <c r="F10070" s="704" t="s">
        <v>33210</v>
      </c>
      <c r="G10070" s="704"/>
    </row>
    <row r="10071">
      <c r="A10071" s="154" t="s">
        <v>248</v>
      </c>
      <c r="B10071" s="18" t="s">
        <v>4496</v>
      </c>
      <c r="C10071" s="704"/>
      <c r="D10071" s="704"/>
      <c r="E10071" s="704" t="s">
        <v>33211</v>
      </c>
      <c r="F10071" s="704" t="s">
        <v>33212</v>
      </c>
      <c r="G10071" s="704"/>
    </row>
    <row r="10072">
      <c r="A10072" s="154" t="s">
        <v>248</v>
      </c>
      <c r="B10072" s="18" t="s">
        <v>33174</v>
      </c>
      <c r="C10072" s="704"/>
      <c r="D10072" s="704"/>
      <c r="E10072" s="704" t="s">
        <v>674</v>
      </c>
      <c r="F10072" s="704"/>
      <c r="G10072" s="704"/>
    </row>
    <row r="10073">
      <c r="A10073" s="154" t="s">
        <v>248</v>
      </c>
      <c r="B10073" s="18" t="s">
        <v>33213</v>
      </c>
      <c r="C10073" s="704"/>
      <c r="D10073" s="704"/>
      <c r="E10073" s="704"/>
      <c r="F10073" s="704"/>
      <c r="G10073" s="704"/>
    </row>
    <row r="10074">
      <c r="A10074" s="154" t="s">
        <v>388</v>
      </c>
      <c r="B10074" s="18" t="s">
        <v>6178</v>
      </c>
      <c r="C10074" s="704" t="s">
        <v>33214</v>
      </c>
      <c r="D10074" s="704"/>
      <c r="E10074" s="704"/>
      <c r="F10074" s="704" t="s">
        <v>33215</v>
      </c>
      <c r="G10074" s="704"/>
    </row>
    <row r="10075">
      <c r="A10075" s="154" t="s">
        <v>388</v>
      </c>
      <c r="B10075" s="18" t="s">
        <v>14575</v>
      </c>
      <c r="C10075" s="704"/>
      <c r="D10075" s="704"/>
      <c r="E10075" s="704" t="s">
        <v>33216</v>
      </c>
      <c r="F10075" s="704" t="s">
        <v>5985</v>
      </c>
      <c r="G10075" s="704"/>
    </row>
    <row r="10076">
      <c r="A10076" s="154" t="s">
        <v>33217</v>
      </c>
      <c r="B10076" s="31" t="s">
        <v>30871</v>
      </c>
      <c r="C10076" s="704"/>
      <c r="D10076" s="704"/>
      <c r="E10076" s="704" t="s">
        <v>33218</v>
      </c>
      <c r="F10076" s="704" t="s">
        <v>33219</v>
      </c>
      <c r="G10076" s="704"/>
    </row>
    <row r="10077">
      <c r="A10077" s="154" t="s">
        <v>5153</v>
      </c>
      <c r="B10077" s="18" t="s">
        <v>9174</v>
      </c>
      <c r="C10077" s="704"/>
      <c r="D10077" s="704"/>
      <c r="E10077" s="704"/>
      <c r="F10077" s="704" t="s">
        <v>33220</v>
      </c>
      <c r="G10077" s="704"/>
    </row>
    <row r="10078">
      <c r="A10078" s="154" t="s">
        <v>234</v>
      </c>
      <c r="B10078" s="18" t="s">
        <v>11728</v>
      </c>
      <c r="C10078" s="704"/>
      <c r="D10078" s="704"/>
      <c r="E10078" s="704"/>
      <c r="F10078" s="704" t="s">
        <v>11009</v>
      </c>
      <c r="G10078" s="704"/>
    </row>
    <row r="10079">
      <c r="A10079" s="154" t="s">
        <v>234</v>
      </c>
      <c r="B10079" s="18" t="s">
        <v>12033</v>
      </c>
      <c r="C10079" s="704"/>
      <c r="D10079" s="704"/>
      <c r="E10079" s="704"/>
      <c r="F10079" s="704"/>
      <c r="G10079" s="704"/>
    </row>
    <row r="10080">
      <c r="A10080" s="1" t="s">
        <v>33221</v>
      </c>
    </row>
    <row r="10081">
      <c r="A10081" s="154" t="s">
        <v>316</v>
      </c>
      <c r="B10081" s="18" t="s">
        <v>11414</v>
      </c>
      <c r="C10081" s="704" t="s">
        <v>28675</v>
      </c>
      <c r="D10081" s="704" t="s">
        <v>33222</v>
      </c>
      <c r="E10081" s="704"/>
      <c r="F10081" s="704" t="s">
        <v>33223</v>
      </c>
      <c r="G10081" s="704"/>
    </row>
    <row r="10082">
      <c r="A10082" s="1" t="s">
        <v>33224</v>
      </c>
    </row>
    <row r="10083">
      <c r="A10083" s="154" t="s">
        <v>234</v>
      </c>
      <c r="B10083" s="18" t="s">
        <v>10876</v>
      </c>
      <c r="C10083" s="704" t="s">
        <v>10877</v>
      </c>
      <c r="D10083" s="704" t="s">
        <v>10878</v>
      </c>
      <c r="E10083" s="704" t="s">
        <v>10879</v>
      </c>
      <c r="F10083" s="704" t="s">
        <v>5437</v>
      </c>
      <c r="G10083" s="704"/>
    </row>
    <row r="10084">
      <c r="A10084" s="1" t="s">
        <v>33225</v>
      </c>
    </row>
    <row r="10085">
      <c r="A10085" s="154" t="s">
        <v>10828</v>
      </c>
      <c r="B10085" s="18" t="s">
        <v>33226</v>
      </c>
      <c r="C10085" s="704" t="s">
        <v>22333</v>
      </c>
      <c r="D10085" s="704"/>
      <c r="E10085" s="704" t="s">
        <v>9450</v>
      </c>
      <c r="F10085" s="704"/>
      <c r="G10085" s="704"/>
    </row>
    <row r="10086">
      <c r="A10086" s="154" t="s">
        <v>10828</v>
      </c>
      <c r="B10086" s="18" t="s">
        <v>33226</v>
      </c>
      <c r="C10086" s="704" t="s">
        <v>33227</v>
      </c>
      <c r="D10086" s="704"/>
      <c r="E10086" s="704"/>
      <c r="F10086" s="704"/>
      <c r="G10086" s="704"/>
    </row>
    <row r="10087">
      <c r="A10087" s="1" t="s">
        <v>33228</v>
      </c>
    </row>
    <row r="10088">
      <c r="A10088" s="154" t="s">
        <v>248</v>
      </c>
      <c r="B10088" s="18" t="s">
        <v>10537</v>
      </c>
      <c r="C10088" s="704" t="s">
        <v>4581</v>
      </c>
      <c r="D10088" s="704" t="s">
        <v>13947</v>
      </c>
      <c r="E10088" s="704"/>
      <c r="F10088" s="704" t="s">
        <v>33229</v>
      </c>
      <c r="G10088" s="704"/>
    </row>
    <row r="10089">
      <c r="A10089" s="154" t="s">
        <v>388</v>
      </c>
      <c r="B10089" s="18" t="s">
        <v>8130</v>
      </c>
      <c r="C10089" s="704"/>
      <c r="D10089" s="704"/>
      <c r="E10089" s="704"/>
      <c r="F10089" s="704" t="s">
        <v>33230</v>
      </c>
      <c r="G10089" s="704"/>
    </row>
    <row r="10090">
      <c r="A10090" s="154" t="s">
        <v>234</v>
      </c>
      <c r="B10090" s="18" t="s">
        <v>1115</v>
      </c>
      <c r="C10090" s="704" t="s">
        <v>33231</v>
      </c>
      <c r="D10090" s="704" t="s">
        <v>33232</v>
      </c>
      <c r="E10090" s="704" t="s">
        <v>33233</v>
      </c>
      <c r="F10090" s="704" t="s">
        <v>33229</v>
      </c>
      <c r="G10090" s="704"/>
    </row>
    <row r="10091">
      <c r="A10091" s="1" t="s">
        <v>33234</v>
      </c>
    </row>
    <row r="10092">
      <c r="A10092" s="154" t="s">
        <v>1454</v>
      </c>
      <c r="B10092" s="18" t="s">
        <v>10794</v>
      </c>
      <c r="C10092" s="704" t="s">
        <v>23194</v>
      </c>
      <c r="D10092" s="704" t="s">
        <v>32538</v>
      </c>
      <c r="E10092" s="704"/>
      <c r="F10092" s="704" t="s">
        <v>5437</v>
      </c>
      <c r="G10092" s="704"/>
    </row>
    <row r="10093">
      <c r="A10093" s="1" t="s">
        <v>33235</v>
      </c>
    </row>
    <row r="10094">
      <c r="A10094" s="154" t="s">
        <v>10828</v>
      </c>
      <c r="B10094" s="18" t="s">
        <v>30401</v>
      </c>
      <c r="C10094" s="704" t="s">
        <v>20799</v>
      </c>
      <c r="D10094" s="704" t="s">
        <v>33236</v>
      </c>
      <c r="E10094" s="704"/>
      <c r="F10094" s="704" t="s">
        <v>33237</v>
      </c>
      <c r="G10094" s="704"/>
    </row>
    <row r="10095">
      <c r="A10095" s="154" t="s">
        <v>316</v>
      </c>
      <c r="B10095" s="18" t="s">
        <v>1446</v>
      </c>
      <c r="C10095" s="704" t="s">
        <v>18279</v>
      </c>
      <c r="D10095" s="704" t="s">
        <v>18280</v>
      </c>
      <c r="E10095" s="704"/>
      <c r="F10095" s="704" t="s">
        <v>33238</v>
      </c>
      <c r="G10095" s="704"/>
    </row>
    <row r="10096">
      <c r="A10096" s="154" t="s">
        <v>316</v>
      </c>
      <c r="B10096" s="18" t="s">
        <v>4651</v>
      </c>
      <c r="C10096" s="704" t="s">
        <v>33239</v>
      </c>
      <c r="D10096" s="704" t="s">
        <v>9664</v>
      </c>
      <c r="E10096" s="704"/>
      <c r="F10096" s="704" t="s">
        <v>33240</v>
      </c>
      <c r="G10096" s="704"/>
    </row>
    <row r="10097">
      <c r="A10097" s="154" t="s">
        <v>316</v>
      </c>
      <c r="B10097" s="18" t="s">
        <v>6615</v>
      </c>
      <c r="C10097" s="704" t="s">
        <v>23455</v>
      </c>
      <c r="D10097" s="704" t="s">
        <v>23456</v>
      </c>
      <c r="E10097" s="704"/>
      <c r="F10097" s="704" t="s">
        <v>33241</v>
      </c>
      <c r="G10097" s="704"/>
    </row>
    <row r="10098">
      <c r="A10098" s="154" t="s">
        <v>316</v>
      </c>
      <c r="B10098" s="18" t="s">
        <v>6615</v>
      </c>
      <c r="C10098" s="704" t="s">
        <v>33242</v>
      </c>
      <c r="D10098" s="704" t="s">
        <v>33243</v>
      </c>
      <c r="E10098" s="704"/>
      <c r="F10098" s="704" t="s">
        <v>33241</v>
      </c>
      <c r="G10098" s="704"/>
    </row>
    <row r="10099">
      <c r="A10099" s="154" t="s">
        <v>316</v>
      </c>
      <c r="B10099" s="18" t="s">
        <v>11414</v>
      </c>
      <c r="C10099" s="704" t="s">
        <v>13473</v>
      </c>
      <c r="D10099" s="704" t="s">
        <v>33244</v>
      </c>
      <c r="E10099" s="704" t="s">
        <v>14260</v>
      </c>
      <c r="F10099" s="704" t="s">
        <v>33245</v>
      </c>
      <c r="G10099" s="704"/>
    </row>
    <row r="10100">
      <c r="A10100" s="154" t="s">
        <v>326</v>
      </c>
      <c r="B10100" s="18" t="s">
        <v>20980</v>
      </c>
      <c r="C10100" s="704" t="s">
        <v>33246</v>
      </c>
      <c r="D10100" s="704" t="s">
        <v>33247</v>
      </c>
      <c r="E10100" s="704"/>
      <c r="F10100" s="704" t="s">
        <v>33240</v>
      </c>
      <c r="G10100" s="704"/>
    </row>
    <row r="10101">
      <c r="A10101" s="154" t="s">
        <v>326</v>
      </c>
      <c r="B10101" s="18" t="s">
        <v>10906</v>
      </c>
      <c r="C10101" s="704" t="s">
        <v>23223</v>
      </c>
      <c r="D10101" s="704" t="s">
        <v>23224</v>
      </c>
      <c r="E10101" s="704" t="s">
        <v>33248</v>
      </c>
      <c r="F10101" s="704" t="s">
        <v>33237</v>
      </c>
      <c r="G10101" s="704"/>
    </row>
    <row r="10102">
      <c r="A10102" s="154" t="s">
        <v>326</v>
      </c>
      <c r="B10102" s="18" t="s">
        <v>1225</v>
      </c>
      <c r="C10102" s="9" t="s">
        <v>629</v>
      </c>
      <c r="D10102" s="91" t="s">
        <v>19969</v>
      </c>
      <c r="E10102" s="704"/>
      <c r="F10102" s="704" t="s">
        <v>33249</v>
      </c>
      <c r="G10102" s="704"/>
    </row>
    <row r="10103">
      <c r="A10103" s="9" t="s">
        <v>14528</v>
      </c>
      <c r="B10103" s="18" t="s">
        <v>25479</v>
      </c>
      <c r="C10103" s="704" t="s">
        <v>33250</v>
      </c>
      <c r="D10103" s="704" t="s">
        <v>33251</v>
      </c>
      <c r="E10103" s="704" t="s">
        <v>33252</v>
      </c>
      <c r="F10103" s="704" t="s">
        <v>33237</v>
      </c>
      <c r="G10103" s="704"/>
    </row>
    <row r="10104">
      <c r="A10104" s="9" t="s">
        <v>14528</v>
      </c>
      <c r="B10104" s="18" t="s">
        <v>22270</v>
      </c>
      <c r="C10104" s="704" t="s">
        <v>33253</v>
      </c>
      <c r="D10104" s="704" t="s">
        <v>19915</v>
      </c>
      <c r="E10104" s="704" t="s">
        <v>23894</v>
      </c>
      <c r="F10104" s="704" t="s">
        <v>33254</v>
      </c>
      <c r="G10104" s="704"/>
    </row>
    <row r="10105">
      <c r="A10105" s="9" t="s">
        <v>14528</v>
      </c>
      <c r="B10105" s="18" t="s">
        <v>30909</v>
      </c>
      <c r="C10105" s="704" t="s">
        <v>33255</v>
      </c>
      <c r="D10105" s="704" t="s">
        <v>12312</v>
      </c>
      <c r="E10105" s="704"/>
      <c r="F10105" s="704" t="s">
        <v>33256</v>
      </c>
      <c r="G10105" s="704"/>
    </row>
    <row r="10106">
      <c r="A10106" s="154" t="s">
        <v>6351</v>
      </c>
      <c r="B10106" s="18" t="s">
        <v>33257</v>
      </c>
      <c r="C10106" s="704" t="s">
        <v>33258</v>
      </c>
      <c r="D10106" s="704" t="s">
        <v>33259</v>
      </c>
      <c r="E10106" s="704" t="s">
        <v>33260</v>
      </c>
      <c r="F10106" s="704" t="s">
        <v>33261</v>
      </c>
      <c r="G10106" s="704"/>
    </row>
    <row r="10107">
      <c r="A10107" s="154" t="s">
        <v>11241</v>
      </c>
      <c r="B10107" s="18" t="s">
        <v>6125</v>
      </c>
      <c r="C10107" s="704"/>
      <c r="D10107" s="704"/>
      <c r="E10107" s="704" t="s">
        <v>33262</v>
      </c>
      <c r="F10107" s="704" t="s">
        <v>33237</v>
      </c>
      <c r="G10107" s="704"/>
    </row>
    <row r="10108">
      <c r="A10108" s="154" t="s">
        <v>248</v>
      </c>
      <c r="B10108" s="18" t="s">
        <v>4496</v>
      </c>
      <c r="C10108" s="704" t="s">
        <v>4497</v>
      </c>
      <c r="D10108" s="704" t="s">
        <v>21923</v>
      </c>
      <c r="E10108" s="704"/>
      <c r="F10108" s="704" t="s">
        <v>33263</v>
      </c>
      <c r="G10108" s="704"/>
    </row>
    <row r="10109">
      <c r="A10109" s="154" t="s">
        <v>248</v>
      </c>
      <c r="B10109" s="18" t="s">
        <v>10537</v>
      </c>
      <c r="C10109" s="704" t="s">
        <v>4581</v>
      </c>
      <c r="D10109" s="704" t="s">
        <v>33264</v>
      </c>
      <c r="E10109" s="704"/>
      <c r="F10109" s="704" t="s">
        <v>33265</v>
      </c>
      <c r="G10109" s="704"/>
    </row>
    <row r="10110">
      <c r="A10110" s="154" t="s">
        <v>248</v>
      </c>
      <c r="B10110" s="18" t="s">
        <v>10537</v>
      </c>
      <c r="C10110" s="704" t="s">
        <v>4581</v>
      </c>
      <c r="D10110" s="704" t="s">
        <v>33266</v>
      </c>
      <c r="E10110" s="704"/>
      <c r="F10110" s="704" t="s">
        <v>33267</v>
      </c>
      <c r="G10110" s="704"/>
    </row>
    <row r="10111">
      <c r="A10111" s="154" t="s">
        <v>248</v>
      </c>
      <c r="B10111" s="18" t="s">
        <v>10537</v>
      </c>
      <c r="C10111" s="704" t="s">
        <v>4581</v>
      </c>
      <c r="D10111" s="704" t="s">
        <v>33268</v>
      </c>
      <c r="E10111" s="704"/>
      <c r="F10111" s="704" t="s">
        <v>33269</v>
      </c>
      <c r="G10111" s="704"/>
    </row>
    <row r="10112">
      <c r="A10112" s="154" t="s">
        <v>248</v>
      </c>
      <c r="B10112" s="18" t="s">
        <v>22841</v>
      </c>
      <c r="C10112" s="704" t="s">
        <v>4581</v>
      </c>
      <c r="D10112" s="704" t="s">
        <v>33270</v>
      </c>
      <c r="E10112" s="704"/>
      <c r="F10112" s="704" t="s">
        <v>33271</v>
      </c>
      <c r="G10112" s="704"/>
    </row>
    <row r="10113">
      <c r="A10113" s="154" t="s">
        <v>248</v>
      </c>
      <c r="B10113" s="18" t="s">
        <v>22841</v>
      </c>
      <c r="C10113" s="704" t="s">
        <v>4581</v>
      </c>
      <c r="D10113" s="704" t="s">
        <v>33272</v>
      </c>
      <c r="E10113" s="704"/>
      <c r="F10113" s="704" t="s">
        <v>33273</v>
      </c>
      <c r="G10113" s="704"/>
    </row>
    <row r="10114">
      <c r="A10114" s="154" t="s">
        <v>3280</v>
      </c>
      <c r="B10114" s="18" t="s">
        <v>7279</v>
      </c>
      <c r="C10114" s="704" t="s">
        <v>33274</v>
      </c>
      <c r="D10114" s="704" t="s">
        <v>33275</v>
      </c>
      <c r="E10114" s="704"/>
      <c r="F10114" s="704" t="s">
        <v>33276</v>
      </c>
      <c r="G10114" s="704"/>
    </row>
    <row r="10115">
      <c r="A10115" s="154" t="s">
        <v>3280</v>
      </c>
      <c r="B10115" s="18" t="s">
        <v>7279</v>
      </c>
      <c r="C10115" s="704" t="s">
        <v>33274</v>
      </c>
      <c r="D10115" s="704" t="s">
        <v>33277</v>
      </c>
      <c r="E10115" s="704"/>
      <c r="F10115" s="704" t="s">
        <v>33276</v>
      </c>
      <c r="G10115" s="704"/>
    </row>
    <row r="10116">
      <c r="A10116" s="154" t="s">
        <v>388</v>
      </c>
      <c r="B10116" s="18" t="s">
        <v>18675</v>
      </c>
      <c r="C10116" s="9" t="s">
        <v>19932</v>
      </c>
      <c r="D10116" s="91" t="s">
        <v>33278</v>
      </c>
      <c r="E10116" s="704"/>
      <c r="F10116" s="704" t="s">
        <v>33279</v>
      </c>
      <c r="G10116" s="704"/>
    </row>
    <row r="10117">
      <c r="A10117" s="154" t="s">
        <v>388</v>
      </c>
      <c r="B10117" s="18" t="s">
        <v>18675</v>
      </c>
      <c r="C10117" s="9" t="s">
        <v>19932</v>
      </c>
      <c r="D10117" s="91" t="s">
        <v>33280</v>
      </c>
      <c r="E10117" s="704"/>
      <c r="F10117" s="704" t="s">
        <v>33276</v>
      </c>
      <c r="G10117" s="704"/>
    </row>
    <row r="10118">
      <c r="A10118" s="154" t="s">
        <v>388</v>
      </c>
      <c r="B10118" s="18" t="s">
        <v>18675</v>
      </c>
      <c r="C10118" s="9" t="s">
        <v>19932</v>
      </c>
      <c r="D10118" s="91" t="s">
        <v>33281</v>
      </c>
      <c r="E10118" s="704"/>
      <c r="F10118" s="704" t="s">
        <v>33276</v>
      </c>
      <c r="G10118" s="704"/>
    </row>
    <row r="10119">
      <c r="A10119" s="154" t="s">
        <v>388</v>
      </c>
      <c r="B10119" s="18" t="s">
        <v>18675</v>
      </c>
      <c r="C10119" s="9" t="s">
        <v>19932</v>
      </c>
      <c r="D10119" s="91" t="s">
        <v>33282</v>
      </c>
      <c r="E10119" s="704"/>
      <c r="F10119" s="704" t="s">
        <v>33283</v>
      </c>
      <c r="G10119" s="704"/>
    </row>
    <row r="10120">
      <c r="A10120" s="154" t="s">
        <v>388</v>
      </c>
      <c r="B10120" s="18" t="s">
        <v>18675</v>
      </c>
      <c r="C10120" s="9" t="s">
        <v>18913</v>
      </c>
      <c r="D10120" s="91" t="s">
        <v>33284</v>
      </c>
      <c r="E10120" s="704"/>
      <c r="F10120" s="704" t="s">
        <v>33276</v>
      </c>
      <c r="G10120" s="704"/>
    </row>
    <row r="10121">
      <c r="A10121" s="154" t="s">
        <v>388</v>
      </c>
      <c r="B10121" s="18" t="s">
        <v>18675</v>
      </c>
      <c r="C10121" s="9" t="s">
        <v>18913</v>
      </c>
      <c r="D10121" s="704" t="s">
        <v>19937</v>
      </c>
      <c r="E10121" s="704"/>
      <c r="F10121" s="704" t="s">
        <v>33279</v>
      </c>
      <c r="G10121" s="704"/>
    </row>
    <row r="10122">
      <c r="A10122" s="154" t="s">
        <v>388</v>
      </c>
      <c r="B10122" s="18" t="s">
        <v>18675</v>
      </c>
      <c r="C10122" s="9" t="s">
        <v>18913</v>
      </c>
      <c r="D10122" s="43" t="s">
        <v>33285</v>
      </c>
      <c r="E10122" s="704"/>
      <c r="F10122" s="704" t="s">
        <v>33286</v>
      </c>
      <c r="G10122" s="704"/>
    </row>
    <row r="10123">
      <c r="A10123" s="712" t="s">
        <v>388</v>
      </c>
      <c r="B10123" s="189" t="s">
        <v>18675</v>
      </c>
      <c r="C10123" s="13" t="s">
        <v>18913</v>
      </c>
      <c r="D10123" s="84" t="s">
        <v>18677</v>
      </c>
      <c r="E10123" s="704"/>
      <c r="F10123" s="704" t="s">
        <v>33287</v>
      </c>
      <c r="G10123" s="704"/>
    </row>
    <row r="10124">
      <c r="A10124" s="712" t="s">
        <v>388</v>
      </c>
      <c r="B10124" s="18" t="s">
        <v>10544</v>
      </c>
      <c r="C10124" s="704" t="s">
        <v>7173</v>
      </c>
      <c r="D10124" s="704" t="s">
        <v>33288</v>
      </c>
      <c r="E10124" s="704"/>
      <c r="F10124" s="704" t="s">
        <v>33289</v>
      </c>
      <c r="G10124" s="704"/>
    </row>
    <row r="10125">
      <c r="A10125" s="154" t="s">
        <v>388</v>
      </c>
      <c r="B10125" s="18" t="s">
        <v>14575</v>
      </c>
      <c r="C10125" s="704" t="s">
        <v>33290</v>
      </c>
      <c r="D10125" s="704" t="s">
        <v>33291</v>
      </c>
      <c r="E10125" s="704"/>
      <c r="F10125" s="704" t="s">
        <v>33292</v>
      </c>
      <c r="G10125" s="704"/>
    </row>
    <row r="10126">
      <c r="A10126" s="154" t="s">
        <v>1035</v>
      </c>
      <c r="B10126" s="18" t="s">
        <v>5059</v>
      </c>
      <c r="C10126" s="704" t="s">
        <v>33293</v>
      </c>
      <c r="D10126" s="704" t="s">
        <v>8759</v>
      </c>
      <c r="E10126" s="704"/>
      <c r="F10126" s="704" t="s">
        <v>33294</v>
      </c>
      <c r="G10126" s="704"/>
    </row>
    <row r="10127">
      <c r="A10127" s="154" t="s">
        <v>1035</v>
      </c>
      <c r="B10127" s="18" t="s">
        <v>13699</v>
      </c>
      <c r="C10127" s="91" t="s">
        <v>33295</v>
      </c>
      <c r="D10127" s="91" t="s">
        <v>25184</v>
      </c>
      <c r="E10127" s="704"/>
      <c r="F10127" s="704" t="s">
        <v>33296</v>
      </c>
      <c r="G10127" s="704"/>
    </row>
    <row r="10128">
      <c r="A10128" s="154" t="s">
        <v>234</v>
      </c>
      <c r="B10128" s="18" t="s">
        <v>625</v>
      </c>
      <c r="C10128" s="704" t="s">
        <v>33297</v>
      </c>
      <c r="D10128" s="704" t="s">
        <v>33298</v>
      </c>
      <c r="E10128" s="704"/>
      <c r="F10128" s="704" t="s">
        <v>33249</v>
      </c>
      <c r="G10128" s="704"/>
    </row>
    <row r="10129">
      <c r="A10129" s="154" t="s">
        <v>234</v>
      </c>
      <c r="B10129" s="18" t="s">
        <v>625</v>
      </c>
      <c r="C10129" s="704" t="s">
        <v>33299</v>
      </c>
      <c r="D10129" s="704" t="s">
        <v>33300</v>
      </c>
      <c r="E10129" s="704"/>
      <c r="F10129" s="704" t="s">
        <v>33301</v>
      </c>
      <c r="G10129" s="704"/>
    </row>
    <row r="10130">
      <c r="A10130" s="154" t="s">
        <v>234</v>
      </c>
      <c r="B10130" s="18" t="s">
        <v>33302</v>
      </c>
      <c r="C10130" s="704" t="s">
        <v>33303</v>
      </c>
      <c r="D10130" s="704" t="s">
        <v>33304</v>
      </c>
      <c r="E10130" s="704"/>
      <c r="F10130" s="704" t="s">
        <v>33305</v>
      </c>
      <c r="G10130" s="704"/>
    </row>
    <row r="10131">
      <c r="A10131" s="154" t="s">
        <v>234</v>
      </c>
      <c r="B10131" s="18" t="s">
        <v>33302</v>
      </c>
      <c r="C10131" s="704" t="s">
        <v>33306</v>
      </c>
      <c r="D10131" s="704" t="s">
        <v>33307</v>
      </c>
      <c r="E10131" s="704"/>
      <c r="F10131" s="704" t="s">
        <v>33256</v>
      </c>
      <c r="G10131" s="704"/>
    </row>
    <row r="10132">
      <c r="A10132" s="60" t="s">
        <v>366</v>
      </c>
    </row>
    <row r="10133">
      <c r="A10133" s="154" t="s">
        <v>316</v>
      </c>
      <c r="B10133" s="18" t="s">
        <v>6615</v>
      </c>
      <c r="C10133" s="704"/>
      <c r="D10133" s="704"/>
      <c r="E10133" s="704"/>
      <c r="F10133" s="704" t="s">
        <v>33308</v>
      </c>
      <c r="G10133" s="704"/>
    </row>
    <row r="10134">
      <c r="A10134" s="154" t="s">
        <v>1454</v>
      </c>
      <c r="B10134" s="18" t="s">
        <v>20027</v>
      </c>
      <c r="C10134" s="704"/>
      <c r="D10134" s="704"/>
      <c r="E10134" s="704" t="s">
        <v>33309</v>
      </c>
      <c r="F10134" s="704" t="s">
        <v>33310</v>
      </c>
      <c r="G10134" s="704"/>
    </row>
    <row r="10135">
      <c r="A10135" s="154" t="s">
        <v>326</v>
      </c>
      <c r="B10135" s="18" t="s">
        <v>33209</v>
      </c>
      <c r="C10135" s="704"/>
      <c r="D10135" s="704"/>
      <c r="E10135" s="704" t="s">
        <v>8178</v>
      </c>
      <c r="F10135" s="704"/>
      <c r="G10135" s="704"/>
    </row>
    <row r="10136">
      <c r="A10136" s="154" t="s">
        <v>388</v>
      </c>
      <c r="B10136" s="18" t="s">
        <v>5619</v>
      </c>
      <c r="C10136" s="704"/>
      <c r="D10136" s="704"/>
      <c r="E10136" s="704" t="s">
        <v>8178</v>
      </c>
      <c r="F10136" s="704"/>
      <c r="G10136" s="704"/>
    </row>
    <row r="10137">
      <c r="A10137" s="154" t="s">
        <v>234</v>
      </c>
      <c r="B10137" s="18" t="s">
        <v>20587</v>
      </c>
      <c r="C10137" s="704"/>
      <c r="D10137" s="704"/>
      <c r="E10137" s="704"/>
      <c r="F10137" s="704" t="s">
        <v>33311</v>
      </c>
      <c r="G10137" s="704"/>
    </row>
    <row r="10138">
      <c r="A10138" s="154" t="s">
        <v>234</v>
      </c>
      <c r="B10138" s="18" t="s">
        <v>4413</v>
      </c>
      <c r="C10138" s="704"/>
      <c r="D10138" s="704"/>
      <c r="E10138" s="704" t="s">
        <v>2372</v>
      </c>
      <c r="F10138" s="704" t="s">
        <v>33312</v>
      </c>
      <c r="G10138" s="704"/>
    </row>
    <row r="10139">
      <c r="A10139" s="1" t="s">
        <v>33313</v>
      </c>
    </row>
    <row r="10140">
      <c r="A10140" s="60" t="s">
        <v>366</v>
      </c>
    </row>
    <row r="10141">
      <c r="A10141" s="154" t="s">
        <v>316</v>
      </c>
      <c r="B10141" s="18" t="s">
        <v>33314</v>
      </c>
      <c r="C10141" s="704"/>
      <c r="D10141" s="704"/>
      <c r="E10141" s="704"/>
      <c r="F10141" s="704"/>
      <c r="G10141" s="704"/>
    </row>
    <row r="10142">
      <c r="A10142" s="17"/>
    </row>
    <row r="10143">
      <c r="A10143" s="15"/>
    </row>
    <row r="10146">
      <c r="A10146" s="17"/>
    </row>
    <row r="10147">
      <c r="A10147" s="31" t="s">
        <v>19873</v>
      </c>
    </row>
    <row r="10148">
      <c r="A10148" s="17"/>
    </row>
    <row r="10149">
      <c r="A10149" s="1" t="s">
        <v>33315</v>
      </c>
    </row>
    <row r="10150">
      <c r="A10150" s="10" t="s">
        <v>33316</v>
      </c>
      <c r="B10150" s="18" t="s">
        <v>1225</v>
      </c>
      <c r="C10150" s="91" t="s">
        <v>33317</v>
      </c>
      <c r="D10150" s="9" t="s">
        <v>33318</v>
      </c>
      <c r="E10150" s="9" t="s">
        <v>33319</v>
      </c>
      <c r="F10150" s="9" t="s">
        <v>33320</v>
      </c>
      <c r="G10150" s="9"/>
    </row>
    <row r="10151">
      <c r="A10151" s="10" t="s">
        <v>33316</v>
      </c>
      <c r="B10151" s="189" t="s">
        <v>1225</v>
      </c>
      <c r="C10151" s="43" t="s">
        <v>33321</v>
      </c>
      <c r="D10151" s="14" t="s">
        <v>33322</v>
      </c>
      <c r="E10151" s="14"/>
      <c r="F10151" s="13" t="s">
        <v>33323</v>
      </c>
      <c r="G10151" s="13"/>
    </row>
    <row r="10152">
      <c r="A10152" s="10" t="s">
        <v>33316</v>
      </c>
      <c r="B10152" s="189" t="s">
        <v>1225</v>
      </c>
      <c r="C10152" s="43" t="s">
        <v>33324</v>
      </c>
      <c r="D10152" s="14" t="s">
        <v>33325</v>
      </c>
      <c r="E10152" s="9" t="s">
        <v>33319</v>
      </c>
      <c r="F10152" s="13" t="s">
        <v>33320</v>
      </c>
      <c r="G10152" s="13"/>
    </row>
    <row r="10153">
      <c r="A10153" s="10" t="s">
        <v>33316</v>
      </c>
      <c r="B10153" s="189" t="s">
        <v>1225</v>
      </c>
      <c r="C10153" s="91" t="s">
        <v>33326</v>
      </c>
      <c r="D10153" s="9" t="s">
        <v>33327</v>
      </c>
      <c r="E10153" s="9" t="s">
        <v>33328</v>
      </c>
      <c r="F10153" s="9" t="s">
        <v>33329</v>
      </c>
      <c r="G10153" s="9"/>
    </row>
    <row r="10154">
      <c r="A10154" s="10" t="s">
        <v>33316</v>
      </c>
      <c r="B10154" s="189" t="s">
        <v>1225</v>
      </c>
      <c r="C10154" s="43" t="s">
        <v>33330</v>
      </c>
      <c r="D10154" s="14" t="s">
        <v>33331</v>
      </c>
      <c r="E10154" s="9" t="s">
        <v>12818</v>
      </c>
      <c r="F10154" s="9" t="s">
        <v>33329</v>
      </c>
      <c r="G10154" s="9"/>
    </row>
    <row r="10155">
      <c r="A10155" s="10" t="s">
        <v>33316</v>
      </c>
      <c r="B10155" s="189" t="s">
        <v>1225</v>
      </c>
      <c r="C10155" s="43" t="s">
        <v>33332</v>
      </c>
      <c r="D10155" s="14" t="s">
        <v>33333</v>
      </c>
      <c r="E10155" s="9"/>
      <c r="F10155" s="9" t="s">
        <v>33329</v>
      </c>
      <c r="G10155" s="9"/>
    </row>
    <row r="10156">
      <c r="A10156" s="10" t="s">
        <v>33316</v>
      </c>
      <c r="B10156" s="189" t="s">
        <v>1225</v>
      </c>
      <c r="C10156" s="43" t="s">
        <v>33334</v>
      </c>
      <c r="D10156" s="14" t="s">
        <v>33335</v>
      </c>
      <c r="E10156" s="9" t="s">
        <v>33336</v>
      </c>
      <c r="F10156" s="9" t="s">
        <v>33329</v>
      </c>
      <c r="G10156" s="9"/>
    </row>
    <row r="10157">
      <c r="A10157" s="10" t="s">
        <v>33316</v>
      </c>
      <c r="B10157" s="189" t="s">
        <v>1225</v>
      </c>
      <c r="C10157" s="43" t="s">
        <v>33337</v>
      </c>
      <c r="D10157" s="14" t="s">
        <v>33338</v>
      </c>
      <c r="E10157" s="9" t="s">
        <v>33336</v>
      </c>
      <c r="F10157" s="9" t="s">
        <v>33329</v>
      </c>
      <c r="G10157" s="9"/>
    </row>
    <row r="10158">
      <c r="A10158" s="10" t="s">
        <v>33316</v>
      </c>
      <c r="B10158" s="189" t="s">
        <v>1225</v>
      </c>
      <c r="C10158" s="43" t="s">
        <v>33339</v>
      </c>
      <c r="D10158" s="14" t="s">
        <v>33338</v>
      </c>
      <c r="E10158" s="9" t="s">
        <v>33336</v>
      </c>
      <c r="F10158" s="9" t="s">
        <v>33329</v>
      </c>
      <c r="G10158" s="9"/>
    </row>
    <row r="10159">
      <c r="A10159" s="10" t="s">
        <v>33316</v>
      </c>
      <c r="B10159" s="189" t="s">
        <v>1225</v>
      </c>
      <c r="C10159" s="43" t="s">
        <v>33340</v>
      </c>
      <c r="D10159" s="14" t="s">
        <v>22602</v>
      </c>
      <c r="E10159" s="9"/>
      <c r="F10159" s="9" t="s">
        <v>33341</v>
      </c>
      <c r="G10159" s="9"/>
    </row>
    <row r="10160">
      <c r="A10160" s="10" t="s">
        <v>33316</v>
      </c>
      <c r="B10160" s="189" t="s">
        <v>1225</v>
      </c>
      <c r="C10160" s="43" t="s">
        <v>33342</v>
      </c>
      <c r="D10160" s="14" t="s">
        <v>33343</v>
      </c>
      <c r="E10160" s="9"/>
      <c r="F10160" s="9" t="s">
        <v>33344</v>
      </c>
      <c r="G10160" s="9"/>
    </row>
    <row r="10161">
      <c r="A10161" s="10" t="s">
        <v>33316</v>
      </c>
      <c r="B10161" s="189" t="s">
        <v>1225</v>
      </c>
      <c r="C10161" s="43" t="s">
        <v>33345</v>
      </c>
      <c r="D10161" s="14" t="s">
        <v>33346</v>
      </c>
      <c r="E10161" s="9"/>
      <c r="F10161" s="9" t="s">
        <v>33347</v>
      </c>
      <c r="G10161" s="9"/>
    </row>
    <row r="10162">
      <c r="A10162" s="10" t="s">
        <v>33316</v>
      </c>
      <c r="B10162" s="189" t="s">
        <v>1225</v>
      </c>
      <c r="C10162" s="43" t="s">
        <v>33348</v>
      </c>
      <c r="D10162" s="14" t="s">
        <v>33349</v>
      </c>
      <c r="E10162" s="9"/>
      <c r="F10162" s="9" t="s">
        <v>33350</v>
      </c>
      <c r="G10162" s="9"/>
    </row>
    <row r="10163">
      <c r="A10163" s="10" t="s">
        <v>33316</v>
      </c>
      <c r="B10163" s="18" t="s">
        <v>1225</v>
      </c>
      <c r="C10163" s="43" t="s">
        <v>33351</v>
      </c>
      <c r="D10163" s="14" t="s">
        <v>33352</v>
      </c>
      <c r="E10163" s="9"/>
      <c r="F10163" s="9" t="s">
        <v>33353</v>
      </c>
      <c r="G10163" s="9"/>
    </row>
    <row r="10164">
      <c r="A10164" s="10" t="s">
        <v>316</v>
      </c>
      <c r="B10164" s="18" t="s">
        <v>33354</v>
      </c>
      <c r="C10164" s="91" t="s">
        <v>33355</v>
      </c>
      <c r="D10164" s="9" t="s">
        <v>33356</v>
      </c>
      <c r="E10164" s="9"/>
      <c r="F10164" s="9" t="s">
        <v>33357</v>
      </c>
      <c r="G10164" s="9"/>
    </row>
    <row r="10165">
      <c r="A10165" s="10" t="s">
        <v>316</v>
      </c>
      <c r="B10165" s="18" t="s">
        <v>33354</v>
      </c>
      <c r="C10165" s="91" t="s">
        <v>33358</v>
      </c>
      <c r="D10165" s="9" t="s">
        <v>33359</v>
      </c>
      <c r="E10165" s="9"/>
      <c r="F10165" s="9" t="s">
        <v>33357</v>
      </c>
      <c r="G10165" s="9"/>
    </row>
    <row r="10166">
      <c r="A10166" s="10" t="s">
        <v>316</v>
      </c>
      <c r="B10166" s="18" t="s">
        <v>33354</v>
      </c>
      <c r="C10166" s="91" t="s">
        <v>33360</v>
      </c>
      <c r="D10166" s="9" t="s">
        <v>33361</v>
      </c>
      <c r="E10166" s="9"/>
      <c r="F10166" s="9" t="s">
        <v>33357</v>
      </c>
      <c r="G10166" s="9"/>
    </row>
    <row r="10167">
      <c r="A10167" s="10" t="s">
        <v>316</v>
      </c>
      <c r="B10167" s="18" t="s">
        <v>33354</v>
      </c>
      <c r="C10167" s="91" t="s">
        <v>33362</v>
      </c>
      <c r="D10167" s="9" t="s">
        <v>33363</v>
      </c>
      <c r="E10167" s="9"/>
      <c r="F10167" s="9" t="s">
        <v>33357</v>
      </c>
      <c r="G10167" s="9"/>
    </row>
    <row r="10168">
      <c r="A10168" s="10" t="s">
        <v>316</v>
      </c>
      <c r="B10168" s="18" t="s">
        <v>33354</v>
      </c>
      <c r="C10168" s="91" t="s">
        <v>33364</v>
      </c>
      <c r="D10168" s="9" t="s">
        <v>33365</v>
      </c>
      <c r="E10168" s="9"/>
      <c r="F10168" s="9" t="s">
        <v>33357</v>
      </c>
      <c r="G10168" s="9"/>
    </row>
    <row r="10169">
      <c r="A10169" s="10" t="s">
        <v>326</v>
      </c>
      <c r="B10169" s="38" t="s">
        <v>33366</v>
      </c>
      <c r="C10169" s="91" t="s">
        <v>33367</v>
      </c>
      <c r="D10169" s="91" t="s">
        <v>33368</v>
      </c>
      <c r="E10169" s="9"/>
      <c r="F10169" s="9" t="s">
        <v>33320</v>
      </c>
      <c r="G10169" s="9"/>
    </row>
    <row r="10170">
      <c r="A10170" s="10" t="s">
        <v>326</v>
      </c>
      <c r="B10170" s="38" t="s">
        <v>14494</v>
      </c>
      <c r="C10170" s="91" t="s">
        <v>33369</v>
      </c>
      <c r="D10170" s="9" t="s">
        <v>33370</v>
      </c>
      <c r="E10170" s="14" t="s">
        <v>33371</v>
      </c>
      <c r="F10170" s="9" t="s">
        <v>33329</v>
      </c>
      <c r="G10170" s="9"/>
    </row>
    <row r="10171">
      <c r="A10171" s="10" t="s">
        <v>326</v>
      </c>
      <c r="B10171" s="38" t="s">
        <v>14494</v>
      </c>
      <c r="C10171" s="91" t="s">
        <v>33369</v>
      </c>
      <c r="D10171" s="9" t="s">
        <v>33372</v>
      </c>
      <c r="E10171" s="13"/>
      <c r="F10171" s="9" t="s">
        <v>33329</v>
      </c>
      <c r="G10171" s="9"/>
    </row>
    <row r="10172">
      <c r="A10172" s="10" t="s">
        <v>326</v>
      </c>
      <c r="B10172" s="38" t="s">
        <v>14494</v>
      </c>
      <c r="C10172" s="91" t="s">
        <v>33369</v>
      </c>
      <c r="D10172" s="9" t="s">
        <v>33373</v>
      </c>
      <c r="E10172" s="13"/>
      <c r="F10172" s="9" t="s">
        <v>33329</v>
      </c>
      <c r="G10172" s="9"/>
    </row>
    <row r="10173">
      <c r="A10173" s="9" t="s">
        <v>248</v>
      </c>
      <c r="B10173" s="18" t="s">
        <v>33374</v>
      </c>
      <c r="C10173" s="91" t="s">
        <v>33375</v>
      </c>
      <c r="D10173" s="9" t="s">
        <v>33376</v>
      </c>
      <c r="E10173" s="9"/>
      <c r="F10173" s="91" t="s">
        <v>33377</v>
      </c>
      <c r="G10173" s="9"/>
    </row>
    <row r="10174">
      <c r="A10174" s="9" t="s">
        <v>33378</v>
      </c>
      <c r="B10174" s="18" t="s">
        <v>33379</v>
      </c>
      <c r="C10174" s="91" t="s">
        <v>33380</v>
      </c>
      <c r="D10174" s="9" t="s">
        <v>33381</v>
      </c>
      <c r="E10174" s="9"/>
      <c r="F10174" s="91" t="s">
        <v>33382</v>
      </c>
      <c r="G10174" s="122" t="s">
        <v>1333</v>
      </c>
    </row>
    <row r="10175">
      <c r="A10175" s="9" t="s">
        <v>5679</v>
      </c>
      <c r="B10175" s="18" t="s">
        <v>19913</v>
      </c>
      <c r="C10175" s="91" t="s">
        <v>33383</v>
      </c>
      <c r="D10175" s="14" t="s">
        <v>22502</v>
      </c>
      <c r="E10175" s="13"/>
      <c r="F10175" s="9" t="s">
        <v>33384</v>
      </c>
      <c r="G10175" s="9"/>
    </row>
    <row r="10176">
      <c r="A10176" s="9" t="s">
        <v>5679</v>
      </c>
      <c r="B10176" s="18" t="s">
        <v>19913</v>
      </c>
      <c r="C10176" s="91" t="s">
        <v>33385</v>
      </c>
      <c r="D10176" s="14" t="s">
        <v>33386</v>
      </c>
      <c r="E10176" s="13"/>
      <c r="F10176" s="9" t="s">
        <v>33384</v>
      </c>
      <c r="G10176" s="9"/>
    </row>
    <row r="10177">
      <c r="A10177" s="9" t="s">
        <v>5679</v>
      </c>
      <c r="B10177" s="18" t="s">
        <v>19913</v>
      </c>
      <c r="C10177" s="91" t="s">
        <v>33387</v>
      </c>
      <c r="D10177" s="14" t="s">
        <v>33388</v>
      </c>
      <c r="E10177" s="13"/>
      <c r="F10177" s="9" t="s">
        <v>33384</v>
      </c>
      <c r="G10177" s="9"/>
    </row>
    <row r="10178">
      <c r="A10178" s="9" t="s">
        <v>5679</v>
      </c>
      <c r="B10178" s="18" t="s">
        <v>19913</v>
      </c>
      <c r="C10178" s="91" t="s">
        <v>33389</v>
      </c>
      <c r="D10178" s="14" t="s">
        <v>33390</v>
      </c>
      <c r="E10178" s="13"/>
      <c r="F10178" s="9" t="s">
        <v>33384</v>
      </c>
      <c r="G10178" s="9"/>
    </row>
    <row r="10179">
      <c r="A10179" s="9" t="s">
        <v>5679</v>
      </c>
      <c r="B10179" s="18" t="s">
        <v>19913</v>
      </c>
      <c r="C10179" s="91" t="s">
        <v>33391</v>
      </c>
      <c r="D10179" s="14" t="s">
        <v>33392</v>
      </c>
      <c r="E10179" s="13"/>
      <c r="F10179" s="9" t="s">
        <v>33384</v>
      </c>
      <c r="G10179" s="9"/>
    </row>
    <row r="10180">
      <c r="A10180" s="9" t="s">
        <v>5679</v>
      </c>
      <c r="B10180" s="18" t="s">
        <v>19913</v>
      </c>
      <c r="C10180" s="91" t="s">
        <v>30455</v>
      </c>
      <c r="D10180" s="14" t="s">
        <v>30456</v>
      </c>
      <c r="E10180" s="13"/>
      <c r="F10180" s="9" t="s">
        <v>33393</v>
      </c>
      <c r="G10180" s="9"/>
    </row>
    <row r="10181">
      <c r="A10181" s="9" t="s">
        <v>5679</v>
      </c>
      <c r="B10181" s="18" t="s">
        <v>19913</v>
      </c>
      <c r="C10181" s="91" t="s">
        <v>33394</v>
      </c>
      <c r="D10181" s="14" t="s">
        <v>33395</v>
      </c>
      <c r="E10181" s="13"/>
      <c r="F10181" s="9" t="s">
        <v>33396</v>
      </c>
      <c r="G10181" s="9"/>
    </row>
    <row r="10182">
      <c r="A10182" s="9" t="s">
        <v>5679</v>
      </c>
      <c r="B10182" s="18" t="s">
        <v>19913</v>
      </c>
      <c r="C10182" s="91" t="s">
        <v>33397</v>
      </c>
      <c r="D10182" s="14" t="s">
        <v>33398</v>
      </c>
      <c r="E10182" s="13"/>
      <c r="F10182" s="9" t="s">
        <v>33396</v>
      </c>
      <c r="G10182" s="9"/>
    </row>
    <row r="10183">
      <c r="A10183" s="9" t="s">
        <v>5679</v>
      </c>
      <c r="B10183" s="18" t="s">
        <v>19913</v>
      </c>
      <c r="C10183" s="91" t="s">
        <v>33399</v>
      </c>
      <c r="D10183" s="14" t="s">
        <v>33400</v>
      </c>
      <c r="E10183" s="13"/>
      <c r="F10183" s="9" t="s">
        <v>33396</v>
      </c>
      <c r="G10183" s="91"/>
    </row>
    <row r="10184">
      <c r="A10184" s="10" t="s">
        <v>388</v>
      </c>
      <c r="B10184" s="38" t="s">
        <v>8130</v>
      </c>
      <c r="C10184" s="14" t="s">
        <v>26717</v>
      </c>
      <c r="D10184" s="25" t="s">
        <v>33401</v>
      </c>
      <c r="E10184" s="91"/>
      <c r="F10184" s="91" t="s">
        <v>33402</v>
      </c>
      <c r="G10184" s="91"/>
    </row>
    <row r="10185">
      <c r="A10185" s="9" t="s">
        <v>234</v>
      </c>
      <c r="B10185" s="18" t="s">
        <v>33403</v>
      </c>
      <c r="C10185" s="14" t="s">
        <v>33404</v>
      </c>
      <c r="D10185" s="25" t="s">
        <v>33405</v>
      </c>
      <c r="E10185" s="91"/>
      <c r="F10185" s="91" t="s">
        <v>33406</v>
      </c>
      <c r="G10185" s="91"/>
    </row>
    <row r="10186">
      <c r="A10186" s="9" t="s">
        <v>234</v>
      </c>
      <c r="B10186" s="18" t="s">
        <v>33403</v>
      </c>
      <c r="C10186" s="14" t="s">
        <v>33407</v>
      </c>
      <c r="D10186" s="14" t="s">
        <v>33408</v>
      </c>
      <c r="E10186" s="91"/>
      <c r="F10186" s="91" t="s">
        <v>33406</v>
      </c>
      <c r="G10186" s="91"/>
    </row>
    <row r="10187">
      <c r="A10187" s="9" t="s">
        <v>234</v>
      </c>
      <c r="B10187" s="18" t="s">
        <v>33403</v>
      </c>
      <c r="C10187" s="14" t="s">
        <v>33409</v>
      </c>
      <c r="D10187" s="14" t="s">
        <v>33410</v>
      </c>
      <c r="E10187" s="91"/>
      <c r="F10187" s="91" t="s">
        <v>33406</v>
      </c>
      <c r="G10187" s="91"/>
    </row>
    <row r="10188">
      <c r="A10188" s="13" t="s">
        <v>234</v>
      </c>
      <c r="B10188" s="723" t="s">
        <v>13444</v>
      </c>
      <c r="C10188" s="14" t="s">
        <v>33411</v>
      </c>
      <c r="D10188" s="14" t="s">
        <v>33412</v>
      </c>
      <c r="E10188" s="91"/>
      <c r="F10188" s="43" t="s">
        <v>33413</v>
      </c>
      <c r="G10188" s="91"/>
    </row>
    <row r="10189">
      <c r="A10189" s="10" t="s">
        <v>234</v>
      </c>
      <c r="B10189" s="723" t="s">
        <v>13444</v>
      </c>
      <c r="C10189" s="14" t="s">
        <v>33414</v>
      </c>
      <c r="D10189" s="14" t="s">
        <v>33415</v>
      </c>
      <c r="E10189" s="91" t="s">
        <v>33416</v>
      </c>
      <c r="F10189" s="9" t="s">
        <v>33341</v>
      </c>
      <c r="G10189" s="91"/>
    </row>
    <row r="10190">
      <c r="A10190" s="10" t="s">
        <v>234</v>
      </c>
      <c r="B10190" s="723" t="s">
        <v>13444</v>
      </c>
      <c r="C10190" s="14" t="s">
        <v>33417</v>
      </c>
      <c r="D10190" s="14" t="s">
        <v>33418</v>
      </c>
      <c r="E10190" s="91"/>
      <c r="F10190" s="91" t="s">
        <v>33419</v>
      </c>
      <c r="G10190" s="91"/>
    </row>
    <row r="10191">
      <c r="A10191" s="10" t="s">
        <v>234</v>
      </c>
      <c r="B10191" s="723" t="s">
        <v>13444</v>
      </c>
      <c r="C10191" s="14" t="s">
        <v>33420</v>
      </c>
      <c r="D10191" s="14" t="s">
        <v>33421</v>
      </c>
      <c r="E10191" s="91"/>
      <c r="F10191" s="91" t="s">
        <v>33419</v>
      </c>
      <c r="G10191" s="91"/>
    </row>
    <row r="10192">
      <c r="A10192" s="10" t="s">
        <v>234</v>
      </c>
      <c r="B10192" s="723" t="s">
        <v>13444</v>
      </c>
      <c r="C10192" s="14" t="s">
        <v>33422</v>
      </c>
      <c r="D10192" s="14" t="s">
        <v>13446</v>
      </c>
      <c r="E10192" s="91" t="s">
        <v>33423</v>
      </c>
      <c r="F10192" s="91" t="s">
        <v>33320</v>
      </c>
      <c r="G10192" s="91"/>
    </row>
    <row r="10193">
      <c r="A10193" s="10" t="s">
        <v>234</v>
      </c>
      <c r="B10193" s="723" t="s">
        <v>13444</v>
      </c>
      <c r="C10193" s="14" t="s">
        <v>33424</v>
      </c>
      <c r="D10193" s="14" t="s">
        <v>33425</v>
      </c>
      <c r="E10193" s="91"/>
      <c r="F10193" s="91" t="s">
        <v>33426</v>
      </c>
      <c r="G10193" s="91"/>
    </row>
    <row r="10194">
      <c r="A10194" s="13" t="s">
        <v>234</v>
      </c>
      <c r="B10194" s="31" t="s">
        <v>22414</v>
      </c>
      <c r="C10194" s="14" t="s">
        <v>33427</v>
      </c>
      <c r="D10194" s="14" t="s">
        <v>33428</v>
      </c>
      <c r="E10194" s="91"/>
      <c r="F10194" s="91" t="s">
        <v>33377</v>
      </c>
      <c r="G10194" s="91"/>
    </row>
    <row r="10195">
      <c r="A10195" s="13" t="s">
        <v>234</v>
      </c>
      <c r="B10195" s="31" t="s">
        <v>22414</v>
      </c>
      <c r="C10195" s="14" t="s">
        <v>33429</v>
      </c>
      <c r="D10195" s="14" t="s">
        <v>33430</v>
      </c>
      <c r="E10195" s="91"/>
      <c r="F10195" s="91" t="s">
        <v>33431</v>
      </c>
      <c r="G10195" s="91"/>
    </row>
    <row r="10196">
      <c r="A10196" s="13" t="s">
        <v>234</v>
      </c>
      <c r="B10196" s="31" t="s">
        <v>22414</v>
      </c>
      <c r="C10196" s="14" t="s">
        <v>33432</v>
      </c>
      <c r="D10196" s="14" t="s">
        <v>33433</v>
      </c>
      <c r="E10196" s="138"/>
      <c r="F10196" s="91" t="s">
        <v>33431</v>
      </c>
      <c r="G10196" s="91"/>
    </row>
    <row r="10197">
      <c r="A10197" s="13" t="s">
        <v>234</v>
      </c>
      <c r="B10197" s="31" t="s">
        <v>22414</v>
      </c>
      <c r="C10197" s="14" t="s">
        <v>33434</v>
      </c>
      <c r="D10197" s="14" t="s">
        <v>22418</v>
      </c>
      <c r="E10197" s="91"/>
      <c r="F10197" s="91" t="s">
        <v>33431</v>
      </c>
      <c r="G10197" s="91"/>
    </row>
    <row r="10198">
      <c r="A10198" s="13" t="s">
        <v>234</v>
      </c>
      <c r="B10198" s="31" t="s">
        <v>22414</v>
      </c>
      <c r="C10198" s="14" t="s">
        <v>33435</v>
      </c>
      <c r="D10198" s="14" t="s">
        <v>33436</v>
      </c>
      <c r="E10198" s="91"/>
      <c r="F10198" s="91" t="s">
        <v>33431</v>
      </c>
      <c r="G10198" s="91"/>
    </row>
    <row r="10199">
      <c r="A10199" s="13" t="s">
        <v>234</v>
      </c>
      <c r="B10199" s="31" t="s">
        <v>22414</v>
      </c>
      <c r="C10199" s="14" t="s">
        <v>33437</v>
      </c>
      <c r="D10199" s="14" t="s">
        <v>33438</v>
      </c>
      <c r="E10199" s="91"/>
      <c r="F10199" s="91" t="s">
        <v>33431</v>
      </c>
      <c r="G10199" s="91"/>
    </row>
    <row r="10200">
      <c r="A10200" s="9" t="s">
        <v>234</v>
      </c>
      <c r="B10200" s="31" t="s">
        <v>28838</v>
      </c>
      <c r="C10200" s="43" t="s">
        <v>33439</v>
      </c>
      <c r="D10200" s="14" t="s">
        <v>33440</v>
      </c>
      <c r="E10200" s="43"/>
      <c r="F10200" s="91" t="s">
        <v>33382</v>
      </c>
      <c r="G10200" s="91"/>
    </row>
    <row r="10201">
      <c r="A10201" s="9" t="s">
        <v>234</v>
      </c>
      <c r="B10201" s="31" t="s">
        <v>28838</v>
      </c>
      <c r="C10201" s="43" t="s">
        <v>33441</v>
      </c>
      <c r="D10201" s="14" t="s">
        <v>33442</v>
      </c>
      <c r="E10201" s="43"/>
      <c r="F10201" s="91" t="s">
        <v>33357</v>
      </c>
      <c r="G10201" s="91"/>
    </row>
    <row r="10202">
      <c r="A10202" s="9" t="s">
        <v>234</v>
      </c>
      <c r="B10202" s="31" t="s">
        <v>28838</v>
      </c>
      <c r="C10202" s="43" t="s">
        <v>33443</v>
      </c>
      <c r="D10202" s="14" t="s">
        <v>33444</v>
      </c>
      <c r="E10202" s="43"/>
      <c r="F10202" s="91" t="s">
        <v>33357</v>
      </c>
      <c r="G10202" s="91"/>
    </row>
    <row r="10203">
      <c r="A10203" s="9" t="s">
        <v>234</v>
      </c>
      <c r="B10203" s="31" t="s">
        <v>28838</v>
      </c>
      <c r="C10203" s="43" t="s">
        <v>33445</v>
      </c>
      <c r="D10203" s="14" t="s">
        <v>33446</v>
      </c>
      <c r="F10203" s="91" t="s">
        <v>33357</v>
      </c>
      <c r="G10203" s="91"/>
    </row>
    <row r="10204">
      <c r="A10204" s="9" t="s">
        <v>234</v>
      </c>
      <c r="B10204" s="31" t="s">
        <v>28838</v>
      </c>
      <c r="C10204" s="43" t="s">
        <v>33447</v>
      </c>
      <c r="D10204" s="14" t="s">
        <v>33448</v>
      </c>
      <c r="E10204" s="43"/>
      <c r="F10204" s="91" t="s">
        <v>33357</v>
      </c>
      <c r="G10204" s="91"/>
    </row>
    <row r="10205">
      <c r="A10205" s="9" t="s">
        <v>234</v>
      </c>
      <c r="B10205" s="31" t="s">
        <v>28838</v>
      </c>
      <c r="C10205" s="43" t="s">
        <v>33449</v>
      </c>
      <c r="D10205" s="14" t="s">
        <v>33450</v>
      </c>
      <c r="E10205" s="43"/>
      <c r="F10205" s="91" t="s">
        <v>33451</v>
      </c>
      <c r="G10205" s="91"/>
    </row>
    <row r="10206">
      <c r="A10206" s="9" t="s">
        <v>234</v>
      </c>
      <c r="B10206" s="31" t="s">
        <v>28838</v>
      </c>
      <c r="C10206" s="43" t="s">
        <v>33452</v>
      </c>
      <c r="D10206" s="14" t="s">
        <v>33453</v>
      </c>
      <c r="E10206" s="43"/>
      <c r="F10206" s="91" t="s">
        <v>33451</v>
      </c>
      <c r="G10206" s="91"/>
    </row>
    <row r="10207">
      <c r="A10207" s="9" t="s">
        <v>234</v>
      </c>
      <c r="B10207" s="31" t="s">
        <v>28838</v>
      </c>
      <c r="C10207" s="43" t="s">
        <v>33454</v>
      </c>
      <c r="D10207" s="14" t="s">
        <v>33455</v>
      </c>
      <c r="E10207" s="43"/>
      <c r="F10207" s="91" t="s">
        <v>33377</v>
      </c>
      <c r="G10207" s="91"/>
    </row>
    <row r="10208">
      <c r="A10208" s="9" t="s">
        <v>234</v>
      </c>
      <c r="B10208" s="31" t="s">
        <v>28838</v>
      </c>
      <c r="C10208" s="43" t="s">
        <v>33456</v>
      </c>
      <c r="D10208" s="14" t="s">
        <v>33457</v>
      </c>
      <c r="E10208" s="43"/>
      <c r="F10208" s="91" t="s">
        <v>33377</v>
      </c>
      <c r="G10208" s="91"/>
    </row>
    <row r="10209">
      <c r="A10209" s="9" t="s">
        <v>234</v>
      </c>
      <c r="B10209" s="31" t="s">
        <v>28838</v>
      </c>
      <c r="C10209" s="43" t="s">
        <v>33458</v>
      </c>
      <c r="D10209" s="14" t="s">
        <v>33459</v>
      </c>
      <c r="E10209" s="43"/>
      <c r="F10209" s="91" t="s">
        <v>33377</v>
      </c>
      <c r="G10209" s="91"/>
    </row>
    <row r="10210">
      <c r="A10210" s="13" t="s">
        <v>234</v>
      </c>
      <c r="B10210" s="189" t="s">
        <v>915</v>
      </c>
      <c r="C10210" s="14" t="s">
        <v>33460</v>
      </c>
      <c r="D10210" s="14" t="s">
        <v>33461</v>
      </c>
      <c r="E10210" s="43"/>
      <c r="F10210" s="91" t="s">
        <v>33406</v>
      </c>
      <c r="G10210" s="91"/>
    </row>
    <row r="10211">
      <c r="A10211" s="13" t="s">
        <v>234</v>
      </c>
      <c r="B10211" s="189" t="s">
        <v>915</v>
      </c>
      <c r="C10211" s="14" t="s">
        <v>30300</v>
      </c>
      <c r="D10211" s="14" t="s">
        <v>30301</v>
      </c>
      <c r="E10211" s="43"/>
      <c r="F10211" s="91" t="s">
        <v>33406</v>
      </c>
      <c r="G10211" s="91"/>
    </row>
    <row r="10212">
      <c r="A10212" s="13" t="s">
        <v>234</v>
      </c>
      <c r="B10212" s="189" t="s">
        <v>915</v>
      </c>
      <c r="C10212" s="14" t="s">
        <v>33462</v>
      </c>
      <c r="D10212" s="14" t="s">
        <v>33463</v>
      </c>
      <c r="E10212" s="43"/>
      <c r="F10212" s="91" t="s">
        <v>33406</v>
      </c>
      <c r="G10212" s="91"/>
    </row>
    <row r="10213">
      <c r="A10213" s="9" t="s">
        <v>234</v>
      </c>
      <c r="B10213" s="31" t="s">
        <v>13738</v>
      </c>
      <c r="C10213" s="43" t="s">
        <v>20839</v>
      </c>
      <c r="D10213" s="14" t="s">
        <v>33464</v>
      </c>
      <c r="E10213" s="43"/>
      <c r="F10213" s="91" t="s">
        <v>33465</v>
      </c>
      <c r="G10213" s="91"/>
    </row>
    <row r="10214">
      <c r="A10214" s="9" t="s">
        <v>234</v>
      </c>
      <c r="B10214" s="31" t="s">
        <v>13738</v>
      </c>
      <c r="C10214" s="43" t="s">
        <v>33466</v>
      </c>
      <c r="D10214" s="14" t="s">
        <v>33467</v>
      </c>
      <c r="E10214" s="773"/>
      <c r="F10214" s="91" t="s">
        <v>33451</v>
      </c>
      <c r="G10214" s="91"/>
    </row>
    <row r="10215">
      <c r="A10215" s="9" t="s">
        <v>234</v>
      </c>
      <c r="B10215" s="31" t="s">
        <v>13738</v>
      </c>
      <c r="C10215" s="43" t="s">
        <v>33468</v>
      </c>
      <c r="D10215" s="14" t="s">
        <v>33469</v>
      </c>
      <c r="E10215" s="773"/>
      <c r="F10215" s="91" t="s">
        <v>33451</v>
      </c>
      <c r="G10215" s="91"/>
    </row>
    <row r="10216">
      <c r="A10216" s="9" t="s">
        <v>234</v>
      </c>
      <c r="B10216" s="31" t="s">
        <v>13738</v>
      </c>
      <c r="C10216" s="43" t="s">
        <v>33470</v>
      </c>
      <c r="D10216" s="14" t="s">
        <v>33471</v>
      </c>
      <c r="E10216" s="773"/>
      <c r="F10216" s="91" t="s">
        <v>33451</v>
      </c>
      <c r="G10216" s="91"/>
    </row>
    <row r="10217">
      <c r="A10217" s="9" t="s">
        <v>234</v>
      </c>
      <c r="B10217" s="31" t="s">
        <v>13738</v>
      </c>
      <c r="C10217" s="43" t="s">
        <v>33472</v>
      </c>
      <c r="D10217" s="14" t="s">
        <v>33473</v>
      </c>
      <c r="E10217" s="773"/>
      <c r="F10217" s="91" t="s">
        <v>33451</v>
      </c>
      <c r="G10217" s="91"/>
    </row>
    <row r="10218">
      <c r="A10218" s="9" t="s">
        <v>234</v>
      </c>
      <c r="B10218" s="31" t="s">
        <v>13738</v>
      </c>
      <c r="C10218" s="43" t="s">
        <v>13750</v>
      </c>
      <c r="D10218" s="14" t="s">
        <v>33474</v>
      </c>
      <c r="E10218" s="773"/>
      <c r="F10218" s="91" t="s">
        <v>33419</v>
      </c>
      <c r="G10218" s="91"/>
    </row>
    <row r="10219">
      <c r="A10219" s="67" t="s">
        <v>366</v>
      </c>
    </row>
    <row r="10220">
      <c r="A10220" s="9" t="s">
        <v>248</v>
      </c>
      <c r="B10220" s="18" t="s">
        <v>33475</v>
      </c>
      <c r="C10220" s="91"/>
      <c r="D10220" s="9"/>
      <c r="E10220" s="9" t="s">
        <v>33476</v>
      </c>
      <c r="F10220" s="91" t="s">
        <v>33465</v>
      </c>
      <c r="G10220" s="9"/>
    </row>
    <row r="10221">
      <c r="A10221" s="9" t="s">
        <v>248</v>
      </c>
      <c r="B10221" s="18" t="s">
        <v>33475</v>
      </c>
      <c r="C10221" s="91"/>
      <c r="D10221" s="9"/>
      <c r="E10221" s="9" t="s">
        <v>33477</v>
      </c>
      <c r="F10221" s="9" t="s">
        <v>33478</v>
      </c>
      <c r="G10221" s="9"/>
    </row>
    <row r="10222">
      <c r="A10222" s="9" t="s">
        <v>248</v>
      </c>
      <c r="B10222" s="18" t="s">
        <v>33475</v>
      </c>
      <c r="C10222" s="91"/>
      <c r="D10222" s="9"/>
      <c r="E10222" s="9" t="s">
        <v>33479</v>
      </c>
      <c r="F10222" s="9" t="s">
        <v>33480</v>
      </c>
      <c r="G10222" s="9"/>
    </row>
    <row r="10223">
      <c r="A10223" s="1" t="s">
        <v>33481</v>
      </c>
    </row>
    <row r="10224">
      <c r="A10224" s="10" t="s">
        <v>316</v>
      </c>
      <c r="B10224" s="38" t="s">
        <v>30218</v>
      </c>
      <c r="C10224" s="43" t="s">
        <v>33482</v>
      </c>
      <c r="D10224" s="14" t="s">
        <v>33483</v>
      </c>
      <c r="E10224" s="91" t="s">
        <v>33484</v>
      </c>
      <c r="F10224" s="9" t="s">
        <v>33485</v>
      </c>
      <c r="G10224" s="9"/>
    </row>
    <row r="10225">
      <c r="A10225" s="10" t="s">
        <v>316</v>
      </c>
      <c r="B10225" s="38" t="s">
        <v>30218</v>
      </c>
      <c r="C10225" s="43" t="s">
        <v>33482</v>
      </c>
      <c r="D10225" s="14" t="s">
        <v>33483</v>
      </c>
      <c r="E10225" s="91" t="s">
        <v>33486</v>
      </c>
      <c r="F10225" s="9" t="s">
        <v>33487</v>
      </c>
      <c r="G10225" s="9"/>
    </row>
    <row r="10226">
      <c r="A10226" s="10" t="s">
        <v>326</v>
      </c>
      <c r="B10226" s="38" t="s">
        <v>10673</v>
      </c>
      <c r="C10226" s="43" t="s">
        <v>33488</v>
      </c>
      <c r="D10226" s="14" t="s">
        <v>33489</v>
      </c>
      <c r="E10226" s="91" t="s">
        <v>33423</v>
      </c>
      <c r="F10226" s="9" t="s">
        <v>33490</v>
      </c>
      <c r="G10226" s="9"/>
    </row>
    <row r="10227">
      <c r="A10227" s="10" t="s">
        <v>326</v>
      </c>
      <c r="B10227" s="38" t="s">
        <v>10673</v>
      </c>
      <c r="C10227" s="43" t="s">
        <v>33491</v>
      </c>
      <c r="D10227" s="14" t="s">
        <v>33489</v>
      </c>
      <c r="E10227" s="91" t="s">
        <v>33423</v>
      </c>
      <c r="F10227" s="9" t="s">
        <v>33490</v>
      </c>
      <c r="G10227" s="9"/>
    </row>
    <row r="10228">
      <c r="A10228" s="10" t="s">
        <v>326</v>
      </c>
      <c r="B10228" s="38" t="s">
        <v>10673</v>
      </c>
      <c r="C10228" s="43" t="s">
        <v>33492</v>
      </c>
      <c r="D10228" s="14" t="s">
        <v>33489</v>
      </c>
      <c r="E10228" s="91" t="s">
        <v>33493</v>
      </c>
      <c r="F10228" s="9" t="s">
        <v>33490</v>
      </c>
      <c r="G10228" s="9"/>
    </row>
    <row r="10229">
      <c r="A10229" s="10" t="s">
        <v>326</v>
      </c>
      <c r="B10229" s="38" t="s">
        <v>33494</v>
      </c>
      <c r="C10229" s="43" t="s">
        <v>476</v>
      </c>
      <c r="D10229" s="14" t="s">
        <v>33495</v>
      </c>
      <c r="E10229" s="14" t="s">
        <v>33496</v>
      </c>
      <c r="F10229" s="9" t="s">
        <v>33497</v>
      </c>
      <c r="G10229" s="9"/>
    </row>
    <row r="10230">
      <c r="A10230" s="10" t="s">
        <v>326</v>
      </c>
      <c r="B10230" s="38" t="s">
        <v>33494</v>
      </c>
      <c r="C10230" s="43" t="s">
        <v>28701</v>
      </c>
      <c r="D10230" s="14" t="s">
        <v>33498</v>
      </c>
      <c r="E10230" s="14" t="s">
        <v>33499</v>
      </c>
      <c r="F10230" s="9" t="s">
        <v>33500</v>
      </c>
      <c r="G10230" s="9"/>
    </row>
    <row r="10231">
      <c r="A10231" s="10" t="s">
        <v>326</v>
      </c>
      <c r="B10231" s="38" t="s">
        <v>33494</v>
      </c>
      <c r="C10231" s="43" t="s">
        <v>33501</v>
      </c>
      <c r="D10231" s="14" t="s">
        <v>33502</v>
      </c>
      <c r="E10231" s="14" t="s">
        <v>33503</v>
      </c>
      <c r="F10231" s="43" t="s">
        <v>33504</v>
      </c>
      <c r="G10231" s="9"/>
    </row>
    <row r="10232">
      <c r="A10232" s="10" t="s">
        <v>326</v>
      </c>
      <c r="B10232" s="38" t="s">
        <v>14494</v>
      </c>
      <c r="C10232" s="43" t="s">
        <v>476</v>
      </c>
      <c r="D10232" s="13" t="s">
        <v>33505</v>
      </c>
      <c r="E10232" s="13"/>
      <c r="F10232" s="9" t="s">
        <v>33506</v>
      </c>
      <c r="G10232" s="9"/>
    </row>
    <row r="10233">
      <c r="A10233" s="10" t="s">
        <v>326</v>
      </c>
      <c r="B10233" s="38" t="s">
        <v>14494</v>
      </c>
      <c r="C10233" s="43" t="s">
        <v>476</v>
      </c>
      <c r="D10233" s="13" t="s">
        <v>33507</v>
      </c>
      <c r="E10233" s="13"/>
      <c r="F10233" s="9" t="s">
        <v>33506</v>
      </c>
      <c r="G10233" s="9"/>
    </row>
    <row r="10234">
      <c r="A10234" s="10" t="s">
        <v>326</v>
      </c>
      <c r="B10234" s="38" t="s">
        <v>14494</v>
      </c>
      <c r="C10234" s="43" t="s">
        <v>476</v>
      </c>
      <c r="D10234" s="13" t="s">
        <v>33508</v>
      </c>
      <c r="E10234" s="13"/>
      <c r="F10234" s="9" t="s">
        <v>33506</v>
      </c>
      <c r="G10234" s="9"/>
    </row>
    <row r="10235">
      <c r="A10235" s="10" t="s">
        <v>326</v>
      </c>
      <c r="B10235" s="38" t="s">
        <v>14494</v>
      </c>
      <c r="C10235" s="43" t="s">
        <v>476</v>
      </c>
      <c r="D10235" s="13" t="s">
        <v>33509</v>
      </c>
      <c r="E10235" s="13"/>
      <c r="F10235" s="9" t="s">
        <v>33506</v>
      </c>
      <c r="G10235" s="9"/>
    </row>
    <row r="10236">
      <c r="A10236" s="10" t="s">
        <v>326</v>
      </c>
      <c r="B10236" s="38" t="s">
        <v>14494</v>
      </c>
      <c r="C10236" s="84" t="s">
        <v>13547</v>
      </c>
      <c r="D10236" s="13" t="s">
        <v>33510</v>
      </c>
      <c r="E10236" s="13"/>
      <c r="F10236" s="13" t="s">
        <v>33506</v>
      </c>
      <c r="G10236" s="13"/>
    </row>
    <row r="10237">
      <c r="A10237" s="10" t="s">
        <v>326</v>
      </c>
      <c r="B10237" s="38" t="s">
        <v>14494</v>
      </c>
      <c r="C10237" s="84" t="s">
        <v>13547</v>
      </c>
      <c r="D10237" s="13" t="s">
        <v>33511</v>
      </c>
      <c r="E10237" s="13"/>
      <c r="F10237" s="13" t="s">
        <v>33506</v>
      </c>
      <c r="G10237" s="13"/>
    </row>
    <row r="10238">
      <c r="A10238" s="10" t="s">
        <v>4371</v>
      </c>
      <c r="B10238" s="18" t="s">
        <v>33512</v>
      </c>
      <c r="C10238" s="14" t="s">
        <v>33513</v>
      </c>
      <c r="D10238" s="25" t="s">
        <v>33514</v>
      </c>
      <c r="E10238" s="91" t="s">
        <v>33515</v>
      </c>
      <c r="F10238" s="91" t="s">
        <v>33516</v>
      </c>
      <c r="G10238" s="91"/>
    </row>
    <row r="10239">
      <c r="A10239" s="10" t="s">
        <v>4371</v>
      </c>
      <c r="B10239" s="18" t="s">
        <v>4472</v>
      </c>
      <c r="C10239" s="14" t="s">
        <v>33517</v>
      </c>
      <c r="D10239" s="25" t="s">
        <v>33518</v>
      </c>
      <c r="E10239" s="91"/>
      <c r="F10239" s="91" t="s">
        <v>33519</v>
      </c>
      <c r="G10239" s="91"/>
    </row>
    <row r="10240">
      <c r="A10240" s="10" t="s">
        <v>4371</v>
      </c>
      <c r="B10240" s="18" t="s">
        <v>4472</v>
      </c>
      <c r="C10240" s="14" t="s">
        <v>33520</v>
      </c>
      <c r="D10240" s="25" t="s">
        <v>33521</v>
      </c>
      <c r="E10240" s="91" t="s">
        <v>33522</v>
      </c>
      <c r="F10240" s="91" t="s">
        <v>33523</v>
      </c>
      <c r="G10240" s="91"/>
    </row>
    <row r="10241">
      <c r="A10241" s="10" t="s">
        <v>248</v>
      </c>
      <c r="B10241" s="38" t="s">
        <v>33374</v>
      </c>
      <c r="C10241" s="14" t="s">
        <v>33524</v>
      </c>
      <c r="D10241" s="25" t="s">
        <v>33525</v>
      </c>
      <c r="E10241" s="91"/>
      <c r="F10241" s="91" t="s">
        <v>33526</v>
      </c>
      <c r="G10241" s="91"/>
    </row>
    <row r="10242">
      <c r="A10242" s="10" t="s">
        <v>388</v>
      </c>
      <c r="B10242" s="38" t="s">
        <v>8130</v>
      </c>
      <c r="C10242" s="14" t="s">
        <v>27060</v>
      </c>
      <c r="D10242" s="144" t="s">
        <v>27061</v>
      </c>
      <c r="E10242" s="91" t="s">
        <v>33527</v>
      </c>
      <c r="F10242" s="91" t="s">
        <v>33487</v>
      </c>
      <c r="G10242" s="91"/>
    </row>
    <row r="10243">
      <c r="A10243" s="10" t="s">
        <v>388</v>
      </c>
      <c r="B10243" s="38" t="s">
        <v>8130</v>
      </c>
      <c r="C10243" s="14" t="s">
        <v>33528</v>
      </c>
      <c r="D10243" s="25" t="s">
        <v>33529</v>
      </c>
      <c r="E10243" s="91"/>
      <c r="F10243" s="91" t="s">
        <v>33530</v>
      </c>
      <c r="G10243" s="91"/>
    </row>
    <row r="10244">
      <c r="A10244" s="10" t="s">
        <v>388</v>
      </c>
      <c r="B10244" s="38" t="s">
        <v>8130</v>
      </c>
      <c r="C10244" s="14" t="s">
        <v>33531</v>
      </c>
      <c r="D10244" s="25" t="s">
        <v>33532</v>
      </c>
      <c r="E10244" s="43"/>
      <c r="F10244" s="91" t="s">
        <v>33530</v>
      </c>
      <c r="G10244" s="91"/>
    </row>
    <row r="10245">
      <c r="A10245" s="9" t="s">
        <v>234</v>
      </c>
      <c r="B10245" s="18" t="s">
        <v>33403</v>
      </c>
      <c r="C10245" s="14" t="s">
        <v>33533</v>
      </c>
      <c r="D10245" s="25" t="s">
        <v>33534</v>
      </c>
      <c r="E10245" s="43" t="s">
        <v>33535</v>
      </c>
      <c r="F10245" s="91" t="s">
        <v>33536</v>
      </c>
      <c r="G10245" s="91"/>
    </row>
    <row r="10246">
      <c r="A10246" s="9" t="s">
        <v>234</v>
      </c>
      <c r="B10246" s="18" t="s">
        <v>33403</v>
      </c>
      <c r="C10246" s="43" t="s">
        <v>33537</v>
      </c>
      <c r="D10246" s="25" t="s">
        <v>33538</v>
      </c>
      <c r="E10246" s="91" t="s">
        <v>33423</v>
      </c>
      <c r="F10246" s="91" t="s">
        <v>33539</v>
      </c>
      <c r="G10246" s="91"/>
    </row>
    <row r="10247">
      <c r="A10247" s="13" t="s">
        <v>234</v>
      </c>
      <c r="B10247" s="31" t="s">
        <v>32910</v>
      </c>
      <c r="C10247" s="14" t="s">
        <v>18531</v>
      </c>
      <c r="D10247" s="14" t="s">
        <v>33540</v>
      </c>
      <c r="E10247" s="43" t="s">
        <v>33541</v>
      </c>
      <c r="F10247" s="43" t="s">
        <v>33542</v>
      </c>
      <c r="G10247" s="43"/>
    </row>
    <row r="10248">
      <c r="A10248" s="13" t="s">
        <v>234</v>
      </c>
      <c r="B10248" s="31" t="s">
        <v>32910</v>
      </c>
      <c r="C10248" s="14" t="s">
        <v>587</v>
      </c>
      <c r="D10248" s="14" t="s">
        <v>33543</v>
      </c>
      <c r="E10248" s="43" t="s">
        <v>33544</v>
      </c>
      <c r="F10248" s="91" t="s">
        <v>33545</v>
      </c>
      <c r="G10248" s="43"/>
    </row>
    <row r="10249">
      <c r="A10249" s="13" t="s">
        <v>234</v>
      </c>
      <c r="B10249" s="31" t="s">
        <v>32910</v>
      </c>
      <c r="C10249" s="14" t="s">
        <v>616</v>
      </c>
      <c r="D10249" s="14" t="s">
        <v>33546</v>
      </c>
      <c r="E10249" s="43"/>
      <c r="F10249" s="43" t="s">
        <v>33504</v>
      </c>
      <c r="G10249" s="43"/>
    </row>
    <row r="10250">
      <c r="A10250" s="13" t="s">
        <v>234</v>
      </c>
      <c r="B10250" s="31" t="s">
        <v>32910</v>
      </c>
      <c r="C10250" s="14" t="s">
        <v>622</v>
      </c>
      <c r="D10250" s="14" t="s">
        <v>33547</v>
      </c>
      <c r="E10250" s="43" t="s">
        <v>33548</v>
      </c>
      <c r="F10250" s="91" t="s">
        <v>33549</v>
      </c>
      <c r="G10250" s="43"/>
    </row>
    <row r="10251">
      <c r="A10251" s="13" t="s">
        <v>234</v>
      </c>
      <c r="B10251" s="31" t="s">
        <v>32910</v>
      </c>
      <c r="C10251" s="14" t="s">
        <v>22331</v>
      </c>
      <c r="D10251" s="14" t="s">
        <v>33550</v>
      </c>
      <c r="E10251" s="43" t="s">
        <v>33551</v>
      </c>
      <c r="F10251" s="91" t="s">
        <v>33552</v>
      </c>
      <c r="G10251" s="43"/>
    </row>
    <row r="10252">
      <c r="A10252" s="13" t="s">
        <v>234</v>
      </c>
      <c r="B10252" s="31" t="s">
        <v>32910</v>
      </c>
      <c r="C10252" s="14" t="s">
        <v>12034</v>
      </c>
      <c r="D10252" s="14" t="s">
        <v>33553</v>
      </c>
      <c r="E10252" s="43"/>
      <c r="F10252" s="43" t="s">
        <v>33554</v>
      </c>
      <c r="G10252" s="43"/>
    </row>
    <row r="10253">
      <c r="A10253" s="13" t="s">
        <v>234</v>
      </c>
      <c r="B10253" s="31" t="s">
        <v>32910</v>
      </c>
      <c r="C10253" s="14" t="s">
        <v>10763</v>
      </c>
      <c r="D10253" s="43" t="s">
        <v>33555</v>
      </c>
      <c r="E10253" s="91" t="s">
        <v>33556</v>
      </c>
      <c r="F10253" s="43" t="s">
        <v>33497</v>
      </c>
      <c r="G10253" s="43"/>
    </row>
    <row r="10254">
      <c r="A10254" s="13" t="s">
        <v>234</v>
      </c>
      <c r="B10254" s="31" t="s">
        <v>32910</v>
      </c>
      <c r="C10254" s="14" t="s">
        <v>13890</v>
      </c>
      <c r="D10254" s="14" t="s">
        <v>33557</v>
      </c>
      <c r="E10254" s="91"/>
      <c r="F10254" s="91" t="s">
        <v>33558</v>
      </c>
      <c r="G10254" s="91"/>
    </row>
    <row r="10255">
      <c r="A10255" s="13" t="s">
        <v>234</v>
      </c>
      <c r="B10255" s="31" t="s">
        <v>32910</v>
      </c>
      <c r="C10255" s="14" t="s">
        <v>2459</v>
      </c>
      <c r="D10255" s="14" t="s">
        <v>33559</v>
      </c>
      <c r="E10255" s="91" t="s">
        <v>33560</v>
      </c>
      <c r="F10255" s="91" t="s">
        <v>33561</v>
      </c>
      <c r="G10255" s="91"/>
    </row>
    <row r="10256">
      <c r="A10256" s="13" t="s">
        <v>234</v>
      </c>
      <c r="B10256" s="31" t="s">
        <v>32910</v>
      </c>
      <c r="C10256" s="14" t="s">
        <v>31541</v>
      </c>
      <c r="D10256" s="14" t="s">
        <v>33562</v>
      </c>
      <c r="E10256" s="91" t="s">
        <v>33522</v>
      </c>
      <c r="F10256" s="91" t="s">
        <v>33563</v>
      </c>
      <c r="G10256" s="91"/>
    </row>
    <row r="10257">
      <c r="A10257" s="13" t="s">
        <v>234</v>
      </c>
      <c r="B10257" s="31" t="s">
        <v>32910</v>
      </c>
      <c r="C10257" s="14" t="s">
        <v>33227</v>
      </c>
      <c r="D10257" s="14" t="s">
        <v>33564</v>
      </c>
      <c r="E10257" s="91"/>
      <c r="F10257" s="43" t="s">
        <v>33565</v>
      </c>
      <c r="G10257" s="43"/>
    </row>
    <row r="10258">
      <c r="A10258" s="13" t="s">
        <v>234</v>
      </c>
      <c r="B10258" s="31" t="s">
        <v>4413</v>
      </c>
      <c r="C10258" s="14" t="s">
        <v>33566</v>
      </c>
      <c r="D10258" s="14" t="s">
        <v>33567</v>
      </c>
      <c r="E10258" s="91" t="s">
        <v>33568</v>
      </c>
      <c r="F10258" s="91" t="s">
        <v>33569</v>
      </c>
      <c r="G10258" s="91"/>
    </row>
    <row r="10259">
      <c r="A10259" s="13" t="s">
        <v>234</v>
      </c>
      <c r="B10259" s="31" t="s">
        <v>4413</v>
      </c>
      <c r="C10259" s="14" t="s">
        <v>33570</v>
      </c>
      <c r="D10259" s="14" t="s">
        <v>33571</v>
      </c>
      <c r="E10259" s="91" t="s">
        <v>33572</v>
      </c>
      <c r="F10259" s="91" t="s">
        <v>33569</v>
      </c>
      <c r="G10259" s="91"/>
    </row>
    <row r="10260">
      <c r="A10260" s="13" t="s">
        <v>234</v>
      </c>
      <c r="B10260" s="31" t="s">
        <v>4413</v>
      </c>
      <c r="C10260" s="14" t="s">
        <v>33573</v>
      </c>
      <c r="D10260" s="14" t="s">
        <v>33574</v>
      </c>
      <c r="E10260" s="91" t="s">
        <v>33423</v>
      </c>
      <c r="F10260" s="91" t="s">
        <v>33569</v>
      </c>
      <c r="G10260" s="91"/>
    </row>
    <row r="10261">
      <c r="A10261" s="9" t="s">
        <v>234</v>
      </c>
      <c r="B10261" s="38" t="s">
        <v>4413</v>
      </c>
      <c r="C10261" s="14" t="s">
        <v>33575</v>
      </c>
      <c r="D10261" s="9" t="s">
        <v>33576</v>
      </c>
      <c r="E10261" s="91" t="s">
        <v>33423</v>
      </c>
      <c r="F10261" s="91" t="s">
        <v>33569</v>
      </c>
      <c r="G10261" s="9"/>
    </row>
    <row r="10262">
      <c r="A10262" s="13" t="s">
        <v>234</v>
      </c>
      <c r="B10262" s="31" t="s">
        <v>4413</v>
      </c>
      <c r="C10262" s="14" t="s">
        <v>33577</v>
      </c>
      <c r="D10262" s="14" t="s">
        <v>33578</v>
      </c>
      <c r="E10262" s="91" t="s">
        <v>33579</v>
      </c>
      <c r="F10262" s="91" t="s">
        <v>33569</v>
      </c>
      <c r="G10262" s="91"/>
    </row>
    <row r="10263">
      <c r="A10263" s="13" t="s">
        <v>234</v>
      </c>
      <c r="B10263" s="31" t="s">
        <v>4413</v>
      </c>
      <c r="C10263" s="14" t="s">
        <v>33580</v>
      </c>
      <c r="D10263" s="14" t="s">
        <v>33581</v>
      </c>
      <c r="E10263" s="91" t="s">
        <v>33582</v>
      </c>
      <c r="F10263" s="91" t="s">
        <v>33583</v>
      </c>
      <c r="G10263" s="91"/>
    </row>
    <row r="10264">
      <c r="A10264" s="13" t="s">
        <v>234</v>
      </c>
      <c r="B10264" s="31" t="s">
        <v>4413</v>
      </c>
      <c r="C10264" s="14" t="s">
        <v>33584</v>
      </c>
      <c r="D10264" s="14" t="s">
        <v>33585</v>
      </c>
      <c r="E10264" s="91"/>
      <c r="F10264" s="91" t="s">
        <v>33586</v>
      </c>
      <c r="G10264" s="91"/>
    </row>
    <row r="10265">
      <c r="A10265" s="13" t="s">
        <v>234</v>
      </c>
      <c r="B10265" s="31" t="s">
        <v>4413</v>
      </c>
      <c r="C10265" s="14" t="s">
        <v>33587</v>
      </c>
      <c r="D10265" s="14" t="s">
        <v>33588</v>
      </c>
      <c r="E10265" s="91" t="s">
        <v>33582</v>
      </c>
      <c r="F10265" s="91" t="s">
        <v>33589</v>
      </c>
      <c r="G10265" s="91"/>
    </row>
    <row r="10266">
      <c r="A10266" s="13" t="s">
        <v>234</v>
      </c>
      <c r="B10266" s="31" t="s">
        <v>4413</v>
      </c>
      <c r="C10266" s="14" t="s">
        <v>33590</v>
      </c>
      <c r="D10266" s="14" t="s">
        <v>33591</v>
      </c>
      <c r="E10266" s="91" t="s">
        <v>33592</v>
      </c>
      <c r="F10266" s="91" t="s">
        <v>33593</v>
      </c>
      <c r="G10266" s="91"/>
    </row>
    <row r="10267">
      <c r="A10267" s="13" t="s">
        <v>234</v>
      </c>
      <c r="B10267" s="31" t="s">
        <v>4413</v>
      </c>
      <c r="C10267" s="14" t="s">
        <v>33594</v>
      </c>
      <c r="D10267" s="14" t="s">
        <v>33595</v>
      </c>
      <c r="E10267" s="91"/>
      <c r="F10267" s="91" t="s">
        <v>33596</v>
      </c>
      <c r="G10267" s="91"/>
    </row>
    <row r="10268">
      <c r="A10268" s="13" t="s">
        <v>234</v>
      </c>
      <c r="B10268" s="31" t="s">
        <v>4413</v>
      </c>
      <c r="C10268" s="14" t="s">
        <v>33594</v>
      </c>
      <c r="D10268" s="14" t="s">
        <v>33595</v>
      </c>
      <c r="E10268" s="91" t="s">
        <v>33597</v>
      </c>
      <c r="F10268" s="91" t="s">
        <v>33598</v>
      </c>
      <c r="G10268" s="91"/>
    </row>
    <row r="10269">
      <c r="A10269" s="10" t="s">
        <v>234</v>
      </c>
      <c r="B10269" s="18" t="s">
        <v>33599</v>
      </c>
      <c r="C10269" s="14" t="s">
        <v>33600</v>
      </c>
      <c r="D10269" s="14" t="s">
        <v>33601</v>
      </c>
      <c r="E10269" s="91"/>
      <c r="F10269" s="91" t="s">
        <v>33602</v>
      </c>
      <c r="G10269" s="91"/>
    </row>
    <row r="10270">
      <c r="A10270" s="10" t="s">
        <v>234</v>
      </c>
      <c r="B10270" s="18" t="s">
        <v>33599</v>
      </c>
      <c r="C10270" s="14" t="s">
        <v>33603</v>
      </c>
      <c r="D10270" s="25" t="s">
        <v>33604</v>
      </c>
      <c r="E10270" s="91" t="s">
        <v>33605</v>
      </c>
      <c r="F10270" s="91" t="s">
        <v>33602</v>
      </c>
      <c r="G10270" s="91"/>
    </row>
    <row r="10271">
      <c r="A10271" s="13" t="s">
        <v>234</v>
      </c>
      <c r="B10271" s="18" t="s">
        <v>33599</v>
      </c>
      <c r="C10271" s="43" t="s">
        <v>33606</v>
      </c>
      <c r="D10271" s="25" t="s">
        <v>33607</v>
      </c>
      <c r="E10271" s="91"/>
      <c r="F10271" s="91" t="s">
        <v>33608</v>
      </c>
      <c r="G10271" s="91"/>
    </row>
    <row r="10272">
      <c r="A10272" s="10" t="s">
        <v>234</v>
      </c>
      <c r="B10272" s="18" t="s">
        <v>33599</v>
      </c>
      <c r="C10272" s="14" t="s">
        <v>22403</v>
      </c>
      <c r="D10272" s="14" t="s">
        <v>22404</v>
      </c>
      <c r="E10272" s="91" t="s">
        <v>33609</v>
      </c>
      <c r="F10272" s="91" t="s">
        <v>33602</v>
      </c>
      <c r="G10272" s="91"/>
    </row>
    <row r="10273">
      <c r="A10273" s="13" t="s">
        <v>234</v>
      </c>
      <c r="B10273" s="18" t="s">
        <v>33599</v>
      </c>
      <c r="C10273" s="43" t="s">
        <v>22092</v>
      </c>
      <c r="D10273" s="25" t="s">
        <v>22093</v>
      </c>
      <c r="E10273" s="91"/>
      <c r="F10273" s="91" t="s">
        <v>33610</v>
      </c>
      <c r="G10273" s="91"/>
    </row>
    <row r="10274">
      <c r="A10274" s="13" t="s">
        <v>234</v>
      </c>
      <c r="B10274" s="18" t="s">
        <v>33599</v>
      </c>
      <c r="C10274" s="43" t="s">
        <v>33611</v>
      </c>
      <c r="D10274" s="25" t="s">
        <v>33612</v>
      </c>
      <c r="E10274" s="91" t="s">
        <v>33613</v>
      </c>
      <c r="F10274" s="91" t="s">
        <v>33614</v>
      </c>
      <c r="G10274" s="91"/>
    </row>
    <row r="10275">
      <c r="A10275" s="13" t="s">
        <v>234</v>
      </c>
      <c r="B10275" s="18" t="s">
        <v>33599</v>
      </c>
      <c r="C10275" s="43" t="s">
        <v>33611</v>
      </c>
      <c r="D10275" s="25" t="s">
        <v>33612</v>
      </c>
      <c r="E10275" s="91" t="s">
        <v>33615</v>
      </c>
      <c r="F10275" s="91" t="s">
        <v>33616</v>
      </c>
      <c r="G10275" s="91"/>
    </row>
    <row r="10276">
      <c r="A10276" s="13" t="s">
        <v>234</v>
      </c>
      <c r="B10276" s="18" t="s">
        <v>33599</v>
      </c>
      <c r="C10276" s="43" t="s">
        <v>33611</v>
      </c>
      <c r="D10276" s="25" t="s">
        <v>33612</v>
      </c>
      <c r="E10276" s="91"/>
      <c r="F10276" s="91" t="s">
        <v>33617</v>
      </c>
      <c r="G10276" s="91"/>
    </row>
    <row r="10277">
      <c r="A10277" s="13" t="s">
        <v>234</v>
      </c>
      <c r="B10277" s="18" t="s">
        <v>33599</v>
      </c>
      <c r="C10277" s="43" t="s">
        <v>33618</v>
      </c>
      <c r="D10277" s="25" t="s">
        <v>33619</v>
      </c>
      <c r="E10277" s="91" t="s">
        <v>33556</v>
      </c>
      <c r="F10277" s="91" t="s">
        <v>33620</v>
      </c>
      <c r="G10277" s="91"/>
    </row>
    <row r="10278">
      <c r="A10278" s="13" t="s">
        <v>234</v>
      </c>
      <c r="B10278" s="18" t="s">
        <v>33599</v>
      </c>
      <c r="C10278" s="43" t="s">
        <v>31612</v>
      </c>
      <c r="D10278" s="25" t="s">
        <v>31613</v>
      </c>
      <c r="E10278" s="91"/>
      <c r="F10278" s="91" t="s">
        <v>33621</v>
      </c>
      <c r="G10278" s="91"/>
    </row>
    <row r="10279">
      <c r="A10279" s="13" t="s">
        <v>234</v>
      </c>
      <c r="B10279" s="18" t="s">
        <v>33599</v>
      </c>
      <c r="C10279" s="43" t="s">
        <v>33622</v>
      </c>
      <c r="D10279" s="25" t="s">
        <v>33623</v>
      </c>
      <c r="E10279" s="91"/>
      <c r="F10279" s="91" t="s">
        <v>33624</v>
      </c>
      <c r="G10279" s="91"/>
    </row>
    <row r="10280">
      <c r="A10280" s="13" t="s">
        <v>234</v>
      </c>
      <c r="B10280" s="18" t="s">
        <v>33599</v>
      </c>
      <c r="C10280" s="43" t="s">
        <v>33625</v>
      </c>
      <c r="D10280" s="25" t="s">
        <v>33626</v>
      </c>
      <c r="E10280" s="91"/>
      <c r="F10280" s="91" t="s">
        <v>33627</v>
      </c>
      <c r="G10280" s="91"/>
    </row>
    <row r="10281">
      <c r="A10281" s="13" t="s">
        <v>234</v>
      </c>
      <c r="B10281" s="31" t="s">
        <v>625</v>
      </c>
      <c r="C10281" s="43" t="s">
        <v>33628</v>
      </c>
      <c r="D10281" s="25" t="s">
        <v>33629</v>
      </c>
      <c r="E10281" s="91"/>
      <c r="F10281" s="91" t="s">
        <v>33497</v>
      </c>
      <c r="G10281" s="91"/>
    </row>
    <row r="10282">
      <c r="A10282" s="13" t="s">
        <v>234</v>
      </c>
      <c r="B10282" s="31" t="s">
        <v>625</v>
      </c>
      <c r="C10282" s="43" t="s">
        <v>33630</v>
      </c>
      <c r="D10282" s="25" t="s">
        <v>33629</v>
      </c>
      <c r="E10282" s="91"/>
      <c r="F10282" s="91" t="s">
        <v>33497</v>
      </c>
      <c r="G10282" s="91"/>
    </row>
    <row r="10283">
      <c r="A10283" s="13" t="s">
        <v>234</v>
      </c>
      <c r="B10283" s="31" t="s">
        <v>33631</v>
      </c>
      <c r="C10283" s="43" t="s">
        <v>33632</v>
      </c>
      <c r="D10283" s="25" t="s">
        <v>33633</v>
      </c>
      <c r="E10283" s="91"/>
      <c r="F10283" s="91" t="s">
        <v>33634</v>
      </c>
      <c r="G10283" s="91"/>
    </row>
    <row r="10284">
      <c r="A10284" s="9" t="s">
        <v>234</v>
      </c>
      <c r="B10284" s="18" t="s">
        <v>26997</v>
      </c>
      <c r="C10284" s="9" t="s">
        <v>27002</v>
      </c>
      <c r="D10284" s="91" t="s">
        <v>33635</v>
      </c>
      <c r="E10284" s="91"/>
      <c r="F10284" s="91" t="s">
        <v>33530</v>
      </c>
      <c r="G10284" s="91"/>
    </row>
    <row r="10285">
      <c r="A10285" s="9" t="s">
        <v>234</v>
      </c>
      <c r="B10285" s="18" t="s">
        <v>26997</v>
      </c>
      <c r="C10285" s="9" t="s">
        <v>27002</v>
      </c>
      <c r="D10285" s="91" t="s">
        <v>33636</v>
      </c>
      <c r="E10285" s="91"/>
      <c r="F10285" s="91" t="s">
        <v>33530</v>
      </c>
      <c r="G10285" s="91"/>
    </row>
    <row r="10286">
      <c r="A10286" s="9" t="s">
        <v>234</v>
      </c>
      <c r="B10286" s="18" t="s">
        <v>26997</v>
      </c>
      <c r="C10286" s="9" t="s">
        <v>27002</v>
      </c>
      <c r="D10286" s="91" t="s">
        <v>33637</v>
      </c>
      <c r="E10286" s="91"/>
      <c r="F10286" s="91" t="s">
        <v>33530</v>
      </c>
      <c r="G10286" s="91"/>
    </row>
    <row r="10287">
      <c r="A10287" s="9" t="s">
        <v>234</v>
      </c>
      <c r="B10287" s="18" t="s">
        <v>26997</v>
      </c>
      <c r="C10287" s="9" t="s">
        <v>27002</v>
      </c>
      <c r="D10287" s="91" t="s">
        <v>33638</v>
      </c>
      <c r="E10287" s="91"/>
      <c r="F10287" s="91" t="s">
        <v>33530</v>
      </c>
      <c r="G10287" s="91"/>
    </row>
    <row r="10288">
      <c r="A10288" s="9" t="s">
        <v>234</v>
      </c>
      <c r="B10288" s="18" t="s">
        <v>26997</v>
      </c>
      <c r="C10288" s="9" t="s">
        <v>27002</v>
      </c>
      <c r="D10288" s="91" t="s">
        <v>27003</v>
      </c>
      <c r="E10288" s="91"/>
      <c r="F10288" s="91" t="s">
        <v>33530</v>
      </c>
      <c r="G10288" s="91"/>
    </row>
    <row r="10289">
      <c r="A10289" s="9" t="s">
        <v>234</v>
      </c>
      <c r="B10289" s="18" t="s">
        <v>26997</v>
      </c>
      <c r="C10289" s="9" t="s">
        <v>27002</v>
      </c>
      <c r="D10289" s="91" t="s">
        <v>33639</v>
      </c>
      <c r="E10289" s="91"/>
      <c r="F10289" s="91" t="s">
        <v>33530</v>
      </c>
      <c r="G10289" s="91"/>
    </row>
    <row r="10290">
      <c r="A10290" s="9" t="s">
        <v>234</v>
      </c>
      <c r="B10290" s="18" t="s">
        <v>26997</v>
      </c>
      <c r="C10290" s="9" t="s">
        <v>27002</v>
      </c>
      <c r="D10290" s="91" t="s">
        <v>33640</v>
      </c>
      <c r="E10290" s="91"/>
      <c r="F10290" s="91" t="s">
        <v>33530</v>
      </c>
      <c r="G10290" s="91"/>
    </row>
    <row r="10291">
      <c r="A10291" s="9" t="s">
        <v>234</v>
      </c>
      <c r="B10291" s="18" t="s">
        <v>26997</v>
      </c>
      <c r="C10291" s="9" t="s">
        <v>27002</v>
      </c>
      <c r="D10291" s="91" t="s">
        <v>33641</v>
      </c>
      <c r="E10291" s="91"/>
      <c r="F10291" s="91" t="s">
        <v>33530</v>
      </c>
      <c r="G10291" s="91"/>
    </row>
    <row r="10292">
      <c r="A10292" s="9" t="s">
        <v>234</v>
      </c>
      <c r="B10292" s="18" t="s">
        <v>26997</v>
      </c>
      <c r="C10292" s="9" t="s">
        <v>27002</v>
      </c>
      <c r="D10292" s="91" t="s">
        <v>33642</v>
      </c>
      <c r="E10292" s="91"/>
      <c r="F10292" s="91" t="s">
        <v>33530</v>
      </c>
      <c r="G10292" s="91"/>
    </row>
    <row r="10293">
      <c r="A10293" s="9" t="s">
        <v>234</v>
      </c>
      <c r="B10293" s="18" t="s">
        <v>26997</v>
      </c>
      <c r="C10293" s="9" t="s">
        <v>27002</v>
      </c>
      <c r="D10293" s="91" t="s">
        <v>33643</v>
      </c>
      <c r="E10293" s="91"/>
      <c r="F10293" s="91" t="s">
        <v>33530</v>
      </c>
      <c r="G10293" s="91"/>
    </row>
    <row r="10294">
      <c r="A10294" s="115" t="s">
        <v>33644</v>
      </c>
    </row>
    <row r="10295">
      <c r="A10295" s="10" t="s">
        <v>32929</v>
      </c>
      <c r="B10295" s="38" t="s">
        <v>32930</v>
      </c>
      <c r="C10295" s="43" t="s">
        <v>31041</v>
      </c>
      <c r="D10295" s="14" t="s">
        <v>33645</v>
      </c>
      <c r="E10295" s="91"/>
      <c r="F10295" s="9" t="s">
        <v>33646</v>
      </c>
      <c r="G10295" s="9"/>
    </row>
    <row r="10296">
      <c r="A10296" s="10" t="s">
        <v>32929</v>
      </c>
      <c r="B10296" s="38" t="s">
        <v>32930</v>
      </c>
      <c r="C10296" s="43" t="s">
        <v>8802</v>
      </c>
      <c r="D10296" s="14" t="s">
        <v>33647</v>
      </c>
      <c r="E10296" s="14" t="s">
        <v>33648</v>
      </c>
      <c r="F10296" s="9" t="s">
        <v>33649</v>
      </c>
      <c r="G10296" s="9"/>
    </row>
    <row r="10297">
      <c r="A10297" s="10" t="s">
        <v>32929</v>
      </c>
      <c r="B10297" s="38" t="s">
        <v>32930</v>
      </c>
      <c r="C10297" s="43" t="s">
        <v>32949</v>
      </c>
      <c r="D10297" s="14" t="s">
        <v>33650</v>
      </c>
      <c r="E10297" s="91"/>
      <c r="F10297" s="9" t="s">
        <v>33651</v>
      </c>
      <c r="G10297" s="9"/>
    </row>
    <row r="10298" ht="16.5" customHeight="1">
      <c r="A10298" s="10" t="s">
        <v>33652</v>
      </c>
      <c r="B10298" s="38" t="s">
        <v>33653</v>
      </c>
      <c r="C10298" s="14" t="s">
        <v>33654</v>
      </c>
      <c r="D10298" s="25" t="s">
        <v>33655</v>
      </c>
      <c r="E10298" s="91" t="s">
        <v>33656</v>
      </c>
      <c r="F10298" s="91" t="s">
        <v>33657</v>
      </c>
      <c r="G10298" s="91"/>
    </row>
    <row r="10299" ht="16.5" customHeight="1">
      <c r="A10299" s="10" t="s">
        <v>33652</v>
      </c>
      <c r="B10299" s="38" t="s">
        <v>33653</v>
      </c>
      <c r="C10299" s="14" t="s">
        <v>22260</v>
      </c>
      <c r="D10299" s="25" t="s">
        <v>33658</v>
      </c>
      <c r="E10299" s="91" t="s">
        <v>33659</v>
      </c>
      <c r="F10299" s="91" t="s">
        <v>33660</v>
      </c>
      <c r="G10299" s="91"/>
    </row>
    <row r="10300" ht="16.5" customHeight="1">
      <c r="A10300" s="10" t="s">
        <v>5016</v>
      </c>
      <c r="B10300" s="38" t="s">
        <v>33661</v>
      </c>
      <c r="C10300" s="14" t="s">
        <v>33662</v>
      </c>
      <c r="D10300" s="25" t="s">
        <v>33663</v>
      </c>
      <c r="E10300" s="91"/>
      <c r="F10300" s="91" t="s">
        <v>33664</v>
      </c>
      <c r="G10300" s="91"/>
    </row>
    <row r="10301">
      <c r="A10301" s="9" t="s">
        <v>234</v>
      </c>
      <c r="B10301" s="18" t="s">
        <v>33302</v>
      </c>
      <c r="C10301" s="9" t="s">
        <v>33665</v>
      </c>
      <c r="D10301" s="91" t="s">
        <v>33666</v>
      </c>
      <c r="E10301" s="91" t="s">
        <v>33597</v>
      </c>
      <c r="F10301" s="91" t="s">
        <v>33667</v>
      </c>
      <c r="G10301" s="91"/>
    </row>
    <row r="10302">
      <c r="A10302" s="9" t="s">
        <v>234</v>
      </c>
      <c r="B10302" s="18" t="s">
        <v>33302</v>
      </c>
      <c r="C10302" s="9" t="s">
        <v>33668</v>
      </c>
      <c r="D10302" s="91" t="s">
        <v>33669</v>
      </c>
      <c r="E10302" s="91"/>
      <c r="F10302" s="91" t="s">
        <v>33670</v>
      </c>
      <c r="G10302" s="91"/>
    </row>
    <row r="10303">
      <c r="A10303" s="9" t="s">
        <v>234</v>
      </c>
      <c r="B10303" s="18" t="s">
        <v>33302</v>
      </c>
      <c r="C10303" s="9" t="s">
        <v>33671</v>
      </c>
      <c r="D10303" s="91" t="s">
        <v>33672</v>
      </c>
      <c r="E10303" s="91"/>
      <c r="F10303" s="91" t="s">
        <v>33673</v>
      </c>
      <c r="G10303" s="91"/>
    </row>
    <row r="10304">
      <c r="A10304" s="9" t="s">
        <v>234</v>
      </c>
      <c r="B10304" s="18" t="s">
        <v>33302</v>
      </c>
      <c r="C10304" s="9" t="s">
        <v>33674</v>
      </c>
      <c r="D10304" s="91" t="s">
        <v>33675</v>
      </c>
      <c r="E10304" s="91"/>
      <c r="F10304" s="91" t="s">
        <v>33676</v>
      </c>
      <c r="G10304" s="91"/>
    </row>
    <row r="10305">
      <c r="A10305" s="9" t="s">
        <v>234</v>
      </c>
      <c r="B10305" s="18" t="s">
        <v>33302</v>
      </c>
      <c r="C10305" s="9" t="s">
        <v>33677</v>
      </c>
      <c r="D10305" s="91" t="s">
        <v>33678</v>
      </c>
      <c r="E10305" s="91"/>
      <c r="F10305" s="91" t="s">
        <v>33679</v>
      </c>
      <c r="G10305" s="91"/>
    </row>
    <row r="10306">
      <c r="A10306" s="9" t="s">
        <v>234</v>
      </c>
      <c r="B10306" s="18" t="s">
        <v>33302</v>
      </c>
      <c r="C10306" s="9" t="s">
        <v>33680</v>
      </c>
      <c r="D10306" s="91" t="s">
        <v>33681</v>
      </c>
      <c r="E10306" s="91"/>
      <c r="F10306" s="91" t="s">
        <v>33682</v>
      </c>
      <c r="G10306" s="91"/>
    </row>
    <row r="10307">
      <c r="A10307" s="9" t="s">
        <v>234</v>
      </c>
      <c r="B10307" s="18" t="s">
        <v>33302</v>
      </c>
      <c r="C10307" s="9" t="s">
        <v>33683</v>
      </c>
      <c r="D10307" s="91" t="s">
        <v>33684</v>
      </c>
      <c r="E10307" s="91" t="s">
        <v>3606</v>
      </c>
      <c r="F10307" s="91" t="s">
        <v>33685</v>
      </c>
      <c r="G10307" s="91"/>
    </row>
    <row r="10308">
      <c r="A10308" s="9" t="s">
        <v>234</v>
      </c>
      <c r="B10308" s="18" t="s">
        <v>33302</v>
      </c>
      <c r="C10308" s="9" t="s">
        <v>33686</v>
      </c>
      <c r="D10308" s="91" t="s">
        <v>33687</v>
      </c>
      <c r="E10308" s="91" t="s">
        <v>3606</v>
      </c>
      <c r="F10308" s="91" t="s">
        <v>33688</v>
      </c>
      <c r="G10308" s="91"/>
    </row>
    <row r="10309">
      <c r="A10309" s="9" t="s">
        <v>234</v>
      </c>
      <c r="B10309" s="18" t="s">
        <v>33302</v>
      </c>
      <c r="C10309" s="9" t="s">
        <v>33689</v>
      </c>
      <c r="D10309" s="91" t="s">
        <v>33690</v>
      </c>
      <c r="E10309" s="91" t="s">
        <v>33691</v>
      </c>
      <c r="F10309" s="91" t="s">
        <v>33692</v>
      </c>
      <c r="G10309" s="91"/>
    </row>
    <row r="10310">
      <c r="A10310" s="9" t="s">
        <v>234</v>
      </c>
      <c r="B10310" s="18" t="s">
        <v>33302</v>
      </c>
      <c r="C10310" s="9" t="s">
        <v>33693</v>
      </c>
      <c r="D10310" s="91" t="s">
        <v>33694</v>
      </c>
      <c r="E10310" s="91" t="s">
        <v>33691</v>
      </c>
      <c r="F10310" s="91" t="s">
        <v>33695</v>
      </c>
      <c r="G10310" s="91"/>
    </row>
    <row r="10311">
      <c r="A10311" s="9" t="s">
        <v>234</v>
      </c>
      <c r="B10311" s="18" t="s">
        <v>33302</v>
      </c>
      <c r="C10311" s="9" t="s">
        <v>33696</v>
      </c>
      <c r="D10311" s="91" t="s">
        <v>33697</v>
      </c>
      <c r="E10311" s="91" t="s">
        <v>33691</v>
      </c>
      <c r="F10311" s="91" t="s">
        <v>33698</v>
      </c>
      <c r="G10311" s="91"/>
    </row>
    <row r="10312">
      <c r="A10312" s="9" t="s">
        <v>234</v>
      </c>
      <c r="B10312" s="18" t="s">
        <v>33302</v>
      </c>
      <c r="C10312" s="9" t="s">
        <v>33699</v>
      </c>
      <c r="D10312" s="91" t="s">
        <v>33700</v>
      </c>
      <c r="E10312" s="91"/>
      <c r="F10312" s="91" t="s">
        <v>33701</v>
      </c>
      <c r="G10312" s="91"/>
    </row>
    <row r="10313">
      <c r="A10313" s="1" t="s">
        <v>33702</v>
      </c>
    </row>
    <row r="10314">
      <c r="A10314" s="9" t="s">
        <v>1454</v>
      </c>
      <c r="B10314" s="18" t="s">
        <v>10794</v>
      </c>
      <c r="C10314" s="91" t="s">
        <v>33703</v>
      </c>
      <c r="D10314" s="9" t="s">
        <v>15413</v>
      </c>
      <c r="E10314" s="9"/>
      <c r="F10314" s="9" t="s">
        <v>33704</v>
      </c>
      <c r="G10314" s="9"/>
    </row>
    <row r="10315">
      <c r="A10315" s="9" t="s">
        <v>1454</v>
      </c>
      <c r="B10315" s="18" t="s">
        <v>10794</v>
      </c>
      <c r="C10315" s="91" t="s">
        <v>33705</v>
      </c>
      <c r="D10315" s="9" t="s">
        <v>15413</v>
      </c>
      <c r="E10315" s="9"/>
      <c r="F10315" s="9" t="s">
        <v>33704</v>
      </c>
      <c r="G10315" s="9"/>
    </row>
    <row r="10316">
      <c r="A10316" s="9" t="s">
        <v>1454</v>
      </c>
      <c r="B10316" s="18" t="s">
        <v>10794</v>
      </c>
      <c r="C10316" s="91" t="s">
        <v>33706</v>
      </c>
      <c r="D10316" s="9" t="s">
        <v>15413</v>
      </c>
      <c r="E10316" s="9"/>
      <c r="F10316" s="9" t="s">
        <v>33704</v>
      </c>
      <c r="G10316" s="9"/>
    </row>
    <row r="10317">
      <c r="A10317" s="9" t="s">
        <v>33707</v>
      </c>
      <c r="B10317" s="18" t="s">
        <v>33708</v>
      </c>
      <c r="C10317" s="91" t="s">
        <v>33709</v>
      </c>
      <c r="D10317" s="9" t="s">
        <v>33710</v>
      </c>
      <c r="E10317" s="9"/>
      <c r="F10317" s="9" t="s">
        <v>33711</v>
      </c>
      <c r="G10317" s="9"/>
    </row>
    <row r="10318">
      <c r="A10318" s="9" t="s">
        <v>33707</v>
      </c>
      <c r="B10318" s="18" t="s">
        <v>33708</v>
      </c>
      <c r="C10318" s="91" t="s">
        <v>33712</v>
      </c>
      <c r="D10318" s="9" t="s">
        <v>33713</v>
      </c>
      <c r="E10318" s="9"/>
      <c r="F10318" s="9" t="s">
        <v>33714</v>
      </c>
      <c r="G10318" s="9"/>
    </row>
    <row r="10319">
      <c r="A10319" s="9" t="s">
        <v>5679</v>
      </c>
      <c r="B10319" s="18" t="s">
        <v>19913</v>
      </c>
      <c r="C10319" s="91" t="s">
        <v>33715</v>
      </c>
      <c r="D10319" s="9" t="s">
        <v>33716</v>
      </c>
      <c r="E10319" s="9"/>
      <c r="F10319" s="9" t="s">
        <v>33717</v>
      </c>
      <c r="G10319" s="9"/>
    </row>
    <row r="10320">
      <c r="A10320" s="9" t="s">
        <v>5679</v>
      </c>
      <c r="B10320" s="18" t="s">
        <v>19913</v>
      </c>
      <c r="C10320" s="91" t="s">
        <v>33718</v>
      </c>
      <c r="D10320" s="9" t="s">
        <v>33719</v>
      </c>
      <c r="E10320" s="9"/>
      <c r="F10320" s="9" t="s">
        <v>33717</v>
      </c>
      <c r="G10320" s="9"/>
    </row>
    <row r="10321">
      <c r="A10321" s="10" t="s">
        <v>388</v>
      </c>
      <c r="B10321" s="38" t="s">
        <v>8130</v>
      </c>
      <c r="C10321" s="14" t="s">
        <v>33528</v>
      </c>
      <c r="D10321" s="25" t="s">
        <v>33529</v>
      </c>
      <c r="E10321" s="9"/>
      <c r="F10321" s="91" t="s">
        <v>33720</v>
      </c>
      <c r="G10321" s="91"/>
    </row>
    <row r="10322">
      <c r="A10322" s="13" t="s">
        <v>234</v>
      </c>
      <c r="B10322" s="31" t="s">
        <v>4413</v>
      </c>
      <c r="C10322" s="14" t="s">
        <v>33721</v>
      </c>
      <c r="D10322" s="13" t="s">
        <v>33722</v>
      </c>
      <c r="E10322" s="14" t="s">
        <v>33723</v>
      </c>
      <c r="F10322" s="13" t="s">
        <v>33724</v>
      </c>
      <c r="G10322" s="13"/>
    </row>
    <row r="10323">
      <c r="A10323" s="13" t="s">
        <v>234</v>
      </c>
      <c r="B10323" s="31" t="s">
        <v>4413</v>
      </c>
      <c r="C10323" s="14" t="s">
        <v>33725</v>
      </c>
      <c r="D10323" s="13" t="s">
        <v>33726</v>
      </c>
      <c r="E10323" s="43" t="s">
        <v>33727</v>
      </c>
      <c r="F10323" s="13" t="s">
        <v>33724</v>
      </c>
      <c r="G10323" s="13"/>
    </row>
    <row r="10324">
      <c r="A10324" s="9" t="s">
        <v>234</v>
      </c>
      <c r="B10324" s="38" t="s">
        <v>4413</v>
      </c>
      <c r="C10324" s="14" t="s">
        <v>33575</v>
      </c>
      <c r="D10324" s="9" t="s">
        <v>33576</v>
      </c>
      <c r="E10324" s="91" t="s">
        <v>3606</v>
      </c>
      <c r="F10324" s="9" t="s">
        <v>33724</v>
      </c>
      <c r="G10324" s="9"/>
    </row>
    <row r="10325">
      <c r="A10325" s="9" t="s">
        <v>234</v>
      </c>
      <c r="B10325" s="38" t="s">
        <v>4413</v>
      </c>
      <c r="C10325" s="14" t="s">
        <v>33728</v>
      </c>
      <c r="D10325" s="25" t="s">
        <v>33729</v>
      </c>
      <c r="E10325" s="91"/>
      <c r="F10325" s="9" t="s">
        <v>33724</v>
      </c>
      <c r="G10325" s="9"/>
    </row>
    <row r="10326">
      <c r="A10326" s="9" t="s">
        <v>234</v>
      </c>
      <c r="B10326" s="38" t="s">
        <v>4413</v>
      </c>
      <c r="C10326" s="14" t="s">
        <v>33730</v>
      </c>
      <c r="D10326" s="9" t="s">
        <v>33731</v>
      </c>
      <c r="E10326" s="91"/>
      <c r="F10326" s="9" t="s">
        <v>33724</v>
      </c>
      <c r="G10326" s="9"/>
    </row>
    <row r="10327">
      <c r="A10327" s="9" t="s">
        <v>234</v>
      </c>
      <c r="B10327" s="38" t="s">
        <v>4413</v>
      </c>
      <c r="C10327" s="14" t="s">
        <v>33732</v>
      </c>
      <c r="D10327" s="9" t="s">
        <v>33733</v>
      </c>
      <c r="E10327" s="91"/>
      <c r="F10327" s="9" t="s">
        <v>33724</v>
      </c>
      <c r="G10327" s="9"/>
    </row>
    <row r="10328">
      <c r="A10328" s="13" t="s">
        <v>234</v>
      </c>
      <c r="B10328" s="31" t="s">
        <v>4413</v>
      </c>
      <c r="C10328" s="14" t="s">
        <v>33734</v>
      </c>
      <c r="D10328" s="14" t="s">
        <v>33735</v>
      </c>
      <c r="E10328" s="43" t="s">
        <v>33605</v>
      </c>
      <c r="F10328" s="9" t="s">
        <v>33724</v>
      </c>
      <c r="G10328" s="13"/>
    </row>
    <row r="10329">
      <c r="A10329" s="13" t="s">
        <v>234</v>
      </c>
      <c r="B10329" s="31" t="s">
        <v>4413</v>
      </c>
      <c r="C10329" s="14" t="s">
        <v>33736</v>
      </c>
      <c r="D10329" s="13" t="s">
        <v>33737</v>
      </c>
      <c r="E10329" s="43"/>
      <c r="F10329" s="13" t="s">
        <v>33724</v>
      </c>
      <c r="G10329" s="13"/>
    </row>
    <row r="10330">
      <c r="A10330" s="9" t="s">
        <v>234</v>
      </c>
      <c r="B10330" s="31" t="s">
        <v>13738</v>
      </c>
      <c r="C10330" s="43" t="s">
        <v>33738</v>
      </c>
      <c r="D10330" s="25" t="s">
        <v>33739</v>
      </c>
      <c r="E10330" s="91" t="s">
        <v>33740</v>
      </c>
      <c r="F10330" s="91" t="s">
        <v>33717</v>
      </c>
      <c r="G10330" s="91"/>
    </row>
    <row r="10331">
      <c r="A10331" s="1" t="s">
        <v>33741</v>
      </c>
    </row>
    <row r="10332">
      <c r="A10332" s="9" t="s">
        <v>1454</v>
      </c>
      <c r="B10332" s="18" t="s">
        <v>14720</v>
      </c>
      <c r="C10332" s="9" t="s">
        <v>16155</v>
      </c>
      <c r="D10332" s="91" t="s">
        <v>20411</v>
      </c>
      <c r="E10332" s="91"/>
      <c r="F10332" s="9" t="s">
        <v>33742</v>
      </c>
      <c r="G10332" s="9"/>
    </row>
    <row r="10333">
      <c r="A10333" s="9" t="s">
        <v>1454</v>
      </c>
      <c r="B10333" s="18" t="s">
        <v>14720</v>
      </c>
      <c r="C10333" s="9" t="s">
        <v>33743</v>
      </c>
      <c r="D10333" s="91" t="s">
        <v>19969</v>
      </c>
      <c r="E10333" s="91"/>
      <c r="F10333" s="9" t="s">
        <v>33742</v>
      </c>
      <c r="G10333" s="9"/>
    </row>
    <row r="10334">
      <c r="A10334" s="9" t="s">
        <v>671</v>
      </c>
      <c r="B10334" s="18" t="s">
        <v>22313</v>
      </c>
      <c r="C10334" s="9" t="s">
        <v>22315</v>
      </c>
      <c r="D10334" s="91" t="s">
        <v>8759</v>
      </c>
      <c r="E10334" s="91"/>
      <c r="F10334" s="9" t="s">
        <v>33742</v>
      </c>
      <c r="G10334" s="9"/>
    </row>
    <row r="10335">
      <c r="A10335" s="10" t="s">
        <v>234</v>
      </c>
      <c r="B10335" s="38" t="s">
        <v>1115</v>
      </c>
      <c r="C10335" s="9"/>
      <c r="D10335" s="9"/>
      <c r="E10335" s="9"/>
      <c r="F10335" s="9" t="s">
        <v>33742</v>
      </c>
      <c r="G10335" s="9"/>
    </row>
    <row r="10336">
      <c r="A10336" s="1" t="s">
        <v>33744</v>
      </c>
    </row>
    <row r="10337">
      <c r="A10337" s="10" t="s">
        <v>1454</v>
      </c>
      <c r="B10337" s="38" t="s">
        <v>10794</v>
      </c>
      <c r="C10337" s="91" t="s">
        <v>33745</v>
      </c>
      <c r="D10337" s="9" t="s">
        <v>15413</v>
      </c>
      <c r="E10337" s="9"/>
      <c r="F10337" s="9" t="s">
        <v>33746</v>
      </c>
      <c r="G10337" s="9"/>
    </row>
    <row r="10338">
      <c r="A10338" s="10" t="s">
        <v>1454</v>
      </c>
      <c r="B10338" s="38" t="s">
        <v>10794</v>
      </c>
      <c r="C10338" s="91" t="s">
        <v>33745</v>
      </c>
      <c r="D10338" s="9" t="s">
        <v>10796</v>
      </c>
      <c r="E10338" s="9"/>
      <c r="F10338" s="9" t="s">
        <v>33746</v>
      </c>
      <c r="G10338" s="9"/>
    </row>
    <row r="10339">
      <c r="A10339" s="10" t="s">
        <v>1454</v>
      </c>
      <c r="B10339" s="38" t="s">
        <v>10794</v>
      </c>
      <c r="C10339" s="91" t="s">
        <v>33747</v>
      </c>
      <c r="D10339" s="9">
        <v>18.0</v>
      </c>
      <c r="E10339" s="9"/>
      <c r="F10339" s="9" t="s">
        <v>33746</v>
      </c>
      <c r="G10339" s="9"/>
    </row>
    <row r="10340">
      <c r="A10340" s="10" t="s">
        <v>1454</v>
      </c>
      <c r="B10340" s="38" t="s">
        <v>10794</v>
      </c>
      <c r="C10340" s="91" t="s">
        <v>33748</v>
      </c>
      <c r="D10340" s="9" t="s">
        <v>33749</v>
      </c>
      <c r="E10340" s="9"/>
      <c r="F10340" s="9" t="s">
        <v>33750</v>
      </c>
      <c r="G10340" s="9"/>
    </row>
    <row r="10341">
      <c r="A10341" s="10" t="s">
        <v>1454</v>
      </c>
      <c r="B10341" s="38" t="s">
        <v>10794</v>
      </c>
      <c r="C10341" s="91" t="s">
        <v>33748</v>
      </c>
      <c r="D10341" s="9" t="s">
        <v>33751</v>
      </c>
      <c r="E10341" s="9"/>
      <c r="F10341" s="9" t="s">
        <v>33752</v>
      </c>
      <c r="G10341" s="9"/>
    </row>
    <row r="10342">
      <c r="A10342" s="10" t="s">
        <v>1454</v>
      </c>
      <c r="B10342" s="38" t="s">
        <v>10794</v>
      </c>
      <c r="C10342" s="91" t="s">
        <v>33748</v>
      </c>
      <c r="D10342" s="9" t="s">
        <v>33753</v>
      </c>
      <c r="E10342" s="9"/>
      <c r="F10342" s="9" t="s">
        <v>33752</v>
      </c>
      <c r="G10342" s="9"/>
    </row>
    <row r="10343">
      <c r="A10343" s="10" t="s">
        <v>1454</v>
      </c>
      <c r="B10343" s="38" t="s">
        <v>10794</v>
      </c>
      <c r="C10343" s="91" t="s">
        <v>33748</v>
      </c>
      <c r="D10343" s="9" t="s">
        <v>33754</v>
      </c>
      <c r="E10343" s="9"/>
      <c r="F10343" s="9" t="s">
        <v>33750</v>
      </c>
      <c r="G10343" s="9"/>
    </row>
    <row r="10344">
      <c r="A10344" s="10" t="s">
        <v>1454</v>
      </c>
      <c r="B10344" s="38" t="s">
        <v>10794</v>
      </c>
      <c r="C10344" s="91" t="s">
        <v>33748</v>
      </c>
      <c r="D10344" s="9" t="s">
        <v>33755</v>
      </c>
      <c r="E10344" s="9"/>
      <c r="F10344" s="9" t="s">
        <v>33750</v>
      </c>
      <c r="G10344" s="9"/>
    </row>
    <row r="10345">
      <c r="A10345" s="14" t="s">
        <v>326</v>
      </c>
      <c r="B10345" s="38" t="s">
        <v>14494</v>
      </c>
      <c r="C10345" s="91" t="s">
        <v>33756</v>
      </c>
      <c r="D10345" s="13" t="s">
        <v>33757</v>
      </c>
      <c r="E10345" s="9"/>
      <c r="F10345" s="9" t="s">
        <v>33758</v>
      </c>
      <c r="G10345" s="9"/>
    </row>
    <row r="10346">
      <c r="A10346" s="14" t="s">
        <v>326</v>
      </c>
      <c r="B10346" s="31" t="s">
        <v>14494</v>
      </c>
      <c r="C10346" s="91" t="s">
        <v>33759</v>
      </c>
      <c r="D10346" s="13" t="s">
        <v>33760</v>
      </c>
      <c r="E10346" s="9"/>
      <c r="F10346" s="9" t="s">
        <v>33761</v>
      </c>
      <c r="G10346" s="9"/>
    </row>
    <row r="10347">
      <c r="A10347" s="14" t="s">
        <v>33762</v>
      </c>
      <c r="B10347" s="31" t="s">
        <v>33763</v>
      </c>
      <c r="C10347" s="91" t="s">
        <v>33764</v>
      </c>
      <c r="D10347" s="9" t="s">
        <v>33765</v>
      </c>
      <c r="E10347" s="9"/>
      <c r="F10347" s="9" t="s">
        <v>33766</v>
      </c>
      <c r="G10347" s="9"/>
    </row>
    <row r="10348">
      <c r="A10348" s="14" t="s">
        <v>33762</v>
      </c>
      <c r="B10348" s="31" t="s">
        <v>33763</v>
      </c>
      <c r="C10348" s="91" t="s">
        <v>14526</v>
      </c>
      <c r="D10348" s="9" t="s">
        <v>33767</v>
      </c>
      <c r="E10348" s="9" t="s">
        <v>33768</v>
      </c>
      <c r="F10348" s="9" t="s">
        <v>33766</v>
      </c>
      <c r="G10348" s="9"/>
    </row>
    <row r="10349">
      <c r="A10349" s="13" t="s">
        <v>234</v>
      </c>
      <c r="B10349" s="18" t="s">
        <v>33599</v>
      </c>
      <c r="C10349" s="91" t="s">
        <v>33769</v>
      </c>
      <c r="D10349" s="9" t="s">
        <v>33770</v>
      </c>
      <c r="E10349" s="9" t="s">
        <v>33771</v>
      </c>
      <c r="F10349" s="9" t="s">
        <v>33766</v>
      </c>
      <c r="G10349" s="9"/>
    </row>
    <row r="10350">
      <c r="A10350" s="1" t="s">
        <v>33772</v>
      </c>
    </row>
    <row r="10351">
      <c r="A10351" s="10" t="s">
        <v>4371</v>
      </c>
      <c r="B10351" s="38" t="s">
        <v>4472</v>
      </c>
      <c r="C10351" s="9" t="s">
        <v>33773</v>
      </c>
      <c r="D10351" s="9" t="s">
        <v>33774</v>
      </c>
      <c r="E10351" s="9"/>
      <c r="F10351" s="9" t="s">
        <v>33775</v>
      </c>
      <c r="G10351" s="9"/>
    </row>
    <row r="10352">
      <c r="A10352" s="10" t="s">
        <v>4371</v>
      </c>
      <c r="B10352" s="38" t="s">
        <v>4472</v>
      </c>
      <c r="C10352" s="9" t="s">
        <v>33776</v>
      </c>
      <c r="D10352" s="9" t="s">
        <v>5122</v>
      </c>
      <c r="E10352" s="9" t="s">
        <v>33777</v>
      </c>
      <c r="F10352" s="9" t="s">
        <v>7611</v>
      </c>
      <c r="G10352" s="9"/>
    </row>
    <row r="10353">
      <c r="A10353" s="10" t="s">
        <v>988</v>
      </c>
      <c r="B10353" s="38" t="s">
        <v>18246</v>
      </c>
      <c r="C10353" s="9" t="s">
        <v>18247</v>
      </c>
      <c r="D10353" s="9" t="s">
        <v>15636</v>
      </c>
      <c r="E10353" s="9" t="s">
        <v>33778</v>
      </c>
      <c r="F10353" s="9" t="s">
        <v>33775</v>
      </c>
      <c r="G10353" s="9"/>
    </row>
    <row r="10354">
      <c r="A10354" s="10" t="s">
        <v>388</v>
      </c>
      <c r="B10354" s="38" t="s">
        <v>5355</v>
      </c>
      <c r="C10354" s="9" t="s">
        <v>7464</v>
      </c>
      <c r="D10354" s="9" t="s">
        <v>30000</v>
      </c>
      <c r="E10354" s="9"/>
      <c r="F10354" s="9" t="s">
        <v>33779</v>
      </c>
      <c r="G10354" s="9"/>
    </row>
    <row r="10355">
      <c r="A10355" s="10" t="s">
        <v>388</v>
      </c>
      <c r="B10355" s="38" t="s">
        <v>1006</v>
      </c>
      <c r="C10355" s="9" t="s">
        <v>1396</v>
      </c>
      <c r="D10355" s="9" t="s">
        <v>33780</v>
      </c>
      <c r="E10355" s="9"/>
      <c r="F10355" s="9" t="s">
        <v>33781</v>
      </c>
      <c r="G10355" s="9"/>
    </row>
    <row r="10356">
      <c r="A10356" s="10" t="s">
        <v>388</v>
      </c>
      <c r="B10356" s="38" t="s">
        <v>1006</v>
      </c>
      <c r="C10356" s="9" t="s">
        <v>2818</v>
      </c>
      <c r="D10356" s="9" t="s">
        <v>33782</v>
      </c>
      <c r="E10356" s="9" t="s">
        <v>33783</v>
      </c>
      <c r="F10356" s="9" t="s">
        <v>33781</v>
      </c>
      <c r="G10356" s="9"/>
    </row>
    <row r="10357">
      <c r="A10357" s="10" t="s">
        <v>388</v>
      </c>
      <c r="B10357" s="38" t="s">
        <v>1010</v>
      </c>
      <c r="C10357" s="9" t="s">
        <v>10856</v>
      </c>
      <c r="D10357" s="9" t="s">
        <v>10857</v>
      </c>
      <c r="E10357" s="9"/>
      <c r="F10357" s="9" t="s">
        <v>33784</v>
      </c>
      <c r="G10357" s="9"/>
    </row>
    <row r="10358">
      <c r="A10358" s="10" t="s">
        <v>1107</v>
      </c>
      <c r="B10358" s="38" t="s">
        <v>368</v>
      </c>
      <c r="C10358" s="9"/>
      <c r="D10358" s="9"/>
      <c r="E10358" s="9"/>
      <c r="F10358" s="9"/>
      <c r="G10358" s="9"/>
    </row>
    <row r="10359">
      <c r="A10359" s="1" t="s">
        <v>33785</v>
      </c>
    </row>
    <row r="10360">
      <c r="A10360" s="9" t="s">
        <v>316</v>
      </c>
      <c r="B10360" s="18" t="s">
        <v>5427</v>
      </c>
      <c r="C10360" s="91"/>
      <c r="D10360" s="91"/>
      <c r="E10360" s="9" t="s">
        <v>33786</v>
      </c>
      <c r="F10360" s="9" t="s">
        <v>33787</v>
      </c>
      <c r="G10360" s="9"/>
    </row>
    <row r="10361">
      <c r="A10361" s="9" t="s">
        <v>316</v>
      </c>
      <c r="B10361" s="18" t="s">
        <v>5427</v>
      </c>
      <c r="C10361" s="91"/>
      <c r="D10361" s="91"/>
      <c r="E10361" s="9" t="s">
        <v>33788</v>
      </c>
      <c r="F10361" s="9" t="s">
        <v>33787</v>
      </c>
      <c r="G10361" s="9"/>
    </row>
    <row r="10362">
      <c r="A10362" s="9" t="s">
        <v>687</v>
      </c>
      <c r="B10362" s="18" t="s">
        <v>33789</v>
      </c>
      <c r="C10362" s="91" t="s">
        <v>1294</v>
      </c>
      <c r="D10362" s="9" t="s">
        <v>33790</v>
      </c>
      <c r="E10362" s="9"/>
      <c r="F10362" s="9" t="s">
        <v>33791</v>
      </c>
      <c r="G10362" s="9"/>
    </row>
    <row r="10363">
      <c r="A10363" s="9" t="s">
        <v>687</v>
      </c>
      <c r="B10363" s="18" t="s">
        <v>33789</v>
      </c>
      <c r="C10363" s="91" t="s">
        <v>1294</v>
      </c>
      <c r="D10363" s="9" t="s">
        <v>33792</v>
      </c>
      <c r="E10363" s="9"/>
      <c r="F10363" s="9" t="s">
        <v>33793</v>
      </c>
      <c r="G10363" s="9"/>
    </row>
    <row r="10364">
      <c r="A10364" s="9" t="s">
        <v>687</v>
      </c>
      <c r="B10364" s="18" t="s">
        <v>1306</v>
      </c>
      <c r="C10364" s="91" t="s">
        <v>2690</v>
      </c>
      <c r="D10364" s="9" t="s">
        <v>2691</v>
      </c>
      <c r="E10364" s="9"/>
      <c r="F10364" s="9" t="s">
        <v>33794</v>
      </c>
      <c r="G10364" s="9"/>
    </row>
    <row r="10365">
      <c r="A10365" s="9" t="s">
        <v>687</v>
      </c>
      <c r="B10365" s="18" t="s">
        <v>1306</v>
      </c>
      <c r="C10365" s="91" t="s">
        <v>2690</v>
      </c>
      <c r="D10365" s="9" t="s">
        <v>33795</v>
      </c>
      <c r="E10365" s="9"/>
      <c r="F10365" s="9" t="s">
        <v>33793</v>
      </c>
      <c r="G10365" s="9"/>
    </row>
    <row r="10366">
      <c r="A10366" s="9" t="s">
        <v>687</v>
      </c>
      <c r="B10366" s="18" t="s">
        <v>1306</v>
      </c>
      <c r="C10366" s="91" t="s">
        <v>2690</v>
      </c>
      <c r="D10366" s="9" t="s">
        <v>27777</v>
      </c>
      <c r="E10366" s="9"/>
      <c r="F10366" s="9" t="s">
        <v>33796</v>
      </c>
      <c r="G10366" s="9"/>
    </row>
    <row r="10367" ht="15.75" customHeight="1">
      <c r="A10367" s="9" t="s">
        <v>687</v>
      </c>
      <c r="B10367" s="18" t="s">
        <v>1306</v>
      </c>
      <c r="C10367" s="91" t="s">
        <v>2690</v>
      </c>
      <c r="D10367" s="9" t="s">
        <v>33797</v>
      </c>
      <c r="E10367" s="9"/>
      <c r="F10367" s="9" t="s">
        <v>33796</v>
      </c>
      <c r="G10367" s="9"/>
    </row>
    <row r="10368" ht="15.75" customHeight="1">
      <c r="A10368" s="9" t="s">
        <v>687</v>
      </c>
      <c r="B10368" s="18" t="s">
        <v>1306</v>
      </c>
      <c r="C10368" s="91" t="s">
        <v>2690</v>
      </c>
      <c r="D10368" s="9" t="s">
        <v>19483</v>
      </c>
      <c r="E10368" s="9" t="s">
        <v>33798</v>
      </c>
      <c r="F10368" s="9" t="s">
        <v>33799</v>
      </c>
      <c r="G10368" s="9"/>
    </row>
    <row r="10369" ht="15.75" customHeight="1">
      <c r="A10369" s="9" t="s">
        <v>5679</v>
      </c>
      <c r="B10369" s="18" t="s">
        <v>19913</v>
      </c>
      <c r="C10369" s="91" t="s">
        <v>33800</v>
      </c>
      <c r="D10369" s="9" t="s">
        <v>33801</v>
      </c>
      <c r="E10369" s="9"/>
      <c r="F10369" s="9" t="s">
        <v>33787</v>
      </c>
      <c r="G10369" s="9"/>
    </row>
    <row r="10370">
      <c r="A10370" s="9" t="s">
        <v>5679</v>
      </c>
      <c r="B10370" s="18" t="s">
        <v>19913</v>
      </c>
      <c r="C10370" s="91" t="s">
        <v>33802</v>
      </c>
      <c r="D10370" s="9" t="s">
        <v>33803</v>
      </c>
      <c r="E10370" s="9"/>
      <c r="F10370" s="9" t="s">
        <v>33787</v>
      </c>
      <c r="G10370" s="9"/>
    </row>
    <row r="10371">
      <c r="A10371" s="9" t="s">
        <v>5679</v>
      </c>
      <c r="B10371" s="18" t="s">
        <v>19913</v>
      </c>
      <c r="C10371" s="91" t="s">
        <v>33804</v>
      </c>
      <c r="D10371" s="9" t="s">
        <v>33805</v>
      </c>
      <c r="E10371" s="9"/>
      <c r="F10371" s="9" t="s">
        <v>33787</v>
      </c>
      <c r="G10371" s="9"/>
    </row>
    <row r="10372">
      <c r="A10372" s="1" t="s">
        <v>33806</v>
      </c>
    </row>
    <row r="10373">
      <c r="A10373" s="9" t="s">
        <v>326</v>
      </c>
      <c r="B10373" s="18" t="s">
        <v>8049</v>
      </c>
      <c r="C10373" s="91" t="s">
        <v>19238</v>
      </c>
      <c r="D10373" s="9" t="s">
        <v>19239</v>
      </c>
      <c r="E10373" s="91"/>
      <c r="F10373" s="9" t="s">
        <v>33807</v>
      </c>
      <c r="G10373" s="9"/>
    </row>
    <row r="10374">
      <c r="A10374" s="9" t="s">
        <v>326</v>
      </c>
      <c r="B10374" s="18" t="s">
        <v>8049</v>
      </c>
      <c r="C10374" s="91" t="s">
        <v>19238</v>
      </c>
      <c r="D10374" s="9" t="s">
        <v>33808</v>
      </c>
      <c r="E10374" s="91"/>
      <c r="F10374" s="9" t="s">
        <v>33807</v>
      </c>
      <c r="G10374" s="9"/>
    </row>
    <row r="10375">
      <c r="A10375" s="9" t="s">
        <v>9432</v>
      </c>
      <c r="B10375" s="18" t="s">
        <v>9433</v>
      </c>
      <c r="C10375" s="91" t="s">
        <v>2101</v>
      </c>
      <c r="D10375" s="9" t="s">
        <v>33809</v>
      </c>
      <c r="E10375" s="9"/>
      <c r="F10375" s="9" t="s">
        <v>14116</v>
      </c>
      <c r="G10375" s="9"/>
    </row>
    <row r="10376">
      <c r="A10376" s="13" t="s">
        <v>687</v>
      </c>
      <c r="B10376" s="38" t="s">
        <v>1306</v>
      </c>
      <c r="C10376" s="91" t="s">
        <v>2690</v>
      </c>
      <c r="D10376" s="9" t="s">
        <v>19483</v>
      </c>
      <c r="E10376" s="9" t="s">
        <v>33810</v>
      </c>
      <c r="F10376" s="9" t="s">
        <v>33811</v>
      </c>
      <c r="G10376" s="9"/>
    </row>
    <row r="10377">
      <c r="A10377" s="1" t="s">
        <v>33812</v>
      </c>
    </row>
    <row r="10378">
      <c r="A10378" s="9" t="s">
        <v>4788</v>
      </c>
      <c r="B10378" s="18" t="s">
        <v>33813</v>
      </c>
      <c r="C10378" s="91"/>
      <c r="D10378" s="9" t="s">
        <v>1632</v>
      </c>
      <c r="E10378" s="9"/>
      <c r="F10378" s="9" t="s">
        <v>33814</v>
      </c>
      <c r="G10378" s="9"/>
    </row>
    <row r="10379">
      <c r="A10379" s="9" t="s">
        <v>4788</v>
      </c>
      <c r="B10379" s="18" t="s">
        <v>33813</v>
      </c>
      <c r="C10379" s="91"/>
      <c r="D10379" s="9" t="s">
        <v>718</v>
      </c>
      <c r="E10379" s="9"/>
      <c r="F10379" s="9" t="s">
        <v>33814</v>
      </c>
      <c r="G10379" s="9"/>
    </row>
    <row r="10380">
      <c r="A10380" s="9" t="s">
        <v>4788</v>
      </c>
      <c r="B10380" s="18" t="s">
        <v>33813</v>
      </c>
      <c r="C10380" s="91"/>
      <c r="D10380" s="9" t="s">
        <v>721</v>
      </c>
      <c r="E10380" s="9"/>
      <c r="F10380" s="9" t="s">
        <v>33814</v>
      </c>
      <c r="G10380" s="9"/>
    </row>
    <row r="10381">
      <c r="A10381" s="13" t="s">
        <v>687</v>
      </c>
      <c r="B10381" s="38" t="s">
        <v>1306</v>
      </c>
      <c r="C10381" s="91" t="s">
        <v>2690</v>
      </c>
      <c r="D10381" s="9" t="s">
        <v>33815</v>
      </c>
      <c r="E10381" s="9" t="s">
        <v>33816</v>
      </c>
      <c r="F10381" s="9"/>
      <c r="G10381" s="9"/>
    </row>
    <row r="10382">
      <c r="A10382" s="1" t="s">
        <v>33817</v>
      </c>
    </row>
    <row r="10383">
      <c r="A10383" s="9" t="s">
        <v>9432</v>
      </c>
      <c r="B10383" s="18" t="s">
        <v>9433</v>
      </c>
      <c r="C10383" s="91" t="s">
        <v>33818</v>
      </c>
      <c r="D10383" s="9" t="s">
        <v>33819</v>
      </c>
      <c r="E10383" s="9"/>
      <c r="F10383" s="9" t="s">
        <v>33820</v>
      </c>
      <c r="G10383" s="9"/>
    </row>
    <row r="10384">
      <c r="A10384" s="9" t="s">
        <v>9432</v>
      </c>
      <c r="B10384" s="18" t="s">
        <v>9433</v>
      </c>
      <c r="C10384" s="91" t="s">
        <v>2101</v>
      </c>
      <c r="D10384" s="9" t="s">
        <v>368</v>
      </c>
      <c r="E10384" s="9" t="s">
        <v>33809</v>
      </c>
      <c r="F10384" s="9" t="s">
        <v>33821</v>
      </c>
      <c r="G10384" s="9"/>
    </row>
    <row r="10385">
      <c r="A10385" s="9" t="s">
        <v>9432</v>
      </c>
      <c r="B10385" s="18" t="s">
        <v>9433</v>
      </c>
      <c r="C10385" s="91" t="s">
        <v>2101</v>
      </c>
      <c r="D10385" s="9" t="s">
        <v>33822</v>
      </c>
      <c r="E10385" s="9"/>
      <c r="F10385" s="9" t="s">
        <v>33823</v>
      </c>
      <c r="G10385" s="9"/>
    </row>
    <row r="10386">
      <c r="A10386" s="13" t="s">
        <v>687</v>
      </c>
      <c r="B10386" s="38" t="s">
        <v>2635</v>
      </c>
      <c r="C10386" s="91" t="s">
        <v>1294</v>
      </c>
      <c r="D10386" s="9" t="s">
        <v>33824</v>
      </c>
      <c r="E10386" s="9" t="s">
        <v>33825</v>
      </c>
      <c r="F10386" s="9" t="s">
        <v>33826</v>
      </c>
      <c r="G10386" s="9"/>
    </row>
    <row r="10387">
      <c r="A10387" s="13" t="s">
        <v>687</v>
      </c>
      <c r="B10387" s="38" t="s">
        <v>2635</v>
      </c>
      <c r="C10387" s="91" t="s">
        <v>1294</v>
      </c>
      <c r="D10387" s="9" t="s">
        <v>33827</v>
      </c>
      <c r="E10387" s="9"/>
      <c r="F10387" s="9" t="s">
        <v>33828</v>
      </c>
      <c r="G10387" s="9"/>
    </row>
    <row r="10388">
      <c r="A10388" s="13" t="s">
        <v>687</v>
      </c>
      <c r="B10388" s="38" t="s">
        <v>2635</v>
      </c>
      <c r="C10388" s="91" t="s">
        <v>1294</v>
      </c>
      <c r="D10388" s="9" t="s">
        <v>33829</v>
      </c>
      <c r="E10388" s="9" t="s">
        <v>33825</v>
      </c>
      <c r="F10388" s="9" t="s">
        <v>33830</v>
      </c>
      <c r="G10388" s="9"/>
    </row>
    <row r="10389">
      <c r="A10389" s="13" t="s">
        <v>687</v>
      </c>
      <c r="B10389" s="38" t="s">
        <v>1306</v>
      </c>
      <c r="C10389" s="91" t="s">
        <v>32772</v>
      </c>
      <c r="D10389" s="9" t="s">
        <v>33831</v>
      </c>
      <c r="E10389" s="9"/>
      <c r="F10389" s="9" t="s">
        <v>33832</v>
      </c>
      <c r="G10389" s="9"/>
    </row>
    <row r="10390">
      <c r="A10390" s="13" t="s">
        <v>687</v>
      </c>
      <c r="B10390" s="38" t="s">
        <v>1306</v>
      </c>
      <c r="C10390" s="91" t="s">
        <v>2690</v>
      </c>
      <c r="D10390" s="9" t="s">
        <v>27778</v>
      </c>
      <c r="E10390" s="9"/>
      <c r="F10390" s="9" t="s">
        <v>33833</v>
      </c>
      <c r="G10390" s="9"/>
    </row>
    <row r="10391">
      <c r="A10391" s="13" t="s">
        <v>687</v>
      </c>
      <c r="B10391" s="38" t="s">
        <v>1306</v>
      </c>
      <c r="C10391" s="91" t="s">
        <v>2690</v>
      </c>
      <c r="D10391" s="9" t="s">
        <v>33834</v>
      </c>
      <c r="E10391" s="9"/>
      <c r="F10391" s="9" t="s">
        <v>33835</v>
      </c>
      <c r="G10391" s="9"/>
    </row>
    <row r="10392">
      <c r="A10392" s="13" t="s">
        <v>687</v>
      </c>
      <c r="B10392" s="38" t="s">
        <v>1306</v>
      </c>
      <c r="C10392" s="91" t="s">
        <v>2690</v>
      </c>
      <c r="D10392" s="9" t="s">
        <v>33836</v>
      </c>
      <c r="E10392" s="9"/>
      <c r="F10392" s="9" t="s">
        <v>33835</v>
      </c>
      <c r="G10392" s="9"/>
    </row>
    <row r="10393">
      <c r="A10393" s="13" t="s">
        <v>687</v>
      </c>
      <c r="B10393" s="38" t="s">
        <v>1306</v>
      </c>
      <c r="C10393" s="91" t="s">
        <v>2690</v>
      </c>
      <c r="D10393" s="9" t="s">
        <v>33837</v>
      </c>
      <c r="E10393" s="9"/>
      <c r="F10393" s="9" t="s">
        <v>33838</v>
      </c>
      <c r="G10393" s="9"/>
    </row>
    <row r="10394">
      <c r="A10394" s="10" t="s">
        <v>687</v>
      </c>
      <c r="B10394" s="38" t="s">
        <v>693</v>
      </c>
      <c r="C10394" s="91" t="s">
        <v>952</v>
      </c>
      <c r="D10394" s="9" t="s">
        <v>953</v>
      </c>
      <c r="E10394" s="9"/>
      <c r="F10394" s="9" t="s">
        <v>33839</v>
      </c>
      <c r="G10394" s="9"/>
    </row>
    <row r="10395">
      <c r="A10395" s="10" t="s">
        <v>687</v>
      </c>
      <c r="B10395" s="38" t="s">
        <v>693</v>
      </c>
      <c r="C10395" s="91" t="s">
        <v>694</v>
      </c>
      <c r="D10395" s="9" t="s">
        <v>698</v>
      </c>
      <c r="E10395" s="9"/>
      <c r="F10395" s="9" t="s">
        <v>33840</v>
      </c>
      <c r="G10395" s="9"/>
    </row>
    <row r="10396">
      <c r="A10396" s="10" t="s">
        <v>687</v>
      </c>
      <c r="B10396" s="38" t="s">
        <v>693</v>
      </c>
      <c r="C10396" s="91" t="s">
        <v>702</v>
      </c>
      <c r="D10396" s="9" t="s">
        <v>674</v>
      </c>
      <c r="E10396" s="9"/>
      <c r="F10396" s="9" t="s">
        <v>33840</v>
      </c>
      <c r="G10396" s="9"/>
    </row>
    <row r="10397">
      <c r="A10397" s="10" t="s">
        <v>687</v>
      </c>
      <c r="B10397" s="38" t="s">
        <v>693</v>
      </c>
      <c r="C10397" s="91" t="s">
        <v>706</v>
      </c>
      <c r="D10397" s="9" t="s">
        <v>368</v>
      </c>
      <c r="E10397" s="9" t="s">
        <v>33841</v>
      </c>
      <c r="F10397" s="9" t="s">
        <v>33842</v>
      </c>
      <c r="G10397" s="9"/>
    </row>
    <row r="10398">
      <c r="A10398" s="10" t="s">
        <v>687</v>
      </c>
      <c r="B10398" s="38" t="s">
        <v>693</v>
      </c>
      <c r="C10398" s="91" t="s">
        <v>715</v>
      </c>
      <c r="D10398" s="9" t="s">
        <v>1251</v>
      </c>
      <c r="E10398" s="9" t="s">
        <v>33841</v>
      </c>
      <c r="F10398" s="9" t="s">
        <v>33820</v>
      </c>
      <c r="G10398" s="9"/>
    </row>
    <row r="10399">
      <c r="A10399" s="10" t="s">
        <v>687</v>
      </c>
      <c r="B10399" s="38" t="s">
        <v>1638</v>
      </c>
      <c r="C10399" s="91" t="s">
        <v>23382</v>
      </c>
      <c r="D10399" s="9" t="s">
        <v>1640</v>
      </c>
      <c r="E10399" s="9"/>
      <c r="F10399" s="9" t="s">
        <v>33843</v>
      </c>
      <c r="G10399" s="9"/>
    </row>
    <row r="10400">
      <c r="A10400" s="10" t="s">
        <v>687</v>
      </c>
      <c r="B10400" s="38" t="s">
        <v>1638</v>
      </c>
      <c r="C10400" s="91" t="s">
        <v>7447</v>
      </c>
      <c r="D10400" s="9" t="s">
        <v>2725</v>
      </c>
      <c r="E10400" s="9"/>
      <c r="F10400" s="9" t="s">
        <v>33844</v>
      </c>
      <c r="G10400" s="9"/>
    </row>
    <row r="10401">
      <c r="A10401" s="10" t="s">
        <v>687</v>
      </c>
      <c r="B10401" s="38" t="s">
        <v>1638</v>
      </c>
      <c r="C10401" s="91" t="s">
        <v>33845</v>
      </c>
      <c r="D10401" s="9" t="s">
        <v>33846</v>
      </c>
      <c r="E10401" s="9"/>
      <c r="F10401" s="9" t="s">
        <v>33847</v>
      </c>
      <c r="G10401" s="9"/>
    </row>
    <row r="10402">
      <c r="A10402" s="10" t="s">
        <v>687</v>
      </c>
      <c r="B10402" s="38" t="s">
        <v>1638</v>
      </c>
      <c r="C10402" s="91" t="s">
        <v>33845</v>
      </c>
      <c r="D10402" s="9" t="s">
        <v>33848</v>
      </c>
      <c r="E10402" s="9"/>
      <c r="F10402" s="9" t="s">
        <v>33849</v>
      </c>
      <c r="G10402" s="9"/>
    </row>
    <row r="10403">
      <c r="A10403" s="10" t="s">
        <v>687</v>
      </c>
      <c r="B10403" s="38" t="s">
        <v>11090</v>
      </c>
      <c r="C10403" s="91" t="s">
        <v>11091</v>
      </c>
      <c r="D10403" s="9" t="s">
        <v>11092</v>
      </c>
      <c r="E10403" s="9"/>
      <c r="F10403" s="21" t="s">
        <v>152</v>
      </c>
      <c r="G10403" s="9"/>
    </row>
    <row r="10404">
      <c r="A10404" s="10" t="s">
        <v>687</v>
      </c>
      <c r="B10404" s="38" t="s">
        <v>33850</v>
      </c>
      <c r="C10404" s="9" t="s">
        <v>33851</v>
      </c>
      <c r="D10404" s="9" t="s">
        <v>33852</v>
      </c>
      <c r="E10404" s="9" t="s">
        <v>33825</v>
      </c>
      <c r="F10404" s="9" t="s">
        <v>33853</v>
      </c>
      <c r="G10404" s="9"/>
    </row>
    <row r="10405">
      <c r="A10405" s="10" t="s">
        <v>13268</v>
      </c>
      <c r="B10405" s="38" t="s">
        <v>13269</v>
      </c>
      <c r="C10405" s="91" t="s">
        <v>33854</v>
      </c>
      <c r="D10405" s="9" t="s">
        <v>6566</v>
      </c>
      <c r="E10405" s="9"/>
      <c r="F10405" s="9" t="s">
        <v>33855</v>
      </c>
      <c r="G10405" s="9"/>
    </row>
    <row r="10406">
      <c r="A10406" s="10" t="s">
        <v>13268</v>
      </c>
      <c r="B10406" s="38" t="s">
        <v>13269</v>
      </c>
      <c r="C10406" s="91" t="s">
        <v>33856</v>
      </c>
      <c r="D10406" s="9" t="s">
        <v>8502</v>
      </c>
      <c r="E10406" s="9"/>
      <c r="F10406" s="9" t="s">
        <v>33855</v>
      </c>
      <c r="G10406" s="9"/>
    </row>
    <row r="10407">
      <c r="A10407" s="10" t="s">
        <v>13268</v>
      </c>
      <c r="B10407" s="38" t="s">
        <v>13269</v>
      </c>
      <c r="C10407" s="91" t="s">
        <v>33857</v>
      </c>
      <c r="D10407" s="9" t="s">
        <v>33858</v>
      </c>
      <c r="E10407" s="9"/>
      <c r="F10407" s="9" t="s">
        <v>33859</v>
      </c>
      <c r="G10407" s="9"/>
    </row>
    <row r="10408">
      <c r="A10408" s="10" t="s">
        <v>13268</v>
      </c>
      <c r="B10408" s="38" t="s">
        <v>13269</v>
      </c>
      <c r="C10408" s="9" t="s">
        <v>33860</v>
      </c>
      <c r="D10408" s="9" t="s">
        <v>368</v>
      </c>
      <c r="E10408" s="9"/>
      <c r="F10408" s="9" t="s">
        <v>33861</v>
      </c>
      <c r="G10408" s="9"/>
    </row>
    <row r="10409">
      <c r="A10409" s="67" t="s">
        <v>366</v>
      </c>
    </row>
    <row r="10410">
      <c r="A10410" s="13" t="s">
        <v>687</v>
      </c>
      <c r="B10410" s="38" t="s">
        <v>2687</v>
      </c>
      <c r="C10410" s="91"/>
      <c r="D10410" s="9"/>
      <c r="E10410" s="9"/>
      <c r="F10410" s="9"/>
      <c r="G10410" s="9"/>
    </row>
    <row r="10411">
      <c r="A10411" s="10" t="s">
        <v>13268</v>
      </c>
      <c r="B10411" s="38" t="s">
        <v>13269</v>
      </c>
      <c r="C10411" s="9"/>
      <c r="D10411" s="9"/>
      <c r="E10411" s="9" t="s">
        <v>33862</v>
      </c>
      <c r="F10411" s="9" t="s">
        <v>33863</v>
      </c>
      <c r="G10411" s="9"/>
    </row>
    <row r="10412">
      <c r="A10412" s="10" t="s">
        <v>368</v>
      </c>
      <c r="B10412" s="38" t="s">
        <v>368</v>
      </c>
      <c r="C10412" s="9"/>
      <c r="D10412" s="9"/>
      <c r="E10412" s="9" t="s">
        <v>33864</v>
      </c>
      <c r="F10412" s="9" t="s">
        <v>33865</v>
      </c>
      <c r="G10412" s="9"/>
    </row>
    <row r="10413">
      <c r="A10413" s="10" t="s">
        <v>368</v>
      </c>
      <c r="B10413" s="38" t="s">
        <v>368</v>
      </c>
      <c r="C10413" s="9"/>
      <c r="D10413" s="9"/>
      <c r="E10413" s="9" t="s">
        <v>33866</v>
      </c>
      <c r="F10413" s="9" t="s">
        <v>33867</v>
      </c>
      <c r="G10413" s="9"/>
    </row>
    <row r="10414">
      <c r="A10414" s="1" t="s">
        <v>33868</v>
      </c>
    </row>
    <row r="10415">
      <c r="A10415" s="10" t="s">
        <v>326</v>
      </c>
      <c r="B10415" s="38" t="s">
        <v>658</v>
      </c>
      <c r="C10415" s="9" t="s">
        <v>1249</v>
      </c>
      <c r="D10415" s="9" t="s">
        <v>1250</v>
      </c>
      <c r="E10415" s="9"/>
      <c r="F10415" s="9" t="s">
        <v>33869</v>
      </c>
      <c r="G10415" s="9"/>
    </row>
    <row r="10416">
      <c r="A10416" s="10" t="s">
        <v>2562</v>
      </c>
      <c r="B10416" s="38" t="s">
        <v>2563</v>
      </c>
      <c r="C10416" s="9" t="s">
        <v>2564</v>
      </c>
      <c r="D10416" s="9" t="s">
        <v>2565</v>
      </c>
      <c r="E10416" s="9"/>
      <c r="F10416" s="9" t="s">
        <v>1401</v>
      </c>
      <c r="G10416" s="9"/>
    </row>
    <row r="10417">
      <c r="A10417" s="10" t="s">
        <v>388</v>
      </c>
      <c r="B10417" s="38" t="s">
        <v>5355</v>
      </c>
      <c r="C10417" s="9" t="s">
        <v>5356</v>
      </c>
      <c r="D10417" s="9" t="s">
        <v>29573</v>
      </c>
      <c r="E10417" s="9"/>
      <c r="F10417" s="9" t="s">
        <v>33870</v>
      </c>
      <c r="G10417" s="9"/>
    </row>
    <row r="10418">
      <c r="A10418" s="10" t="s">
        <v>388</v>
      </c>
      <c r="B10418" s="38" t="s">
        <v>5355</v>
      </c>
      <c r="C10418" s="9" t="s">
        <v>5356</v>
      </c>
      <c r="D10418" s="9" t="s">
        <v>33871</v>
      </c>
      <c r="E10418" s="9"/>
      <c r="F10418" s="9" t="s">
        <v>33872</v>
      </c>
      <c r="G10418" s="9"/>
    </row>
    <row r="10419">
      <c r="A10419" s="10" t="s">
        <v>388</v>
      </c>
      <c r="B10419" s="38" t="s">
        <v>5355</v>
      </c>
      <c r="C10419" s="9" t="s">
        <v>7467</v>
      </c>
      <c r="D10419" s="9" t="s">
        <v>33873</v>
      </c>
      <c r="E10419" s="9"/>
      <c r="F10419" s="9" t="s">
        <v>33874</v>
      </c>
      <c r="G10419" s="9"/>
    </row>
    <row r="10420">
      <c r="A10420" s="10" t="s">
        <v>388</v>
      </c>
      <c r="B10420" s="38" t="s">
        <v>5355</v>
      </c>
      <c r="C10420" s="9" t="s">
        <v>7467</v>
      </c>
      <c r="D10420" s="9" t="s">
        <v>33875</v>
      </c>
      <c r="E10420" s="9"/>
      <c r="F10420" s="9" t="s">
        <v>33874</v>
      </c>
      <c r="G10420" s="9"/>
    </row>
    <row r="10421">
      <c r="A10421" s="10" t="s">
        <v>388</v>
      </c>
      <c r="B10421" s="38" t="s">
        <v>1010</v>
      </c>
      <c r="C10421" s="9" t="s">
        <v>2185</v>
      </c>
      <c r="D10421" s="9" t="s">
        <v>2186</v>
      </c>
      <c r="E10421" s="9"/>
      <c r="F10421" s="9" t="s">
        <v>33876</v>
      </c>
      <c r="G10421" s="9"/>
    </row>
    <row r="10422">
      <c r="A10422" s="1" t="s">
        <v>33877</v>
      </c>
    </row>
    <row r="10423">
      <c r="A10423" s="9" t="s">
        <v>687</v>
      </c>
      <c r="B10423" s="18" t="s">
        <v>1306</v>
      </c>
      <c r="C10423" s="91" t="s">
        <v>2690</v>
      </c>
      <c r="D10423" s="91" t="s">
        <v>19479</v>
      </c>
      <c r="E10423" s="9" t="s">
        <v>33798</v>
      </c>
      <c r="F10423" s="9" t="s">
        <v>33878</v>
      </c>
      <c r="G10423" s="9"/>
    </row>
    <row r="10424">
      <c r="A10424" s="10" t="s">
        <v>24297</v>
      </c>
      <c r="B10424" s="38" t="s">
        <v>15440</v>
      </c>
      <c r="C10424" s="9" t="s">
        <v>15441</v>
      </c>
      <c r="D10424" s="9" t="s">
        <v>8759</v>
      </c>
      <c r="E10424" s="9"/>
      <c r="F10424" s="9" t="s">
        <v>33879</v>
      </c>
      <c r="G10424" s="9"/>
    </row>
    <row r="10425">
      <c r="A10425" s="10" t="s">
        <v>33880</v>
      </c>
      <c r="B10425" s="38" t="s">
        <v>33881</v>
      </c>
      <c r="C10425" s="9"/>
      <c r="D10425" s="9"/>
      <c r="E10425" s="9"/>
      <c r="F10425" s="9" t="s">
        <v>33882</v>
      </c>
      <c r="G10425" s="9"/>
    </row>
    <row r="10426">
      <c r="A10426" s="67" t="s">
        <v>366</v>
      </c>
    </row>
    <row r="10427">
      <c r="A10427" s="10" t="s">
        <v>388</v>
      </c>
      <c r="B10427" s="38" t="s">
        <v>1006</v>
      </c>
      <c r="C10427" s="9"/>
      <c r="D10427" s="9" t="s">
        <v>5011</v>
      </c>
      <c r="E10427" s="9"/>
      <c r="F10427" s="9" t="s">
        <v>33883</v>
      </c>
      <c r="G10427" s="9"/>
    </row>
    <row r="10428">
      <c r="A10428" s="17"/>
    </row>
    <row r="10429">
      <c r="A10429" s="15"/>
    </row>
    <row r="10432">
      <c r="A10432" s="17"/>
    </row>
    <row r="10433">
      <c r="A10433" s="31" t="s">
        <v>33884</v>
      </c>
    </row>
    <row r="10434">
      <c r="A10434" s="17"/>
    </row>
    <row r="10435">
      <c r="A10435" s="190" t="s">
        <v>33885</v>
      </c>
    </row>
    <row r="10436">
      <c r="A10436" s="9" t="s">
        <v>6685</v>
      </c>
      <c r="B10436" s="18" t="s">
        <v>13019</v>
      </c>
      <c r="C10436" s="19"/>
      <c r="D10436" s="19"/>
      <c r="E10436" s="19"/>
      <c r="F10436" s="19"/>
      <c r="G10436" s="19"/>
    </row>
    <row r="10437">
      <c r="A10437" s="352" t="s">
        <v>33886</v>
      </c>
    </row>
    <row r="10438">
      <c r="A10438" s="13" t="s">
        <v>234</v>
      </c>
      <c r="B10438" s="189" t="s">
        <v>12033</v>
      </c>
      <c r="C10438" s="13" t="s">
        <v>10763</v>
      </c>
      <c r="D10438" s="13" t="s">
        <v>1190</v>
      </c>
      <c r="E10438" s="13" t="s">
        <v>12307</v>
      </c>
      <c r="F10438" s="13" t="s">
        <v>33887</v>
      </c>
      <c r="G10438" s="13"/>
    </row>
    <row r="10439">
      <c r="A10439" s="352" t="s">
        <v>33888</v>
      </c>
    </row>
    <row r="10440">
      <c r="A10440" s="13" t="s">
        <v>388</v>
      </c>
      <c r="B10440" s="189" t="s">
        <v>1006</v>
      </c>
      <c r="C10440" s="138"/>
      <c r="D10440" s="138"/>
      <c r="E10440" s="138"/>
      <c r="F10440" s="138"/>
      <c r="G10440" s="138"/>
    </row>
    <row r="10441">
      <c r="A10441" s="13" t="s">
        <v>388</v>
      </c>
      <c r="B10441" s="189" t="s">
        <v>1010</v>
      </c>
      <c r="C10441" s="138"/>
      <c r="D10441" s="138"/>
      <c r="E10441" s="138"/>
      <c r="F10441" s="138"/>
      <c r="G10441" s="138"/>
    </row>
    <row r="10442">
      <c r="A10442" s="14" t="s">
        <v>248</v>
      </c>
      <c r="B10442" s="31" t="s">
        <v>4580</v>
      </c>
      <c r="C10442" s="14" t="s">
        <v>4581</v>
      </c>
      <c r="D10442" s="14" t="s">
        <v>33889</v>
      </c>
      <c r="E10442" s="138"/>
      <c r="F10442" s="14" t="s">
        <v>33890</v>
      </c>
      <c r="G10442" s="138"/>
    </row>
    <row r="10443">
      <c r="A10443" s="67" t="s">
        <v>366</v>
      </c>
    </row>
    <row r="10444">
      <c r="A10444" s="14" t="s">
        <v>248</v>
      </c>
      <c r="B10444" s="31" t="s">
        <v>4580</v>
      </c>
      <c r="C10444" s="14" t="s">
        <v>368</v>
      </c>
      <c r="D10444" s="14" t="s">
        <v>368</v>
      </c>
      <c r="E10444" s="43" t="s">
        <v>33891</v>
      </c>
      <c r="F10444" s="14" t="s">
        <v>2075</v>
      </c>
      <c r="G10444" s="138"/>
    </row>
    <row r="10445">
      <c r="A10445" s="14" t="s">
        <v>248</v>
      </c>
      <c r="B10445" s="31" t="s">
        <v>368</v>
      </c>
      <c r="C10445" s="138"/>
      <c r="D10445" s="138"/>
      <c r="E10445" s="43" t="s">
        <v>33892</v>
      </c>
      <c r="F10445" s="774" t="s">
        <v>152</v>
      </c>
      <c r="G10445" s="138"/>
    </row>
    <row r="10446">
      <c r="A10446" s="14" t="s">
        <v>33893</v>
      </c>
      <c r="B10446" s="31" t="s">
        <v>368</v>
      </c>
      <c r="C10446" s="14" t="s">
        <v>368</v>
      </c>
      <c r="D10446" s="14" t="s">
        <v>368</v>
      </c>
      <c r="E10446" s="43" t="s">
        <v>33894</v>
      </c>
      <c r="F10446" s="775" t="s">
        <v>33895</v>
      </c>
      <c r="G10446" s="138"/>
    </row>
    <row r="10447">
      <c r="A10447" s="190" t="s">
        <v>33896</v>
      </c>
    </row>
    <row r="10448">
      <c r="A10448" s="9" t="s">
        <v>642</v>
      </c>
      <c r="B10448" s="580" t="s">
        <v>5098</v>
      </c>
      <c r="C10448" s="91" t="s">
        <v>33897</v>
      </c>
      <c r="D10448" s="91" t="s">
        <v>33898</v>
      </c>
      <c r="E10448" s="155"/>
      <c r="F10448" s="159" t="s">
        <v>33899</v>
      </c>
      <c r="G10448" s="10"/>
    </row>
    <row r="10449">
      <c r="A10449" s="352" t="s">
        <v>33900</v>
      </c>
    </row>
    <row r="10450">
      <c r="A10450" s="13" t="s">
        <v>3687</v>
      </c>
      <c r="B10450" s="189" t="s">
        <v>33035</v>
      </c>
      <c r="C10450" s="84" t="s">
        <v>33901</v>
      </c>
      <c r="D10450" s="84" t="s">
        <v>1021</v>
      </c>
      <c r="E10450" s="84"/>
      <c r="F10450" s="774" t="s">
        <v>152</v>
      </c>
      <c r="G10450" s="84"/>
    </row>
    <row r="10451">
      <c r="A10451" s="352" t="s">
        <v>33902</v>
      </c>
    </row>
    <row r="10452">
      <c r="A10452" s="13" t="s">
        <v>326</v>
      </c>
      <c r="B10452" s="189" t="s">
        <v>32105</v>
      </c>
      <c r="C10452" s="138"/>
      <c r="D10452" s="138"/>
      <c r="E10452" s="138"/>
      <c r="F10452" s="774" t="s">
        <v>152</v>
      </c>
      <c r="G10452" s="138"/>
    </row>
    <row r="10453">
      <c r="A10453" s="13" t="s">
        <v>326</v>
      </c>
      <c r="B10453" s="189" t="s">
        <v>8049</v>
      </c>
      <c r="C10453" s="138"/>
      <c r="D10453" s="138"/>
      <c r="E10453" s="138"/>
      <c r="F10453" s="138"/>
      <c r="G10453" s="138"/>
    </row>
    <row r="10454">
      <c r="A10454" s="13" t="s">
        <v>326</v>
      </c>
      <c r="B10454" s="189" t="s">
        <v>864</v>
      </c>
      <c r="C10454" s="138"/>
      <c r="D10454" s="138"/>
      <c r="E10454" s="138"/>
      <c r="F10454" s="138"/>
      <c r="G10454" s="138"/>
    </row>
    <row r="10455">
      <c r="A10455" s="13" t="s">
        <v>326</v>
      </c>
      <c r="B10455" s="189" t="s">
        <v>2009</v>
      </c>
      <c r="C10455" s="138"/>
      <c r="D10455" s="138"/>
      <c r="E10455" s="138"/>
      <c r="F10455" s="138"/>
      <c r="G10455" s="138"/>
    </row>
    <row r="10456">
      <c r="A10456" s="13" t="s">
        <v>687</v>
      </c>
      <c r="B10456" s="189" t="s">
        <v>33903</v>
      </c>
      <c r="C10456" s="138"/>
      <c r="D10456" s="138"/>
      <c r="E10456" s="138"/>
      <c r="F10456" s="138"/>
      <c r="G10456" s="138"/>
    </row>
    <row r="10457">
      <c r="A10457" s="13" t="s">
        <v>388</v>
      </c>
      <c r="B10457" s="189" t="s">
        <v>1006</v>
      </c>
      <c r="C10457" s="138"/>
      <c r="D10457" s="138"/>
      <c r="E10457" s="138"/>
      <c r="F10457" s="138"/>
      <c r="G10457" s="138"/>
    </row>
    <row r="10458">
      <c r="A10458" s="13" t="s">
        <v>388</v>
      </c>
      <c r="B10458" s="189" t="s">
        <v>1010</v>
      </c>
      <c r="C10458" s="138"/>
      <c r="D10458" s="138"/>
      <c r="E10458" s="138"/>
      <c r="F10458" s="774" t="s">
        <v>152</v>
      </c>
      <c r="G10458" s="138"/>
    </row>
    <row r="10459">
      <c r="A10459" s="9" t="s">
        <v>388</v>
      </c>
      <c r="B10459" s="18" t="s">
        <v>1010</v>
      </c>
      <c r="C10459" s="91" t="s">
        <v>1371</v>
      </c>
      <c r="D10459" s="91" t="s">
        <v>2850</v>
      </c>
      <c r="E10459" s="91"/>
      <c r="F10459" s="91" t="s">
        <v>33904</v>
      </c>
      <c r="G10459" s="91"/>
    </row>
    <row r="10460">
      <c r="A10460" s="13" t="s">
        <v>388</v>
      </c>
      <c r="B10460" s="18" t="s">
        <v>1010</v>
      </c>
      <c r="C10460" s="91" t="s">
        <v>1371</v>
      </c>
      <c r="D10460" s="91" t="s">
        <v>1387</v>
      </c>
      <c r="E10460" s="91"/>
      <c r="F10460" s="91" t="s">
        <v>33904</v>
      </c>
      <c r="G10460" s="91"/>
    </row>
    <row r="10461">
      <c r="A10461" s="9" t="s">
        <v>388</v>
      </c>
      <c r="B10461" s="18" t="s">
        <v>1010</v>
      </c>
      <c r="C10461" s="91" t="s">
        <v>368</v>
      </c>
      <c r="D10461" s="91" t="s">
        <v>368</v>
      </c>
      <c r="E10461" s="91" t="s">
        <v>19316</v>
      </c>
      <c r="F10461" s="91" t="s">
        <v>33905</v>
      </c>
      <c r="G10461" s="91"/>
    </row>
    <row r="10462">
      <c r="A10462" s="352" t="s">
        <v>33906</v>
      </c>
    </row>
    <row r="10463">
      <c r="A10463" s="13" t="s">
        <v>4788</v>
      </c>
      <c r="B10463" s="31" t="s">
        <v>32791</v>
      </c>
      <c r="C10463" s="43" t="s">
        <v>33907</v>
      </c>
      <c r="D10463" s="84" t="s">
        <v>33908</v>
      </c>
      <c r="E10463" s="84"/>
      <c r="F10463" s="84" t="s">
        <v>33909</v>
      </c>
      <c r="G10463" s="84"/>
    </row>
    <row r="10464">
      <c r="A10464" s="13" t="s">
        <v>4788</v>
      </c>
      <c r="B10464" s="189" t="s">
        <v>7260</v>
      </c>
      <c r="C10464" s="84" t="s">
        <v>8190</v>
      </c>
      <c r="D10464" s="43" t="s">
        <v>33910</v>
      </c>
      <c r="E10464" s="84"/>
      <c r="F10464" s="84" t="s">
        <v>33909</v>
      </c>
      <c r="G10464" s="84"/>
    </row>
    <row r="10465">
      <c r="A10465" s="13" t="s">
        <v>4788</v>
      </c>
      <c r="B10465" s="189" t="s">
        <v>7260</v>
      </c>
      <c r="C10465" s="84" t="s">
        <v>8190</v>
      </c>
      <c r="D10465" s="43" t="s">
        <v>33911</v>
      </c>
      <c r="E10465" s="84"/>
      <c r="F10465" s="84" t="s">
        <v>33909</v>
      </c>
      <c r="G10465" s="84"/>
    </row>
    <row r="10466">
      <c r="A10466" s="13" t="s">
        <v>4788</v>
      </c>
      <c r="B10466" s="189" t="s">
        <v>7260</v>
      </c>
      <c r="C10466" s="84" t="s">
        <v>8190</v>
      </c>
      <c r="D10466" s="84" t="s">
        <v>33912</v>
      </c>
      <c r="E10466" s="84"/>
      <c r="F10466" s="84" t="s">
        <v>33909</v>
      </c>
      <c r="G10466" s="84"/>
    </row>
    <row r="10467">
      <c r="A10467" s="13" t="s">
        <v>4788</v>
      </c>
      <c r="B10467" s="189" t="s">
        <v>7260</v>
      </c>
      <c r="C10467" s="84" t="s">
        <v>8190</v>
      </c>
      <c r="D10467" s="84" t="s">
        <v>33913</v>
      </c>
      <c r="E10467" s="84"/>
      <c r="F10467" s="84" t="s">
        <v>33909</v>
      </c>
      <c r="G10467" s="84"/>
    </row>
    <row r="10468">
      <c r="A10468" s="13" t="s">
        <v>4788</v>
      </c>
      <c r="B10468" s="189" t="s">
        <v>7260</v>
      </c>
      <c r="C10468" s="84" t="s">
        <v>8190</v>
      </c>
      <c r="D10468" s="84" t="s">
        <v>33914</v>
      </c>
      <c r="E10468" s="84"/>
      <c r="F10468" s="84" t="s">
        <v>33909</v>
      </c>
      <c r="G10468" s="84"/>
    </row>
    <row r="10469">
      <c r="A10469" s="13" t="s">
        <v>4788</v>
      </c>
      <c r="B10469" s="189" t="s">
        <v>7260</v>
      </c>
      <c r="C10469" s="84" t="s">
        <v>8190</v>
      </c>
      <c r="D10469" s="84" t="s">
        <v>33915</v>
      </c>
      <c r="E10469" s="84"/>
      <c r="F10469" s="84" t="s">
        <v>33909</v>
      </c>
      <c r="G10469" s="84"/>
    </row>
    <row r="10470">
      <c r="A10470" s="13" t="s">
        <v>4788</v>
      </c>
      <c r="B10470" s="189" t="s">
        <v>7260</v>
      </c>
      <c r="C10470" s="84" t="s">
        <v>8190</v>
      </c>
      <c r="D10470" s="84" t="s">
        <v>33916</v>
      </c>
      <c r="E10470" s="84"/>
      <c r="F10470" s="84" t="s">
        <v>33909</v>
      </c>
      <c r="G10470" s="84"/>
    </row>
    <row r="10471">
      <c r="A10471" s="13" t="s">
        <v>4788</v>
      </c>
      <c r="B10471" s="189" t="s">
        <v>7260</v>
      </c>
      <c r="C10471" s="84" t="s">
        <v>10738</v>
      </c>
      <c r="D10471" s="84" t="s">
        <v>33917</v>
      </c>
      <c r="E10471" s="84"/>
      <c r="F10471" s="84" t="s">
        <v>33918</v>
      </c>
      <c r="G10471" s="84"/>
    </row>
    <row r="10472">
      <c r="A10472" s="13" t="s">
        <v>4788</v>
      </c>
      <c r="B10472" s="189" t="s">
        <v>7260</v>
      </c>
      <c r="C10472" s="84" t="s">
        <v>10738</v>
      </c>
      <c r="D10472" s="84" t="s">
        <v>33919</v>
      </c>
      <c r="E10472" s="84"/>
      <c r="F10472" s="84" t="s">
        <v>33918</v>
      </c>
      <c r="G10472" s="84"/>
    </row>
    <row r="10473">
      <c r="A10473" s="13" t="s">
        <v>4788</v>
      </c>
      <c r="B10473" s="189" t="s">
        <v>7260</v>
      </c>
      <c r="C10473" s="84" t="s">
        <v>10738</v>
      </c>
      <c r="D10473" s="84" t="s">
        <v>33920</v>
      </c>
      <c r="E10473" s="84"/>
      <c r="F10473" s="84" t="s">
        <v>33918</v>
      </c>
      <c r="G10473" s="84"/>
    </row>
    <row r="10474">
      <c r="A10474" s="13" t="s">
        <v>4788</v>
      </c>
      <c r="B10474" s="189" t="s">
        <v>7260</v>
      </c>
      <c r="C10474" s="84" t="s">
        <v>10738</v>
      </c>
      <c r="D10474" s="84" t="s">
        <v>33921</v>
      </c>
      <c r="E10474" s="84"/>
      <c r="F10474" s="84" t="s">
        <v>33918</v>
      </c>
      <c r="G10474" s="84"/>
    </row>
    <row r="10475">
      <c r="A10475" s="13" t="s">
        <v>4788</v>
      </c>
      <c r="B10475" s="189" t="s">
        <v>7260</v>
      </c>
      <c r="C10475" s="84" t="s">
        <v>10738</v>
      </c>
      <c r="D10475" s="84" t="s">
        <v>33922</v>
      </c>
      <c r="E10475" s="84"/>
      <c r="F10475" s="84" t="s">
        <v>33923</v>
      </c>
      <c r="G10475" s="84"/>
    </row>
    <row r="10476">
      <c r="A10476" s="13" t="s">
        <v>4788</v>
      </c>
      <c r="B10476" s="189" t="s">
        <v>7260</v>
      </c>
      <c r="C10476" s="84" t="s">
        <v>10738</v>
      </c>
      <c r="D10476" s="84" t="s">
        <v>33924</v>
      </c>
      <c r="E10476" s="84"/>
      <c r="F10476" s="84" t="s">
        <v>33923</v>
      </c>
      <c r="G10476" s="84"/>
    </row>
    <row r="10477">
      <c r="A10477" s="13" t="s">
        <v>4788</v>
      </c>
      <c r="B10477" s="189" t="s">
        <v>7260</v>
      </c>
      <c r="C10477" s="84" t="s">
        <v>10738</v>
      </c>
      <c r="D10477" s="84" t="s">
        <v>33925</v>
      </c>
      <c r="E10477" s="84"/>
      <c r="F10477" s="84" t="s">
        <v>33926</v>
      </c>
      <c r="G10477" s="84"/>
    </row>
    <row r="10478">
      <c r="A10478" s="13" t="s">
        <v>4788</v>
      </c>
      <c r="B10478" s="189" t="s">
        <v>7260</v>
      </c>
      <c r="C10478" s="84" t="s">
        <v>10738</v>
      </c>
      <c r="D10478" s="84" t="s">
        <v>33927</v>
      </c>
      <c r="E10478" s="84"/>
      <c r="F10478" s="84" t="s">
        <v>33926</v>
      </c>
      <c r="G10478" s="84"/>
    </row>
    <row r="10479">
      <c r="A10479" s="13" t="s">
        <v>4788</v>
      </c>
      <c r="B10479" s="189" t="s">
        <v>7260</v>
      </c>
      <c r="C10479" s="84" t="s">
        <v>7255</v>
      </c>
      <c r="D10479" s="84" t="s">
        <v>33928</v>
      </c>
      <c r="E10479" s="84"/>
      <c r="F10479" s="84" t="s">
        <v>33929</v>
      </c>
      <c r="G10479" s="84"/>
    </row>
    <row r="10480">
      <c r="A10480" s="13" t="s">
        <v>4788</v>
      </c>
      <c r="B10480" s="189" t="s">
        <v>7260</v>
      </c>
      <c r="C10480" s="84" t="s">
        <v>7255</v>
      </c>
      <c r="D10480" s="84" t="s">
        <v>33930</v>
      </c>
      <c r="E10480" s="84"/>
      <c r="F10480" s="84" t="s">
        <v>33929</v>
      </c>
      <c r="G10480" s="84"/>
    </row>
    <row r="10481">
      <c r="A10481" s="13" t="s">
        <v>4788</v>
      </c>
      <c r="B10481" s="189" t="s">
        <v>7260</v>
      </c>
      <c r="C10481" s="84" t="s">
        <v>7255</v>
      </c>
      <c r="D10481" s="84" t="s">
        <v>33931</v>
      </c>
      <c r="E10481" s="84"/>
      <c r="F10481" s="84" t="s">
        <v>33929</v>
      </c>
      <c r="G10481" s="84"/>
    </row>
    <row r="10482">
      <c r="A10482" s="13" t="s">
        <v>234</v>
      </c>
      <c r="B10482" s="189" t="s">
        <v>11859</v>
      </c>
      <c r="C10482" s="84" t="s">
        <v>33932</v>
      </c>
      <c r="D10482" s="84" t="s">
        <v>33933</v>
      </c>
      <c r="E10482" s="84"/>
      <c r="F10482" s="84" t="s">
        <v>33934</v>
      </c>
      <c r="G10482" s="84"/>
    </row>
    <row r="10483">
      <c r="A10483" s="67" t="s">
        <v>366</v>
      </c>
    </row>
    <row r="10484">
      <c r="A10484" s="13" t="s">
        <v>4788</v>
      </c>
      <c r="B10484" s="189" t="s">
        <v>5289</v>
      </c>
      <c r="C10484" s="84"/>
      <c r="D10484" s="84"/>
      <c r="E10484" s="84"/>
      <c r="F10484" s="84"/>
      <c r="G10484" s="84"/>
    </row>
    <row r="10485">
      <c r="A10485" s="13" t="s">
        <v>4788</v>
      </c>
      <c r="B10485" s="189" t="s">
        <v>7260</v>
      </c>
      <c r="C10485" s="84" t="s">
        <v>10738</v>
      </c>
      <c r="D10485" s="43" t="s">
        <v>368</v>
      </c>
      <c r="E10485" s="84"/>
      <c r="F10485" s="43" t="s">
        <v>33935</v>
      </c>
      <c r="G10485" s="84"/>
    </row>
    <row r="10486">
      <c r="A10486" s="352" t="s">
        <v>33936</v>
      </c>
    </row>
    <row r="10487">
      <c r="A10487" s="776" t="s">
        <v>17882</v>
      </c>
      <c r="B10487" s="777" t="s">
        <v>17883</v>
      </c>
      <c r="C10487" s="84"/>
      <c r="D10487" s="84" t="s">
        <v>17884</v>
      </c>
      <c r="E10487" s="84" t="s">
        <v>33937</v>
      </c>
      <c r="F10487" s="84" t="s">
        <v>1229</v>
      </c>
      <c r="G10487" s="84"/>
    </row>
    <row r="10488">
      <c r="A10488" s="13" t="s">
        <v>687</v>
      </c>
      <c r="B10488" s="777" t="s">
        <v>693</v>
      </c>
      <c r="C10488" s="84"/>
      <c r="D10488" s="84"/>
      <c r="E10488" s="84" t="s">
        <v>33938</v>
      </c>
      <c r="F10488" s="84"/>
      <c r="G10488" s="84"/>
    </row>
    <row r="10489">
      <c r="A10489" s="13" t="s">
        <v>687</v>
      </c>
      <c r="B10489" s="31" t="s">
        <v>1638</v>
      </c>
      <c r="C10489" s="43" t="s">
        <v>9551</v>
      </c>
      <c r="D10489" s="43" t="s">
        <v>33939</v>
      </c>
      <c r="E10489" s="84"/>
      <c r="F10489" s="43" t="s">
        <v>33940</v>
      </c>
      <c r="G10489" s="84"/>
    </row>
    <row r="10490">
      <c r="A10490" s="13" t="s">
        <v>388</v>
      </c>
      <c r="B10490" s="189" t="s">
        <v>1006</v>
      </c>
      <c r="C10490" s="84" t="s">
        <v>3726</v>
      </c>
      <c r="D10490" s="84"/>
      <c r="E10490" s="84" t="s">
        <v>33894</v>
      </c>
      <c r="F10490" s="84" t="s">
        <v>33941</v>
      </c>
      <c r="G10490" s="84"/>
    </row>
    <row r="10491">
      <c r="A10491" s="13" t="s">
        <v>2927</v>
      </c>
      <c r="B10491" s="189" t="s">
        <v>14205</v>
      </c>
      <c r="C10491" s="84"/>
      <c r="D10491" s="84"/>
      <c r="E10491" s="84" t="s">
        <v>2010</v>
      </c>
      <c r="F10491" s="84" t="s">
        <v>1401</v>
      </c>
      <c r="G10491" s="84"/>
    </row>
    <row r="10492">
      <c r="A10492" s="352" t="s">
        <v>33942</v>
      </c>
    </row>
    <row r="10493">
      <c r="A10493" s="13" t="s">
        <v>326</v>
      </c>
      <c r="B10493" s="189" t="s">
        <v>658</v>
      </c>
      <c r="C10493" s="84"/>
      <c r="D10493" s="84"/>
      <c r="E10493" s="84"/>
      <c r="F10493" s="84" t="s">
        <v>33943</v>
      </c>
      <c r="G10493" s="84"/>
    </row>
    <row r="10494">
      <c r="A10494" s="352" t="s">
        <v>33944</v>
      </c>
    </row>
    <row r="10495">
      <c r="A10495" s="13" t="s">
        <v>388</v>
      </c>
      <c r="B10495" s="189" t="s">
        <v>1010</v>
      </c>
      <c r="C10495" s="84" t="s">
        <v>10822</v>
      </c>
      <c r="D10495" s="84" t="s">
        <v>10823</v>
      </c>
      <c r="E10495" s="84"/>
      <c r="F10495" s="84" t="s">
        <v>33945</v>
      </c>
      <c r="G10495" s="84"/>
    </row>
    <row r="10496">
      <c r="A10496" s="352" t="s">
        <v>33946</v>
      </c>
    </row>
    <row r="10497">
      <c r="A10497" s="13" t="s">
        <v>2562</v>
      </c>
      <c r="B10497" s="189" t="s">
        <v>2563</v>
      </c>
      <c r="C10497" s="84"/>
      <c r="D10497" s="84"/>
      <c r="E10497" s="84"/>
      <c r="F10497" s="84" t="s">
        <v>3412</v>
      </c>
      <c r="G10497" s="84"/>
    </row>
    <row r="10498">
      <c r="A10498" s="13" t="s">
        <v>7580</v>
      </c>
      <c r="B10498" s="189" t="s">
        <v>7581</v>
      </c>
      <c r="C10498" s="84"/>
      <c r="D10498" s="84"/>
      <c r="E10498" s="84"/>
      <c r="F10498" s="84" t="s">
        <v>3412</v>
      </c>
      <c r="G10498" s="84"/>
    </row>
    <row r="10499">
      <c r="A10499" s="17"/>
    </row>
    <row r="10500">
      <c r="A10500" s="15"/>
    </row>
    <row r="10503">
      <c r="A10503" s="17"/>
    </row>
    <row r="10504">
      <c r="A10504" s="31" t="s">
        <v>19879</v>
      </c>
    </row>
    <row r="10505">
      <c r="A10505" s="17"/>
    </row>
    <row r="10506">
      <c r="A10506" s="1" t="s">
        <v>33947</v>
      </c>
    </row>
    <row r="10507">
      <c r="A10507" s="9" t="s">
        <v>33948</v>
      </c>
      <c r="B10507" s="18" t="s">
        <v>33949</v>
      </c>
      <c r="C10507" s="91" t="s">
        <v>33950</v>
      </c>
      <c r="D10507" s="91" t="s">
        <v>33951</v>
      </c>
      <c r="E10507" s="91"/>
      <c r="F10507" s="91" t="s">
        <v>33952</v>
      </c>
      <c r="G10507" s="91"/>
    </row>
    <row r="10508">
      <c r="A10508" s="9" t="s">
        <v>306</v>
      </c>
      <c r="B10508" s="18" t="s">
        <v>33953</v>
      </c>
      <c r="C10508" s="91" t="s">
        <v>6548</v>
      </c>
      <c r="D10508" s="91" t="s">
        <v>33954</v>
      </c>
      <c r="E10508" s="91"/>
      <c r="F10508" s="91" t="s">
        <v>33955</v>
      </c>
      <c r="G10508" s="91"/>
    </row>
    <row r="10509">
      <c r="A10509" s="9" t="s">
        <v>687</v>
      </c>
      <c r="B10509" s="18" t="s">
        <v>688</v>
      </c>
      <c r="C10509" s="91"/>
      <c r="D10509" s="91"/>
      <c r="E10509" s="91"/>
      <c r="F10509" s="91"/>
      <c r="G10509" s="91"/>
    </row>
    <row r="10510">
      <c r="A10510" s="9" t="s">
        <v>687</v>
      </c>
      <c r="B10510" s="18" t="s">
        <v>1306</v>
      </c>
      <c r="C10510" s="91"/>
      <c r="D10510" s="91"/>
      <c r="E10510" s="91"/>
      <c r="F10510" s="91" t="s">
        <v>33956</v>
      </c>
      <c r="G10510" s="91"/>
    </row>
    <row r="10511">
      <c r="A10511" s="9" t="s">
        <v>687</v>
      </c>
      <c r="B10511" s="18" t="s">
        <v>1638</v>
      </c>
      <c r="C10511" s="91"/>
      <c r="D10511" s="91"/>
      <c r="E10511" s="91"/>
      <c r="F10511" s="91"/>
      <c r="G10511" s="91"/>
    </row>
    <row r="10512">
      <c r="A10512" s="1" t="s">
        <v>33957</v>
      </c>
    </row>
    <row r="10513">
      <c r="A10513" s="9" t="s">
        <v>306</v>
      </c>
      <c r="B10513" s="18" t="s">
        <v>33953</v>
      </c>
      <c r="C10513" s="91" t="s">
        <v>6548</v>
      </c>
      <c r="D10513" s="91" t="s">
        <v>33954</v>
      </c>
      <c r="E10513" s="778">
        <v>44349.0</v>
      </c>
      <c r="F10513" s="91"/>
      <c r="G10513" s="91"/>
    </row>
    <row r="10514">
      <c r="A10514" s="9" t="s">
        <v>21108</v>
      </c>
      <c r="B10514" s="18" t="s">
        <v>21109</v>
      </c>
      <c r="C10514" s="91" t="s">
        <v>33958</v>
      </c>
      <c r="D10514" s="91" t="s">
        <v>33959</v>
      </c>
      <c r="E10514" s="91" t="s">
        <v>33960</v>
      </c>
      <c r="F10514" s="91"/>
      <c r="G10514" s="91"/>
    </row>
    <row r="10515">
      <c r="A10515" s="9" t="s">
        <v>21108</v>
      </c>
      <c r="B10515" s="18" t="s">
        <v>21109</v>
      </c>
      <c r="C10515" s="91" t="s">
        <v>33958</v>
      </c>
      <c r="D10515" s="91" t="s">
        <v>33961</v>
      </c>
      <c r="E10515" s="91" t="s">
        <v>33962</v>
      </c>
      <c r="F10515" s="91"/>
      <c r="G10515" s="91"/>
    </row>
    <row r="10516">
      <c r="A10516" s="9" t="s">
        <v>21108</v>
      </c>
      <c r="B10516" s="18" t="s">
        <v>21109</v>
      </c>
      <c r="C10516" s="91" t="s">
        <v>33958</v>
      </c>
      <c r="D10516" s="91" t="s">
        <v>33963</v>
      </c>
      <c r="E10516" s="778">
        <v>44446.0</v>
      </c>
      <c r="F10516" s="91"/>
      <c r="G10516" s="91"/>
    </row>
    <row r="10517">
      <c r="A10517" s="67" t="s">
        <v>366</v>
      </c>
    </row>
    <row r="10518">
      <c r="A10518" s="9" t="s">
        <v>566</v>
      </c>
      <c r="B10518" s="18" t="s">
        <v>33964</v>
      </c>
      <c r="C10518" s="91"/>
      <c r="D10518" s="91"/>
      <c r="E10518" s="91" t="s">
        <v>33965</v>
      </c>
      <c r="F10518" s="91"/>
      <c r="G10518" s="91"/>
    </row>
    <row r="10519">
      <c r="A10519" s="9" t="s">
        <v>566</v>
      </c>
      <c r="B10519" s="18" t="s">
        <v>33964</v>
      </c>
      <c r="C10519" s="91"/>
      <c r="D10519" s="91"/>
      <c r="E10519" s="91" t="s">
        <v>33966</v>
      </c>
      <c r="F10519" s="91"/>
      <c r="G10519" s="91"/>
    </row>
    <row r="10520">
      <c r="A10520" s="9" t="s">
        <v>368</v>
      </c>
      <c r="B10520" s="18" t="s">
        <v>33967</v>
      </c>
      <c r="C10520" s="91"/>
      <c r="D10520" s="91"/>
      <c r="E10520" s="91" t="s">
        <v>33968</v>
      </c>
      <c r="F10520" s="91"/>
      <c r="G10520" s="91"/>
    </row>
    <row r="10521">
      <c r="A10521" s="1" t="s">
        <v>33969</v>
      </c>
    </row>
    <row r="10522">
      <c r="A10522" s="9" t="s">
        <v>33948</v>
      </c>
      <c r="B10522" s="18" t="s">
        <v>33949</v>
      </c>
      <c r="C10522" s="91" t="s">
        <v>33950</v>
      </c>
      <c r="D10522" s="91" t="s">
        <v>33951</v>
      </c>
      <c r="E10522" s="91" t="s">
        <v>5677</v>
      </c>
      <c r="F10522" s="91" t="s">
        <v>33970</v>
      </c>
      <c r="G10522" s="91"/>
    </row>
    <row r="10523">
      <c r="A10523" s="9" t="s">
        <v>33948</v>
      </c>
      <c r="B10523" s="18" t="s">
        <v>33949</v>
      </c>
      <c r="C10523" s="91" t="s">
        <v>33950</v>
      </c>
      <c r="D10523" s="91" t="s">
        <v>33971</v>
      </c>
      <c r="E10523" s="91"/>
      <c r="F10523" s="91" t="s">
        <v>33972</v>
      </c>
      <c r="G10523" s="91"/>
    </row>
    <row r="10524">
      <c r="A10524" s="9" t="s">
        <v>33948</v>
      </c>
      <c r="B10524" s="18" t="s">
        <v>33949</v>
      </c>
      <c r="C10524" s="91" t="s">
        <v>33950</v>
      </c>
      <c r="D10524" s="91" t="s">
        <v>33973</v>
      </c>
      <c r="E10524" s="91"/>
      <c r="F10524" s="91" t="s">
        <v>33974</v>
      </c>
      <c r="G10524" s="91"/>
    </row>
    <row r="10525">
      <c r="A10525" s="9" t="s">
        <v>33948</v>
      </c>
      <c r="B10525" s="18" t="s">
        <v>33949</v>
      </c>
      <c r="C10525" s="91" t="s">
        <v>33950</v>
      </c>
      <c r="D10525" s="91" t="s">
        <v>33975</v>
      </c>
      <c r="E10525" s="91"/>
      <c r="F10525" s="91" t="s">
        <v>33976</v>
      </c>
      <c r="G10525" s="91"/>
    </row>
    <row r="10526">
      <c r="A10526" s="9" t="s">
        <v>33948</v>
      </c>
      <c r="B10526" s="18" t="s">
        <v>33949</v>
      </c>
      <c r="C10526" s="91" t="s">
        <v>33950</v>
      </c>
      <c r="D10526" s="91" t="s">
        <v>33977</v>
      </c>
      <c r="E10526" s="91"/>
      <c r="F10526" s="91" t="s">
        <v>33970</v>
      </c>
      <c r="G10526" s="91"/>
    </row>
    <row r="10527">
      <c r="A10527" s="9" t="s">
        <v>33948</v>
      </c>
      <c r="B10527" s="18" t="s">
        <v>33949</v>
      </c>
      <c r="C10527" s="91"/>
      <c r="D10527" s="91"/>
      <c r="E10527" s="91" t="s">
        <v>33978</v>
      </c>
      <c r="F10527" s="91" t="s">
        <v>4620</v>
      </c>
      <c r="G10527" s="91"/>
    </row>
    <row r="10528">
      <c r="A10528" s="9" t="s">
        <v>33948</v>
      </c>
      <c r="B10528" s="18" t="s">
        <v>33949</v>
      </c>
      <c r="C10528" s="91"/>
      <c r="D10528" s="91"/>
      <c r="E10528" s="91" t="s">
        <v>7042</v>
      </c>
      <c r="F10528" s="91" t="s">
        <v>33979</v>
      </c>
      <c r="G10528" s="91"/>
    </row>
    <row r="10529">
      <c r="A10529" s="9" t="s">
        <v>33948</v>
      </c>
      <c r="B10529" s="18" t="s">
        <v>33949</v>
      </c>
      <c r="C10529" s="91"/>
      <c r="D10529" s="91"/>
      <c r="E10529" s="91" t="s">
        <v>721</v>
      </c>
      <c r="F10529" s="91" t="s">
        <v>33980</v>
      </c>
      <c r="G10529" s="91"/>
    </row>
    <row r="10530">
      <c r="A10530" s="9" t="s">
        <v>326</v>
      </c>
      <c r="B10530" s="18" t="s">
        <v>1215</v>
      </c>
      <c r="C10530" s="9" t="s">
        <v>2500</v>
      </c>
      <c r="D10530" s="89" t="s">
        <v>33981</v>
      </c>
      <c r="E10530" s="91"/>
      <c r="F10530" s="91" t="s">
        <v>33982</v>
      </c>
      <c r="G10530" s="91"/>
    </row>
    <row r="10531">
      <c r="A10531" s="9" t="s">
        <v>326</v>
      </c>
      <c r="B10531" s="18" t="s">
        <v>1215</v>
      </c>
      <c r="C10531" s="9" t="s">
        <v>4050</v>
      </c>
      <c r="D10531" s="89" t="s">
        <v>33983</v>
      </c>
      <c r="E10531" s="91"/>
      <c r="F10531" s="91" t="s">
        <v>33984</v>
      </c>
      <c r="G10531" s="91"/>
    </row>
    <row r="10532">
      <c r="A10532" s="9" t="s">
        <v>326</v>
      </c>
      <c r="B10532" s="18" t="s">
        <v>1215</v>
      </c>
      <c r="C10532" s="9" t="s">
        <v>33985</v>
      </c>
      <c r="D10532" s="89" t="s">
        <v>33986</v>
      </c>
      <c r="E10532" s="91"/>
      <c r="F10532" s="91" t="s">
        <v>33987</v>
      </c>
      <c r="G10532" s="91"/>
    </row>
    <row r="10533">
      <c r="A10533" s="9" t="s">
        <v>326</v>
      </c>
      <c r="B10533" s="18" t="s">
        <v>1215</v>
      </c>
      <c r="C10533" s="9" t="s">
        <v>2505</v>
      </c>
      <c r="D10533" s="89" t="s">
        <v>3554</v>
      </c>
      <c r="E10533" s="91"/>
      <c r="F10533" s="91" t="s">
        <v>33970</v>
      </c>
      <c r="G10533" s="91"/>
    </row>
    <row r="10534">
      <c r="A10534" s="9" t="s">
        <v>326</v>
      </c>
      <c r="B10534" s="18" t="s">
        <v>1215</v>
      </c>
      <c r="C10534" s="9" t="s">
        <v>2508</v>
      </c>
      <c r="D10534" s="89" t="s">
        <v>2509</v>
      </c>
      <c r="E10534" s="91"/>
      <c r="F10534" s="91" t="s">
        <v>33988</v>
      </c>
      <c r="G10534" s="91"/>
    </row>
    <row r="10535">
      <c r="A10535" s="9" t="s">
        <v>306</v>
      </c>
      <c r="B10535" s="18" t="s">
        <v>33953</v>
      </c>
      <c r="C10535" s="91" t="s">
        <v>676</v>
      </c>
      <c r="D10535" s="91" t="s">
        <v>282</v>
      </c>
      <c r="E10535" s="91"/>
      <c r="F10535" s="91" t="s">
        <v>33989</v>
      </c>
      <c r="G10535" s="91"/>
    </row>
    <row r="10536">
      <c r="A10536" s="9" t="s">
        <v>4540</v>
      </c>
      <c r="B10536" s="18" t="s">
        <v>33990</v>
      </c>
      <c r="C10536" s="91" t="s">
        <v>3</v>
      </c>
      <c r="D10536" s="91" t="s">
        <v>33991</v>
      </c>
      <c r="E10536" s="91"/>
      <c r="F10536" s="91" t="s">
        <v>33992</v>
      </c>
      <c r="G10536" s="91"/>
    </row>
    <row r="10537">
      <c r="A10537" s="9" t="s">
        <v>4540</v>
      </c>
      <c r="B10537" s="18" t="s">
        <v>33990</v>
      </c>
      <c r="C10537" s="91" t="s">
        <v>3</v>
      </c>
      <c r="D10537" s="91" t="s">
        <v>33993</v>
      </c>
      <c r="E10537" s="91"/>
      <c r="F10537" s="91" t="s">
        <v>33994</v>
      </c>
      <c r="G10537" s="91"/>
    </row>
    <row r="10538">
      <c r="A10538" s="9" t="s">
        <v>687</v>
      </c>
      <c r="B10538" s="18" t="s">
        <v>27106</v>
      </c>
      <c r="C10538" s="91"/>
      <c r="D10538" s="293" t="s">
        <v>33995</v>
      </c>
      <c r="E10538" s="91" t="s">
        <v>6227</v>
      </c>
      <c r="F10538" s="293" t="s">
        <v>33970</v>
      </c>
      <c r="G10538" s="91"/>
    </row>
    <row r="10539">
      <c r="A10539" s="9" t="s">
        <v>687</v>
      </c>
      <c r="B10539" s="18" t="s">
        <v>27106</v>
      </c>
      <c r="C10539" s="91"/>
      <c r="D10539" s="293" t="s">
        <v>33996</v>
      </c>
      <c r="E10539" s="91" t="s">
        <v>6227</v>
      </c>
      <c r="F10539" s="293" t="s">
        <v>5452</v>
      </c>
      <c r="G10539" s="91"/>
    </row>
    <row r="10540">
      <c r="A10540" s="9" t="s">
        <v>687</v>
      </c>
      <c r="B10540" s="18" t="s">
        <v>688</v>
      </c>
      <c r="C10540" s="91" t="s">
        <v>689</v>
      </c>
      <c r="D10540" s="91" t="s">
        <v>962</v>
      </c>
      <c r="E10540" s="91" t="s">
        <v>6227</v>
      </c>
      <c r="F10540" s="293" t="s">
        <v>33997</v>
      </c>
      <c r="G10540" s="91"/>
    </row>
    <row r="10541">
      <c r="A10541" s="9" t="s">
        <v>687</v>
      </c>
      <c r="B10541" s="18" t="s">
        <v>688</v>
      </c>
      <c r="C10541" s="91" t="s">
        <v>2643</v>
      </c>
      <c r="D10541" s="91" t="s">
        <v>12540</v>
      </c>
      <c r="E10541" s="91" t="s">
        <v>6227</v>
      </c>
      <c r="F10541" s="293" t="s">
        <v>33998</v>
      </c>
      <c r="G10541" s="91"/>
    </row>
    <row r="10542">
      <c r="A10542" s="9" t="s">
        <v>687</v>
      </c>
      <c r="B10542" s="18" t="s">
        <v>688</v>
      </c>
      <c r="C10542" s="91" t="s">
        <v>2643</v>
      </c>
      <c r="D10542" s="91" t="s">
        <v>9987</v>
      </c>
      <c r="E10542" s="91" t="s">
        <v>6227</v>
      </c>
      <c r="F10542" s="293" t="s">
        <v>33999</v>
      </c>
      <c r="G10542" s="91"/>
    </row>
    <row r="10543">
      <c r="A10543" s="9" t="s">
        <v>687</v>
      </c>
      <c r="B10543" s="18" t="s">
        <v>688</v>
      </c>
      <c r="C10543" s="91" t="s">
        <v>2643</v>
      </c>
      <c r="D10543" s="91" t="s">
        <v>34000</v>
      </c>
      <c r="E10543" s="91" t="s">
        <v>6227</v>
      </c>
      <c r="F10543" s="293" t="s">
        <v>5452</v>
      </c>
      <c r="G10543" s="91"/>
    </row>
    <row r="10544">
      <c r="A10544" s="9" t="s">
        <v>687</v>
      </c>
      <c r="B10544" s="18" t="s">
        <v>688</v>
      </c>
      <c r="C10544" s="91" t="s">
        <v>9989</v>
      </c>
      <c r="D10544" s="91" t="s">
        <v>34001</v>
      </c>
      <c r="E10544" s="91" t="s">
        <v>6227</v>
      </c>
      <c r="F10544" s="293" t="s">
        <v>34002</v>
      </c>
      <c r="G10544" s="91"/>
    </row>
    <row r="10545">
      <c r="A10545" s="9" t="s">
        <v>687</v>
      </c>
      <c r="B10545" s="18" t="s">
        <v>688</v>
      </c>
      <c r="C10545" s="91" t="s">
        <v>10643</v>
      </c>
      <c r="D10545" s="91" t="s">
        <v>34003</v>
      </c>
      <c r="E10545" s="91"/>
      <c r="F10545" s="293" t="s">
        <v>33984</v>
      </c>
      <c r="G10545" s="91"/>
    </row>
    <row r="10546">
      <c r="A10546" s="9" t="s">
        <v>687</v>
      </c>
      <c r="B10546" s="18" t="s">
        <v>1306</v>
      </c>
      <c r="C10546" s="91"/>
      <c r="D10546" s="91"/>
      <c r="E10546" s="91"/>
      <c r="F10546" s="91"/>
      <c r="G10546" s="91"/>
    </row>
    <row r="10547">
      <c r="A10547" s="9" t="s">
        <v>687</v>
      </c>
      <c r="B10547" s="18" t="s">
        <v>693</v>
      </c>
      <c r="C10547" s="9" t="s">
        <v>952</v>
      </c>
      <c r="D10547" s="91" t="s">
        <v>20320</v>
      </c>
      <c r="E10547" s="91"/>
      <c r="F10547" s="293" t="s">
        <v>34004</v>
      </c>
      <c r="G10547" s="91"/>
    </row>
    <row r="10548">
      <c r="A10548" s="9" t="s">
        <v>687</v>
      </c>
      <c r="B10548" s="18" t="s">
        <v>693</v>
      </c>
      <c r="C10548" s="9" t="s">
        <v>952</v>
      </c>
      <c r="D10548" s="91" t="s">
        <v>34005</v>
      </c>
      <c r="E10548" s="91" t="s">
        <v>6227</v>
      </c>
      <c r="F10548" s="293" t="s">
        <v>34006</v>
      </c>
      <c r="G10548" s="91"/>
    </row>
    <row r="10549">
      <c r="A10549" s="9" t="s">
        <v>687</v>
      </c>
      <c r="B10549" s="18" t="s">
        <v>693</v>
      </c>
      <c r="C10549" s="91" t="s">
        <v>1617</v>
      </c>
      <c r="D10549" s="91" t="s">
        <v>1618</v>
      </c>
      <c r="E10549" s="91" t="s">
        <v>6227</v>
      </c>
      <c r="F10549" s="293" t="s">
        <v>34007</v>
      </c>
      <c r="G10549" s="91"/>
    </row>
    <row r="10550">
      <c r="A10550" s="9" t="s">
        <v>687</v>
      </c>
      <c r="B10550" s="18" t="s">
        <v>693</v>
      </c>
      <c r="C10550" s="91" t="s">
        <v>1623</v>
      </c>
      <c r="D10550" s="91" t="s">
        <v>1624</v>
      </c>
      <c r="E10550" s="91" t="s">
        <v>6227</v>
      </c>
      <c r="F10550" s="293" t="s">
        <v>34008</v>
      </c>
      <c r="G10550" s="91"/>
    </row>
    <row r="10551">
      <c r="A10551" s="9" t="s">
        <v>21108</v>
      </c>
      <c r="B10551" s="18" t="s">
        <v>21109</v>
      </c>
      <c r="C10551" s="91" t="s">
        <v>21140</v>
      </c>
      <c r="D10551" s="91" t="s">
        <v>34009</v>
      </c>
      <c r="E10551" s="91"/>
      <c r="F10551" s="91" t="s">
        <v>34010</v>
      </c>
      <c r="G10551" s="91"/>
    </row>
    <row r="10552">
      <c r="A10552" s="9" t="s">
        <v>21108</v>
      </c>
      <c r="B10552" s="18" t="s">
        <v>21109</v>
      </c>
      <c r="C10552" s="91" t="s">
        <v>33958</v>
      </c>
      <c r="D10552" s="91" t="s">
        <v>33959</v>
      </c>
      <c r="E10552" s="91" t="s">
        <v>6227</v>
      </c>
      <c r="F10552" s="293" t="s">
        <v>34011</v>
      </c>
      <c r="G10552" s="91"/>
    </row>
    <row r="10553">
      <c r="A10553" s="9" t="s">
        <v>21108</v>
      </c>
      <c r="B10553" s="18" t="s">
        <v>21109</v>
      </c>
      <c r="C10553" s="91" t="s">
        <v>33958</v>
      </c>
      <c r="D10553" s="91" t="s">
        <v>33961</v>
      </c>
      <c r="E10553" s="91" t="s">
        <v>6227</v>
      </c>
      <c r="F10553" s="293" t="s">
        <v>34012</v>
      </c>
      <c r="G10553" s="91"/>
    </row>
    <row r="10554">
      <c r="A10554" s="9" t="s">
        <v>21108</v>
      </c>
      <c r="B10554" s="18" t="s">
        <v>21109</v>
      </c>
      <c r="C10554" s="91" t="s">
        <v>33958</v>
      </c>
      <c r="D10554" s="91" t="s">
        <v>34013</v>
      </c>
      <c r="E10554" s="91" t="s">
        <v>6227</v>
      </c>
      <c r="F10554" s="293" t="s">
        <v>4620</v>
      </c>
      <c r="G10554" s="91"/>
    </row>
    <row r="10555">
      <c r="A10555" s="9" t="s">
        <v>21108</v>
      </c>
      <c r="B10555" s="18" t="s">
        <v>21109</v>
      </c>
      <c r="C10555" s="91" t="s">
        <v>33958</v>
      </c>
      <c r="D10555" s="91" t="s">
        <v>33963</v>
      </c>
      <c r="E10555" s="91" t="s">
        <v>6227</v>
      </c>
      <c r="F10555" s="293" t="s">
        <v>34014</v>
      </c>
      <c r="G10555" s="91"/>
    </row>
    <row r="10556">
      <c r="A10556" s="9" t="s">
        <v>21108</v>
      </c>
      <c r="B10556" s="18" t="s">
        <v>21109</v>
      </c>
      <c r="C10556" s="91" t="s">
        <v>33958</v>
      </c>
      <c r="D10556" s="91" t="s">
        <v>34015</v>
      </c>
      <c r="E10556" s="91" t="s">
        <v>6227</v>
      </c>
      <c r="F10556" s="91" t="s">
        <v>34016</v>
      </c>
      <c r="G10556" s="91"/>
    </row>
    <row r="10557">
      <c r="A10557" s="9" t="s">
        <v>21108</v>
      </c>
      <c r="B10557" s="18" t="s">
        <v>21109</v>
      </c>
      <c r="C10557" s="91" t="s">
        <v>33958</v>
      </c>
      <c r="D10557" s="91" t="s">
        <v>34017</v>
      </c>
      <c r="E10557" s="91" t="s">
        <v>6227</v>
      </c>
      <c r="F10557" s="293" t="s">
        <v>34014</v>
      </c>
      <c r="G10557" s="91"/>
    </row>
    <row r="10558">
      <c r="A10558" s="9" t="s">
        <v>21108</v>
      </c>
      <c r="B10558" s="18" t="s">
        <v>21109</v>
      </c>
      <c r="C10558" s="91" t="s">
        <v>33958</v>
      </c>
      <c r="D10558" s="91" t="s">
        <v>34018</v>
      </c>
      <c r="E10558" s="91" t="s">
        <v>6227</v>
      </c>
      <c r="F10558" s="293" t="s">
        <v>33980</v>
      </c>
      <c r="G10558" s="91"/>
    </row>
    <row r="10559">
      <c r="A10559" s="9" t="s">
        <v>24051</v>
      </c>
      <c r="B10559" s="18" t="s">
        <v>368</v>
      </c>
      <c r="C10559" s="91"/>
      <c r="D10559" s="91"/>
      <c r="E10559" s="91"/>
      <c r="F10559" s="91"/>
      <c r="G10559" s="91"/>
    </row>
    <row r="10560">
      <c r="A10560" s="9" t="s">
        <v>2927</v>
      </c>
      <c r="B10560" s="18" t="s">
        <v>34019</v>
      </c>
      <c r="C10560" s="91"/>
      <c r="D10560" s="91"/>
      <c r="E10560" s="91"/>
      <c r="F10560" s="91" t="s">
        <v>4620</v>
      </c>
      <c r="G10560" s="91"/>
    </row>
    <row r="10561">
      <c r="A10561" s="9" t="s">
        <v>566</v>
      </c>
      <c r="B10561" s="18" t="s">
        <v>33964</v>
      </c>
      <c r="C10561" s="91" t="s">
        <v>5523</v>
      </c>
      <c r="D10561" s="91" t="s">
        <v>34020</v>
      </c>
      <c r="E10561" s="91"/>
      <c r="F10561" s="91" t="s">
        <v>34021</v>
      </c>
      <c r="G10561" s="91"/>
    </row>
    <row r="10562">
      <c r="A10562" s="9" t="s">
        <v>566</v>
      </c>
      <c r="B10562" s="18" t="s">
        <v>33964</v>
      </c>
      <c r="C10562" s="91" t="s">
        <v>5523</v>
      </c>
      <c r="D10562" s="91" t="s">
        <v>34022</v>
      </c>
      <c r="E10562" s="91"/>
      <c r="F10562" s="91" t="s">
        <v>34002</v>
      </c>
      <c r="G10562" s="91"/>
    </row>
    <row r="10563">
      <c r="A10563" s="9" t="s">
        <v>566</v>
      </c>
      <c r="B10563" s="18" t="s">
        <v>33964</v>
      </c>
      <c r="C10563" s="91" t="s">
        <v>5534</v>
      </c>
      <c r="D10563" s="91" t="s">
        <v>34023</v>
      </c>
      <c r="E10563" s="91"/>
      <c r="F10563" s="91" t="s">
        <v>34024</v>
      </c>
      <c r="G10563" s="91"/>
    </row>
    <row r="10564">
      <c r="A10564" s="9" t="s">
        <v>566</v>
      </c>
      <c r="B10564" s="18" t="s">
        <v>33964</v>
      </c>
      <c r="C10564" s="91" t="s">
        <v>27715</v>
      </c>
      <c r="D10564" s="91" t="s">
        <v>34025</v>
      </c>
      <c r="E10564" s="91"/>
      <c r="F10564" s="91" t="s">
        <v>34026</v>
      </c>
      <c r="G10564" s="91"/>
    </row>
    <row r="10565">
      <c r="A10565" s="9" t="s">
        <v>566</v>
      </c>
      <c r="B10565" s="18" t="s">
        <v>33964</v>
      </c>
      <c r="C10565" s="91"/>
      <c r="D10565" s="91"/>
      <c r="E10565" s="91" t="s">
        <v>34027</v>
      </c>
      <c r="F10565" s="91" t="s">
        <v>34028</v>
      </c>
      <c r="G10565" s="91"/>
    </row>
    <row r="10566">
      <c r="A10566" s="1" t="s">
        <v>34029</v>
      </c>
    </row>
    <row r="10567">
      <c r="A10567" s="9" t="s">
        <v>24868</v>
      </c>
      <c r="B10567" s="18" t="s">
        <v>34030</v>
      </c>
      <c r="C10567" s="91"/>
      <c r="D10567" s="91"/>
      <c r="E10567" s="91"/>
      <c r="F10567" s="91" t="s">
        <v>34031</v>
      </c>
      <c r="G10567" s="91"/>
    </row>
    <row r="10568">
      <c r="A10568" s="9" t="s">
        <v>33948</v>
      </c>
      <c r="B10568" s="18" t="s">
        <v>33949</v>
      </c>
      <c r="C10568" s="91"/>
      <c r="D10568" s="91"/>
      <c r="E10568" s="91" t="s">
        <v>5180</v>
      </c>
      <c r="F10568" s="91" t="s">
        <v>34032</v>
      </c>
      <c r="G10568" s="91"/>
    </row>
    <row r="10569">
      <c r="A10569" s="9" t="s">
        <v>33948</v>
      </c>
      <c r="B10569" s="18" t="s">
        <v>33949</v>
      </c>
      <c r="C10569" s="91"/>
      <c r="D10569" s="91"/>
      <c r="E10569" s="91" t="s">
        <v>3697</v>
      </c>
      <c r="F10569" s="91" t="s">
        <v>34033</v>
      </c>
      <c r="G10569" s="91"/>
    </row>
    <row r="10570">
      <c r="A10570" s="9" t="s">
        <v>326</v>
      </c>
      <c r="B10570" s="18" t="s">
        <v>864</v>
      </c>
      <c r="C10570" s="91"/>
      <c r="D10570" s="91"/>
      <c r="E10570" s="91"/>
      <c r="F10570" s="91" t="s">
        <v>34034</v>
      </c>
      <c r="G10570" s="91"/>
    </row>
    <row r="10571">
      <c r="A10571" s="9" t="s">
        <v>326</v>
      </c>
      <c r="B10571" s="18" t="s">
        <v>658</v>
      </c>
      <c r="C10571" s="91" t="s">
        <v>1235</v>
      </c>
      <c r="D10571" s="91" t="s">
        <v>1236</v>
      </c>
      <c r="E10571" s="91"/>
      <c r="F10571" s="91" t="s">
        <v>34035</v>
      </c>
      <c r="G10571" s="91"/>
    </row>
    <row r="10572">
      <c r="A10572" s="9" t="s">
        <v>326</v>
      </c>
      <c r="B10572" s="18" t="s">
        <v>658</v>
      </c>
      <c r="C10572" s="9" t="s">
        <v>1249</v>
      </c>
      <c r="D10572" s="89" t="s">
        <v>1522</v>
      </c>
      <c r="E10572" s="91"/>
      <c r="F10572" s="91" t="s">
        <v>34036</v>
      </c>
      <c r="G10572" s="91"/>
    </row>
    <row r="10573">
      <c r="A10573" s="9" t="s">
        <v>326</v>
      </c>
      <c r="B10573" s="18" t="s">
        <v>658</v>
      </c>
      <c r="C10573" s="9"/>
      <c r="D10573" s="89"/>
      <c r="E10573" s="91" t="s">
        <v>34037</v>
      </c>
      <c r="F10573" s="91" t="s">
        <v>34035</v>
      </c>
      <c r="G10573" s="91"/>
    </row>
    <row r="10574">
      <c r="A10574" s="9" t="s">
        <v>306</v>
      </c>
      <c r="B10574" s="18" t="s">
        <v>33953</v>
      </c>
      <c r="C10574" s="91" t="s">
        <v>6548</v>
      </c>
      <c r="D10574" s="91" t="s">
        <v>33954</v>
      </c>
      <c r="E10574" s="91"/>
      <c r="F10574" s="91" t="s">
        <v>34038</v>
      </c>
      <c r="G10574" s="91"/>
    </row>
    <row r="10575">
      <c r="A10575" s="9" t="s">
        <v>687</v>
      </c>
      <c r="B10575" s="18" t="s">
        <v>688</v>
      </c>
      <c r="C10575" s="91"/>
      <c r="D10575" s="91"/>
      <c r="E10575" s="91"/>
      <c r="F10575" s="91"/>
      <c r="G10575" s="91"/>
    </row>
    <row r="10576">
      <c r="A10576" s="9" t="s">
        <v>687</v>
      </c>
      <c r="B10576" s="18" t="s">
        <v>1306</v>
      </c>
      <c r="C10576" s="91"/>
      <c r="D10576" s="91"/>
      <c r="E10576" s="91"/>
      <c r="F10576" s="91"/>
      <c r="G10576" s="91"/>
    </row>
    <row r="10577">
      <c r="A10577" s="9" t="s">
        <v>687</v>
      </c>
      <c r="B10577" s="18" t="s">
        <v>1638</v>
      </c>
      <c r="C10577" s="91"/>
      <c r="D10577" s="91"/>
      <c r="E10577" s="91"/>
      <c r="F10577" s="91"/>
      <c r="G10577" s="91"/>
    </row>
    <row r="10578">
      <c r="A10578" s="1" t="s">
        <v>34039</v>
      </c>
    </row>
    <row r="10579">
      <c r="A10579" s="9" t="s">
        <v>326</v>
      </c>
      <c r="B10579" s="18" t="s">
        <v>658</v>
      </c>
      <c r="C10579" s="91" t="s">
        <v>1235</v>
      </c>
      <c r="D10579" s="91" t="s">
        <v>1236</v>
      </c>
      <c r="E10579" s="91"/>
      <c r="F10579" s="91" t="s">
        <v>34040</v>
      </c>
      <c r="G10579" s="91"/>
    </row>
    <row r="10580">
      <c r="A10580" s="9" t="s">
        <v>2927</v>
      </c>
      <c r="B10580" s="18" t="s">
        <v>25665</v>
      </c>
      <c r="C10580" s="91"/>
      <c r="D10580" s="91"/>
      <c r="E10580" s="91"/>
      <c r="F10580" s="91" t="s">
        <v>34040</v>
      </c>
      <c r="G10580" s="91"/>
    </row>
    <row r="10581">
      <c r="A10581" s="1" t="s">
        <v>34041</v>
      </c>
    </row>
    <row r="10582">
      <c r="A10582" s="9" t="s">
        <v>326</v>
      </c>
      <c r="B10582" s="18" t="s">
        <v>658</v>
      </c>
      <c r="C10582" s="91"/>
      <c r="D10582" s="91"/>
      <c r="E10582" s="91" t="s">
        <v>34042</v>
      </c>
      <c r="F10582" s="91" t="s">
        <v>34043</v>
      </c>
      <c r="G10582" s="91"/>
    </row>
    <row r="10583">
      <c r="A10583" s="9" t="s">
        <v>34044</v>
      </c>
      <c r="B10583" s="18" t="s">
        <v>34045</v>
      </c>
      <c r="C10583" s="91"/>
      <c r="D10583" s="91" t="s">
        <v>34046</v>
      </c>
      <c r="E10583" s="91"/>
      <c r="F10583" s="91" t="s">
        <v>34047</v>
      </c>
      <c r="G10583" s="91"/>
    </row>
    <row r="10584">
      <c r="A10584" s="9" t="s">
        <v>34044</v>
      </c>
      <c r="B10584" s="18" t="s">
        <v>34045</v>
      </c>
      <c r="C10584" s="91"/>
      <c r="D10584" s="91" t="s">
        <v>34048</v>
      </c>
      <c r="E10584" s="91"/>
      <c r="F10584" s="91" t="s">
        <v>34047</v>
      </c>
      <c r="G10584" s="91"/>
    </row>
    <row r="10585">
      <c r="A10585" s="9" t="s">
        <v>3514</v>
      </c>
      <c r="B10585" s="18" t="s">
        <v>34049</v>
      </c>
      <c r="C10585" s="91"/>
      <c r="D10585" s="91"/>
      <c r="E10585" s="91"/>
      <c r="F10585" s="91"/>
      <c r="G10585" s="91"/>
    </row>
    <row r="10586">
      <c r="A10586" s="9" t="s">
        <v>2347</v>
      </c>
      <c r="B10586" s="18" t="s">
        <v>34050</v>
      </c>
      <c r="C10586" s="91"/>
      <c r="D10586" s="91"/>
      <c r="E10586" s="91"/>
      <c r="F10586" s="91" t="s">
        <v>34051</v>
      </c>
      <c r="G10586" s="91"/>
    </row>
    <row r="10587">
      <c r="A10587" s="9" t="s">
        <v>34052</v>
      </c>
      <c r="B10587" s="18" t="s">
        <v>34053</v>
      </c>
      <c r="C10587" s="91"/>
      <c r="D10587" s="91"/>
      <c r="E10587" s="91"/>
      <c r="F10587" s="91"/>
      <c r="G10587" s="91"/>
    </row>
    <row r="10588">
      <c r="A10588" s="9" t="s">
        <v>230</v>
      </c>
      <c r="B10588" s="18" t="s">
        <v>2597</v>
      </c>
      <c r="C10588" s="91"/>
      <c r="D10588" s="91"/>
      <c r="E10588" s="91"/>
      <c r="F10588" s="91"/>
      <c r="G10588" s="91"/>
    </row>
    <row r="10589">
      <c r="A10589" s="9" t="s">
        <v>6787</v>
      </c>
      <c r="B10589" s="18" t="s">
        <v>368</v>
      </c>
      <c r="C10589" s="91"/>
      <c r="D10589" s="91"/>
      <c r="E10589" s="91"/>
      <c r="F10589" s="91"/>
      <c r="G10589" s="91"/>
    </row>
    <row r="10590">
      <c r="A10590" s="9" t="s">
        <v>34054</v>
      </c>
      <c r="B10590" s="18" t="s">
        <v>34055</v>
      </c>
      <c r="C10590" s="91" t="s">
        <v>34056</v>
      </c>
      <c r="D10590" s="91" t="s">
        <v>34057</v>
      </c>
      <c r="E10590" s="91"/>
      <c r="F10590" s="91" t="s">
        <v>34058</v>
      </c>
      <c r="G10590" s="91"/>
    </row>
    <row r="10591">
      <c r="A10591" s="9" t="s">
        <v>34054</v>
      </c>
      <c r="B10591" s="18" t="s">
        <v>34055</v>
      </c>
      <c r="C10591" s="91" t="s">
        <v>34059</v>
      </c>
      <c r="D10591" s="91" t="s">
        <v>34060</v>
      </c>
      <c r="E10591" s="91"/>
      <c r="F10591" s="91" t="s">
        <v>34058</v>
      </c>
      <c r="G10591" s="91"/>
    </row>
    <row r="10592">
      <c r="A10592" s="9" t="s">
        <v>34054</v>
      </c>
      <c r="B10592" s="18" t="s">
        <v>34055</v>
      </c>
      <c r="C10592" s="91" t="s">
        <v>34059</v>
      </c>
      <c r="D10592" s="91" t="s">
        <v>34061</v>
      </c>
      <c r="E10592" s="91"/>
      <c r="F10592" s="91" t="s">
        <v>34043</v>
      </c>
      <c r="G10592" s="91"/>
    </row>
    <row r="10593">
      <c r="A10593" s="9" t="s">
        <v>34054</v>
      </c>
      <c r="B10593" s="18" t="s">
        <v>34055</v>
      </c>
      <c r="C10593" s="91" t="s">
        <v>34059</v>
      </c>
      <c r="D10593" s="91" t="s">
        <v>34062</v>
      </c>
      <c r="E10593" s="91"/>
      <c r="F10593" s="91" t="s">
        <v>34047</v>
      </c>
      <c r="G10593" s="91"/>
    </row>
    <row r="10594">
      <c r="A10594" s="9" t="s">
        <v>687</v>
      </c>
      <c r="B10594" s="18" t="s">
        <v>688</v>
      </c>
      <c r="C10594" s="91"/>
      <c r="D10594" s="91"/>
      <c r="E10594" s="91"/>
      <c r="F10594" s="91"/>
      <c r="G10594" s="91"/>
    </row>
    <row r="10595">
      <c r="A10595" s="9" t="s">
        <v>687</v>
      </c>
      <c r="B10595" s="18" t="s">
        <v>1306</v>
      </c>
      <c r="C10595" s="91"/>
      <c r="D10595" s="91"/>
      <c r="E10595" s="91"/>
      <c r="F10595" s="91"/>
      <c r="G10595" s="91"/>
    </row>
    <row r="10596">
      <c r="A10596" s="9" t="s">
        <v>687</v>
      </c>
      <c r="B10596" s="18" t="s">
        <v>1638</v>
      </c>
      <c r="C10596" s="91"/>
      <c r="D10596" s="91"/>
      <c r="E10596" s="91" t="s">
        <v>34063</v>
      </c>
      <c r="F10596" s="91"/>
      <c r="G10596" s="91"/>
    </row>
    <row r="10597">
      <c r="A10597" s="9" t="s">
        <v>13268</v>
      </c>
      <c r="B10597" s="18" t="s">
        <v>13269</v>
      </c>
      <c r="C10597" s="91"/>
      <c r="D10597" s="91"/>
      <c r="E10597" s="91"/>
      <c r="F10597" s="91"/>
      <c r="G10597" s="91"/>
    </row>
    <row r="10598">
      <c r="A10598" s="9" t="s">
        <v>2078</v>
      </c>
      <c r="B10598" s="18" t="s">
        <v>34064</v>
      </c>
      <c r="C10598" s="91"/>
      <c r="D10598" s="91"/>
      <c r="E10598" s="91"/>
      <c r="F10598" s="91" t="s">
        <v>34043</v>
      </c>
      <c r="G10598" s="91"/>
    </row>
    <row r="10599">
      <c r="A10599" s="9" t="s">
        <v>21108</v>
      </c>
      <c r="B10599" s="18" t="s">
        <v>21109</v>
      </c>
      <c r="C10599" s="91"/>
      <c r="D10599" s="91"/>
      <c r="E10599" s="91"/>
      <c r="F10599" s="91"/>
      <c r="G10599" s="91"/>
    </row>
    <row r="10600">
      <c r="A10600" s="9" t="s">
        <v>1016</v>
      </c>
      <c r="B10600" s="18" t="s">
        <v>1782</v>
      </c>
      <c r="C10600" s="9" t="s">
        <v>1803</v>
      </c>
      <c r="D10600" s="91" t="s">
        <v>1836</v>
      </c>
      <c r="E10600" s="91"/>
      <c r="F10600" s="91" t="s">
        <v>34065</v>
      </c>
      <c r="G10600" s="91"/>
    </row>
    <row r="10601">
      <c r="A10601" s="1" t="s">
        <v>34066</v>
      </c>
    </row>
    <row r="10602">
      <c r="A10602" s="9" t="s">
        <v>326</v>
      </c>
      <c r="B10602" s="18" t="s">
        <v>658</v>
      </c>
      <c r="C10602" s="91"/>
      <c r="D10602" s="91"/>
      <c r="E10602" s="91" t="s">
        <v>718</v>
      </c>
      <c r="F10602" s="91" t="s">
        <v>34067</v>
      </c>
      <c r="G10602" s="91"/>
    </row>
    <row r="10603">
      <c r="A10603" s="9" t="s">
        <v>671</v>
      </c>
      <c r="B10603" s="18" t="s">
        <v>672</v>
      </c>
      <c r="C10603" s="14" t="s">
        <v>915</v>
      </c>
      <c r="D10603" s="14" t="s">
        <v>15025</v>
      </c>
      <c r="F10603" s="91" t="s">
        <v>34068</v>
      </c>
      <c r="G10603" s="91"/>
    </row>
    <row r="10604">
      <c r="A10604" s="9" t="s">
        <v>671</v>
      </c>
      <c r="B10604" s="18" t="s">
        <v>672</v>
      </c>
      <c r="C10604" s="14" t="s">
        <v>922</v>
      </c>
      <c r="D10604" s="14" t="s">
        <v>720</v>
      </c>
      <c r="F10604" s="91" t="s">
        <v>34069</v>
      </c>
      <c r="G10604" s="91"/>
    </row>
    <row r="10605">
      <c r="A10605" s="9" t="s">
        <v>687</v>
      </c>
      <c r="B10605" s="18" t="s">
        <v>688</v>
      </c>
      <c r="C10605" s="91" t="s">
        <v>9989</v>
      </c>
      <c r="D10605" s="91" t="s">
        <v>34070</v>
      </c>
      <c r="F10605" s="91" t="s">
        <v>34067</v>
      </c>
      <c r="G10605" s="91"/>
    </row>
    <row r="10606">
      <c r="A10606" s="9" t="s">
        <v>687</v>
      </c>
      <c r="B10606" s="18" t="s">
        <v>688</v>
      </c>
      <c r="C10606" s="91" t="s">
        <v>9989</v>
      </c>
      <c r="D10606" s="91" t="s">
        <v>34071</v>
      </c>
      <c r="F10606" s="91" t="s">
        <v>34072</v>
      </c>
      <c r="G10606" s="91"/>
    </row>
    <row r="10607">
      <c r="A10607" s="9" t="s">
        <v>687</v>
      </c>
      <c r="B10607" s="18" t="s">
        <v>688</v>
      </c>
      <c r="C10607" s="91" t="s">
        <v>9989</v>
      </c>
      <c r="D10607" s="91" t="s">
        <v>27175</v>
      </c>
      <c r="F10607" s="91" t="s">
        <v>34073</v>
      </c>
      <c r="G10607" s="91"/>
    </row>
    <row r="10608">
      <c r="A10608" s="9" t="s">
        <v>687</v>
      </c>
      <c r="B10608" s="18" t="s">
        <v>1306</v>
      </c>
      <c r="C10608" s="91" t="s">
        <v>1307</v>
      </c>
      <c r="D10608" s="91" t="s">
        <v>26191</v>
      </c>
      <c r="F10608" s="91" t="s">
        <v>34074</v>
      </c>
      <c r="G10608" s="91"/>
    </row>
    <row r="10609">
      <c r="A10609" s="9" t="s">
        <v>687</v>
      </c>
      <c r="B10609" s="18" t="s">
        <v>1306</v>
      </c>
      <c r="C10609" s="91" t="s">
        <v>1307</v>
      </c>
      <c r="D10609" s="91" t="s">
        <v>34075</v>
      </c>
      <c r="F10609" s="91" t="s">
        <v>34076</v>
      </c>
      <c r="G10609" s="91"/>
    </row>
    <row r="10610">
      <c r="A10610" s="9" t="s">
        <v>687</v>
      </c>
      <c r="B10610" s="18" t="s">
        <v>1306</v>
      </c>
      <c r="C10610" s="91" t="s">
        <v>1307</v>
      </c>
      <c r="D10610" s="91" t="s">
        <v>720</v>
      </c>
      <c r="F10610" s="91" t="s">
        <v>34076</v>
      </c>
      <c r="G10610" s="91"/>
    </row>
    <row r="10611">
      <c r="A10611" s="9" t="s">
        <v>687</v>
      </c>
      <c r="B10611" s="18" t="s">
        <v>1638</v>
      </c>
      <c r="C10611" s="91" t="s">
        <v>7446</v>
      </c>
      <c r="D10611" s="91" t="s">
        <v>3652</v>
      </c>
      <c r="F10611" s="91" t="s">
        <v>34072</v>
      </c>
      <c r="G10611" s="91"/>
    </row>
    <row r="10612">
      <c r="A10612" s="9" t="s">
        <v>687</v>
      </c>
      <c r="B10612" s="18" t="s">
        <v>1638</v>
      </c>
      <c r="C10612" s="91" t="s">
        <v>23382</v>
      </c>
      <c r="D10612" s="91" t="s">
        <v>34077</v>
      </c>
      <c r="F10612" s="91" t="s">
        <v>34067</v>
      </c>
      <c r="G10612" s="91"/>
    </row>
    <row r="10613">
      <c r="A10613" s="9" t="s">
        <v>687</v>
      </c>
      <c r="B10613" s="18" t="s">
        <v>1638</v>
      </c>
      <c r="C10613" s="91" t="s">
        <v>34078</v>
      </c>
      <c r="D10613" s="91" t="s">
        <v>34079</v>
      </c>
      <c r="E10613" s="91"/>
      <c r="F10613" s="91" t="s">
        <v>34080</v>
      </c>
      <c r="G10613" s="91"/>
    </row>
    <row r="10614">
      <c r="A10614" s="9" t="s">
        <v>2927</v>
      </c>
      <c r="B10614" s="18" t="s">
        <v>34019</v>
      </c>
      <c r="C10614" s="91"/>
      <c r="D10614" s="91"/>
      <c r="E10614" s="91"/>
      <c r="F10614" s="91" t="s">
        <v>34081</v>
      </c>
      <c r="G10614" s="91"/>
    </row>
    <row r="10615">
      <c r="A10615" s="67" t="s">
        <v>366</v>
      </c>
    </row>
    <row r="10616">
      <c r="A10616" s="9" t="s">
        <v>368</v>
      </c>
      <c r="B10616" s="18" t="s">
        <v>368</v>
      </c>
      <c r="C10616" s="91"/>
      <c r="D10616" s="91"/>
      <c r="E10616" s="91" t="s">
        <v>34082</v>
      </c>
      <c r="F10616" s="91" t="s">
        <v>34083</v>
      </c>
      <c r="G10616" s="91"/>
    </row>
    <row r="10617">
      <c r="A10617" s="9" t="s">
        <v>368</v>
      </c>
      <c r="B10617" s="18" t="s">
        <v>368</v>
      </c>
      <c r="C10617" s="91"/>
      <c r="D10617" s="91"/>
      <c r="E10617" s="91" t="s">
        <v>34084</v>
      </c>
      <c r="F10617" s="91" t="s">
        <v>34067</v>
      </c>
      <c r="G10617" s="91"/>
    </row>
    <row r="10618">
      <c r="A10618" s="1" t="s">
        <v>34085</v>
      </c>
    </row>
    <row r="10619">
      <c r="A10619" s="9" t="s">
        <v>34086</v>
      </c>
      <c r="B10619" s="18" t="s">
        <v>34087</v>
      </c>
      <c r="C10619" s="91"/>
      <c r="D10619" s="91"/>
      <c r="E10619" s="91"/>
      <c r="F10619" s="91" t="s">
        <v>34088</v>
      </c>
      <c r="G10619" s="91"/>
    </row>
    <row r="10620">
      <c r="A10620" s="9" t="s">
        <v>23666</v>
      </c>
      <c r="B10620" s="18" t="s">
        <v>408</v>
      </c>
      <c r="C10620" s="91"/>
      <c r="D10620" s="91"/>
      <c r="E10620" s="91"/>
      <c r="F10620" s="91" t="s">
        <v>34089</v>
      </c>
      <c r="G10620" s="91"/>
    </row>
    <row r="10621">
      <c r="A10621" s="9" t="s">
        <v>326</v>
      </c>
      <c r="B10621" s="18" t="s">
        <v>658</v>
      </c>
      <c r="C10621" s="91"/>
      <c r="D10621" s="91"/>
      <c r="E10621" s="91"/>
      <c r="F10621" s="91"/>
      <c r="G10621" s="91"/>
    </row>
    <row r="10622">
      <c r="A10622" s="9" t="s">
        <v>2347</v>
      </c>
      <c r="B10622" s="18" t="s">
        <v>34090</v>
      </c>
      <c r="C10622" s="91"/>
      <c r="D10622" s="91"/>
      <c r="E10622" s="91"/>
      <c r="F10622" s="91" t="s">
        <v>34091</v>
      </c>
      <c r="G10622" s="91"/>
    </row>
    <row r="10623">
      <c r="A10623" s="9" t="s">
        <v>6787</v>
      </c>
      <c r="B10623" s="18" t="s">
        <v>368</v>
      </c>
      <c r="C10623" s="91"/>
      <c r="D10623" s="91"/>
      <c r="E10623" s="91"/>
      <c r="F10623" s="91"/>
      <c r="G10623" s="91"/>
    </row>
    <row r="10624">
      <c r="A10624" s="9" t="s">
        <v>687</v>
      </c>
      <c r="B10624" s="18" t="s">
        <v>688</v>
      </c>
      <c r="C10624" s="91"/>
      <c r="D10624" s="91"/>
      <c r="E10624" s="91"/>
      <c r="F10624" s="91"/>
      <c r="G10624" s="91"/>
    </row>
    <row r="10625">
      <c r="A10625" s="9" t="s">
        <v>687</v>
      </c>
      <c r="B10625" s="18" t="s">
        <v>1306</v>
      </c>
      <c r="C10625" s="91"/>
      <c r="D10625" s="91"/>
      <c r="E10625" s="91"/>
      <c r="F10625" s="91"/>
      <c r="G10625" s="91"/>
    </row>
    <row r="10626">
      <c r="A10626" s="9" t="s">
        <v>687</v>
      </c>
      <c r="B10626" s="18" t="s">
        <v>1638</v>
      </c>
      <c r="C10626" s="91"/>
      <c r="D10626" s="91"/>
      <c r="E10626" s="91" t="s">
        <v>34063</v>
      </c>
      <c r="F10626" s="91"/>
      <c r="G10626" s="91"/>
    </row>
    <row r="10627">
      <c r="A10627" s="9" t="s">
        <v>2078</v>
      </c>
      <c r="B10627" s="18" t="s">
        <v>34064</v>
      </c>
      <c r="C10627" s="91"/>
      <c r="D10627" s="91"/>
      <c r="E10627" s="91"/>
      <c r="F10627" s="91" t="s">
        <v>34092</v>
      </c>
      <c r="G10627" s="91"/>
    </row>
    <row r="10628">
      <c r="A10628" s="1" t="s">
        <v>34093</v>
      </c>
    </row>
    <row r="10629">
      <c r="A10629" s="9" t="s">
        <v>326</v>
      </c>
      <c r="B10629" s="18" t="s">
        <v>658</v>
      </c>
      <c r="C10629" s="9" t="s">
        <v>1246</v>
      </c>
      <c r="D10629" s="89" t="s">
        <v>368</v>
      </c>
      <c r="E10629" s="91"/>
      <c r="F10629" s="91" t="s">
        <v>9241</v>
      </c>
      <c r="G10629" s="91"/>
    </row>
    <row r="10630">
      <c r="A10630" s="9" t="s">
        <v>326</v>
      </c>
      <c r="B10630" s="18" t="s">
        <v>658</v>
      </c>
      <c r="C10630" s="9" t="s">
        <v>1249</v>
      </c>
      <c r="D10630" s="89" t="s">
        <v>1522</v>
      </c>
      <c r="E10630" s="91"/>
      <c r="F10630" s="91" t="s">
        <v>34094</v>
      </c>
      <c r="G10630" s="91"/>
    </row>
    <row r="10631">
      <c r="A10631" s="9" t="s">
        <v>687</v>
      </c>
      <c r="B10631" s="18" t="s">
        <v>688</v>
      </c>
      <c r="C10631" s="91" t="s">
        <v>9989</v>
      </c>
      <c r="D10631" s="91" t="s">
        <v>34070</v>
      </c>
      <c r="F10631" s="91" t="s">
        <v>34095</v>
      </c>
      <c r="G10631" s="91"/>
    </row>
    <row r="10632">
      <c r="A10632" s="9" t="s">
        <v>687</v>
      </c>
      <c r="B10632" s="18" t="s">
        <v>1306</v>
      </c>
      <c r="C10632" s="91" t="s">
        <v>1307</v>
      </c>
      <c r="D10632" s="91" t="s">
        <v>34096</v>
      </c>
      <c r="E10632" s="91"/>
      <c r="F10632" s="91" t="s">
        <v>34097</v>
      </c>
      <c r="G10632" s="91"/>
    </row>
    <row r="10633">
      <c r="A10633" s="9" t="s">
        <v>687</v>
      </c>
      <c r="B10633" s="18" t="s">
        <v>1306</v>
      </c>
      <c r="C10633" s="91" t="s">
        <v>1307</v>
      </c>
      <c r="D10633" s="91" t="s">
        <v>2073</v>
      </c>
      <c r="E10633" s="91"/>
      <c r="F10633" s="91" t="s">
        <v>34095</v>
      </c>
      <c r="G10633" s="91"/>
    </row>
    <row r="10634">
      <c r="A10634" s="9" t="s">
        <v>1016</v>
      </c>
      <c r="B10634" s="18" t="s">
        <v>1782</v>
      </c>
      <c r="C10634" s="9" t="s">
        <v>1803</v>
      </c>
      <c r="D10634" s="91" t="s">
        <v>2392</v>
      </c>
      <c r="E10634" s="91"/>
      <c r="F10634" s="91" t="s">
        <v>34094</v>
      </c>
      <c r="G10634" s="91"/>
    </row>
    <row r="10635">
      <c r="A10635" s="67" t="s">
        <v>366</v>
      </c>
    </row>
    <row r="10636">
      <c r="A10636" s="9" t="s">
        <v>34086</v>
      </c>
      <c r="B10636" s="18" t="s">
        <v>34087</v>
      </c>
      <c r="C10636" s="9"/>
      <c r="D10636" s="91"/>
      <c r="E10636" s="91"/>
      <c r="F10636" s="91"/>
      <c r="G10636" s="91"/>
    </row>
    <row r="10637">
      <c r="A10637" s="9" t="s">
        <v>326</v>
      </c>
      <c r="B10637" s="18" t="s">
        <v>864</v>
      </c>
      <c r="C10637" s="9"/>
      <c r="D10637" s="89"/>
      <c r="E10637" s="91" t="s">
        <v>34098</v>
      </c>
      <c r="F10637" s="91" t="s">
        <v>34099</v>
      </c>
      <c r="G10637" s="91"/>
    </row>
    <row r="10638">
      <c r="A10638" s="9" t="s">
        <v>326</v>
      </c>
      <c r="B10638" s="18" t="s">
        <v>658</v>
      </c>
      <c r="C10638" s="91"/>
      <c r="D10638" s="91"/>
      <c r="E10638" s="91" t="s">
        <v>3697</v>
      </c>
      <c r="F10638" s="91" t="s">
        <v>34094</v>
      </c>
      <c r="G10638" s="91"/>
    </row>
    <row r="10639">
      <c r="A10639" s="9" t="s">
        <v>326</v>
      </c>
      <c r="B10639" s="18" t="s">
        <v>658</v>
      </c>
      <c r="C10639" s="91"/>
      <c r="D10639" s="91"/>
      <c r="E10639" s="91"/>
      <c r="F10639" s="91" t="s">
        <v>34099</v>
      </c>
      <c r="G10639" s="91"/>
    </row>
    <row r="10640">
      <c r="A10640" s="9" t="s">
        <v>687</v>
      </c>
      <c r="B10640" s="18" t="s">
        <v>693</v>
      </c>
      <c r="C10640" s="9"/>
      <c r="D10640" s="91"/>
      <c r="E10640" s="91"/>
      <c r="F10640" s="91"/>
      <c r="G10640" s="91"/>
    </row>
    <row r="10641">
      <c r="A10641" s="9" t="s">
        <v>687</v>
      </c>
      <c r="B10641" s="18" t="s">
        <v>1638</v>
      </c>
      <c r="C10641" s="9"/>
      <c r="D10641" s="91"/>
      <c r="E10641" s="91" t="s">
        <v>34063</v>
      </c>
      <c r="F10641" s="91"/>
      <c r="G10641" s="91"/>
    </row>
    <row r="10642">
      <c r="A10642" s="9" t="s">
        <v>2078</v>
      </c>
      <c r="B10642" s="18" t="s">
        <v>24472</v>
      </c>
      <c r="C10642" s="9"/>
      <c r="D10642" s="91"/>
      <c r="E10642" s="91"/>
      <c r="F10642" s="91" t="s">
        <v>34094</v>
      </c>
      <c r="G10642" s="91"/>
    </row>
    <row r="10643">
      <c r="A10643" s="9" t="s">
        <v>4835</v>
      </c>
      <c r="B10643" s="18" t="s">
        <v>4836</v>
      </c>
      <c r="C10643" s="9"/>
      <c r="D10643" s="91"/>
      <c r="E10643" s="91"/>
      <c r="F10643" s="91" t="s">
        <v>34097</v>
      </c>
      <c r="G10643" s="91"/>
    </row>
    <row r="10644">
      <c r="A10644" s="1" t="s">
        <v>34100</v>
      </c>
    </row>
    <row r="10645">
      <c r="A10645" s="9" t="s">
        <v>230</v>
      </c>
      <c r="B10645" s="18" t="s">
        <v>2597</v>
      </c>
      <c r="C10645" s="91"/>
      <c r="D10645" s="91"/>
      <c r="E10645" s="91"/>
      <c r="F10645" s="91"/>
      <c r="G10645" s="91"/>
    </row>
    <row r="10646">
      <c r="A10646" s="1" t="s">
        <v>34101</v>
      </c>
    </row>
    <row r="10647">
      <c r="A10647" s="9" t="s">
        <v>33948</v>
      </c>
      <c r="B10647" s="18" t="s">
        <v>33949</v>
      </c>
      <c r="C10647" s="91" t="s">
        <v>33950</v>
      </c>
      <c r="D10647" s="91" t="s">
        <v>34102</v>
      </c>
      <c r="E10647" s="91"/>
      <c r="F10647" s="91" t="s">
        <v>34103</v>
      </c>
      <c r="G10647" s="91"/>
    </row>
    <row r="10648">
      <c r="A10648" s="9" t="s">
        <v>33948</v>
      </c>
      <c r="B10648" s="18" t="s">
        <v>33949</v>
      </c>
      <c r="C10648" s="91" t="s">
        <v>33950</v>
      </c>
      <c r="D10648" s="91" t="s">
        <v>33975</v>
      </c>
      <c r="E10648" s="91"/>
      <c r="F10648" s="91" t="s">
        <v>34104</v>
      </c>
      <c r="G10648" s="91"/>
    </row>
    <row r="10649">
      <c r="A10649" s="9" t="s">
        <v>33948</v>
      </c>
      <c r="B10649" s="18" t="s">
        <v>33949</v>
      </c>
      <c r="C10649" s="91" t="s">
        <v>33950</v>
      </c>
      <c r="D10649" s="91" t="s">
        <v>34105</v>
      </c>
      <c r="E10649" s="91" t="s">
        <v>34106</v>
      </c>
      <c r="F10649" s="91" t="s">
        <v>34104</v>
      </c>
      <c r="G10649" s="91"/>
    </row>
    <row r="10650">
      <c r="A10650" s="9" t="s">
        <v>33948</v>
      </c>
      <c r="B10650" s="18" t="s">
        <v>33949</v>
      </c>
      <c r="C10650" s="91" t="s">
        <v>33950</v>
      </c>
      <c r="D10650" s="91" t="s">
        <v>33977</v>
      </c>
      <c r="E10650" s="91"/>
      <c r="F10650" s="91" t="s">
        <v>34107</v>
      </c>
      <c r="G10650" s="91"/>
    </row>
    <row r="10651">
      <c r="A10651" s="9" t="s">
        <v>33948</v>
      </c>
      <c r="B10651" s="18" t="s">
        <v>33949</v>
      </c>
      <c r="C10651" s="91"/>
      <c r="D10651" s="91"/>
      <c r="E10651" s="91" t="s">
        <v>34108</v>
      </c>
      <c r="F10651" s="91" t="s">
        <v>34109</v>
      </c>
      <c r="G10651" s="91"/>
    </row>
    <row r="10652">
      <c r="A10652" s="9" t="s">
        <v>33948</v>
      </c>
      <c r="B10652" s="18" t="s">
        <v>33949</v>
      </c>
      <c r="C10652" s="91" t="s">
        <v>34110</v>
      </c>
      <c r="D10652" s="91" t="s">
        <v>16978</v>
      </c>
      <c r="E10652" s="91"/>
      <c r="F10652" s="91" t="s">
        <v>34111</v>
      </c>
      <c r="G10652" s="91"/>
    </row>
    <row r="10653">
      <c r="A10653" s="9" t="s">
        <v>33948</v>
      </c>
      <c r="B10653" s="18" t="s">
        <v>33949</v>
      </c>
      <c r="C10653" s="91"/>
      <c r="D10653" s="91"/>
      <c r="E10653" s="91" t="s">
        <v>3697</v>
      </c>
      <c r="F10653" s="91" t="s">
        <v>34112</v>
      </c>
      <c r="G10653" s="91"/>
    </row>
    <row r="10654">
      <c r="A10654" s="9" t="s">
        <v>326</v>
      </c>
      <c r="B10654" s="18" t="s">
        <v>1215</v>
      </c>
      <c r="C10654" s="9" t="s">
        <v>15126</v>
      </c>
      <c r="D10654" s="89" t="s">
        <v>15127</v>
      </c>
      <c r="E10654" s="91"/>
      <c r="F10654" s="91" t="s">
        <v>34113</v>
      </c>
      <c r="G10654" s="91"/>
    </row>
    <row r="10655">
      <c r="A10655" s="9" t="s">
        <v>326</v>
      </c>
      <c r="B10655" s="18" t="s">
        <v>1215</v>
      </c>
      <c r="C10655" s="9" t="s">
        <v>2500</v>
      </c>
      <c r="D10655" s="89" t="s">
        <v>33981</v>
      </c>
      <c r="E10655" s="91"/>
      <c r="F10655" s="91" t="s">
        <v>33988</v>
      </c>
      <c r="G10655" s="91"/>
    </row>
    <row r="10656">
      <c r="A10656" s="9" t="s">
        <v>326</v>
      </c>
      <c r="B10656" s="18" t="s">
        <v>1215</v>
      </c>
      <c r="C10656" s="9" t="s">
        <v>4050</v>
      </c>
      <c r="D10656" s="89" t="s">
        <v>33983</v>
      </c>
      <c r="E10656" s="91"/>
      <c r="F10656" s="91" t="s">
        <v>34114</v>
      </c>
      <c r="G10656" s="91"/>
    </row>
    <row r="10657">
      <c r="A10657" s="9" t="s">
        <v>326</v>
      </c>
      <c r="B10657" s="18" t="s">
        <v>1215</v>
      </c>
      <c r="C10657" s="9" t="s">
        <v>34115</v>
      </c>
      <c r="D10657" s="89" t="s">
        <v>34116</v>
      </c>
      <c r="E10657" s="91"/>
      <c r="F10657" s="91" t="s">
        <v>34117</v>
      </c>
      <c r="G10657" s="91"/>
    </row>
    <row r="10658">
      <c r="A10658" s="9" t="s">
        <v>326</v>
      </c>
      <c r="B10658" s="18" t="s">
        <v>1215</v>
      </c>
      <c r="C10658" s="9" t="s">
        <v>2505</v>
      </c>
      <c r="D10658" s="89" t="s">
        <v>3554</v>
      </c>
      <c r="E10658" s="91"/>
      <c r="F10658" s="91" t="s">
        <v>34118</v>
      </c>
      <c r="G10658" s="91"/>
    </row>
    <row r="10659">
      <c r="A10659" s="9" t="s">
        <v>326</v>
      </c>
      <c r="B10659" s="18" t="s">
        <v>1215</v>
      </c>
      <c r="C10659" s="9" t="s">
        <v>2508</v>
      </c>
      <c r="D10659" s="89" t="s">
        <v>2509</v>
      </c>
      <c r="E10659" s="89"/>
      <c r="F10659" s="91" t="s">
        <v>33988</v>
      </c>
      <c r="G10659" s="91"/>
    </row>
    <row r="10660">
      <c r="A10660" s="9" t="s">
        <v>326</v>
      </c>
      <c r="B10660" s="18" t="s">
        <v>658</v>
      </c>
      <c r="C10660" s="91" t="s">
        <v>1235</v>
      </c>
      <c r="D10660" s="91" t="s">
        <v>1236</v>
      </c>
      <c r="E10660" s="91"/>
      <c r="F10660" s="91" t="s">
        <v>34119</v>
      </c>
      <c r="G10660" s="91"/>
    </row>
    <row r="10661">
      <c r="A10661" s="9" t="s">
        <v>326</v>
      </c>
      <c r="B10661" s="18" t="s">
        <v>658</v>
      </c>
      <c r="C10661" s="9" t="s">
        <v>1249</v>
      </c>
      <c r="D10661" s="89" t="s">
        <v>2035</v>
      </c>
      <c r="E10661" s="91"/>
      <c r="F10661" s="91" t="s">
        <v>34120</v>
      </c>
      <c r="G10661" s="91"/>
    </row>
    <row r="10662">
      <c r="A10662" s="9" t="s">
        <v>326</v>
      </c>
      <c r="B10662" s="18" t="s">
        <v>658</v>
      </c>
      <c r="C10662" s="9" t="s">
        <v>1249</v>
      </c>
      <c r="D10662" s="89" t="s">
        <v>1522</v>
      </c>
      <c r="E10662" s="91"/>
      <c r="F10662" s="91" t="s">
        <v>4799</v>
      </c>
      <c r="G10662" s="91"/>
    </row>
    <row r="10663">
      <c r="A10663" s="9" t="s">
        <v>326</v>
      </c>
      <c r="B10663" s="18" t="s">
        <v>658</v>
      </c>
      <c r="C10663" s="9" t="s">
        <v>872</v>
      </c>
      <c r="D10663" s="9" t="s">
        <v>1251</v>
      </c>
      <c r="E10663" s="91"/>
      <c r="F10663" s="91" t="s">
        <v>34121</v>
      </c>
      <c r="G10663" s="91"/>
    </row>
    <row r="10664">
      <c r="A10664" s="9" t="s">
        <v>326</v>
      </c>
      <c r="B10664" s="18" t="s">
        <v>658</v>
      </c>
      <c r="C10664" s="9" t="s">
        <v>872</v>
      </c>
      <c r="D10664" s="9" t="s">
        <v>660</v>
      </c>
      <c r="E10664" s="91"/>
      <c r="F10664" s="91" t="s">
        <v>4620</v>
      </c>
      <c r="G10664" s="91"/>
    </row>
    <row r="10665">
      <c r="A10665" s="9" t="s">
        <v>326</v>
      </c>
      <c r="B10665" s="18" t="s">
        <v>658</v>
      </c>
      <c r="C10665" s="100" t="s">
        <v>872</v>
      </c>
      <c r="D10665" s="100" t="s">
        <v>4201</v>
      </c>
      <c r="E10665" s="91"/>
      <c r="F10665" s="91" t="s">
        <v>34122</v>
      </c>
      <c r="G10665" s="91"/>
    </row>
    <row r="10666">
      <c r="A10666" s="9" t="s">
        <v>687</v>
      </c>
      <c r="B10666" s="18" t="s">
        <v>688</v>
      </c>
      <c r="C10666" s="91" t="s">
        <v>9989</v>
      </c>
      <c r="D10666" s="91" t="s">
        <v>34123</v>
      </c>
      <c r="E10666" s="91"/>
      <c r="F10666" s="91" t="s">
        <v>16886</v>
      </c>
      <c r="G10666" s="91"/>
    </row>
    <row r="10667">
      <c r="A10667" s="9" t="s">
        <v>687</v>
      </c>
      <c r="B10667" s="18" t="s">
        <v>688</v>
      </c>
      <c r="C10667" s="91" t="s">
        <v>10643</v>
      </c>
      <c r="D10667" s="91" t="s">
        <v>34003</v>
      </c>
      <c r="E10667" s="91"/>
      <c r="F10667" s="91" t="s">
        <v>34114</v>
      </c>
      <c r="G10667" s="91"/>
    </row>
    <row r="10668">
      <c r="A10668" s="9" t="s">
        <v>687</v>
      </c>
      <c r="B10668" s="18" t="s">
        <v>2648</v>
      </c>
      <c r="C10668" s="91" t="s">
        <v>34124</v>
      </c>
      <c r="D10668" s="91" t="s">
        <v>34125</v>
      </c>
      <c r="E10668" s="91"/>
      <c r="F10668" s="91" t="s">
        <v>34126</v>
      </c>
      <c r="G10668" s="91"/>
    </row>
    <row r="10669">
      <c r="A10669" s="9" t="s">
        <v>687</v>
      </c>
      <c r="B10669" s="18" t="s">
        <v>1306</v>
      </c>
      <c r="C10669" s="91" t="s">
        <v>1307</v>
      </c>
      <c r="D10669" s="91" t="s">
        <v>34096</v>
      </c>
      <c r="E10669" s="91"/>
      <c r="F10669" s="91" t="s">
        <v>34127</v>
      </c>
      <c r="G10669" s="91"/>
    </row>
    <row r="10670">
      <c r="A10670" s="9" t="s">
        <v>687</v>
      </c>
      <c r="B10670" s="18" t="s">
        <v>1306</v>
      </c>
      <c r="C10670" s="91" t="s">
        <v>1307</v>
      </c>
      <c r="D10670" s="91" t="s">
        <v>34128</v>
      </c>
      <c r="E10670" s="91"/>
      <c r="F10670" s="91" t="s">
        <v>34129</v>
      </c>
      <c r="G10670" s="91"/>
    </row>
    <row r="10671">
      <c r="A10671" s="9" t="s">
        <v>687</v>
      </c>
      <c r="B10671" s="18" t="s">
        <v>693</v>
      </c>
      <c r="C10671" s="9" t="s">
        <v>952</v>
      </c>
      <c r="D10671" s="91" t="s">
        <v>20320</v>
      </c>
      <c r="E10671" s="91"/>
      <c r="F10671" s="91" t="s">
        <v>34130</v>
      </c>
      <c r="G10671" s="91"/>
    </row>
    <row r="10672">
      <c r="A10672" s="9" t="s">
        <v>687</v>
      </c>
      <c r="B10672" s="18" t="s">
        <v>693</v>
      </c>
      <c r="C10672" s="100" t="s">
        <v>955</v>
      </c>
      <c r="D10672" s="100" t="s">
        <v>956</v>
      </c>
      <c r="E10672" s="91"/>
      <c r="F10672" s="91" t="s">
        <v>34131</v>
      </c>
      <c r="G10672" s="91"/>
    </row>
    <row r="10673">
      <c r="A10673" s="9" t="s">
        <v>687</v>
      </c>
      <c r="B10673" s="18" t="s">
        <v>693</v>
      </c>
      <c r="C10673" s="91" t="s">
        <v>1634</v>
      </c>
      <c r="D10673" s="91" t="s">
        <v>985</v>
      </c>
      <c r="E10673" s="91"/>
      <c r="F10673" s="91" t="s">
        <v>34132</v>
      </c>
      <c r="G10673" s="91"/>
    </row>
    <row r="10674">
      <c r="A10674" s="9" t="s">
        <v>687</v>
      </c>
      <c r="B10674" s="18" t="s">
        <v>1638</v>
      </c>
      <c r="C10674" s="91" t="s">
        <v>31135</v>
      </c>
      <c r="D10674" s="91" t="s">
        <v>12555</v>
      </c>
      <c r="E10674" s="91"/>
      <c r="F10674" s="91" t="s">
        <v>34126</v>
      </c>
      <c r="G10674" s="91"/>
    </row>
    <row r="10675">
      <c r="A10675" s="9" t="s">
        <v>687</v>
      </c>
      <c r="B10675" s="18" t="s">
        <v>1638</v>
      </c>
      <c r="C10675" s="91" t="s">
        <v>7446</v>
      </c>
      <c r="D10675" s="91" t="s">
        <v>34133</v>
      </c>
      <c r="E10675" s="91"/>
      <c r="F10675" s="91" t="s">
        <v>34134</v>
      </c>
      <c r="G10675" s="91"/>
    </row>
    <row r="10676">
      <c r="A10676" s="9" t="s">
        <v>2078</v>
      </c>
      <c r="B10676" s="18" t="s">
        <v>34064</v>
      </c>
      <c r="C10676" s="91" t="s">
        <v>34135</v>
      </c>
      <c r="D10676" s="91" t="s">
        <v>34136</v>
      </c>
      <c r="E10676" s="91"/>
      <c r="F10676" s="91" t="s">
        <v>34137</v>
      </c>
      <c r="G10676" s="91"/>
    </row>
    <row r="10677">
      <c r="A10677" s="9" t="s">
        <v>21108</v>
      </c>
      <c r="B10677" s="18" t="s">
        <v>21109</v>
      </c>
      <c r="C10677" s="91" t="s">
        <v>21145</v>
      </c>
      <c r="D10677" s="91" t="s">
        <v>34138</v>
      </c>
      <c r="E10677" s="91"/>
      <c r="F10677" s="91" t="s">
        <v>34139</v>
      </c>
      <c r="G10677" s="91"/>
    </row>
    <row r="10678">
      <c r="A10678" s="9" t="s">
        <v>2764</v>
      </c>
      <c r="B10678" s="18" t="s">
        <v>10456</v>
      </c>
      <c r="C10678" s="91"/>
      <c r="D10678" s="91" t="s">
        <v>34140</v>
      </c>
      <c r="E10678" s="91"/>
      <c r="F10678" s="91" t="s">
        <v>34130</v>
      </c>
      <c r="G10678" s="91"/>
    </row>
    <row r="10679">
      <c r="A10679" s="9" t="s">
        <v>2764</v>
      </c>
      <c r="B10679" s="18" t="s">
        <v>34141</v>
      </c>
      <c r="C10679" s="91"/>
      <c r="D10679" s="91" t="s">
        <v>34142</v>
      </c>
      <c r="E10679" s="91"/>
      <c r="F10679" s="91" t="s">
        <v>34131</v>
      </c>
      <c r="G10679" s="91"/>
    </row>
    <row r="10680">
      <c r="A10680" s="9" t="s">
        <v>1016</v>
      </c>
      <c r="B10680" s="18" t="s">
        <v>1782</v>
      </c>
      <c r="C10680" s="91" t="s">
        <v>1783</v>
      </c>
      <c r="D10680" s="91" t="s">
        <v>4162</v>
      </c>
      <c r="E10680" s="91"/>
      <c r="F10680" s="91" t="s">
        <v>34143</v>
      </c>
      <c r="G10680" s="91"/>
    </row>
    <row r="10681">
      <c r="A10681" s="9" t="s">
        <v>1016</v>
      </c>
      <c r="B10681" s="18" t="s">
        <v>1782</v>
      </c>
      <c r="C10681" s="9" t="s">
        <v>1803</v>
      </c>
      <c r="D10681" s="91" t="s">
        <v>1823</v>
      </c>
      <c r="E10681" s="91"/>
      <c r="F10681" s="91" t="s">
        <v>34144</v>
      </c>
      <c r="G10681" s="91"/>
    </row>
    <row r="10682">
      <c r="A10682" s="9" t="s">
        <v>1016</v>
      </c>
      <c r="B10682" s="18" t="s">
        <v>1782</v>
      </c>
      <c r="C10682" s="9" t="s">
        <v>1803</v>
      </c>
      <c r="D10682" s="91" t="s">
        <v>2288</v>
      </c>
      <c r="E10682" s="91"/>
      <c r="F10682" s="91" t="s">
        <v>28099</v>
      </c>
      <c r="G10682" s="91"/>
    </row>
    <row r="10683">
      <c r="A10683" s="9" t="s">
        <v>1016</v>
      </c>
      <c r="B10683" s="18" t="s">
        <v>1782</v>
      </c>
      <c r="C10683" s="9" t="s">
        <v>1803</v>
      </c>
      <c r="D10683" s="91" t="s">
        <v>1827</v>
      </c>
      <c r="E10683" s="91"/>
      <c r="F10683" s="91" t="s">
        <v>34145</v>
      </c>
      <c r="G10683" s="91"/>
    </row>
    <row r="10684">
      <c r="A10684" s="9" t="s">
        <v>1016</v>
      </c>
      <c r="B10684" s="18" t="s">
        <v>1782</v>
      </c>
      <c r="C10684" s="9" t="s">
        <v>1803</v>
      </c>
      <c r="D10684" s="91" t="s">
        <v>34146</v>
      </c>
      <c r="E10684" s="91"/>
      <c r="F10684" s="91" t="s">
        <v>34122</v>
      </c>
      <c r="G10684" s="91"/>
    </row>
    <row r="10685">
      <c r="A10685" s="9" t="s">
        <v>1016</v>
      </c>
      <c r="B10685" s="18" t="s">
        <v>1782</v>
      </c>
      <c r="C10685" s="91" t="s">
        <v>1024</v>
      </c>
      <c r="D10685" s="91" t="s">
        <v>1852</v>
      </c>
      <c r="E10685" s="91"/>
      <c r="F10685" s="91" t="s">
        <v>34143</v>
      </c>
      <c r="G10685" s="91"/>
    </row>
    <row r="10686">
      <c r="A10686" s="9" t="s">
        <v>1016</v>
      </c>
      <c r="B10686" s="18" t="s">
        <v>1782</v>
      </c>
      <c r="C10686" s="91" t="s">
        <v>1024</v>
      </c>
      <c r="D10686" s="91" t="s">
        <v>1861</v>
      </c>
      <c r="E10686" s="91"/>
      <c r="F10686" s="91" t="s">
        <v>34109</v>
      </c>
      <c r="G10686" s="91"/>
    </row>
    <row r="10687">
      <c r="A10687" s="9" t="s">
        <v>1016</v>
      </c>
      <c r="B10687" s="18" t="s">
        <v>1782</v>
      </c>
      <c r="C10687" s="91" t="s">
        <v>1024</v>
      </c>
      <c r="D10687" s="91" t="s">
        <v>34147</v>
      </c>
      <c r="E10687" s="91"/>
      <c r="F10687" s="91" t="s">
        <v>34148</v>
      </c>
      <c r="G10687" s="91"/>
    </row>
    <row r="10688">
      <c r="A10688" s="9" t="s">
        <v>1016</v>
      </c>
      <c r="B10688" s="18" t="s">
        <v>1782</v>
      </c>
      <c r="C10688" s="91" t="s">
        <v>1783</v>
      </c>
      <c r="D10688" s="91" t="s">
        <v>1790</v>
      </c>
      <c r="E10688" s="91"/>
      <c r="F10688" s="91" t="s">
        <v>34143</v>
      </c>
      <c r="G10688" s="91"/>
    </row>
    <row r="10689">
      <c r="A10689" s="67" t="s">
        <v>366</v>
      </c>
    </row>
    <row r="10690">
      <c r="A10690" s="9" t="s">
        <v>34086</v>
      </c>
      <c r="B10690" s="18" t="s">
        <v>34087</v>
      </c>
      <c r="C10690" s="91"/>
      <c r="D10690" s="91"/>
      <c r="E10690" s="91"/>
      <c r="F10690" s="91"/>
      <c r="G10690" s="91"/>
    </row>
    <row r="10691">
      <c r="A10691" s="9" t="s">
        <v>23666</v>
      </c>
      <c r="B10691" s="18" t="s">
        <v>368</v>
      </c>
      <c r="C10691" s="91"/>
      <c r="D10691" s="91"/>
      <c r="E10691" s="91"/>
      <c r="F10691" s="91" t="s">
        <v>34149</v>
      </c>
      <c r="G10691" s="91"/>
    </row>
    <row r="10692">
      <c r="A10692" s="9" t="s">
        <v>326</v>
      </c>
      <c r="B10692" s="18" t="s">
        <v>864</v>
      </c>
      <c r="C10692" s="91"/>
      <c r="D10692" s="91"/>
      <c r="E10692" s="91"/>
      <c r="F10692" s="91" t="s">
        <v>34150</v>
      </c>
      <c r="G10692" s="91"/>
    </row>
    <row r="10693">
      <c r="A10693" s="9" t="s">
        <v>13267</v>
      </c>
      <c r="B10693" s="18" t="s">
        <v>34151</v>
      </c>
      <c r="C10693" s="91"/>
      <c r="D10693" s="91"/>
      <c r="E10693" s="91"/>
      <c r="F10693" s="91" t="s">
        <v>5452</v>
      </c>
      <c r="G10693" s="91"/>
    </row>
    <row r="10694">
      <c r="A10694" s="9" t="s">
        <v>24051</v>
      </c>
      <c r="B10694" s="18" t="s">
        <v>368</v>
      </c>
      <c r="C10694" s="91"/>
      <c r="D10694" s="91"/>
      <c r="E10694" s="91"/>
      <c r="F10694" s="91"/>
      <c r="G10694" s="91"/>
    </row>
    <row r="10695">
      <c r="A10695" s="9" t="s">
        <v>1016</v>
      </c>
      <c r="B10695" s="18" t="s">
        <v>1782</v>
      </c>
      <c r="C10695" s="91"/>
      <c r="D10695" s="91"/>
      <c r="E10695" s="91" t="s">
        <v>34152</v>
      </c>
      <c r="F10695" s="91" t="s">
        <v>34103</v>
      </c>
      <c r="G10695" s="91"/>
    </row>
    <row r="10696">
      <c r="A10696" s="9" t="s">
        <v>1016</v>
      </c>
      <c r="B10696" s="18" t="s">
        <v>1782</v>
      </c>
      <c r="C10696" s="91"/>
      <c r="D10696" s="91"/>
      <c r="E10696" s="91" t="s">
        <v>34153</v>
      </c>
      <c r="F10696" s="91" t="s">
        <v>34149</v>
      </c>
      <c r="G10696" s="91"/>
    </row>
    <row r="10697">
      <c r="A10697" s="9" t="s">
        <v>2927</v>
      </c>
      <c r="B10697" s="18" t="s">
        <v>34019</v>
      </c>
      <c r="C10697" s="91"/>
      <c r="D10697" s="91"/>
      <c r="E10697" s="91"/>
      <c r="F10697" s="91" t="s">
        <v>4620</v>
      </c>
      <c r="G10697" s="91"/>
    </row>
    <row r="10698">
      <c r="A10698" s="9" t="s">
        <v>23155</v>
      </c>
      <c r="B10698" s="18" t="s">
        <v>34154</v>
      </c>
      <c r="C10698" s="91"/>
      <c r="D10698" s="91"/>
      <c r="E10698" s="91"/>
      <c r="F10698" s="91"/>
      <c r="G10698" s="91"/>
    </row>
    <row r="10699">
      <c r="A10699" s="9" t="s">
        <v>566</v>
      </c>
      <c r="B10699" s="18" t="s">
        <v>33964</v>
      </c>
      <c r="C10699" s="91"/>
      <c r="D10699" s="91"/>
      <c r="E10699" s="91"/>
      <c r="F10699" s="91"/>
      <c r="G10699" s="91"/>
    </row>
    <row r="10700">
      <c r="A10700" s="9" t="s">
        <v>566</v>
      </c>
      <c r="B10700" s="18" t="s">
        <v>34155</v>
      </c>
      <c r="C10700" s="91"/>
      <c r="D10700" s="91"/>
      <c r="E10700" s="91"/>
      <c r="F10700" s="91"/>
      <c r="G10700" s="91"/>
    </row>
    <row r="10701">
      <c r="A10701" s="9" t="s">
        <v>368</v>
      </c>
      <c r="B10701" s="18" t="s">
        <v>33967</v>
      </c>
      <c r="C10701" s="91"/>
      <c r="D10701" s="91"/>
      <c r="E10701" s="91"/>
      <c r="F10701" s="91" t="s">
        <v>34104</v>
      </c>
      <c r="G10701" s="91"/>
    </row>
    <row r="10702">
      <c r="A10702" s="1" t="s">
        <v>34156</v>
      </c>
    </row>
    <row r="10703">
      <c r="A10703" s="9" t="s">
        <v>34086</v>
      </c>
      <c r="B10703" s="18" t="s">
        <v>34087</v>
      </c>
      <c r="C10703" s="91"/>
      <c r="D10703" s="91"/>
      <c r="E10703" s="91"/>
      <c r="F10703" s="91"/>
      <c r="G10703" s="91"/>
    </row>
    <row r="10704">
      <c r="A10704" s="9" t="s">
        <v>19167</v>
      </c>
      <c r="B10704" s="18" t="s">
        <v>368</v>
      </c>
      <c r="C10704" s="91"/>
      <c r="D10704" s="91"/>
      <c r="E10704" s="91"/>
      <c r="F10704" s="91"/>
      <c r="G10704" s="91"/>
    </row>
    <row r="10705">
      <c r="A10705" s="9" t="s">
        <v>3436</v>
      </c>
      <c r="B10705" s="18" t="s">
        <v>4211</v>
      </c>
      <c r="C10705" s="91"/>
      <c r="D10705" s="91"/>
      <c r="E10705" s="91"/>
      <c r="F10705" s="91"/>
      <c r="G10705" s="91"/>
    </row>
    <row r="10706">
      <c r="A10706" s="9" t="s">
        <v>326</v>
      </c>
      <c r="B10706" s="18" t="s">
        <v>1215</v>
      </c>
      <c r="C10706" s="9" t="s">
        <v>2505</v>
      </c>
      <c r="D10706" s="89" t="s">
        <v>3554</v>
      </c>
      <c r="E10706" s="91"/>
      <c r="F10706" s="91" t="s">
        <v>34157</v>
      </c>
      <c r="G10706" s="91"/>
    </row>
    <row r="10707">
      <c r="A10707" s="9" t="s">
        <v>6787</v>
      </c>
      <c r="B10707" s="18" t="s">
        <v>368</v>
      </c>
      <c r="C10707" s="91"/>
      <c r="D10707" s="91"/>
      <c r="E10707" s="91"/>
      <c r="F10707" s="91" t="s">
        <v>34158</v>
      </c>
      <c r="G10707" s="91"/>
    </row>
    <row r="10708">
      <c r="A10708" s="9" t="s">
        <v>687</v>
      </c>
      <c r="B10708" s="18" t="s">
        <v>2648</v>
      </c>
      <c r="C10708" s="91" t="s">
        <v>34124</v>
      </c>
      <c r="D10708" s="91" t="s">
        <v>33995</v>
      </c>
      <c r="E10708" s="91"/>
      <c r="F10708" s="91" t="s">
        <v>34159</v>
      </c>
      <c r="G10708" s="91"/>
    </row>
    <row r="10709">
      <c r="A10709" s="9" t="s">
        <v>687</v>
      </c>
      <c r="B10709" s="18" t="s">
        <v>2648</v>
      </c>
      <c r="C10709" s="91" t="s">
        <v>34124</v>
      </c>
      <c r="D10709" s="91" t="s">
        <v>34125</v>
      </c>
      <c r="E10709" s="91"/>
      <c r="F10709" s="91" t="s">
        <v>34157</v>
      </c>
      <c r="G10709" s="91"/>
    </row>
    <row r="10710">
      <c r="A10710" s="9" t="s">
        <v>687</v>
      </c>
      <c r="B10710" s="18" t="s">
        <v>1306</v>
      </c>
      <c r="C10710" s="91"/>
      <c r="D10710" s="91"/>
      <c r="E10710" s="91"/>
      <c r="F10710" s="91"/>
      <c r="G10710" s="91"/>
    </row>
    <row r="10711">
      <c r="A10711" s="9" t="s">
        <v>687</v>
      </c>
      <c r="B10711" s="18" t="s">
        <v>1638</v>
      </c>
      <c r="C10711" s="91" t="s">
        <v>2925</v>
      </c>
      <c r="D10711" s="91" t="s">
        <v>12376</v>
      </c>
      <c r="E10711" s="91"/>
      <c r="F10711" s="91" t="s">
        <v>34160</v>
      </c>
      <c r="G10711" s="91"/>
    </row>
    <row r="10712">
      <c r="A10712" s="9" t="s">
        <v>687</v>
      </c>
      <c r="B10712" s="18" t="s">
        <v>1638</v>
      </c>
      <c r="C10712" s="91"/>
      <c r="D10712" s="91"/>
      <c r="E10712" s="91" t="s">
        <v>34063</v>
      </c>
      <c r="F10712" s="91"/>
      <c r="G10712" s="91"/>
    </row>
    <row r="10713">
      <c r="A10713" s="9" t="s">
        <v>4835</v>
      </c>
      <c r="B10713" s="18" t="s">
        <v>34161</v>
      </c>
      <c r="C10713" s="91"/>
      <c r="D10713" s="91"/>
      <c r="E10713" s="91"/>
      <c r="F10713" s="91"/>
      <c r="G10713" s="91"/>
    </row>
    <row r="10714">
      <c r="A10714" s="9" t="s">
        <v>4835</v>
      </c>
      <c r="B10714" s="18" t="s">
        <v>34162</v>
      </c>
      <c r="C10714" s="91"/>
      <c r="D10714" s="91"/>
      <c r="E10714" s="91"/>
      <c r="F10714" s="91"/>
      <c r="G10714" s="91"/>
    </row>
    <row r="10715">
      <c r="A10715" s="9" t="s">
        <v>4835</v>
      </c>
      <c r="B10715" s="18" t="s">
        <v>7165</v>
      </c>
      <c r="C10715" s="91"/>
      <c r="D10715" s="91"/>
      <c r="E10715" s="91"/>
      <c r="F10715" s="91"/>
      <c r="G10715" s="91"/>
    </row>
    <row r="10716">
      <c r="A10716" s="9" t="s">
        <v>4835</v>
      </c>
      <c r="B10716" s="18" t="s">
        <v>4836</v>
      </c>
      <c r="C10716" s="91"/>
      <c r="D10716" s="91"/>
      <c r="E10716" s="91"/>
      <c r="F10716" s="91"/>
      <c r="G10716" s="91"/>
    </row>
    <row r="10717">
      <c r="A10717" s="9" t="s">
        <v>1016</v>
      </c>
      <c r="B10717" s="18" t="s">
        <v>1782</v>
      </c>
      <c r="C10717" s="91" t="s">
        <v>1024</v>
      </c>
      <c r="D10717" s="91" t="s">
        <v>1861</v>
      </c>
      <c r="E10717" s="91"/>
      <c r="F10717" s="91" t="s">
        <v>34159</v>
      </c>
      <c r="G10717" s="91"/>
    </row>
    <row r="10718">
      <c r="A10718" s="9" t="s">
        <v>3368</v>
      </c>
      <c r="B10718" s="18" t="s">
        <v>3369</v>
      </c>
      <c r="C10718" s="91"/>
      <c r="D10718" s="91"/>
      <c r="E10718" s="91"/>
      <c r="F10718" s="91"/>
      <c r="G10718" s="91"/>
    </row>
    <row r="10719">
      <c r="A10719" s="1" t="s">
        <v>34163</v>
      </c>
    </row>
    <row r="10720">
      <c r="A10720" s="9" t="s">
        <v>687</v>
      </c>
      <c r="B10720" s="18" t="s">
        <v>693</v>
      </c>
      <c r="C10720" s="91" t="s">
        <v>715</v>
      </c>
      <c r="D10720" s="91" t="s">
        <v>721</v>
      </c>
      <c r="E10720" s="91"/>
      <c r="F10720" s="91" t="s">
        <v>34164</v>
      </c>
      <c r="G10720" s="91"/>
    </row>
    <row r="10721">
      <c r="A10721" s="9" t="s">
        <v>248</v>
      </c>
      <c r="B10721" s="18" t="s">
        <v>368</v>
      </c>
      <c r="C10721" s="91"/>
      <c r="D10721" s="91"/>
      <c r="E10721" s="91" t="s">
        <v>13577</v>
      </c>
      <c r="F10721" s="91" t="s">
        <v>34165</v>
      </c>
      <c r="G10721" s="91"/>
    </row>
    <row r="10722">
      <c r="A10722" s="9" t="s">
        <v>248</v>
      </c>
      <c r="B10722" s="18" t="s">
        <v>368</v>
      </c>
      <c r="C10722" s="91"/>
      <c r="D10722" s="91"/>
      <c r="E10722" s="91" t="s">
        <v>15175</v>
      </c>
      <c r="F10722" s="91" t="s">
        <v>27320</v>
      </c>
      <c r="G10722" s="91"/>
    </row>
    <row r="10723">
      <c r="A10723" s="9" t="s">
        <v>388</v>
      </c>
      <c r="B10723" s="18" t="s">
        <v>1006</v>
      </c>
      <c r="C10723" s="91" t="s">
        <v>2095</v>
      </c>
      <c r="D10723" s="91" t="s">
        <v>7194</v>
      </c>
      <c r="E10723" s="91"/>
      <c r="F10723" s="91" t="s">
        <v>34166</v>
      </c>
      <c r="G10723" s="91"/>
    </row>
    <row r="10724">
      <c r="A10724" s="9" t="s">
        <v>388</v>
      </c>
      <c r="B10724" s="18" t="s">
        <v>1392</v>
      </c>
      <c r="C10724" s="91" t="s">
        <v>10275</v>
      </c>
      <c r="D10724" s="91" t="s">
        <v>1730</v>
      </c>
      <c r="E10724" s="91"/>
      <c r="F10724" s="91" t="s">
        <v>27320</v>
      </c>
      <c r="G10724" s="91"/>
    </row>
    <row r="10725">
      <c r="A10725" s="17"/>
    </row>
    <row r="10726">
      <c r="A10726" s="15"/>
    </row>
    <row r="10729">
      <c r="A10729" s="17"/>
    </row>
    <row r="10730">
      <c r="A10730" s="38" t="s">
        <v>34167</v>
      </c>
    </row>
    <row r="10731">
      <c r="A10731" s="1"/>
    </row>
    <row r="10732">
      <c r="A10732" s="352" t="s">
        <v>34168</v>
      </c>
    </row>
    <row r="10733">
      <c r="A10733" s="13" t="s">
        <v>5954</v>
      </c>
      <c r="B10733" s="189" t="s">
        <v>24188</v>
      </c>
      <c r="C10733" s="84"/>
      <c r="D10733" s="84"/>
      <c r="E10733" s="84" t="s">
        <v>34169</v>
      </c>
      <c r="F10733" s="84" t="s">
        <v>34170</v>
      </c>
      <c r="G10733" s="84"/>
    </row>
    <row r="10734">
      <c r="A10734" s="13" t="s">
        <v>5954</v>
      </c>
      <c r="B10734" s="189" t="s">
        <v>24188</v>
      </c>
      <c r="C10734" s="84"/>
      <c r="D10734" s="84"/>
      <c r="E10734" s="84" t="s">
        <v>34171</v>
      </c>
      <c r="F10734" s="84" t="s">
        <v>34170</v>
      </c>
      <c r="G10734" s="84"/>
    </row>
    <row r="10735">
      <c r="A10735" s="13" t="s">
        <v>5954</v>
      </c>
      <c r="B10735" s="189" t="s">
        <v>24188</v>
      </c>
      <c r="C10735" s="84"/>
      <c r="D10735" s="84"/>
      <c r="E10735" s="84" t="s">
        <v>34172</v>
      </c>
      <c r="F10735" s="84"/>
      <c r="G10735" s="84"/>
    </row>
    <row r="10736">
      <c r="A10736" s="13" t="s">
        <v>34173</v>
      </c>
      <c r="B10736" s="189" t="s">
        <v>34174</v>
      </c>
      <c r="C10736" s="84" t="s">
        <v>34175</v>
      </c>
      <c r="D10736" s="84" t="s">
        <v>1536</v>
      </c>
      <c r="E10736" s="84" t="s">
        <v>34176</v>
      </c>
      <c r="F10736" s="84" t="s">
        <v>34177</v>
      </c>
      <c r="G10736" s="84"/>
    </row>
    <row r="10737">
      <c r="A10737" s="13" t="s">
        <v>34173</v>
      </c>
      <c r="B10737" s="189" t="s">
        <v>34174</v>
      </c>
      <c r="C10737" s="84" t="s">
        <v>34178</v>
      </c>
      <c r="D10737" s="84" t="s">
        <v>3693</v>
      </c>
      <c r="E10737" s="84"/>
      <c r="F10737" s="84" t="s">
        <v>34179</v>
      </c>
      <c r="G10737" s="84"/>
    </row>
    <row r="10738">
      <c r="A10738" s="13" t="s">
        <v>34173</v>
      </c>
      <c r="B10738" s="189" t="s">
        <v>34174</v>
      </c>
      <c r="C10738" s="84" t="s">
        <v>34180</v>
      </c>
      <c r="D10738" s="84" t="s">
        <v>3468</v>
      </c>
      <c r="E10738" s="84" t="s">
        <v>9048</v>
      </c>
      <c r="F10738" s="84" t="s">
        <v>34181</v>
      </c>
      <c r="G10738" s="84"/>
    </row>
    <row r="10739">
      <c r="A10739" s="352" t="s">
        <v>34182</v>
      </c>
    </row>
    <row r="10740">
      <c r="A10740" s="13" t="s">
        <v>326</v>
      </c>
      <c r="B10740" s="189" t="s">
        <v>8049</v>
      </c>
      <c r="C10740" s="84"/>
      <c r="D10740" s="84"/>
      <c r="E10740" s="84" t="s">
        <v>1637</v>
      </c>
      <c r="F10740" s="84" t="s">
        <v>34183</v>
      </c>
      <c r="G10740" s="84"/>
    </row>
    <row r="10741">
      <c r="A10741" s="13" t="s">
        <v>687</v>
      </c>
      <c r="B10741" s="189" t="s">
        <v>693</v>
      </c>
      <c r="C10741" s="84"/>
      <c r="D10741" s="84"/>
      <c r="E10741" s="84" t="s">
        <v>721</v>
      </c>
      <c r="F10741" s="84" t="s">
        <v>34184</v>
      </c>
      <c r="G10741" s="84"/>
    </row>
    <row r="10742">
      <c r="A10742" s="13" t="s">
        <v>388</v>
      </c>
      <c r="B10742" s="189" t="s">
        <v>1010</v>
      </c>
      <c r="C10742" s="84" t="s">
        <v>2167</v>
      </c>
      <c r="D10742" s="84" t="s">
        <v>34185</v>
      </c>
      <c r="E10742" s="84" t="s">
        <v>11852</v>
      </c>
      <c r="F10742" s="84" t="s">
        <v>34186</v>
      </c>
      <c r="G10742" s="84"/>
    </row>
    <row r="10743">
      <c r="A10743" s="13" t="s">
        <v>388</v>
      </c>
      <c r="B10743" s="189" t="s">
        <v>1010</v>
      </c>
      <c r="C10743" s="84" t="s">
        <v>2170</v>
      </c>
      <c r="D10743" s="84" t="s">
        <v>34187</v>
      </c>
      <c r="E10743" s="84"/>
      <c r="F10743" s="84" t="s">
        <v>34188</v>
      </c>
      <c r="G10743" s="84"/>
    </row>
    <row r="10744">
      <c r="A10744" s="13" t="s">
        <v>234</v>
      </c>
      <c r="B10744" s="189" t="s">
        <v>32910</v>
      </c>
      <c r="C10744" s="84" t="s">
        <v>34189</v>
      </c>
      <c r="D10744" s="84" t="s">
        <v>34190</v>
      </c>
      <c r="E10744" s="84"/>
      <c r="F10744" s="84" t="s">
        <v>34191</v>
      </c>
      <c r="G10744" s="84"/>
    </row>
    <row r="10745">
      <c r="A10745" s="13" t="s">
        <v>234</v>
      </c>
      <c r="B10745" s="189" t="s">
        <v>32910</v>
      </c>
      <c r="C10745" s="84" t="s">
        <v>20402</v>
      </c>
      <c r="D10745" s="84" t="s">
        <v>34192</v>
      </c>
      <c r="E10745" s="84"/>
      <c r="F10745" s="84" t="s">
        <v>34186</v>
      </c>
      <c r="G10745" s="84"/>
    </row>
    <row r="10746">
      <c r="A10746" s="13" t="s">
        <v>234</v>
      </c>
      <c r="B10746" s="189" t="s">
        <v>4413</v>
      </c>
      <c r="C10746" s="84" t="s">
        <v>4414</v>
      </c>
      <c r="D10746" s="84" t="s">
        <v>4415</v>
      </c>
      <c r="E10746" s="84"/>
      <c r="F10746" s="84" t="s">
        <v>34188</v>
      </c>
      <c r="G10746" s="84"/>
    </row>
    <row r="10747">
      <c r="A10747" s="352" t="s">
        <v>34193</v>
      </c>
    </row>
    <row r="10748">
      <c r="A10748" s="13" t="s">
        <v>388</v>
      </c>
      <c r="B10748" s="189" t="s">
        <v>1006</v>
      </c>
      <c r="C10748" s="84"/>
      <c r="D10748" s="84" t="s">
        <v>34194</v>
      </c>
      <c r="E10748" s="84"/>
      <c r="F10748" s="84" t="s">
        <v>34195</v>
      </c>
      <c r="G10748" s="84"/>
    </row>
    <row r="10749">
      <c r="A10749" s="13" t="s">
        <v>388</v>
      </c>
      <c r="B10749" s="189" t="s">
        <v>1006</v>
      </c>
      <c r="C10749" s="84"/>
      <c r="D10749" s="84" t="s">
        <v>34196</v>
      </c>
      <c r="E10749" s="84"/>
      <c r="F10749" s="84" t="s">
        <v>34195</v>
      </c>
      <c r="G10749" s="84"/>
    </row>
    <row r="10750">
      <c r="A10750" s="17"/>
    </row>
    <row r="10751">
      <c r="A10751" s="15"/>
    </row>
    <row r="10754">
      <c r="A10754" s="17"/>
    </row>
    <row r="10755">
      <c r="A10755" s="38" t="s">
        <v>19885</v>
      </c>
    </row>
    <row r="10756">
      <c r="A10756" s="1"/>
    </row>
    <row r="10757">
      <c r="A10757" s="1" t="s">
        <v>34197</v>
      </c>
    </row>
    <row r="10758">
      <c r="A10758" s="9" t="s">
        <v>4540</v>
      </c>
      <c r="B10758" s="18" t="s">
        <v>34198</v>
      </c>
      <c r="C10758" s="9" t="s">
        <v>30095</v>
      </c>
      <c r="D10758" s="91" t="s">
        <v>30096</v>
      </c>
      <c r="E10758" s="91" t="s">
        <v>30097</v>
      </c>
      <c r="F10758" s="91"/>
      <c r="G10758" s="138"/>
    </row>
    <row r="10759">
      <c r="A10759" s="9" t="s">
        <v>4540</v>
      </c>
      <c r="B10759" s="18" t="s">
        <v>34198</v>
      </c>
      <c r="C10759" s="9" t="s">
        <v>34199</v>
      </c>
      <c r="D10759" s="91" t="s">
        <v>34200</v>
      </c>
      <c r="E10759" s="91" t="s">
        <v>34201</v>
      </c>
      <c r="F10759" s="91"/>
      <c r="G10759" s="138"/>
    </row>
    <row r="10760">
      <c r="A10760" s="190" t="s">
        <v>34202</v>
      </c>
    </row>
    <row r="10761">
      <c r="A10761" s="14" t="s">
        <v>14631</v>
      </c>
      <c r="B10761" s="18" t="s">
        <v>14632</v>
      </c>
      <c r="C10761" s="9"/>
      <c r="D10761" s="91" t="s">
        <v>15953</v>
      </c>
      <c r="E10761" s="91" t="s">
        <v>34203</v>
      </c>
      <c r="F10761" s="91" t="s">
        <v>5437</v>
      </c>
      <c r="G10761" s="138"/>
    </row>
    <row r="10762">
      <c r="A10762" s="1" t="s">
        <v>34204</v>
      </c>
    </row>
    <row r="10763">
      <c r="A10763" s="9" t="s">
        <v>230</v>
      </c>
      <c r="B10763" s="18" t="s">
        <v>10943</v>
      </c>
      <c r="C10763" s="10" t="s">
        <v>2598</v>
      </c>
      <c r="D10763" s="10" t="s">
        <v>11968</v>
      </c>
      <c r="E10763" s="10"/>
      <c r="F10763" s="10" t="s">
        <v>34205</v>
      </c>
      <c r="G10763" s="10"/>
    </row>
    <row r="10764">
      <c r="A10764" s="67" t="s">
        <v>366</v>
      </c>
    </row>
    <row r="10765">
      <c r="A10765" s="9" t="s">
        <v>248</v>
      </c>
      <c r="B10765" s="18" t="s">
        <v>34206</v>
      </c>
      <c r="C10765" s="10"/>
      <c r="D10765" s="10"/>
      <c r="E10765" s="10" t="s">
        <v>21635</v>
      </c>
      <c r="F10765" s="10"/>
      <c r="G10765" s="10"/>
    </row>
    <row r="10766">
      <c r="A10766" s="9" t="s">
        <v>566</v>
      </c>
      <c r="B10766" s="18" t="s">
        <v>26645</v>
      </c>
      <c r="C10766" s="10"/>
      <c r="D10766" s="10"/>
      <c r="E10766" s="10" t="s">
        <v>21635</v>
      </c>
      <c r="F10766" s="10"/>
      <c r="G10766" s="10"/>
    </row>
    <row r="10767">
      <c r="A10767" s="1" t="s">
        <v>34207</v>
      </c>
    </row>
    <row r="10768">
      <c r="A10768" s="9" t="s">
        <v>12769</v>
      </c>
      <c r="B10768" s="18" t="s">
        <v>12770</v>
      </c>
      <c r="C10768" s="10"/>
      <c r="D10768" s="10"/>
      <c r="E10768" s="10"/>
      <c r="F10768" s="10"/>
      <c r="G10768" s="10"/>
    </row>
    <row r="10769">
      <c r="A10769" s="9" t="s">
        <v>234</v>
      </c>
      <c r="B10769" s="18" t="s">
        <v>12895</v>
      </c>
      <c r="C10769" s="10" t="s">
        <v>22271</v>
      </c>
      <c r="D10769" s="10" t="s">
        <v>34208</v>
      </c>
      <c r="E10769" s="10" t="s">
        <v>34209</v>
      </c>
      <c r="F10769" s="10" t="s">
        <v>34210</v>
      </c>
      <c r="G10769" s="10"/>
    </row>
    <row r="10770">
      <c r="A10770" s="1" t="s">
        <v>34211</v>
      </c>
      <c r="B10770" s="1"/>
      <c r="C10770" s="1"/>
      <c r="D10770" s="1"/>
      <c r="E10770" s="1"/>
      <c r="F10770" s="1"/>
      <c r="G10770" s="1"/>
    </row>
    <row r="10771">
      <c r="A10771" s="9" t="s">
        <v>248</v>
      </c>
      <c r="B10771" s="18" t="s">
        <v>10840</v>
      </c>
      <c r="C10771" s="10"/>
      <c r="D10771" s="10" t="s">
        <v>14472</v>
      </c>
      <c r="E10771" s="10"/>
      <c r="F10771" s="10" t="s">
        <v>34212</v>
      </c>
      <c r="G10771" s="10"/>
    </row>
    <row r="10772">
      <c r="A10772" s="9" t="s">
        <v>248</v>
      </c>
      <c r="B10772" s="18" t="s">
        <v>10840</v>
      </c>
      <c r="C10772" s="10"/>
      <c r="D10772" s="10" t="s">
        <v>22053</v>
      </c>
      <c r="E10772" s="10"/>
      <c r="F10772" s="25" t="s">
        <v>34213</v>
      </c>
      <c r="G10772" s="10"/>
    </row>
    <row r="10773">
      <c r="A10773" s="9" t="s">
        <v>248</v>
      </c>
      <c r="B10773" s="18" t="s">
        <v>10840</v>
      </c>
      <c r="C10773" s="10"/>
      <c r="D10773" s="10" t="s">
        <v>14475</v>
      </c>
      <c r="E10773" s="10"/>
      <c r="F10773" s="10" t="s">
        <v>34214</v>
      </c>
      <c r="G10773" s="10"/>
    </row>
    <row r="10774">
      <c r="A10774" s="9" t="s">
        <v>248</v>
      </c>
      <c r="B10774" s="18" t="s">
        <v>10840</v>
      </c>
      <c r="C10774" s="10"/>
      <c r="D10774" s="10" t="s">
        <v>277</v>
      </c>
      <c r="E10774" s="10"/>
      <c r="F10774" s="10" t="s">
        <v>34213</v>
      </c>
      <c r="G10774" s="10"/>
    </row>
    <row r="10775">
      <c r="A10775" s="9" t="s">
        <v>248</v>
      </c>
      <c r="B10775" s="18" t="s">
        <v>10840</v>
      </c>
      <c r="C10775" s="10"/>
      <c r="D10775" s="10" t="s">
        <v>34215</v>
      </c>
      <c r="E10775" s="10"/>
      <c r="F10775" s="10" t="s">
        <v>34216</v>
      </c>
      <c r="G10775" s="10"/>
    </row>
    <row r="10776">
      <c r="A10776" s="9" t="s">
        <v>248</v>
      </c>
      <c r="B10776" s="18" t="s">
        <v>10840</v>
      </c>
      <c r="C10776" s="10"/>
      <c r="D10776" s="10" t="s">
        <v>34217</v>
      </c>
      <c r="E10776" s="10"/>
      <c r="F10776" s="10" t="s">
        <v>34218</v>
      </c>
      <c r="G10776" s="10"/>
    </row>
    <row r="10777">
      <c r="A10777" s="9" t="s">
        <v>248</v>
      </c>
      <c r="B10777" s="18" t="s">
        <v>10840</v>
      </c>
      <c r="C10777" s="10"/>
      <c r="D10777" s="10" t="s">
        <v>5658</v>
      </c>
      <c r="E10777" s="10"/>
      <c r="F10777" s="10" t="s">
        <v>34219</v>
      </c>
      <c r="G10777" s="10"/>
    </row>
    <row r="10778">
      <c r="A10778" s="9" t="s">
        <v>248</v>
      </c>
      <c r="B10778" s="18" t="s">
        <v>10840</v>
      </c>
      <c r="C10778" s="10"/>
      <c r="D10778" s="10" t="s">
        <v>12273</v>
      </c>
      <c r="E10778" s="10"/>
      <c r="F10778" s="10" t="s">
        <v>34220</v>
      </c>
      <c r="G10778" s="10"/>
    </row>
    <row r="10779">
      <c r="A10779" s="9" t="s">
        <v>248</v>
      </c>
      <c r="B10779" s="18" t="s">
        <v>10840</v>
      </c>
      <c r="C10779" s="10" t="s">
        <v>12350</v>
      </c>
      <c r="D10779" s="10" t="s">
        <v>4515</v>
      </c>
      <c r="E10779" s="10"/>
      <c r="F10779" s="10" t="s">
        <v>34221</v>
      </c>
      <c r="G10779" s="10"/>
    </row>
    <row r="10780">
      <c r="A10780" s="9" t="s">
        <v>8174</v>
      </c>
      <c r="B10780" s="18" t="s">
        <v>21781</v>
      </c>
      <c r="C10780" s="10"/>
      <c r="D10780" s="10" t="s">
        <v>16628</v>
      </c>
      <c r="E10780" s="10"/>
      <c r="F10780" s="10" t="s">
        <v>34222</v>
      </c>
      <c r="G10780" s="10"/>
    </row>
    <row r="10781">
      <c r="A10781" s="1" t="s">
        <v>34223</v>
      </c>
    </row>
    <row r="10782">
      <c r="A10782" s="9" t="s">
        <v>5954</v>
      </c>
      <c r="B10782" s="18" t="s">
        <v>34224</v>
      </c>
      <c r="C10782" s="10"/>
      <c r="D10782" s="10" t="s">
        <v>28224</v>
      </c>
      <c r="E10782" s="10"/>
      <c r="F10782" s="10" t="s">
        <v>4499</v>
      </c>
      <c r="G10782" s="10"/>
    </row>
    <row r="10783">
      <c r="A10783" s="9" t="s">
        <v>5954</v>
      </c>
      <c r="B10783" s="18" t="s">
        <v>34224</v>
      </c>
      <c r="C10783" s="10"/>
      <c r="D10783" s="10" t="s">
        <v>34225</v>
      </c>
      <c r="E10783" s="10"/>
      <c r="F10783" s="10" t="s">
        <v>34226</v>
      </c>
      <c r="G10783" s="10"/>
    </row>
    <row r="10784">
      <c r="A10784" s="1" t="s">
        <v>34227</v>
      </c>
    </row>
    <row r="10785">
      <c r="A10785" s="9" t="s">
        <v>230</v>
      </c>
      <c r="B10785" s="18" t="s">
        <v>12701</v>
      </c>
      <c r="C10785" s="10" t="s">
        <v>2598</v>
      </c>
      <c r="D10785" s="10" t="s">
        <v>16651</v>
      </c>
      <c r="E10785" s="10"/>
      <c r="F10785" s="396" t="s">
        <v>152</v>
      </c>
      <c r="G10785" s="10"/>
    </row>
    <row r="10786">
      <c r="A10786" s="9" t="s">
        <v>230</v>
      </c>
      <c r="B10786" s="18" t="s">
        <v>10943</v>
      </c>
      <c r="C10786" s="10" t="s">
        <v>2598</v>
      </c>
      <c r="D10786" s="10" t="s">
        <v>34228</v>
      </c>
      <c r="E10786" s="10" t="s">
        <v>34229</v>
      </c>
      <c r="F10786" s="396" t="s">
        <v>152</v>
      </c>
      <c r="G10786" s="8" t="s">
        <v>1333</v>
      </c>
    </row>
    <row r="10787">
      <c r="A10787" s="9" t="s">
        <v>248</v>
      </c>
      <c r="B10787" s="18" t="s">
        <v>28239</v>
      </c>
      <c r="C10787" s="10" t="s">
        <v>28240</v>
      </c>
      <c r="D10787" s="10" t="s">
        <v>34230</v>
      </c>
      <c r="E10787" s="10"/>
      <c r="F10787" s="10" t="s">
        <v>34231</v>
      </c>
      <c r="G10787" s="10"/>
    </row>
    <row r="10788">
      <c r="A10788" s="9" t="s">
        <v>248</v>
      </c>
      <c r="B10788" s="18" t="s">
        <v>28244</v>
      </c>
      <c r="C10788" s="10" t="s">
        <v>34232</v>
      </c>
      <c r="D10788" s="10" t="s">
        <v>34233</v>
      </c>
      <c r="E10788" s="10" t="s">
        <v>34234</v>
      </c>
      <c r="F10788" s="10" t="s">
        <v>34231</v>
      </c>
      <c r="G10788" s="10"/>
    </row>
    <row r="10789">
      <c r="A10789" s="67" t="s">
        <v>366</v>
      </c>
    </row>
    <row r="10790">
      <c r="A10790" s="9" t="s">
        <v>642</v>
      </c>
      <c r="B10790" s="18" t="s">
        <v>368</v>
      </c>
      <c r="C10790" s="10"/>
      <c r="D10790" s="10"/>
      <c r="E10790" s="10"/>
      <c r="F10790" s="10" t="s">
        <v>34235</v>
      </c>
      <c r="G10790" s="10"/>
    </row>
    <row r="10791">
      <c r="A10791" s="9" t="s">
        <v>4540</v>
      </c>
      <c r="B10791" s="18" t="s">
        <v>4541</v>
      </c>
      <c r="C10791" s="10"/>
      <c r="D10791" s="10"/>
      <c r="E10791" s="10" t="s">
        <v>34236</v>
      </c>
      <c r="F10791" s="10" t="s">
        <v>34235</v>
      </c>
      <c r="G10791" s="10"/>
    </row>
    <row r="10792">
      <c r="A10792" s="1" t="s">
        <v>34237</v>
      </c>
    </row>
    <row r="10793">
      <c r="A10793" s="9" t="s">
        <v>10828</v>
      </c>
      <c r="B10793" s="18" t="s">
        <v>34238</v>
      </c>
      <c r="C10793" s="10" t="s">
        <v>34239</v>
      </c>
      <c r="D10793" s="10" t="s">
        <v>34240</v>
      </c>
      <c r="E10793" s="10" t="s">
        <v>34241</v>
      </c>
      <c r="F10793" s="10" t="s">
        <v>34242</v>
      </c>
      <c r="G10793" s="10"/>
    </row>
    <row r="10794">
      <c r="A10794" s="9" t="s">
        <v>234</v>
      </c>
      <c r="B10794" s="18" t="s">
        <v>11728</v>
      </c>
      <c r="C10794" s="10" t="s">
        <v>34243</v>
      </c>
      <c r="D10794" s="10" t="s">
        <v>34244</v>
      </c>
      <c r="E10794" s="10" t="s">
        <v>34245</v>
      </c>
      <c r="F10794" s="10" t="s">
        <v>34242</v>
      </c>
      <c r="G10794" s="10"/>
    </row>
    <row r="10795">
      <c r="A10795" s="67" t="s">
        <v>366</v>
      </c>
    </row>
    <row r="10796">
      <c r="A10796" s="9" t="s">
        <v>316</v>
      </c>
      <c r="B10796" s="18" t="s">
        <v>368</v>
      </c>
      <c r="C10796" s="10"/>
      <c r="D10796" s="10"/>
      <c r="E10796" s="10" t="s">
        <v>8180</v>
      </c>
      <c r="F10796" s="10" t="s">
        <v>34242</v>
      </c>
      <c r="G10796" s="10"/>
    </row>
    <row r="10797">
      <c r="A10797" s="1" t="s">
        <v>34246</v>
      </c>
    </row>
    <row r="10798">
      <c r="A10798" s="9" t="s">
        <v>5954</v>
      </c>
      <c r="B10798" s="18" t="s">
        <v>34224</v>
      </c>
      <c r="C10798" s="9"/>
      <c r="D10798" s="91" t="s">
        <v>28224</v>
      </c>
      <c r="E10798" s="19"/>
      <c r="F10798" s="9" t="s">
        <v>34247</v>
      </c>
      <c r="G10798" s="10"/>
    </row>
    <row r="10799">
      <c r="A10799" s="9" t="s">
        <v>248</v>
      </c>
      <c r="B10799" s="18" t="s">
        <v>34248</v>
      </c>
      <c r="C10799" s="9" t="s">
        <v>34249</v>
      </c>
      <c r="D10799" s="91" t="s">
        <v>34250</v>
      </c>
      <c r="E10799" s="19"/>
      <c r="F10799" s="9" t="s">
        <v>34251</v>
      </c>
      <c r="G10799" s="10"/>
    </row>
    <row r="10800">
      <c r="A10800" s="1" t="s">
        <v>34252</v>
      </c>
    </row>
    <row r="10801">
      <c r="A10801" s="67" t="s">
        <v>366</v>
      </c>
    </row>
    <row r="10802">
      <c r="A10802" s="9" t="s">
        <v>13051</v>
      </c>
      <c r="B10802" s="18" t="s">
        <v>12284</v>
      </c>
      <c r="C10802" s="10"/>
      <c r="D10802" s="10"/>
      <c r="E10802" s="10"/>
      <c r="F10802" s="10"/>
      <c r="G10802" s="10"/>
    </row>
    <row r="10803">
      <c r="A10803" s="1" t="s">
        <v>34253</v>
      </c>
    </row>
    <row r="10804">
      <c r="A10804" s="9" t="s">
        <v>248</v>
      </c>
      <c r="B10804" s="18" t="s">
        <v>4512</v>
      </c>
      <c r="C10804" s="10" t="s">
        <v>4513</v>
      </c>
      <c r="D10804" s="10" t="s">
        <v>4955</v>
      </c>
      <c r="E10804" s="10"/>
      <c r="F10804" s="10" t="s">
        <v>34254</v>
      </c>
      <c r="G10804" s="10"/>
    </row>
    <row r="10805">
      <c r="A10805" s="1" t="s">
        <v>34255</v>
      </c>
      <c r="B10805" s="1"/>
      <c r="C10805" s="1"/>
      <c r="D10805" s="1"/>
      <c r="E10805" s="1"/>
      <c r="F10805" s="1"/>
      <c r="G10805" s="1"/>
    </row>
    <row r="10806">
      <c r="A10806" s="9" t="s">
        <v>234</v>
      </c>
      <c r="B10806" s="18" t="s">
        <v>12033</v>
      </c>
      <c r="C10806" s="10" t="s">
        <v>26748</v>
      </c>
      <c r="D10806" s="10" t="s">
        <v>34256</v>
      </c>
      <c r="E10806" s="10" t="s">
        <v>34257</v>
      </c>
      <c r="F10806" s="10" t="s">
        <v>34258</v>
      </c>
      <c r="G10806" s="10"/>
    </row>
    <row r="10807">
      <c r="A10807" s="9" t="s">
        <v>234</v>
      </c>
      <c r="B10807" s="18" t="s">
        <v>12033</v>
      </c>
      <c r="C10807" s="10" t="s">
        <v>7321</v>
      </c>
      <c r="D10807" s="10" t="s">
        <v>19969</v>
      </c>
      <c r="E10807" s="10" t="s">
        <v>34257</v>
      </c>
      <c r="F10807" s="10" t="s">
        <v>34258</v>
      </c>
      <c r="G10807" s="10"/>
    </row>
    <row r="10808">
      <c r="A10808" s="9" t="s">
        <v>234</v>
      </c>
      <c r="B10808" s="18" t="s">
        <v>12033</v>
      </c>
      <c r="C10808" s="10" t="s">
        <v>34259</v>
      </c>
      <c r="D10808" s="10" t="s">
        <v>20411</v>
      </c>
      <c r="E10808" s="10"/>
      <c r="F10808" s="10" t="s">
        <v>34260</v>
      </c>
      <c r="G10808" s="10"/>
    </row>
    <row r="10809">
      <c r="A10809" s="9" t="s">
        <v>234</v>
      </c>
      <c r="B10809" s="18" t="s">
        <v>12033</v>
      </c>
      <c r="C10809" s="10" t="s">
        <v>15495</v>
      </c>
      <c r="D10809" s="10" t="s">
        <v>22272</v>
      </c>
      <c r="E10809" s="10" t="s">
        <v>34261</v>
      </c>
      <c r="F10809" s="10" t="s">
        <v>34258</v>
      </c>
      <c r="G10809" s="10"/>
    </row>
    <row r="10810">
      <c r="A10810" s="67" t="s">
        <v>366</v>
      </c>
    </row>
    <row r="10811">
      <c r="A10811" s="9" t="s">
        <v>248</v>
      </c>
      <c r="B10811" s="18" t="s">
        <v>12875</v>
      </c>
      <c r="C10811" s="10"/>
      <c r="D10811" s="10"/>
      <c r="E10811" s="10"/>
      <c r="F10811" s="10"/>
      <c r="G10811" s="10"/>
    </row>
    <row r="10812">
      <c r="A10812" s="1" t="s">
        <v>34262</v>
      </c>
    </row>
    <row r="10813">
      <c r="A10813" s="9" t="s">
        <v>248</v>
      </c>
      <c r="B10813" s="18" t="s">
        <v>4496</v>
      </c>
      <c r="C10813" s="10"/>
      <c r="D10813" s="10"/>
      <c r="E10813" s="10" t="s">
        <v>3695</v>
      </c>
      <c r="F10813" s="10" t="s">
        <v>34263</v>
      </c>
      <c r="G10813" s="10"/>
    </row>
    <row r="10814">
      <c r="A10814" s="9" t="s">
        <v>234</v>
      </c>
      <c r="B10814" s="18" t="s">
        <v>10876</v>
      </c>
      <c r="C10814" s="10" t="s">
        <v>34264</v>
      </c>
      <c r="D10814" s="10" t="s">
        <v>34265</v>
      </c>
      <c r="E10814" s="10" t="s">
        <v>34266</v>
      </c>
      <c r="F10814" s="10" t="s">
        <v>34267</v>
      </c>
      <c r="G10814" s="10"/>
    </row>
    <row r="10815">
      <c r="A10815" s="9" t="s">
        <v>234</v>
      </c>
      <c r="B10815" s="18" t="s">
        <v>10876</v>
      </c>
      <c r="C10815" s="10" t="s">
        <v>29536</v>
      </c>
      <c r="D10815" s="10" t="s">
        <v>29538</v>
      </c>
      <c r="E10815" s="10" t="s">
        <v>29538</v>
      </c>
      <c r="F10815" s="10" t="s">
        <v>34268</v>
      </c>
      <c r="G10815" s="10"/>
    </row>
    <row r="10816">
      <c r="A10816" s="9" t="s">
        <v>234</v>
      </c>
      <c r="B10816" s="18" t="s">
        <v>10876</v>
      </c>
      <c r="C10816" s="10" t="s">
        <v>34269</v>
      </c>
      <c r="D10816" s="10" t="s">
        <v>34270</v>
      </c>
      <c r="E10816" s="10" t="s">
        <v>34271</v>
      </c>
      <c r="F10816" s="10" t="s">
        <v>34267</v>
      </c>
      <c r="G10816" s="10"/>
    </row>
    <row r="10817">
      <c r="A10817" s="9" t="s">
        <v>234</v>
      </c>
      <c r="B10817" s="18" t="s">
        <v>10876</v>
      </c>
      <c r="C10817" s="10" t="s">
        <v>34269</v>
      </c>
      <c r="D10817" s="10" t="s">
        <v>34272</v>
      </c>
      <c r="E10817" s="10" t="s">
        <v>34273</v>
      </c>
      <c r="F10817" s="10" t="s">
        <v>34267</v>
      </c>
      <c r="G10817" s="10"/>
    </row>
    <row r="10818">
      <c r="A10818" s="9" t="s">
        <v>234</v>
      </c>
      <c r="B10818" s="18" t="s">
        <v>10876</v>
      </c>
      <c r="C10818" s="10" t="s">
        <v>14059</v>
      </c>
      <c r="D10818" s="10" t="s">
        <v>34274</v>
      </c>
      <c r="E10818" s="10" t="s">
        <v>34275</v>
      </c>
      <c r="F10818" s="10" t="s">
        <v>34263</v>
      </c>
      <c r="G10818" s="10"/>
    </row>
    <row r="10819">
      <c r="A10819" s="1" t="s">
        <v>34276</v>
      </c>
    </row>
    <row r="10820">
      <c r="A10820" s="9" t="s">
        <v>248</v>
      </c>
      <c r="B10820" s="18" t="s">
        <v>34277</v>
      </c>
      <c r="C10820" s="10"/>
      <c r="D10820" s="10"/>
      <c r="E10820" s="10" t="s">
        <v>34278</v>
      </c>
      <c r="F10820" s="10" t="s">
        <v>34279</v>
      </c>
      <c r="G10820" s="10"/>
    </row>
    <row r="10821">
      <c r="A10821" s="9" t="s">
        <v>248</v>
      </c>
      <c r="B10821" s="18" t="s">
        <v>34280</v>
      </c>
      <c r="C10821" s="10"/>
      <c r="D10821" s="10"/>
      <c r="E10821" s="10" t="s">
        <v>34281</v>
      </c>
      <c r="F10821" s="10" t="s">
        <v>4799</v>
      </c>
      <c r="G10821" s="10"/>
    </row>
    <row r="10822">
      <c r="A10822" s="9" t="s">
        <v>248</v>
      </c>
      <c r="B10822" s="18" t="s">
        <v>10840</v>
      </c>
      <c r="C10822" s="10"/>
      <c r="D10822" s="10"/>
      <c r="E10822" s="10"/>
      <c r="F10822" s="10"/>
      <c r="G10822" s="10"/>
    </row>
    <row r="10823">
      <c r="A10823" s="9" t="s">
        <v>234</v>
      </c>
      <c r="B10823" s="18" t="s">
        <v>10876</v>
      </c>
      <c r="C10823" s="10" t="s">
        <v>34264</v>
      </c>
      <c r="D10823" s="10" t="s">
        <v>34265</v>
      </c>
      <c r="E10823" s="10" t="s">
        <v>34282</v>
      </c>
      <c r="F10823" s="10" t="s">
        <v>34283</v>
      </c>
      <c r="G10823" s="10"/>
    </row>
    <row r="10824">
      <c r="A10824" s="9" t="s">
        <v>234</v>
      </c>
      <c r="B10824" s="18" t="s">
        <v>10876</v>
      </c>
      <c r="C10824" s="10" t="s">
        <v>34284</v>
      </c>
      <c r="D10824" s="10" t="s">
        <v>34285</v>
      </c>
      <c r="E10824" s="10" t="s">
        <v>34286</v>
      </c>
      <c r="F10824" s="10" t="s">
        <v>34283</v>
      </c>
      <c r="G10824" s="10"/>
    </row>
    <row r="10825">
      <c r="A10825" s="1" t="s">
        <v>34287</v>
      </c>
    </row>
    <row r="10826">
      <c r="A10826" s="9" t="s">
        <v>230</v>
      </c>
      <c r="B10826" s="18" t="s">
        <v>10943</v>
      </c>
      <c r="C10826" s="10" t="s">
        <v>2598</v>
      </c>
      <c r="D10826" s="10" t="s">
        <v>34288</v>
      </c>
      <c r="E10826" s="10"/>
      <c r="F10826" s="10"/>
      <c r="G10826" s="10"/>
    </row>
    <row r="10827">
      <c r="A10827" s="1" t="s">
        <v>34289</v>
      </c>
    </row>
    <row r="10828">
      <c r="A10828" s="9" t="s">
        <v>234</v>
      </c>
      <c r="B10828" s="18" t="s">
        <v>12895</v>
      </c>
      <c r="C10828" s="10" t="s">
        <v>33227</v>
      </c>
      <c r="D10828" s="10" t="s">
        <v>28746</v>
      </c>
      <c r="E10828" s="10" t="s">
        <v>34290</v>
      </c>
      <c r="F10828" s="10" t="s">
        <v>34291</v>
      </c>
      <c r="G10828" s="10"/>
    </row>
    <row r="10829">
      <c r="A10829" s="9" t="s">
        <v>234</v>
      </c>
      <c r="B10829" s="18" t="s">
        <v>12895</v>
      </c>
      <c r="C10829" s="10" t="s">
        <v>22549</v>
      </c>
      <c r="D10829" s="10" t="s">
        <v>12120</v>
      </c>
      <c r="E10829" s="10" t="s">
        <v>34292</v>
      </c>
      <c r="F10829" s="10" t="s">
        <v>34291</v>
      </c>
      <c r="G10829" s="10"/>
    </row>
    <row r="10830">
      <c r="A10830" s="9" t="s">
        <v>234</v>
      </c>
      <c r="B10830" s="18" t="s">
        <v>14063</v>
      </c>
      <c r="C10830" s="10"/>
      <c r="D10830" s="10" t="s">
        <v>21476</v>
      </c>
      <c r="E10830" s="10"/>
      <c r="F10830" s="10" t="s">
        <v>34291</v>
      </c>
      <c r="G10830" s="10"/>
    </row>
    <row r="10831">
      <c r="A10831" s="1" t="s">
        <v>28373</v>
      </c>
    </row>
    <row r="10832">
      <c r="A10832" s="67" t="s">
        <v>366</v>
      </c>
    </row>
    <row r="10833">
      <c r="A10833" s="9" t="s">
        <v>316</v>
      </c>
      <c r="B10833" s="18" t="s">
        <v>6023</v>
      </c>
      <c r="C10833" s="10"/>
      <c r="D10833" s="10"/>
      <c r="E10833" s="10"/>
      <c r="F10833" s="10" t="s">
        <v>34293</v>
      </c>
      <c r="G10833" s="10"/>
    </row>
    <row r="10834">
      <c r="A10834" s="1" t="s">
        <v>34294</v>
      </c>
    </row>
    <row r="10835">
      <c r="A10835" s="9" t="s">
        <v>316</v>
      </c>
      <c r="B10835" s="18" t="s">
        <v>6615</v>
      </c>
      <c r="C10835" s="10"/>
      <c r="D10835" s="10" t="s">
        <v>34295</v>
      </c>
      <c r="E10835" s="10"/>
      <c r="F10835" s="10" t="s">
        <v>34296</v>
      </c>
      <c r="G10835" s="10"/>
    </row>
    <row r="10836">
      <c r="A10836" s="9" t="s">
        <v>316</v>
      </c>
      <c r="B10836" s="18" t="s">
        <v>6615</v>
      </c>
      <c r="C10836" s="10"/>
      <c r="D10836" s="10" t="s">
        <v>34297</v>
      </c>
      <c r="E10836" s="10"/>
      <c r="F10836" s="10" t="s">
        <v>34296</v>
      </c>
      <c r="G10836" s="10"/>
    </row>
    <row r="10837">
      <c r="A10837" s="9" t="s">
        <v>234</v>
      </c>
      <c r="B10837" s="18" t="s">
        <v>22091</v>
      </c>
      <c r="C10837" s="10" t="s">
        <v>34298</v>
      </c>
      <c r="D10837" s="10" t="s">
        <v>34299</v>
      </c>
      <c r="E10837" s="10"/>
      <c r="F10837" s="10" t="s">
        <v>34296</v>
      </c>
      <c r="G10837" s="10"/>
    </row>
    <row r="10838">
      <c r="A10838" s="1" t="s">
        <v>34300</v>
      </c>
    </row>
    <row r="10839">
      <c r="A10839" s="43" t="s">
        <v>34301</v>
      </c>
      <c r="B10839" s="31" t="s">
        <v>34302</v>
      </c>
      <c r="C10839" s="43"/>
      <c r="D10839" s="43" t="s">
        <v>27102</v>
      </c>
      <c r="E10839" s="43" t="s">
        <v>4679</v>
      </c>
      <c r="F10839" s="43" t="s">
        <v>34303</v>
      </c>
      <c r="G10839" s="84"/>
    </row>
    <row r="10840">
      <c r="A10840" s="43" t="s">
        <v>34304</v>
      </c>
      <c r="B10840" s="31" t="s">
        <v>34305</v>
      </c>
      <c r="C10840" s="43"/>
      <c r="D10840" s="43" t="s">
        <v>12298</v>
      </c>
      <c r="E10840" s="43" t="s">
        <v>4679</v>
      </c>
      <c r="F10840" s="43" t="s">
        <v>34306</v>
      </c>
      <c r="G10840" s="84"/>
    </row>
    <row r="10841">
      <c r="A10841" s="43" t="s">
        <v>34307</v>
      </c>
      <c r="B10841" s="31" t="s">
        <v>30232</v>
      </c>
      <c r="C10841" s="43" t="s">
        <v>34308</v>
      </c>
      <c r="D10841" s="43" t="s">
        <v>34309</v>
      </c>
      <c r="E10841" s="43"/>
      <c r="F10841" s="43" t="s">
        <v>30361</v>
      </c>
      <c r="G10841" s="84"/>
    </row>
    <row r="10842">
      <c r="A10842" s="43" t="s">
        <v>34307</v>
      </c>
      <c r="B10842" s="31" t="s">
        <v>30232</v>
      </c>
      <c r="C10842" s="43" t="s">
        <v>34310</v>
      </c>
      <c r="D10842" s="43" t="s">
        <v>34311</v>
      </c>
      <c r="E10842" s="43" t="s">
        <v>34312</v>
      </c>
      <c r="F10842" s="43" t="s">
        <v>30361</v>
      </c>
      <c r="G10842" s="84"/>
    </row>
    <row r="10843">
      <c r="A10843" s="43" t="s">
        <v>4540</v>
      </c>
      <c r="B10843" s="31" t="s">
        <v>34313</v>
      </c>
      <c r="C10843" s="43" t="s">
        <v>34314</v>
      </c>
      <c r="D10843" s="43" t="s">
        <v>34315</v>
      </c>
      <c r="E10843" s="43"/>
      <c r="F10843" s="43" t="s">
        <v>30361</v>
      </c>
      <c r="G10843" s="84"/>
    </row>
    <row r="10844">
      <c r="A10844" s="43" t="s">
        <v>4540</v>
      </c>
      <c r="B10844" s="31" t="s">
        <v>34313</v>
      </c>
      <c r="C10844" s="43" t="s">
        <v>34316</v>
      </c>
      <c r="D10844" s="43" t="s">
        <v>7227</v>
      </c>
      <c r="E10844" s="43"/>
      <c r="F10844" s="43" t="s">
        <v>34317</v>
      </c>
      <c r="G10844" s="84"/>
    </row>
    <row r="10845">
      <c r="A10845" s="43" t="s">
        <v>4540</v>
      </c>
      <c r="B10845" s="31" t="s">
        <v>11994</v>
      </c>
      <c r="C10845" s="43" t="s">
        <v>11995</v>
      </c>
      <c r="D10845" s="43" t="s">
        <v>34318</v>
      </c>
      <c r="E10845" s="43"/>
      <c r="F10845" s="43" t="s">
        <v>5727</v>
      </c>
      <c r="G10845" s="84"/>
    </row>
    <row r="10846">
      <c r="A10846" s="43" t="s">
        <v>4540</v>
      </c>
      <c r="B10846" s="31" t="s">
        <v>4962</v>
      </c>
      <c r="C10846" s="43" t="s">
        <v>4735</v>
      </c>
      <c r="D10846" s="43" t="s">
        <v>837</v>
      </c>
      <c r="E10846" s="43"/>
      <c r="F10846" s="43" t="s">
        <v>34319</v>
      </c>
      <c r="G10846" s="84"/>
    </row>
    <row r="10847">
      <c r="A10847" s="43" t="s">
        <v>4540</v>
      </c>
      <c r="B10847" s="31" t="s">
        <v>4541</v>
      </c>
      <c r="C10847" s="43"/>
      <c r="D10847" s="43"/>
      <c r="E10847" s="43" t="s">
        <v>34320</v>
      </c>
      <c r="F10847" s="43" t="s">
        <v>34321</v>
      </c>
      <c r="G10847" s="84"/>
    </row>
    <row r="10848">
      <c r="A10848" s="43" t="s">
        <v>4540</v>
      </c>
      <c r="B10848" s="31" t="s">
        <v>4545</v>
      </c>
      <c r="C10848" s="43" t="s">
        <v>4542</v>
      </c>
      <c r="D10848" s="43" t="s">
        <v>15593</v>
      </c>
      <c r="E10848" s="43"/>
      <c r="F10848" s="43" t="s">
        <v>34322</v>
      </c>
      <c r="G10848" s="84"/>
    </row>
    <row r="10849">
      <c r="A10849" s="43" t="s">
        <v>4540</v>
      </c>
      <c r="B10849" s="31" t="s">
        <v>4545</v>
      </c>
      <c r="C10849" s="43" t="s">
        <v>4542</v>
      </c>
      <c r="D10849" s="43" t="s">
        <v>6638</v>
      </c>
      <c r="E10849" s="43"/>
      <c r="F10849" s="43" t="s">
        <v>34322</v>
      </c>
      <c r="G10849" s="84"/>
    </row>
    <row r="10850">
      <c r="A10850" s="43" t="s">
        <v>4540</v>
      </c>
      <c r="B10850" s="31" t="s">
        <v>4545</v>
      </c>
      <c r="C10850" s="43"/>
      <c r="D10850" s="43"/>
      <c r="E10850" s="43" t="s">
        <v>710</v>
      </c>
      <c r="F10850" s="43" t="s">
        <v>34322</v>
      </c>
      <c r="G10850" s="84"/>
    </row>
    <row r="10851">
      <c r="A10851" s="43" t="s">
        <v>230</v>
      </c>
      <c r="B10851" s="31" t="s">
        <v>12701</v>
      </c>
      <c r="C10851" s="43" t="s">
        <v>4551</v>
      </c>
      <c r="D10851" s="43" t="s">
        <v>12727</v>
      </c>
      <c r="E10851" s="43"/>
      <c r="F10851" s="43" t="s">
        <v>34323</v>
      </c>
      <c r="G10851" s="84"/>
    </row>
    <row r="10852">
      <c r="A10852" s="43" t="s">
        <v>230</v>
      </c>
      <c r="B10852" s="31" t="s">
        <v>12701</v>
      </c>
      <c r="C10852" s="43" t="s">
        <v>4551</v>
      </c>
      <c r="D10852" s="43" t="s">
        <v>34324</v>
      </c>
      <c r="E10852" s="43"/>
      <c r="F10852" s="43" t="s">
        <v>34303</v>
      </c>
      <c r="G10852" s="84"/>
    </row>
    <row r="10853">
      <c r="A10853" s="43" t="s">
        <v>230</v>
      </c>
      <c r="B10853" s="31" t="s">
        <v>34325</v>
      </c>
      <c r="C10853" s="43" t="s">
        <v>2598</v>
      </c>
      <c r="D10853" s="43" t="s">
        <v>34326</v>
      </c>
      <c r="E10853" s="43"/>
      <c r="F10853" s="43" t="s">
        <v>34303</v>
      </c>
      <c r="G10853" s="84"/>
    </row>
    <row r="10854">
      <c r="A10854" s="43" t="s">
        <v>230</v>
      </c>
      <c r="B10854" s="31" t="s">
        <v>34327</v>
      </c>
      <c r="C10854" s="43" t="s">
        <v>34328</v>
      </c>
      <c r="D10854" s="43" t="s">
        <v>34329</v>
      </c>
      <c r="E10854" s="43" t="s">
        <v>34330</v>
      </c>
      <c r="F10854" s="43" t="s">
        <v>34303</v>
      </c>
      <c r="G10854" s="84"/>
    </row>
    <row r="10855">
      <c r="A10855" s="43" t="s">
        <v>248</v>
      </c>
      <c r="B10855" s="31" t="s">
        <v>5986</v>
      </c>
      <c r="C10855" s="43" t="s">
        <v>34331</v>
      </c>
      <c r="D10855" s="43" t="s">
        <v>34332</v>
      </c>
      <c r="E10855" s="43" t="s">
        <v>3593</v>
      </c>
      <c r="F10855" s="43" t="s">
        <v>30361</v>
      </c>
      <c r="G10855" s="84"/>
    </row>
    <row r="10856">
      <c r="A10856" s="43" t="s">
        <v>248</v>
      </c>
      <c r="B10856" s="31" t="s">
        <v>30139</v>
      </c>
      <c r="C10856" s="43" t="s">
        <v>34333</v>
      </c>
      <c r="D10856" s="43" t="s">
        <v>34334</v>
      </c>
      <c r="E10856" s="43"/>
      <c r="F10856" s="43" t="s">
        <v>30361</v>
      </c>
      <c r="G10856" s="84"/>
    </row>
    <row r="10857">
      <c r="A10857" s="43" t="s">
        <v>248</v>
      </c>
      <c r="B10857" s="31" t="s">
        <v>10840</v>
      </c>
      <c r="C10857" s="43" t="s">
        <v>10841</v>
      </c>
      <c r="D10857" s="43" t="s">
        <v>34335</v>
      </c>
      <c r="E10857" s="43"/>
      <c r="F10857" s="43" t="s">
        <v>34336</v>
      </c>
      <c r="G10857" s="84"/>
    </row>
    <row r="10858">
      <c r="A10858" s="43" t="s">
        <v>566</v>
      </c>
      <c r="B10858" s="31" t="s">
        <v>12261</v>
      </c>
      <c r="C10858" s="43" t="s">
        <v>12262</v>
      </c>
      <c r="D10858" s="43" t="s">
        <v>12264</v>
      </c>
      <c r="E10858" s="43"/>
      <c r="F10858" s="43" t="s">
        <v>34337</v>
      </c>
      <c r="G10858" s="84"/>
    </row>
    <row r="10859">
      <c r="A10859" s="43" t="s">
        <v>566</v>
      </c>
      <c r="B10859" s="31" t="s">
        <v>12261</v>
      </c>
      <c r="C10859" s="43" t="s">
        <v>12262</v>
      </c>
      <c r="D10859" s="43" t="s">
        <v>26863</v>
      </c>
      <c r="E10859" s="43"/>
      <c r="F10859" s="43" t="s">
        <v>34337</v>
      </c>
      <c r="G10859" s="84"/>
    </row>
    <row r="10860">
      <c r="A10860" s="43" t="s">
        <v>566</v>
      </c>
      <c r="B10860" s="31" t="s">
        <v>12261</v>
      </c>
      <c r="C10860" s="43" t="s">
        <v>12262</v>
      </c>
      <c r="D10860" s="43" t="s">
        <v>34338</v>
      </c>
      <c r="E10860" s="43"/>
      <c r="F10860" s="43" t="s">
        <v>34337</v>
      </c>
      <c r="G10860" s="84"/>
    </row>
    <row r="10861">
      <c r="A10861" s="43" t="s">
        <v>566</v>
      </c>
      <c r="B10861" s="31" t="s">
        <v>12261</v>
      </c>
      <c r="C10861" s="43" t="s">
        <v>12262</v>
      </c>
      <c r="D10861" s="43" t="s">
        <v>34339</v>
      </c>
      <c r="E10861" s="43"/>
      <c r="F10861" s="43" t="s">
        <v>34337</v>
      </c>
      <c r="G10861" s="84"/>
    </row>
    <row r="10862">
      <c r="A10862" s="43" t="s">
        <v>566</v>
      </c>
      <c r="B10862" s="31" t="s">
        <v>12261</v>
      </c>
      <c r="C10862" s="43" t="s">
        <v>12262</v>
      </c>
      <c r="D10862" s="43" t="s">
        <v>34340</v>
      </c>
      <c r="E10862" s="43"/>
      <c r="F10862" s="43" t="s">
        <v>34337</v>
      </c>
      <c r="G10862" s="84"/>
    </row>
    <row r="10863">
      <c r="A10863" s="43" t="s">
        <v>566</v>
      </c>
      <c r="B10863" s="31" t="s">
        <v>12261</v>
      </c>
      <c r="C10863" s="43" t="s">
        <v>34341</v>
      </c>
      <c r="D10863" s="43" t="s">
        <v>34342</v>
      </c>
      <c r="E10863" s="43"/>
      <c r="F10863" s="43" t="s">
        <v>34337</v>
      </c>
      <c r="G10863" s="84"/>
    </row>
    <row r="10864">
      <c r="A10864" s="67" t="s">
        <v>366</v>
      </c>
    </row>
    <row r="10865">
      <c r="A10865" s="43" t="s">
        <v>34301</v>
      </c>
      <c r="B10865" s="31" t="s">
        <v>34343</v>
      </c>
      <c r="C10865" s="43"/>
      <c r="D10865" s="43"/>
      <c r="E10865" s="43"/>
      <c r="F10865" s="43" t="s">
        <v>34344</v>
      </c>
      <c r="G10865" s="84"/>
    </row>
    <row r="10866">
      <c r="A10866" s="43" t="s">
        <v>34345</v>
      </c>
      <c r="B10866" s="31" t="s">
        <v>368</v>
      </c>
      <c r="C10866" s="43"/>
      <c r="D10866" s="43"/>
      <c r="E10866" s="43" t="s">
        <v>34346</v>
      </c>
      <c r="F10866" s="43" t="s">
        <v>34303</v>
      </c>
      <c r="G10866" s="84"/>
    </row>
    <row r="10867">
      <c r="A10867" s="43" t="s">
        <v>230</v>
      </c>
      <c r="B10867" s="31" t="s">
        <v>34327</v>
      </c>
      <c r="C10867" s="43"/>
      <c r="D10867" s="43"/>
      <c r="E10867" s="43" t="s">
        <v>17107</v>
      </c>
      <c r="F10867" s="43" t="s">
        <v>34303</v>
      </c>
      <c r="G10867" s="84"/>
    </row>
    <row r="10868">
      <c r="A10868" s="43" t="s">
        <v>248</v>
      </c>
      <c r="B10868" s="31" t="s">
        <v>368</v>
      </c>
      <c r="C10868" s="43"/>
      <c r="D10868" s="43"/>
      <c r="E10868" s="43" t="s">
        <v>34347</v>
      </c>
      <c r="F10868" s="43" t="s">
        <v>30361</v>
      </c>
      <c r="G10868" s="84"/>
    </row>
    <row r="10869">
      <c r="A10869" s="43" t="s">
        <v>248</v>
      </c>
      <c r="B10869" s="31" t="s">
        <v>368</v>
      </c>
      <c r="C10869" s="43"/>
      <c r="D10869" s="43"/>
      <c r="E10869" s="43" t="s">
        <v>4215</v>
      </c>
      <c r="F10869" s="43" t="s">
        <v>34348</v>
      </c>
      <c r="G10869" s="84"/>
    </row>
    <row r="10870">
      <c r="A10870" s="1" t="s">
        <v>34349</v>
      </c>
    </row>
    <row r="10871">
      <c r="A10871" s="9" t="s">
        <v>6119</v>
      </c>
      <c r="B10871" s="18" t="s">
        <v>22323</v>
      </c>
      <c r="C10871" s="10" t="s">
        <v>604</v>
      </c>
      <c r="D10871" s="10" t="s">
        <v>22328</v>
      </c>
      <c r="E10871" s="10"/>
      <c r="F10871" s="10" t="s">
        <v>34350</v>
      </c>
      <c r="G10871" s="138"/>
    </row>
    <row r="10872">
      <c r="A10872" s="9" t="s">
        <v>6119</v>
      </c>
      <c r="B10872" s="18" t="s">
        <v>22323</v>
      </c>
      <c r="C10872" s="10" t="s">
        <v>10760</v>
      </c>
      <c r="D10872" s="10" t="s">
        <v>25599</v>
      </c>
      <c r="E10872" s="10"/>
      <c r="F10872" s="10" t="s">
        <v>34351</v>
      </c>
      <c r="G10872" s="138"/>
    </row>
    <row r="10873">
      <c r="A10873" s="9" t="s">
        <v>6119</v>
      </c>
      <c r="B10873" s="18" t="s">
        <v>22323</v>
      </c>
      <c r="C10873" s="10" t="s">
        <v>23802</v>
      </c>
      <c r="D10873" s="10" t="s">
        <v>34352</v>
      </c>
      <c r="E10873" s="10"/>
      <c r="F10873" s="10" t="s">
        <v>34353</v>
      </c>
      <c r="G10873" s="10"/>
    </row>
    <row r="10874">
      <c r="A10874" s="43" t="s">
        <v>6124</v>
      </c>
      <c r="B10874" s="31" t="s">
        <v>23488</v>
      </c>
      <c r="C10874" s="43"/>
      <c r="D10874" s="43"/>
      <c r="E10874" s="43"/>
      <c r="F10874" s="43"/>
      <c r="G10874" s="43"/>
    </row>
    <row r="10875">
      <c r="A10875" s="43" t="s">
        <v>5679</v>
      </c>
      <c r="B10875" s="31" t="s">
        <v>19987</v>
      </c>
      <c r="C10875" s="43" t="s">
        <v>34354</v>
      </c>
      <c r="D10875" s="43" t="s">
        <v>19915</v>
      </c>
      <c r="E10875" s="43"/>
      <c r="F10875" s="43" t="s">
        <v>34355</v>
      </c>
      <c r="G10875" s="43"/>
    </row>
    <row r="10876">
      <c r="A10876" s="9" t="s">
        <v>5679</v>
      </c>
      <c r="B10876" s="18" t="s">
        <v>19987</v>
      </c>
      <c r="C10876" s="43" t="s">
        <v>34354</v>
      </c>
      <c r="D10876" s="43" t="s">
        <v>34356</v>
      </c>
      <c r="E10876" s="10"/>
      <c r="F10876" s="10" t="s">
        <v>34357</v>
      </c>
      <c r="G10876" s="10"/>
    </row>
    <row r="10877">
      <c r="A10877" s="9" t="s">
        <v>5679</v>
      </c>
      <c r="B10877" s="18" t="s">
        <v>19987</v>
      </c>
      <c r="C10877" s="10" t="s">
        <v>34358</v>
      </c>
      <c r="D10877" s="10" t="s">
        <v>21471</v>
      </c>
      <c r="E10877" s="10"/>
      <c r="F10877" s="10" t="s">
        <v>34359</v>
      </c>
      <c r="G10877" s="10"/>
    </row>
    <row r="10878">
      <c r="A10878" s="9" t="s">
        <v>5679</v>
      </c>
      <c r="B10878" s="18" t="s">
        <v>19987</v>
      </c>
      <c r="C10878" s="10" t="s">
        <v>34360</v>
      </c>
      <c r="D10878" s="10" t="s">
        <v>19969</v>
      </c>
      <c r="E10878" s="10"/>
      <c r="F10878" s="10" t="s">
        <v>34361</v>
      </c>
      <c r="G10878" s="10"/>
    </row>
    <row r="10879">
      <c r="A10879" s="9" t="s">
        <v>5679</v>
      </c>
      <c r="B10879" s="18" t="s">
        <v>19987</v>
      </c>
      <c r="C10879" s="10" t="s">
        <v>34362</v>
      </c>
      <c r="D10879" s="10" t="s">
        <v>19989</v>
      </c>
      <c r="E10879" s="10"/>
      <c r="F10879" s="10" t="s">
        <v>34363</v>
      </c>
      <c r="G10879" s="10"/>
    </row>
    <row r="10880">
      <c r="A10880" s="9" t="s">
        <v>234</v>
      </c>
      <c r="B10880" s="18" t="s">
        <v>22091</v>
      </c>
      <c r="C10880" s="10" t="s">
        <v>22399</v>
      </c>
      <c r="D10880" s="10" t="s">
        <v>22400</v>
      </c>
      <c r="E10880" s="10"/>
      <c r="F10880" s="10" t="s">
        <v>21398</v>
      </c>
      <c r="G10880" s="10"/>
    </row>
    <row r="10881">
      <c r="A10881" s="9" t="s">
        <v>234</v>
      </c>
      <c r="B10881" s="18" t="s">
        <v>22091</v>
      </c>
      <c r="C10881" s="10" t="s">
        <v>22401</v>
      </c>
      <c r="D10881" s="10" t="s">
        <v>22402</v>
      </c>
      <c r="E10881" s="10"/>
      <c r="F10881" s="10" t="s">
        <v>34364</v>
      </c>
      <c r="G10881" s="10"/>
    </row>
    <row r="10882">
      <c r="A10882" s="9" t="s">
        <v>234</v>
      </c>
      <c r="B10882" s="18" t="s">
        <v>22091</v>
      </c>
      <c r="C10882" s="10" t="s">
        <v>25545</v>
      </c>
      <c r="D10882" s="10" t="s">
        <v>25546</v>
      </c>
      <c r="E10882" s="10"/>
      <c r="F10882" s="10" t="s">
        <v>34365</v>
      </c>
      <c r="G10882" s="10"/>
    </row>
    <row r="10883">
      <c r="A10883" s="9" t="s">
        <v>234</v>
      </c>
      <c r="B10883" s="18" t="s">
        <v>22091</v>
      </c>
      <c r="C10883" s="10" t="s">
        <v>34366</v>
      </c>
      <c r="D10883" s="10" t="s">
        <v>33607</v>
      </c>
      <c r="E10883" s="10"/>
      <c r="F10883" s="10" t="s">
        <v>34367</v>
      </c>
      <c r="G10883" s="10"/>
    </row>
    <row r="10884">
      <c r="A10884" s="9" t="s">
        <v>234</v>
      </c>
      <c r="B10884" s="18" t="s">
        <v>22091</v>
      </c>
      <c r="C10884" s="10" t="s">
        <v>34368</v>
      </c>
      <c r="D10884" s="10" t="s">
        <v>34369</v>
      </c>
      <c r="E10884" s="10"/>
      <c r="F10884" s="10" t="s">
        <v>34370</v>
      </c>
      <c r="G10884" s="10"/>
    </row>
    <row r="10885">
      <c r="A10885" s="9" t="s">
        <v>234</v>
      </c>
      <c r="B10885" s="18" t="s">
        <v>22091</v>
      </c>
      <c r="C10885" s="10" t="s">
        <v>34298</v>
      </c>
      <c r="D10885" s="10" t="s">
        <v>34299</v>
      </c>
      <c r="E10885" s="10"/>
      <c r="F10885" s="10" t="s">
        <v>34359</v>
      </c>
      <c r="G10885" s="10"/>
    </row>
    <row r="10886">
      <c r="A10886" s="9" t="s">
        <v>234</v>
      </c>
      <c r="B10886" s="18" t="s">
        <v>22091</v>
      </c>
      <c r="C10886" s="10" t="s">
        <v>22403</v>
      </c>
      <c r="D10886" s="10" t="s">
        <v>22404</v>
      </c>
      <c r="E10886" s="10"/>
      <c r="F10886" s="10" t="s">
        <v>34371</v>
      </c>
      <c r="G10886" s="10"/>
    </row>
    <row r="10887">
      <c r="A10887" s="9" t="s">
        <v>234</v>
      </c>
      <c r="B10887" s="18" t="s">
        <v>22091</v>
      </c>
      <c r="C10887" s="10" t="s">
        <v>22407</v>
      </c>
      <c r="D10887" s="10" t="s">
        <v>22408</v>
      </c>
      <c r="E10887" s="10"/>
      <c r="F10887" s="10" t="s">
        <v>34372</v>
      </c>
      <c r="G10887" s="10"/>
    </row>
    <row r="10888">
      <c r="A10888" s="9" t="s">
        <v>234</v>
      </c>
      <c r="B10888" s="18" t="s">
        <v>22091</v>
      </c>
      <c r="C10888" s="10" t="s">
        <v>34373</v>
      </c>
      <c r="D10888" s="10" t="s">
        <v>34374</v>
      </c>
      <c r="E10888" s="10"/>
      <c r="F10888" s="10" t="s">
        <v>34375</v>
      </c>
      <c r="G10888" s="10"/>
    </row>
    <row r="10889">
      <c r="A10889" s="9" t="s">
        <v>234</v>
      </c>
      <c r="B10889" s="18" t="s">
        <v>22091</v>
      </c>
      <c r="C10889" s="10" t="s">
        <v>22410</v>
      </c>
      <c r="D10889" s="10" t="s">
        <v>22411</v>
      </c>
      <c r="E10889" s="10"/>
      <c r="F10889" s="10" t="s">
        <v>34376</v>
      </c>
      <c r="G10889" s="10"/>
    </row>
    <row r="10890">
      <c r="A10890" s="9" t="s">
        <v>234</v>
      </c>
      <c r="B10890" s="18" t="s">
        <v>22091</v>
      </c>
      <c r="C10890" s="10" t="s">
        <v>34377</v>
      </c>
      <c r="D10890" s="10" t="s">
        <v>34378</v>
      </c>
      <c r="E10890" s="10" t="s">
        <v>24636</v>
      </c>
      <c r="F10890" s="10" t="s">
        <v>34357</v>
      </c>
      <c r="G10890" s="10"/>
    </row>
    <row r="10891">
      <c r="A10891" s="9" t="s">
        <v>234</v>
      </c>
      <c r="B10891" s="18" t="s">
        <v>22091</v>
      </c>
      <c r="C10891" s="10" t="s">
        <v>34379</v>
      </c>
      <c r="D10891" s="10" t="s">
        <v>34380</v>
      </c>
      <c r="E10891" s="10"/>
      <c r="F10891" s="10" t="s">
        <v>34381</v>
      </c>
      <c r="G10891" s="10"/>
    </row>
    <row r="10892">
      <c r="A10892" s="9" t="s">
        <v>234</v>
      </c>
      <c r="B10892" s="18" t="s">
        <v>22091</v>
      </c>
      <c r="C10892" s="10" t="s">
        <v>31612</v>
      </c>
      <c r="D10892" s="10" t="s">
        <v>31613</v>
      </c>
      <c r="E10892" s="10"/>
      <c r="F10892" s="10" t="s">
        <v>34382</v>
      </c>
      <c r="G10892" s="10"/>
    </row>
    <row r="10893">
      <c r="A10893" s="9" t="s">
        <v>234</v>
      </c>
      <c r="B10893" s="18" t="s">
        <v>22091</v>
      </c>
      <c r="C10893" s="10" t="s">
        <v>34383</v>
      </c>
      <c r="D10893" s="10" t="s">
        <v>34384</v>
      </c>
      <c r="E10893" s="10"/>
      <c r="F10893" s="10" t="s">
        <v>34385</v>
      </c>
      <c r="G10893" s="10"/>
    </row>
    <row r="10894">
      <c r="A10894" s="9" t="s">
        <v>234</v>
      </c>
      <c r="B10894" s="18" t="s">
        <v>1145</v>
      </c>
      <c r="C10894" s="10" t="s">
        <v>23628</v>
      </c>
      <c r="D10894" s="10" t="s">
        <v>23629</v>
      </c>
      <c r="E10894" s="10"/>
      <c r="F10894" s="10" t="s">
        <v>5727</v>
      </c>
      <c r="G10894" s="10"/>
    </row>
    <row r="10895">
      <c r="A10895" s="9" t="s">
        <v>234</v>
      </c>
      <c r="B10895" s="18" t="s">
        <v>1145</v>
      </c>
      <c r="C10895" s="10" t="s">
        <v>34386</v>
      </c>
      <c r="D10895" s="10" t="s">
        <v>31380</v>
      </c>
      <c r="E10895" s="10"/>
      <c r="F10895" s="10" t="s">
        <v>34387</v>
      </c>
      <c r="G10895" s="10"/>
    </row>
    <row r="10896">
      <c r="A10896" s="115" t="s">
        <v>34388</v>
      </c>
    </row>
    <row r="10897">
      <c r="A10897" s="13" t="s">
        <v>4788</v>
      </c>
      <c r="B10897" s="189" t="s">
        <v>5289</v>
      </c>
      <c r="C10897" s="10"/>
      <c r="D10897" s="10"/>
      <c r="E10897" s="10"/>
      <c r="F10897" s="10"/>
      <c r="G10897" s="10"/>
    </row>
    <row r="10898">
      <c r="A10898" s="1" t="s">
        <v>34389</v>
      </c>
    </row>
    <row r="10899">
      <c r="A10899" s="9" t="s">
        <v>316</v>
      </c>
      <c r="B10899" s="18" t="s">
        <v>6023</v>
      </c>
      <c r="C10899" s="10"/>
      <c r="D10899" s="10"/>
      <c r="E10899" s="10"/>
      <c r="F10899" s="10" t="s">
        <v>34390</v>
      </c>
      <c r="G10899" s="10"/>
    </row>
    <row r="10900">
      <c r="A10900" s="1" t="s">
        <v>34391</v>
      </c>
    </row>
    <row r="10901">
      <c r="A10901" s="9" t="s">
        <v>14528</v>
      </c>
      <c r="B10901" s="18" t="s">
        <v>22270</v>
      </c>
      <c r="C10901" s="10" t="s">
        <v>34392</v>
      </c>
      <c r="D10901" s="10" t="s">
        <v>19969</v>
      </c>
      <c r="E10901" s="10" t="s">
        <v>23890</v>
      </c>
      <c r="F10901" s="10" t="s">
        <v>34393</v>
      </c>
      <c r="G10901" s="10"/>
    </row>
    <row r="10902">
      <c r="A10902" s="9" t="s">
        <v>14528</v>
      </c>
      <c r="B10902" s="18" t="s">
        <v>22270</v>
      </c>
      <c r="C10902" s="10" t="s">
        <v>34394</v>
      </c>
      <c r="D10902" s="10" t="s">
        <v>19969</v>
      </c>
      <c r="E10902" s="10"/>
      <c r="F10902" s="10" t="s">
        <v>34395</v>
      </c>
      <c r="G10902" s="10"/>
    </row>
    <row r="10903">
      <c r="A10903" s="9" t="s">
        <v>5679</v>
      </c>
      <c r="B10903" s="18" t="s">
        <v>19913</v>
      </c>
      <c r="C10903" s="10" t="s">
        <v>34396</v>
      </c>
      <c r="D10903" s="10" t="s">
        <v>15442</v>
      </c>
      <c r="E10903" s="10"/>
      <c r="F10903" s="10" t="s">
        <v>34393</v>
      </c>
      <c r="G10903" s="10"/>
    </row>
    <row r="10904">
      <c r="A10904" s="9" t="s">
        <v>5679</v>
      </c>
      <c r="B10904" s="18" t="s">
        <v>15951</v>
      </c>
      <c r="C10904" s="10" t="s">
        <v>19232</v>
      </c>
      <c r="D10904" s="10" t="s">
        <v>13515</v>
      </c>
      <c r="E10904" s="10"/>
      <c r="F10904" s="10" t="s">
        <v>34397</v>
      </c>
      <c r="G10904" s="10"/>
    </row>
    <row r="10905">
      <c r="A10905" s="9" t="s">
        <v>234</v>
      </c>
      <c r="B10905" s="18" t="s">
        <v>915</v>
      </c>
      <c r="C10905" s="10" t="s">
        <v>34398</v>
      </c>
      <c r="D10905" s="10" t="s">
        <v>34399</v>
      </c>
      <c r="E10905" s="10"/>
      <c r="F10905" s="10" t="s">
        <v>34400</v>
      </c>
      <c r="G10905" s="10"/>
    </row>
    <row r="10906">
      <c r="A10906" s="9" t="s">
        <v>234</v>
      </c>
      <c r="B10906" s="18" t="s">
        <v>8168</v>
      </c>
      <c r="C10906" s="10" t="s">
        <v>21564</v>
      </c>
      <c r="D10906" s="10" t="s">
        <v>20856</v>
      </c>
      <c r="E10906" s="10"/>
      <c r="F10906" s="10" t="s">
        <v>34401</v>
      </c>
      <c r="G10906" s="10"/>
    </row>
    <row r="10907">
      <c r="A10907" s="9" t="s">
        <v>234</v>
      </c>
      <c r="B10907" s="18" t="s">
        <v>8168</v>
      </c>
      <c r="C10907" s="10" t="s">
        <v>34402</v>
      </c>
      <c r="D10907" s="10" t="s">
        <v>34403</v>
      </c>
      <c r="E10907" s="10"/>
      <c r="F10907" s="10" t="s">
        <v>34401</v>
      </c>
      <c r="G10907" s="10"/>
    </row>
    <row r="10908">
      <c r="A10908" s="67" t="s">
        <v>366</v>
      </c>
    </row>
    <row r="10909">
      <c r="A10909" s="9" t="s">
        <v>388</v>
      </c>
      <c r="B10909" s="18" t="s">
        <v>13435</v>
      </c>
      <c r="C10909" s="10"/>
      <c r="D10909" s="10"/>
      <c r="E10909" s="10" t="s">
        <v>23055</v>
      </c>
      <c r="F10909" s="10" t="s">
        <v>34404</v>
      </c>
      <c r="G10909" s="10"/>
    </row>
    <row r="10910">
      <c r="A10910" s="1" t="s">
        <v>34405</v>
      </c>
    </row>
    <row r="10911">
      <c r="A10911" s="9" t="s">
        <v>316</v>
      </c>
      <c r="B10911" s="18" t="s">
        <v>6023</v>
      </c>
      <c r="C10911" s="10"/>
      <c r="D10911" s="10"/>
      <c r="E10911" s="10"/>
      <c r="F10911" s="10" t="s">
        <v>34406</v>
      </c>
      <c r="G10911" s="10"/>
    </row>
    <row r="10912">
      <c r="A10912" s="9" t="s">
        <v>4540</v>
      </c>
      <c r="B10912" s="18" t="s">
        <v>25186</v>
      </c>
      <c r="C10912" s="10"/>
      <c r="D10912" s="10"/>
      <c r="E10912" s="10"/>
      <c r="F10912" s="10" t="s">
        <v>34407</v>
      </c>
      <c r="G10912" s="10"/>
    </row>
    <row r="10913">
      <c r="A10913" s="9" t="s">
        <v>6685</v>
      </c>
      <c r="B10913" s="18" t="s">
        <v>34408</v>
      </c>
      <c r="C10913" s="10"/>
      <c r="D10913" s="10" t="s">
        <v>34409</v>
      </c>
      <c r="E10913" s="10" t="s">
        <v>34410</v>
      </c>
      <c r="F10913" s="10" t="s">
        <v>34411</v>
      </c>
      <c r="G10913" s="10"/>
    </row>
    <row r="10914">
      <c r="A10914" s="9" t="s">
        <v>6685</v>
      </c>
      <c r="B10914" s="18" t="s">
        <v>34408</v>
      </c>
      <c r="C10914" s="10"/>
      <c r="D10914" s="10" t="s">
        <v>34412</v>
      </c>
      <c r="E10914" s="10" t="s">
        <v>34410</v>
      </c>
      <c r="F10914" s="10" t="s">
        <v>34411</v>
      </c>
      <c r="G10914" s="10"/>
    </row>
    <row r="10915">
      <c r="A10915" s="9" t="s">
        <v>6685</v>
      </c>
      <c r="B10915" s="18" t="s">
        <v>34408</v>
      </c>
      <c r="C10915" s="10"/>
      <c r="D10915" s="10" t="s">
        <v>34413</v>
      </c>
      <c r="E10915" s="10" t="s">
        <v>34410</v>
      </c>
      <c r="F10915" s="10" t="s">
        <v>34411</v>
      </c>
      <c r="G10915" s="10"/>
    </row>
    <row r="10916">
      <c r="A10916" s="14" t="s">
        <v>22992</v>
      </c>
      <c r="B10916" s="31" t="s">
        <v>34414</v>
      </c>
      <c r="C10916" s="10" t="s">
        <v>10760</v>
      </c>
      <c r="D10916" s="10" t="s">
        <v>34415</v>
      </c>
      <c r="E10916" s="10"/>
      <c r="F10916" s="10" t="s">
        <v>34416</v>
      </c>
      <c r="G10916" s="10"/>
    </row>
    <row r="10917">
      <c r="A10917" s="13" t="s">
        <v>5679</v>
      </c>
      <c r="B10917" s="189" t="s">
        <v>15951</v>
      </c>
      <c r="C10917" s="10" t="s">
        <v>34417</v>
      </c>
      <c r="D10917" s="10" t="s">
        <v>1190</v>
      </c>
      <c r="E10917" s="10"/>
      <c r="F10917" s="10" t="s">
        <v>34418</v>
      </c>
      <c r="G10917" s="10"/>
    </row>
    <row r="10918">
      <c r="A10918" s="9" t="s">
        <v>5679</v>
      </c>
      <c r="B10918" s="18" t="s">
        <v>15951</v>
      </c>
      <c r="C10918" s="10" t="s">
        <v>19994</v>
      </c>
      <c r="D10918" s="10" t="s">
        <v>12301</v>
      </c>
      <c r="E10918" s="10"/>
      <c r="F10918" s="10" t="s">
        <v>34419</v>
      </c>
      <c r="G10918" s="10"/>
    </row>
    <row r="10919">
      <c r="A10919" s="9" t="s">
        <v>388</v>
      </c>
      <c r="B10919" s="18" t="s">
        <v>8130</v>
      </c>
      <c r="C10919" s="91" t="s">
        <v>15645</v>
      </c>
      <c r="D10919" s="91" t="s">
        <v>11102</v>
      </c>
      <c r="E10919" s="10"/>
      <c r="F10919" s="10" t="s">
        <v>34419</v>
      </c>
      <c r="G10919" s="10"/>
    </row>
    <row r="10920">
      <c r="A10920" s="9" t="s">
        <v>388</v>
      </c>
      <c r="B10920" s="18" t="s">
        <v>8130</v>
      </c>
      <c r="C10920" s="10" t="s">
        <v>26717</v>
      </c>
      <c r="D10920" s="10" t="s">
        <v>33401</v>
      </c>
      <c r="E10920" s="10" t="s">
        <v>34420</v>
      </c>
      <c r="F10920" s="10" t="s">
        <v>34418</v>
      </c>
      <c r="G10920" s="10"/>
    </row>
    <row r="10921">
      <c r="A10921" s="9" t="s">
        <v>388</v>
      </c>
      <c r="B10921" s="18" t="s">
        <v>389</v>
      </c>
      <c r="C10921" s="10"/>
      <c r="D10921" s="10" t="s">
        <v>34421</v>
      </c>
      <c r="E10921" s="10" t="s">
        <v>34422</v>
      </c>
      <c r="F10921" s="10" t="s">
        <v>34407</v>
      </c>
      <c r="G10921" s="10"/>
    </row>
    <row r="10922">
      <c r="A10922" s="9" t="s">
        <v>5153</v>
      </c>
      <c r="B10922" s="18" t="s">
        <v>34423</v>
      </c>
      <c r="C10922" s="10"/>
      <c r="D10922" s="10"/>
      <c r="E10922" s="10" t="s">
        <v>34424</v>
      </c>
      <c r="F10922" s="10"/>
      <c r="G10922" s="10"/>
    </row>
    <row r="10923">
      <c r="A10923" s="9" t="s">
        <v>234</v>
      </c>
      <c r="B10923" s="18" t="s">
        <v>34425</v>
      </c>
      <c r="C10923" s="10"/>
      <c r="D10923" s="10"/>
      <c r="E10923" s="10"/>
      <c r="F10923" s="10" t="s">
        <v>34426</v>
      </c>
      <c r="G10923" s="10"/>
    </row>
    <row r="10924">
      <c r="A10924" s="1" t="s">
        <v>34427</v>
      </c>
    </row>
    <row r="10925">
      <c r="A10925" s="9" t="s">
        <v>4540</v>
      </c>
      <c r="B10925" s="18" t="s">
        <v>4545</v>
      </c>
      <c r="C10925" s="10" t="s">
        <v>4542</v>
      </c>
      <c r="D10925" s="10" t="s">
        <v>21484</v>
      </c>
      <c r="E10925" s="10"/>
      <c r="F10925" s="10" t="s">
        <v>5437</v>
      </c>
      <c r="G10925" s="10"/>
    </row>
    <row r="10926">
      <c r="A10926" s="9" t="s">
        <v>248</v>
      </c>
      <c r="B10926" s="18" t="s">
        <v>4496</v>
      </c>
      <c r="C10926" s="10" t="s">
        <v>4497</v>
      </c>
      <c r="D10926" s="10" t="s">
        <v>10599</v>
      </c>
      <c r="E10926" s="10"/>
      <c r="F10926" s="10" t="s">
        <v>5437</v>
      </c>
      <c r="G10926" s="10"/>
    </row>
    <row r="10927">
      <c r="A10927" s="9" t="s">
        <v>248</v>
      </c>
      <c r="B10927" s="18" t="s">
        <v>4496</v>
      </c>
      <c r="C10927" s="10" t="s">
        <v>5067</v>
      </c>
      <c r="D10927" s="10" t="s">
        <v>283</v>
      </c>
      <c r="E10927" s="10"/>
      <c r="F10927" s="10" t="s">
        <v>5437</v>
      </c>
      <c r="G10927" s="10"/>
    </row>
    <row r="10928">
      <c r="A10928" s="9" t="s">
        <v>248</v>
      </c>
      <c r="B10928" s="18" t="s">
        <v>4496</v>
      </c>
      <c r="C10928" s="10" t="s">
        <v>5067</v>
      </c>
      <c r="D10928" s="10" t="s">
        <v>10579</v>
      </c>
      <c r="E10928" s="10"/>
      <c r="F10928" s="10" t="s">
        <v>5437</v>
      </c>
      <c r="G10928" s="10"/>
    </row>
    <row r="10929">
      <c r="A10929" s="1" t="s">
        <v>34428</v>
      </c>
    </row>
    <row r="10930">
      <c r="A10930" s="9" t="s">
        <v>326</v>
      </c>
      <c r="B10930" s="18" t="s">
        <v>19235</v>
      </c>
      <c r="C10930" s="10"/>
      <c r="D10930" s="10"/>
      <c r="E10930" s="10"/>
      <c r="F10930" s="10"/>
      <c r="G10930" s="10"/>
    </row>
    <row r="10931">
      <c r="A10931" s="9" t="s">
        <v>248</v>
      </c>
      <c r="B10931" s="18" t="s">
        <v>9856</v>
      </c>
      <c r="C10931" s="10"/>
      <c r="D10931" s="10"/>
      <c r="E10931" s="10"/>
      <c r="F10931" s="10"/>
      <c r="G10931" s="10"/>
    </row>
    <row r="10932">
      <c r="A10932" s="9" t="s">
        <v>234</v>
      </c>
      <c r="B10932" s="18" t="s">
        <v>10876</v>
      </c>
      <c r="C10932" s="10"/>
      <c r="D10932" s="10"/>
      <c r="E10932" s="10"/>
      <c r="F10932" s="10"/>
      <c r="G10932" s="10"/>
    </row>
    <row r="10933">
      <c r="A10933" s="1" t="s">
        <v>34429</v>
      </c>
    </row>
    <row r="10934">
      <c r="A10934" s="9" t="s">
        <v>34430</v>
      </c>
      <c r="B10934" s="18" t="s">
        <v>34431</v>
      </c>
      <c r="C10934" s="10"/>
      <c r="D10934" s="10" t="s">
        <v>12309</v>
      </c>
      <c r="E10934" s="10"/>
      <c r="F10934" s="10" t="s">
        <v>5903</v>
      </c>
      <c r="G10934" s="10"/>
    </row>
    <row r="10935">
      <c r="A10935" s="9" t="s">
        <v>14528</v>
      </c>
      <c r="B10935" s="18" t="s">
        <v>25479</v>
      </c>
      <c r="C10935" s="10" t="s">
        <v>34432</v>
      </c>
      <c r="D10935" s="10" t="s">
        <v>368</v>
      </c>
      <c r="E10935" s="10" t="s">
        <v>34433</v>
      </c>
      <c r="F10935" s="10" t="s">
        <v>5903</v>
      </c>
      <c r="G10935" s="10"/>
    </row>
    <row r="10936">
      <c r="A10936" s="9" t="s">
        <v>234</v>
      </c>
      <c r="B10936" s="18" t="s">
        <v>8344</v>
      </c>
      <c r="C10936" s="10" t="s">
        <v>12964</v>
      </c>
      <c r="D10936" s="10" t="s">
        <v>12965</v>
      </c>
      <c r="E10936" s="10"/>
      <c r="F10936" s="10" t="s">
        <v>7611</v>
      </c>
      <c r="G10936" s="10"/>
    </row>
    <row r="10937">
      <c r="A10937" s="1" t="s">
        <v>34434</v>
      </c>
    </row>
    <row r="10938">
      <c r="A10938" s="9" t="s">
        <v>248</v>
      </c>
      <c r="B10938" s="18" t="s">
        <v>10840</v>
      </c>
      <c r="C10938" s="10" t="s">
        <v>10841</v>
      </c>
      <c r="D10938" s="10" t="s">
        <v>19374</v>
      </c>
      <c r="E10938" s="10"/>
      <c r="F10938" s="10" t="s">
        <v>34435</v>
      </c>
      <c r="G10938" s="10"/>
    </row>
    <row r="10939">
      <c r="A10939" s="9" t="s">
        <v>248</v>
      </c>
      <c r="B10939" s="18" t="s">
        <v>10840</v>
      </c>
      <c r="C10939" s="10" t="s">
        <v>10841</v>
      </c>
      <c r="D10939" s="10" t="s">
        <v>287</v>
      </c>
      <c r="E10939" s="10"/>
      <c r="F10939" s="10" t="s">
        <v>34436</v>
      </c>
      <c r="G10939" s="10"/>
    </row>
    <row r="10940">
      <c r="A10940" s="9" t="s">
        <v>248</v>
      </c>
      <c r="B10940" s="18" t="s">
        <v>10840</v>
      </c>
      <c r="C10940" s="10" t="s">
        <v>10841</v>
      </c>
      <c r="D10940" s="10" t="s">
        <v>16062</v>
      </c>
      <c r="E10940" s="10"/>
      <c r="F10940" s="10" t="s">
        <v>5437</v>
      </c>
      <c r="G10940" s="10"/>
    </row>
    <row r="10941">
      <c r="A10941" s="9" t="s">
        <v>248</v>
      </c>
      <c r="B10941" s="18" t="s">
        <v>10840</v>
      </c>
      <c r="C10941" s="10" t="s">
        <v>10841</v>
      </c>
      <c r="D10941" s="10" t="s">
        <v>16063</v>
      </c>
      <c r="E10941" s="10"/>
      <c r="F10941" s="10" t="s">
        <v>14116</v>
      </c>
      <c r="G10941" s="10"/>
    </row>
    <row r="10942">
      <c r="A10942" s="67" t="s">
        <v>366</v>
      </c>
    </row>
    <row r="10943">
      <c r="A10943" s="9" t="s">
        <v>4540</v>
      </c>
      <c r="B10943" s="18" t="s">
        <v>368</v>
      </c>
      <c r="C10943" s="10"/>
      <c r="D10943" s="10"/>
      <c r="E10943" s="10" t="s">
        <v>34437</v>
      </c>
      <c r="F10943" s="10" t="s">
        <v>34438</v>
      </c>
      <c r="G10943" s="10"/>
    </row>
    <row r="10944">
      <c r="A10944" s="9" t="s">
        <v>4540</v>
      </c>
      <c r="B10944" s="18" t="s">
        <v>368</v>
      </c>
      <c r="C10944" s="10"/>
      <c r="D10944" s="10"/>
      <c r="E10944" s="10" t="s">
        <v>5607</v>
      </c>
      <c r="F10944" s="10"/>
      <c r="G10944" s="10"/>
    </row>
    <row r="10945">
      <c r="A10945" s="1" t="s">
        <v>34439</v>
      </c>
    </row>
    <row r="10946">
      <c r="A10946" s="9" t="s">
        <v>4540</v>
      </c>
      <c r="B10946" s="18" t="s">
        <v>4545</v>
      </c>
      <c r="C10946" s="91"/>
      <c r="D10946" s="91"/>
      <c r="E10946" s="91"/>
      <c r="F10946" s="91" t="s">
        <v>34440</v>
      </c>
      <c r="G10946" s="91"/>
    </row>
    <row r="10947">
      <c r="A10947" s="9" t="s">
        <v>248</v>
      </c>
      <c r="B10947" s="18" t="s">
        <v>368</v>
      </c>
      <c r="C10947" s="91"/>
      <c r="D10947" s="91"/>
      <c r="E10947" s="91" t="s">
        <v>5674</v>
      </c>
      <c r="F10947" s="91" t="s">
        <v>34441</v>
      </c>
      <c r="G10947" s="91"/>
    </row>
    <row r="10948">
      <c r="A10948" s="1" t="s">
        <v>34442</v>
      </c>
    </row>
    <row r="10949">
      <c r="A10949" s="9" t="s">
        <v>316</v>
      </c>
      <c r="B10949" s="18" t="s">
        <v>7800</v>
      </c>
      <c r="C10949" s="91" t="s">
        <v>19464</v>
      </c>
      <c r="D10949" s="91" t="s">
        <v>19465</v>
      </c>
      <c r="E10949" s="91" t="s">
        <v>34443</v>
      </c>
      <c r="F10949" s="91" t="s">
        <v>34444</v>
      </c>
      <c r="G10949" s="10"/>
    </row>
    <row r="10950">
      <c r="A10950" s="9" t="s">
        <v>248</v>
      </c>
      <c r="B10950" s="18" t="s">
        <v>10534</v>
      </c>
      <c r="C10950" s="91" t="s">
        <v>4581</v>
      </c>
      <c r="D10950" s="91" t="s">
        <v>30690</v>
      </c>
      <c r="E10950" s="91"/>
      <c r="F10950" s="91" t="s">
        <v>34444</v>
      </c>
      <c r="G10950" s="10"/>
    </row>
    <row r="10951">
      <c r="A10951" s="9" t="s">
        <v>3280</v>
      </c>
      <c r="B10951" s="18" t="s">
        <v>15440</v>
      </c>
      <c r="C10951" s="91" t="s">
        <v>22335</v>
      </c>
      <c r="D10951" s="91" t="s">
        <v>368</v>
      </c>
      <c r="E10951" s="91"/>
      <c r="F10951" s="91" t="s">
        <v>34445</v>
      </c>
      <c r="G10951" s="10"/>
    </row>
    <row r="10952">
      <c r="A10952" s="67" t="s">
        <v>366</v>
      </c>
    </row>
    <row r="10953">
      <c r="A10953" s="9" t="s">
        <v>234</v>
      </c>
      <c r="B10953" s="18" t="s">
        <v>8344</v>
      </c>
      <c r="C10953" s="91"/>
      <c r="D10953" s="91"/>
      <c r="E10953" s="91" t="s">
        <v>34446</v>
      </c>
      <c r="F10953" s="91" t="s">
        <v>34444</v>
      </c>
      <c r="G10953" s="10"/>
    </row>
    <row r="10954">
      <c r="A10954" s="1" t="s">
        <v>34447</v>
      </c>
    </row>
    <row r="10955">
      <c r="A10955" s="9" t="s">
        <v>5954</v>
      </c>
      <c r="B10955" s="18" t="s">
        <v>19204</v>
      </c>
      <c r="C10955" s="91"/>
      <c r="D10955" s="91"/>
      <c r="E10955" s="91" t="s">
        <v>34448</v>
      </c>
      <c r="F10955" s="91"/>
      <c r="G10955" s="10"/>
    </row>
    <row r="10956">
      <c r="A10956" s="9" t="s">
        <v>248</v>
      </c>
      <c r="B10956" s="18" t="s">
        <v>9851</v>
      </c>
      <c r="C10956" s="91"/>
      <c r="D10956" s="91"/>
      <c r="E10956" s="91" t="s">
        <v>34449</v>
      </c>
      <c r="F10956" s="91" t="s">
        <v>34450</v>
      </c>
      <c r="G10956" s="10"/>
    </row>
    <row r="10957">
      <c r="A10957" s="9" t="s">
        <v>248</v>
      </c>
      <c r="B10957" s="18" t="s">
        <v>9856</v>
      </c>
      <c r="C10957" s="91"/>
      <c r="D10957" s="91"/>
      <c r="E10957" s="91" t="s">
        <v>34448</v>
      </c>
      <c r="F10957" s="91"/>
      <c r="G10957" s="10"/>
    </row>
    <row r="10958">
      <c r="A10958" s="9" t="s">
        <v>3280</v>
      </c>
      <c r="B10958" s="18" t="s">
        <v>7279</v>
      </c>
      <c r="C10958" s="91" t="s">
        <v>34451</v>
      </c>
      <c r="D10958" s="91" t="s">
        <v>34452</v>
      </c>
      <c r="E10958" s="91"/>
      <c r="F10958" s="91" t="s">
        <v>34453</v>
      </c>
      <c r="G10958" s="10"/>
    </row>
    <row r="10959">
      <c r="A10959" s="9" t="s">
        <v>3280</v>
      </c>
      <c r="B10959" s="18" t="s">
        <v>7279</v>
      </c>
      <c r="C10959" s="91" t="s">
        <v>33274</v>
      </c>
      <c r="D10959" s="91" t="s">
        <v>33275</v>
      </c>
      <c r="E10959" s="91"/>
      <c r="F10959" s="91" t="s">
        <v>34453</v>
      </c>
      <c r="G10959" s="10"/>
    </row>
    <row r="10960">
      <c r="A10960" s="9" t="s">
        <v>3280</v>
      </c>
      <c r="B10960" s="18" t="s">
        <v>7279</v>
      </c>
      <c r="C10960" s="91" t="s">
        <v>33274</v>
      </c>
      <c r="D10960" s="91" t="s">
        <v>33277</v>
      </c>
      <c r="E10960" s="91"/>
      <c r="F10960" s="91" t="s">
        <v>34454</v>
      </c>
      <c r="G10960" s="10"/>
    </row>
    <row r="10961">
      <c r="A10961" s="9" t="s">
        <v>3280</v>
      </c>
      <c r="B10961" s="18" t="s">
        <v>7279</v>
      </c>
      <c r="C10961" s="91" t="s">
        <v>34455</v>
      </c>
      <c r="D10961" s="91" t="s">
        <v>34456</v>
      </c>
      <c r="E10961" s="91"/>
      <c r="F10961" s="91" t="s">
        <v>34457</v>
      </c>
      <c r="G10961" s="10"/>
    </row>
    <row r="10962">
      <c r="A10962" s="1" t="s">
        <v>34458</v>
      </c>
    </row>
    <row r="10963">
      <c r="A10963" s="9" t="s">
        <v>248</v>
      </c>
      <c r="B10963" s="38" t="s">
        <v>9851</v>
      </c>
      <c r="C10963" s="10" t="s">
        <v>34459</v>
      </c>
      <c r="D10963" s="10" t="s">
        <v>23715</v>
      </c>
      <c r="E10963" s="91"/>
      <c r="F10963" s="10" t="s">
        <v>34460</v>
      </c>
      <c r="G10963" s="10"/>
    </row>
    <row r="10964">
      <c r="A10964" s="1" t="s">
        <v>34461</v>
      </c>
    </row>
    <row r="10965">
      <c r="A10965" s="9" t="s">
        <v>316</v>
      </c>
      <c r="B10965" s="38" t="s">
        <v>1446</v>
      </c>
      <c r="C10965" s="10"/>
      <c r="D10965" s="10"/>
      <c r="E10965" s="91" t="s">
        <v>34462</v>
      </c>
      <c r="F10965" s="14" t="s">
        <v>34463</v>
      </c>
      <c r="G10965" s="13"/>
    </row>
    <row r="10966">
      <c r="A10966" s="9" t="s">
        <v>248</v>
      </c>
      <c r="B10966" s="38" t="s">
        <v>4496</v>
      </c>
      <c r="C10966" s="10" t="s">
        <v>5067</v>
      </c>
      <c r="D10966" s="10" t="s">
        <v>14475</v>
      </c>
      <c r="E10966" s="91"/>
      <c r="F10966" s="10" t="s">
        <v>34464</v>
      </c>
      <c r="G10966" s="13"/>
    </row>
    <row r="10967">
      <c r="A10967" s="9" t="s">
        <v>248</v>
      </c>
      <c r="B10967" s="38" t="s">
        <v>4496</v>
      </c>
      <c r="C10967" s="10" t="s">
        <v>5067</v>
      </c>
      <c r="D10967" s="10" t="s">
        <v>12273</v>
      </c>
      <c r="E10967" s="91"/>
      <c r="F10967" s="10" t="s">
        <v>34464</v>
      </c>
      <c r="G10967" s="13"/>
    </row>
    <row r="10968">
      <c r="A10968" s="13" t="s">
        <v>248</v>
      </c>
      <c r="B10968" s="31" t="s">
        <v>9856</v>
      </c>
      <c r="C10968" s="14" t="s">
        <v>4581</v>
      </c>
      <c r="D10968" s="14" t="s">
        <v>14483</v>
      </c>
      <c r="E10968" s="138"/>
      <c r="F10968" s="14" t="s">
        <v>34463</v>
      </c>
      <c r="G10968" s="13"/>
    </row>
    <row r="10969">
      <c r="A10969" s="13" t="s">
        <v>248</v>
      </c>
      <c r="B10969" s="31" t="s">
        <v>9856</v>
      </c>
      <c r="C10969" s="14" t="s">
        <v>4581</v>
      </c>
      <c r="D10969" s="14" t="s">
        <v>10974</v>
      </c>
      <c r="E10969" s="138"/>
      <c r="F10969" s="14" t="s">
        <v>34465</v>
      </c>
      <c r="G10969" s="13"/>
    </row>
    <row r="10970">
      <c r="A10970" s="1" t="s">
        <v>34466</v>
      </c>
    </row>
    <row r="10971">
      <c r="A10971" s="14" t="s">
        <v>388</v>
      </c>
      <c r="B10971" s="31" t="s">
        <v>8130</v>
      </c>
      <c r="C10971" s="91" t="s">
        <v>15645</v>
      </c>
      <c r="D10971" s="91" t="s">
        <v>11102</v>
      </c>
      <c r="E10971" s="138"/>
      <c r="F10971" s="14" t="s">
        <v>34467</v>
      </c>
      <c r="G10971" s="13"/>
    </row>
    <row r="10972">
      <c r="A10972" s="1" t="s">
        <v>34468</v>
      </c>
    </row>
    <row r="10973">
      <c r="A10973" s="9" t="s">
        <v>326</v>
      </c>
      <c r="B10973" s="38" t="s">
        <v>23640</v>
      </c>
      <c r="C10973" s="10"/>
      <c r="D10973" s="10" t="s">
        <v>34469</v>
      </c>
      <c r="E10973" s="91"/>
      <c r="F10973" s="10" t="s">
        <v>34470</v>
      </c>
      <c r="G10973" s="10"/>
    </row>
    <row r="10974">
      <c r="A10974" s="9" t="s">
        <v>248</v>
      </c>
      <c r="B10974" s="38" t="s">
        <v>9851</v>
      </c>
      <c r="C10974" s="10"/>
      <c r="D10974" s="10"/>
      <c r="E10974" s="91"/>
      <c r="F10974" s="10" t="s">
        <v>34471</v>
      </c>
      <c r="G10974" s="10"/>
    </row>
    <row r="10975">
      <c r="A10975" s="9" t="s">
        <v>388</v>
      </c>
      <c r="B10975" s="38" t="s">
        <v>14818</v>
      </c>
      <c r="C10975" s="10"/>
      <c r="D10975" s="10" t="s">
        <v>34472</v>
      </c>
      <c r="E10975" s="91"/>
      <c r="F10975" s="10" t="s">
        <v>34473</v>
      </c>
      <c r="G10975" s="10"/>
    </row>
    <row r="10976">
      <c r="A10976" s="9" t="s">
        <v>388</v>
      </c>
      <c r="B10976" s="38" t="s">
        <v>14818</v>
      </c>
      <c r="C10976" s="10"/>
      <c r="D10976" s="10" t="s">
        <v>24256</v>
      </c>
      <c r="E10976" s="91" t="s">
        <v>34474</v>
      </c>
      <c r="F10976" s="10" t="s">
        <v>34475</v>
      </c>
      <c r="G10976" s="10"/>
    </row>
    <row r="10977">
      <c r="A10977" s="9" t="s">
        <v>566</v>
      </c>
      <c r="B10977" s="38" t="s">
        <v>5515</v>
      </c>
      <c r="C10977" s="10" t="s">
        <v>5534</v>
      </c>
      <c r="D10977" s="10" t="s">
        <v>34476</v>
      </c>
      <c r="E10977" s="91"/>
      <c r="F10977" s="10" t="s">
        <v>34477</v>
      </c>
      <c r="G10977" s="10"/>
    </row>
    <row r="10978">
      <c r="A10978" s="9" t="s">
        <v>566</v>
      </c>
      <c r="B10978" s="38" t="s">
        <v>5515</v>
      </c>
      <c r="C10978" s="10" t="s">
        <v>5549</v>
      </c>
      <c r="D10978" s="10" t="s">
        <v>27257</v>
      </c>
      <c r="E10978" s="91"/>
      <c r="F10978" s="10" t="s">
        <v>34478</v>
      </c>
      <c r="G10978" s="10"/>
    </row>
    <row r="10979">
      <c r="A10979" s="1" t="s">
        <v>34479</v>
      </c>
    </row>
    <row r="10980">
      <c r="A10980" s="9" t="s">
        <v>316</v>
      </c>
      <c r="B10980" s="38" t="s">
        <v>9657</v>
      </c>
      <c r="C10980" s="10" t="s">
        <v>34480</v>
      </c>
      <c r="D10980" s="10" t="s">
        <v>34481</v>
      </c>
      <c r="E10980" s="91" t="s">
        <v>34482</v>
      </c>
      <c r="F10980" s="10" t="s">
        <v>34483</v>
      </c>
      <c r="G10980" s="10"/>
    </row>
    <row r="10981">
      <c r="A10981" s="9" t="s">
        <v>14528</v>
      </c>
      <c r="B10981" s="38" t="s">
        <v>20414</v>
      </c>
      <c r="C10981" s="10" t="s">
        <v>34484</v>
      </c>
      <c r="D10981" s="10" t="s">
        <v>34485</v>
      </c>
      <c r="E10981" s="91" t="s">
        <v>34486</v>
      </c>
      <c r="F10981" s="10" t="s">
        <v>34483</v>
      </c>
      <c r="G10981" s="10"/>
    </row>
    <row r="10982">
      <c r="A10982" s="9" t="s">
        <v>14528</v>
      </c>
      <c r="B10982" s="38" t="s">
        <v>20414</v>
      </c>
      <c r="C10982" s="10" t="s">
        <v>34487</v>
      </c>
      <c r="D10982" s="10" t="s">
        <v>34488</v>
      </c>
      <c r="E10982" s="91" t="s">
        <v>34489</v>
      </c>
      <c r="F10982" s="10" t="s">
        <v>34483</v>
      </c>
      <c r="G10982" s="10"/>
    </row>
    <row r="10983">
      <c r="A10983" s="9" t="s">
        <v>248</v>
      </c>
      <c r="B10983" s="38" t="s">
        <v>10534</v>
      </c>
      <c r="C10983" s="10" t="s">
        <v>4581</v>
      </c>
      <c r="D10983" s="10" t="s">
        <v>34490</v>
      </c>
      <c r="E10983" s="91" t="s">
        <v>7042</v>
      </c>
      <c r="F10983" s="10" t="s">
        <v>34483</v>
      </c>
      <c r="G10983" s="10"/>
    </row>
    <row r="10984">
      <c r="A10984" s="9" t="s">
        <v>234</v>
      </c>
      <c r="B10984" s="38" t="s">
        <v>34491</v>
      </c>
      <c r="C10984" s="10" t="s">
        <v>7321</v>
      </c>
      <c r="D10984" s="10" t="s">
        <v>1190</v>
      </c>
      <c r="E10984" s="91" t="s">
        <v>34492</v>
      </c>
      <c r="F10984" s="10" t="s">
        <v>34483</v>
      </c>
      <c r="G10984" s="10"/>
    </row>
    <row r="10985">
      <c r="A10985" s="1" t="s">
        <v>34493</v>
      </c>
    </row>
    <row r="10986">
      <c r="A10986" s="14" t="s">
        <v>388</v>
      </c>
      <c r="B10986" s="31" t="s">
        <v>18633</v>
      </c>
      <c r="C10986" s="91"/>
      <c r="D10986" s="91" t="s">
        <v>11364</v>
      </c>
      <c r="E10986" s="91"/>
      <c r="F10986" s="91" t="s">
        <v>34494</v>
      </c>
      <c r="G10986" s="91"/>
    </row>
    <row r="10987">
      <c r="A10987" s="1" t="s">
        <v>34495</v>
      </c>
    </row>
    <row r="10988">
      <c r="A10988" s="14" t="s">
        <v>4540</v>
      </c>
      <c r="B10988" s="31" t="s">
        <v>4545</v>
      </c>
      <c r="C10988" s="14" t="s">
        <v>4542</v>
      </c>
      <c r="D10988" s="14" t="s">
        <v>21484</v>
      </c>
      <c r="E10988" s="138"/>
      <c r="F10988" s="14" t="s">
        <v>34496</v>
      </c>
      <c r="G10988" s="13"/>
    </row>
    <row r="10989">
      <c r="A10989" s="1" t="s">
        <v>34497</v>
      </c>
    </row>
    <row r="10990">
      <c r="A10990" s="9" t="s">
        <v>3280</v>
      </c>
      <c r="B10990" s="38" t="s">
        <v>34498</v>
      </c>
      <c r="C10990" s="10" t="s">
        <v>34499</v>
      </c>
      <c r="D10990" s="10" t="s">
        <v>34500</v>
      </c>
      <c r="E10990" s="91"/>
      <c r="F10990" s="10" t="s">
        <v>4255</v>
      </c>
      <c r="G10990" s="10"/>
    </row>
    <row r="10991">
      <c r="A10991" s="9" t="s">
        <v>3280</v>
      </c>
      <c r="B10991" s="38" t="s">
        <v>34498</v>
      </c>
      <c r="C10991" s="10" t="s">
        <v>34499</v>
      </c>
      <c r="D10991" s="10" t="s">
        <v>34501</v>
      </c>
      <c r="E10991" s="91"/>
      <c r="F10991" s="10" t="s">
        <v>4255</v>
      </c>
      <c r="G10991" s="10"/>
    </row>
    <row r="10992">
      <c r="A10992" s="9" t="s">
        <v>3280</v>
      </c>
      <c r="B10992" s="38" t="s">
        <v>34498</v>
      </c>
      <c r="C10992" s="10" t="s">
        <v>34499</v>
      </c>
      <c r="D10992" s="10" t="s">
        <v>34502</v>
      </c>
      <c r="E10992" s="91"/>
      <c r="F10992" s="10" t="s">
        <v>4255</v>
      </c>
      <c r="G10992" s="10"/>
    </row>
    <row r="10993">
      <c r="A10993" s="9" t="s">
        <v>566</v>
      </c>
      <c r="B10993" s="18" t="s">
        <v>12261</v>
      </c>
      <c r="C10993" s="91" t="s">
        <v>12262</v>
      </c>
      <c r="D10993" s="10" t="s">
        <v>34503</v>
      </c>
      <c r="E10993" s="91" t="s">
        <v>34504</v>
      </c>
      <c r="F10993" s="10" t="s">
        <v>34505</v>
      </c>
      <c r="G10993" s="10"/>
    </row>
    <row r="10994">
      <c r="A10994" s="13" t="s">
        <v>566</v>
      </c>
      <c r="B10994" s="189" t="s">
        <v>12261</v>
      </c>
      <c r="C10994" s="91" t="s">
        <v>12262</v>
      </c>
      <c r="D10994" s="14" t="s">
        <v>34506</v>
      </c>
      <c r="E10994" s="43" t="s">
        <v>2350</v>
      </c>
      <c r="F10994" s="14" t="s">
        <v>4255</v>
      </c>
      <c r="G10994" s="10"/>
    </row>
    <row r="10995">
      <c r="A10995" s="1" t="s">
        <v>34507</v>
      </c>
    </row>
    <row r="10996">
      <c r="A10996" s="9" t="s">
        <v>10828</v>
      </c>
      <c r="B10996" s="38" t="s">
        <v>28407</v>
      </c>
      <c r="C10996" s="10" t="s">
        <v>356</v>
      </c>
      <c r="D10996" s="10" t="s">
        <v>22128</v>
      </c>
      <c r="E10996" s="91"/>
      <c r="F10996" s="10" t="s">
        <v>34508</v>
      </c>
      <c r="G10996" s="10"/>
    </row>
    <row r="10997">
      <c r="A10997" s="9" t="s">
        <v>10828</v>
      </c>
      <c r="B10997" s="38" t="s">
        <v>28407</v>
      </c>
      <c r="C10997" s="10" t="s">
        <v>34509</v>
      </c>
      <c r="D10997" s="10" t="s">
        <v>34510</v>
      </c>
      <c r="E10997" s="91"/>
      <c r="F10997" s="10" t="s">
        <v>1229</v>
      </c>
      <c r="G10997" s="10"/>
    </row>
    <row r="10998">
      <c r="A10998" s="9" t="s">
        <v>10828</v>
      </c>
      <c r="B10998" s="38" t="s">
        <v>28407</v>
      </c>
      <c r="C10998" s="10" t="s">
        <v>581</v>
      </c>
      <c r="D10998" s="10" t="s">
        <v>28619</v>
      </c>
      <c r="E10998" s="91"/>
      <c r="F10998" s="10" t="s">
        <v>34511</v>
      </c>
      <c r="G10998" s="10"/>
    </row>
    <row r="10999">
      <c r="A10999" s="9" t="s">
        <v>1454</v>
      </c>
      <c r="B10999" s="38" t="s">
        <v>14720</v>
      </c>
      <c r="C10999" s="10" t="s">
        <v>22257</v>
      </c>
      <c r="D10999" s="10" t="s">
        <v>1401</v>
      </c>
      <c r="E10999" s="91" t="s">
        <v>34512</v>
      </c>
      <c r="F10999" s="10" t="s">
        <v>34508</v>
      </c>
      <c r="G10999" s="10"/>
    </row>
    <row r="11000">
      <c r="A11000" s="9" t="s">
        <v>1454</v>
      </c>
      <c r="B11000" s="38" t="s">
        <v>14720</v>
      </c>
      <c r="C11000" s="10" t="s">
        <v>22132</v>
      </c>
      <c r="D11000" s="10" t="s">
        <v>1401</v>
      </c>
      <c r="E11000" s="91" t="s">
        <v>34513</v>
      </c>
      <c r="F11000" s="10" t="s">
        <v>34514</v>
      </c>
      <c r="G11000" s="10"/>
    </row>
    <row r="11001">
      <c r="A11001" s="9" t="s">
        <v>1454</v>
      </c>
      <c r="B11001" s="38" t="s">
        <v>14720</v>
      </c>
      <c r="C11001" s="10" t="s">
        <v>34515</v>
      </c>
      <c r="D11001" s="10" t="s">
        <v>15201</v>
      </c>
      <c r="E11001" s="10"/>
      <c r="F11001" s="10" t="s">
        <v>1229</v>
      </c>
      <c r="G11001" s="10"/>
    </row>
    <row r="11002">
      <c r="A11002" s="9" t="s">
        <v>248</v>
      </c>
      <c r="B11002" s="38" t="s">
        <v>29107</v>
      </c>
      <c r="C11002" s="10" t="s">
        <v>4581</v>
      </c>
      <c r="D11002" s="10" t="s">
        <v>34516</v>
      </c>
      <c r="E11002" s="10"/>
      <c r="F11002" s="10" t="s">
        <v>34514</v>
      </c>
      <c r="G11002" s="10"/>
    </row>
    <row r="11003">
      <c r="A11003" s="9" t="s">
        <v>248</v>
      </c>
      <c r="B11003" s="38" t="s">
        <v>4580</v>
      </c>
      <c r="C11003" s="10" t="s">
        <v>4581</v>
      </c>
      <c r="D11003" s="10" t="s">
        <v>25921</v>
      </c>
      <c r="E11003" s="10" t="s">
        <v>25922</v>
      </c>
      <c r="F11003" s="10" t="s">
        <v>34517</v>
      </c>
      <c r="G11003" s="10"/>
    </row>
    <row r="11004">
      <c r="A11004" s="9" t="s">
        <v>248</v>
      </c>
      <c r="B11004" s="38" t="s">
        <v>4580</v>
      </c>
      <c r="C11004" s="10" t="s">
        <v>4581</v>
      </c>
      <c r="D11004" s="10" t="s">
        <v>16072</v>
      </c>
      <c r="E11004" s="91"/>
      <c r="F11004" s="10" t="s">
        <v>34518</v>
      </c>
      <c r="G11004" s="10"/>
    </row>
    <row r="11005">
      <c r="A11005" s="9" t="s">
        <v>5679</v>
      </c>
      <c r="B11005" s="31" t="s">
        <v>19498</v>
      </c>
      <c r="C11005" s="10" t="s">
        <v>34519</v>
      </c>
      <c r="D11005" s="10" t="s">
        <v>34520</v>
      </c>
      <c r="E11005" s="91"/>
      <c r="F11005" s="10" t="s">
        <v>34521</v>
      </c>
      <c r="G11005" s="10"/>
    </row>
    <row r="11006">
      <c r="A11006" s="9" t="s">
        <v>5679</v>
      </c>
      <c r="B11006" s="31" t="s">
        <v>19498</v>
      </c>
      <c r="C11006" s="10" t="s">
        <v>34522</v>
      </c>
      <c r="D11006" s="10" t="s">
        <v>34523</v>
      </c>
      <c r="E11006" s="91"/>
      <c r="F11006" s="10" t="s">
        <v>34521</v>
      </c>
      <c r="G11006" s="10"/>
    </row>
    <row r="11007">
      <c r="A11007" s="9" t="s">
        <v>5679</v>
      </c>
      <c r="B11007" s="31" t="s">
        <v>19498</v>
      </c>
      <c r="C11007" s="10" t="s">
        <v>34524</v>
      </c>
      <c r="D11007" s="10" t="s">
        <v>34525</v>
      </c>
      <c r="E11007" s="91"/>
      <c r="F11007" s="10" t="s">
        <v>34526</v>
      </c>
      <c r="G11007" s="10"/>
    </row>
    <row r="11008">
      <c r="A11008" s="9" t="s">
        <v>5679</v>
      </c>
      <c r="B11008" s="31" t="s">
        <v>19498</v>
      </c>
      <c r="C11008" s="10" t="s">
        <v>34527</v>
      </c>
      <c r="D11008" s="10" t="s">
        <v>34528</v>
      </c>
      <c r="E11008" s="91"/>
      <c r="F11008" s="10" t="s">
        <v>34526</v>
      </c>
      <c r="G11008" s="10"/>
    </row>
    <row r="11009">
      <c r="A11009" s="9" t="s">
        <v>234</v>
      </c>
      <c r="B11009" s="38" t="s">
        <v>22112</v>
      </c>
      <c r="C11009" s="10" t="s">
        <v>34529</v>
      </c>
      <c r="D11009" s="10" t="s">
        <v>34530</v>
      </c>
      <c r="E11009" s="91"/>
      <c r="F11009" s="10" t="s">
        <v>34517</v>
      </c>
      <c r="G11009" s="10"/>
    </row>
    <row r="11010">
      <c r="A11010" s="220" t="s">
        <v>366</v>
      </c>
    </row>
    <row r="11011">
      <c r="A11011" s="9" t="s">
        <v>10828</v>
      </c>
      <c r="B11011" s="38" t="s">
        <v>28407</v>
      </c>
      <c r="C11011" s="10"/>
      <c r="D11011" s="10"/>
      <c r="E11011" s="91"/>
      <c r="F11011" s="10" t="s">
        <v>34531</v>
      </c>
      <c r="G11011" s="10"/>
    </row>
    <row r="11012">
      <c r="A11012" s="9" t="s">
        <v>10828</v>
      </c>
      <c r="B11012" s="38" t="s">
        <v>30874</v>
      </c>
      <c r="C11012" s="10"/>
      <c r="D11012" s="10"/>
      <c r="E11012" s="91"/>
      <c r="F11012" s="10" t="s">
        <v>34517</v>
      </c>
      <c r="G11012" s="10"/>
    </row>
    <row r="11013">
      <c r="A11013" s="1" t="s">
        <v>34532</v>
      </c>
    </row>
    <row r="11014">
      <c r="A11014" s="9" t="s">
        <v>5679</v>
      </c>
      <c r="B11014" s="38" t="s">
        <v>19987</v>
      </c>
      <c r="C11014" s="10" t="s">
        <v>34533</v>
      </c>
      <c r="D11014" s="10" t="s">
        <v>34534</v>
      </c>
      <c r="E11014" s="10"/>
      <c r="F11014" s="10" t="s">
        <v>34535</v>
      </c>
      <c r="G11014" s="10"/>
    </row>
    <row r="11015">
      <c r="A11015" s="9" t="s">
        <v>5679</v>
      </c>
      <c r="B11015" s="38" t="s">
        <v>19987</v>
      </c>
      <c r="C11015" s="10" t="s">
        <v>34533</v>
      </c>
      <c r="D11015" s="10" t="s">
        <v>34536</v>
      </c>
      <c r="E11015" s="10"/>
      <c r="F11015" s="10" t="s">
        <v>34535</v>
      </c>
      <c r="G11015" s="10"/>
    </row>
    <row r="11016">
      <c r="A11016" s="9" t="s">
        <v>5679</v>
      </c>
      <c r="B11016" s="38" t="s">
        <v>19987</v>
      </c>
      <c r="C11016" s="10" t="s">
        <v>34537</v>
      </c>
      <c r="D11016" s="10" t="s">
        <v>34538</v>
      </c>
      <c r="E11016" s="10"/>
      <c r="F11016" s="10" t="s">
        <v>34535</v>
      </c>
      <c r="G11016" s="10"/>
    </row>
    <row r="11017">
      <c r="A11017" s="9" t="s">
        <v>5679</v>
      </c>
      <c r="B11017" s="38" t="s">
        <v>11719</v>
      </c>
      <c r="C11017" s="10" t="s">
        <v>34539</v>
      </c>
      <c r="D11017" s="10" t="s">
        <v>4679</v>
      </c>
      <c r="E11017" s="10"/>
      <c r="F11017" s="10" t="s">
        <v>34540</v>
      </c>
      <c r="G11017" s="10"/>
    </row>
    <row r="11018">
      <c r="A11018" s="9" t="s">
        <v>5679</v>
      </c>
      <c r="B11018" s="38" t="s">
        <v>11719</v>
      </c>
      <c r="C11018" s="10" t="s">
        <v>34541</v>
      </c>
      <c r="D11018" s="10" t="s">
        <v>4679</v>
      </c>
      <c r="E11018" s="10"/>
      <c r="F11018" s="10" t="s">
        <v>34540</v>
      </c>
      <c r="G11018" s="10"/>
    </row>
    <row r="11019">
      <c r="A11019" s="9" t="s">
        <v>5679</v>
      </c>
      <c r="B11019" s="38" t="s">
        <v>11719</v>
      </c>
      <c r="C11019" s="10" t="s">
        <v>34542</v>
      </c>
      <c r="D11019" s="10" t="s">
        <v>8513</v>
      </c>
      <c r="E11019" s="10"/>
      <c r="F11019" s="10" t="s">
        <v>34540</v>
      </c>
      <c r="G11019" s="10"/>
    </row>
    <row r="11020">
      <c r="A11020" s="9" t="s">
        <v>5679</v>
      </c>
      <c r="B11020" s="38" t="s">
        <v>11719</v>
      </c>
      <c r="C11020" s="10" t="s">
        <v>20840</v>
      </c>
      <c r="D11020" s="10" t="s">
        <v>8513</v>
      </c>
      <c r="E11020" s="10"/>
      <c r="F11020" s="10" t="s">
        <v>34540</v>
      </c>
      <c r="G11020" s="10"/>
    </row>
    <row r="11021">
      <c r="A11021" s="220" t="s">
        <v>366</v>
      </c>
    </row>
    <row r="11022">
      <c r="A11022" s="9" t="s">
        <v>5679</v>
      </c>
      <c r="B11022" s="38" t="s">
        <v>11719</v>
      </c>
      <c r="C11022" s="10"/>
      <c r="D11022" s="10"/>
      <c r="E11022" s="10" t="s">
        <v>34543</v>
      </c>
      <c r="F11022" s="10" t="s">
        <v>34540</v>
      </c>
      <c r="G11022" s="10"/>
    </row>
    <row r="11023">
      <c r="A11023" s="9" t="s">
        <v>368</v>
      </c>
      <c r="B11023" s="38" t="s">
        <v>368</v>
      </c>
      <c r="C11023" s="10"/>
      <c r="D11023" s="10"/>
      <c r="E11023" s="10" t="s">
        <v>34544</v>
      </c>
      <c r="F11023" s="10" t="s">
        <v>34545</v>
      </c>
      <c r="G11023" s="10"/>
    </row>
    <row r="11024">
      <c r="A11024" s="1" t="s">
        <v>34546</v>
      </c>
    </row>
    <row r="11025">
      <c r="A11025" s="9" t="s">
        <v>248</v>
      </c>
      <c r="B11025" s="38" t="s">
        <v>9851</v>
      </c>
      <c r="C11025" s="10"/>
      <c r="D11025" s="10"/>
      <c r="E11025" s="91"/>
      <c r="F11025" s="10"/>
      <c r="G11025" s="10"/>
    </row>
    <row r="11026">
      <c r="A11026" s="9" t="s">
        <v>566</v>
      </c>
      <c r="B11026" s="38" t="s">
        <v>368</v>
      </c>
      <c r="C11026" s="10"/>
      <c r="D11026" s="10"/>
      <c r="E11026" s="91"/>
      <c r="F11026" s="10"/>
      <c r="G11026" s="10"/>
    </row>
    <row r="11027">
      <c r="A11027" s="1" t="s">
        <v>34547</v>
      </c>
    </row>
    <row r="11028">
      <c r="A11028" s="9" t="s">
        <v>4540</v>
      </c>
      <c r="B11028" s="38" t="s">
        <v>4614</v>
      </c>
      <c r="C11028" s="10" t="s">
        <v>4542</v>
      </c>
      <c r="D11028" s="10" t="s">
        <v>34548</v>
      </c>
      <c r="E11028" s="91"/>
      <c r="F11028" s="10" t="s">
        <v>34549</v>
      </c>
      <c r="G11028" s="10"/>
    </row>
    <row r="11029">
      <c r="A11029" s="9" t="s">
        <v>4540</v>
      </c>
      <c r="B11029" s="38" t="s">
        <v>4614</v>
      </c>
      <c r="C11029" s="10" t="s">
        <v>4615</v>
      </c>
      <c r="D11029" s="10" t="s">
        <v>11682</v>
      </c>
      <c r="E11029" s="91"/>
      <c r="F11029" s="10" t="s">
        <v>34549</v>
      </c>
      <c r="G11029" s="10"/>
    </row>
    <row r="11030">
      <c r="A11030" s="9" t="s">
        <v>6685</v>
      </c>
      <c r="B11030" s="38" t="s">
        <v>19972</v>
      </c>
      <c r="C11030" s="10" t="s">
        <v>34550</v>
      </c>
      <c r="D11030" s="10" t="s">
        <v>34551</v>
      </c>
      <c r="E11030" s="91" t="s">
        <v>34552</v>
      </c>
      <c r="F11030" s="10" t="s">
        <v>34553</v>
      </c>
      <c r="G11030" s="10"/>
    </row>
    <row r="11031">
      <c r="A11031" s="9" t="s">
        <v>6685</v>
      </c>
      <c r="B11031" s="38" t="s">
        <v>21492</v>
      </c>
      <c r="C11031" s="10" t="s">
        <v>28438</v>
      </c>
      <c r="D11031" s="10" t="s">
        <v>34554</v>
      </c>
      <c r="E11031" s="91"/>
      <c r="F11031" s="10" t="s">
        <v>34555</v>
      </c>
      <c r="G11031" s="10"/>
    </row>
    <row r="11032">
      <c r="A11032" s="9" t="s">
        <v>6685</v>
      </c>
      <c r="B11032" s="38" t="s">
        <v>21492</v>
      </c>
      <c r="C11032" s="10" t="s">
        <v>6690</v>
      </c>
      <c r="D11032" s="10" t="s">
        <v>15888</v>
      </c>
      <c r="E11032" s="91"/>
      <c r="F11032" s="10" t="s">
        <v>34556</v>
      </c>
      <c r="G11032" s="10"/>
    </row>
    <row r="11033">
      <c r="A11033" s="9" t="s">
        <v>6685</v>
      </c>
      <c r="B11033" s="38" t="s">
        <v>21492</v>
      </c>
      <c r="C11033" s="10" t="s">
        <v>6693</v>
      </c>
      <c r="D11033" s="10" t="s">
        <v>25773</v>
      </c>
      <c r="E11033" s="91"/>
      <c r="F11033" s="10" t="s">
        <v>34557</v>
      </c>
      <c r="G11033" s="10"/>
    </row>
    <row r="11034">
      <c r="A11034" s="9" t="s">
        <v>6685</v>
      </c>
      <c r="B11034" s="38" t="s">
        <v>21492</v>
      </c>
      <c r="C11034" s="10" t="s">
        <v>6693</v>
      </c>
      <c r="D11034" s="10" t="s">
        <v>34558</v>
      </c>
      <c r="E11034" s="91"/>
      <c r="F11034" s="10"/>
      <c r="G11034" s="10"/>
    </row>
    <row r="11035">
      <c r="A11035" s="9" t="s">
        <v>6685</v>
      </c>
      <c r="B11035" s="38" t="s">
        <v>21492</v>
      </c>
      <c r="C11035" s="10" t="s">
        <v>6693</v>
      </c>
      <c r="D11035" s="10" t="s">
        <v>34559</v>
      </c>
      <c r="E11035" s="91"/>
      <c r="F11035" s="10" t="s">
        <v>34555</v>
      </c>
      <c r="G11035" s="10"/>
    </row>
    <row r="11036">
      <c r="A11036" s="9" t="s">
        <v>6685</v>
      </c>
      <c r="B11036" s="38" t="s">
        <v>21492</v>
      </c>
      <c r="C11036" s="10" t="s">
        <v>30333</v>
      </c>
      <c r="D11036" s="10" t="s">
        <v>34560</v>
      </c>
      <c r="E11036" s="91"/>
      <c r="F11036" s="10" t="s">
        <v>34561</v>
      </c>
      <c r="G11036" s="10"/>
    </row>
    <row r="11037">
      <c r="A11037" s="9" t="s">
        <v>6685</v>
      </c>
      <c r="B11037" s="38" t="s">
        <v>21492</v>
      </c>
      <c r="C11037" s="10" t="s">
        <v>15893</v>
      </c>
      <c r="D11037" s="10" t="s">
        <v>15894</v>
      </c>
      <c r="E11037" s="91"/>
      <c r="F11037" s="10" t="s">
        <v>34561</v>
      </c>
      <c r="G11037" s="10"/>
    </row>
    <row r="11038">
      <c r="A11038" s="9" t="s">
        <v>6685</v>
      </c>
      <c r="B11038" s="38" t="s">
        <v>21492</v>
      </c>
      <c r="C11038" s="10" t="s">
        <v>18838</v>
      </c>
      <c r="D11038" s="10" t="s">
        <v>34562</v>
      </c>
      <c r="E11038" s="91"/>
      <c r="F11038" s="10" t="s">
        <v>14116</v>
      </c>
      <c r="G11038" s="10"/>
    </row>
    <row r="11039">
      <c r="A11039" s="9" t="s">
        <v>6685</v>
      </c>
      <c r="B11039" s="38" t="s">
        <v>21492</v>
      </c>
      <c r="C11039" s="10" t="s">
        <v>6696</v>
      </c>
      <c r="D11039" s="10" t="s">
        <v>6697</v>
      </c>
      <c r="E11039" s="91"/>
      <c r="F11039" s="10" t="s">
        <v>34553</v>
      </c>
      <c r="G11039" s="10"/>
    </row>
    <row r="11040">
      <c r="A11040" s="9" t="s">
        <v>6685</v>
      </c>
      <c r="B11040" s="38" t="s">
        <v>21492</v>
      </c>
      <c r="C11040" s="10" t="s">
        <v>34563</v>
      </c>
      <c r="D11040" s="10" t="s">
        <v>34564</v>
      </c>
      <c r="E11040" s="91"/>
      <c r="F11040" s="10" t="s">
        <v>34565</v>
      </c>
      <c r="G11040" s="10"/>
    </row>
    <row r="11041">
      <c r="A11041" s="9" t="s">
        <v>6685</v>
      </c>
      <c r="B11041" s="38" t="s">
        <v>21492</v>
      </c>
      <c r="C11041" s="10" t="s">
        <v>25779</v>
      </c>
      <c r="D11041" s="10" t="s">
        <v>34566</v>
      </c>
      <c r="E11041" s="91"/>
      <c r="F11041" s="10" t="s">
        <v>34555</v>
      </c>
      <c r="G11041" s="10"/>
    </row>
    <row r="11042">
      <c r="A11042" s="9" t="s">
        <v>6685</v>
      </c>
      <c r="B11042" s="38" t="s">
        <v>8322</v>
      </c>
      <c r="C11042" s="10" t="s">
        <v>18838</v>
      </c>
      <c r="D11042" s="10" t="s">
        <v>19406</v>
      </c>
      <c r="E11042" s="91" t="s">
        <v>34552</v>
      </c>
      <c r="F11042" s="10" t="s">
        <v>34553</v>
      </c>
      <c r="G11042" s="10"/>
    </row>
    <row r="11043">
      <c r="A11043" s="9" t="s">
        <v>6685</v>
      </c>
      <c r="B11043" s="38" t="s">
        <v>8322</v>
      </c>
      <c r="C11043" s="10" t="s">
        <v>6696</v>
      </c>
      <c r="D11043" s="10" t="s">
        <v>34567</v>
      </c>
      <c r="E11043" s="91" t="s">
        <v>34552</v>
      </c>
      <c r="F11043" s="10" t="s">
        <v>34561</v>
      </c>
      <c r="G11043" s="10"/>
    </row>
    <row r="11044">
      <c r="A11044" s="9" t="s">
        <v>6685</v>
      </c>
      <c r="B11044" s="38" t="s">
        <v>8322</v>
      </c>
      <c r="C11044" s="10" t="s">
        <v>28435</v>
      </c>
      <c r="D11044" s="10" t="s">
        <v>34568</v>
      </c>
      <c r="E11044" s="91" t="s">
        <v>34552</v>
      </c>
      <c r="F11044" s="10" t="s">
        <v>34553</v>
      </c>
      <c r="G11044" s="10"/>
    </row>
    <row r="11045">
      <c r="A11045" s="9" t="s">
        <v>6685</v>
      </c>
      <c r="B11045" s="38" t="s">
        <v>8322</v>
      </c>
      <c r="C11045" s="10" t="s">
        <v>6690</v>
      </c>
      <c r="D11045" s="10" t="s">
        <v>34569</v>
      </c>
      <c r="E11045" s="91" t="s">
        <v>34552</v>
      </c>
      <c r="F11045" s="10" t="s">
        <v>34553</v>
      </c>
      <c r="G11045" s="10"/>
    </row>
    <row r="11046">
      <c r="A11046" s="9" t="s">
        <v>6685</v>
      </c>
      <c r="B11046" s="38" t="s">
        <v>34570</v>
      </c>
      <c r="C11046" s="10" t="s">
        <v>34571</v>
      </c>
      <c r="D11046" s="10" t="s">
        <v>34572</v>
      </c>
      <c r="E11046" s="91" t="s">
        <v>34552</v>
      </c>
      <c r="F11046" s="10" t="s">
        <v>34553</v>
      </c>
      <c r="G11046" s="10"/>
    </row>
    <row r="11047">
      <c r="A11047" s="9" t="s">
        <v>248</v>
      </c>
      <c r="B11047" s="38" t="s">
        <v>4496</v>
      </c>
      <c r="C11047" s="10" t="s">
        <v>5067</v>
      </c>
      <c r="D11047" s="10" t="s">
        <v>16057</v>
      </c>
      <c r="E11047" s="91"/>
      <c r="F11047" s="10" t="s">
        <v>34565</v>
      </c>
      <c r="G11047" s="10"/>
    </row>
    <row r="11048">
      <c r="A11048" s="9" t="s">
        <v>248</v>
      </c>
      <c r="B11048" s="38" t="s">
        <v>4496</v>
      </c>
      <c r="C11048" s="10" t="s">
        <v>5067</v>
      </c>
      <c r="D11048" s="10" t="s">
        <v>10579</v>
      </c>
      <c r="E11048" s="91"/>
      <c r="F11048" s="10" t="s">
        <v>34565</v>
      </c>
      <c r="G11048" s="10"/>
    </row>
    <row r="11049">
      <c r="A11049" s="9" t="s">
        <v>248</v>
      </c>
      <c r="B11049" s="38" t="s">
        <v>4496</v>
      </c>
      <c r="C11049" s="10" t="s">
        <v>5067</v>
      </c>
      <c r="D11049" s="10" t="s">
        <v>293</v>
      </c>
      <c r="E11049" s="91"/>
      <c r="F11049" s="10" t="s">
        <v>34565</v>
      </c>
      <c r="G11049" s="10"/>
    </row>
    <row r="11050">
      <c r="A11050" s="9" t="s">
        <v>248</v>
      </c>
      <c r="B11050" s="38" t="s">
        <v>9856</v>
      </c>
      <c r="C11050" s="10" t="s">
        <v>4581</v>
      </c>
      <c r="D11050" s="10" t="s">
        <v>14513</v>
      </c>
      <c r="E11050" s="91"/>
      <c r="F11050" s="10" t="s">
        <v>34565</v>
      </c>
      <c r="G11050" s="10"/>
    </row>
    <row r="11051">
      <c r="A11051" s="9" t="s">
        <v>248</v>
      </c>
      <c r="B11051" s="38" t="s">
        <v>9856</v>
      </c>
      <c r="C11051" s="10" t="s">
        <v>4581</v>
      </c>
      <c r="D11051" s="10" t="s">
        <v>14483</v>
      </c>
      <c r="E11051" s="91"/>
      <c r="F11051" s="10" t="s">
        <v>34565</v>
      </c>
      <c r="G11051" s="10"/>
    </row>
    <row r="11052">
      <c r="A11052" s="9" t="s">
        <v>248</v>
      </c>
      <c r="B11052" s="38" t="s">
        <v>9856</v>
      </c>
      <c r="C11052" s="10" t="s">
        <v>4581</v>
      </c>
      <c r="D11052" s="10" t="s">
        <v>11058</v>
      </c>
      <c r="E11052" s="91"/>
      <c r="F11052" s="10" t="s">
        <v>34573</v>
      </c>
      <c r="G11052" s="10"/>
    </row>
    <row r="11053">
      <c r="A11053" s="9" t="s">
        <v>248</v>
      </c>
      <c r="B11053" s="38" t="s">
        <v>9856</v>
      </c>
      <c r="C11053" s="10" t="s">
        <v>4581</v>
      </c>
      <c r="D11053" s="10" t="s">
        <v>34574</v>
      </c>
      <c r="E11053" s="91"/>
      <c r="F11053" s="10" t="s">
        <v>34553</v>
      </c>
      <c r="G11053" s="10"/>
    </row>
    <row r="11054">
      <c r="A11054" s="9" t="s">
        <v>248</v>
      </c>
      <c r="B11054" s="38" t="s">
        <v>10975</v>
      </c>
      <c r="C11054" s="10" t="s">
        <v>4581</v>
      </c>
      <c r="D11054" s="10" t="s">
        <v>34575</v>
      </c>
      <c r="E11054" s="91"/>
      <c r="F11054" s="10" t="s">
        <v>14116</v>
      </c>
      <c r="G11054" s="10"/>
    </row>
    <row r="11055">
      <c r="A11055" s="9" t="s">
        <v>248</v>
      </c>
      <c r="B11055" s="38" t="s">
        <v>10975</v>
      </c>
      <c r="C11055" s="10" t="s">
        <v>4581</v>
      </c>
      <c r="D11055" s="10" t="s">
        <v>34576</v>
      </c>
      <c r="E11055" s="91"/>
      <c r="F11055" s="10" t="s">
        <v>34555</v>
      </c>
      <c r="G11055" s="10"/>
    </row>
    <row r="11056">
      <c r="A11056" s="9" t="s">
        <v>248</v>
      </c>
      <c r="B11056" s="38" t="s">
        <v>11069</v>
      </c>
      <c r="C11056" s="10" t="s">
        <v>4581</v>
      </c>
      <c r="D11056" s="10" t="s">
        <v>34577</v>
      </c>
      <c r="E11056" s="91"/>
      <c r="F11056" s="10" t="s">
        <v>34555</v>
      </c>
      <c r="G11056" s="10"/>
    </row>
    <row r="11057">
      <c r="A11057" s="9" t="s">
        <v>248</v>
      </c>
      <c r="B11057" s="38" t="s">
        <v>11069</v>
      </c>
      <c r="C11057" s="10" t="s">
        <v>4581</v>
      </c>
      <c r="D11057" s="10" t="s">
        <v>34578</v>
      </c>
      <c r="E11057" s="91"/>
      <c r="F11057" s="10" t="s">
        <v>34555</v>
      </c>
      <c r="G11057" s="10"/>
    </row>
    <row r="11058">
      <c r="A11058" s="60" t="s">
        <v>366</v>
      </c>
    </row>
    <row r="11059">
      <c r="A11059" s="9" t="s">
        <v>316</v>
      </c>
      <c r="B11059" s="38" t="s">
        <v>1446</v>
      </c>
      <c r="C11059" s="10"/>
      <c r="D11059" s="10"/>
      <c r="E11059" s="91" t="s">
        <v>17173</v>
      </c>
      <c r="F11059" s="10" t="s">
        <v>30541</v>
      </c>
      <c r="G11059" s="10"/>
    </row>
    <row r="11060">
      <c r="A11060" s="9" t="s">
        <v>4540</v>
      </c>
      <c r="B11060" s="38" t="s">
        <v>5468</v>
      </c>
      <c r="C11060" s="10"/>
      <c r="D11060" s="10"/>
      <c r="E11060" s="91"/>
      <c r="F11060" s="10"/>
      <c r="G11060" s="10"/>
    </row>
    <row r="11061">
      <c r="A11061" s="1" t="s">
        <v>34579</v>
      </c>
    </row>
    <row r="11062">
      <c r="A11062" s="9" t="s">
        <v>248</v>
      </c>
      <c r="B11062" s="38" t="s">
        <v>5459</v>
      </c>
      <c r="C11062" s="10" t="s">
        <v>4554</v>
      </c>
      <c r="D11062" s="10" t="s">
        <v>29321</v>
      </c>
      <c r="E11062" s="91"/>
      <c r="F11062" s="10" t="s">
        <v>34580</v>
      </c>
      <c r="G11062" s="10"/>
    </row>
    <row r="11063">
      <c r="A11063" s="9" t="s">
        <v>248</v>
      </c>
      <c r="B11063" s="38" t="s">
        <v>5459</v>
      </c>
      <c r="C11063" s="10" t="s">
        <v>6842</v>
      </c>
      <c r="D11063" s="10" t="s">
        <v>21672</v>
      </c>
      <c r="E11063" s="91"/>
      <c r="F11063" s="10" t="s">
        <v>34580</v>
      </c>
      <c r="G11063" s="15"/>
    </row>
    <row r="11064">
      <c r="A11064" s="9" t="s">
        <v>248</v>
      </c>
      <c r="B11064" s="38" t="s">
        <v>5459</v>
      </c>
      <c r="C11064" s="10" t="s">
        <v>6703</v>
      </c>
      <c r="D11064" s="10" t="s">
        <v>15257</v>
      </c>
      <c r="E11064" s="91"/>
      <c r="F11064" s="10" t="s">
        <v>34581</v>
      </c>
      <c r="G11064" s="15"/>
    </row>
    <row r="11065">
      <c r="A11065" s="220" t="s">
        <v>366</v>
      </c>
    </row>
    <row r="11066">
      <c r="A11066" s="9" t="s">
        <v>368</v>
      </c>
      <c r="B11066" s="38" t="s">
        <v>368</v>
      </c>
      <c r="C11066" s="10"/>
      <c r="D11066" s="10" t="s">
        <v>703</v>
      </c>
      <c r="E11066" s="91"/>
      <c r="F11066" s="10" t="s">
        <v>34582</v>
      </c>
      <c r="G11066" s="15"/>
    </row>
    <row r="11067">
      <c r="A11067" s="9" t="s">
        <v>368</v>
      </c>
      <c r="B11067" s="38" t="s">
        <v>368</v>
      </c>
      <c r="C11067" s="10"/>
      <c r="D11067" s="10" t="s">
        <v>674</v>
      </c>
      <c r="E11067" s="91"/>
      <c r="F11067" s="10"/>
      <c r="G11067" s="15"/>
    </row>
    <row r="11068">
      <c r="A11068" s="9" t="s">
        <v>368</v>
      </c>
      <c r="B11068" s="38" t="s">
        <v>368</v>
      </c>
      <c r="C11068" s="10"/>
      <c r="D11068" s="10" t="s">
        <v>718</v>
      </c>
      <c r="E11068" s="91"/>
      <c r="F11068" s="10"/>
      <c r="G11068" s="15"/>
    </row>
    <row r="11069">
      <c r="A11069" s="9" t="s">
        <v>368</v>
      </c>
      <c r="B11069" s="38" t="s">
        <v>368</v>
      </c>
      <c r="C11069" s="10"/>
      <c r="D11069" s="10" t="s">
        <v>698</v>
      </c>
      <c r="E11069" s="91"/>
      <c r="F11069" s="10" t="s">
        <v>34580</v>
      </c>
      <c r="G11069" s="15"/>
    </row>
    <row r="11070">
      <c r="A11070" s="9" t="s">
        <v>368</v>
      </c>
      <c r="B11070" s="38" t="s">
        <v>368</v>
      </c>
      <c r="C11070" s="10"/>
      <c r="D11070" s="10" t="s">
        <v>2709</v>
      </c>
      <c r="E11070" s="91"/>
      <c r="F11070" s="10"/>
      <c r="G11070" s="15"/>
    </row>
    <row r="11071">
      <c r="A11071" s="9" t="s">
        <v>368</v>
      </c>
      <c r="B11071" s="38" t="s">
        <v>368</v>
      </c>
      <c r="C11071" s="10"/>
      <c r="D11071" s="10" t="s">
        <v>720</v>
      </c>
      <c r="E11071" s="91"/>
      <c r="F11071" s="10"/>
      <c r="G11071" s="15"/>
    </row>
    <row r="11072">
      <c r="A11072" s="9" t="s">
        <v>368</v>
      </c>
      <c r="B11072" s="38" t="s">
        <v>368</v>
      </c>
      <c r="C11072" s="10"/>
      <c r="D11072" s="10" t="s">
        <v>17026</v>
      </c>
      <c r="E11072" s="91"/>
      <c r="F11072" s="10"/>
      <c r="G11072" s="15"/>
    </row>
    <row r="11073">
      <c r="A11073" s="9" t="s">
        <v>368</v>
      </c>
      <c r="B11073" s="38" t="s">
        <v>368</v>
      </c>
      <c r="C11073" s="10"/>
      <c r="D11073" s="10" t="s">
        <v>2705</v>
      </c>
      <c r="E11073" s="91"/>
      <c r="F11073" s="10" t="s">
        <v>34580</v>
      </c>
      <c r="G11073" s="15"/>
    </row>
    <row r="11074">
      <c r="A11074" s="9" t="s">
        <v>368</v>
      </c>
      <c r="B11074" s="38" t="s">
        <v>368</v>
      </c>
      <c r="C11074" s="10"/>
      <c r="D11074" s="10" t="s">
        <v>6020</v>
      </c>
      <c r="E11074" s="91"/>
      <c r="F11074" s="10"/>
      <c r="G11074" s="15"/>
    </row>
    <row r="11075">
      <c r="A11075" s="9" t="s">
        <v>368</v>
      </c>
      <c r="B11075" s="38" t="s">
        <v>368</v>
      </c>
      <c r="C11075" s="10"/>
      <c r="D11075" s="10" t="s">
        <v>5093</v>
      </c>
      <c r="E11075" s="91"/>
      <c r="F11075" s="10" t="s">
        <v>34583</v>
      </c>
      <c r="G11075" s="15"/>
    </row>
    <row r="11076">
      <c r="A11076" s="190" t="s">
        <v>34584</v>
      </c>
    </row>
    <row r="11077">
      <c r="A11077" s="9" t="s">
        <v>10783</v>
      </c>
      <c r="B11077" s="18" t="s">
        <v>10784</v>
      </c>
      <c r="C11077" s="91" t="s">
        <v>34585</v>
      </c>
      <c r="D11077" s="91" t="s">
        <v>34586</v>
      </c>
      <c r="E11077" s="91"/>
      <c r="F11077" s="91" t="s">
        <v>14116</v>
      </c>
      <c r="G11077" s="91"/>
    </row>
    <row r="11078">
      <c r="A11078" s="1" t="s">
        <v>34587</v>
      </c>
    </row>
    <row r="11079">
      <c r="A11079" s="9" t="s">
        <v>234</v>
      </c>
      <c r="B11079" s="18" t="s">
        <v>1115</v>
      </c>
      <c r="C11079" s="14" t="s">
        <v>22535</v>
      </c>
      <c r="D11079" s="14" t="s">
        <v>22536</v>
      </c>
      <c r="E11079" s="10"/>
      <c r="F11079" s="91" t="s">
        <v>34588</v>
      </c>
      <c r="G11079" s="91"/>
    </row>
    <row r="11080">
      <c r="A11080" s="1" t="s">
        <v>34589</v>
      </c>
    </row>
    <row r="11081">
      <c r="A11081" s="9" t="s">
        <v>1454</v>
      </c>
      <c r="B11081" s="18" t="s">
        <v>10794</v>
      </c>
      <c r="C11081" s="91" t="s">
        <v>34590</v>
      </c>
      <c r="D11081" s="91" t="s">
        <v>8759</v>
      </c>
      <c r="E11081" s="91"/>
      <c r="F11081" s="91" t="s">
        <v>34591</v>
      </c>
      <c r="G11081" s="91"/>
    </row>
    <row r="11082">
      <c r="A11082" s="9" t="s">
        <v>1454</v>
      </c>
      <c r="B11082" s="18" t="s">
        <v>10794</v>
      </c>
      <c r="C11082" s="91" t="s">
        <v>34592</v>
      </c>
      <c r="D11082" s="91" t="s">
        <v>8759</v>
      </c>
      <c r="E11082" s="91"/>
      <c r="F11082" s="91" t="s">
        <v>34591</v>
      </c>
      <c r="G11082" s="91"/>
    </row>
    <row r="11083">
      <c r="A11083" s="9" t="s">
        <v>388</v>
      </c>
      <c r="B11083" s="18" t="s">
        <v>18633</v>
      </c>
      <c r="C11083" s="91"/>
      <c r="D11083" s="91"/>
      <c r="E11083" s="91"/>
      <c r="F11083" s="91" t="s">
        <v>34593</v>
      </c>
      <c r="G11083" s="91"/>
    </row>
    <row r="11084">
      <c r="A11084" s="9" t="s">
        <v>1035</v>
      </c>
      <c r="B11084" s="18" t="s">
        <v>5059</v>
      </c>
      <c r="C11084" s="91" t="s">
        <v>34594</v>
      </c>
      <c r="D11084" s="91" t="s">
        <v>34595</v>
      </c>
      <c r="E11084" s="91"/>
      <c r="F11084" s="91" t="s">
        <v>34596</v>
      </c>
      <c r="G11084" s="91"/>
    </row>
    <row r="11085">
      <c r="A11085" s="9" t="s">
        <v>1035</v>
      </c>
      <c r="B11085" s="18" t="s">
        <v>5059</v>
      </c>
      <c r="C11085" s="91" t="s">
        <v>34594</v>
      </c>
      <c r="D11085" s="91" t="s">
        <v>34597</v>
      </c>
      <c r="E11085" s="91"/>
      <c r="F11085" s="91" t="s">
        <v>34596</v>
      </c>
      <c r="G11085" s="91"/>
    </row>
    <row r="11086">
      <c r="A11086" s="9" t="s">
        <v>5153</v>
      </c>
      <c r="B11086" s="18" t="s">
        <v>34598</v>
      </c>
      <c r="C11086" s="91"/>
      <c r="D11086" s="91"/>
      <c r="E11086" s="91"/>
      <c r="F11086" s="91" t="s">
        <v>34599</v>
      </c>
      <c r="G11086" s="91"/>
    </row>
    <row r="11087">
      <c r="A11087" s="1" t="s">
        <v>34600</v>
      </c>
    </row>
    <row r="11088">
      <c r="A11088" s="9" t="s">
        <v>10828</v>
      </c>
      <c r="B11088" s="18" t="s">
        <v>28407</v>
      </c>
      <c r="C11088" s="91" t="s">
        <v>19971</v>
      </c>
      <c r="D11088" s="91" t="s">
        <v>34601</v>
      </c>
      <c r="E11088" s="91"/>
      <c r="F11088" s="91" t="s">
        <v>4255</v>
      </c>
      <c r="G11088" s="91"/>
    </row>
    <row r="11089">
      <c r="A11089" s="1" t="s">
        <v>34602</v>
      </c>
    </row>
    <row r="11090">
      <c r="A11090" s="14" t="s">
        <v>388</v>
      </c>
      <c r="B11090" s="31" t="s">
        <v>18633</v>
      </c>
      <c r="C11090" s="91"/>
      <c r="D11090" s="91" t="s">
        <v>11364</v>
      </c>
      <c r="E11090" s="91"/>
      <c r="F11090" s="91" t="s">
        <v>34603</v>
      </c>
      <c r="G11090" s="91"/>
    </row>
    <row r="11091">
      <c r="A11091" s="14" t="s">
        <v>234</v>
      </c>
      <c r="B11091" s="31" t="s">
        <v>12895</v>
      </c>
      <c r="C11091" s="91" t="s">
        <v>34604</v>
      </c>
      <c r="D11091" s="91" t="s">
        <v>22179</v>
      </c>
      <c r="E11091" s="91"/>
      <c r="F11091" s="91" t="s">
        <v>34605</v>
      </c>
      <c r="G11091" s="91"/>
    </row>
    <row r="11092">
      <c r="A11092" s="1" t="s">
        <v>34606</v>
      </c>
    </row>
    <row r="11093">
      <c r="A11093" s="9" t="s">
        <v>248</v>
      </c>
      <c r="B11093" s="38" t="s">
        <v>9851</v>
      </c>
      <c r="C11093" s="10"/>
      <c r="D11093" s="10"/>
      <c r="E11093" s="91" t="s">
        <v>7042</v>
      </c>
      <c r="F11093" s="10" t="s">
        <v>34607</v>
      </c>
      <c r="G11093" s="10"/>
    </row>
    <row r="11094">
      <c r="A11094" s="1" t="s">
        <v>34608</v>
      </c>
    </row>
    <row r="11095">
      <c r="A11095" s="9" t="s">
        <v>10828</v>
      </c>
      <c r="B11095" s="38" t="s">
        <v>34609</v>
      </c>
      <c r="C11095" s="10"/>
      <c r="D11095" s="10"/>
      <c r="E11095" s="10"/>
      <c r="F11095" s="10"/>
      <c r="G11095" s="10"/>
    </row>
    <row r="11096">
      <c r="A11096" s="1" t="s">
        <v>34610</v>
      </c>
    </row>
    <row r="11097">
      <c r="A11097" s="9" t="s">
        <v>230</v>
      </c>
      <c r="B11097" s="38" t="s">
        <v>12745</v>
      </c>
      <c r="C11097" s="10"/>
      <c r="D11097" s="10"/>
      <c r="E11097" s="10" t="s">
        <v>34611</v>
      </c>
      <c r="F11097" s="10" t="s">
        <v>34612</v>
      </c>
      <c r="G11097" s="10"/>
    </row>
    <row r="11098">
      <c r="A11098" s="9" t="s">
        <v>248</v>
      </c>
      <c r="B11098" s="38" t="s">
        <v>368</v>
      </c>
      <c r="C11098" s="10"/>
      <c r="D11098" s="10"/>
      <c r="E11098" s="10"/>
      <c r="F11098" s="10"/>
      <c r="G11098" s="10"/>
    </row>
    <row r="11099">
      <c r="A11099" s="9" t="s">
        <v>5679</v>
      </c>
      <c r="B11099" s="38" t="s">
        <v>15951</v>
      </c>
      <c r="C11099" s="10" t="s">
        <v>34613</v>
      </c>
      <c r="D11099" s="10" t="s">
        <v>1190</v>
      </c>
      <c r="E11099" s="10"/>
      <c r="F11099" s="10" t="s">
        <v>34614</v>
      </c>
      <c r="G11099" s="10"/>
    </row>
    <row r="11100">
      <c r="A11100" s="9" t="s">
        <v>5679</v>
      </c>
      <c r="B11100" s="38" t="s">
        <v>15951</v>
      </c>
      <c r="C11100" s="10" t="s">
        <v>34613</v>
      </c>
      <c r="D11100" s="10" t="s">
        <v>12513</v>
      </c>
      <c r="E11100" s="10"/>
      <c r="F11100" s="10" t="s">
        <v>34614</v>
      </c>
      <c r="G11100" s="10"/>
    </row>
    <row r="11101">
      <c r="A11101" s="9" t="s">
        <v>234</v>
      </c>
      <c r="B11101" s="38" t="s">
        <v>9289</v>
      </c>
      <c r="C11101" s="10" t="s">
        <v>34509</v>
      </c>
      <c r="D11101" s="10" t="s">
        <v>1190</v>
      </c>
      <c r="E11101" s="10" t="s">
        <v>21475</v>
      </c>
      <c r="F11101" s="10" t="s">
        <v>34615</v>
      </c>
      <c r="G11101" s="10"/>
    </row>
    <row r="11102">
      <c r="A11102" s="9" t="s">
        <v>234</v>
      </c>
      <c r="B11102" s="38" t="s">
        <v>1172</v>
      </c>
      <c r="C11102" s="10" t="s">
        <v>34616</v>
      </c>
      <c r="D11102" s="10" t="s">
        <v>34617</v>
      </c>
      <c r="E11102" s="10"/>
      <c r="F11102" s="10" t="s">
        <v>34615</v>
      </c>
      <c r="G11102" s="10"/>
    </row>
    <row r="11103">
      <c r="A11103" s="1" t="s">
        <v>34618</v>
      </c>
    </row>
    <row r="11104">
      <c r="A11104" s="9" t="s">
        <v>5153</v>
      </c>
      <c r="B11104" s="38" t="s">
        <v>34619</v>
      </c>
      <c r="C11104" s="10" t="s">
        <v>34620</v>
      </c>
      <c r="D11104" s="10" t="s">
        <v>34621</v>
      </c>
      <c r="E11104" s="10" t="s">
        <v>34622</v>
      </c>
      <c r="F11104" s="10" t="s">
        <v>20841</v>
      </c>
      <c r="G11104" s="10"/>
    </row>
    <row r="11105">
      <c r="A11105" s="9" t="s">
        <v>5153</v>
      </c>
      <c r="B11105" s="38" t="s">
        <v>34619</v>
      </c>
      <c r="C11105" s="10" t="s">
        <v>34623</v>
      </c>
      <c r="D11105" s="10" t="s">
        <v>34624</v>
      </c>
      <c r="E11105" s="10" t="s">
        <v>34625</v>
      </c>
      <c r="F11105" s="10" t="s">
        <v>34626</v>
      </c>
      <c r="G11105" s="10"/>
    </row>
    <row r="11106">
      <c r="A11106" s="1" t="s">
        <v>34627</v>
      </c>
    </row>
    <row r="11107">
      <c r="A11107" s="9" t="s">
        <v>248</v>
      </c>
      <c r="B11107" s="38" t="s">
        <v>4496</v>
      </c>
      <c r="C11107" s="10"/>
      <c r="D11107" s="10"/>
      <c r="E11107" s="91" t="s">
        <v>4215</v>
      </c>
      <c r="F11107" s="10" t="s">
        <v>34628</v>
      </c>
      <c r="G11107" s="10"/>
    </row>
    <row r="11108">
      <c r="A11108" s="9" t="s">
        <v>388</v>
      </c>
      <c r="B11108" s="38" t="s">
        <v>11194</v>
      </c>
      <c r="C11108" s="10"/>
      <c r="D11108" s="10"/>
      <c r="E11108" s="10" t="s">
        <v>34629</v>
      </c>
      <c r="F11108" s="10" t="s">
        <v>34630</v>
      </c>
      <c r="G11108" s="10"/>
    </row>
    <row r="11109">
      <c r="A11109" s="1" t="s">
        <v>34631</v>
      </c>
      <c r="B11109" s="1"/>
      <c r="C11109" s="1"/>
      <c r="D11109" s="1"/>
      <c r="E11109" s="1"/>
      <c r="F11109" s="1"/>
      <c r="G11109" s="1"/>
    </row>
    <row r="11110">
      <c r="A11110" s="9" t="s">
        <v>230</v>
      </c>
      <c r="B11110" s="38" t="s">
        <v>10504</v>
      </c>
      <c r="C11110" s="10" t="s">
        <v>4548</v>
      </c>
      <c r="D11110" s="10"/>
      <c r="E11110" s="10" t="s">
        <v>19316</v>
      </c>
      <c r="F11110" s="10" t="s">
        <v>34632</v>
      </c>
      <c r="G11110" s="10"/>
    </row>
    <row r="11111">
      <c r="A11111" s="9" t="s">
        <v>6685</v>
      </c>
      <c r="B11111" s="38" t="s">
        <v>8322</v>
      </c>
      <c r="C11111" s="10" t="s">
        <v>21488</v>
      </c>
      <c r="D11111" s="10" t="s">
        <v>18879</v>
      </c>
      <c r="E11111" s="10"/>
      <c r="F11111" s="10" t="s">
        <v>34633</v>
      </c>
      <c r="G11111" s="10"/>
    </row>
    <row r="11112">
      <c r="A11112" s="9" t="s">
        <v>6685</v>
      </c>
      <c r="B11112" s="38" t="s">
        <v>8322</v>
      </c>
      <c r="C11112" s="10" t="s">
        <v>21488</v>
      </c>
      <c r="D11112" s="10" t="s">
        <v>18882</v>
      </c>
      <c r="E11112" s="10"/>
      <c r="F11112" s="10" t="s">
        <v>34634</v>
      </c>
      <c r="G11112" s="10"/>
    </row>
    <row r="11113">
      <c r="A11113" s="9" t="s">
        <v>5496</v>
      </c>
      <c r="B11113" s="38" t="s">
        <v>5497</v>
      </c>
      <c r="C11113" s="10" t="s">
        <v>13541</v>
      </c>
      <c r="D11113" s="10" t="s">
        <v>34635</v>
      </c>
      <c r="E11113" s="10" t="s">
        <v>34636</v>
      </c>
      <c r="F11113" s="10" t="s">
        <v>34637</v>
      </c>
      <c r="G11113" s="10"/>
    </row>
    <row r="11114">
      <c r="A11114" s="9" t="s">
        <v>5496</v>
      </c>
      <c r="B11114" s="38" t="s">
        <v>10511</v>
      </c>
      <c r="C11114" s="10" t="s">
        <v>5498</v>
      </c>
      <c r="D11114" s="10" t="s">
        <v>5499</v>
      </c>
      <c r="E11114" s="10" t="s">
        <v>837</v>
      </c>
      <c r="F11114" s="10" t="s">
        <v>34638</v>
      </c>
      <c r="G11114" s="10"/>
    </row>
    <row r="11115">
      <c r="A11115" s="9" t="s">
        <v>5496</v>
      </c>
      <c r="B11115" s="38" t="s">
        <v>10511</v>
      </c>
      <c r="C11115" s="10" t="s">
        <v>10518</v>
      </c>
      <c r="D11115" s="10" t="s">
        <v>18887</v>
      </c>
      <c r="E11115" s="10" t="s">
        <v>426</v>
      </c>
      <c r="F11115" s="10" t="s">
        <v>34639</v>
      </c>
      <c r="G11115" s="10"/>
    </row>
    <row r="11116">
      <c r="A11116" s="9" t="s">
        <v>5496</v>
      </c>
      <c r="B11116" s="38" t="s">
        <v>10511</v>
      </c>
      <c r="C11116" s="10" t="s">
        <v>13593</v>
      </c>
      <c r="D11116" s="10" t="s">
        <v>18889</v>
      </c>
      <c r="E11116" s="10" t="s">
        <v>8502</v>
      </c>
      <c r="F11116" s="10" t="s">
        <v>34640</v>
      </c>
      <c r="G11116" s="10"/>
    </row>
    <row r="11117">
      <c r="A11117" s="9" t="s">
        <v>248</v>
      </c>
      <c r="B11117" s="38" t="s">
        <v>9851</v>
      </c>
      <c r="C11117" s="10" t="s">
        <v>5067</v>
      </c>
      <c r="D11117" s="10" t="s">
        <v>18899</v>
      </c>
      <c r="E11117" s="10"/>
      <c r="F11117" s="10" t="s">
        <v>34641</v>
      </c>
      <c r="G11117" s="10"/>
    </row>
    <row r="11118">
      <c r="A11118" s="9" t="s">
        <v>248</v>
      </c>
      <c r="B11118" s="38" t="s">
        <v>9851</v>
      </c>
      <c r="C11118" s="10" t="s">
        <v>5067</v>
      </c>
      <c r="D11118" s="10" t="s">
        <v>283</v>
      </c>
      <c r="E11118" s="10"/>
      <c r="F11118" s="10" t="s">
        <v>34637</v>
      </c>
      <c r="G11118" s="10"/>
    </row>
    <row r="11119">
      <c r="A11119" s="9" t="s">
        <v>388</v>
      </c>
      <c r="B11119" s="38" t="s">
        <v>18939</v>
      </c>
      <c r="C11119" s="10" t="s">
        <v>34642</v>
      </c>
      <c r="D11119" s="10" t="s">
        <v>34643</v>
      </c>
      <c r="E11119" s="10" t="s">
        <v>1210</v>
      </c>
      <c r="F11119" s="10" t="s">
        <v>34640</v>
      </c>
      <c r="G11119" s="10"/>
    </row>
    <row r="11120">
      <c r="A11120" s="9" t="s">
        <v>388</v>
      </c>
      <c r="B11120" s="38" t="s">
        <v>18675</v>
      </c>
      <c r="C11120" s="10" t="s">
        <v>34644</v>
      </c>
      <c r="D11120" s="10" t="s">
        <v>25554</v>
      </c>
      <c r="E11120" s="10" t="s">
        <v>34645</v>
      </c>
      <c r="F11120" s="10" t="s">
        <v>34640</v>
      </c>
      <c r="G11120" s="10"/>
    </row>
    <row r="11121">
      <c r="A11121" s="220" t="s">
        <v>366</v>
      </c>
    </row>
    <row r="11122">
      <c r="A11122" s="9" t="s">
        <v>368</v>
      </c>
      <c r="B11122" s="38" t="s">
        <v>368</v>
      </c>
      <c r="C11122" s="10"/>
      <c r="D11122" s="10"/>
      <c r="E11122" s="10" t="s">
        <v>8180</v>
      </c>
      <c r="F11122" s="10" t="s">
        <v>34646</v>
      </c>
      <c r="G11122" s="10"/>
    </row>
    <row r="11123">
      <c r="A11123" s="9" t="s">
        <v>368</v>
      </c>
      <c r="B11123" s="38" t="s">
        <v>368</v>
      </c>
      <c r="C11123" s="10"/>
      <c r="D11123" s="10"/>
      <c r="E11123" s="10" t="s">
        <v>698</v>
      </c>
      <c r="F11123" s="10" t="s">
        <v>34647</v>
      </c>
      <c r="G11123" s="10"/>
    </row>
    <row r="11124">
      <c r="A11124" s="9" t="s">
        <v>230</v>
      </c>
      <c r="B11124" s="38" t="s">
        <v>10504</v>
      </c>
      <c r="C11124" s="10"/>
      <c r="D11124" s="10"/>
      <c r="E11124" s="10" t="s">
        <v>5093</v>
      </c>
      <c r="F11124" s="10" t="s">
        <v>34648</v>
      </c>
      <c r="G11124" s="10"/>
    </row>
    <row r="11125">
      <c r="A11125" s="9" t="s">
        <v>5496</v>
      </c>
      <c r="B11125" s="38" t="s">
        <v>10511</v>
      </c>
      <c r="C11125" s="10"/>
      <c r="D11125" s="10"/>
      <c r="E11125" s="10" t="s">
        <v>18371</v>
      </c>
      <c r="F11125" s="10" t="s">
        <v>34649</v>
      </c>
      <c r="G11125" s="10"/>
    </row>
    <row r="11126">
      <c r="A11126" s="9" t="s">
        <v>248</v>
      </c>
      <c r="B11126" s="38" t="s">
        <v>368</v>
      </c>
      <c r="C11126" s="10"/>
      <c r="D11126" s="10"/>
      <c r="E11126" s="10" t="s">
        <v>698</v>
      </c>
      <c r="F11126" s="10" t="s">
        <v>34648</v>
      </c>
      <c r="G11126" s="10"/>
    </row>
    <row r="11127">
      <c r="A11127" s="9" t="s">
        <v>388</v>
      </c>
      <c r="B11127" s="38" t="s">
        <v>34650</v>
      </c>
      <c r="C11127" s="10"/>
      <c r="D11127" s="10"/>
      <c r="E11127" s="10" t="s">
        <v>34651</v>
      </c>
      <c r="F11127" s="10" t="s">
        <v>34652</v>
      </c>
      <c r="G11127" s="10"/>
    </row>
    <row r="11128">
      <c r="A11128" s="9" t="s">
        <v>388</v>
      </c>
      <c r="B11128" s="38" t="s">
        <v>34650</v>
      </c>
      <c r="C11128" s="10"/>
      <c r="D11128" s="10"/>
      <c r="E11128" s="10" t="s">
        <v>34653</v>
      </c>
      <c r="F11128" s="10" t="s">
        <v>34652</v>
      </c>
      <c r="G11128" s="10"/>
    </row>
    <row r="11129">
      <c r="A11129" s="1" t="s">
        <v>34654</v>
      </c>
    </row>
    <row r="11130">
      <c r="A11130" s="9" t="s">
        <v>316</v>
      </c>
      <c r="B11130" s="38" t="s">
        <v>1446</v>
      </c>
      <c r="C11130" s="10"/>
      <c r="D11130" s="10"/>
      <c r="E11130" s="91" t="s">
        <v>8502</v>
      </c>
      <c r="F11130" s="10" t="s">
        <v>34655</v>
      </c>
      <c r="G11130" s="10"/>
    </row>
    <row r="11131">
      <c r="A11131" s="9" t="s">
        <v>316</v>
      </c>
      <c r="B11131" s="38" t="s">
        <v>6615</v>
      </c>
      <c r="C11131" s="10"/>
      <c r="D11131" s="10" t="s">
        <v>34656</v>
      </c>
      <c r="E11131" s="91"/>
      <c r="F11131" s="10" t="s">
        <v>34657</v>
      </c>
      <c r="G11131" s="10"/>
    </row>
    <row r="11132">
      <c r="A11132" s="9" t="s">
        <v>316</v>
      </c>
      <c r="B11132" s="38" t="s">
        <v>6615</v>
      </c>
      <c r="C11132" s="10"/>
      <c r="D11132" s="10" t="s">
        <v>10838</v>
      </c>
      <c r="E11132" s="91"/>
      <c r="F11132" s="10" t="s">
        <v>34657</v>
      </c>
      <c r="G11132" s="10"/>
    </row>
    <row r="11133">
      <c r="A11133" s="9" t="s">
        <v>326</v>
      </c>
      <c r="B11133" s="38" t="s">
        <v>21668</v>
      </c>
      <c r="C11133" s="10" t="s">
        <v>24253</v>
      </c>
      <c r="D11133" s="10" t="s">
        <v>24254</v>
      </c>
      <c r="E11133" s="91" t="s">
        <v>8941</v>
      </c>
      <c r="F11133" s="10" t="s">
        <v>34658</v>
      </c>
      <c r="G11133" s="10"/>
    </row>
    <row r="11134">
      <c r="A11134" s="9" t="s">
        <v>326</v>
      </c>
      <c r="B11134" s="38" t="s">
        <v>21668</v>
      </c>
      <c r="C11134" s="10" t="s">
        <v>34659</v>
      </c>
      <c r="D11134" s="10" t="s">
        <v>34660</v>
      </c>
      <c r="E11134" s="91" t="s">
        <v>4562</v>
      </c>
      <c r="F11134" s="10" t="s">
        <v>34661</v>
      </c>
      <c r="G11134" s="10"/>
    </row>
    <row r="11135">
      <c r="A11135" s="9" t="s">
        <v>326</v>
      </c>
      <c r="B11135" s="18" t="s">
        <v>10673</v>
      </c>
      <c r="C11135" s="293"/>
      <c r="D11135" s="91"/>
      <c r="E11135" s="91" t="s">
        <v>34662</v>
      </c>
      <c r="F11135" s="91" t="s">
        <v>34663</v>
      </c>
      <c r="G11135" s="91"/>
    </row>
    <row r="11136">
      <c r="A11136" s="9" t="s">
        <v>326</v>
      </c>
      <c r="B11136" s="18" t="s">
        <v>658</v>
      </c>
      <c r="C11136" s="293"/>
      <c r="D11136" s="91"/>
      <c r="E11136" s="91"/>
      <c r="F11136" s="91" t="s">
        <v>34664</v>
      </c>
      <c r="G11136" s="91"/>
    </row>
    <row r="11137">
      <c r="A11137" s="9" t="s">
        <v>248</v>
      </c>
      <c r="B11137" s="38" t="s">
        <v>9851</v>
      </c>
      <c r="C11137" s="10"/>
      <c r="D11137" s="10"/>
      <c r="E11137" s="91"/>
      <c r="F11137" s="10" t="s">
        <v>34665</v>
      </c>
      <c r="G11137" s="10"/>
    </row>
    <row r="11138">
      <c r="A11138" s="9" t="s">
        <v>248</v>
      </c>
      <c r="B11138" s="38" t="s">
        <v>9851</v>
      </c>
      <c r="C11138" s="13" t="s">
        <v>5067</v>
      </c>
      <c r="D11138" s="10" t="s">
        <v>345</v>
      </c>
      <c r="E11138" s="91"/>
      <c r="F11138" s="10" t="s">
        <v>34666</v>
      </c>
      <c r="G11138" s="10"/>
    </row>
    <row r="11139">
      <c r="A11139" s="9" t="s">
        <v>388</v>
      </c>
      <c r="B11139" s="38" t="s">
        <v>4584</v>
      </c>
      <c r="C11139" s="10" t="s">
        <v>34667</v>
      </c>
      <c r="D11139" s="10" t="s">
        <v>34668</v>
      </c>
      <c r="E11139" s="91" t="s">
        <v>34669</v>
      </c>
      <c r="F11139" s="10" t="s">
        <v>34658</v>
      </c>
      <c r="G11139" s="10"/>
    </row>
    <row r="11140">
      <c r="A11140" s="9" t="s">
        <v>566</v>
      </c>
      <c r="B11140" s="38" t="s">
        <v>5515</v>
      </c>
      <c r="C11140" s="10" t="s">
        <v>5549</v>
      </c>
      <c r="D11140" s="10" t="s">
        <v>27257</v>
      </c>
      <c r="E11140" s="91"/>
      <c r="F11140" s="10" t="s">
        <v>34670</v>
      </c>
      <c r="G11140" s="10"/>
    </row>
    <row r="11141">
      <c r="A11141" s="1" t="s">
        <v>34671</v>
      </c>
    </row>
    <row r="11142">
      <c r="A11142" s="13" t="s">
        <v>248</v>
      </c>
      <c r="B11142" s="189" t="s">
        <v>29107</v>
      </c>
      <c r="C11142" s="10" t="s">
        <v>4581</v>
      </c>
      <c r="D11142" s="10" t="s">
        <v>23609</v>
      </c>
      <c r="E11142" s="91"/>
      <c r="F11142" s="10" t="s">
        <v>34672</v>
      </c>
      <c r="G11142" s="10"/>
    </row>
    <row r="11143">
      <c r="A11143" s="9" t="s">
        <v>388</v>
      </c>
      <c r="B11143" s="38" t="s">
        <v>18675</v>
      </c>
      <c r="C11143" s="10" t="s">
        <v>30584</v>
      </c>
      <c r="D11143" s="10" t="s">
        <v>34673</v>
      </c>
      <c r="E11143" s="91"/>
      <c r="F11143" s="10" t="s">
        <v>34674</v>
      </c>
      <c r="G11143" s="10"/>
    </row>
    <row r="11144">
      <c r="A11144" s="9" t="s">
        <v>388</v>
      </c>
      <c r="B11144" s="38" t="s">
        <v>18675</v>
      </c>
      <c r="C11144" s="10" t="s">
        <v>19938</v>
      </c>
      <c r="D11144" s="10" t="s">
        <v>34675</v>
      </c>
      <c r="E11144" s="91"/>
      <c r="F11144" s="10" t="s">
        <v>34676</v>
      </c>
      <c r="G11144" s="10"/>
    </row>
    <row r="11145">
      <c r="A11145" s="9" t="s">
        <v>388</v>
      </c>
      <c r="B11145" s="38" t="s">
        <v>389</v>
      </c>
      <c r="C11145" s="10" t="s">
        <v>34677</v>
      </c>
      <c r="D11145" s="91" t="s">
        <v>368</v>
      </c>
      <c r="E11145" s="91" t="s">
        <v>34678</v>
      </c>
      <c r="F11145" s="10" t="s">
        <v>34679</v>
      </c>
      <c r="G11145" s="10"/>
    </row>
    <row r="11146">
      <c r="A11146" s="9" t="s">
        <v>234</v>
      </c>
      <c r="B11146" s="38" t="s">
        <v>22112</v>
      </c>
      <c r="C11146" s="10" t="s">
        <v>27101</v>
      </c>
      <c r="D11146" s="91" t="s">
        <v>34680</v>
      </c>
      <c r="E11146" s="91"/>
      <c r="F11146" s="10" t="s">
        <v>34681</v>
      </c>
      <c r="G11146" s="10"/>
    </row>
    <row r="11147">
      <c r="A11147" s="9" t="s">
        <v>234</v>
      </c>
      <c r="B11147" s="38" t="s">
        <v>1115</v>
      </c>
      <c r="C11147" s="10" t="s">
        <v>34682</v>
      </c>
      <c r="D11147" s="91" t="s">
        <v>34683</v>
      </c>
      <c r="E11147" s="91" t="s">
        <v>34684</v>
      </c>
      <c r="F11147" s="10" t="s">
        <v>34676</v>
      </c>
      <c r="G11147" s="10"/>
    </row>
    <row r="11148">
      <c r="A11148" s="220" t="s">
        <v>366</v>
      </c>
    </row>
    <row r="11149">
      <c r="A11149" s="9" t="s">
        <v>234</v>
      </c>
      <c r="B11149" s="38" t="s">
        <v>368</v>
      </c>
      <c r="C11149" s="10"/>
      <c r="D11149" s="10"/>
      <c r="E11149" s="91"/>
      <c r="F11149" s="10" t="s">
        <v>5968</v>
      </c>
      <c r="G11149" s="10"/>
    </row>
    <row r="11150">
      <c r="A11150" s="1" t="s">
        <v>34685</v>
      </c>
    </row>
    <row r="11151">
      <c r="A11151" s="9" t="s">
        <v>10828</v>
      </c>
      <c r="B11151" s="38" t="s">
        <v>14962</v>
      </c>
      <c r="C11151" s="10" t="s">
        <v>34686</v>
      </c>
      <c r="D11151" s="10" t="s">
        <v>14969</v>
      </c>
      <c r="E11151" s="91"/>
      <c r="F11151" s="10" t="s">
        <v>34687</v>
      </c>
      <c r="G11151" s="10"/>
    </row>
    <row r="11152">
      <c r="A11152" s="9" t="s">
        <v>316</v>
      </c>
      <c r="B11152" s="38" t="s">
        <v>14714</v>
      </c>
      <c r="C11152" s="10" t="s">
        <v>587</v>
      </c>
      <c r="D11152" s="10" t="s">
        <v>13414</v>
      </c>
      <c r="E11152" s="91"/>
      <c r="F11152" s="10" t="s">
        <v>34688</v>
      </c>
      <c r="G11152" s="10"/>
    </row>
    <row r="11153">
      <c r="A11153" s="9" t="s">
        <v>316</v>
      </c>
      <c r="B11153" s="38" t="s">
        <v>10836</v>
      </c>
      <c r="C11153" s="10" t="s">
        <v>13476</v>
      </c>
      <c r="D11153" s="10" t="s">
        <v>34689</v>
      </c>
      <c r="E11153" s="91"/>
      <c r="F11153" s="10" t="s">
        <v>34690</v>
      </c>
      <c r="G11153" s="10"/>
    </row>
    <row r="11154">
      <c r="A11154" s="9" t="s">
        <v>316</v>
      </c>
      <c r="B11154" s="38" t="s">
        <v>10836</v>
      </c>
      <c r="C11154" s="10" t="s">
        <v>13476</v>
      </c>
      <c r="D11154" s="10" t="s">
        <v>13477</v>
      </c>
      <c r="E11154" s="91"/>
      <c r="F11154" s="10" t="s">
        <v>34690</v>
      </c>
      <c r="G11154" s="10"/>
    </row>
    <row r="11155">
      <c r="A11155" s="9" t="s">
        <v>10783</v>
      </c>
      <c r="B11155" s="38" t="s">
        <v>10784</v>
      </c>
      <c r="C11155" s="10" t="s">
        <v>25897</v>
      </c>
      <c r="D11155" s="10" t="s">
        <v>31634</v>
      </c>
      <c r="E11155" s="91"/>
      <c r="F11155" s="10" t="s">
        <v>34691</v>
      </c>
      <c r="G11155" s="10"/>
    </row>
    <row r="11156">
      <c r="A11156" s="9" t="s">
        <v>10783</v>
      </c>
      <c r="B11156" s="38" t="s">
        <v>10784</v>
      </c>
      <c r="C11156" s="10" t="s">
        <v>25897</v>
      </c>
      <c r="D11156" s="10" t="s">
        <v>25898</v>
      </c>
      <c r="E11156" s="91"/>
      <c r="F11156" s="10" t="s">
        <v>34692</v>
      </c>
      <c r="G11156" s="10"/>
    </row>
    <row r="11157">
      <c r="A11157" s="9" t="s">
        <v>10783</v>
      </c>
      <c r="B11157" s="38" t="s">
        <v>10784</v>
      </c>
      <c r="C11157" s="10" t="s">
        <v>25906</v>
      </c>
      <c r="D11157" s="10" t="s">
        <v>25907</v>
      </c>
      <c r="E11157" s="91"/>
      <c r="F11157" s="10" t="s">
        <v>34691</v>
      </c>
      <c r="G11157" s="10"/>
    </row>
    <row r="11158">
      <c r="A11158" s="9" t="s">
        <v>234</v>
      </c>
      <c r="B11158" s="38" t="s">
        <v>1115</v>
      </c>
      <c r="C11158" s="10" t="s">
        <v>34693</v>
      </c>
      <c r="D11158" s="10" t="s">
        <v>34694</v>
      </c>
      <c r="E11158" s="91"/>
      <c r="F11158" s="10" t="s">
        <v>34691</v>
      </c>
      <c r="G11158" s="10"/>
    </row>
    <row r="11159">
      <c r="A11159" s="9" t="s">
        <v>234</v>
      </c>
      <c r="B11159" s="38" t="s">
        <v>8168</v>
      </c>
      <c r="C11159" s="10" t="s">
        <v>34695</v>
      </c>
      <c r="D11159" s="10" t="s">
        <v>34696</v>
      </c>
      <c r="E11159" s="91"/>
      <c r="F11159" s="10" t="s">
        <v>34697</v>
      </c>
      <c r="G11159" s="10"/>
    </row>
    <row r="11160">
      <c r="A11160" s="9" t="s">
        <v>234</v>
      </c>
      <c r="B11160" s="38" t="s">
        <v>8168</v>
      </c>
      <c r="C11160" s="10" t="s">
        <v>34698</v>
      </c>
      <c r="D11160" s="10" t="s">
        <v>34699</v>
      </c>
      <c r="E11160" s="91"/>
      <c r="F11160" s="10" t="s">
        <v>34697</v>
      </c>
      <c r="G11160" s="10"/>
    </row>
    <row r="11161">
      <c r="A11161" s="220" t="s">
        <v>366</v>
      </c>
    </row>
    <row r="11162">
      <c r="A11162" s="9" t="s">
        <v>388</v>
      </c>
      <c r="B11162" s="38" t="s">
        <v>13435</v>
      </c>
      <c r="C11162" s="10"/>
      <c r="D11162" s="10"/>
      <c r="E11162" s="91" t="s">
        <v>9450</v>
      </c>
      <c r="F11162" s="10" t="s">
        <v>34700</v>
      </c>
      <c r="G11162" s="10"/>
    </row>
    <row r="11163">
      <c r="A11163" s="9" t="s">
        <v>368</v>
      </c>
      <c r="B11163" s="38" t="s">
        <v>368</v>
      </c>
      <c r="C11163" s="91"/>
      <c r="D11163" s="91"/>
      <c r="E11163" s="91" t="s">
        <v>34701</v>
      </c>
      <c r="F11163" s="10" t="s">
        <v>34702</v>
      </c>
      <c r="G11163" s="10"/>
    </row>
    <row r="11164">
      <c r="A11164" s="1" t="s">
        <v>34703</v>
      </c>
    </row>
    <row r="11165">
      <c r="A11165" s="9" t="s">
        <v>388</v>
      </c>
      <c r="B11165" s="38" t="s">
        <v>14575</v>
      </c>
      <c r="C11165" s="10" t="s">
        <v>34704</v>
      </c>
      <c r="D11165" s="10" t="s">
        <v>34705</v>
      </c>
      <c r="E11165" s="91"/>
      <c r="F11165" s="10" t="s">
        <v>34706</v>
      </c>
      <c r="G11165" s="10"/>
    </row>
    <row r="11166">
      <c r="A11166" s="9" t="s">
        <v>388</v>
      </c>
      <c r="B11166" s="38" t="s">
        <v>14575</v>
      </c>
      <c r="C11166" s="10" t="s">
        <v>34704</v>
      </c>
      <c r="D11166" s="10" t="s">
        <v>34707</v>
      </c>
      <c r="E11166" s="91"/>
      <c r="F11166" s="10" t="s">
        <v>34706</v>
      </c>
      <c r="G11166" s="10"/>
    </row>
    <row r="11167">
      <c r="A11167" s="1" t="s">
        <v>34708</v>
      </c>
    </row>
    <row r="11168">
      <c r="A11168" s="9" t="s">
        <v>234</v>
      </c>
      <c r="B11168" s="38" t="s">
        <v>14895</v>
      </c>
      <c r="C11168" s="91"/>
      <c r="D11168" s="91"/>
      <c r="E11168" s="91"/>
      <c r="F11168" s="91" t="s">
        <v>34709</v>
      </c>
      <c r="G11168" s="91"/>
    </row>
    <row r="11169">
      <c r="A11169" s="9" t="s">
        <v>234</v>
      </c>
      <c r="B11169" s="38" t="s">
        <v>1962</v>
      </c>
      <c r="C11169" s="91" t="s">
        <v>581</v>
      </c>
      <c r="D11169" s="91" t="s">
        <v>34710</v>
      </c>
      <c r="E11169" s="91"/>
      <c r="F11169" s="91" t="s">
        <v>34709</v>
      </c>
      <c r="G11169" s="91"/>
    </row>
    <row r="11170">
      <c r="A11170" s="1" t="s">
        <v>34711</v>
      </c>
    </row>
    <row r="11171">
      <c r="A11171" s="9" t="s">
        <v>326</v>
      </c>
      <c r="B11171" s="18" t="s">
        <v>658</v>
      </c>
      <c r="C11171" s="293"/>
      <c r="D11171" s="91"/>
      <c r="E11171" s="91" t="s">
        <v>34712</v>
      </c>
      <c r="F11171" s="91"/>
      <c r="G11171" s="91"/>
    </row>
    <row r="11172">
      <c r="A11172" s="9" t="s">
        <v>1016</v>
      </c>
      <c r="B11172" s="18" t="s">
        <v>1733</v>
      </c>
      <c r="C11172" s="91"/>
      <c r="D11172" s="91" t="s">
        <v>17252</v>
      </c>
      <c r="E11172" s="91" t="s">
        <v>34713</v>
      </c>
      <c r="F11172" s="91" t="s">
        <v>34714</v>
      </c>
      <c r="G11172" s="91"/>
    </row>
    <row r="11173">
      <c r="A11173" s="9" t="s">
        <v>388</v>
      </c>
      <c r="B11173" s="18" t="s">
        <v>1010</v>
      </c>
      <c r="C11173" s="91" t="s">
        <v>7543</v>
      </c>
      <c r="D11173" s="91" t="s">
        <v>4927</v>
      </c>
      <c r="E11173" s="91"/>
      <c r="F11173" s="91" t="s">
        <v>34715</v>
      </c>
      <c r="G11173" s="91"/>
    </row>
    <row r="11174">
      <c r="A11174" s="1" t="s">
        <v>34716</v>
      </c>
    </row>
    <row r="11175">
      <c r="A11175" s="9" t="s">
        <v>316</v>
      </c>
      <c r="B11175" s="18" t="s">
        <v>21909</v>
      </c>
      <c r="C11175" s="91" t="s">
        <v>23588</v>
      </c>
      <c r="D11175" s="91" t="s">
        <v>34717</v>
      </c>
      <c r="E11175" s="91"/>
      <c r="F11175" s="91" t="s">
        <v>32226</v>
      </c>
      <c r="G11175" s="91"/>
    </row>
    <row r="11176">
      <c r="A11176" s="9" t="s">
        <v>316</v>
      </c>
      <c r="B11176" s="18" t="s">
        <v>21909</v>
      </c>
      <c r="C11176" s="91" t="s">
        <v>23588</v>
      </c>
      <c r="D11176" s="91" t="s">
        <v>34718</v>
      </c>
      <c r="E11176" s="91"/>
      <c r="F11176" s="91" t="s">
        <v>32226</v>
      </c>
      <c r="G11176" s="91"/>
    </row>
    <row r="11177">
      <c r="A11177" s="9" t="s">
        <v>316</v>
      </c>
      <c r="B11177" s="18" t="s">
        <v>21909</v>
      </c>
      <c r="C11177" s="91" t="s">
        <v>23588</v>
      </c>
      <c r="D11177" s="91" t="s">
        <v>34719</v>
      </c>
      <c r="E11177" s="91"/>
      <c r="F11177" s="91" t="s">
        <v>32226</v>
      </c>
      <c r="G11177" s="91"/>
    </row>
    <row r="11178">
      <c r="A11178" s="9" t="s">
        <v>326</v>
      </c>
      <c r="B11178" s="18" t="s">
        <v>857</v>
      </c>
      <c r="C11178" s="91" t="s">
        <v>34720</v>
      </c>
      <c r="D11178" s="91" t="s">
        <v>17131</v>
      </c>
      <c r="E11178" s="91"/>
      <c r="F11178" s="91" t="s">
        <v>34721</v>
      </c>
      <c r="G11178" s="91"/>
    </row>
    <row r="11179">
      <c r="A11179" s="9" t="s">
        <v>234</v>
      </c>
      <c r="B11179" s="18" t="s">
        <v>13444</v>
      </c>
      <c r="C11179" s="91"/>
      <c r="D11179" s="91" t="s">
        <v>34722</v>
      </c>
      <c r="E11179" s="91"/>
      <c r="F11179" s="91" t="s">
        <v>34723</v>
      </c>
      <c r="G11179" s="91"/>
    </row>
    <row r="11180">
      <c r="A11180" s="9" t="s">
        <v>234</v>
      </c>
      <c r="B11180" s="18" t="s">
        <v>26501</v>
      </c>
      <c r="C11180" s="91" t="s">
        <v>34724</v>
      </c>
      <c r="D11180" s="91" t="s">
        <v>34725</v>
      </c>
      <c r="E11180" s="91"/>
      <c r="F11180" s="91" t="s">
        <v>34726</v>
      </c>
      <c r="G11180" s="91"/>
    </row>
    <row r="11181">
      <c r="A11181" s="1" t="s">
        <v>34727</v>
      </c>
    </row>
    <row r="11182">
      <c r="A11182" s="14" t="s">
        <v>388</v>
      </c>
      <c r="B11182" s="31" t="s">
        <v>18633</v>
      </c>
      <c r="C11182" s="91"/>
      <c r="D11182" s="91" t="s">
        <v>11364</v>
      </c>
      <c r="E11182" s="91"/>
      <c r="F11182" s="91" t="s">
        <v>34728</v>
      </c>
      <c r="G11182" s="91"/>
    </row>
    <row r="11183">
      <c r="A11183" s="1" t="s">
        <v>34729</v>
      </c>
    </row>
    <row r="11184">
      <c r="A11184" s="9" t="s">
        <v>3280</v>
      </c>
      <c r="B11184" s="18" t="s">
        <v>15440</v>
      </c>
      <c r="C11184" s="91" t="s">
        <v>15441</v>
      </c>
      <c r="D11184" s="91" t="s">
        <v>34730</v>
      </c>
      <c r="E11184" s="91"/>
      <c r="F11184" s="91" t="s">
        <v>34731</v>
      </c>
      <c r="G11184" s="91"/>
    </row>
    <row r="11185">
      <c r="A11185" s="9" t="s">
        <v>3280</v>
      </c>
      <c r="B11185" s="18" t="s">
        <v>15440</v>
      </c>
      <c r="C11185" s="91" t="s">
        <v>15441</v>
      </c>
      <c r="D11185" s="91" t="s">
        <v>34732</v>
      </c>
      <c r="E11185" s="91"/>
      <c r="F11185" s="91" t="s">
        <v>34731</v>
      </c>
      <c r="G11185" s="91"/>
    </row>
    <row r="11186">
      <c r="A11186" s="9" t="s">
        <v>3280</v>
      </c>
      <c r="B11186" s="18" t="s">
        <v>15440</v>
      </c>
      <c r="C11186" s="91" t="s">
        <v>15441</v>
      </c>
      <c r="D11186" s="91" t="s">
        <v>34733</v>
      </c>
      <c r="E11186" s="91"/>
      <c r="F11186" s="91" t="s">
        <v>34731</v>
      </c>
      <c r="G11186" s="91"/>
    </row>
    <row r="11187">
      <c r="A11187" s="1" t="s">
        <v>34734</v>
      </c>
    </row>
    <row r="11188">
      <c r="A11188" s="9" t="s">
        <v>2398</v>
      </c>
      <c r="B11188" s="18" t="s">
        <v>2399</v>
      </c>
      <c r="C11188" s="293"/>
      <c r="D11188" s="91"/>
      <c r="E11188" s="91"/>
      <c r="F11188" s="91" t="s">
        <v>34735</v>
      </c>
      <c r="G11188" s="91"/>
    </row>
    <row r="11189">
      <c r="A11189" s="9" t="s">
        <v>326</v>
      </c>
      <c r="B11189" s="18" t="s">
        <v>658</v>
      </c>
      <c r="C11189" s="293"/>
      <c r="D11189" s="91"/>
      <c r="E11189" s="91"/>
      <c r="F11189" s="91"/>
      <c r="G11189" s="91"/>
    </row>
    <row r="11190">
      <c r="A11190" s="9" t="s">
        <v>687</v>
      </c>
      <c r="B11190" s="18" t="s">
        <v>693</v>
      </c>
      <c r="C11190" s="293"/>
      <c r="D11190" s="91"/>
      <c r="E11190" s="91"/>
      <c r="F11190" s="91"/>
      <c r="G11190" s="91"/>
    </row>
    <row r="11191">
      <c r="A11191" s="9" t="s">
        <v>388</v>
      </c>
      <c r="B11191" s="18" t="s">
        <v>1006</v>
      </c>
      <c r="C11191" s="293"/>
      <c r="D11191" s="91" t="s">
        <v>4858</v>
      </c>
      <c r="E11191" s="91"/>
      <c r="F11191" s="91" t="s">
        <v>34736</v>
      </c>
      <c r="G11191" s="91"/>
    </row>
    <row r="11192">
      <c r="A11192" s="9" t="s">
        <v>388</v>
      </c>
      <c r="B11192" s="18" t="s">
        <v>1010</v>
      </c>
      <c r="C11192" s="91" t="s">
        <v>1011</v>
      </c>
      <c r="D11192" s="91" t="s">
        <v>21178</v>
      </c>
      <c r="E11192" s="91"/>
      <c r="F11192" s="91" t="s">
        <v>34737</v>
      </c>
      <c r="G11192" s="91"/>
    </row>
    <row r="11193">
      <c r="A11193" s="9" t="s">
        <v>388</v>
      </c>
      <c r="B11193" s="18" t="s">
        <v>1010</v>
      </c>
      <c r="C11193" s="91" t="s">
        <v>1371</v>
      </c>
      <c r="D11193" s="91" t="s">
        <v>14382</v>
      </c>
      <c r="E11193" s="91"/>
      <c r="F11193" s="91" t="s">
        <v>34738</v>
      </c>
      <c r="G11193" s="91"/>
    </row>
    <row r="11194">
      <c r="A11194" s="9" t="s">
        <v>388</v>
      </c>
      <c r="B11194" s="18" t="s">
        <v>1010</v>
      </c>
      <c r="C11194" s="91" t="s">
        <v>1371</v>
      </c>
      <c r="D11194" s="91" t="s">
        <v>1669</v>
      </c>
      <c r="E11194" s="91"/>
      <c r="F11194" s="91" t="s">
        <v>34739</v>
      </c>
      <c r="G11194" s="91"/>
    </row>
    <row r="11195">
      <c r="A11195" s="9" t="s">
        <v>388</v>
      </c>
      <c r="B11195" s="18" t="s">
        <v>1010</v>
      </c>
      <c r="C11195" s="91" t="s">
        <v>1371</v>
      </c>
      <c r="D11195" s="91" t="s">
        <v>21376</v>
      </c>
      <c r="E11195" s="91"/>
      <c r="F11195" s="91" t="s">
        <v>34740</v>
      </c>
      <c r="G11195" s="91"/>
    </row>
    <row r="11196">
      <c r="A11196" s="9" t="s">
        <v>388</v>
      </c>
      <c r="B11196" s="18" t="s">
        <v>1010</v>
      </c>
      <c r="C11196" s="91" t="s">
        <v>1371</v>
      </c>
      <c r="D11196" s="91" t="s">
        <v>34741</v>
      </c>
      <c r="E11196" s="91"/>
      <c r="F11196" s="91" t="s">
        <v>34742</v>
      </c>
      <c r="G11196" s="91"/>
    </row>
    <row r="11197">
      <c r="A11197" s="9" t="s">
        <v>388</v>
      </c>
      <c r="B11197" s="18" t="s">
        <v>1010</v>
      </c>
      <c r="C11197" s="91" t="s">
        <v>1371</v>
      </c>
      <c r="D11197" s="91" t="s">
        <v>34743</v>
      </c>
      <c r="E11197" s="91"/>
      <c r="F11197" s="91" t="s">
        <v>34744</v>
      </c>
      <c r="G11197" s="91"/>
    </row>
    <row r="11198">
      <c r="A11198" s="9" t="s">
        <v>388</v>
      </c>
      <c r="B11198" s="18" t="s">
        <v>1010</v>
      </c>
      <c r="C11198" s="91" t="s">
        <v>1371</v>
      </c>
      <c r="D11198" s="91" t="s">
        <v>19520</v>
      </c>
      <c r="E11198" s="91" t="s">
        <v>34745</v>
      </c>
      <c r="F11198" s="91" t="s">
        <v>34740</v>
      </c>
      <c r="G11198" s="91"/>
    </row>
    <row r="11199">
      <c r="A11199" s="9" t="s">
        <v>388</v>
      </c>
      <c r="B11199" s="18" t="s">
        <v>1010</v>
      </c>
      <c r="C11199" s="91" t="s">
        <v>1371</v>
      </c>
      <c r="D11199" s="91" t="s">
        <v>2850</v>
      </c>
      <c r="E11199" s="91"/>
      <c r="F11199" s="91" t="s">
        <v>34746</v>
      </c>
      <c r="G11199" s="91"/>
    </row>
    <row r="11200">
      <c r="A11200" s="9" t="s">
        <v>388</v>
      </c>
      <c r="B11200" s="18" t="s">
        <v>1010</v>
      </c>
      <c r="C11200" s="91" t="s">
        <v>1371</v>
      </c>
      <c r="D11200" s="91" t="s">
        <v>34747</v>
      </c>
      <c r="E11200" s="91"/>
      <c r="F11200" s="91" t="s">
        <v>34748</v>
      </c>
      <c r="G11200" s="91"/>
    </row>
    <row r="11201">
      <c r="A11201" s="9" t="s">
        <v>388</v>
      </c>
      <c r="B11201" s="18" t="s">
        <v>1010</v>
      </c>
      <c r="C11201" s="91" t="s">
        <v>1371</v>
      </c>
      <c r="D11201" s="91" t="s">
        <v>21245</v>
      </c>
      <c r="E11201" s="91"/>
      <c r="F11201" s="91" t="s">
        <v>34746</v>
      </c>
      <c r="G11201" s="91"/>
    </row>
    <row r="11202">
      <c r="A11202" s="9" t="s">
        <v>388</v>
      </c>
      <c r="B11202" s="18" t="s">
        <v>1010</v>
      </c>
      <c r="C11202" s="91" t="s">
        <v>1371</v>
      </c>
      <c r="D11202" s="91" t="s">
        <v>4783</v>
      </c>
      <c r="E11202" s="91"/>
      <c r="F11202" s="91" t="s">
        <v>34749</v>
      </c>
      <c r="G11202" s="91"/>
    </row>
    <row r="11203">
      <c r="A11203" s="9" t="s">
        <v>388</v>
      </c>
      <c r="B11203" s="18" t="s">
        <v>1010</v>
      </c>
      <c r="C11203" s="91" t="s">
        <v>1371</v>
      </c>
      <c r="D11203" s="91"/>
      <c r="E11203" s="91"/>
      <c r="F11203" s="91" t="s">
        <v>34750</v>
      </c>
      <c r="G11203" s="91"/>
    </row>
    <row r="11204">
      <c r="A11204" s="9" t="s">
        <v>1016</v>
      </c>
      <c r="B11204" s="18" t="s">
        <v>5628</v>
      </c>
      <c r="C11204" s="91" t="s">
        <v>5849</v>
      </c>
      <c r="D11204" s="91" t="s">
        <v>34751</v>
      </c>
      <c r="E11204" s="91"/>
      <c r="F11204" s="91" t="s">
        <v>34752</v>
      </c>
      <c r="G11204" s="91"/>
    </row>
    <row r="11205">
      <c r="A11205" s="9" t="s">
        <v>1016</v>
      </c>
      <c r="B11205" s="18" t="s">
        <v>5628</v>
      </c>
      <c r="C11205" s="91" t="s">
        <v>5849</v>
      </c>
      <c r="D11205" s="91" t="s">
        <v>9922</v>
      </c>
      <c r="E11205" s="91"/>
      <c r="F11205" s="91" t="s">
        <v>34752</v>
      </c>
      <c r="G11205" s="91"/>
    </row>
    <row r="11206">
      <c r="A11206" s="9" t="s">
        <v>1016</v>
      </c>
      <c r="B11206" s="18" t="s">
        <v>5628</v>
      </c>
      <c r="C11206" s="91"/>
      <c r="D11206" s="91" t="s">
        <v>5761</v>
      </c>
      <c r="E11206" s="91"/>
      <c r="F11206" s="91" t="s">
        <v>34753</v>
      </c>
      <c r="G11206" s="91"/>
    </row>
    <row r="11207">
      <c r="A11207" s="9" t="s">
        <v>1016</v>
      </c>
      <c r="B11207" s="18" t="s">
        <v>13941</v>
      </c>
      <c r="C11207" s="91"/>
      <c r="D11207" s="91"/>
      <c r="E11207" s="91"/>
      <c r="F11207" s="91"/>
      <c r="G11207" s="91"/>
    </row>
    <row r="11208">
      <c r="A11208" s="1" t="s">
        <v>34754</v>
      </c>
    </row>
    <row r="11209">
      <c r="A11209" s="9" t="s">
        <v>5153</v>
      </c>
      <c r="B11209" s="18" t="s">
        <v>34619</v>
      </c>
      <c r="C11209" s="91"/>
      <c r="D11209" s="91"/>
      <c r="E11209" s="91" t="s">
        <v>34755</v>
      </c>
      <c r="F11209" s="91" t="s">
        <v>7611</v>
      </c>
      <c r="G11209" s="91"/>
    </row>
    <row r="11210">
      <c r="A11210" s="9" t="s">
        <v>234</v>
      </c>
      <c r="B11210" s="18" t="s">
        <v>1943</v>
      </c>
      <c r="C11210" s="91"/>
      <c r="D11210" s="91"/>
      <c r="E11210" s="91"/>
      <c r="F11210" s="91" t="s">
        <v>7611</v>
      </c>
      <c r="G11210" s="91"/>
    </row>
    <row r="11211">
      <c r="A11211" s="1" t="s">
        <v>34756</v>
      </c>
    </row>
    <row r="11212">
      <c r="A11212" s="9" t="s">
        <v>326</v>
      </c>
      <c r="B11212" s="38" t="s">
        <v>658</v>
      </c>
      <c r="C11212" s="10"/>
      <c r="D11212" s="10"/>
      <c r="E11212" s="91"/>
      <c r="F11212" s="10" t="s">
        <v>19224</v>
      </c>
      <c r="G11212" s="10"/>
    </row>
    <row r="11213">
      <c r="A11213" s="9" t="s">
        <v>566</v>
      </c>
      <c r="B11213" s="38" t="s">
        <v>5515</v>
      </c>
      <c r="C11213" s="10" t="s">
        <v>5549</v>
      </c>
      <c r="D11213" s="10" t="s">
        <v>27257</v>
      </c>
      <c r="E11213" s="91"/>
      <c r="F11213" s="10" t="s">
        <v>34757</v>
      </c>
      <c r="G11213" s="10"/>
    </row>
    <row r="11214">
      <c r="A11214" s="1" t="s">
        <v>34758</v>
      </c>
    </row>
    <row r="11215">
      <c r="A11215" s="9" t="s">
        <v>326</v>
      </c>
      <c r="B11215" s="38" t="s">
        <v>1215</v>
      </c>
      <c r="C11215" s="9" t="s">
        <v>1216</v>
      </c>
      <c r="D11215" s="91" t="s">
        <v>1217</v>
      </c>
      <c r="E11215" s="91"/>
      <c r="F11215" s="10" t="s">
        <v>34759</v>
      </c>
      <c r="G11215" s="10"/>
    </row>
    <row r="11216">
      <c r="A11216" s="9" t="s">
        <v>326</v>
      </c>
      <c r="B11216" s="38" t="s">
        <v>658</v>
      </c>
      <c r="C11216" s="9" t="s">
        <v>1249</v>
      </c>
      <c r="D11216" s="10" t="s">
        <v>1522</v>
      </c>
      <c r="E11216" s="91"/>
      <c r="F11216" s="10" t="s">
        <v>34760</v>
      </c>
      <c r="G11216" s="10"/>
    </row>
    <row r="11217">
      <c r="A11217" s="9" t="s">
        <v>388</v>
      </c>
      <c r="B11217" s="38" t="s">
        <v>14818</v>
      </c>
      <c r="C11217" s="10"/>
      <c r="D11217" s="10" t="s">
        <v>34761</v>
      </c>
      <c r="E11217" s="91"/>
      <c r="F11217" s="10" t="s">
        <v>34762</v>
      </c>
      <c r="G11217" s="10"/>
    </row>
    <row r="11218">
      <c r="A11218" s="9" t="s">
        <v>388</v>
      </c>
      <c r="B11218" s="38" t="s">
        <v>5619</v>
      </c>
      <c r="C11218" s="10"/>
      <c r="D11218" s="10" t="s">
        <v>34763</v>
      </c>
      <c r="E11218" s="91"/>
      <c r="F11218" s="10" t="s">
        <v>34764</v>
      </c>
      <c r="G11218" s="10"/>
    </row>
    <row r="11219">
      <c r="A11219" s="9" t="s">
        <v>388</v>
      </c>
      <c r="B11219" s="18" t="s">
        <v>1010</v>
      </c>
      <c r="C11219" s="91" t="s">
        <v>1371</v>
      </c>
      <c r="D11219" s="91"/>
      <c r="E11219" s="91"/>
      <c r="F11219" s="10" t="s">
        <v>34765</v>
      </c>
      <c r="G11219" s="10"/>
    </row>
    <row r="11220">
      <c r="A11220" s="9" t="s">
        <v>388</v>
      </c>
      <c r="B11220" s="18" t="s">
        <v>1010</v>
      </c>
      <c r="C11220" s="91" t="s">
        <v>1371</v>
      </c>
      <c r="D11220" s="91"/>
      <c r="E11220" s="91"/>
      <c r="F11220" s="10" t="s">
        <v>34766</v>
      </c>
      <c r="G11220" s="10"/>
    </row>
    <row r="11221">
      <c r="A11221" s="9" t="s">
        <v>388</v>
      </c>
      <c r="B11221" s="18" t="s">
        <v>1010</v>
      </c>
      <c r="C11221" s="91" t="s">
        <v>10096</v>
      </c>
      <c r="D11221" s="91" t="s">
        <v>14382</v>
      </c>
      <c r="E11221" s="91"/>
      <c r="F11221" s="10" t="s">
        <v>34767</v>
      </c>
      <c r="G11221" s="10"/>
    </row>
    <row r="11222">
      <c r="A11222" s="9" t="s">
        <v>388</v>
      </c>
      <c r="B11222" s="18" t="s">
        <v>1010</v>
      </c>
      <c r="C11222" s="91" t="s">
        <v>2159</v>
      </c>
      <c r="D11222" s="91" t="s">
        <v>2160</v>
      </c>
      <c r="E11222" s="91"/>
      <c r="F11222" s="10" t="s">
        <v>34768</v>
      </c>
      <c r="G11222" s="10"/>
    </row>
    <row r="11223">
      <c r="A11223" s="9" t="s">
        <v>388</v>
      </c>
      <c r="B11223" s="18" t="s">
        <v>1010</v>
      </c>
      <c r="C11223" s="91" t="s">
        <v>2170</v>
      </c>
      <c r="D11223" s="91" t="s">
        <v>34769</v>
      </c>
      <c r="E11223" s="91"/>
      <c r="F11223" s="10" t="s">
        <v>34770</v>
      </c>
      <c r="G11223" s="10"/>
    </row>
    <row r="11224">
      <c r="A11224" s="9" t="s">
        <v>388</v>
      </c>
      <c r="B11224" s="18" t="s">
        <v>1010</v>
      </c>
      <c r="C11224" s="91" t="s">
        <v>2229</v>
      </c>
      <c r="D11224" s="91" t="s">
        <v>30006</v>
      </c>
      <c r="E11224" s="91" t="s">
        <v>34771</v>
      </c>
      <c r="F11224" s="10" t="s">
        <v>34772</v>
      </c>
      <c r="G11224" s="10"/>
    </row>
    <row r="11225">
      <c r="A11225" s="9" t="s">
        <v>388</v>
      </c>
      <c r="B11225" s="18" t="s">
        <v>1010</v>
      </c>
      <c r="C11225" s="91" t="s">
        <v>7543</v>
      </c>
      <c r="D11225" s="91" t="s">
        <v>34773</v>
      </c>
      <c r="E11225" s="91" t="s">
        <v>1686</v>
      </c>
      <c r="F11225" s="10" t="s">
        <v>34774</v>
      </c>
      <c r="G11225" s="10"/>
    </row>
    <row r="11226">
      <c r="A11226" s="9" t="s">
        <v>566</v>
      </c>
      <c r="B11226" s="38" t="s">
        <v>5515</v>
      </c>
      <c r="C11226" s="10" t="s">
        <v>5549</v>
      </c>
      <c r="D11226" s="10" t="s">
        <v>27257</v>
      </c>
      <c r="E11226" s="91"/>
      <c r="F11226" s="10" t="s">
        <v>34775</v>
      </c>
      <c r="G11226" s="10"/>
    </row>
    <row r="11227">
      <c r="A11227" s="9" t="s">
        <v>234</v>
      </c>
      <c r="B11227" s="38" t="s">
        <v>34776</v>
      </c>
      <c r="C11227" s="91"/>
      <c r="D11227" s="91"/>
      <c r="E11227" s="91"/>
      <c r="F11227" s="91" t="s">
        <v>34772</v>
      </c>
      <c r="G11227" s="10"/>
    </row>
    <row r="11228">
      <c r="A11228" s="1" t="s">
        <v>34777</v>
      </c>
    </row>
    <row r="11229">
      <c r="A11229" s="9" t="s">
        <v>388</v>
      </c>
      <c r="B11229" s="38" t="s">
        <v>18633</v>
      </c>
      <c r="C11229" s="10" t="s">
        <v>21586</v>
      </c>
      <c r="D11229" s="10" t="s">
        <v>21587</v>
      </c>
      <c r="E11229" s="91"/>
      <c r="F11229" s="91" t="s">
        <v>34778</v>
      </c>
      <c r="G11229" s="10"/>
    </row>
    <row r="11230">
      <c r="A11230" s="9" t="s">
        <v>388</v>
      </c>
      <c r="B11230" s="38" t="s">
        <v>18633</v>
      </c>
      <c r="C11230" s="91"/>
      <c r="D11230" s="91"/>
      <c r="E11230" s="91" t="s">
        <v>34779</v>
      </c>
      <c r="F11230" s="91" t="s">
        <v>34778</v>
      </c>
      <c r="G11230" s="10"/>
    </row>
    <row r="11231">
      <c r="A11231" s="1" t="s">
        <v>34780</v>
      </c>
    </row>
    <row r="11232">
      <c r="A11232" s="9" t="s">
        <v>14528</v>
      </c>
      <c r="B11232" s="38" t="s">
        <v>14532</v>
      </c>
      <c r="C11232" s="10" t="s">
        <v>34781</v>
      </c>
      <c r="D11232" s="10" t="s">
        <v>34782</v>
      </c>
      <c r="E11232" s="91"/>
      <c r="F11232" s="10" t="s">
        <v>34783</v>
      </c>
      <c r="G11232" s="10"/>
    </row>
    <row r="11233">
      <c r="A11233" s="1" t="s">
        <v>34784</v>
      </c>
    </row>
    <row r="11234">
      <c r="A11234" s="9" t="s">
        <v>388</v>
      </c>
      <c r="B11234" s="38" t="s">
        <v>18675</v>
      </c>
      <c r="C11234" s="10" t="s">
        <v>34785</v>
      </c>
      <c r="D11234" s="10" t="s">
        <v>34786</v>
      </c>
      <c r="E11234" s="91"/>
      <c r="F11234" s="10" t="s">
        <v>34787</v>
      </c>
      <c r="G11234" s="10"/>
    </row>
    <row r="11235">
      <c r="A11235" s="1" t="s">
        <v>34788</v>
      </c>
    </row>
    <row r="11236">
      <c r="A11236" s="9" t="s">
        <v>388</v>
      </c>
      <c r="B11236" s="38" t="s">
        <v>1010</v>
      </c>
      <c r="C11236" s="91" t="s">
        <v>10865</v>
      </c>
      <c r="D11236" s="10" t="s">
        <v>14042</v>
      </c>
      <c r="E11236" s="91"/>
      <c r="F11236" s="10" t="s">
        <v>34789</v>
      </c>
      <c r="G11236" s="10"/>
    </row>
    <row r="11237">
      <c r="A11237" s="1" t="s">
        <v>34790</v>
      </c>
      <c r="B11237" s="1"/>
      <c r="C11237" s="1"/>
      <c r="D11237" s="1"/>
      <c r="E11237" s="1"/>
      <c r="F11237" s="1"/>
      <c r="G11237" s="1"/>
    </row>
    <row r="11238">
      <c r="A11238" s="154" t="s">
        <v>4540</v>
      </c>
      <c r="B11238" s="38" t="s">
        <v>34791</v>
      </c>
      <c r="C11238" s="10" t="s">
        <v>34792</v>
      </c>
      <c r="D11238" s="10"/>
      <c r="E11238" s="91" t="s">
        <v>34793</v>
      </c>
      <c r="F11238" s="10" t="s">
        <v>34794</v>
      </c>
      <c r="G11238" s="10"/>
    </row>
    <row r="11239">
      <c r="A11239" s="154" t="s">
        <v>4540</v>
      </c>
      <c r="B11239" s="38" t="s">
        <v>34795</v>
      </c>
      <c r="C11239" s="10" t="s">
        <v>34796</v>
      </c>
      <c r="D11239" s="10" t="s">
        <v>34797</v>
      </c>
      <c r="E11239" s="91"/>
      <c r="F11239" s="10" t="s">
        <v>5727</v>
      </c>
      <c r="G11239" s="10"/>
    </row>
    <row r="11240">
      <c r="A11240" s="1" t="s">
        <v>34798</v>
      </c>
    </row>
    <row r="11241">
      <c r="A11241" s="9" t="s">
        <v>234</v>
      </c>
      <c r="B11241" s="38" t="s">
        <v>5607</v>
      </c>
      <c r="C11241" s="91" t="s">
        <v>11148</v>
      </c>
      <c r="D11241" s="91" t="s">
        <v>11149</v>
      </c>
      <c r="E11241" s="91"/>
      <c r="F11241" s="243" t="s">
        <v>34799</v>
      </c>
      <c r="G11241" s="10"/>
    </row>
    <row r="11242">
      <c r="A11242" s="1" t="s">
        <v>34800</v>
      </c>
    </row>
    <row r="11243">
      <c r="A11243" s="9" t="s">
        <v>326</v>
      </c>
      <c r="B11243" s="38" t="s">
        <v>21668</v>
      </c>
      <c r="C11243" s="10" t="s">
        <v>24253</v>
      </c>
      <c r="D11243" s="10" t="s">
        <v>24254</v>
      </c>
      <c r="E11243" s="91" t="s">
        <v>8941</v>
      </c>
      <c r="F11243" s="10" t="s">
        <v>34801</v>
      </c>
      <c r="G11243" s="10"/>
    </row>
    <row r="11244">
      <c r="A11244" s="9" t="s">
        <v>326</v>
      </c>
      <c r="B11244" s="38" t="s">
        <v>21668</v>
      </c>
      <c r="C11244" s="10" t="s">
        <v>24253</v>
      </c>
      <c r="D11244" s="10" t="s">
        <v>24254</v>
      </c>
      <c r="E11244" s="91" t="s">
        <v>4562</v>
      </c>
      <c r="F11244" s="10" t="s">
        <v>34801</v>
      </c>
      <c r="G11244" s="10"/>
    </row>
    <row r="11245">
      <c r="A11245" s="9" t="s">
        <v>326</v>
      </c>
      <c r="B11245" s="38" t="s">
        <v>20980</v>
      </c>
      <c r="C11245" s="10"/>
      <c r="D11245" s="10" t="s">
        <v>34802</v>
      </c>
      <c r="E11245" s="91" t="s">
        <v>3542</v>
      </c>
      <c r="F11245" s="10" t="s">
        <v>34803</v>
      </c>
      <c r="G11245" s="10"/>
    </row>
    <row r="11246">
      <c r="A11246" s="9" t="s">
        <v>326</v>
      </c>
      <c r="B11246" s="38" t="s">
        <v>8049</v>
      </c>
      <c r="C11246" s="10" t="s">
        <v>19238</v>
      </c>
      <c r="D11246" s="10" t="s">
        <v>23819</v>
      </c>
      <c r="E11246" s="91" t="s">
        <v>7890</v>
      </c>
      <c r="F11246" s="10" t="s">
        <v>34804</v>
      </c>
      <c r="G11246" s="10"/>
    </row>
    <row r="11247">
      <c r="A11247" s="9" t="s">
        <v>4540</v>
      </c>
      <c r="B11247" s="38" t="s">
        <v>368</v>
      </c>
      <c r="C11247" s="10"/>
      <c r="D11247" s="10"/>
      <c r="E11247" s="91" t="s">
        <v>34805</v>
      </c>
      <c r="F11247" s="10" t="s">
        <v>34806</v>
      </c>
      <c r="G11247" s="10"/>
    </row>
    <row r="11248">
      <c r="A11248" s="9" t="s">
        <v>4540</v>
      </c>
      <c r="B11248" s="38" t="s">
        <v>34807</v>
      </c>
      <c r="C11248" s="10" t="s">
        <v>4542</v>
      </c>
      <c r="D11248" s="10" t="s">
        <v>34808</v>
      </c>
      <c r="E11248" s="91"/>
      <c r="F11248" s="10" t="s">
        <v>34809</v>
      </c>
      <c r="G11248" s="10"/>
    </row>
    <row r="11249">
      <c r="A11249" s="9" t="s">
        <v>22992</v>
      </c>
      <c r="B11249" s="38" t="s">
        <v>7279</v>
      </c>
      <c r="C11249" s="10" t="s">
        <v>18892</v>
      </c>
      <c r="D11249" s="10" t="s">
        <v>34810</v>
      </c>
      <c r="E11249" s="91"/>
      <c r="F11249" s="10" t="s">
        <v>34811</v>
      </c>
      <c r="G11249" s="10"/>
    </row>
    <row r="11250">
      <c r="A11250" s="9" t="s">
        <v>22992</v>
      </c>
      <c r="B11250" s="38" t="s">
        <v>7279</v>
      </c>
      <c r="C11250" s="10" t="s">
        <v>18892</v>
      </c>
      <c r="D11250" s="10" t="s">
        <v>34812</v>
      </c>
      <c r="E11250" s="91"/>
      <c r="F11250" s="10" t="s">
        <v>34811</v>
      </c>
      <c r="G11250" s="10"/>
    </row>
    <row r="11251">
      <c r="A11251" s="9" t="s">
        <v>388</v>
      </c>
      <c r="B11251" s="38" t="s">
        <v>4584</v>
      </c>
      <c r="C11251" s="10" t="s">
        <v>34667</v>
      </c>
      <c r="D11251" s="10" t="s">
        <v>34668</v>
      </c>
      <c r="E11251" s="91" t="s">
        <v>34813</v>
      </c>
      <c r="F11251" s="10" t="s">
        <v>34803</v>
      </c>
      <c r="G11251" s="10"/>
    </row>
    <row r="11252">
      <c r="A11252" s="9" t="s">
        <v>388</v>
      </c>
      <c r="B11252" s="38" t="s">
        <v>14818</v>
      </c>
      <c r="C11252" s="10"/>
      <c r="D11252" s="10" t="s">
        <v>34814</v>
      </c>
      <c r="E11252" s="91"/>
      <c r="F11252" s="10" t="s">
        <v>34815</v>
      </c>
      <c r="G11252" s="10"/>
    </row>
    <row r="11253">
      <c r="A11253" s="9" t="s">
        <v>388</v>
      </c>
      <c r="B11253" s="38" t="s">
        <v>14818</v>
      </c>
      <c r="C11253" s="10"/>
      <c r="D11253" s="10" t="s">
        <v>34816</v>
      </c>
      <c r="E11253" s="91"/>
      <c r="F11253" s="10" t="s">
        <v>34815</v>
      </c>
      <c r="G11253" s="10"/>
    </row>
    <row r="11254">
      <c r="A11254" s="9" t="s">
        <v>388</v>
      </c>
      <c r="B11254" s="38" t="s">
        <v>14818</v>
      </c>
      <c r="C11254" s="10"/>
      <c r="D11254" s="10" t="s">
        <v>34472</v>
      </c>
      <c r="E11254" s="91"/>
      <c r="F11254" s="10" t="s">
        <v>34817</v>
      </c>
      <c r="G11254" s="10"/>
    </row>
    <row r="11255">
      <c r="A11255" s="9" t="s">
        <v>388</v>
      </c>
      <c r="B11255" s="38" t="s">
        <v>5619</v>
      </c>
      <c r="C11255" s="10" t="s">
        <v>34818</v>
      </c>
      <c r="D11255" s="10" t="s">
        <v>34763</v>
      </c>
      <c r="E11255" s="91"/>
      <c r="F11255" s="10" t="s">
        <v>34809</v>
      </c>
      <c r="G11255" s="10"/>
    </row>
    <row r="11256">
      <c r="A11256" s="9" t="s">
        <v>388</v>
      </c>
      <c r="B11256" s="38" t="s">
        <v>5619</v>
      </c>
      <c r="C11256" s="10" t="s">
        <v>4672</v>
      </c>
      <c r="D11256" s="10" t="s">
        <v>29852</v>
      </c>
      <c r="E11256" s="91"/>
      <c r="F11256" s="10" t="s">
        <v>34809</v>
      </c>
      <c r="G11256" s="10"/>
    </row>
    <row r="11257">
      <c r="A11257" s="9" t="s">
        <v>388</v>
      </c>
      <c r="B11257" s="38" t="s">
        <v>14575</v>
      </c>
      <c r="C11257" s="10" t="s">
        <v>34704</v>
      </c>
      <c r="D11257" s="10" t="s">
        <v>34819</v>
      </c>
      <c r="E11257" s="91" t="s">
        <v>34820</v>
      </c>
      <c r="F11257" s="10" t="s">
        <v>34821</v>
      </c>
      <c r="G11257" s="10"/>
    </row>
    <row r="11258">
      <c r="A11258" s="9" t="s">
        <v>388</v>
      </c>
      <c r="B11258" s="38" t="s">
        <v>14575</v>
      </c>
      <c r="C11258" s="10" t="s">
        <v>34704</v>
      </c>
      <c r="D11258" s="10" t="s">
        <v>34705</v>
      </c>
      <c r="E11258" s="91" t="s">
        <v>34822</v>
      </c>
      <c r="F11258" s="10" t="s">
        <v>34823</v>
      </c>
      <c r="G11258" s="10"/>
    </row>
    <row r="11259">
      <c r="A11259" s="9" t="s">
        <v>388</v>
      </c>
      <c r="B11259" s="38" t="s">
        <v>14575</v>
      </c>
      <c r="C11259" s="10" t="s">
        <v>34704</v>
      </c>
      <c r="D11259" s="10" t="s">
        <v>34707</v>
      </c>
      <c r="E11259" s="91">
        <v>1.0</v>
      </c>
      <c r="F11259" s="10" t="s">
        <v>34823</v>
      </c>
      <c r="G11259" s="10"/>
    </row>
    <row r="11260">
      <c r="A11260" s="9" t="s">
        <v>388</v>
      </c>
      <c r="B11260" s="38" t="s">
        <v>14575</v>
      </c>
      <c r="C11260" s="10" t="s">
        <v>34824</v>
      </c>
      <c r="D11260" s="10" t="s">
        <v>34825</v>
      </c>
      <c r="E11260" s="91">
        <v>3.0</v>
      </c>
      <c r="F11260" s="10" t="s">
        <v>34826</v>
      </c>
      <c r="G11260" s="10"/>
    </row>
    <row r="11261">
      <c r="A11261" s="9" t="s">
        <v>388</v>
      </c>
      <c r="B11261" s="38" t="s">
        <v>368</v>
      </c>
      <c r="C11261" s="10"/>
      <c r="D11261" s="10"/>
      <c r="E11261" s="91"/>
      <c r="F11261" s="10"/>
      <c r="G11261" s="10"/>
    </row>
    <row r="11262">
      <c r="A11262" s="9" t="s">
        <v>566</v>
      </c>
      <c r="B11262" s="38" t="s">
        <v>5515</v>
      </c>
      <c r="C11262" s="10" t="s">
        <v>5549</v>
      </c>
      <c r="D11262" s="10" t="s">
        <v>27257</v>
      </c>
      <c r="E11262" s="91"/>
      <c r="F11262" s="10" t="s">
        <v>34827</v>
      </c>
      <c r="G11262" s="10"/>
    </row>
    <row r="11263">
      <c r="A11263" s="9" t="s">
        <v>234</v>
      </c>
      <c r="B11263" s="38" t="s">
        <v>11859</v>
      </c>
      <c r="C11263" s="10" t="s">
        <v>29623</v>
      </c>
      <c r="D11263" s="10" t="s">
        <v>34828</v>
      </c>
      <c r="E11263" s="91"/>
      <c r="F11263" s="10" t="s">
        <v>34803</v>
      </c>
      <c r="G11263" s="10"/>
    </row>
    <row r="11264">
      <c r="A11264" s="1" t="s">
        <v>34829</v>
      </c>
      <c r="B11264" s="1"/>
      <c r="C11264" s="1"/>
      <c r="D11264" s="1"/>
      <c r="E11264" s="1"/>
      <c r="F11264" s="1"/>
      <c r="G11264" s="1"/>
    </row>
    <row r="11265">
      <c r="A11265" s="9" t="s">
        <v>234</v>
      </c>
      <c r="B11265" s="38" t="s">
        <v>1145</v>
      </c>
      <c r="C11265" s="10" t="s">
        <v>22415</v>
      </c>
      <c r="D11265" s="10" t="s">
        <v>34830</v>
      </c>
      <c r="E11265" s="91"/>
      <c r="F11265" s="10" t="s">
        <v>34831</v>
      </c>
      <c r="G11265" s="10"/>
    </row>
    <row r="11266">
      <c r="A11266" s="1" t="s">
        <v>34832</v>
      </c>
    </row>
    <row r="11267">
      <c r="A11267" s="9" t="s">
        <v>326</v>
      </c>
      <c r="B11267" s="38" t="s">
        <v>658</v>
      </c>
      <c r="C11267" s="10"/>
      <c r="D11267" s="10"/>
      <c r="E11267" s="10" t="s">
        <v>34833</v>
      </c>
      <c r="F11267" s="10" t="s">
        <v>34834</v>
      </c>
      <c r="G11267" s="10"/>
    </row>
    <row r="11268">
      <c r="A11268" s="1" t="s">
        <v>34835</v>
      </c>
    </row>
    <row r="11269">
      <c r="A11269" s="9" t="s">
        <v>388</v>
      </c>
      <c r="B11269" s="38" t="s">
        <v>14818</v>
      </c>
      <c r="C11269" s="10" t="s">
        <v>34836</v>
      </c>
      <c r="D11269" s="10" t="s">
        <v>34837</v>
      </c>
      <c r="E11269" s="10"/>
      <c r="F11269" s="10" t="s">
        <v>34838</v>
      </c>
      <c r="G11269" s="10"/>
    </row>
    <row r="11270">
      <c r="A11270" s="9" t="s">
        <v>388</v>
      </c>
      <c r="B11270" s="38" t="s">
        <v>14818</v>
      </c>
      <c r="C11270" s="10" t="s">
        <v>34836</v>
      </c>
      <c r="D11270" s="10" t="s">
        <v>34839</v>
      </c>
      <c r="E11270" s="10"/>
      <c r="F11270" s="10" t="s">
        <v>34838</v>
      </c>
      <c r="G11270" s="10"/>
    </row>
    <row r="11271">
      <c r="A11271" s="1" t="s">
        <v>34840</v>
      </c>
    </row>
    <row r="11272">
      <c r="A11272" s="9" t="s">
        <v>248</v>
      </c>
      <c r="B11272" s="38" t="s">
        <v>9851</v>
      </c>
      <c r="C11272" s="13" t="s">
        <v>5067</v>
      </c>
      <c r="D11272" s="10" t="s">
        <v>345</v>
      </c>
      <c r="E11272" s="91"/>
      <c r="F11272" s="10" t="s">
        <v>34841</v>
      </c>
      <c r="G11272" s="10"/>
    </row>
    <row r="11273">
      <c r="A11273" s="9" t="s">
        <v>566</v>
      </c>
      <c r="B11273" s="38" t="s">
        <v>5515</v>
      </c>
      <c r="C11273" s="10" t="s">
        <v>5534</v>
      </c>
      <c r="D11273" s="10" t="s">
        <v>34476</v>
      </c>
      <c r="E11273" s="91"/>
      <c r="F11273" s="10" t="s">
        <v>34842</v>
      </c>
      <c r="G11273" s="10"/>
    </row>
    <row r="11274">
      <c r="A11274" s="9" t="s">
        <v>566</v>
      </c>
      <c r="B11274" s="38" t="s">
        <v>5515</v>
      </c>
      <c r="C11274" s="10" t="s">
        <v>5549</v>
      </c>
      <c r="D11274" s="10" t="s">
        <v>27257</v>
      </c>
      <c r="E11274" s="91"/>
      <c r="F11274" s="10" t="s">
        <v>34843</v>
      </c>
      <c r="G11274" s="10"/>
    </row>
    <row r="11275">
      <c r="A11275" s="9" t="s">
        <v>234</v>
      </c>
      <c r="B11275" s="38" t="s">
        <v>625</v>
      </c>
      <c r="C11275" s="10"/>
      <c r="D11275" s="10"/>
      <c r="E11275" s="91" t="s">
        <v>34844</v>
      </c>
      <c r="F11275" s="10" t="s">
        <v>34845</v>
      </c>
      <c r="G11275" s="10"/>
    </row>
    <row r="11276">
      <c r="A11276" s="1" t="s">
        <v>34846</v>
      </c>
    </row>
    <row r="11277">
      <c r="A11277" s="9" t="s">
        <v>451</v>
      </c>
      <c r="B11277" s="38" t="s">
        <v>4351</v>
      </c>
      <c r="C11277" s="10" t="s">
        <v>34539</v>
      </c>
      <c r="D11277" s="10" t="s">
        <v>34847</v>
      </c>
      <c r="E11277" s="91"/>
      <c r="F11277" s="10" t="s">
        <v>34848</v>
      </c>
      <c r="G11277" s="10"/>
    </row>
    <row r="11278">
      <c r="A11278" s="9" t="s">
        <v>451</v>
      </c>
      <c r="B11278" s="38" t="s">
        <v>4351</v>
      </c>
      <c r="C11278" s="10" t="s">
        <v>13739</v>
      </c>
      <c r="D11278" s="10" t="s">
        <v>34849</v>
      </c>
      <c r="E11278" s="91"/>
      <c r="F11278" s="10" t="s">
        <v>34848</v>
      </c>
      <c r="G11278" s="10"/>
    </row>
    <row r="11279">
      <c r="A11279" s="9" t="s">
        <v>451</v>
      </c>
      <c r="B11279" s="38" t="s">
        <v>4351</v>
      </c>
      <c r="C11279" s="10" t="s">
        <v>14154</v>
      </c>
      <c r="D11279" s="10" t="s">
        <v>34850</v>
      </c>
      <c r="E11279" s="91"/>
      <c r="F11279" s="10" t="s">
        <v>34848</v>
      </c>
      <c r="G11279" s="10"/>
    </row>
    <row r="11280">
      <c r="A11280" s="9" t="s">
        <v>451</v>
      </c>
      <c r="B11280" s="38" t="s">
        <v>4351</v>
      </c>
      <c r="C11280" s="10" t="s">
        <v>14154</v>
      </c>
      <c r="D11280" s="10" t="s">
        <v>34851</v>
      </c>
      <c r="E11280" s="91"/>
      <c r="F11280" s="10" t="s">
        <v>34848</v>
      </c>
      <c r="G11280" s="10"/>
    </row>
    <row r="11281">
      <c r="A11281" s="9" t="s">
        <v>451</v>
      </c>
      <c r="B11281" s="38" t="s">
        <v>4351</v>
      </c>
      <c r="C11281" s="10" t="s">
        <v>24667</v>
      </c>
      <c r="D11281" s="10" t="s">
        <v>24668</v>
      </c>
      <c r="E11281" s="91"/>
      <c r="F11281" s="10" t="s">
        <v>34848</v>
      </c>
      <c r="G11281" s="10"/>
    </row>
    <row r="11282">
      <c r="A11282" s="9" t="s">
        <v>451</v>
      </c>
      <c r="B11282" s="38" t="s">
        <v>4351</v>
      </c>
      <c r="C11282" s="10" t="s">
        <v>34852</v>
      </c>
      <c r="D11282" s="10" t="s">
        <v>34853</v>
      </c>
      <c r="E11282" s="91"/>
      <c r="F11282" s="10" t="s">
        <v>34848</v>
      </c>
      <c r="G11282" s="10"/>
    </row>
    <row r="11283">
      <c r="A11283" s="9" t="s">
        <v>5016</v>
      </c>
      <c r="B11283" s="38" t="s">
        <v>5017</v>
      </c>
      <c r="C11283" s="10" t="s">
        <v>34854</v>
      </c>
      <c r="D11283" s="10" t="s">
        <v>34855</v>
      </c>
      <c r="E11283" s="91"/>
      <c r="F11283" s="10" t="s">
        <v>34856</v>
      </c>
      <c r="G11283" s="10"/>
    </row>
    <row r="11284">
      <c r="A11284" s="9" t="s">
        <v>1035</v>
      </c>
      <c r="B11284" s="38" t="s">
        <v>13699</v>
      </c>
      <c r="C11284" s="10" t="s">
        <v>20842</v>
      </c>
      <c r="D11284" s="10" t="s">
        <v>18102</v>
      </c>
      <c r="E11284" s="91"/>
      <c r="F11284" s="10" t="s">
        <v>34857</v>
      </c>
      <c r="G11284" s="10"/>
    </row>
    <row r="11285">
      <c r="A11285" s="1"/>
      <c r="B11285" s="1"/>
      <c r="C11285" s="1"/>
      <c r="D11285" s="1"/>
      <c r="E11285" s="1"/>
      <c r="F11285" s="1"/>
      <c r="G11285" s="1"/>
    </row>
    <row r="11286">
      <c r="A11286" s="9" t="s">
        <v>248</v>
      </c>
      <c r="B11286" s="38" t="s">
        <v>368</v>
      </c>
      <c r="C11286" s="10"/>
      <c r="D11286" s="10"/>
      <c r="E11286" s="91" t="s">
        <v>1021</v>
      </c>
      <c r="F11286" s="10" t="s">
        <v>34858</v>
      </c>
      <c r="G11286" s="10"/>
    </row>
    <row r="11287">
      <c r="A11287" s="9" t="s">
        <v>248</v>
      </c>
      <c r="B11287" s="38" t="s">
        <v>368</v>
      </c>
      <c r="C11287" s="10"/>
      <c r="D11287" s="10"/>
      <c r="E11287" s="91" t="s">
        <v>4215</v>
      </c>
      <c r="F11287" s="10" t="s">
        <v>34859</v>
      </c>
      <c r="G11287" s="10"/>
    </row>
    <row r="11288">
      <c r="A11288" s="9" t="s">
        <v>368</v>
      </c>
      <c r="B11288" s="38" t="s">
        <v>368</v>
      </c>
      <c r="C11288" s="10"/>
      <c r="D11288" s="10"/>
      <c r="E11288" s="10" t="s">
        <v>11966</v>
      </c>
      <c r="F11288" s="10" t="s">
        <v>34848</v>
      </c>
      <c r="G11288" s="10"/>
    </row>
    <row r="11289">
      <c r="A11289" s="1" t="s">
        <v>34860</v>
      </c>
    </row>
    <row r="11290">
      <c r="A11290" s="9" t="s">
        <v>16850</v>
      </c>
      <c r="B11290" s="38" t="s">
        <v>10755</v>
      </c>
      <c r="C11290" s="10"/>
      <c r="D11290" s="10"/>
      <c r="E11290" s="10"/>
      <c r="F11290" s="10" t="s">
        <v>34861</v>
      </c>
      <c r="G11290" s="10"/>
    </row>
    <row r="11291">
      <c r="A11291" s="9" t="s">
        <v>326</v>
      </c>
      <c r="B11291" s="38" t="s">
        <v>658</v>
      </c>
      <c r="C11291" s="10"/>
      <c r="D11291" s="10"/>
      <c r="E11291" s="91"/>
      <c r="F11291" s="10" t="s">
        <v>34862</v>
      </c>
      <c r="G11291" s="10"/>
    </row>
    <row r="11292">
      <c r="A11292" s="9" t="s">
        <v>388</v>
      </c>
      <c r="B11292" s="38" t="s">
        <v>1010</v>
      </c>
      <c r="C11292" s="10"/>
      <c r="D11292" s="10" t="s">
        <v>29960</v>
      </c>
      <c r="E11292" s="91"/>
      <c r="F11292" s="10" t="s">
        <v>34863</v>
      </c>
      <c r="G11292" s="10"/>
    </row>
    <row r="11293">
      <c r="A11293" s="9" t="s">
        <v>388</v>
      </c>
      <c r="B11293" s="38" t="s">
        <v>1010</v>
      </c>
      <c r="C11293" s="10"/>
      <c r="D11293" s="10" t="s">
        <v>34864</v>
      </c>
      <c r="E11293" s="91"/>
      <c r="F11293" s="10" t="s">
        <v>34865</v>
      </c>
      <c r="G11293" s="10"/>
    </row>
    <row r="11294">
      <c r="A11294" s="1" t="s">
        <v>34866</v>
      </c>
    </row>
    <row r="11295">
      <c r="A11295" s="9" t="s">
        <v>1454</v>
      </c>
      <c r="B11295" s="38" t="s">
        <v>10794</v>
      </c>
      <c r="C11295" s="10" t="s">
        <v>23175</v>
      </c>
      <c r="D11295" s="10" t="s">
        <v>8759</v>
      </c>
      <c r="E11295" s="91"/>
      <c r="F11295" s="10" t="s">
        <v>34867</v>
      </c>
      <c r="G11295" s="10"/>
    </row>
    <row r="11296">
      <c r="A11296" s="9" t="s">
        <v>1035</v>
      </c>
      <c r="B11296" s="38" t="s">
        <v>7970</v>
      </c>
      <c r="C11296" s="10"/>
      <c r="D11296" s="10"/>
      <c r="E11296" s="91" t="s">
        <v>34868</v>
      </c>
      <c r="F11296" s="10" t="s">
        <v>34869</v>
      </c>
      <c r="G11296" s="10"/>
    </row>
    <row r="11297">
      <c r="A11297" s="1" t="s">
        <v>34870</v>
      </c>
    </row>
    <row r="11298">
      <c r="A11298" s="9" t="s">
        <v>388</v>
      </c>
      <c r="B11298" s="38" t="s">
        <v>5355</v>
      </c>
      <c r="C11298" s="10" t="s">
        <v>5356</v>
      </c>
      <c r="D11298" s="10" t="s">
        <v>33871</v>
      </c>
      <c r="E11298" s="10"/>
      <c r="F11298" s="10" t="s">
        <v>34871</v>
      </c>
      <c r="G11298" s="10"/>
    </row>
    <row r="11299">
      <c r="A11299" s="9" t="s">
        <v>388</v>
      </c>
      <c r="B11299" s="38" t="s">
        <v>1010</v>
      </c>
      <c r="C11299" s="10" t="s">
        <v>14268</v>
      </c>
      <c r="D11299" s="10" t="s">
        <v>14269</v>
      </c>
      <c r="E11299" s="10"/>
      <c r="F11299" s="10" t="s">
        <v>34871</v>
      </c>
      <c r="G11299" s="10"/>
    </row>
    <row r="11300">
      <c r="A11300" s="1" t="s">
        <v>34872</v>
      </c>
    </row>
    <row r="11301">
      <c r="A11301" s="13" t="s">
        <v>388</v>
      </c>
      <c r="B11301" s="189" t="s">
        <v>1010</v>
      </c>
      <c r="C11301" s="13" t="s">
        <v>10096</v>
      </c>
      <c r="D11301" s="84" t="s">
        <v>1666</v>
      </c>
      <c r="E11301" s="138"/>
      <c r="F11301" s="13" t="s">
        <v>34873</v>
      </c>
      <c r="G11301" s="159"/>
    </row>
    <row r="11302">
      <c r="A11302" s="13" t="s">
        <v>388</v>
      </c>
      <c r="B11302" s="189" t="s">
        <v>1010</v>
      </c>
      <c r="C11302" s="13" t="s">
        <v>2217</v>
      </c>
      <c r="D11302" s="9" t="s">
        <v>25635</v>
      </c>
      <c r="E11302" s="138"/>
      <c r="F11302" s="13" t="s">
        <v>34874</v>
      </c>
      <c r="G11302" s="159"/>
    </row>
    <row r="11303">
      <c r="A11303" s="13" t="s">
        <v>388</v>
      </c>
      <c r="B11303" s="189" t="s">
        <v>1010</v>
      </c>
      <c r="C11303" s="13" t="s">
        <v>34875</v>
      </c>
      <c r="D11303" s="9" t="s">
        <v>1721</v>
      </c>
      <c r="E11303" s="138"/>
      <c r="F11303" s="13" t="s">
        <v>34876</v>
      </c>
      <c r="G11303" s="159"/>
    </row>
    <row r="11304">
      <c r="A11304" s="13" t="s">
        <v>566</v>
      </c>
      <c r="B11304" s="189" t="s">
        <v>5515</v>
      </c>
      <c r="C11304" s="13" t="s">
        <v>5549</v>
      </c>
      <c r="D11304" s="13" t="s">
        <v>27257</v>
      </c>
      <c r="E11304" s="138"/>
      <c r="F11304" s="13" t="s">
        <v>34877</v>
      </c>
      <c r="G11304" s="10"/>
    </row>
    <row r="11305">
      <c r="A11305" s="1" t="s">
        <v>34878</v>
      </c>
    </row>
    <row r="11306">
      <c r="A11306" s="14" t="s">
        <v>13595</v>
      </c>
      <c r="B11306" s="31" t="s">
        <v>13596</v>
      </c>
      <c r="C11306" s="10"/>
      <c r="D11306" s="10" t="s">
        <v>23696</v>
      </c>
      <c r="E11306" s="10"/>
      <c r="F11306" s="14" t="s">
        <v>34879</v>
      </c>
      <c r="G11306" s="138"/>
    </row>
    <row r="11307">
      <c r="A11307" s="1" t="s">
        <v>34880</v>
      </c>
    </row>
    <row r="11308">
      <c r="A11308" s="9" t="s">
        <v>16850</v>
      </c>
      <c r="B11308" s="38" t="s">
        <v>10755</v>
      </c>
      <c r="C11308" s="10"/>
      <c r="D11308" s="10"/>
      <c r="E11308" s="10"/>
      <c r="F11308" s="10" t="s">
        <v>34881</v>
      </c>
      <c r="G11308" s="10"/>
    </row>
    <row r="11309">
      <c r="A11309" s="9" t="s">
        <v>326</v>
      </c>
      <c r="B11309" s="38" t="s">
        <v>658</v>
      </c>
      <c r="C11309" s="10"/>
      <c r="D11309" s="10"/>
      <c r="E11309" s="10" t="s">
        <v>34833</v>
      </c>
      <c r="F11309" s="10" t="s">
        <v>34882</v>
      </c>
      <c r="G11309" s="10"/>
    </row>
    <row r="11310">
      <c r="A11310" s="9" t="s">
        <v>388</v>
      </c>
      <c r="B11310" s="38" t="s">
        <v>14818</v>
      </c>
      <c r="C11310" s="10"/>
      <c r="D11310" s="10" t="s">
        <v>34883</v>
      </c>
      <c r="E11310" s="10"/>
      <c r="F11310" s="10" t="s">
        <v>34884</v>
      </c>
      <c r="G11310" s="10"/>
    </row>
    <row r="11311">
      <c r="A11311" s="9" t="s">
        <v>566</v>
      </c>
      <c r="B11311" s="38" t="s">
        <v>5515</v>
      </c>
      <c r="C11311" s="10" t="s">
        <v>5549</v>
      </c>
      <c r="D11311" s="10" t="s">
        <v>27257</v>
      </c>
      <c r="E11311" s="155"/>
      <c r="F11311" s="10" t="s">
        <v>34885</v>
      </c>
      <c r="G11311" s="10"/>
    </row>
    <row r="11312">
      <c r="A11312" s="9" t="s">
        <v>9279</v>
      </c>
      <c r="B11312" s="38" t="s">
        <v>34886</v>
      </c>
      <c r="C11312" s="10"/>
      <c r="D11312" s="10" t="s">
        <v>1603</v>
      </c>
      <c r="E11312" s="155"/>
      <c r="F11312" s="10" t="s">
        <v>34762</v>
      </c>
      <c r="G11312" s="10"/>
    </row>
    <row r="11313">
      <c r="A11313" s="190" t="s">
        <v>34887</v>
      </c>
    </row>
    <row r="11314">
      <c r="A11314" s="9" t="s">
        <v>3280</v>
      </c>
      <c r="B11314" s="38" t="s">
        <v>34888</v>
      </c>
      <c r="C11314" s="10" t="s">
        <v>32778</v>
      </c>
      <c r="D11314" s="10" t="s">
        <v>34889</v>
      </c>
      <c r="E11314" s="155"/>
      <c r="F11314" s="10" t="s">
        <v>34890</v>
      </c>
      <c r="G11314" s="10"/>
    </row>
    <row r="11315">
      <c r="A11315" s="9" t="s">
        <v>3280</v>
      </c>
      <c r="B11315" s="38" t="s">
        <v>34888</v>
      </c>
      <c r="C11315" s="10" t="s">
        <v>32778</v>
      </c>
      <c r="D11315" s="10" t="s">
        <v>34891</v>
      </c>
      <c r="E11315" s="155"/>
      <c r="F11315" s="10" t="s">
        <v>34890</v>
      </c>
      <c r="G11315" s="10"/>
    </row>
    <row r="11316">
      <c r="A11316" s="9" t="s">
        <v>3280</v>
      </c>
      <c r="B11316" s="38" t="s">
        <v>34888</v>
      </c>
      <c r="C11316" s="10" t="s">
        <v>15441</v>
      </c>
      <c r="D11316" s="10" t="s">
        <v>34892</v>
      </c>
      <c r="E11316" s="155"/>
      <c r="F11316" s="10" t="s">
        <v>34890</v>
      </c>
      <c r="G11316" s="10"/>
    </row>
    <row r="11317">
      <c r="A11317" s="9" t="s">
        <v>3280</v>
      </c>
      <c r="B11317" s="38" t="s">
        <v>34888</v>
      </c>
      <c r="C11317" s="10" t="s">
        <v>15441</v>
      </c>
      <c r="D11317" s="10" t="s">
        <v>34893</v>
      </c>
      <c r="E11317" s="91" t="s">
        <v>19458</v>
      </c>
      <c r="F11317" s="10" t="s">
        <v>34890</v>
      </c>
      <c r="G11317" s="10"/>
    </row>
    <row r="11318">
      <c r="A11318" s="9" t="s">
        <v>3280</v>
      </c>
      <c r="B11318" s="38" t="s">
        <v>34894</v>
      </c>
      <c r="C11318" s="10" t="s">
        <v>34895</v>
      </c>
      <c r="D11318" s="10" t="s">
        <v>34896</v>
      </c>
      <c r="E11318" s="155"/>
      <c r="F11318" s="10" t="s">
        <v>34897</v>
      </c>
      <c r="G11318" s="10"/>
    </row>
    <row r="11319">
      <c r="A11319" s="9" t="s">
        <v>3280</v>
      </c>
      <c r="B11319" s="38" t="s">
        <v>34894</v>
      </c>
      <c r="C11319" s="10" t="s">
        <v>34895</v>
      </c>
      <c r="D11319" s="10" t="s">
        <v>34898</v>
      </c>
      <c r="E11319" s="155"/>
      <c r="F11319" s="10" t="s">
        <v>34897</v>
      </c>
      <c r="G11319" s="10"/>
    </row>
    <row r="11320">
      <c r="A11320" s="9" t="s">
        <v>3280</v>
      </c>
      <c r="B11320" s="38" t="s">
        <v>34894</v>
      </c>
      <c r="C11320" s="10" t="s">
        <v>34899</v>
      </c>
      <c r="D11320" s="10" t="s">
        <v>34900</v>
      </c>
      <c r="E11320" s="155"/>
      <c r="F11320" s="10" t="s">
        <v>34897</v>
      </c>
      <c r="G11320" s="10"/>
    </row>
    <row r="11321">
      <c r="A11321" s="9" t="s">
        <v>3280</v>
      </c>
      <c r="B11321" s="38" t="s">
        <v>34894</v>
      </c>
      <c r="C11321" s="10" t="s">
        <v>34899</v>
      </c>
      <c r="D11321" s="10" t="s">
        <v>34901</v>
      </c>
      <c r="E11321" s="155"/>
      <c r="F11321" s="10" t="s">
        <v>34897</v>
      </c>
      <c r="G11321" s="10"/>
    </row>
    <row r="11322">
      <c r="A11322" s="9" t="s">
        <v>3280</v>
      </c>
      <c r="B11322" s="38" t="s">
        <v>34894</v>
      </c>
      <c r="C11322" s="10" t="s">
        <v>34902</v>
      </c>
      <c r="D11322" s="10" t="s">
        <v>34903</v>
      </c>
      <c r="E11322" s="155"/>
      <c r="F11322" s="10" t="s">
        <v>34897</v>
      </c>
      <c r="G11322" s="10"/>
    </row>
    <row r="11323">
      <c r="A11323" s="9" t="s">
        <v>3280</v>
      </c>
      <c r="B11323" s="38" t="s">
        <v>34904</v>
      </c>
      <c r="C11323" s="10"/>
      <c r="D11323" s="10"/>
      <c r="E11323" s="155"/>
      <c r="F11323" s="10"/>
      <c r="G11323" s="10"/>
    </row>
    <row r="11324">
      <c r="A11324" s="1" t="s">
        <v>34905</v>
      </c>
    </row>
    <row r="11325">
      <c r="A11325" s="9" t="s">
        <v>687</v>
      </c>
      <c r="B11325" s="38" t="s">
        <v>11081</v>
      </c>
      <c r="C11325" s="10" t="s">
        <v>34906</v>
      </c>
      <c r="D11325" s="10" t="s">
        <v>21525</v>
      </c>
      <c r="E11325" s="10"/>
      <c r="F11325" s="10" t="s">
        <v>4255</v>
      </c>
      <c r="G11325" s="10"/>
    </row>
    <row r="11326">
      <c r="A11326" s="9" t="s">
        <v>5153</v>
      </c>
      <c r="B11326" s="38" t="s">
        <v>34907</v>
      </c>
      <c r="C11326" s="10" t="s">
        <v>17720</v>
      </c>
      <c r="D11326" s="10" t="s">
        <v>17721</v>
      </c>
      <c r="E11326" s="10"/>
      <c r="F11326" s="10" t="s">
        <v>34908</v>
      </c>
      <c r="G11326" s="10"/>
    </row>
    <row r="11327">
      <c r="A11327" s="9" t="s">
        <v>5153</v>
      </c>
      <c r="B11327" s="38" t="s">
        <v>34909</v>
      </c>
      <c r="C11327" s="10" t="s">
        <v>34910</v>
      </c>
      <c r="D11327" s="10" t="s">
        <v>1090</v>
      </c>
      <c r="E11327" s="10"/>
      <c r="F11327" s="10" t="s">
        <v>34911</v>
      </c>
      <c r="G11327" s="10"/>
    </row>
    <row r="11328">
      <c r="A11328" s="9" t="s">
        <v>5153</v>
      </c>
      <c r="B11328" s="38" t="s">
        <v>34909</v>
      </c>
      <c r="C11328" s="10" t="s">
        <v>34910</v>
      </c>
      <c r="D11328" s="10" t="s">
        <v>4094</v>
      </c>
      <c r="E11328" s="10"/>
      <c r="F11328" s="10" t="s">
        <v>34912</v>
      </c>
      <c r="G11328" s="10"/>
    </row>
    <row r="11329">
      <c r="A11329" s="9" t="s">
        <v>5153</v>
      </c>
      <c r="B11329" s="38" t="s">
        <v>34909</v>
      </c>
      <c r="C11329" s="10" t="s">
        <v>34913</v>
      </c>
      <c r="D11329" s="10" t="s">
        <v>34914</v>
      </c>
      <c r="E11329" s="10"/>
      <c r="F11329" s="10" t="s">
        <v>34915</v>
      </c>
      <c r="G11329" s="10"/>
    </row>
    <row r="11330">
      <c r="A11330" s="220" t="s">
        <v>366</v>
      </c>
    </row>
    <row r="11331">
      <c r="A11331" s="9" t="s">
        <v>326</v>
      </c>
      <c r="B11331" s="38" t="s">
        <v>34916</v>
      </c>
      <c r="C11331" s="10"/>
      <c r="D11331" s="10"/>
      <c r="E11331" s="10"/>
      <c r="F11331" s="10"/>
      <c r="G11331" s="10"/>
    </row>
    <row r="11332">
      <c r="A11332" s="9" t="s">
        <v>368</v>
      </c>
      <c r="B11332" s="38" t="s">
        <v>368</v>
      </c>
      <c r="C11332" s="10"/>
      <c r="D11332" s="10"/>
      <c r="E11332" s="10" t="s">
        <v>34917</v>
      </c>
      <c r="F11332" s="10" t="s">
        <v>34911</v>
      </c>
      <c r="G11332" s="10"/>
    </row>
    <row r="11333">
      <c r="A11333" s="1" t="s">
        <v>34918</v>
      </c>
    </row>
    <row r="11334">
      <c r="A11334" s="9" t="s">
        <v>326</v>
      </c>
      <c r="B11334" s="38" t="s">
        <v>658</v>
      </c>
      <c r="C11334" s="91"/>
      <c r="D11334" s="91"/>
      <c r="E11334" s="91" t="s">
        <v>34919</v>
      </c>
      <c r="F11334" s="10" t="s">
        <v>34920</v>
      </c>
      <c r="G11334" s="10"/>
    </row>
    <row r="11335">
      <c r="A11335" s="9" t="s">
        <v>388</v>
      </c>
      <c r="B11335" s="38" t="s">
        <v>14818</v>
      </c>
      <c r="C11335" s="10"/>
      <c r="D11335" s="10" t="s">
        <v>34761</v>
      </c>
      <c r="E11335" s="91"/>
      <c r="F11335" s="10" t="s">
        <v>34921</v>
      </c>
      <c r="G11335" s="10"/>
    </row>
    <row r="11336">
      <c r="A11336" s="9" t="s">
        <v>388</v>
      </c>
      <c r="B11336" s="38" t="s">
        <v>14818</v>
      </c>
      <c r="C11336" s="10"/>
      <c r="D11336" s="10" t="s">
        <v>34472</v>
      </c>
      <c r="E11336" s="91"/>
      <c r="F11336" s="10" t="s">
        <v>34922</v>
      </c>
      <c r="G11336" s="10"/>
    </row>
    <row r="11337">
      <c r="A11337" s="9" t="s">
        <v>388</v>
      </c>
      <c r="B11337" s="18" t="s">
        <v>1010</v>
      </c>
      <c r="C11337" s="91" t="s">
        <v>10652</v>
      </c>
      <c r="D11337" s="91" t="s">
        <v>1707</v>
      </c>
      <c r="E11337" s="91"/>
      <c r="F11337" s="10" t="s">
        <v>34923</v>
      </c>
      <c r="G11337" s="10"/>
    </row>
    <row r="11338">
      <c r="A11338" s="9" t="s">
        <v>388</v>
      </c>
      <c r="B11338" s="18" t="s">
        <v>1010</v>
      </c>
      <c r="C11338" s="91" t="s">
        <v>7543</v>
      </c>
      <c r="D11338" s="91" t="s">
        <v>11851</v>
      </c>
      <c r="E11338" s="91"/>
      <c r="F11338" s="10" t="s">
        <v>34924</v>
      </c>
      <c r="G11338" s="10"/>
    </row>
    <row r="11339">
      <c r="A11339" s="9" t="s">
        <v>566</v>
      </c>
      <c r="B11339" s="38" t="s">
        <v>5515</v>
      </c>
      <c r="C11339" s="10" t="s">
        <v>5549</v>
      </c>
      <c r="D11339" s="10" t="s">
        <v>27257</v>
      </c>
      <c r="E11339" s="155"/>
      <c r="F11339" s="10" t="s">
        <v>34925</v>
      </c>
      <c r="G11339" s="10"/>
    </row>
    <row r="11340">
      <c r="A11340" s="1" t="s">
        <v>34926</v>
      </c>
    </row>
    <row r="11341">
      <c r="A11341" s="9" t="s">
        <v>388</v>
      </c>
      <c r="B11341" s="18" t="s">
        <v>1010</v>
      </c>
      <c r="C11341" s="91" t="s">
        <v>13864</v>
      </c>
      <c r="D11341" s="91" t="s">
        <v>34927</v>
      </c>
      <c r="E11341" s="91" t="s">
        <v>34928</v>
      </c>
      <c r="F11341" s="10" t="s">
        <v>34929</v>
      </c>
      <c r="G11341" s="10"/>
    </row>
    <row r="11342">
      <c r="A11342" s="1" t="s">
        <v>34930</v>
      </c>
    </row>
    <row r="11343">
      <c r="A11343" s="9" t="s">
        <v>316</v>
      </c>
      <c r="B11343" s="18" t="s">
        <v>6023</v>
      </c>
      <c r="C11343" s="91" t="s">
        <v>34931</v>
      </c>
      <c r="D11343" s="91" t="s">
        <v>1190</v>
      </c>
      <c r="E11343" s="91"/>
      <c r="F11343" s="10" t="s">
        <v>34932</v>
      </c>
      <c r="G11343" s="10"/>
    </row>
    <row r="11344">
      <c r="A11344" s="9" t="s">
        <v>1454</v>
      </c>
      <c r="B11344" s="18" t="s">
        <v>34933</v>
      </c>
      <c r="C11344" s="91" t="s">
        <v>34934</v>
      </c>
      <c r="D11344" s="91" t="s">
        <v>34935</v>
      </c>
      <c r="E11344" s="91"/>
      <c r="F11344" s="10" t="s">
        <v>34936</v>
      </c>
      <c r="G11344" s="10"/>
    </row>
    <row r="11345">
      <c r="A11345" s="9" t="s">
        <v>326</v>
      </c>
      <c r="B11345" s="38" t="s">
        <v>8049</v>
      </c>
      <c r="C11345" s="10" t="s">
        <v>19238</v>
      </c>
      <c r="D11345" s="10" t="s">
        <v>23819</v>
      </c>
      <c r="E11345" s="91" t="s">
        <v>7890</v>
      </c>
      <c r="F11345" s="10" t="s">
        <v>34937</v>
      </c>
      <c r="G11345" s="10"/>
    </row>
    <row r="11346">
      <c r="A11346" s="9" t="s">
        <v>326</v>
      </c>
      <c r="B11346" s="38" t="s">
        <v>658</v>
      </c>
      <c r="C11346" s="10"/>
      <c r="D11346" s="10" t="s">
        <v>698</v>
      </c>
      <c r="E11346" s="91"/>
      <c r="F11346" s="10" t="s">
        <v>34938</v>
      </c>
      <c r="G11346" s="10"/>
    </row>
    <row r="11347">
      <c r="A11347" s="9" t="s">
        <v>326</v>
      </c>
      <c r="B11347" s="38" t="s">
        <v>658</v>
      </c>
      <c r="C11347" s="10"/>
      <c r="D11347" s="10" t="s">
        <v>1250</v>
      </c>
      <c r="E11347" s="91" t="s">
        <v>34939</v>
      </c>
      <c r="F11347" s="10" t="s">
        <v>34940</v>
      </c>
      <c r="G11347" s="10"/>
    </row>
    <row r="11348">
      <c r="A11348" s="9" t="s">
        <v>326</v>
      </c>
      <c r="B11348" s="38" t="s">
        <v>658</v>
      </c>
      <c r="C11348" s="10"/>
      <c r="D11348" s="10" t="s">
        <v>34941</v>
      </c>
      <c r="E11348" s="91"/>
      <c r="F11348" s="10" t="s">
        <v>34942</v>
      </c>
      <c r="G11348" s="10"/>
    </row>
    <row r="11349">
      <c r="A11349" s="14" t="s">
        <v>248</v>
      </c>
      <c r="B11349" s="31" t="s">
        <v>9851</v>
      </c>
      <c r="C11349" s="91"/>
      <c r="D11349" s="84"/>
      <c r="E11349" s="84"/>
      <c r="F11349" s="14" t="s">
        <v>34943</v>
      </c>
      <c r="G11349" s="14"/>
    </row>
    <row r="11350">
      <c r="A11350" s="13" t="s">
        <v>248</v>
      </c>
      <c r="B11350" s="189" t="s">
        <v>11069</v>
      </c>
      <c r="C11350" s="9" t="s">
        <v>4581</v>
      </c>
      <c r="D11350" s="43" t="s">
        <v>34944</v>
      </c>
      <c r="E11350" s="43" t="s">
        <v>34945</v>
      </c>
      <c r="F11350" s="14" t="s">
        <v>34946</v>
      </c>
      <c r="G11350" s="14"/>
    </row>
    <row r="11351">
      <c r="A11351" s="13" t="s">
        <v>388</v>
      </c>
      <c r="B11351" s="31" t="s">
        <v>1010</v>
      </c>
      <c r="C11351" s="91" t="s">
        <v>34947</v>
      </c>
      <c r="D11351" s="43" t="s">
        <v>34948</v>
      </c>
      <c r="E11351" s="84"/>
      <c r="F11351" s="14" t="s">
        <v>34949</v>
      </c>
      <c r="G11351" s="14"/>
    </row>
    <row r="11352">
      <c r="A11352" s="13" t="s">
        <v>388</v>
      </c>
      <c r="B11352" s="31" t="s">
        <v>1010</v>
      </c>
      <c r="C11352" s="91" t="s">
        <v>7518</v>
      </c>
      <c r="D11352" s="84" t="s">
        <v>1651</v>
      </c>
      <c r="E11352" s="84"/>
      <c r="F11352" s="14" t="s">
        <v>34950</v>
      </c>
      <c r="G11352" s="14"/>
    </row>
    <row r="11353">
      <c r="A11353" s="9" t="s">
        <v>388</v>
      </c>
      <c r="B11353" s="18" t="s">
        <v>1010</v>
      </c>
      <c r="C11353" s="91" t="s">
        <v>34951</v>
      </c>
      <c r="D11353" s="91" t="s">
        <v>34952</v>
      </c>
      <c r="E11353" s="91"/>
      <c r="F11353" s="10" t="s">
        <v>32366</v>
      </c>
      <c r="G11353" s="10"/>
    </row>
    <row r="11354">
      <c r="A11354" s="9" t="s">
        <v>388</v>
      </c>
      <c r="B11354" s="18" t="s">
        <v>1010</v>
      </c>
      <c r="C11354" s="91" t="s">
        <v>11116</v>
      </c>
      <c r="D11354" s="91" t="s">
        <v>11117</v>
      </c>
      <c r="E11354" s="91"/>
      <c r="F11354" s="10" t="s">
        <v>27310</v>
      </c>
      <c r="G11354" s="10"/>
    </row>
    <row r="11355">
      <c r="A11355" s="9" t="s">
        <v>388</v>
      </c>
      <c r="B11355" s="18" t="s">
        <v>1010</v>
      </c>
      <c r="C11355" s="91" t="s">
        <v>2144</v>
      </c>
      <c r="D11355" s="91" t="s">
        <v>34953</v>
      </c>
      <c r="E11355" s="91"/>
      <c r="F11355" s="10" t="s">
        <v>27310</v>
      </c>
      <c r="G11355" s="10"/>
    </row>
    <row r="11356">
      <c r="A11356" s="9" t="s">
        <v>388</v>
      </c>
      <c r="B11356" s="18" t="s">
        <v>1010</v>
      </c>
      <c r="C11356" s="91" t="s">
        <v>1655</v>
      </c>
      <c r="D11356" s="91" t="s">
        <v>11379</v>
      </c>
      <c r="E11356" s="91"/>
      <c r="F11356" s="10" t="s">
        <v>34954</v>
      </c>
      <c r="G11356" s="10"/>
    </row>
    <row r="11357">
      <c r="A11357" s="9" t="s">
        <v>388</v>
      </c>
      <c r="B11357" s="18" t="s">
        <v>1010</v>
      </c>
      <c r="C11357" s="91" t="s">
        <v>2153</v>
      </c>
      <c r="D11357" s="91" t="s">
        <v>2154</v>
      </c>
      <c r="E11357" s="91"/>
      <c r="F11357" s="10" t="s">
        <v>34955</v>
      </c>
      <c r="G11357" s="10"/>
    </row>
    <row r="11358">
      <c r="A11358" s="9" t="s">
        <v>388</v>
      </c>
      <c r="B11358" s="18" t="s">
        <v>1010</v>
      </c>
      <c r="C11358" s="91" t="s">
        <v>2159</v>
      </c>
      <c r="D11358" s="91" t="s">
        <v>11126</v>
      </c>
      <c r="E11358" s="91"/>
      <c r="F11358" s="10" t="s">
        <v>34956</v>
      </c>
      <c r="G11358" s="10"/>
    </row>
    <row r="11359">
      <c r="A11359" s="9" t="s">
        <v>388</v>
      </c>
      <c r="B11359" s="18" t="s">
        <v>1010</v>
      </c>
      <c r="C11359" s="91" t="s">
        <v>7208</v>
      </c>
      <c r="D11359" s="91" t="s">
        <v>10819</v>
      </c>
      <c r="E11359" s="91" t="s">
        <v>4695</v>
      </c>
      <c r="F11359" s="10" t="s">
        <v>34957</v>
      </c>
      <c r="G11359" s="10"/>
    </row>
    <row r="11360">
      <c r="A11360" s="9" t="s">
        <v>388</v>
      </c>
      <c r="B11360" s="38" t="s">
        <v>1010</v>
      </c>
      <c r="C11360" s="91" t="s">
        <v>2172</v>
      </c>
      <c r="D11360" s="91" t="s">
        <v>14187</v>
      </c>
      <c r="E11360" s="91"/>
      <c r="F11360" s="10" t="s">
        <v>34958</v>
      </c>
      <c r="G11360" s="10"/>
    </row>
    <row r="11361">
      <c r="A11361" s="9" t="s">
        <v>388</v>
      </c>
      <c r="B11361" s="18" t="s">
        <v>1010</v>
      </c>
      <c r="C11361" s="91" t="s">
        <v>2174</v>
      </c>
      <c r="D11361" s="91" t="s">
        <v>20229</v>
      </c>
      <c r="E11361" s="91"/>
      <c r="F11361" s="10" t="s">
        <v>34959</v>
      </c>
      <c r="G11361" s="10"/>
    </row>
    <row r="11362">
      <c r="A11362" s="9" t="s">
        <v>388</v>
      </c>
      <c r="B11362" s="18" t="s">
        <v>1010</v>
      </c>
      <c r="C11362" s="91" t="s">
        <v>2177</v>
      </c>
      <c r="D11362" s="91" t="s">
        <v>10102</v>
      </c>
      <c r="E11362" s="91"/>
      <c r="F11362" s="10" t="s">
        <v>34960</v>
      </c>
      <c r="G11362" s="10"/>
    </row>
    <row r="11363">
      <c r="A11363" s="9" t="s">
        <v>388</v>
      </c>
      <c r="B11363" s="18" t="s">
        <v>1010</v>
      </c>
      <c r="C11363" s="91" t="s">
        <v>2180</v>
      </c>
      <c r="D11363" s="91" t="s">
        <v>1685</v>
      </c>
      <c r="E11363" s="91"/>
      <c r="F11363" s="10" t="s">
        <v>34961</v>
      </c>
      <c r="G11363" s="10"/>
    </row>
    <row r="11364">
      <c r="A11364" s="9" t="s">
        <v>388</v>
      </c>
      <c r="B11364" s="18" t="s">
        <v>1010</v>
      </c>
      <c r="C11364" s="91" t="s">
        <v>2182</v>
      </c>
      <c r="D11364" s="91" t="s">
        <v>34962</v>
      </c>
      <c r="E11364" s="91"/>
      <c r="F11364" s="10" t="s">
        <v>34963</v>
      </c>
      <c r="G11364" s="10"/>
    </row>
    <row r="11365">
      <c r="A11365" s="9" t="s">
        <v>388</v>
      </c>
      <c r="B11365" s="18" t="s">
        <v>1010</v>
      </c>
      <c r="C11365" s="91" t="s">
        <v>7209</v>
      </c>
      <c r="D11365" s="91" t="s">
        <v>34964</v>
      </c>
      <c r="E11365" s="91"/>
      <c r="F11365" s="10" t="s">
        <v>34965</v>
      </c>
      <c r="G11365" s="10"/>
    </row>
    <row r="11366">
      <c r="A11366" s="9" t="s">
        <v>388</v>
      </c>
      <c r="B11366" s="18" t="s">
        <v>1010</v>
      </c>
      <c r="C11366" s="91" t="s">
        <v>14040</v>
      </c>
      <c r="D11366" s="91" t="s">
        <v>14041</v>
      </c>
      <c r="E11366" s="91"/>
      <c r="F11366" s="10" t="s">
        <v>34966</v>
      </c>
      <c r="G11366" s="10"/>
    </row>
    <row r="11367">
      <c r="A11367" s="9" t="s">
        <v>388</v>
      </c>
      <c r="B11367" s="18" t="s">
        <v>1010</v>
      </c>
      <c r="C11367" s="91" t="s">
        <v>2204</v>
      </c>
      <c r="D11367" s="91" t="s">
        <v>15487</v>
      </c>
      <c r="E11367" s="91"/>
      <c r="F11367" s="396" t="s">
        <v>152</v>
      </c>
      <c r="G11367" s="10"/>
    </row>
    <row r="11368">
      <c r="A11368" s="9" t="s">
        <v>388</v>
      </c>
      <c r="B11368" s="18" t="s">
        <v>1010</v>
      </c>
      <c r="C11368" s="91" t="s">
        <v>19534</v>
      </c>
      <c r="D11368" s="91" t="s">
        <v>34967</v>
      </c>
      <c r="E11368" s="91"/>
      <c r="F11368" s="10" t="s">
        <v>34968</v>
      </c>
      <c r="G11368" s="10"/>
    </row>
    <row r="11369">
      <c r="A11369" s="9" t="s">
        <v>388</v>
      </c>
      <c r="B11369" s="18" t="s">
        <v>1010</v>
      </c>
      <c r="C11369" s="91" t="s">
        <v>7539</v>
      </c>
      <c r="D11369" s="91" t="s">
        <v>11133</v>
      </c>
      <c r="E11369" s="91"/>
      <c r="F11369" s="10" t="s">
        <v>34969</v>
      </c>
      <c r="G11369" s="10"/>
    </row>
    <row r="11370">
      <c r="A11370" s="9" t="s">
        <v>388</v>
      </c>
      <c r="B11370" s="18" t="s">
        <v>1010</v>
      </c>
      <c r="C11370" s="91" t="s">
        <v>7539</v>
      </c>
      <c r="D11370" s="91" t="s">
        <v>7540</v>
      </c>
      <c r="E11370" s="91"/>
      <c r="F11370" s="10" t="s">
        <v>34970</v>
      </c>
      <c r="G11370" s="10"/>
    </row>
    <row r="11371">
      <c r="A11371" s="9" t="s">
        <v>388</v>
      </c>
      <c r="B11371" s="18" t="s">
        <v>1010</v>
      </c>
      <c r="C11371" s="91" t="s">
        <v>14191</v>
      </c>
      <c r="D11371" s="91" t="s">
        <v>34971</v>
      </c>
      <c r="E11371" s="91"/>
      <c r="F11371" s="10" t="s">
        <v>34972</v>
      </c>
      <c r="G11371" s="10"/>
    </row>
    <row r="11372">
      <c r="A11372" s="9" t="s">
        <v>388</v>
      </c>
      <c r="B11372" s="18" t="s">
        <v>1010</v>
      </c>
      <c r="C11372" s="91" t="s">
        <v>14191</v>
      </c>
      <c r="D11372" s="91" t="s">
        <v>19141</v>
      </c>
      <c r="E11372" s="91"/>
      <c r="F11372" s="10" t="s">
        <v>34973</v>
      </c>
      <c r="G11372" s="10"/>
    </row>
    <row r="11373">
      <c r="A11373" s="9" t="s">
        <v>388</v>
      </c>
      <c r="B11373" s="18" t="s">
        <v>1010</v>
      </c>
      <c r="C11373" s="91" t="s">
        <v>2229</v>
      </c>
      <c r="D11373" s="91" t="s">
        <v>2230</v>
      </c>
      <c r="E11373" s="91"/>
      <c r="F11373" s="10" t="s">
        <v>34974</v>
      </c>
      <c r="G11373" s="10"/>
    </row>
    <row r="11374">
      <c r="A11374" s="9" t="s">
        <v>388</v>
      </c>
      <c r="B11374" s="18" t="s">
        <v>1010</v>
      </c>
      <c r="C11374" s="91" t="s">
        <v>7543</v>
      </c>
      <c r="D11374" s="91" t="s">
        <v>21169</v>
      </c>
      <c r="E11374" s="91" t="s">
        <v>11852</v>
      </c>
      <c r="F11374" s="10" t="s">
        <v>34975</v>
      </c>
      <c r="G11374" s="10"/>
    </row>
    <row r="11375">
      <c r="A11375" s="9" t="s">
        <v>388</v>
      </c>
      <c r="B11375" s="18" t="s">
        <v>1010</v>
      </c>
      <c r="C11375" s="91" t="s">
        <v>7543</v>
      </c>
      <c r="D11375" s="91" t="s">
        <v>34773</v>
      </c>
      <c r="E11375" s="91" t="s">
        <v>4695</v>
      </c>
      <c r="F11375" s="10" t="s">
        <v>34976</v>
      </c>
      <c r="G11375" s="10"/>
    </row>
    <row r="11376">
      <c r="A11376" s="9" t="s">
        <v>388</v>
      </c>
      <c r="B11376" s="18" t="s">
        <v>1010</v>
      </c>
      <c r="C11376" s="91" t="s">
        <v>1371</v>
      </c>
      <c r="D11376" s="91"/>
      <c r="E11376" s="91"/>
      <c r="F11376" s="10" t="s">
        <v>34977</v>
      </c>
      <c r="G11376" s="10"/>
    </row>
    <row r="11377">
      <c r="A11377" s="9" t="s">
        <v>388</v>
      </c>
      <c r="B11377" s="18" t="s">
        <v>1010</v>
      </c>
      <c r="C11377" s="10" t="s">
        <v>14824</v>
      </c>
      <c r="D11377" s="10" t="s">
        <v>19538</v>
      </c>
      <c r="E11377" s="91"/>
      <c r="F11377" s="91" t="s">
        <v>34978</v>
      </c>
      <c r="G11377" s="91"/>
    </row>
    <row r="11378">
      <c r="A11378" s="9" t="s">
        <v>388</v>
      </c>
      <c r="B11378" s="18" t="s">
        <v>1010</v>
      </c>
      <c r="C11378" s="10" t="s">
        <v>11138</v>
      </c>
      <c r="D11378" s="10" t="s">
        <v>11139</v>
      </c>
      <c r="E11378" s="91" t="s">
        <v>34979</v>
      </c>
      <c r="F11378" s="91" t="s">
        <v>34978</v>
      </c>
      <c r="G11378" s="91"/>
    </row>
    <row r="11379">
      <c r="A11379" s="9" t="s">
        <v>566</v>
      </c>
      <c r="B11379" s="38" t="s">
        <v>5515</v>
      </c>
      <c r="C11379" s="10" t="s">
        <v>5549</v>
      </c>
      <c r="D11379" s="10" t="s">
        <v>27257</v>
      </c>
      <c r="E11379" s="91"/>
      <c r="F11379" s="155" t="s">
        <v>152</v>
      </c>
      <c r="G11379" s="91"/>
    </row>
    <row r="11380">
      <c r="A11380" s="1" t="s">
        <v>34980</v>
      </c>
    </row>
    <row r="11381">
      <c r="A11381" s="115" t="s">
        <v>23815</v>
      </c>
    </row>
    <row r="11382">
      <c r="A11382" s="9" t="s">
        <v>687</v>
      </c>
      <c r="B11382" s="18" t="s">
        <v>10750</v>
      </c>
      <c r="C11382" s="91" t="s">
        <v>34981</v>
      </c>
      <c r="D11382" s="91" t="s">
        <v>34982</v>
      </c>
      <c r="E11382" s="91" t="s">
        <v>34983</v>
      </c>
      <c r="F11382" s="91" t="s">
        <v>34984</v>
      </c>
      <c r="G11382" s="10"/>
    </row>
    <row r="11383">
      <c r="A11383" s="115" t="s">
        <v>34985</v>
      </c>
    </row>
    <row r="11384">
      <c r="A11384" s="9" t="s">
        <v>1454</v>
      </c>
      <c r="B11384" s="18" t="s">
        <v>34933</v>
      </c>
      <c r="C11384" s="91" t="s">
        <v>34986</v>
      </c>
      <c r="D11384" s="91" t="s">
        <v>34987</v>
      </c>
      <c r="E11384" s="91"/>
      <c r="F11384" s="10" t="s">
        <v>34988</v>
      </c>
      <c r="G11384" s="10"/>
    </row>
    <row r="11385">
      <c r="A11385" s="9" t="s">
        <v>1454</v>
      </c>
      <c r="B11385" s="18" t="s">
        <v>34933</v>
      </c>
      <c r="C11385" s="91" t="s">
        <v>34986</v>
      </c>
      <c r="D11385" s="91" t="s">
        <v>34989</v>
      </c>
      <c r="E11385" s="91"/>
      <c r="F11385" s="10" t="s">
        <v>34988</v>
      </c>
      <c r="G11385" s="10"/>
    </row>
    <row r="11386">
      <c r="A11386" s="9" t="s">
        <v>1454</v>
      </c>
      <c r="B11386" s="18" t="s">
        <v>34933</v>
      </c>
      <c r="C11386" s="91" t="s">
        <v>34986</v>
      </c>
      <c r="D11386" s="91" t="s">
        <v>34990</v>
      </c>
      <c r="E11386" s="91"/>
      <c r="F11386" s="10" t="s">
        <v>4255</v>
      </c>
      <c r="G11386" s="10"/>
    </row>
    <row r="11387">
      <c r="A11387" s="9" t="s">
        <v>1454</v>
      </c>
      <c r="B11387" s="18" t="s">
        <v>34933</v>
      </c>
      <c r="C11387" s="91" t="s">
        <v>34986</v>
      </c>
      <c r="D11387" s="91" t="s">
        <v>34991</v>
      </c>
      <c r="E11387" s="91"/>
      <c r="F11387" s="10" t="s">
        <v>4255</v>
      </c>
      <c r="G11387" s="10"/>
    </row>
    <row r="11388">
      <c r="A11388" s="9" t="s">
        <v>1454</v>
      </c>
      <c r="B11388" s="18" t="s">
        <v>34933</v>
      </c>
      <c r="C11388" s="91" t="s">
        <v>34986</v>
      </c>
      <c r="D11388" s="91" t="s">
        <v>34992</v>
      </c>
      <c r="E11388" s="91"/>
      <c r="F11388" s="10" t="s">
        <v>4255</v>
      </c>
      <c r="G11388" s="10"/>
    </row>
    <row r="11389">
      <c r="A11389" s="9" t="s">
        <v>1454</v>
      </c>
      <c r="B11389" s="18" t="s">
        <v>34933</v>
      </c>
      <c r="C11389" s="91" t="s">
        <v>34993</v>
      </c>
      <c r="D11389" s="91" t="s">
        <v>34994</v>
      </c>
      <c r="E11389" s="91"/>
      <c r="F11389" s="10" t="s">
        <v>34995</v>
      </c>
      <c r="G11389" s="10"/>
    </row>
    <row r="11390">
      <c r="A11390" s="9" t="s">
        <v>1454</v>
      </c>
      <c r="B11390" s="18" t="s">
        <v>34933</v>
      </c>
      <c r="C11390" s="91" t="s">
        <v>34993</v>
      </c>
      <c r="D11390" s="91" t="s">
        <v>34996</v>
      </c>
      <c r="E11390" s="91" t="s">
        <v>34997</v>
      </c>
      <c r="F11390" s="10" t="s">
        <v>34998</v>
      </c>
      <c r="G11390" s="10"/>
    </row>
    <row r="11391">
      <c r="A11391" s="9" t="s">
        <v>1454</v>
      </c>
      <c r="B11391" s="18" t="s">
        <v>34933</v>
      </c>
      <c r="C11391" s="91" t="s">
        <v>34993</v>
      </c>
      <c r="D11391" s="91" t="s">
        <v>34999</v>
      </c>
      <c r="E11391" s="91" t="s">
        <v>29213</v>
      </c>
      <c r="F11391" s="10" t="s">
        <v>34998</v>
      </c>
      <c r="G11391" s="10"/>
    </row>
    <row r="11392">
      <c r="A11392" s="9" t="s">
        <v>1454</v>
      </c>
      <c r="B11392" s="18" t="s">
        <v>34933</v>
      </c>
      <c r="C11392" s="91" t="s">
        <v>35000</v>
      </c>
      <c r="D11392" s="91" t="s">
        <v>35001</v>
      </c>
      <c r="E11392" s="91"/>
      <c r="F11392" s="10" t="s">
        <v>35002</v>
      </c>
      <c r="G11392" s="10"/>
    </row>
    <row r="11393">
      <c r="A11393" s="9" t="s">
        <v>1454</v>
      </c>
      <c r="B11393" s="18" t="s">
        <v>34933</v>
      </c>
      <c r="C11393" s="91" t="s">
        <v>35000</v>
      </c>
      <c r="D11393" s="91" t="s">
        <v>35003</v>
      </c>
      <c r="E11393" s="91"/>
      <c r="F11393" s="10" t="s">
        <v>35002</v>
      </c>
      <c r="G11393" s="10"/>
    </row>
    <row r="11394">
      <c r="A11394" s="9" t="s">
        <v>1454</v>
      </c>
      <c r="B11394" s="18" t="s">
        <v>34933</v>
      </c>
      <c r="C11394" s="91" t="s">
        <v>35000</v>
      </c>
      <c r="D11394" s="91" t="s">
        <v>35004</v>
      </c>
      <c r="E11394" s="91"/>
      <c r="F11394" s="10" t="s">
        <v>35002</v>
      </c>
      <c r="G11394" s="10"/>
    </row>
    <row r="11395">
      <c r="A11395" s="9" t="s">
        <v>1454</v>
      </c>
      <c r="B11395" s="18" t="s">
        <v>34933</v>
      </c>
      <c r="C11395" s="91" t="s">
        <v>35005</v>
      </c>
      <c r="D11395" s="91" t="s">
        <v>35006</v>
      </c>
      <c r="E11395" s="91" t="s">
        <v>34997</v>
      </c>
      <c r="F11395" s="10" t="s">
        <v>35007</v>
      </c>
      <c r="G11395" s="10"/>
    </row>
    <row r="11396">
      <c r="A11396" s="9" t="s">
        <v>1454</v>
      </c>
      <c r="B11396" s="18" t="s">
        <v>34933</v>
      </c>
      <c r="C11396" s="91" t="s">
        <v>35005</v>
      </c>
      <c r="D11396" s="91" t="s">
        <v>35008</v>
      </c>
      <c r="E11396" s="91"/>
      <c r="F11396" s="10" t="s">
        <v>35009</v>
      </c>
      <c r="G11396" s="10"/>
    </row>
    <row r="11397">
      <c r="A11397" s="9" t="s">
        <v>1454</v>
      </c>
      <c r="B11397" s="18" t="s">
        <v>34933</v>
      </c>
      <c r="C11397" s="91" t="s">
        <v>35005</v>
      </c>
      <c r="D11397" s="91" t="s">
        <v>35010</v>
      </c>
      <c r="E11397" s="91"/>
      <c r="F11397" s="10" t="s">
        <v>35007</v>
      </c>
      <c r="G11397" s="10"/>
    </row>
    <row r="11398">
      <c r="A11398" s="9" t="s">
        <v>1454</v>
      </c>
      <c r="B11398" s="18" t="s">
        <v>34933</v>
      </c>
      <c r="C11398" s="91" t="s">
        <v>35005</v>
      </c>
      <c r="D11398" s="91" t="s">
        <v>35011</v>
      </c>
      <c r="E11398" s="91"/>
      <c r="F11398" s="10" t="s">
        <v>35009</v>
      </c>
      <c r="G11398" s="10"/>
    </row>
    <row r="11399">
      <c r="A11399" s="9" t="s">
        <v>1454</v>
      </c>
      <c r="B11399" s="18" t="s">
        <v>34933</v>
      </c>
      <c r="C11399" s="91" t="s">
        <v>35012</v>
      </c>
      <c r="D11399" s="91" t="s">
        <v>35013</v>
      </c>
      <c r="E11399" s="91"/>
      <c r="F11399" s="10" t="s">
        <v>4255</v>
      </c>
      <c r="G11399" s="10"/>
    </row>
    <row r="11400">
      <c r="A11400" s="9" t="s">
        <v>1454</v>
      </c>
      <c r="B11400" s="18" t="s">
        <v>34933</v>
      </c>
      <c r="C11400" s="91" t="s">
        <v>35014</v>
      </c>
      <c r="D11400" s="91" t="s">
        <v>35015</v>
      </c>
      <c r="E11400" s="91"/>
      <c r="F11400" s="10" t="s">
        <v>4255</v>
      </c>
      <c r="G11400" s="10"/>
    </row>
    <row r="11401">
      <c r="A11401" s="9" t="s">
        <v>1454</v>
      </c>
      <c r="B11401" s="18" t="s">
        <v>34933</v>
      </c>
      <c r="C11401" s="91" t="s">
        <v>35016</v>
      </c>
      <c r="D11401" s="91" t="s">
        <v>35017</v>
      </c>
      <c r="E11401" s="91"/>
      <c r="F11401" s="10" t="s">
        <v>35018</v>
      </c>
      <c r="G11401" s="10"/>
    </row>
    <row r="11402">
      <c r="A11402" s="9" t="s">
        <v>1454</v>
      </c>
      <c r="B11402" s="18" t="s">
        <v>34933</v>
      </c>
      <c r="C11402" s="91" t="s">
        <v>35016</v>
      </c>
      <c r="D11402" s="91" t="s">
        <v>35019</v>
      </c>
      <c r="E11402" s="91" t="s">
        <v>35020</v>
      </c>
      <c r="F11402" s="10" t="s">
        <v>35021</v>
      </c>
      <c r="G11402" s="10"/>
    </row>
    <row r="11403">
      <c r="A11403" s="9" t="s">
        <v>1454</v>
      </c>
      <c r="B11403" s="18" t="s">
        <v>34933</v>
      </c>
      <c r="C11403" s="91" t="s">
        <v>35016</v>
      </c>
      <c r="D11403" s="91" t="s">
        <v>35022</v>
      </c>
      <c r="E11403" s="91"/>
      <c r="F11403" s="10" t="s">
        <v>35023</v>
      </c>
      <c r="G11403" s="10"/>
    </row>
    <row r="11404">
      <c r="A11404" s="9" t="s">
        <v>1454</v>
      </c>
      <c r="B11404" s="18" t="s">
        <v>34933</v>
      </c>
      <c r="C11404" s="91" t="s">
        <v>35024</v>
      </c>
      <c r="D11404" s="91" t="s">
        <v>35025</v>
      </c>
      <c r="E11404" s="91"/>
      <c r="F11404" s="10" t="s">
        <v>4255</v>
      </c>
      <c r="G11404" s="10"/>
    </row>
    <row r="11405">
      <c r="A11405" s="9" t="s">
        <v>1454</v>
      </c>
      <c r="B11405" s="18" t="s">
        <v>34933</v>
      </c>
      <c r="C11405" s="91" t="s">
        <v>35024</v>
      </c>
      <c r="D11405" s="91" t="s">
        <v>35026</v>
      </c>
      <c r="E11405" s="91"/>
      <c r="F11405" s="10" t="s">
        <v>4255</v>
      </c>
      <c r="G11405" s="10"/>
    </row>
    <row r="11406">
      <c r="A11406" s="9" t="s">
        <v>1454</v>
      </c>
      <c r="B11406" s="18" t="s">
        <v>34933</v>
      </c>
      <c r="C11406" s="91" t="s">
        <v>35024</v>
      </c>
      <c r="D11406" s="91" t="s">
        <v>35027</v>
      </c>
      <c r="E11406" s="91"/>
      <c r="F11406" s="10" t="s">
        <v>4255</v>
      </c>
      <c r="G11406" s="10"/>
    </row>
    <row r="11407">
      <c r="A11407" s="9" t="s">
        <v>1454</v>
      </c>
      <c r="B11407" s="18" t="s">
        <v>34933</v>
      </c>
      <c r="C11407" s="91" t="s">
        <v>35028</v>
      </c>
      <c r="D11407" s="91" t="s">
        <v>35029</v>
      </c>
      <c r="E11407" s="91"/>
      <c r="F11407" s="10" t="s">
        <v>35030</v>
      </c>
      <c r="G11407" s="10"/>
    </row>
    <row r="11408">
      <c r="A11408" s="9" t="s">
        <v>1454</v>
      </c>
      <c r="B11408" s="18" t="s">
        <v>34933</v>
      </c>
      <c r="C11408" s="91" t="s">
        <v>35031</v>
      </c>
      <c r="D11408" s="91" t="s">
        <v>35032</v>
      </c>
      <c r="E11408" s="91"/>
      <c r="F11408" s="10" t="s">
        <v>35033</v>
      </c>
      <c r="G11408" s="10"/>
    </row>
    <row r="11409">
      <c r="A11409" s="9" t="s">
        <v>1454</v>
      </c>
      <c r="B11409" s="18" t="s">
        <v>34933</v>
      </c>
      <c r="C11409" s="91" t="s">
        <v>35031</v>
      </c>
      <c r="D11409" s="91" t="s">
        <v>35034</v>
      </c>
      <c r="E11409" s="91"/>
      <c r="F11409" s="10" t="s">
        <v>35033</v>
      </c>
      <c r="G11409" s="10"/>
    </row>
    <row r="11410">
      <c r="A11410" s="9" t="s">
        <v>1454</v>
      </c>
      <c r="B11410" s="18" t="s">
        <v>34933</v>
      </c>
      <c r="C11410" s="91" t="s">
        <v>35035</v>
      </c>
      <c r="D11410" s="91" t="s">
        <v>35036</v>
      </c>
      <c r="E11410" s="91"/>
      <c r="F11410" s="10" t="s">
        <v>4255</v>
      </c>
      <c r="G11410" s="10"/>
    </row>
    <row r="11411">
      <c r="A11411" s="9" t="s">
        <v>1454</v>
      </c>
      <c r="B11411" s="18" t="s">
        <v>34933</v>
      </c>
      <c r="C11411" s="91" t="s">
        <v>34934</v>
      </c>
      <c r="D11411" s="91" t="s">
        <v>35037</v>
      </c>
      <c r="E11411" s="91"/>
      <c r="F11411" s="10" t="s">
        <v>5898</v>
      </c>
      <c r="G11411" s="10"/>
    </row>
    <row r="11412">
      <c r="A11412" s="9" t="s">
        <v>1454</v>
      </c>
      <c r="B11412" s="18" t="s">
        <v>34933</v>
      </c>
      <c r="C11412" s="91" t="s">
        <v>34934</v>
      </c>
      <c r="D11412" s="91" t="s">
        <v>35038</v>
      </c>
      <c r="E11412" s="91"/>
      <c r="F11412" s="10" t="s">
        <v>5898</v>
      </c>
      <c r="G11412" s="10"/>
    </row>
    <row r="11413">
      <c r="A11413" s="9" t="s">
        <v>1454</v>
      </c>
      <c r="B11413" s="18" t="s">
        <v>34933</v>
      </c>
      <c r="C11413" s="91" t="s">
        <v>34934</v>
      </c>
      <c r="D11413" s="91" t="s">
        <v>35039</v>
      </c>
      <c r="E11413" s="91"/>
      <c r="F11413" s="10" t="s">
        <v>5898</v>
      </c>
      <c r="G11413" s="10"/>
    </row>
    <row r="11414">
      <c r="A11414" s="9" t="s">
        <v>1454</v>
      </c>
      <c r="B11414" s="18" t="s">
        <v>34933</v>
      </c>
      <c r="C11414" s="91" t="s">
        <v>34934</v>
      </c>
      <c r="D11414" s="91" t="s">
        <v>34935</v>
      </c>
      <c r="E11414" s="91"/>
      <c r="F11414" s="10" t="s">
        <v>35040</v>
      </c>
      <c r="G11414" s="10"/>
    </row>
    <row r="11415">
      <c r="A11415" s="9" t="s">
        <v>1454</v>
      </c>
      <c r="B11415" s="18" t="s">
        <v>34933</v>
      </c>
      <c r="C11415" s="91" t="s">
        <v>34934</v>
      </c>
      <c r="D11415" s="91" t="s">
        <v>35041</v>
      </c>
      <c r="E11415" s="91"/>
      <c r="F11415" s="10" t="s">
        <v>5898</v>
      </c>
      <c r="G11415" s="10"/>
    </row>
    <row r="11416">
      <c r="A11416" s="9" t="s">
        <v>1454</v>
      </c>
      <c r="B11416" s="18" t="s">
        <v>34933</v>
      </c>
      <c r="C11416" s="91" t="s">
        <v>35042</v>
      </c>
      <c r="D11416" s="91" t="s">
        <v>35043</v>
      </c>
      <c r="E11416" s="91" t="s">
        <v>34997</v>
      </c>
      <c r="F11416" s="10" t="s">
        <v>35044</v>
      </c>
      <c r="G11416" s="10"/>
    </row>
    <row r="11417">
      <c r="A11417" s="9" t="s">
        <v>1454</v>
      </c>
      <c r="B11417" s="18" t="s">
        <v>34933</v>
      </c>
      <c r="C11417" s="91" t="s">
        <v>35045</v>
      </c>
      <c r="D11417" s="91" t="s">
        <v>35046</v>
      </c>
      <c r="E11417" s="91"/>
      <c r="F11417" s="10" t="s">
        <v>4255</v>
      </c>
      <c r="G11417" s="10"/>
    </row>
    <row r="11418">
      <c r="A11418" s="9" t="s">
        <v>1454</v>
      </c>
      <c r="B11418" s="18" t="s">
        <v>34933</v>
      </c>
      <c r="C11418" s="91" t="s">
        <v>35047</v>
      </c>
      <c r="D11418" s="91" t="s">
        <v>35048</v>
      </c>
      <c r="E11418" s="91" t="s">
        <v>27037</v>
      </c>
      <c r="F11418" s="10" t="s">
        <v>35007</v>
      </c>
      <c r="G11418" s="10"/>
    </row>
    <row r="11419">
      <c r="A11419" s="9" t="s">
        <v>1454</v>
      </c>
      <c r="B11419" s="18" t="s">
        <v>34933</v>
      </c>
      <c r="C11419" s="91" t="s">
        <v>35047</v>
      </c>
      <c r="D11419" s="91" t="s">
        <v>35049</v>
      </c>
      <c r="E11419" s="91"/>
      <c r="F11419" s="10" t="s">
        <v>35007</v>
      </c>
      <c r="G11419" s="10"/>
    </row>
    <row r="11420">
      <c r="A11420" s="9" t="s">
        <v>1454</v>
      </c>
      <c r="B11420" s="18" t="s">
        <v>34933</v>
      </c>
      <c r="C11420" s="91" t="s">
        <v>35050</v>
      </c>
      <c r="D11420" s="91" t="s">
        <v>35051</v>
      </c>
      <c r="E11420" s="91"/>
      <c r="F11420" s="10" t="s">
        <v>5898</v>
      </c>
      <c r="G11420" s="10"/>
    </row>
    <row r="11421">
      <c r="A11421" s="9" t="s">
        <v>1454</v>
      </c>
      <c r="B11421" s="18" t="s">
        <v>34933</v>
      </c>
      <c r="C11421" s="91" t="s">
        <v>35052</v>
      </c>
      <c r="D11421" s="91" t="s">
        <v>35053</v>
      </c>
      <c r="E11421" s="91"/>
      <c r="F11421" s="10" t="s">
        <v>35030</v>
      </c>
      <c r="G11421" s="10"/>
    </row>
    <row r="11422">
      <c r="A11422" s="9" t="s">
        <v>1454</v>
      </c>
      <c r="B11422" s="18" t="s">
        <v>34933</v>
      </c>
      <c r="C11422" s="91" t="s">
        <v>35052</v>
      </c>
      <c r="D11422" s="91" t="s">
        <v>35054</v>
      </c>
      <c r="E11422" s="91" t="s">
        <v>29213</v>
      </c>
      <c r="F11422" s="10" t="s">
        <v>5898</v>
      </c>
      <c r="G11422" s="10"/>
    </row>
    <row r="11423">
      <c r="A11423" s="9" t="s">
        <v>1454</v>
      </c>
      <c r="B11423" s="18" t="s">
        <v>34933</v>
      </c>
      <c r="C11423" s="91" t="s">
        <v>35052</v>
      </c>
      <c r="D11423" s="91" t="s">
        <v>35055</v>
      </c>
      <c r="E11423" s="91"/>
      <c r="F11423" s="10" t="s">
        <v>5898</v>
      </c>
      <c r="G11423" s="10"/>
    </row>
    <row r="11424">
      <c r="A11424" s="9" t="s">
        <v>1454</v>
      </c>
      <c r="B11424" s="18" t="s">
        <v>34933</v>
      </c>
      <c r="C11424" s="91" t="s">
        <v>35056</v>
      </c>
      <c r="D11424" s="91" t="s">
        <v>35057</v>
      </c>
      <c r="E11424" s="91"/>
      <c r="F11424" s="10" t="s">
        <v>35058</v>
      </c>
      <c r="G11424" s="10"/>
    </row>
    <row r="11425">
      <c r="A11425" s="9" t="s">
        <v>1454</v>
      </c>
      <c r="B11425" s="18" t="s">
        <v>34933</v>
      </c>
      <c r="C11425" s="91" t="s">
        <v>35056</v>
      </c>
      <c r="D11425" s="91" t="s">
        <v>35059</v>
      </c>
      <c r="E11425" s="91"/>
      <c r="F11425" s="10" t="s">
        <v>35058</v>
      </c>
      <c r="G11425" s="10"/>
    </row>
    <row r="11426">
      <c r="A11426" s="9" t="s">
        <v>1454</v>
      </c>
      <c r="B11426" s="18" t="s">
        <v>34933</v>
      </c>
      <c r="C11426" s="91" t="s">
        <v>35060</v>
      </c>
      <c r="D11426" s="91" t="s">
        <v>35061</v>
      </c>
      <c r="E11426" s="91"/>
      <c r="F11426" s="10" t="s">
        <v>35058</v>
      </c>
      <c r="G11426" s="10"/>
    </row>
    <row r="11427">
      <c r="A11427" s="9" t="s">
        <v>1454</v>
      </c>
      <c r="B11427" s="18" t="s">
        <v>34933</v>
      </c>
      <c r="C11427" s="91" t="s">
        <v>35062</v>
      </c>
      <c r="D11427" s="91" t="s">
        <v>35063</v>
      </c>
      <c r="E11427" s="91"/>
      <c r="F11427" s="10" t="s">
        <v>5898</v>
      </c>
      <c r="G11427" s="10"/>
    </row>
    <row r="11428">
      <c r="A11428" s="9" t="s">
        <v>6787</v>
      </c>
      <c r="B11428" s="18" t="s">
        <v>23310</v>
      </c>
      <c r="C11428" s="91" t="s">
        <v>35064</v>
      </c>
      <c r="D11428" s="91" t="s">
        <v>35065</v>
      </c>
      <c r="E11428" s="91"/>
      <c r="F11428" s="10" t="s">
        <v>34988</v>
      </c>
      <c r="G11428" s="10"/>
    </row>
    <row r="11429">
      <c r="A11429" s="9" t="s">
        <v>388</v>
      </c>
      <c r="B11429" s="18" t="s">
        <v>1010</v>
      </c>
      <c r="C11429" s="91" t="s">
        <v>35066</v>
      </c>
      <c r="D11429" s="91" t="s">
        <v>35067</v>
      </c>
      <c r="E11429" s="91"/>
      <c r="F11429" s="10" t="s">
        <v>35068</v>
      </c>
      <c r="G11429" s="10"/>
    </row>
    <row r="11430">
      <c r="A11430" s="9" t="s">
        <v>388</v>
      </c>
      <c r="B11430" s="18" t="s">
        <v>1010</v>
      </c>
      <c r="C11430" s="91" t="s">
        <v>2144</v>
      </c>
      <c r="D11430" s="91" t="s">
        <v>10088</v>
      </c>
      <c r="E11430" s="91"/>
      <c r="F11430" s="10" t="s">
        <v>35069</v>
      </c>
      <c r="G11430" s="10"/>
    </row>
    <row r="11431">
      <c r="A11431" s="9" t="s">
        <v>388</v>
      </c>
      <c r="B11431" s="18" t="s">
        <v>1010</v>
      </c>
      <c r="C11431" s="91" t="s">
        <v>35070</v>
      </c>
      <c r="D11431" s="91" t="s">
        <v>35071</v>
      </c>
      <c r="E11431" s="91"/>
      <c r="F11431" s="10" t="s">
        <v>20747</v>
      </c>
      <c r="G11431" s="10"/>
    </row>
    <row r="11432">
      <c r="A11432" s="9" t="s">
        <v>388</v>
      </c>
      <c r="B11432" s="18" t="s">
        <v>1010</v>
      </c>
      <c r="C11432" s="91" t="s">
        <v>1662</v>
      </c>
      <c r="D11432" s="91" t="s">
        <v>35072</v>
      </c>
      <c r="E11432" s="91" t="s">
        <v>4695</v>
      </c>
      <c r="F11432" s="10" t="s">
        <v>35030</v>
      </c>
      <c r="G11432" s="10"/>
    </row>
    <row r="11433">
      <c r="A11433" s="9" t="s">
        <v>388</v>
      </c>
      <c r="B11433" s="18" t="s">
        <v>1010</v>
      </c>
      <c r="C11433" s="91" t="s">
        <v>2159</v>
      </c>
      <c r="D11433" s="91" t="s">
        <v>21376</v>
      </c>
      <c r="E11433" s="91"/>
      <c r="F11433" s="10" t="s">
        <v>20747</v>
      </c>
      <c r="G11433" s="10"/>
    </row>
    <row r="11434">
      <c r="A11434" s="9" t="s">
        <v>388</v>
      </c>
      <c r="B11434" s="18" t="s">
        <v>1010</v>
      </c>
      <c r="C11434" s="91" t="s">
        <v>7208</v>
      </c>
      <c r="D11434" s="91" t="s">
        <v>10819</v>
      </c>
      <c r="E11434" s="91"/>
      <c r="F11434" s="10" t="s">
        <v>35073</v>
      </c>
      <c r="G11434" s="10"/>
    </row>
    <row r="11435">
      <c r="A11435" s="9" t="s">
        <v>388</v>
      </c>
      <c r="B11435" s="18" t="s">
        <v>1010</v>
      </c>
      <c r="C11435" s="91" t="s">
        <v>7531</v>
      </c>
      <c r="D11435" s="91" t="s">
        <v>35074</v>
      </c>
      <c r="E11435" s="91"/>
      <c r="F11435" s="10" t="s">
        <v>34995</v>
      </c>
      <c r="G11435" s="10"/>
    </row>
    <row r="11436">
      <c r="A11436" s="9" t="s">
        <v>388</v>
      </c>
      <c r="B11436" s="18" t="s">
        <v>1010</v>
      </c>
      <c r="C11436" s="91" t="s">
        <v>7531</v>
      </c>
      <c r="D11436" s="91" t="s">
        <v>7532</v>
      </c>
      <c r="E11436" s="91"/>
      <c r="F11436" s="10" t="s">
        <v>34988</v>
      </c>
      <c r="G11436" s="10"/>
    </row>
    <row r="11437">
      <c r="A11437" s="9" t="s">
        <v>388</v>
      </c>
      <c r="B11437" s="18" t="s">
        <v>1010</v>
      </c>
      <c r="C11437" s="91" t="s">
        <v>35075</v>
      </c>
      <c r="D11437" s="91" t="s">
        <v>35076</v>
      </c>
      <c r="E11437" s="91"/>
      <c r="F11437" s="10" t="s">
        <v>35077</v>
      </c>
      <c r="G11437" s="10"/>
    </row>
    <row r="11438">
      <c r="A11438" s="13" t="s">
        <v>388</v>
      </c>
      <c r="B11438" s="189" t="s">
        <v>1010</v>
      </c>
      <c r="C11438" s="9" t="s">
        <v>10630</v>
      </c>
      <c r="D11438" s="91" t="s">
        <v>35078</v>
      </c>
      <c r="E11438" s="91"/>
      <c r="F11438" s="10" t="s">
        <v>34995</v>
      </c>
      <c r="G11438" s="10"/>
    </row>
    <row r="11439">
      <c r="A11439" s="13" t="s">
        <v>388</v>
      </c>
      <c r="B11439" s="189" t="s">
        <v>1010</v>
      </c>
      <c r="C11439" s="14" t="s">
        <v>35079</v>
      </c>
      <c r="D11439" s="91" t="s">
        <v>35080</v>
      </c>
      <c r="E11439" s="91" t="s">
        <v>35081</v>
      </c>
      <c r="F11439" s="10" t="s">
        <v>35030</v>
      </c>
      <c r="G11439" s="10"/>
    </row>
    <row r="11440">
      <c r="A11440" s="9" t="s">
        <v>1035</v>
      </c>
      <c r="B11440" s="18" t="s">
        <v>4976</v>
      </c>
      <c r="C11440" s="9" t="s">
        <v>29744</v>
      </c>
      <c r="D11440" s="91" t="s">
        <v>35082</v>
      </c>
      <c r="E11440" s="91"/>
      <c r="F11440" s="10" t="s">
        <v>6627</v>
      </c>
      <c r="G11440" s="10"/>
    </row>
    <row r="11441">
      <c r="A11441" s="9" t="s">
        <v>1035</v>
      </c>
      <c r="B11441" s="18" t="s">
        <v>4976</v>
      </c>
      <c r="C11441" s="9" t="s">
        <v>29744</v>
      </c>
      <c r="D11441" s="91" t="s">
        <v>35083</v>
      </c>
      <c r="E11441" s="91"/>
      <c r="F11441" s="10" t="s">
        <v>6627</v>
      </c>
      <c r="G11441" s="10"/>
    </row>
    <row r="11442">
      <c r="A11442" s="9" t="s">
        <v>1035</v>
      </c>
      <c r="B11442" s="18" t="s">
        <v>4976</v>
      </c>
      <c r="C11442" s="9" t="s">
        <v>35084</v>
      </c>
      <c r="D11442" s="91" t="s">
        <v>35085</v>
      </c>
      <c r="E11442" s="91" t="s">
        <v>35086</v>
      </c>
      <c r="F11442" s="10" t="s">
        <v>35087</v>
      </c>
      <c r="G11442" s="10"/>
    </row>
    <row r="11443">
      <c r="A11443" s="9" t="s">
        <v>1035</v>
      </c>
      <c r="B11443" s="18" t="s">
        <v>4976</v>
      </c>
      <c r="C11443" s="9" t="s">
        <v>35084</v>
      </c>
      <c r="D11443" s="91" t="s">
        <v>35088</v>
      </c>
      <c r="E11443" s="91" t="s">
        <v>10846</v>
      </c>
      <c r="F11443" s="10" t="s">
        <v>35087</v>
      </c>
      <c r="G11443" s="10"/>
    </row>
    <row r="11444">
      <c r="A11444" s="9" t="s">
        <v>1035</v>
      </c>
      <c r="B11444" s="18" t="s">
        <v>4976</v>
      </c>
      <c r="C11444" s="9" t="s">
        <v>35089</v>
      </c>
      <c r="D11444" s="91" t="s">
        <v>35090</v>
      </c>
      <c r="E11444" s="91"/>
      <c r="F11444" s="10" t="s">
        <v>20747</v>
      </c>
      <c r="G11444" s="10"/>
    </row>
    <row r="11445">
      <c r="A11445" s="9" t="s">
        <v>5153</v>
      </c>
      <c r="B11445" s="18" t="s">
        <v>34909</v>
      </c>
      <c r="C11445" s="91" t="s">
        <v>34910</v>
      </c>
      <c r="D11445" s="91" t="s">
        <v>4094</v>
      </c>
      <c r="E11445" s="91"/>
      <c r="F11445" s="10" t="s">
        <v>35091</v>
      </c>
      <c r="G11445" s="10"/>
    </row>
    <row r="11446">
      <c r="A11446" s="9" t="s">
        <v>5153</v>
      </c>
      <c r="B11446" s="18" t="s">
        <v>34909</v>
      </c>
      <c r="C11446" s="91" t="s">
        <v>35092</v>
      </c>
      <c r="D11446" s="91" t="s">
        <v>35093</v>
      </c>
      <c r="E11446" s="91"/>
      <c r="F11446" s="10" t="s">
        <v>35094</v>
      </c>
      <c r="G11446" s="10"/>
    </row>
    <row r="11447">
      <c r="A11447" s="9" t="s">
        <v>5153</v>
      </c>
      <c r="B11447" s="18" t="s">
        <v>34909</v>
      </c>
      <c r="C11447" s="91" t="s">
        <v>35095</v>
      </c>
      <c r="D11447" s="91" t="s">
        <v>150</v>
      </c>
      <c r="E11447" s="91" t="s">
        <v>35096</v>
      </c>
      <c r="F11447" s="10" t="s">
        <v>34995</v>
      </c>
      <c r="G11447" s="10"/>
    </row>
    <row r="11448">
      <c r="A11448" s="9" t="s">
        <v>5153</v>
      </c>
      <c r="B11448" s="18" t="s">
        <v>14868</v>
      </c>
      <c r="C11448" s="91" t="s">
        <v>35097</v>
      </c>
      <c r="D11448" s="91" t="s">
        <v>35098</v>
      </c>
      <c r="E11448" s="91"/>
      <c r="F11448" s="10" t="s">
        <v>35091</v>
      </c>
      <c r="G11448" s="10"/>
    </row>
    <row r="11449">
      <c r="A11449" s="9" t="s">
        <v>5153</v>
      </c>
      <c r="B11449" s="18" t="s">
        <v>35099</v>
      </c>
      <c r="C11449" s="91" t="s">
        <v>35100</v>
      </c>
      <c r="D11449" s="91" t="s">
        <v>368</v>
      </c>
      <c r="E11449" s="91" t="s">
        <v>35101</v>
      </c>
      <c r="F11449" s="10" t="s">
        <v>20747</v>
      </c>
      <c r="G11449" s="10"/>
    </row>
    <row r="11450">
      <c r="A11450" s="9" t="s">
        <v>234</v>
      </c>
      <c r="B11450" s="18" t="s">
        <v>33064</v>
      </c>
      <c r="C11450" s="91" t="s">
        <v>33067</v>
      </c>
      <c r="D11450" s="91" t="s">
        <v>13909</v>
      </c>
      <c r="E11450" s="91"/>
      <c r="F11450" s="10" t="s">
        <v>34995</v>
      </c>
      <c r="G11450" s="10"/>
    </row>
    <row r="11451">
      <c r="A11451" s="220" t="s">
        <v>366</v>
      </c>
    </row>
    <row r="11452">
      <c r="A11452" s="9" t="s">
        <v>1035</v>
      </c>
      <c r="B11452" s="18" t="s">
        <v>35102</v>
      </c>
      <c r="C11452" s="91"/>
      <c r="D11452" s="91"/>
      <c r="E11452" s="91" t="s">
        <v>35103</v>
      </c>
      <c r="F11452" s="10" t="s">
        <v>35091</v>
      </c>
      <c r="G11452" s="10"/>
    </row>
    <row r="11453">
      <c r="A11453" s="9" t="s">
        <v>368</v>
      </c>
      <c r="B11453" s="278" t="s">
        <v>368</v>
      </c>
      <c r="C11453" s="91"/>
      <c r="D11453" s="91"/>
      <c r="E11453" s="91"/>
      <c r="F11453" s="10" t="s">
        <v>4255</v>
      </c>
      <c r="G11453" s="10"/>
    </row>
    <row r="11454">
      <c r="A11454" s="9" t="s">
        <v>368</v>
      </c>
      <c r="B11454" s="278" t="s">
        <v>368</v>
      </c>
      <c r="C11454" s="91"/>
      <c r="D11454" s="91"/>
      <c r="E11454" s="91"/>
      <c r="F11454" s="10" t="s">
        <v>35091</v>
      </c>
      <c r="G11454" s="10"/>
    </row>
    <row r="11455">
      <c r="A11455" s="9" t="s">
        <v>368</v>
      </c>
      <c r="B11455" s="278" t="s">
        <v>368</v>
      </c>
      <c r="C11455" s="91"/>
      <c r="D11455" s="91"/>
      <c r="E11455" s="91"/>
      <c r="F11455" s="10" t="s">
        <v>35007</v>
      </c>
      <c r="G11455" s="10"/>
    </row>
    <row r="11456">
      <c r="A11456" s="9" t="s">
        <v>368</v>
      </c>
      <c r="B11456" s="278" t="s">
        <v>368</v>
      </c>
      <c r="C11456" s="91"/>
      <c r="D11456" s="91"/>
      <c r="E11456" s="91"/>
      <c r="F11456" s="10" t="s">
        <v>34998</v>
      </c>
      <c r="G11456" s="10"/>
    </row>
    <row r="11457">
      <c r="A11457" s="9" t="s">
        <v>368</v>
      </c>
      <c r="B11457" s="278" t="s">
        <v>368</v>
      </c>
      <c r="C11457" s="91"/>
      <c r="D11457" s="91"/>
      <c r="E11457" s="91"/>
      <c r="F11457" s="10" t="s">
        <v>35058</v>
      </c>
      <c r="G11457" s="10"/>
    </row>
    <row r="11458">
      <c r="A11458" s="9" t="s">
        <v>368</v>
      </c>
      <c r="B11458" s="278" t="s">
        <v>368</v>
      </c>
      <c r="C11458" s="91"/>
      <c r="D11458" s="91"/>
      <c r="E11458" s="91" t="s">
        <v>35104</v>
      </c>
      <c r="F11458" s="10" t="s">
        <v>5898</v>
      </c>
      <c r="G11458" s="10"/>
    </row>
    <row r="11459">
      <c r="A11459" s="9" t="s">
        <v>368</v>
      </c>
      <c r="B11459" s="278" t="s">
        <v>368</v>
      </c>
      <c r="C11459" s="91"/>
      <c r="D11459" s="91"/>
      <c r="E11459" s="91" t="s">
        <v>14031</v>
      </c>
      <c r="F11459" s="10" t="s">
        <v>35105</v>
      </c>
      <c r="G11459" s="10"/>
    </row>
    <row r="11460">
      <c r="A11460" s="9" t="s">
        <v>368</v>
      </c>
      <c r="B11460" s="278" t="s">
        <v>368</v>
      </c>
      <c r="C11460" s="91"/>
      <c r="D11460" s="91"/>
      <c r="E11460" s="91" t="s">
        <v>35106</v>
      </c>
      <c r="F11460" s="10" t="s">
        <v>35009</v>
      </c>
      <c r="G11460" s="10"/>
    </row>
    <row r="11461">
      <c r="A11461" s="9" t="s">
        <v>368</v>
      </c>
      <c r="B11461" s="278" t="s">
        <v>368</v>
      </c>
      <c r="C11461" s="91"/>
      <c r="D11461" s="91"/>
      <c r="E11461" s="91"/>
      <c r="F11461" s="13" t="s">
        <v>35033</v>
      </c>
      <c r="G11461" s="13"/>
    </row>
    <row r="11462">
      <c r="A11462" s="9" t="s">
        <v>368</v>
      </c>
      <c r="B11462" s="278" t="s">
        <v>368</v>
      </c>
      <c r="C11462" s="91"/>
      <c r="D11462" s="91"/>
      <c r="E11462" s="91" t="s">
        <v>35107</v>
      </c>
      <c r="F11462" s="91" t="s">
        <v>35108</v>
      </c>
      <c r="G11462" s="91"/>
    </row>
    <row r="11463">
      <c r="A11463" s="1" t="s">
        <v>35109</v>
      </c>
    </row>
    <row r="11464">
      <c r="A11464" s="779" t="s">
        <v>35110</v>
      </c>
      <c r="B11464" s="94"/>
      <c r="C11464" s="94"/>
      <c r="D11464" s="94"/>
      <c r="E11464" s="94"/>
      <c r="F11464" s="94"/>
      <c r="G11464" s="94"/>
    </row>
    <row r="11465">
      <c r="A11465" s="9" t="s">
        <v>4788</v>
      </c>
      <c r="B11465" s="18" t="s">
        <v>7260</v>
      </c>
      <c r="C11465" s="639" t="s">
        <v>10193</v>
      </c>
      <c r="D11465" s="91" t="s">
        <v>35111</v>
      </c>
      <c r="E11465" s="91"/>
      <c r="F11465" s="10" t="s">
        <v>35112</v>
      </c>
      <c r="G11465" s="10"/>
    </row>
    <row r="11466">
      <c r="A11466" s="9" t="s">
        <v>4788</v>
      </c>
      <c r="B11466" s="18" t="s">
        <v>7260</v>
      </c>
      <c r="C11466" s="639" t="s">
        <v>10193</v>
      </c>
      <c r="D11466" s="91" t="s">
        <v>35113</v>
      </c>
      <c r="E11466" s="91"/>
      <c r="F11466" s="10" t="s">
        <v>35112</v>
      </c>
      <c r="G11466" s="10"/>
    </row>
    <row r="11467">
      <c r="A11467" s="9" t="s">
        <v>4788</v>
      </c>
      <c r="B11467" s="18" t="s">
        <v>7260</v>
      </c>
      <c r="C11467" s="639" t="s">
        <v>10193</v>
      </c>
      <c r="D11467" s="91" t="s">
        <v>22768</v>
      </c>
      <c r="E11467" s="91"/>
      <c r="F11467" s="10" t="s">
        <v>35114</v>
      </c>
      <c r="G11467" s="10"/>
    </row>
    <row r="11468">
      <c r="A11468" s="9" t="s">
        <v>316</v>
      </c>
      <c r="B11468" s="18" t="s">
        <v>1446</v>
      </c>
      <c r="C11468" s="639" t="s">
        <v>35115</v>
      </c>
      <c r="D11468" s="91" t="s">
        <v>35116</v>
      </c>
      <c r="E11468" s="91"/>
      <c r="F11468" s="10" t="s">
        <v>35117</v>
      </c>
      <c r="G11468" s="10"/>
    </row>
    <row r="11469">
      <c r="A11469" s="9" t="s">
        <v>316</v>
      </c>
      <c r="B11469" s="18" t="s">
        <v>1446</v>
      </c>
      <c r="C11469" s="639" t="s">
        <v>16859</v>
      </c>
      <c r="D11469" s="91" t="s">
        <v>16860</v>
      </c>
      <c r="E11469" s="91"/>
      <c r="F11469" s="10"/>
      <c r="G11469" s="10"/>
    </row>
    <row r="11470">
      <c r="A11470" s="9" t="s">
        <v>316</v>
      </c>
      <c r="B11470" s="18" t="s">
        <v>1446</v>
      </c>
      <c r="C11470" s="639" t="s">
        <v>17021</v>
      </c>
      <c r="D11470" s="91" t="s">
        <v>17022</v>
      </c>
      <c r="E11470" s="91"/>
      <c r="F11470" s="10"/>
      <c r="G11470" s="10"/>
    </row>
    <row r="11471">
      <c r="A11471" s="9" t="s">
        <v>316</v>
      </c>
      <c r="B11471" s="18" t="s">
        <v>1446</v>
      </c>
      <c r="C11471" s="639" t="s">
        <v>17480</v>
      </c>
      <c r="D11471" s="91" t="s">
        <v>17481</v>
      </c>
      <c r="E11471" s="91"/>
      <c r="F11471" s="10" t="s">
        <v>35118</v>
      </c>
      <c r="G11471" s="10"/>
    </row>
    <row r="11472">
      <c r="A11472" s="9" t="s">
        <v>316</v>
      </c>
      <c r="B11472" s="18" t="s">
        <v>1446</v>
      </c>
      <c r="C11472" s="639" t="s">
        <v>5107</v>
      </c>
      <c r="D11472" s="91" t="s">
        <v>5108</v>
      </c>
      <c r="E11472" s="91"/>
      <c r="F11472" s="10" t="s">
        <v>35119</v>
      </c>
      <c r="G11472" s="10"/>
    </row>
    <row r="11473">
      <c r="A11473" s="9" t="s">
        <v>13682</v>
      </c>
      <c r="B11473" s="18" t="s">
        <v>16922</v>
      </c>
      <c r="C11473" s="204" t="s">
        <v>17506</v>
      </c>
      <c r="D11473" s="9" t="s">
        <v>17507</v>
      </c>
      <c r="E11473" s="91"/>
      <c r="F11473" s="10" t="s">
        <v>35120</v>
      </c>
      <c r="G11473" s="10"/>
    </row>
    <row r="11474">
      <c r="A11474" s="220" t="s">
        <v>366</v>
      </c>
    </row>
    <row r="11475">
      <c r="A11475" s="9" t="s">
        <v>326</v>
      </c>
      <c r="B11475" s="18" t="s">
        <v>857</v>
      </c>
      <c r="C11475" s="639"/>
      <c r="D11475" s="91"/>
      <c r="E11475" s="91"/>
      <c r="F11475" s="10" t="s">
        <v>35112</v>
      </c>
      <c r="G11475" s="10"/>
    </row>
    <row r="11476">
      <c r="A11476" s="115" t="s">
        <v>35121</v>
      </c>
    </row>
    <row r="11477">
      <c r="A11477" s="13" t="s">
        <v>326</v>
      </c>
      <c r="B11477" s="189" t="s">
        <v>1206</v>
      </c>
      <c r="C11477" s="84" t="s">
        <v>1998</v>
      </c>
      <c r="D11477" s="84" t="s">
        <v>959</v>
      </c>
      <c r="E11477" s="84"/>
      <c r="F11477" s="84" t="s">
        <v>35122</v>
      </c>
      <c r="G11477" s="138"/>
    </row>
    <row r="11478">
      <c r="A11478" s="13" t="s">
        <v>326</v>
      </c>
      <c r="B11478" s="189" t="s">
        <v>1206</v>
      </c>
      <c r="C11478" s="84" t="s">
        <v>1998</v>
      </c>
      <c r="D11478" s="84" t="s">
        <v>35123</v>
      </c>
      <c r="E11478" s="84"/>
      <c r="F11478" s="84" t="s">
        <v>35124</v>
      </c>
      <c r="G11478" s="138"/>
    </row>
    <row r="11479">
      <c r="A11479" s="1" t="s">
        <v>35125</v>
      </c>
    </row>
    <row r="11480">
      <c r="A11480" s="9" t="s">
        <v>234</v>
      </c>
      <c r="B11480" s="38" t="s">
        <v>5607</v>
      </c>
      <c r="C11480" s="91" t="s">
        <v>11145</v>
      </c>
      <c r="D11480" s="91" t="s">
        <v>35126</v>
      </c>
      <c r="E11480" s="91"/>
      <c r="F11480" s="91" t="s">
        <v>6628</v>
      </c>
      <c r="G11480" s="10"/>
    </row>
    <row r="11481">
      <c r="A11481" s="1" t="s">
        <v>35127</v>
      </c>
    </row>
    <row r="11482">
      <c r="A11482" s="9" t="s">
        <v>316</v>
      </c>
      <c r="B11482" s="38" t="s">
        <v>1446</v>
      </c>
      <c r="C11482" s="91" t="s">
        <v>35128</v>
      </c>
      <c r="D11482" s="91" t="s">
        <v>35129</v>
      </c>
      <c r="E11482" s="91"/>
      <c r="F11482" s="91" t="s">
        <v>35130</v>
      </c>
      <c r="G11482" s="10"/>
    </row>
    <row r="11483">
      <c r="A11483" s="9" t="s">
        <v>316</v>
      </c>
      <c r="B11483" s="38" t="s">
        <v>1446</v>
      </c>
      <c r="C11483" s="91" t="s">
        <v>5023</v>
      </c>
      <c r="D11483" s="91" t="s">
        <v>5024</v>
      </c>
      <c r="E11483" s="91"/>
      <c r="F11483" s="91" t="s">
        <v>35131</v>
      </c>
      <c r="G11483" s="10"/>
    </row>
    <row r="11484">
      <c r="A11484" s="9" t="s">
        <v>316</v>
      </c>
      <c r="B11484" s="38" t="s">
        <v>1446</v>
      </c>
      <c r="C11484" s="91" t="s">
        <v>23689</v>
      </c>
      <c r="D11484" s="91" t="s">
        <v>23690</v>
      </c>
      <c r="E11484" s="91"/>
      <c r="F11484" s="91" t="s">
        <v>35132</v>
      </c>
      <c r="G11484" s="10"/>
    </row>
    <row r="11485">
      <c r="A11485" s="9" t="s">
        <v>13682</v>
      </c>
      <c r="B11485" s="38" t="s">
        <v>16922</v>
      </c>
      <c r="C11485" s="204" t="s">
        <v>17506</v>
      </c>
      <c r="D11485" s="9" t="s">
        <v>17507</v>
      </c>
      <c r="E11485" s="91"/>
      <c r="F11485" s="91" t="s">
        <v>35133</v>
      </c>
      <c r="G11485" s="10"/>
    </row>
    <row r="11486">
      <c r="A11486" s="9" t="s">
        <v>248</v>
      </c>
      <c r="B11486" s="38" t="s">
        <v>4496</v>
      </c>
      <c r="C11486" s="91" t="s">
        <v>5067</v>
      </c>
      <c r="D11486" s="91" t="s">
        <v>19374</v>
      </c>
      <c r="E11486" s="91"/>
      <c r="F11486" s="91" t="s">
        <v>35134</v>
      </c>
      <c r="G11486" s="10"/>
    </row>
    <row r="11487">
      <c r="A11487" s="9" t="s">
        <v>248</v>
      </c>
      <c r="B11487" s="38" t="s">
        <v>4496</v>
      </c>
      <c r="C11487" s="91" t="s">
        <v>5067</v>
      </c>
      <c r="D11487" s="91" t="s">
        <v>5651</v>
      </c>
      <c r="E11487" s="91"/>
      <c r="F11487" s="91" t="s">
        <v>35135</v>
      </c>
      <c r="G11487" s="10"/>
    </row>
    <row r="11488">
      <c r="A11488" s="9" t="s">
        <v>248</v>
      </c>
      <c r="B11488" s="38" t="s">
        <v>4496</v>
      </c>
      <c r="C11488" s="91" t="s">
        <v>5067</v>
      </c>
      <c r="D11488" s="91" t="s">
        <v>35136</v>
      </c>
      <c r="E11488" s="91"/>
      <c r="F11488" s="91" t="s">
        <v>35137</v>
      </c>
      <c r="G11488" s="10"/>
    </row>
    <row r="11489">
      <c r="A11489" s="9" t="s">
        <v>248</v>
      </c>
      <c r="B11489" s="38" t="s">
        <v>4496</v>
      </c>
      <c r="C11489" s="91" t="s">
        <v>5067</v>
      </c>
      <c r="D11489" s="91" t="s">
        <v>16063</v>
      </c>
      <c r="E11489" s="91"/>
      <c r="F11489" s="91"/>
      <c r="G11489" s="10"/>
    </row>
    <row r="11490">
      <c r="A11490" s="1" t="s">
        <v>35138</v>
      </c>
    </row>
    <row r="11491">
      <c r="A11491" s="9" t="s">
        <v>326</v>
      </c>
      <c r="B11491" s="38" t="s">
        <v>1215</v>
      </c>
      <c r="C11491" s="9" t="s">
        <v>1216</v>
      </c>
      <c r="D11491" s="91" t="s">
        <v>1217</v>
      </c>
      <c r="E11491" s="91"/>
      <c r="F11491" s="10" t="s">
        <v>35139</v>
      </c>
      <c r="G11491" s="10"/>
    </row>
    <row r="11492">
      <c r="A11492" s="9" t="s">
        <v>326</v>
      </c>
      <c r="B11492" s="38" t="s">
        <v>658</v>
      </c>
      <c r="C11492" s="10"/>
      <c r="D11492" s="10"/>
      <c r="E11492" s="91"/>
      <c r="F11492" s="10" t="s">
        <v>35140</v>
      </c>
      <c r="G11492" s="10"/>
    </row>
    <row r="11493">
      <c r="A11493" s="9" t="s">
        <v>248</v>
      </c>
      <c r="B11493" s="38" t="s">
        <v>9851</v>
      </c>
      <c r="C11493" s="9"/>
      <c r="D11493" s="9"/>
      <c r="E11493" s="91" t="s">
        <v>3468</v>
      </c>
      <c r="F11493" s="10" t="s">
        <v>4812</v>
      </c>
      <c r="G11493" s="10"/>
    </row>
    <row r="11494">
      <c r="A11494" s="9" t="s">
        <v>566</v>
      </c>
      <c r="B11494" s="38" t="s">
        <v>5515</v>
      </c>
      <c r="C11494" s="10" t="s">
        <v>5549</v>
      </c>
      <c r="D11494" s="10" t="s">
        <v>27257</v>
      </c>
      <c r="E11494" s="91"/>
      <c r="F11494" s="10" t="s">
        <v>35141</v>
      </c>
      <c r="G11494" s="10"/>
    </row>
    <row r="11495">
      <c r="A11495" s="1" t="s">
        <v>35142</v>
      </c>
    </row>
    <row r="11496">
      <c r="A11496" s="9" t="s">
        <v>248</v>
      </c>
      <c r="B11496" s="38" t="s">
        <v>4496</v>
      </c>
      <c r="C11496" s="91" t="s">
        <v>5067</v>
      </c>
      <c r="D11496" s="91" t="s">
        <v>16063</v>
      </c>
      <c r="E11496" s="91"/>
      <c r="F11496" s="91"/>
      <c r="G11496" s="10"/>
    </row>
    <row r="11497">
      <c r="A11497" s="220" t="s">
        <v>366</v>
      </c>
    </row>
    <row r="11498">
      <c r="A11498" s="9" t="s">
        <v>230</v>
      </c>
      <c r="B11498" s="38" t="s">
        <v>368</v>
      </c>
      <c r="C11498" s="91"/>
      <c r="D11498" s="91"/>
      <c r="E11498" s="91" t="s">
        <v>11758</v>
      </c>
      <c r="F11498" s="91"/>
      <c r="G11498" s="10"/>
    </row>
    <row r="11499">
      <c r="A11499" s="1" t="s">
        <v>35143</v>
      </c>
    </row>
    <row r="11500">
      <c r="A11500" s="9" t="s">
        <v>388</v>
      </c>
      <c r="B11500" s="38" t="s">
        <v>7464</v>
      </c>
      <c r="C11500" s="91"/>
      <c r="D11500" s="91" t="s">
        <v>35144</v>
      </c>
      <c r="E11500" s="91"/>
      <c r="F11500" s="91" t="s">
        <v>35145</v>
      </c>
      <c r="G11500" s="10"/>
    </row>
    <row r="11501">
      <c r="A11501" s="1" t="s">
        <v>35146</v>
      </c>
    </row>
    <row r="11502">
      <c r="A11502" s="9" t="s">
        <v>3600</v>
      </c>
      <c r="B11502" s="38" t="s">
        <v>3603</v>
      </c>
      <c r="C11502" s="91" t="s">
        <v>35147</v>
      </c>
      <c r="D11502" s="91" t="s">
        <v>35148</v>
      </c>
      <c r="E11502" s="91" t="s">
        <v>3606</v>
      </c>
      <c r="F11502" s="91" t="s">
        <v>35149</v>
      </c>
      <c r="G11502" s="10"/>
    </row>
    <row r="11503">
      <c r="A11503" s="1" t="s">
        <v>35150</v>
      </c>
    </row>
    <row r="11504">
      <c r="A11504" s="9" t="s">
        <v>326</v>
      </c>
      <c r="B11504" s="38" t="s">
        <v>658</v>
      </c>
      <c r="C11504" s="10"/>
      <c r="D11504" s="10"/>
      <c r="E11504" s="91"/>
      <c r="F11504" s="10" t="s">
        <v>35151</v>
      </c>
      <c r="G11504" s="10"/>
    </row>
    <row r="11505">
      <c r="A11505" s="9" t="s">
        <v>388</v>
      </c>
      <c r="B11505" s="38" t="s">
        <v>1010</v>
      </c>
      <c r="C11505" s="10" t="s">
        <v>35152</v>
      </c>
      <c r="D11505" s="10" t="s">
        <v>35153</v>
      </c>
      <c r="E11505" s="91" t="s">
        <v>35154</v>
      </c>
      <c r="F11505" s="10" t="s">
        <v>5437</v>
      </c>
      <c r="G11505" s="10"/>
    </row>
    <row r="11506">
      <c r="A11506" s="9" t="s">
        <v>388</v>
      </c>
      <c r="B11506" s="18" t="s">
        <v>1010</v>
      </c>
      <c r="C11506" s="10" t="s">
        <v>2164</v>
      </c>
      <c r="D11506" s="9" t="s">
        <v>2165</v>
      </c>
      <c r="E11506" s="91"/>
      <c r="F11506" s="159" t="s">
        <v>35155</v>
      </c>
      <c r="G11506" s="159"/>
    </row>
    <row r="11507">
      <c r="A11507" s="9" t="s">
        <v>388</v>
      </c>
      <c r="B11507" s="18" t="s">
        <v>1010</v>
      </c>
      <c r="C11507" s="10" t="s">
        <v>2167</v>
      </c>
      <c r="D11507" s="9" t="s">
        <v>1671</v>
      </c>
      <c r="E11507" s="91"/>
      <c r="F11507" s="159" t="s">
        <v>35155</v>
      </c>
      <c r="G11507" s="159"/>
    </row>
    <row r="11508">
      <c r="A11508" s="9" t="s">
        <v>388</v>
      </c>
      <c r="B11508" s="18" t="s">
        <v>1010</v>
      </c>
      <c r="C11508" s="10"/>
      <c r="D11508" s="9"/>
      <c r="E11508" s="91" t="s">
        <v>34662</v>
      </c>
      <c r="F11508" s="159" t="s">
        <v>35156</v>
      </c>
      <c r="G11508" s="159"/>
    </row>
    <row r="11509">
      <c r="A11509" s="9" t="s">
        <v>388</v>
      </c>
      <c r="B11509" s="18" t="s">
        <v>1010</v>
      </c>
      <c r="C11509" s="10" t="s">
        <v>23159</v>
      </c>
      <c r="D11509" s="9" t="s">
        <v>23160</v>
      </c>
      <c r="E11509" s="91" t="s">
        <v>35157</v>
      </c>
      <c r="F11509" s="159" t="s">
        <v>35158</v>
      </c>
      <c r="G11509" s="159"/>
    </row>
    <row r="11510">
      <c r="A11510" s="9" t="s">
        <v>388</v>
      </c>
      <c r="B11510" s="18" t="s">
        <v>1010</v>
      </c>
      <c r="C11510" s="10" t="s">
        <v>13864</v>
      </c>
      <c r="D11510" s="9" t="s">
        <v>34927</v>
      </c>
      <c r="E11510" s="91" t="s">
        <v>35159</v>
      </c>
      <c r="F11510" s="159" t="s">
        <v>35158</v>
      </c>
      <c r="G11510" s="159"/>
    </row>
    <row r="11511">
      <c r="A11511" s="9" t="s">
        <v>566</v>
      </c>
      <c r="B11511" s="38" t="s">
        <v>5515</v>
      </c>
      <c r="C11511" s="10" t="s">
        <v>5534</v>
      </c>
      <c r="D11511" s="10" t="s">
        <v>34476</v>
      </c>
      <c r="E11511" s="91"/>
      <c r="F11511" s="10" t="s">
        <v>35160</v>
      </c>
      <c r="G11511" s="10"/>
    </row>
    <row r="11512">
      <c r="A11512" s="9" t="s">
        <v>566</v>
      </c>
      <c r="B11512" s="38" t="s">
        <v>5515</v>
      </c>
      <c r="C11512" s="10" t="s">
        <v>5549</v>
      </c>
      <c r="D11512" s="10" t="s">
        <v>27257</v>
      </c>
      <c r="E11512" s="155"/>
      <c r="F11512" s="10" t="s">
        <v>35161</v>
      </c>
      <c r="G11512" s="10"/>
    </row>
    <row r="11513">
      <c r="A11513" s="1" t="s">
        <v>35162</v>
      </c>
    </row>
    <row r="11514">
      <c r="A11514" s="9" t="s">
        <v>4788</v>
      </c>
      <c r="B11514" s="18" t="s">
        <v>5289</v>
      </c>
      <c r="C11514" s="9" t="s">
        <v>2350</v>
      </c>
      <c r="D11514" s="9" t="s">
        <v>35163</v>
      </c>
      <c r="E11514" s="91"/>
      <c r="F11514" s="10" t="s">
        <v>27320</v>
      </c>
      <c r="G11514" s="10"/>
    </row>
    <row r="11515">
      <c r="A11515" s="9" t="s">
        <v>388</v>
      </c>
      <c r="B11515" s="18" t="s">
        <v>5355</v>
      </c>
      <c r="C11515" s="91" t="s">
        <v>7464</v>
      </c>
      <c r="D11515" s="91" t="s">
        <v>35164</v>
      </c>
      <c r="E11515" s="91"/>
      <c r="F11515" s="10" t="s">
        <v>35165</v>
      </c>
      <c r="G11515" s="10"/>
    </row>
    <row r="11516">
      <c r="A11516" s="9" t="s">
        <v>388</v>
      </c>
      <c r="B11516" s="18" t="s">
        <v>1010</v>
      </c>
      <c r="C11516" s="91" t="s">
        <v>14268</v>
      </c>
      <c r="D11516" s="91" t="s">
        <v>35166</v>
      </c>
      <c r="E11516" s="91"/>
      <c r="F11516" s="10" t="s">
        <v>35167</v>
      </c>
      <c r="G11516" s="10"/>
    </row>
    <row r="11517">
      <c r="A11517" s="9" t="s">
        <v>388</v>
      </c>
      <c r="B11517" s="18" t="s">
        <v>1010</v>
      </c>
      <c r="C11517" s="91" t="s">
        <v>11116</v>
      </c>
      <c r="D11517" s="91" t="s">
        <v>11117</v>
      </c>
      <c r="E11517" s="91"/>
      <c r="F11517" s="10" t="s">
        <v>7611</v>
      </c>
      <c r="G11517" s="10"/>
    </row>
    <row r="11518">
      <c r="A11518" s="9" t="s">
        <v>388</v>
      </c>
      <c r="B11518" s="18" t="s">
        <v>1010</v>
      </c>
      <c r="C11518" s="91" t="s">
        <v>2144</v>
      </c>
      <c r="D11518" s="91" t="s">
        <v>10156</v>
      </c>
      <c r="E11518" s="91"/>
      <c r="F11518" s="10" t="s">
        <v>35168</v>
      </c>
      <c r="G11518" s="10"/>
    </row>
    <row r="11519">
      <c r="A11519" s="9" t="s">
        <v>388</v>
      </c>
      <c r="B11519" s="18" t="s">
        <v>1010</v>
      </c>
      <c r="C11519" s="91" t="s">
        <v>1655</v>
      </c>
      <c r="D11519" s="91" t="s">
        <v>11200</v>
      </c>
      <c r="E11519" s="91"/>
      <c r="F11519" s="10" t="s">
        <v>35169</v>
      </c>
      <c r="G11519" s="10"/>
    </row>
    <row r="11520">
      <c r="A11520" s="9" t="s">
        <v>388</v>
      </c>
      <c r="B11520" s="18" t="s">
        <v>1010</v>
      </c>
      <c r="C11520" s="91" t="s">
        <v>11406</v>
      </c>
      <c r="D11520" s="91" t="s">
        <v>35170</v>
      </c>
      <c r="E11520" s="91"/>
      <c r="F11520" s="10" t="s">
        <v>35171</v>
      </c>
      <c r="G11520" s="10"/>
    </row>
    <row r="11521">
      <c r="A11521" s="9" t="s">
        <v>388</v>
      </c>
      <c r="B11521" s="18" t="s">
        <v>1010</v>
      </c>
      <c r="C11521" s="91" t="s">
        <v>2164</v>
      </c>
      <c r="D11521" s="91" t="s">
        <v>2844</v>
      </c>
      <c r="E11521" s="91"/>
      <c r="F11521" s="10" t="s">
        <v>35172</v>
      </c>
      <c r="G11521" s="10"/>
    </row>
    <row r="11522">
      <c r="A11522" s="9" t="s">
        <v>388</v>
      </c>
      <c r="B11522" s="18" t="s">
        <v>1010</v>
      </c>
      <c r="C11522" s="91" t="s">
        <v>10625</v>
      </c>
      <c r="D11522" s="91" t="s">
        <v>11129</v>
      </c>
      <c r="E11522" s="91"/>
      <c r="F11522" s="10" t="s">
        <v>35167</v>
      </c>
      <c r="G11522" s="10"/>
    </row>
    <row r="11523">
      <c r="A11523" s="9" t="s">
        <v>388</v>
      </c>
      <c r="B11523" s="18" t="s">
        <v>1010</v>
      </c>
      <c r="C11523" s="91" t="s">
        <v>10649</v>
      </c>
      <c r="D11523" s="91" t="s">
        <v>35173</v>
      </c>
      <c r="E11523" s="91"/>
      <c r="F11523" s="10" t="s">
        <v>35172</v>
      </c>
      <c r="G11523" s="10"/>
    </row>
    <row r="11524">
      <c r="A11524" s="9" t="s">
        <v>388</v>
      </c>
      <c r="B11524" s="18" t="s">
        <v>1010</v>
      </c>
      <c r="C11524" s="91" t="s">
        <v>35174</v>
      </c>
      <c r="D11524" s="91" t="s">
        <v>35175</v>
      </c>
      <c r="E11524" s="91"/>
      <c r="F11524" s="10" t="s">
        <v>35172</v>
      </c>
      <c r="G11524" s="10"/>
    </row>
    <row r="11525">
      <c r="A11525" s="9" t="s">
        <v>388</v>
      </c>
      <c r="B11525" s="18" t="s">
        <v>1010</v>
      </c>
      <c r="C11525" s="91" t="s">
        <v>2187</v>
      </c>
      <c r="D11525" s="91" t="s">
        <v>35176</v>
      </c>
      <c r="E11525" s="91"/>
      <c r="F11525" s="10" t="s">
        <v>35167</v>
      </c>
      <c r="G11525" s="10"/>
    </row>
    <row r="11526">
      <c r="A11526" s="9" t="s">
        <v>388</v>
      </c>
      <c r="B11526" s="18" t="s">
        <v>1010</v>
      </c>
      <c r="C11526" s="91" t="s">
        <v>35177</v>
      </c>
      <c r="D11526" s="91" t="s">
        <v>35178</v>
      </c>
      <c r="E11526" s="91"/>
      <c r="F11526" s="10" t="s">
        <v>35172</v>
      </c>
      <c r="G11526" s="10"/>
    </row>
    <row r="11527">
      <c r="A11527" s="9" t="s">
        <v>388</v>
      </c>
      <c r="B11527" s="18" t="s">
        <v>1010</v>
      </c>
      <c r="C11527" s="91" t="s">
        <v>2229</v>
      </c>
      <c r="D11527" s="91" t="s">
        <v>29607</v>
      </c>
      <c r="E11527" s="91" t="s">
        <v>4695</v>
      </c>
      <c r="F11527" s="10" t="s">
        <v>35179</v>
      </c>
      <c r="G11527" s="10"/>
    </row>
    <row r="11528">
      <c r="A11528" s="9" t="s">
        <v>5153</v>
      </c>
      <c r="B11528" s="18" t="s">
        <v>25567</v>
      </c>
      <c r="C11528" s="91" t="s">
        <v>1055</v>
      </c>
      <c r="D11528" s="91" t="s">
        <v>726</v>
      </c>
      <c r="E11528" s="91"/>
      <c r="F11528" s="10" t="s">
        <v>35180</v>
      </c>
      <c r="G11528" s="10"/>
    </row>
    <row r="11529">
      <c r="A11529" s="9" t="s">
        <v>5153</v>
      </c>
      <c r="B11529" s="18" t="s">
        <v>25567</v>
      </c>
      <c r="C11529" s="91" t="s">
        <v>2939</v>
      </c>
      <c r="D11529" s="91" t="s">
        <v>35181</v>
      </c>
      <c r="E11529" s="91"/>
      <c r="F11529" s="10" t="s">
        <v>7611</v>
      </c>
      <c r="G11529" s="10"/>
    </row>
    <row r="11530">
      <c r="A11530" s="9" t="s">
        <v>5153</v>
      </c>
      <c r="B11530" s="18" t="s">
        <v>35182</v>
      </c>
      <c r="C11530" s="91" t="s">
        <v>35183</v>
      </c>
      <c r="D11530" s="91" t="s">
        <v>35184</v>
      </c>
      <c r="E11530" s="91"/>
      <c r="F11530" s="10" t="s">
        <v>27320</v>
      </c>
      <c r="G11530" s="10"/>
    </row>
    <row r="11531">
      <c r="A11531" s="9" t="s">
        <v>5153</v>
      </c>
      <c r="B11531" s="38" t="s">
        <v>34909</v>
      </c>
      <c r="C11531" s="91" t="s">
        <v>35092</v>
      </c>
      <c r="D11531" s="91" t="s">
        <v>35093</v>
      </c>
      <c r="E11531" s="91"/>
      <c r="F11531" s="10" t="s">
        <v>27320</v>
      </c>
      <c r="G11531" s="10"/>
    </row>
    <row r="11532">
      <c r="A11532" s="9" t="s">
        <v>5153</v>
      </c>
      <c r="B11532" s="38" t="s">
        <v>34909</v>
      </c>
      <c r="C11532" s="91" t="s">
        <v>35185</v>
      </c>
      <c r="D11532" s="91" t="s">
        <v>34914</v>
      </c>
      <c r="E11532" s="91"/>
      <c r="F11532" s="10" t="s">
        <v>35186</v>
      </c>
      <c r="G11532" s="10"/>
    </row>
    <row r="11533">
      <c r="A11533" s="220" t="s">
        <v>366</v>
      </c>
    </row>
    <row r="11534">
      <c r="A11534" s="9" t="s">
        <v>388</v>
      </c>
      <c r="B11534" s="18" t="s">
        <v>1010</v>
      </c>
      <c r="C11534" s="91"/>
      <c r="D11534" s="91"/>
      <c r="E11534" s="91" t="s">
        <v>35187</v>
      </c>
      <c r="F11534" s="10" t="s">
        <v>35188</v>
      </c>
      <c r="G11534" s="91"/>
    </row>
    <row r="11535">
      <c r="A11535" s="9" t="s">
        <v>326</v>
      </c>
      <c r="B11535" s="18" t="s">
        <v>34916</v>
      </c>
      <c r="C11535" s="91"/>
      <c r="D11535" s="91"/>
      <c r="E11535" s="91" t="s">
        <v>35189</v>
      </c>
      <c r="F11535" s="10" t="s">
        <v>35180</v>
      </c>
      <c r="G11535" s="91"/>
    </row>
    <row r="11536">
      <c r="A11536" s="13" t="s">
        <v>368</v>
      </c>
      <c r="B11536" s="18" t="s">
        <v>368</v>
      </c>
      <c r="C11536" s="91"/>
      <c r="D11536" s="91"/>
      <c r="E11536" s="91"/>
      <c r="F11536" s="10" t="s">
        <v>7611</v>
      </c>
      <c r="G11536" s="91"/>
    </row>
    <row r="11537">
      <c r="A11537" s="1" t="s">
        <v>35190</v>
      </c>
    </row>
    <row r="11538">
      <c r="A11538" s="9" t="s">
        <v>230</v>
      </c>
      <c r="B11538" s="18" t="s">
        <v>2597</v>
      </c>
      <c r="C11538" s="91"/>
      <c r="D11538" s="91"/>
      <c r="E11538" s="91"/>
      <c r="F11538" s="91"/>
      <c r="G11538" s="91"/>
    </row>
    <row r="11539">
      <c r="A11539" s="9" t="s">
        <v>17672</v>
      </c>
      <c r="B11539" s="18" t="s">
        <v>20440</v>
      </c>
      <c r="C11539" s="91"/>
      <c r="D11539" s="91"/>
      <c r="E11539" s="91"/>
      <c r="F11539" s="91" t="s">
        <v>35191</v>
      </c>
      <c r="G11539" s="91"/>
    </row>
    <row r="11540">
      <c r="A11540" s="9" t="s">
        <v>248</v>
      </c>
      <c r="B11540" s="18" t="s">
        <v>5996</v>
      </c>
      <c r="C11540" s="91"/>
      <c r="D11540" s="91"/>
      <c r="E11540" s="91"/>
      <c r="F11540" s="91"/>
      <c r="G11540" s="91"/>
    </row>
    <row r="11541">
      <c r="A11541" s="9" t="s">
        <v>248</v>
      </c>
      <c r="B11541" s="18" t="s">
        <v>10840</v>
      </c>
      <c r="C11541" s="91" t="s">
        <v>10841</v>
      </c>
      <c r="D11541" s="91" t="s">
        <v>35192</v>
      </c>
      <c r="E11541" s="91"/>
      <c r="F11541" s="91" t="s">
        <v>35193</v>
      </c>
      <c r="G11541" s="91"/>
    </row>
    <row r="11542">
      <c r="A11542" s="9" t="s">
        <v>248</v>
      </c>
      <c r="B11542" s="18" t="s">
        <v>5459</v>
      </c>
      <c r="C11542" s="91"/>
      <c r="D11542" s="91"/>
      <c r="E11542" s="91"/>
      <c r="F11542" s="91"/>
      <c r="G11542" s="91"/>
    </row>
    <row r="11543">
      <c r="A11543" s="9" t="s">
        <v>21108</v>
      </c>
      <c r="B11543" s="18" t="s">
        <v>21109</v>
      </c>
      <c r="C11543" s="91" t="s">
        <v>21140</v>
      </c>
      <c r="D11543" s="91" t="s">
        <v>35194</v>
      </c>
      <c r="E11543" s="91"/>
      <c r="F11543" s="91" t="s">
        <v>35195</v>
      </c>
      <c r="G11543" s="91"/>
    </row>
    <row r="11544">
      <c r="A11544" s="9" t="s">
        <v>21108</v>
      </c>
      <c r="B11544" s="18" t="s">
        <v>21109</v>
      </c>
      <c r="C11544" s="91" t="s">
        <v>21140</v>
      </c>
      <c r="D11544" s="91" t="s">
        <v>35196</v>
      </c>
      <c r="E11544" s="91"/>
      <c r="F11544" s="91" t="s">
        <v>35197</v>
      </c>
      <c r="G11544" s="91"/>
    </row>
    <row r="11545">
      <c r="A11545" s="9" t="s">
        <v>21108</v>
      </c>
      <c r="B11545" s="18" t="s">
        <v>21109</v>
      </c>
      <c r="C11545" s="91" t="s">
        <v>35198</v>
      </c>
      <c r="D11545" s="91" t="s">
        <v>35199</v>
      </c>
      <c r="E11545" s="91"/>
      <c r="F11545" s="91" t="s">
        <v>35200</v>
      </c>
      <c r="G11545" s="91"/>
    </row>
    <row r="11546">
      <c r="A11546" s="9" t="s">
        <v>21108</v>
      </c>
      <c r="B11546" s="18" t="s">
        <v>21109</v>
      </c>
      <c r="C11546" s="91" t="s">
        <v>35198</v>
      </c>
      <c r="D11546" s="91" t="s">
        <v>35201</v>
      </c>
      <c r="E11546" s="91"/>
      <c r="F11546" s="91" t="s">
        <v>35202</v>
      </c>
      <c r="G11546" s="91"/>
    </row>
    <row r="11547">
      <c r="A11547" s="9" t="s">
        <v>21108</v>
      </c>
      <c r="B11547" s="18" t="s">
        <v>21109</v>
      </c>
      <c r="C11547" s="91" t="s">
        <v>21145</v>
      </c>
      <c r="D11547" s="91" t="s">
        <v>35203</v>
      </c>
      <c r="E11547" s="91"/>
      <c r="F11547" s="91" t="s">
        <v>35204</v>
      </c>
      <c r="G11547" s="91"/>
    </row>
    <row r="11548">
      <c r="A11548" s="1" t="s">
        <v>35205</v>
      </c>
    </row>
    <row r="11549">
      <c r="A11549" s="9" t="s">
        <v>388</v>
      </c>
      <c r="B11549" s="18" t="s">
        <v>1010</v>
      </c>
      <c r="C11549" s="91"/>
      <c r="D11549" s="91"/>
      <c r="E11549" s="91"/>
      <c r="F11549" s="91"/>
      <c r="G11549" s="91"/>
    </row>
    <row r="11550">
      <c r="A11550" s="1" t="s">
        <v>35206</v>
      </c>
    </row>
    <row r="11551">
      <c r="A11551" s="9" t="s">
        <v>316</v>
      </c>
      <c r="B11551" s="18" t="s">
        <v>4803</v>
      </c>
      <c r="C11551" s="91" t="s">
        <v>35207</v>
      </c>
      <c r="D11551" s="91" t="s">
        <v>3692</v>
      </c>
      <c r="E11551" s="91"/>
      <c r="F11551" s="91" t="s">
        <v>4620</v>
      </c>
      <c r="G11551" s="91"/>
    </row>
    <row r="11552">
      <c r="A11552" s="9" t="s">
        <v>388</v>
      </c>
      <c r="B11552" s="18" t="s">
        <v>1010</v>
      </c>
      <c r="C11552" s="91" t="s">
        <v>1011</v>
      </c>
      <c r="D11552" s="91" t="s">
        <v>35208</v>
      </c>
      <c r="E11552" s="91"/>
      <c r="F11552" s="91"/>
      <c r="G11552" s="91"/>
    </row>
    <row r="11553">
      <c r="A11553" s="9" t="s">
        <v>388</v>
      </c>
      <c r="B11553" s="18" t="s">
        <v>1010</v>
      </c>
      <c r="C11553" s="91" t="s">
        <v>1011</v>
      </c>
      <c r="D11553" s="91" t="s">
        <v>35209</v>
      </c>
      <c r="E11553" s="91" t="s">
        <v>35210</v>
      </c>
      <c r="F11553" s="91"/>
      <c r="G11553" s="91"/>
    </row>
    <row r="11554">
      <c r="A11554" s="9" t="s">
        <v>388</v>
      </c>
      <c r="B11554" s="18" t="s">
        <v>1010</v>
      </c>
      <c r="C11554" s="91" t="s">
        <v>1011</v>
      </c>
      <c r="D11554" s="91" t="s">
        <v>35211</v>
      </c>
      <c r="E11554" s="91"/>
      <c r="F11554" s="91"/>
      <c r="G11554" s="91"/>
    </row>
    <row r="11555">
      <c r="A11555" s="9" t="s">
        <v>388</v>
      </c>
      <c r="B11555" s="18" t="s">
        <v>1006</v>
      </c>
      <c r="C11555" s="91" t="s">
        <v>2098</v>
      </c>
      <c r="D11555" s="91" t="s">
        <v>2802</v>
      </c>
      <c r="E11555" s="91" t="s">
        <v>35212</v>
      </c>
      <c r="F11555" s="91"/>
      <c r="G11555" s="91"/>
    </row>
    <row r="11556">
      <c r="A11556" s="220" t="s">
        <v>366</v>
      </c>
    </row>
    <row r="11557">
      <c r="A11557" s="9" t="s">
        <v>17882</v>
      </c>
      <c r="B11557" s="18" t="s">
        <v>17883</v>
      </c>
      <c r="C11557" s="91"/>
      <c r="D11557" s="91"/>
      <c r="E11557" s="91" t="s">
        <v>35213</v>
      </c>
      <c r="F11557" s="91"/>
      <c r="G11557" s="91"/>
    </row>
    <row r="11558">
      <c r="A11558" s="9" t="s">
        <v>326</v>
      </c>
      <c r="B11558" s="18" t="s">
        <v>658</v>
      </c>
      <c r="C11558" s="91"/>
      <c r="D11558" s="91"/>
      <c r="E11558" s="91"/>
      <c r="F11558" s="91" t="s">
        <v>35214</v>
      </c>
      <c r="G11558" s="91"/>
    </row>
    <row r="11559">
      <c r="A11559" s="9" t="s">
        <v>306</v>
      </c>
      <c r="B11559" s="18" t="s">
        <v>4962</v>
      </c>
      <c r="C11559" s="91"/>
      <c r="D11559" s="91"/>
      <c r="E11559" s="91" t="s">
        <v>35213</v>
      </c>
      <c r="F11559" s="91"/>
      <c r="G11559" s="91"/>
    </row>
    <row r="11560">
      <c r="A11560" s="9" t="s">
        <v>4677</v>
      </c>
      <c r="B11560" s="18" t="s">
        <v>368</v>
      </c>
      <c r="C11560" s="91"/>
      <c r="D11560" s="91"/>
      <c r="E11560" s="91"/>
      <c r="F11560" s="91"/>
      <c r="G11560" s="91"/>
    </row>
    <row r="11561">
      <c r="A11561" s="1" t="s">
        <v>35215</v>
      </c>
    </row>
    <row r="11562">
      <c r="A11562" s="9" t="s">
        <v>326</v>
      </c>
      <c r="B11562" s="38" t="s">
        <v>658</v>
      </c>
      <c r="C11562" s="10"/>
      <c r="D11562" s="10"/>
      <c r="E11562" s="10"/>
      <c r="F11562" s="91" t="s">
        <v>35216</v>
      </c>
      <c r="G11562" s="91"/>
    </row>
    <row r="11563">
      <c r="A11563" s="9" t="s">
        <v>566</v>
      </c>
      <c r="B11563" s="38" t="s">
        <v>5515</v>
      </c>
      <c r="C11563" s="10" t="s">
        <v>5549</v>
      </c>
      <c r="D11563" s="10" t="s">
        <v>27257</v>
      </c>
      <c r="E11563" s="155"/>
      <c r="F11563" s="91" t="s">
        <v>35217</v>
      </c>
      <c r="G11563" s="91"/>
    </row>
    <row r="11564">
      <c r="A11564" s="1" t="s">
        <v>35218</v>
      </c>
    </row>
    <row r="11565">
      <c r="A11565" s="14" t="s">
        <v>16850</v>
      </c>
      <c r="B11565" s="31" t="s">
        <v>10755</v>
      </c>
      <c r="C11565" s="10"/>
      <c r="D11565" s="10"/>
      <c r="E11565" s="10" t="s">
        <v>35219</v>
      </c>
      <c r="F11565" s="10" t="s">
        <v>5898</v>
      </c>
      <c r="G11565" s="91"/>
    </row>
    <row r="11566">
      <c r="A11566" s="14" t="s">
        <v>35220</v>
      </c>
      <c r="B11566" s="31" t="s">
        <v>35221</v>
      </c>
      <c r="C11566" s="10" t="s">
        <v>35222</v>
      </c>
      <c r="D11566" s="10" t="s">
        <v>35223</v>
      </c>
      <c r="E11566" s="10"/>
      <c r="F11566" s="10" t="s">
        <v>35224</v>
      </c>
      <c r="G11566" s="91"/>
    </row>
    <row r="11567">
      <c r="A11567" s="14" t="s">
        <v>687</v>
      </c>
      <c r="B11567" s="31" t="s">
        <v>1306</v>
      </c>
      <c r="C11567" s="10" t="s">
        <v>1307</v>
      </c>
      <c r="D11567" s="10" t="s">
        <v>35225</v>
      </c>
      <c r="E11567" s="10"/>
      <c r="F11567" s="10" t="s">
        <v>35226</v>
      </c>
      <c r="G11567" s="10"/>
    </row>
    <row r="11568">
      <c r="A11568" s="220" t="s">
        <v>366</v>
      </c>
    </row>
    <row r="11569">
      <c r="A11569" s="14" t="s">
        <v>368</v>
      </c>
      <c r="B11569" s="31" t="s">
        <v>368</v>
      </c>
      <c r="C11569" s="10"/>
      <c r="D11569" s="10"/>
      <c r="E11569" s="10" t="s">
        <v>35227</v>
      </c>
      <c r="F11569" s="10" t="s">
        <v>35228</v>
      </c>
      <c r="G11569" s="91"/>
    </row>
    <row r="11570">
      <c r="A11570" s="1" t="s">
        <v>35229</v>
      </c>
    </row>
    <row r="11571">
      <c r="A11571" s="9" t="s">
        <v>388</v>
      </c>
      <c r="B11571" s="18" t="s">
        <v>1006</v>
      </c>
      <c r="C11571" s="91" t="s">
        <v>2818</v>
      </c>
      <c r="D11571" s="91" t="s">
        <v>35230</v>
      </c>
      <c r="E11571" s="91"/>
      <c r="F11571" s="91" t="s">
        <v>35231</v>
      </c>
      <c r="G11571" s="91"/>
    </row>
    <row r="11572">
      <c r="A11572" s="9" t="s">
        <v>1016</v>
      </c>
      <c r="B11572" s="18" t="s">
        <v>2924</v>
      </c>
      <c r="C11572" s="91"/>
      <c r="D11572" s="91"/>
      <c r="E11572" s="91" t="s">
        <v>4218</v>
      </c>
      <c r="F11572" s="91"/>
      <c r="G11572" s="91"/>
    </row>
    <row r="11573">
      <c r="A11573" s="220" t="s">
        <v>366</v>
      </c>
    </row>
    <row r="11574">
      <c r="A11574" s="14" t="s">
        <v>368</v>
      </c>
      <c r="B11574" s="31" t="s">
        <v>368</v>
      </c>
      <c r="C11574" s="10"/>
      <c r="D11574" s="10"/>
      <c r="E11574" s="10" t="s">
        <v>35232</v>
      </c>
      <c r="F11574" s="10" t="s">
        <v>35233</v>
      </c>
      <c r="G11574" s="91"/>
    </row>
    <row r="11575">
      <c r="A11575" s="1" t="s">
        <v>35234</v>
      </c>
    </row>
    <row r="11576">
      <c r="A11576" s="9" t="s">
        <v>388</v>
      </c>
      <c r="B11576" s="18" t="s">
        <v>1010</v>
      </c>
      <c r="C11576" s="91" t="s">
        <v>2142</v>
      </c>
      <c r="D11576" s="10" t="s">
        <v>3765</v>
      </c>
      <c r="E11576" s="91"/>
      <c r="F11576" s="91" t="s">
        <v>35235</v>
      </c>
      <c r="G11576" s="91"/>
    </row>
    <row r="11577">
      <c r="A11577" s="9" t="s">
        <v>388</v>
      </c>
      <c r="B11577" s="18" t="s">
        <v>1010</v>
      </c>
      <c r="C11577" s="91" t="s">
        <v>2144</v>
      </c>
      <c r="D11577" s="10" t="s">
        <v>10088</v>
      </c>
      <c r="E11577" s="91"/>
      <c r="F11577" s="91" t="s">
        <v>35236</v>
      </c>
      <c r="G11577" s="91"/>
    </row>
    <row r="11578">
      <c r="A11578" s="9" t="s">
        <v>388</v>
      </c>
      <c r="B11578" s="18" t="s">
        <v>1010</v>
      </c>
      <c r="C11578" s="91" t="s">
        <v>2144</v>
      </c>
      <c r="D11578" s="10" t="s">
        <v>34953</v>
      </c>
      <c r="E11578" s="91"/>
      <c r="F11578" s="91" t="s">
        <v>35237</v>
      </c>
      <c r="G11578" s="91"/>
    </row>
    <row r="11579">
      <c r="A11579" s="9" t="s">
        <v>388</v>
      </c>
      <c r="B11579" s="18" t="s">
        <v>1010</v>
      </c>
      <c r="C11579" s="91" t="s">
        <v>2144</v>
      </c>
      <c r="D11579" s="10" t="s">
        <v>368</v>
      </c>
      <c r="E11579" s="91"/>
      <c r="F11579" s="91" t="s">
        <v>35238</v>
      </c>
      <c r="G11579" s="91"/>
    </row>
    <row r="11580">
      <c r="A11580" s="9" t="s">
        <v>388</v>
      </c>
      <c r="B11580" s="18" t="s">
        <v>1010</v>
      </c>
      <c r="C11580" s="91" t="s">
        <v>2155</v>
      </c>
      <c r="D11580" s="10" t="s">
        <v>35239</v>
      </c>
      <c r="E11580" s="91"/>
      <c r="F11580" s="91" t="s">
        <v>35240</v>
      </c>
      <c r="G11580" s="91"/>
    </row>
    <row r="11581">
      <c r="A11581" s="9" t="s">
        <v>388</v>
      </c>
      <c r="B11581" s="18" t="s">
        <v>1010</v>
      </c>
      <c r="C11581" s="91" t="s">
        <v>2174</v>
      </c>
      <c r="D11581" s="10" t="s">
        <v>2176</v>
      </c>
      <c r="E11581" s="91"/>
      <c r="F11581" s="91" t="s">
        <v>35241</v>
      </c>
      <c r="G11581" s="91"/>
    </row>
    <row r="11582">
      <c r="A11582" s="9" t="s">
        <v>388</v>
      </c>
      <c r="B11582" s="18" t="s">
        <v>1010</v>
      </c>
      <c r="C11582" s="91" t="s">
        <v>19117</v>
      </c>
      <c r="D11582" s="10" t="s">
        <v>19118</v>
      </c>
      <c r="E11582" s="91"/>
      <c r="F11582" s="91" t="s">
        <v>35242</v>
      </c>
      <c r="G11582" s="91"/>
    </row>
    <row r="11583">
      <c r="A11583" s="9" t="s">
        <v>388</v>
      </c>
      <c r="B11583" s="18" t="s">
        <v>1010</v>
      </c>
      <c r="C11583" s="91" t="s">
        <v>10822</v>
      </c>
      <c r="D11583" s="10" t="s">
        <v>10823</v>
      </c>
      <c r="E11583" s="91"/>
      <c r="F11583" s="91" t="s">
        <v>35243</v>
      </c>
      <c r="G11583" s="91"/>
    </row>
    <row r="11584">
      <c r="A11584" s="1" t="s">
        <v>35244</v>
      </c>
    </row>
    <row r="11585">
      <c r="A11585" s="9" t="s">
        <v>388</v>
      </c>
      <c r="B11585" s="18" t="s">
        <v>1010</v>
      </c>
      <c r="C11585" s="91" t="s">
        <v>2144</v>
      </c>
      <c r="D11585" s="91" t="s">
        <v>10088</v>
      </c>
      <c r="E11585" s="91"/>
      <c r="F11585" s="91" t="s">
        <v>7611</v>
      </c>
      <c r="G11585" s="91"/>
    </row>
    <row r="11586">
      <c r="A11586" s="9" t="s">
        <v>388</v>
      </c>
      <c r="B11586" s="18" t="s">
        <v>1010</v>
      </c>
      <c r="C11586" s="91" t="s">
        <v>1655</v>
      </c>
      <c r="D11586" s="91" t="s">
        <v>27499</v>
      </c>
      <c r="E11586" s="91"/>
      <c r="F11586" s="91" t="s">
        <v>7611</v>
      </c>
      <c r="G11586" s="91"/>
    </row>
    <row r="11587">
      <c r="A11587" s="9" t="s">
        <v>388</v>
      </c>
      <c r="B11587" s="18" t="s">
        <v>1010</v>
      </c>
      <c r="C11587" s="91" t="s">
        <v>11406</v>
      </c>
      <c r="D11587" s="91" t="s">
        <v>4704</v>
      </c>
      <c r="E11587" s="91"/>
      <c r="F11587" s="91" t="s">
        <v>7611</v>
      </c>
      <c r="G11587" s="91"/>
    </row>
    <row r="11588">
      <c r="A11588" s="9" t="s">
        <v>388</v>
      </c>
      <c r="B11588" s="18" t="s">
        <v>1010</v>
      </c>
      <c r="C11588" s="91" t="s">
        <v>2177</v>
      </c>
      <c r="D11588" s="91" t="s">
        <v>35245</v>
      </c>
      <c r="E11588" s="91" t="s">
        <v>556</v>
      </c>
      <c r="F11588" s="91" t="s">
        <v>7611</v>
      </c>
      <c r="G11588" s="91"/>
    </row>
    <row r="11589">
      <c r="A11589" s="1" t="s">
        <v>35246</v>
      </c>
    </row>
    <row r="11590">
      <c r="A11590" s="9" t="s">
        <v>326</v>
      </c>
      <c r="B11590" s="18" t="s">
        <v>857</v>
      </c>
      <c r="C11590" s="91" t="s">
        <v>27372</v>
      </c>
      <c r="D11590" s="10" t="s">
        <v>35247</v>
      </c>
      <c r="E11590" s="91"/>
      <c r="F11590" s="91" t="s">
        <v>35248</v>
      </c>
      <c r="G11590" s="91"/>
    </row>
    <row r="11591">
      <c r="A11591" s="9" t="s">
        <v>326</v>
      </c>
      <c r="B11591" s="18" t="s">
        <v>857</v>
      </c>
      <c r="C11591" s="91" t="s">
        <v>861</v>
      </c>
      <c r="D11591" s="10" t="s">
        <v>862</v>
      </c>
      <c r="E11591" s="91"/>
      <c r="F11591" s="91" t="s">
        <v>35248</v>
      </c>
      <c r="G11591" s="91"/>
    </row>
    <row r="11592">
      <c r="A11592" s="9" t="s">
        <v>326</v>
      </c>
      <c r="B11592" s="18" t="s">
        <v>857</v>
      </c>
      <c r="C11592" s="91" t="s">
        <v>35249</v>
      </c>
      <c r="D11592" s="10" t="s">
        <v>35250</v>
      </c>
      <c r="E11592" s="91"/>
      <c r="F11592" s="91" t="s">
        <v>35248</v>
      </c>
      <c r="G11592" s="91"/>
    </row>
    <row r="11593">
      <c r="A11593" s="1" t="s">
        <v>35251</v>
      </c>
      <c r="B11593" s="1"/>
      <c r="C11593" s="1"/>
      <c r="D11593" s="1"/>
      <c r="E11593" s="1"/>
      <c r="F11593" s="1"/>
      <c r="G11593" s="1"/>
    </row>
    <row r="11594">
      <c r="A11594" s="9" t="s">
        <v>326</v>
      </c>
      <c r="B11594" s="18" t="s">
        <v>35252</v>
      </c>
      <c r="C11594" s="91" t="s">
        <v>18520</v>
      </c>
      <c r="D11594" s="10" t="s">
        <v>721</v>
      </c>
      <c r="E11594" s="91"/>
      <c r="F11594" s="91" t="s">
        <v>7611</v>
      </c>
      <c r="G11594" s="91"/>
    </row>
    <row r="11595">
      <c r="A11595" s="220" t="s">
        <v>366</v>
      </c>
    </row>
    <row r="11596">
      <c r="A11596" s="9" t="s">
        <v>326</v>
      </c>
      <c r="B11596" s="18" t="s">
        <v>368</v>
      </c>
      <c r="C11596" s="91" t="s">
        <v>368</v>
      </c>
      <c r="D11596" s="10" t="s">
        <v>368</v>
      </c>
      <c r="E11596" s="91" t="s">
        <v>35253</v>
      </c>
      <c r="F11596" s="91" t="s">
        <v>7611</v>
      </c>
      <c r="G11596" s="91"/>
    </row>
    <row r="11597">
      <c r="A11597" s="1" t="s">
        <v>35254</v>
      </c>
    </row>
    <row r="11598">
      <c r="A11598" s="9" t="s">
        <v>1402</v>
      </c>
      <c r="B11598" s="18" t="s">
        <v>1403</v>
      </c>
      <c r="C11598" s="91"/>
      <c r="D11598" s="10" t="s">
        <v>1407</v>
      </c>
      <c r="E11598" s="91"/>
      <c r="F11598" s="91" t="s">
        <v>35255</v>
      </c>
      <c r="G11598" s="91"/>
    </row>
    <row r="11599">
      <c r="A11599" s="1" t="s">
        <v>35256</v>
      </c>
    </row>
    <row r="11600">
      <c r="A11600" s="9" t="s">
        <v>388</v>
      </c>
      <c r="B11600" s="18" t="s">
        <v>1010</v>
      </c>
      <c r="C11600" s="91" t="s">
        <v>2144</v>
      </c>
      <c r="D11600" s="10" t="s">
        <v>35257</v>
      </c>
      <c r="E11600" s="91"/>
      <c r="F11600" s="91" t="s">
        <v>35258</v>
      </c>
      <c r="G11600" s="91"/>
    </row>
    <row r="11601">
      <c r="A11601" s="1" t="s">
        <v>35259</v>
      </c>
    </row>
    <row r="11602">
      <c r="A11602" s="13" t="s">
        <v>687</v>
      </c>
      <c r="B11602" s="189" t="s">
        <v>688</v>
      </c>
      <c r="C11602" s="91"/>
      <c r="D11602" s="91"/>
      <c r="E11602" s="91"/>
      <c r="F11602" s="91" t="s">
        <v>35260</v>
      </c>
      <c r="G11602" s="91"/>
    </row>
    <row r="11603">
      <c r="A11603" s="14" t="s">
        <v>388</v>
      </c>
      <c r="B11603" s="31" t="s">
        <v>1006</v>
      </c>
      <c r="C11603" s="91"/>
      <c r="D11603" s="91"/>
      <c r="E11603" s="91" t="s">
        <v>35261</v>
      </c>
      <c r="F11603" s="91" t="s">
        <v>35260</v>
      </c>
      <c r="G11603" s="91"/>
    </row>
    <row r="11604">
      <c r="A11604" s="1" t="s">
        <v>35262</v>
      </c>
    </row>
    <row r="11605">
      <c r="A11605" s="9" t="s">
        <v>326</v>
      </c>
      <c r="B11605" s="38" t="s">
        <v>1206</v>
      </c>
      <c r="C11605" s="10" t="s">
        <v>7277</v>
      </c>
      <c r="D11605" s="10" t="s">
        <v>4094</v>
      </c>
      <c r="E11605" s="10" t="s">
        <v>35263</v>
      </c>
      <c r="F11605" s="91" t="s">
        <v>35264</v>
      </c>
      <c r="G11605" s="91"/>
    </row>
    <row r="11606">
      <c r="A11606" s="9" t="s">
        <v>326</v>
      </c>
      <c r="B11606" s="38" t="s">
        <v>8049</v>
      </c>
      <c r="C11606" s="10" t="s">
        <v>19238</v>
      </c>
      <c r="D11606" s="10" t="s">
        <v>23819</v>
      </c>
      <c r="E11606" s="91" t="s">
        <v>7890</v>
      </c>
      <c r="F11606" s="91" t="s">
        <v>35265</v>
      </c>
      <c r="G11606" s="91"/>
    </row>
    <row r="11607">
      <c r="A11607" s="9" t="s">
        <v>326</v>
      </c>
      <c r="B11607" s="38" t="s">
        <v>658</v>
      </c>
      <c r="C11607" s="10"/>
      <c r="D11607" s="10"/>
      <c r="E11607" s="10"/>
      <c r="F11607" s="155" t="s">
        <v>152</v>
      </c>
      <c r="G11607" s="91"/>
    </row>
    <row r="11608">
      <c r="A11608" s="9" t="s">
        <v>326</v>
      </c>
      <c r="B11608" s="38" t="s">
        <v>658</v>
      </c>
      <c r="C11608" s="10"/>
      <c r="D11608" s="10" t="s">
        <v>4654</v>
      </c>
      <c r="E11608" s="10"/>
      <c r="F11608" s="91" t="s">
        <v>35264</v>
      </c>
      <c r="G11608" s="91"/>
    </row>
    <row r="11609">
      <c r="A11609" s="9" t="s">
        <v>248</v>
      </c>
      <c r="B11609" s="38" t="s">
        <v>368</v>
      </c>
      <c r="C11609" s="10"/>
      <c r="D11609" s="10"/>
      <c r="E11609" s="10"/>
      <c r="F11609" s="91" t="s">
        <v>35266</v>
      </c>
      <c r="G11609" s="91"/>
    </row>
    <row r="11610">
      <c r="A11610" s="9" t="s">
        <v>388</v>
      </c>
      <c r="B11610" s="38" t="s">
        <v>11194</v>
      </c>
      <c r="C11610" s="10" t="s">
        <v>35267</v>
      </c>
      <c r="D11610" s="10" t="s">
        <v>35268</v>
      </c>
      <c r="E11610" s="10" t="s">
        <v>35269</v>
      </c>
      <c r="F11610" s="91" t="s">
        <v>35270</v>
      </c>
      <c r="G11610" s="91"/>
    </row>
    <row r="11611">
      <c r="A11611" s="9" t="s">
        <v>388</v>
      </c>
      <c r="B11611" s="38" t="s">
        <v>11194</v>
      </c>
      <c r="C11611" s="10" t="s">
        <v>35271</v>
      </c>
      <c r="D11611" s="10" t="s">
        <v>20177</v>
      </c>
      <c r="E11611" s="10"/>
      <c r="F11611" s="91" t="s">
        <v>35270</v>
      </c>
      <c r="G11611" s="91"/>
    </row>
    <row r="11612" ht="15.0" customHeight="1">
      <c r="A11612" s="9" t="s">
        <v>388</v>
      </c>
      <c r="B11612" s="38" t="s">
        <v>1010</v>
      </c>
      <c r="C11612" s="10" t="s">
        <v>10096</v>
      </c>
      <c r="D11612" s="10" t="s">
        <v>35272</v>
      </c>
      <c r="E11612" s="10"/>
      <c r="F11612" s="91" t="s">
        <v>35273</v>
      </c>
      <c r="G11612" s="91"/>
    </row>
    <row r="11613" ht="15.0" customHeight="1">
      <c r="A11613" s="9" t="s">
        <v>388</v>
      </c>
      <c r="B11613" s="38" t="s">
        <v>1010</v>
      </c>
      <c r="C11613" s="10" t="s">
        <v>10096</v>
      </c>
      <c r="D11613" s="10" t="s">
        <v>35274</v>
      </c>
      <c r="E11613" s="10"/>
      <c r="F11613" s="91" t="s">
        <v>35273</v>
      </c>
      <c r="G11613" s="91"/>
    </row>
    <row r="11614">
      <c r="A11614" s="9" t="s">
        <v>388</v>
      </c>
      <c r="B11614" s="38" t="s">
        <v>1010</v>
      </c>
      <c r="C11614" s="10" t="s">
        <v>2172</v>
      </c>
      <c r="D11614" s="10" t="s">
        <v>2173</v>
      </c>
      <c r="E11614" s="10"/>
      <c r="F11614" s="91" t="s">
        <v>35275</v>
      </c>
      <c r="G11614" s="91"/>
    </row>
    <row r="11615" ht="15.0" customHeight="1">
      <c r="A11615" s="9" t="s">
        <v>388</v>
      </c>
      <c r="B11615" s="38" t="s">
        <v>1010</v>
      </c>
      <c r="C11615" s="10" t="s">
        <v>35276</v>
      </c>
      <c r="D11615" s="10" t="s">
        <v>35277</v>
      </c>
      <c r="E11615" s="10"/>
      <c r="F11615" s="91" t="s">
        <v>35273</v>
      </c>
      <c r="G11615" s="91"/>
    </row>
    <row r="11616">
      <c r="A11616" s="9" t="s">
        <v>388</v>
      </c>
      <c r="B11616" s="38" t="s">
        <v>1010</v>
      </c>
      <c r="C11616" s="10" t="s">
        <v>2227</v>
      </c>
      <c r="D11616" s="10" t="s">
        <v>1721</v>
      </c>
      <c r="E11616" s="10"/>
      <c r="F11616" s="91" t="s">
        <v>35278</v>
      </c>
      <c r="G11616" s="91"/>
    </row>
    <row r="11617">
      <c r="A11617" s="9" t="s">
        <v>388</v>
      </c>
      <c r="B11617" s="38" t="s">
        <v>1010</v>
      </c>
      <c r="C11617" s="10" t="s">
        <v>7543</v>
      </c>
      <c r="D11617" s="10" t="s">
        <v>34773</v>
      </c>
      <c r="E11617" s="10" t="s">
        <v>35279</v>
      </c>
      <c r="F11617" s="91" t="s">
        <v>35278</v>
      </c>
      <c r="G11617" s="91"/>
    </row>
    <row r="11618">
      <c r="A11618" s="9" t="s">
        <v>566</v>
      </c>
      <c r="B11618" s="38" t="s">
        <v>35280</v>
      </c>
      <c r="C11618" s="10" t="s">
        <v>5549</v>
      </c>
      <c r="D11618" s="10" t="s">
        <v>27257</v>
      </c>
      <c r="E11618" s="716"/>
      <c r="F11618" s="91" t="s">
        <v>35281</v>
      </c>
      <c r="G11618" s="91"/>
    </row>
    <row r="11619">
      <c r="A11619" s="9" t="s">
        <v>566</v>
      </c>
      <c r="B11619" s="38" t="s">
        <v>35280</v>
      </c>
      <c r="C11619" s="10" t="s">
        <v>5523</v>
      </c>
      <c r="D11619" s="10" t="s">
        <v>35282</v>
      </c>
      <c r="E11619" s="716"/>
      <c r="F11619" s="91" t="s">
        <v>35283</v>
      </c>
      <c r="G11619" s="91"/>
    </row>
    <row r="11620">
      <c r="A11620" s="1" t="s">
        <v>35284</v>
      </c>
    </row>
    <row r="11621">
      <c r="A11621" s="9" t="s">
        <v>388</v>
      </c>
      <c r="B11621" s="38" t="s">
        <v>1010</v>
      </c>
      <c r="C11621" s="716" t="s">
        <v>11832</v>
      </c>
      <c r="D11621" s="716" t="s">
        <v>368</v>
      </c>
      <c r="E11621" s="716"/>
      <c r="F11621" s="716" t="s">
        <v>35285</v>
      </c>
      <c r="G11621" s="91"/>
    </row>
    <row r="11622">
      <c r="A11622" s="1" t="s">
        <v>35286</v>
      </c>
    </row>
    <row r="11623">
      <c r="A11623" s="9" t="s">
        <v>4788</v>
      </c>
      <c r="B11623" s="18" t="s">
        <v>5289</v>
      </c>
      <c r="C11623" s="91" t="s">
        <v>35287</v>
      </c>
      <c r="D11623" s="144" t="s">
        <v>35288</v>
      </c>
      <c r="E11623" s="91" t="s">
        <v>35289</v>
      </c>
      <c r="F11623" s="91" t="s">
        <v>35290</v>
      </c>
      <c r="G11623" s="91"/>
    </row>
    <row r="11624">
      <c r="A11624" s="9" t="s">
        <v>326</v>
      </c>
      <c r="B11624" s="18" t="s">
        <v>658</v>
      </c>
      <c r="C11624" s="91" t="s">
        <v>35291</v>
      </c>
      <c r="D11624" s="91"/>
      <c r="E11624" s="91" t="s">
        <v>710</v>
      </c>
      <c r="F11624" s="91" t="s">
        <v>35292</v>
      </c>
      <c r="G11624" s="91"/>
    </row>
    <row r="11625">
      <c r="A11625" s="9" t="s">
        <v>326</v>
      </c>
      <c r="B11625" s="18" t="s">
        <v>658</v>
      </c>
      <c r="C11625" s="91" t="s">
        <v>1233</v>
      </c>
      <c r="D11625" s="9" t="s">
        <v>35293</v>
      </c>
      <c r="E11625" s="91"/>
      <c r="F11625" s="91" t="s">
        <v>35265</v>
      </c>
      <c r="G11625" s="91"/>
    </row>
    <row r="11626">
      <c r="A11626" s="9" t="s">
        <v>326</v>
      </c>
      <c r="B11626" s="18" t="s">
        <v>658</v>
      </c>
      <c r="C11626" s="9" t="s">
        <v>872</v>
      </c>
      <c r="D11626" s="9" t="s">
        <v>3191</v>
      </c>
      <c r="E11626" s="91"/>
      <c r="F11626" s="91" t="s">
        <v>35294</v>
      </c>
      <c r="G11626" s="91"/>
    </row>
    <row r="11627">
      <c r="A11627" s="9" t="s">
        <v>326</v>
      </c>
      <c r="B11627" s="18" t="s">
        <v>658</v>
      </c>
      <c r="C11627" s="9" t="s">
        <v>872</v>
      </c>
      <c r="D11627" s="9" t="s">
        <v>1251</v>
      </c>
      <c r="E11627" s="91"/>
      <c r="F11627" s="91" t="s">
        <v>34384</v>
      </c>
      <c r="G11627" s="91"/>
    </row>
    <row r="11628">
      <c r="A11628" s="9" t="s">
        <v>326</v>
      </c>
      <c r="B11628" s="18" t="s">
        <v>658</v>
      </c>
      <c r="C11628" s="9" t="s">
        <v>872</v>
      </c>
      <c r="D11628" s="159" t="s">
        <v>660</v>
      </c>
      <c r="E11628" s="91"/>
      <c r="F11628" s="91"/>
      <c r="G11628" s="91"/>
    </row>
    <row r="11629">
      <c r="A11629" s="9" t="s">
        <v>326</v>
      </c>
      <c r="B11629" s="18" t="s">
        <v>658</v>
      </c>
      <c r="C11629" s="9" t="s">
        <v>3568</v>
      </c>
      <c r="D11629" s="159" t="s">
        <v>3569</v>
      </c>
      <c r="E11629" s="91"/>
      <c r="F11629" s="91" t="s">
        <v>1229</v>
      </c>
      <c r="G11629" s="91"/>
    </row>
    <row r="11630">
      <c r="A11630" s="9" t="s">
        <v>326</v>
      </c>
      <c r="B11630" s="18" t="s">
        <v>658</v>
      </c>
      <c r="C11630" s="9" t="s">
        <v>1533</v>
      </c>
      <c r="D11630" s="9" t="s">
        <v>35295</v>
      </c>
      <c r="E11630" s="91" t="s">
        <v>6227</v>
      </c>
      <c r="F11630" s="91" t="s">
        <v>35296</v>
      </c>
      <c r="G11630" s="91"/>
    </row>
    <row r="11631">
      <c r="A11631" s="9" t="s">
        <v>326</v>
      </c>
      <c r="B11631" s="18" t="s">
        <v>658</v>
      </c>
      <c r="C11631" s="91"/>
      <c r="D11631" s="91" t="s">
        <v>35297</v>
      </c>
      <c r="E11631" s="91"/>
      <c r="F11631" s="91" t="s">
        <v>35298</v>
      </c>
      <c r="G11631" s="91"/>
    </row>
    <row r="11632">
      <c r="A11632" s="9" t="s">
        <v>3600</v>
      </c>
      <c r="B11632" s="18" t="s">
        <v>35299</v>
      </c>
      <c r="C11632" s="91" t="s">
        <v>35300</v>
      </c>
      <c r="D11632" s="91" t="s">
        <v>33954</v>
      </c>
      <c r="E11632" s="91"/>
      <c r="F11632" s="91" t="s">
        <v>35301</v>
      </c>
      <c r="G11632" s="91"/>
    </row>
    <row r="11633">
      <c r="A11633" s="9" t="s">
        <v>687</v>
      </c>
      <c r="B11633" s="18" t="s">
        <v>693</v>
      </c>
      <c r="C11633" s="91" t="s">
        <v>715</v>
      </c>
      <c r="D11633" s="91" t="s">
        <v>718</v>
      </c>
      <c r="E11633" s="91" t="s">
        <v>6227</v>
      </c>
      <c r="F11633" s="91" t="s">
        <v>35296</v>
      </c>
      <c r="G11633" s="91"/>
    </row>
    <row r="11634">
      <c r="A11634" s="9" t="s">
        <v>687</v>
      </c>
      <c r="B11634" s="18" t="s">
        <v>693</v>
      </c>
      <c r="C11634" s="91" t="s">
        <v>715</v>
      </c>
      <c r="D11634" s="91" t="s">
        <v>14031</v>
      </c>
      <c r="E11634" s="91" t="s">
        <v>6227</v>
      </c>
      <c r="F11634" s="91" t="s">
        <v>35302</v>
      </c>
      <c r="G11634" s="91"/>
    </row>
    <row r="11635">
      <c r="A11635" s="9" t="s">
        <v>687</v>
      </c>
      <c r="B11635" s="18" t="s">
        <v>693</v>
      </c>
      <c r="C11635" s="91" t="s">
        <v>35303</v>
      </c>
      <c r="D11635" s="91" t="s">
        <v>35304</v>
      </c>
      <c r="E11635" s="91"/>
      <c r="F11635" s="91" t="s">
        <v>17598</v>
      </c>
      <c r="G11635" s="91"/>
    </row>
    <row r="11636">
      <c r="A11636" s="9" t="s">
        <v>35305</v>
      </c>
      <c r="B11636" s="18" t="s">
        <v>35306</v>
      </c>
      <c r="C11636" s="91" t="s">
        <v>32781</v>
      </c>
      <c r="D11636" s="91" t="s">
        <v>35307</v>
      </c>
      <c r="E11636" s="91"/>
      <c r="F11636" s="91" t="s">
        <v>35308</v>
      </c>
      <c r="G11636" s="91"/>
    </row>
    <row r="11637">
      <c r="A11637" s="9" t="s">
        <v>13268</v>
      </c>
      <c r="B11637" s="18" t="s">
        <v>13269</v>
      </c>
      <c r="C11637" s="91" t="s">
        <v>33854</v>
      </c>
      <c r="D11637" s="91" t="s">
        <v>35309</v>
      </c>
      <c r="E11637" s="91"/>
      <c r="F11637" s="91" t="s">
        <v>35310</v>
      </c>
      <c r="G11637" s="91"/>
    </row>
    <row r="11638">
      <c r="A11638" s="9" t="s">
        <v>13268</v>
      </c>
      <c r="B11638" s="18" t="s">
        <v>13269</v>
      </c>
      <c r="C11638" s="91" t="s">
        <v>35311</v>
      </c>
      <c r="D11638" s="91" t="s">
        <v>35312</v>
      </c>
      <c r="E11638" s="91"/>
      <c r="F11638" s="91" t="s">
        <v>35294</v>
      </c>
      <c r="G11638" s="91"/>
    </row>
    <row r="11639">
      <c r="A11639" s="9" t="s">
        <v>13268</v>
      </c>
      <c r="B11639" s="18" t="s">
        <v>13269</v>
      </c>
      <c r="C11639" s="91" t="s">
        <v>24036</v>
      </c>
      <c r="D11639" s="91" t="s">
        <v>24037</v>
      </c>
      <c r="E11639" s="91" t="s">
        <v>35313</v>
      </c>
      <c r="F11639" s="91" t="s">
        <v>35314</v>
      </c>
      <c r="G11639" s="91"/>
    </row>
    <row r="11640">
      <c r="A11640" s="13" t="s">
        <v>13268</v>
      </c>
      <c r="B11640" s="189" t="s">
        <v>13269</v>
      </c>
      <c r="C11640" s="91" t="s">
        <v>35315</v>
      </c>
      <c r="D11640" s="91" t="s">
        <v>35316</v>
      </c>
      <c r="E11640" s="91"/>
      <c r="F11640" s="91" t="s">
        <v>35317</v>
      </c>
      <c r="G11640" s="91"/>
    </row>
    <row r="11641">
      <c r="A11641" s="13" t="s">
        <v>13268</v>
      </c>
      <c r="B11641" s="189" t="s">
        <v>13269</v>
      </c>
      <c r="C11641" s="91" t="s">
        <v>35318</v>
      </c>
      <c r="D11641" s="91" t="s">
        <v>35319</v>
      </c>
      <c r="E11641" s="91"/>
      <c r="F11641" s="91" t="s">
        <v>35320</v>
      </c>
      <c r="G11641" s="91"/>
    </row>
    <row r="11642">
      <c r="A11642" s="9" t="s">
        <v>13268</v>
      </c>
      <c r="B11642" s="18" t="s">
        <v>13269</v>
      </c>
      <c r="C11642" s="91" t="s">
        <v>35321</v>
      </c>
      <c r="D11642" s="91" t="s">
        <v>35322</v>
      </c>
      <c r="E11642" s="91"/>
      <c r="F11642" s="91" t="s">
        <v>35323</v>
      </c>
      <c r="G11642" s="91"/>
    </row>
    <row r="11643">
      <c r="A11643" s="9" t="s">
        <v>388</v>
      </c>
      <c r="B11643" s="18" t="s">
        <v>3110</v>
      </c>
      <c r="C11643" s="91" t="s">
        <v>2091</v>
      </c>
      <c r="D11643" s="91" t="s">
        <v>31419</v>
      </c>
      <c r="E11643" s="91"/>
      <c r="F11643" s="91" t="s">
        <v>35324</v>
      </c>
      <c r="G11643" s="91"/>
    </row>
    <row r="11644">
      <c r="A11644" s="9" t="s">
        <v>35325</v>
      </c>
      <c r="B11644" s="18" t="s">
        <v>35326</v>
      </c>
      <c r="C11644" s="91"/>
      <c r="D11644" s="91" t="s">
        <v>35327</v>
      </c>
      <c r="E11644" s="91"/>
      <c r="F11644" s="91" t="s">
        <v>17117</v>
      </c>
      <c r="G11644" s="91"/>
    </row>
    <row r="11645">
      <c r="A11645" s="9" t="s">
        <v>35325</v>
      </c>
      <c r="B11645" s="18" t="s">
        <v>35326</v>
      </c>
      <c r="C11645" s="91"/>
      <c r="D11645" s="91" t="s">
        <v>35328</v>
      </c>
      <c r="E11645" s="91"/>
      <c r="F11645" s="91" t="s">
        <v>17117</v>
      </c>
      <c r="G11645" s="91"/>
    </row>
    <row r="11646">
      <c r="A11646" s="9" t="s">
        <v>234</v>
      </c>
      <c r="B11646" s="18" t="s">
        <v>1115</v>
      </c>
      <c r="C11646" s="91" t="s">
        <v>3041</v>
      </c>
      <c r="D11646" s="91" t="s">
        <v>29661</v>
      </c>
      <c r="E11646" s="91"/>
      <c r="F11646" s="91" t="s">
        <v>35329</v>
      </c>
      <c r="G11646" s="91"/>
    </row>
    <row r="11647">
      <c r="A11647" s="220" t="s">
        <v>366</v>
      </c>
    </row>
    <row r="11648">
      <c r="A11648" s="9" t="s">
        <v>4788</v>
      </c>
      <c r="B11648" s="18" t="s">
        <v>5289</v>
      </c>
      <c r="C11648" s="91"/>
      <c r="D11648" s="91"/>
      <c r="E11648" s="91"/>
      <c r="F11648" s="91" t="s">
        <v>35330</v>
      </c>
      <c r="G11648" s="91"/>
    </row>
    <row r="11649">
      <c r="A11649" s="9" t="s">
        <v>4788</v>
      </c>
      <c r="B11649" s="18" t="s">
        <v>5289</v>
      </c>
      <c r="C11649" s="91"/>
      <c r="D11649" s="91"/>
      <c r="E11649" s="91"/>
      <c r="F11649" s="91" t="s">
        <v>35265</v>
      </c>
      <c r="G11649" s="91"/>
    </row>
    <row r="11650">
      <c r="A11650" s="9" t="s">
        <v>10783</v>
      </c>
      <c r="B11650" s="18" t="s">
        <v>368</v>
      </c>
      <c r="C11650" s="91"/>
      <c r="D11650" s="91"/>
      <c r="E11650" s="91"/>
      <c r="F11650" s="91"/>
      <c r="G11650" s="91"/>
    </row>
    <row r="11651">
      <c r="A11651" s="9" t="s">
        <v>368</v>
      </c>
      <c r="B11651" s="18" t="s">
        <v>368</v>
      </c>
      <c r="C11651" s="91"/>
      <c r="D11651" s="91"/>
      <c r="E11651" s="91" t="s">
        <v>35331</v>
      </c>
      <c r="F11651" s="155" t="s">
        <v>152</v>
      </c>
      <c r="G11651" s="91"/>
    </row>
    <row r="11652">
      <c r="A11652" s="1" t="s">
        <v>35332</v>
      </c>
    </row>
    <row r="11653">
      <c r="A11653" s="9" t="s">
        <v>2398</v>
      </c>
      <c r="B11653" s="18" t="s">
        <v>2399</v>
      </c>
      <c r="C11653" s="91"/>
      <c r="D11653" s="91"/>
      <c r="E11653" s="91" t="s">
        <v>35333</v>
      </c>
      <c r="F11653" s="91"/>
      <c r="G11653" s="91"/>
    </row>
    <row r="11654">
      <c r="A11654" s="9" t="s">
        <v>23155</v>
      </c>
      <c r="B11654" s="18" t="s">
        <v>23168</v>
      </c>
      <c r="C11654" s="91"/>
      <c r="D11654" s="91"/>
      <c r="E11654" s="91"/>
      <c r="F11654" s="91"/>
      <c r="G11654" s="91"/>
    </row>
    <row r="11655">
      <c r="A11655" s="1" t="s">
        <v>35334</v>
      </c>
    </row>
    <row r="11656">
      <c r="A11656" s="9" t="s">
        <v>326</v>
      </c>
      <c r="B11656" s="18" t="s">
        <v>1206</v>
      </c>
      <c r="C11656" s="91"/>
      <c r="D11656" s="91"/>
      <c r="E11656" s="91" t="s">
        <v>8173</v>
      </c>
      <c r="F11656" s="91" t="s">
        <v>7611</v>
      </c>
      <c r="G11656" s="91"/>
    </row>
    <row r="11657">
      <c r="A11657" s="9" t="s">
        <v>326</v>
      </c>
      <c r="B11657" s="18" t="s">
        <v>1206</v>
      </c>
      <c r="C11657" s="91"/>
      <c r="D11657" s="91"/>
      <c r="E11657" s="91" t="s">
        <v>35335</v>
      </c>
      <c r="F11657" s="91" t="s">
        <v>7611</v>
      </c>
      <c r="G11657" s="91"/>
    </row>
    <row r="11658">
      <c r="A11658" s="9" t="s">
        <v>326</v>
      </c>
      <c r="B11658" s="18" t="s">
        <v>658</v>
      </c>
      <c r="C11658" s="91"/>
      <c r="D11658" s="91"/>
      <c r="E11658" s="91" t="s">
        <v>35336</v>
      </c>
      <c r="F11658" s="91" t="s">
        <v>21398</v>
      </c>
      <c r="G11658" s="91"/>
    </row>
    <row r="11659">
      <c r="A11659" s="1" t="s">
        <v>35337</v>
      </c>
    </row>
    <row r="11660">
      <c r="A11660" s="9" t="s">
        <v>326</v>
      </c>
      <c r="B11660" s="18" t="s">
        <v>658</v>
      </c>
      <c r="C11660" s="91"/>
      <c r="D11660" s="91"/>
      <c r="E11660" s="91"/>
      <c r="F11660" s="91"/>
      <c r="G11660" s="91"/>
    </row>
    <row r="11661">
      <c r="A11661" s="9" t="s">
        <v>687</v>
      </c>
      <c r="B11661" s="18" t="s">
        <v>688</v>
      </c>
      <c r="C11661" s="91"/>
      <c r="D11661" s="91"/>
      <c r="E11661" s="91"/>
      <c r="F11661" s="91"/>
      <c r="G11661" s="91"/>
    </row>
    <row r="11662">
      <c r="A11662" s="9" t="s">
        <v>687</v>
      </c>
      <c r="B11662" s="18" t="s">
        <v>693</v>
      </c>
      <c r="C11662" s="91"/>
      <c r="D11662" s="91"/>
      <c r="E11662" s="91"/>
      <c r="F11662" s="91"/>
      <c r="G11662" s="91"/>
    </row>
    <row r="11663">
      <c r="A11663" s="9" t="s">
        <v>388</v>
      </c>
      <c r="B11663" s="18" t="s">
        <v>1006</v>
      </c>
      <c r="C11663" s="91"/>
      <c r="D11663" s="91" t="s">
        <v>2127</v>
      </c>
      <c r="E11663" s="91"/>
      <c r="F11663" s="91" t="s">
        <v>35338</v>
      </c>
      <c r="G11663" s="91"/>
    </row>
    <row r="11664">
      <c r="A11664" s="9" t="s">
        <v>388</v>
      </c>
      <c r="B11664" s="18" t="s">
        <v>1006</v>
      </c>
      <c r="C11664" s="91"/>
      <c r="D11664" s="91" t="s">
        <v>35339</v>
      </c>
      <c r="E11664" s="91"/>
      <c r="F11664" s="91" t="s">
        <v>35340</v>
      </c>
      <c r="G11664" s="91"/>
    </row>
    <row r="11665">
      <c r="A11665" s="9" t="s">
        <v>388</v>
      </c>
      <c r="B11665" s="18" t="s">
        <v>1006</v>
      </c>
      <c r="C11665" s="91"/>
      <c r="D11665" s="91"/>
      <c r="E11665" s="91"/>
      <c r="F11665" s="91" t="s">
        <v>22593</v>
      </c>
      <c r="G11665" s="91"/>
    </row>
    <row r="11666">
      <c r="A11666" s="1" t="s">
        <v>35341</v>
      </c>
    </row>
    <row r="11667">
      <c r="A11667" s="9" t="s">
        <v>316</v>
      </c>
      <c r="B11667" s="18" t="s">
        <v>20813</v>
      </c>
      <c r="C11667" s="91" t="s">
        <v>20824</v>
      </c>
      <c r="D11667" s="91" t="s">
        <v>20825</v>
      </c>
      <c r="E11667" s="91" t="s">
        <v>35342</v>
      </c>
      <c r="F11667" s="91" t="s">
        <v>35343</v>
      </c>
      <c r="G11667" s="91"/>
    </row>
    <row r="11668">
      <c r="A11668" s="9" t="s">
        <v>24297</v>
      </c>
      <c r="B11668" s="18" t="s">
        <v>29145</v>
      </c>
      <c r="C11668" s="91" t="s">
        <v>23202</v>
      </c>
      <c r="D11668" s="91" t="s">
        <v>35344</v>
      </c>
      <c r="E11668" s="91"/>
      <c r="F11668" s="91" t="s">
        <v>35345</v>
      </c>
      <c r="G11668" s="91"/>
    </row>
    <row r="11669">
      <c r="A11669" s="9" t="s">
        <v>388</v>
      </c>
      <c r="B11669" s="18" t="s">
        <v>5405</v>
      </c>
      <c r="C11669" s="91" t="s">
        <v>35346</v>
      </c>
      <c r="D11669" s="91" t="s">
        <v>35347</v>
      </c>
      <c r="E11669" s="91"/>
      <c r="F11669" s="91" t="s">
        <v>35348</v>
      </c>
      <c r="G11669" s="91"/>
    </row>
    <row r="11670">
      <c r="A11670" s="9" t="s">
        <v>234</v>
      </c>
      <c r="B11670" s="18" t="s">
        <v>20233</v>
      </c>
      <c r="C11670" s="91" t="s">
        <v>35349</v>
      </c>
      <c r="D11670" s="91" t="s">
        <v>35350</v>
      </c>
      <c r="E11670" s="91"/>
      <c r="F11670" s="91" t="s">
        <v>35343</v>
      </c>
      <c r="G11670" s="91"/>
    </row>
    <row r="11671">
      <c r="A11671" s="9" t="s">
        <v>234</v>
      </c>
      <c r="B11671" s="18" t="s">
        <v>20233</v>
      </c>
      <c r="C11671" s="91" t="s">
        <v>35351</v>
      </c>
      <c r="D11671" s="91" t="s">
        <v>35352</v>
      </c>
      <c r="E11671" s="91"/>
      <c r="F11671" s="91" t="s">
        <v>35343</v>
      </c>
      <c r="G11671" s="91"/>
    </row>
    <row r="11672">
      <c r="A11672" s="9" t="s">
        <v>234</v>
      </c>
      <c r="B11672" s="18" t="s">
        <v>20233</v>
      </c>
      <c r="C11672" s="91" t="s">
        <v>35353</v>
      </c>
      <c r="D11672" s="91" t="s">
        <v>35354</v>
      </c>
      <c r="E11672" s="91"/>
      <c r="F11672" s="91" t="s">
        <v>35343</v>
      </c>
      <c r="G11672" s="91"/>
    </row>
    <row r="11673">
      <c r="A11673" s="220" t="s">
        <v>366</v>
      </c>
    </row>
    <row r="11674">
      <c r="A11674" s="9" t="s">
        <v>33893</v>
      </c>
      <c r="B11674" s="18" t="s">
        <v>368</v>
      </c>
      <c r="C11674" s="91"/>
      <c r="D11674" s="91"/>
      <c r="E11674" s="91" t="s">
        <v>35355</v>
      </c>
      <c r="F11674" s="91" t="s">
        <v>35356</v>
      </c>
      <c r="G11674" s="91"/>
    </row>
    <row r="11675">
      <c r="A11675" s="1" t="s">
        <v>35357</v>
      </c>
    </row>
    <row r="11676">
      <c r="A11676" s="9" t="s">
        <v>326</v>
      </c>
      <c r="B11676" s="38" t="s">
        <v>21668</v>
      </c>
      <c r="C11676" s="10" t="s">
        <v>34659</v>
      </c>
      <c r="D11676" s="10" t="s">
        <v>34660</v>
      </c>
      <c r="E11676" s="91" t="s">
        <v>4562</v>
      </c>
      <c r="F11676" s="10" t="s">
        <v>35358</v>
      </c>
      <c r="G11676" s="10"/>
    </row>
    <row r="11677">
      <c r="A11677" s="1" t="s">
        <v>35359</v>
      </c>
    </row>
    <row r="11678">
      <c r="A11678" s="780" t="s">
        <v>687</v>
      </c>
      <c r="B11678" s="38" t="s">
        <v>693</v>
      </c>
      <c r="C11678" s="10" t="s">
        <v>958</v>
      </c>
      <c r="D11678" s="657" t="s">
        <v>959</v>
      </c>
      <c r="E11678" s="91"/>
      <c r="F11678" s="657" t="s">
        <v>35360</v>
      </c>
      <c r="G11678" s="657"/>
    </row>
    <row r="11679">
      <c r="A11679" s="780" t="s">
        <v>687</v>
      </c>
      <c r="B11679" s="38" t="s">
        <v>693</v>
      </c>
      <c r="C11679" s="10"/>
      <c r="D11679" s="657" t="s">
        <v>2054</v>
      </c>
      <c r="E11679" s="91"/>
      <c r="F11679" s="657" t="s">
        <v>35361</v>
      </c>
      <c r="G11679" s="657"/>
    </row>
    <row r="11680">
      <c r="A11680" s="780" t="s">
        <v>687</v>
      </c>
      <c r="B11680" s="38" t="s">
        <v>693</v>
      </c>
      <c r="C11680" s="657"/>
      <c r="D11680" s="657"/>
      <c r="E11680" s="91" t="s">
        <v>35362</v>
      </c>
      <c r="F11680" s="657"/>
      <c r="G11680" s="657"/>
    </row>
    <row r="11681">
      <c r="A11681" s="780" t="s">
        <v>1402</v>
      </c>
      <c r="B11681" s="781" t="s">
        <v>1403</v>
      </c>
      <c r="C11681" s="657" t="s">
        <v>1404</v>
      </c>
      <c r="D11681" s="657" t="s">
        <v>1407</v>
      </c>
      <c r="E11681" s="91"/>
      <c r="F11681" s="657" t="s">
        <v>35363</v>
      </c>
      <c r="G11681" s="657"/>
    </row>
    <row r="11682">
      <c r="A11682" s="1" t="s">
        <v>35364</v>
      </c>
    </row>
    <row r="11683">
      <c r="A11683" s="9" t="s">
        <v>2562</v>
      </c>
      <c r="B11683" s="18" t="s">
        <v>2592</v>
      </c>
      <c r="C11683" s="91" t="s">
        <v>35365</v>
      </c>
      <c r="D11683" s="91" t="s">
        <v>35366</v>
      </c>
      <c r="E11683" s="91"/>
      <c r="F11683" s="91" t="s">
        <v>35367</v>
      </c>
      <c r="G11683" s="91"/>
    </row>
    <row r="11684">
      <c r="A11684" s="9" t="s">
        <v>234</v>
      </c>
      <c r="B11684" s="18" t="s">
        <v>11859</v>
      </c>
      <c r="C11684" s="91" t="s">
        <v>35368</v>
      </c>
      <c r="D11684" s="91" t="s">
        <v>35369</v>
      </c>
      <c r="E11684" s="91"/>
      <c r="F11684" s="91" t="s">
        <v>35370</v>
      </c>
      <c r="G11684" s="91"/>
    </row>
    <row r="11685">
      <c r="A11685" s="1" t="s">
        <v>35371</v>
      </c>
    </row>
    <row r="11686">
      <c r="A11686" s="19" t="s">
        <v>687</v>
      </c>
      <c r="B11686" s="38" t="s">
        <v>1638</v>
      </c>
      <c r="C11686" s="10" t="s">
        <v>2724</v>
      </c>
      <c r="D11686" s="782" t="s">
        <v>31307</v>
      </c>
      <c r="E11686" s="10" t="s">
        <v>35372</v>
      </c>
      <c r="F11686" s="782" t="s">
        <v>35373</v>
      </c>
      <c r="G11686" s="10"/>
    </row>
    <row r="11687">
      <c r="A11687" s="19" t="s">
        <v>566</v>
      </c>
      <c r="B11687" s="38" t="s">
        <v>11324</v>
      </c>
      <c r="C11687" s="10"/>
      <c r="D11687" s="782" t="s">
        <v>35374</v>
      </c>
      <c r="E11687" s="10" t="s">
        <v>35375</v>
      </c>
      <c r="F11687" s="782" t="s">
        <v>35373</v>
      </c>
      <c r="G11687" s="10"/>
    </row>
    <row r="11688">
      <c r="A11688" s="1" t="s">
        <v>35376</v>
      </c>
    </row>
    <row r="11689">
      <c r="A11689" s="9" t="s">
        <v>4788</v>
      </c>
      <c r="B11689" s="18" t="s">
        <v>7260</v>
      </c>
      <c r="C11689" s="91" t="s">
        <v>27830</v>
      </c>
      <c r="D11689" s="91" t="s">
        <v>35377</v>
      </c>
      <c r="E11689" s="91" t="s">
        <v>35378</v>
      </c>
      <c r="F11689" s="91" t="s">
        <v>7611</v>
      </c>
      <c r="G11689" s="91"/>
    </row>
    <row r="11690">
      <c r="A11690" s="1" t="s">
        <v>35379</v>
      </c>
    </row>
    <row r="11691">
      <c r="A11691" s="9" t="s">
        <v>388</v>
      </c>
      <c r="B11691" s="18" t="s">
        <v>1010</v>
      </c>
      <c r="C11691" s="91" t="s">
        <v>34947</v>
      </c>
      <c r="D11691" s="91" t="s">
        <v>34948</v>
      </c>
      <c r="E11691" s="91"/>
      <c r="F11691" s="91" t="s">
        <v>35380</v>
      </c>
      <c r="G11691" s="91"/>
    </row>
    <row r="11692">
      <c r="A11692" s="9" t="s">
        <v>388</v>
      </c>
      <c r="B11692" s="18" t="s">
        <v>1010</v>
      </c>
      <c r="C11692" s="91" t="s">
        <v>2144</v>
      </c>
      <c r="D11692" s="91" t="s">
        <v>368</v>
      </c>
      <c r="E11692" s="91"/>
      <c r="F11692" s="91" t="s">
        <v>35381</v>
      </c>
      <c r="G11692" s="91"/>
    </row>
    <row r="11693">
      <c r="A11693" s="9" t="s">
        <v>388</v>
      </c>
      <c r="B11693" s="18" t="s">
        <v>1010</v>
      </c>
      <c r="C11693" s="91" t="s">
        <v>2189</v>
      </c>
      <c r="D11693" s="91" t="s">
        <v>368</v>
      </c>
      <c r="E11693" s="91"/>
      <c r="F11693" s="91" t="s">
        <v>35382</v>
      </c>
      <c r="G11693" s="91"/>
    </row>
    <row r="11694">
      <c r="A11694" s="1" t="s">
        <v>35383</v>
      </c>
    </row>
    <row r="11695">
      <c r="A11695" s="9" t="s">
        <v>3280</v>
      </c>
      <c r="B11695" s="18" t="s">
        <v>35384</v>
      </c>
      <c r="C11695" s="91"/>
      <c r="D11695" s="91" t="s">
        <v>35385</v>
      </c>
      <c r="E11695" s="91" t="s">
        <v>11705</v>
      </c>
      <c r="F11695" s="91" t="s">
        <v>35386</v>
      </c>
      <c r="G11695" s="91"/>
    </row>
    <row r="11696">
      <c r="A11696" s="9" t="s">
        <v>3280</v>
      </c>
      <c r="B11696" s="18" t="s">
        <v>35384</v>
      </c>
      <c r="C11696" s="91"/>
      <c r="D11696" s="91" t="s">
        <v>35387</v>
      </c>
      <c r="E11696" s="91" t="s">
        <v>11705</v>
      </c>
      <c r="F11696" s="91" t="s">
        <v>35386</v>
      </c>
      <c r="G11696" s="91"/>
    </row>
    <row r="11697">
      <c r="A11697" s="9" t="s">
        <v>3280</v>
      </c>
      <c r="B11697" s="18" t="s">
        <v>32786</v>
      </c>
      <c r="C11697" s="91" t="s">
        <v>32787</v>
      </c>
      <c r="D11697" s="91" t="s">
        <v>32788</v>
      </c>
      <c r="E11697" s="91" t="s">
        <v>11705</v>
      </c>
      <c r="F11697" s="91" t="s">
        <v>35386</v>
      </c>
      <c r="G11697" s="91"/>
    </row>
    <row r="11698">
      <c r="A11698" s="1" t="s">
        <v>35388</v>
      </c>
    </row>
    <row r="11699">
      <c r="A11699" s="9" t="s">
        <v>326</v>
      </c>
      <c r="B11699" s="18" t="s">
        <v>2015</v>
      </c>
      <c r="C11699" s="9" t="s">
        <v>2016</v>
      </c>
      <c r="D11699" s="91" t="s">
        <v>19007</v>
      </c>
      <c r="E11699" s="91"/>
      <c r="F11699" s="91" t="s">
        <v>35389</v>
      </c>
      <c r="G11699" s="91"/>
    </row>
    <row r="11700">
      <c r="A11700" s="1" t="s">
        <v>35390</v>
      </c>
    </row>
    <row r="11701">
      <c r="A11701" s="9" t="s">
        <v>1016</v>
      </c>
      <c r="B11701" s="18" t="s">
        <v>1782</v>
      </c>
      <c r="C11701" s="91" t="s">
        <v>8266</v>
      </c>
      <c r="D11701" s="91" t="s">
        <v>1850</v>
      </c>
      <c r="E11701" s="91"/>
      <c r="F11701" s="91" t="s">
        <v>35391</v>
      </c>
      <c r="G11701" s="91"/>
    </row>
    <row r="11702">
      <c r="A11702" s="9" t="s">
        <v>1016</v>
      </c>
      <c r="B11702" s="18" t="s">
        <v>1782</v>
      </c>
      <c r="C11702" s="9" t="s">
        <v>1803</v>
      </c>
      <c r="D11702" s="91" t="s">
        <v>2914</v>
      </c>
      <c r="E11702" s="91"/>
      <c r="F11702" s="91" t="s">
        <v>35392</v>
      </c>
      <c r="G11702" s="91"/>
    </row>
    <row r="11703">
      <c r="A11703" s="9" t="s">
        <v>1016</v>
      </c>
      <c r="B11703" s="18" t="s">
        <v>1782</v>
      </c>
      <c r="C11703" s="91" t="s">
        <v>1024</v>
      </c>
      <c r="D11703" s="91" t="s">
        <v>35393</v>
      </c>
      <c r="E11703" s="91"/>
      <c r="F11703" s="91" t="s">
        <v>35394</v>
      </c>
      <c r="G11703" s="91"/>
    </row>
    <row r="11704">
      <c r="A11704" s="115" t="s">
        <v>35395</v>
      </c>
    </row>
    <row r="11705">
      <c r="A11705" s="220" t="s">
        <v>366</v>
      </c>
    </row>
    <row r="11706">
      <c r="A11706" s="9" t="s">
        <v>368</v>
      </c>
      <c r="B11706" s="18" t="s">
        <v>368</v>
      </c>
      <c r="C11706" s="91"/>
      <c r="D11706" s="91"/>
      <c r="E11706" s="91" t="s">
        <v>35396</v>
      </c>
      <c r="F11706" s="91" t="s">
        <v>35392</v>
      </c>
      <c r="G11706" s="91"/>
    </row>
    <row r="11707">
      <c r="A11707" s="1" t="s">
        <v>35397</v>
      </c>
    </row>
    <row r="11708">
      <c r="A11708" s="220" t="s">
        <v>366</v>
      </c>
    </row>
    <row r="11709">
      <c r="A11709" s="9" t="s">
        <v>316</v>
      </c>
      <c r="B11709" s="18" t="s">
        <v>3094</v>
      </c>
      <c r="C11709" s="19"/>
      <c r="D11709" s="19"/>
      <c r="E11709" s="19"/>
      <c r="F11709" s="19"/>
      <c r="G11709" s="19"/>
    </row>
    <row r="11710">
      <c r="A11710" s="9" t="s">
        <v>6787</v>
      </c>
      <c r="B11710" s="18" t="s">
        <v>35398</v>
      </c>
      <c r="C11710" s="19"/>
      <c r="D11710" s="19"/>
      <c r="E11710" s="19"/>
      <c r="F11710" s="19"/>
      <c r="G11710" s="19"/>
    </row>
    <row r="11711">
      <c r="A11711" s="9" t="s">
        <v>687</v>
      </c>
      <c r="B11711" s="18" t="s">
        <v>35399</v>
      </c>
      <c r="C11711" s="19"/>
      <c r="D11711" s="19"/>
      <c r="E11711" s="19"/>
      <c r="F11711" s="19"/>
      <c r="G11711" s="19"/>
    </row>
    <row r="11712">
      <c r="A11712" s="9" t="s">
        <v>687</v>
      </c>
      <c r="B11712" s="18" t="s">
        <v>693</v>
      </c>
      <c r="C11712" s="19"/>
      <c r="D11712" s="19"/>
      <c r="E11712" s="19"/>
      <c r="F11712" s="19"/>
      <c r="G11712" s="19"/>
    </row>
    <row r="11713">
      <c r="A11713" s="9" t="s">
        <v>4835</v>
      </c>
      <c r="B11713" s="18" t="s">
        <v>34161</v>
      </c>
      <c r="C11713" s="19"/>
      <c r="D11713" s="19"/>
      <c r="E11713" s="19"/>
      <c r="F11713" s="19"/>
      <c r="G11713" s="19"/>
    </row>
    <row r="11714">
      <c r="A11714" s="9" t="s">
        <v>988</v>
      </c>
      <c r="B11714" s="18" t="s">
        <v>368</v>
      </c>
      <c r="C11714" s="19"/>
      <c r="D11714" s="9" t="s">
        <v>3419</v>
      </c>
      <c r="E11714" s="19"/>
      <c r="F11714" s="19"/>
      <c r="G11714" s="19"/>
    </row>
    <row r="11715">
      <c r="A11715" s="9" t="s">
        <v>988</v>
      </c>
      <c r="B11715" s="18" t="s">
        <v>368</v>
      </c>
      <c r="C11715" s="19"/>
      <c r="D11715" s="9" t="s">
        <v>6566</v>
      </c>
      <c r="E11715" s="19"/>
      <c r="F11715" s="19"/>
      <c r="G11715" s="19"/>
    </row>
    <row r="11716">
      <c r="A11716" s="9" t="s">
        <v>388</v>
      </c>
      <c r="B11716" s="18" t="s">
        <v>1392</v>
      </c>
      <c r="C11716" s="19"/>
      <c r="D11716" s="19"/>
      <c r="E11716" s="19"/>
      <c r="F11716" s="19"/>
      <c r="G11716" s="19"/>
    </row>
    <row r="11717">
      <c r="A11717" s="9" t="s">
        <v>368</v>
      </c>
      <c r="B11717" s="18" t="s">
        <v>368</v>
      </c>
      <c r="C11717" s="19"/>
      <c r="D11717" s="9" t="s">
        <v>4679</v>
      </c>
      <c r="E11717" s="9"/>
      <c r="F11717" s="19"/>
      <c r="G11717" s="19"/>
    </row>
    <row r="11718">
      <c r="A11718" s="1" t="s">
        <v>35400</v>
      </c>
    </row>
    <row r="11719">
      <c r="A11719" s="9" t="s">
        <v>326</v>
      </c>
      <c r="B11719" s="18" t="s">
        <v>658</v>
      </c>
      <c r="C11719" s="91"/>
      <c r="D11719" s="91"/>
      <c r="E11719" s="91" t="s">
        <v>3692</v>
      </c>
      <c r="F11719" s="91" t="s">
        <v>35401</v>
      </c>
      <c r="G11719" s="91"/>
    </row>
    <row r="11720">
      <c r="A11720" s="9" t="s">
        <v>388</v>
      </c>
      <c r="B11720" s="18" t="s">
        <v>1010</v>
      </c>
      <c r="C11720" s="91" t="s">
        <v>14268</v>
      </c>
      <c r="D11720" s="91" t="s">
        <v>14269</v>
      </c>
      <c r="E11720" s="91"/>
      <c r="F11720" s="91" t="s">
        <v>35402</v>
      </c>
      <c r="G11720" s="91"/>
    </row>
    <row r="11721">
      <c r="A11721" s="9" t="s">
        <v>388</v>
      </c>
      <c r="B11721" s="18" t="s">
        <v>1010</v>
      </c>
      <c r="C11721" s="91" t="s">
        <v>1655</v>
      </c>
      <c r="D11721" s="91" t="s">
        <v>2148</v>
      </c>
      <c r="E11721" s="91"/>
      <c r="F11721" s="91" t="s">
        <v>35403</v>
      </c>
      <c r="G11721" s="91"/>
    </row>
    <row r="11722">
      <c r="A11722" s="9" t="s">
        <v>388</v>
      </c>
      <c r="B11722" s="18" t="s">
        <v>1010</v>
      </c>
      <c r="C11722" s="91" t="s">
        <v>35404</v>
      </c>
      <c r="D11722" s="91" t="s">
        <v>3778</v>
      </c>
      <c r="E11722" s="91"/>
      <c r="F11722" s="91" t="s">
        <v>18300</v>
      </c>
      <c r="G11722" s="91"/>
    </row>
    <row r="11723">
      <c r="A11723" s="9" t="s">
        <v>388</v>
      </c>
      <c r="B11723" s="18" t="s">
        <v>1010</v>
      </c>
      <c r="C11723" s="91" t="s">
        <v>2204</v>
      </c>
      <c r="D11723" s="91" t="s">
        <v>15487</v>
      </c>
      <c r="E11723" s="91"/>
      <c r="F11723" s="91" t="s">
        <v>35402</v>
      </c>
      <c r="G11723" s="91"/>
    </row>
    <row r="11724">
      <c r="A11724" s="9" t="s">
        <v>388</v>
      </c>
      <c r="B11724" s="18" t="s">
        <v>1010</v>
      </c>
      <c r="C11724" s="91" t="s">
        <v>2204</v>
      </c>
      <c r="D11724" s="91" t="s">
        <v>29656</v>
      </c>
      <c r="E11724" s="91"/>
      <c r="F11724" s="91" t="s">
        <v>18300</v>
      </c>
      <c r="G11724" s="91"/>
    </row>
    <row r="11725">
      <c r="A11725" s="9" t="s">
        <v>1402</v>
      </c>
      <c r="B11725" s="18" t="s">
        <v>1403</v>
      </c>
      <c r="C11725" s="91" t="s">
        <v>1404</v>
      </c>
      <c r="D11725" s="91" t="s">
        <v>1407</v>
      </c>
      <c r="E11725" s="91"/>
      <c r="F11725" s="91" t="s">
        <v>35405</v>
      </c>
      <c r="G11725" s="91"/>
    </row>
    <row r="11726">
      <c r="A11726" s="9" t="s">
        <v>1402</v>
      </c>
      <c r="B11726" s="18" t="s">
        <v>1403</v>
      </c>
      <c r="C11726" s="91"/>
      <c r="D11726" s="91"/>
      <c r="E11726" s="91"/>
      <c r="F11726" s="91" t="s">
        <v>35406</v>
      </c>
      <c r="G11726" s="91"/>
    </row>
    <row r="11727">
      <c r="A11727" s="1" t="s">
        <v>35407</v>
      </c>
    </row>
    <row r="11728">
      <c r="A11728" s="9" t="s">
        <v>24297</v>
      </c>
      <c r="B11728" s="18" t="s">
        <v>22530</v>
      </c>
      <c r="C11728" s="91" t="s">
        <v>35408</v>
      </c>
      <c r="D11728" s="91" t="s">
        <v>35409</v>
      </c>
      <c r="E11728" s="91" t="s">
        <v>11705</v>
      </c>
      <c r="F11728" s="91" t="s">
        <v>35410</v>
      </c>
      <c r="G11728" s="91"/>
    </row>
    <row r="11729">
      <c r="A11729" s="1" t="s">
        <v>35411</v>
      </c>
    </row>
    <row r="11730">
      <c r="A11730" s="9" t="s">
        <v>326</v>
      </c>
      <c r="B11730" s="18" t="s">
        <v>658</v>
      </c>
      <c r="C11730" s="91"/>
      <c r="D11730" s="91"/>
      <c r="E11730" s="91"/>
      <c r="F11730" s="91" t="s">
        <v>35412</v>
      </c>
      <c r="G11730" s="91"/>
    </row>
    <row r="11731">
      <c r="A11731" s="9" t="s">
        <v>4808</v>
      </c>
      <c r="B11731" s="18" t="s">
        <v>35413</v>
      </c>
      <c r="C11731" s="91"/>
      <c r="D11731" s="91"/>
      <c r="E11731" s="91"/>
      <c r="F11731" s="91"/>
      <c r="G11731" s="91"/>
    </row>
    <row r="11732">
      <c r="A11732" s="1" t="s">
        <v>35414</v>
      </c>
    </row>
    <row r="11733">
      <c r="A11733" s="9" t="s">
        <v>4788</v>
      </c>
      <c r="B11733" s="18" t="s">
        <v>5289</v>
      </c>
      <c r="C11733" s="91" t="s">
        <v>26259</v>
      </c>
      <c r="D11733" s="91" t="s">
        <v>35415</v>
      </c>
      <c r="E11733" s="91"/>
      <c r="F11733" s="91" t="s">
        <v>35416</v>
      </c>
      <c r="G11733" s="91"/>
    </row>
    <row r="11734">
      <c r="A11734" s="9" t="s">
        <v>230</v>
      </c>
      <c r="B11734" s="18" t="s">
        <v>240</v>
      </c>
      <c r="C11734" s="91" t="s">
        <v>6384</v>
      </c>
      <c r="D11734" s="91" t="s">
        <v>13365</v>
      </c>
      <c r="E11734" s="91"/>
      <c r="F11734" s="91" t="s">
        <v>35417</v>
      </c>
      <c r="G11734" s="91"/>
    </row>
    <row r="11735">
      <c r="A11735" s="9" t="s">
        <v>230</v>
      </c>
      <c r="B11735" s="18" t="s">
        <v>240</v>
      </c>
      <c r="C11735" s="91" t="s">
        <v>6384</v>
      </c>
      <c r="D11735" s="91" t="s">
        <v>13366</v>
      </c>
      <c r="E11735" s="91"/>
      <c r="F11735" s="91" t="s">
        <v>35418</v>
      </c>
      <c r="G11735" s="91"/>
    </row>
    <row r="11736">
      <c r="A11736" s="9" t="s">
        <v>230</v>
      </c>
      <c r="B11736" s="18" t="s">
        <v>240</v>
      </c>
      <c r="C11736" s="91"/>
      <c r="D11736" s="91"/>
      <c r="E11736" s="91" t="s">
        <v>9524</v>
      </c>
      <c r="F11736" s="91" t="s">
        <v>35419</v>
      </c>
      <c r="G11736" s="91"/>
    </row>
    <row r="11737">
      <c r="A11737" s="9" t="s">
        <v>230</v>
      </c>
      <c r="B11737" s="18" t="s">
        <v>240</v>
      </c>
      <c r="C11737" s="91"/>
      <c r="D11737" s="91"/>
      <c r="E11737" s="91" t="s">
        <v>25319</v>
      </c>
      <c r="F11737" s="91" t="s">
        <v>35418</v>
      </c>
      <c r="G11737" s="91"/>
    </row>
    <row r="11738">
      <c r="A11738" s="9" t="s">
        <v>248</v>
      </c>
      <c r="B11738" s="18" t="s">
        <v>4496</v>
      </c>
      <c r="C11738" s="91" t="s">
        <v>4497</v>
      </c>
      <c r="D11738" s="91" t="s">
        <v>13076</v>
      </c>
      <c r="E11738" s="91"/>
      <c r="F11738" s="91" t="s">
        <v>35420</v>
      </c>
      <c r="G11738" s="91"/>
    </row>
    <row r="11739">
      <c r="A11739" s="9" t="s">
        <v>248</v>
      </c>
      <c r="B11739" s="18" t="s">
        <v>4496</v>
      </c>
      <c r="C11739" s="91" t="s">
        <v>4497</v>
      </c>
      <c r="D11739" s="91" t="s">
        <v>35421</v>
      </c>
      <c r="E11739" s="91"/>
      <c r="F11739" s="91" t="s">
        <v>35416</v>
      </c>
      <c r="G11739" s="91"/>
    </row>
    <row r="11740">
      <c r="A11740" s="9" t="s">
        <v>248</v>
      </c>
      <c r="B11740" s="18" t="s">
        <v>4496</v>
      </c>
      <c r="C11740" s="91" t="s">
        <v>4504</v>
      </c>
      <c r="D11740" s="91" t="s">
        <v>13080</v>
      </c>
      <c r="E11740" s="91"/>
      <c r="F11740" s="91" t="s">
        <v>35422</v>
      </c>
      <c r="G11740" s="91"/>
    </row>
    <row r="11741">
      <c r="A11741" s="9" t="s">
        <v>248</v>
      </c>
      <c r="B11741" s="18" t="s">
        <v>4496</v>
      </c>
      <c r="C11741" s="91" t="s">
        <v>4504</v>
      </c>
      <c r="D11741" s="91" t="s">
        <v>20429</v>
      </c>
      <c r="E11741" s="91"/>
      <c r="F11741" s="91" t="s">
        <v>35416</v>
      </c>
      <c r="G11741" s="91"/>
    </row>
    <row r="11742">
      <c r="A11742" s="9" t="s">
        <v>248</v>
      </c>
      <c r="B11742" s="18" t="s">
        <v>4496</v>
      </c>
      <c r="C11742" s="91" t="s">
        <v>4509</v>
      </c>
      <c r="D11742" s="91" t="s">
        <v>13082</v>
      </c>
      <c r="E11742" s="91"/>
      <c r="F11742" s="91" t="s">
        <v>35423</v>
      </c>
      <c r="G11742" s="91"/>
    </row>
    <row r="11743">
      <c r="A11743" s="9" t="s">
        <v>248</v>
      </c>
      <c r="B11743" s="18" t="s">
        <v>4496</v>
      </c>
      <c r="C11743" s="91"/>
      <c r="D11743" s="91"/>
      <c r="E11743" s="91" t="s">
        <v>15175</v>
      </c>
      <c r="F11743" s="91" t="s">
        <v>35417</v>
      </c>
      <c r="G11743" s="91"/>
    </row>
    <row r="11744">
      <c r="A11744" s="9" t="s">
        <v>248</v>
      </c>
      <c r="B11744" s="18" t="s">
        <v>4496</v>
      </c>
      <c r="C11744" s="91"/>
      <c r="D11744" s="91"/>
      <c r="E11744" s="91" t="s">
        <v>35424</v>
      </c>
      <c r="F11744" s="91" t="s">
        <v>35425</v>
      </c>
      <c r="G11744" s="91"/>
    </row>
    <row r="11745">
      <c r="A11745" s="9" t="s">
        <v>248</v>
      </c>
      <c r="B11745" s="18" t="s">
        <v>5135</v>
      </c>
      <c r="C11745" s="9" t="s">
        <v>4581</v>
      </c>
      <c r="D11745" s="91"/>
      <c r="E11745" s="91"/>
      <c r="F11745" s="91"/>
      <c r="G11745" s="91"/>
    </row>
    <row r="11746">
      <c r="A11746" s="9" t="s">
        <v>248</v>
      </c>
      <c r="B11746" s="18" t="s">
        <v>9856</v>
      </c>
      <c r="C11746" s="9" t="s">
        <v>4581</v>
      </c>
      <c r="D11746" s="91"/>
      <c r="E11746" s="91"/>
      <c r="F11746" s="91"/>
      <c r="G11746" s="91"/>
    </row>
    <row r="11747">
      <c r="A11747" s="9" t="s">
        <v>248</v>
      </c>
      <c r="B11747" s="18" t="s">
        <v>22841</v>
      </c>
      <c r="C11747" s="91" t="s">
        <v>4581</v>
      </c>
      <c r="D11747" s="91" t="s">
        <v>35426</v>
      </c>
      <c r="E11747" s="91"/>
      <c r="F11747" s="91" t="s">
        <v>35423</v>
      </c>
      <c r="G11747" s="91"/>
    </row>
    <row r="11748">
      <c r="A11748" s="9" t="s">
        <v>248</v>
      </c>
      <c r="B11748" s="18" t="s">
        <v>10930</v>
      </c>
      <c r="C11748" s="91"/>
      <c r="D11748" s="91" t="s">
        <v>16676</v>
      </c>
      <c r="E11748" s="91"/>
      <c r="F11748" s="91" t="s">
        <v>35416</v>
      </c>
      <c r="G11748" s="91"/>
    </row>
    <row r="11749">
      <c r="A11749" s="9" t="s">
        <v>566</v>
      </c>
      <c r="B11749" s="18" t="s">
        <v>368</v>
      </c>
      <c r="C11749" s="91"/>
      <c r="D11749" s="91"/>
      <c r="E11749" s="91"/>
      <c r="F11749" s="91"/>
      <c r="G11749" s="91"/>
    </row>
    <row r="11750">
      <c r="A11750" s="1" t="s">
        <v>35427</v>
      </c>
    </row>
    <row r="11751">
      <c r="A11751" s="10" t="s">
        <v>1016</v>
      </c>
      <c r="B11751" s="18" t="s">
        <v>1782</v>
      </c>
      <c r="C11751" s="91" t="s">
        <v>1783</v>
      </c>
      <c r="D11751" s="91" t="s">
        <v>35428</v>
      </c>
      <c r="E11751" s="91"/>
      <c r="F11751" s="91" t="s">
        <v>8366</v>
      </c>
      <c r="G11751" s="91"/>
    </row>
    <row r="11752">
      <c r="A11752" s="10" t="s">
        <v>1016</v>
      </c>
      <c r="B11752" s="18" t="s">
        <v>1782</v>
      </c>
      <c r="C11752" s="91" t="s">
        <v>4770</v>
      </c>
      <c r="D11752" s="91" t="s">
        <v>1812</v>
      </c>
      <c r="E11752" s="91"/>
      <c r="F11752" s="91" t="s">
        <v>8366</v>
      </c>
      <c r="G11752" s="91"/>
    </row>
    <row r="11753">
      <c r="A11753" s="1" t="s">
        <v>35429</v>
      </c>
    </row>
    <row r="11754">
      <c r="A11754" s="10" t="s">
        <v>316</v>
      </c>
      <c r="B11754" s="18" t="s">
        <v>33354</v>
      </c>
      <c r="C11754" s="91" t="s">
        <v>35430</v>
      </c>
      <c r="D11754" s="9" t="s">
        <v>19915</v>
      </c>
      <c r="E11754" s="91"/>
      <c r="F11754" s="10" t="s">
        <v>35431</v>
      </c>
      <c r="G11754" s="10"/>
    </row>
    <row r="11755">
      <c r="A11755" s="9" t="s">
        <v>687</v>
      </c>
      <c r="B11755" s="38" t="s">
        <v>693</v>
      </c>
      <c r="C11755" s="10" t="s">
        <v>694</v>
      </c>
      <c r="D11755" s="10" t="s">
        <v>698</v>
      </c>
      <c r="E11755" s="91" t="s">
        <v>35432</v>
      </c>
      <c r="F11755" s="10" t="s">
        <v>35433</v>
      </c>
      <c r="G11755" s="10"/>
    </row>
    <row r="11756">
      <c r="A11756" s="9" t="s">
        <v>687</v>
      </c>
      <c r="B11756" s="38" t="s">
        <v>693</v>
      </c>
      <c r="C11756" s="10" t="s">
        <v>694</v>
      </c>
      <c r="D11756" s="10" t="s">
        <v>2703</v>
      </c>
      <c r="E11756" s="91" t="s">
        <v>16978</v>
      </c>
      <c r="F11756" s="10" t="s">
        <v>35434</v>
      </c>
      <c r="G11756" s="10"/>
    </row>
    <row r="11757">
      <c r="A11757" s="9" t="s">
        <v>687</v>
      </c>
      <c r="B11757" s="38" t="s">
        <v>693</v>
      </c>
      <c r="C11757" s="10" t="s">
        <v>694</v>
      </c>
      <c r="D11757" s="10" t="s">
        <v>2705</v>
      </c>
      <c r="E11757" s="91" t="s">
        <v>16978</v>
      </c>
      <c r="F11757" s="10" t="s">
        <v>35433</v>
      </c>
      <c r="G11757" s="10"/>
    </row>
    <row r="11758">
      <c r="A11758" s="9" t="s">
        <v>687</v>
      </c>
      <c r="B11758" s="38" t="s">
        <v>693</v>
      </c>
      <c r="C11758" s="10" t="s">
        <v>702</v>
      </c>
      <c r="D11758" s="10" t="s">
        <v>703</v>
      </c>
      <c r="E11758" s="91"/>
      <c r="F11758" s="10" t="s">
        <v>35435</v>
      </c>
      <c r="G11758" s="10"/>
    </row>
    <row r="11759">
      <c r="A11759" s="9" t="s">
        <v>687</v>
      </c>
      <c r="B11759" s="38" t="s">
        <v>693</v>
      </c>
      <c r="C11759" s="10" t="s">
        <v>715</v>
      </c>
      <c r="D11759" s="10" t="s">
        <v>4590</v>
      </c>
      <c r="E11759" s="91"/>
      <c r="F11759" s="10" t="s">
        <v>35435</v>
      </c>
      <c r="G11759" s="10"/>
    </row>
    <row r="11760">
      <c r="A11760" s="9" t="s">
        <v>687</v>
      </c>
      <c r="B11760" s="38" t="s">
        <v>693</v>
      </c>
      <c r="C11760" s="10" t="s">
        <v>715</v>
      </c>
      <c r="D11760" s="10" t="s">
        <v>4899</v>
      </c>
      <c r="E11760" s="91"/>
      <c r="F11760" s="10" t="s">
        <v>35435</v>
      </c>
      <c r="G11760" s="10"/>
    </row>
    <row r="11761">
      <c r="A11761" s="9" t="s">
        <v>687</v>
      </c>
      <c r="B11761" s="38" t="s">
        <v>693</v>
      </c>
      <c r="C11761" s="10" t="s">
        <v>715</v>
      </c>
      <c r="D11761" s="10" t="s">
        <v>721</v>
      </c>
      <c r="E11761" s="91"/>
      <c r="F11761" s="10" t="s">
        <v>35436</v>
      </c>
      <c r="G11761" s="10"/>
    </row>
    <row r="11762">
      <c r="A11762" s="9" t="s">
        <v>687</v>
      </c>
      <c r="B11762" s="38" t="s">
        <v>1638</v>
      </c>
      <c r="C11762" s="10"/>
      <c r="D11762" s="10"/>
      <c r="E11762" s="91" t="s">
        <v>35437</v>
      </c>
      <c r="F11762" s="10" t="s">
        <v>35438</v>
      </c>
      <c r="G11762" s="10"/>
    </row>
    <row r="11763">
      <c r="A11763" s="9" t="s">
        <v>4808</v>
      </c>
      <c r="B11763" s="38" t="s">
        <v>27882</v>
      </c>
      <c r="C11763" s="10"/>
      <c r="D11763" s="10" t="s">
        <v>35439</v>
      </c>
      <c r="E11763" s="91"/>
      <c r="F11763" s="10" t="s">
        <v>35440</v>
      </c>
      <c r="G11763" s="10"/>
    </row>
    <row r="11764">
      <c r="A11764" s="9" t="s">
        <v>4808</v>
      </c>
      <c r="B11764" s="38" t="s">
        <v>27882</v>
      </c>
      <c r="C11764" s="10"/>
      <c r="D11764" s="10" t="s">
        <v>35441</v>
      </c>
      <c r="E11764" s="91"/>
      <c r="F11764" s="10" t="s">
        <v>35440</v>
      </c>
      <c r="G11764" s="10"/>
    </row>
    <row r="11765">
      <c r="A11765" s="9" t="s">
        <v>4677</v>
      </c>
      <c r="B11765" s="38" t="s">
        <v>21345</v>
      </c>
      <c r="C11765" s="10"/>
      <c r="D11765" s="10"/>
      <c r="E11765" s="91"/>
      <c r="F11765" s="10" t="s">
        <v>35438</v>
      </c>
      <c r="G11765" s="10"/>
    </row>
    <row r="11766">
      <c r="A11766" s="9" t="s">
        <v>2361</v>
      </c>
      <c r="B11766" s="38" t="s">
        <v>35442</v>
      </c>
      <c r="C11766" s="10"/>
      <c r="D11766" s="10" t="s">
        <v>35443</v>
      </c>
      <c r="E11766" s="91" t="s">
        <v>35444</v>
      </c>
      <c r="F11766" s="10" t="s">
        <v>35445</v>
      </c>
      <c r="G11766" s="10"/>
    </row>
    <row r="11767">
      <c r="A11767" s="9" t="s">
        <v>2361</v>
      </c>
      <c r="B11767" s="38" t="s">
        <v>35442</v>
      </c>
      <c r="C11767" s="10"/>
      <c r="D11767" s="10" t="s">
        <v>35446</v>
      </c>
      <c r="E11767" s="91"/>
      <c r="F11767" s="10" t="s">
        <v>35445</v>
      </c>
      <c r="G11767" s="10"/>
    </row>
    <row r="11768">
      <c r="A11768" s="1" t="s">
        <v>35447</v>
      </c>
    </row>
    <row r="11769">
      <c r="A11769" s="9" t="s">
        <v>248</v>
      </c>
      <c r="B11769" s="783" t="s">
        <v>307</v>
      </c>
      <c r="C11769" s="89" t="s">
        <v>35448</v>
      </c>
      <c r="D11769" s="89" t="s">
        <v>666</v>
      </c>
      <c r="E11769" s="91"/>
      <c r="F11769" s="10" t="s">
        <v>35449</v>
      </c>
      <c r="G11769" s="10"/>
    </row>
    <row r="11770">
      <c r="A11770" s="9" t="s">
        <v>388</v>
      </c>
      <c r="B11770" s="783" t="s">
        <v>5405</v>
      </c>
      <c r="C11770" s="91" t="s">
        <v>20880</v>
      </c>
      <c r="D11770" s="91" t="s">
        <v>20881</v>
      </c>
      <c r="E11770" s="91"/>
      <c r="F11770" s="10" t="s">
        <v>35450</v>
      </c>
      <c r="G11770" s="10"/>
    </row>
    <row r="11771">
      <c r="A11771" s="9" t="s">
        <v>388</v>
      </c>
      <c r="B11771" s="783" t="s">
        <v>5405</v>
      </c>
      <c r="C11771" s="91" t="s">
        <v>35451</v>
      </c>
      <c r="D11771" s="91" t="s">
        <v>35452</v>
      </c>
      <c r="E11771" s="91"/>
      <c r="F11771" s="10" t="s">
        <v>35453</v>
      </c>
      <c r="G11771" s="10"/>
    </row>
    <row r="11772">
      <c r="A11772" s="9" t="s">
        <v>1035</v>
      </c>
      <c r="B11772" s="784" t="s">
        <v>1036</v>
      </c>
      <c r="C11772" s="100" t="s">
        <v>1037</v>
      </c>
      <c r="D11772" s="100" t="s">
        <v>1038</v>
      </c>
      <c r="E11772" s="91"/>
      <c r="F11772" s="10" t="s">
        <v>35454</v>
      </c>
      <c r="G11772" s="10"/>
    </row>
    <row r="11773">
      <c r="A11773" s="9" t="s">
        <v>234</v>
      </c>
      <c r="B11773" s="38" t="s">
        <v>1943</v>
      </c>
      <c r="C11773" s="10" t="s">
        <v>35455</v>
      </c>
      <c r="D11773" s="10" t="s">
        <v>35456</v>
      </c>
      <c r="E11773" s="91"/>
      <c r="F11773" s="10" t="s">
        <v>35453</v>
      </c>
      <c r="G11773" s="10"/>
    </row>
    <row r="11774">
      <c r="A11774" s="9" t="s">
        <v>234</v>
      </c>
      <c r="B11774" s="38" t="s">
        <v>1943</v>
      </c>
      <c r="C11774" s="10" t="s">
        <v>35455</v>
      </c>
      <c r="D11774" s="10" t="s">
        <v>35457</v>
      </c>
      <c r="E11774" s="91"/>
      <c r="F11774" s="10" t="s">
        <v>35453</v>
      </c>
      <c r="G11774" s="10"/>
    </row>
    <row r="11775">
      <c r="A11775" s="1" t="s">
        <v>35458</v>
      </c>
    </row>
    <row r="11776">
      <c r="A11776" s="9" t="s">
        <v>2562</v>
      </c>
      <c r="B11776" s="38" t="s">
        <v>26530</v>
      </c>
      <c r="C11776" s="10" t="s">
        <v>35459</v>
      </c>
      <c r="D11776" s="10" t="s">
        <v>35460</v>
      </c>
      <c r="E11776" s="91"/>
      <c r="F11776" s="10" t="s">
        <v>35461</v>
      </c>
      <c r="G11776" s="10"/>
    </row>
    <row r="11777">
      <c r="A11777" s="9" t="s">
        <v>6787</v>
      </c>
      <c r="B11777" s="38" t="s">
        <v>35462</v>
      </c>
      <c r="C11777" s="10" t="s">
        <v>35463</v>
      </c>
      <c r="D11777" s="10" t="s">
        <v>35464</v>
      </c>
      <c r="E11777" s="91"/>
      <c r="F11777" s="10" t="s">
        <v>35461</v>
      </c>
      <c r="G11777" s="10"/>
    </row>
    <row r="11778">
      <c r="A11778" s="9" t="s">
        <v>6787</v>
      </c>
      <c r="B11778" s="38" t="s">
        <v>35465</v>
      </c>
      <c r="C11778" s="10" t="s">
        <v>35466</v>
      </c>
      <c r="D11778" s="10" t="s">
        <v>35467</v>
      </c>
      <c r="E11778" s="91"/>
      <c r="F11778" s="10" t="s">
        <v>35461</v>
      </c>
      <c r="G11778" s="10"/>
    </row>
    <row r="11779">
      <c r="A11779" s="9" t="s">
        <v>687</v>
      </c>
      <c r="B11779" s="38" t="s">
        <v>688</v>
      </c>
      <c r="C11779" s="10"/>
      <c r="D11779" s="10"/>
      <c r="E11779" s="91"/>
      <c r="F11779" s="10"/>
      <c r="G11779" s="10"/>
    </row>
    <row r="11780">
      <c r="A11780" s="9" t="s">
        <v>687</v>
      </c>
      <c r="B11780" s="38" t="s">
        <v>1306</v>
      </c>
      <c r="C11780" s="10"/>
      <c r="D11780" s="10"/>
      <c r="E11780" s="91"/>
      <c r="F11780" s="10"/>
      <c r="G11780" s="10"/>
    </row>
    <row r="11781">
      <c r="A11781" s="9" t="s">
        <v>687</v>
      </c>
      <c r="B11781" s="38" t="s">
        <v>35468</v>
      </c>
      <c r="C11781" s="10"/>
      <c r="D11781" s="10"/>
      <c r="E11781" s="91"/>
      <c r="F11781" s="10"/>
      <c r="G11781" s="10"/>
    </row>
    <row r="11782">
      <c r="A11782" s="9" t="s">
        <v>687</v>
      </c>
      <c r="B11782" s="38" t="s">
        <v>35469</v>
      </c>
      <c r="C11782" s="10"/>
      <c r="D11782" s="10"/>
      <c r="E11782" s="91"/>
      <c r="F11782" s="10"/>
      <c r="G11782" s="10"/>
    </row>
    <row r="11783">
      <c r="A11783" s="9" t="s">
        <v>31642</v>
      </c>
      <c r="B11783" s="38" t="s">
        <v>27882</v>
      </c>
      <c r="C11783" s="10" t="s">
        <v>35470</v>
      </c>
      <c r="D11783" s="10" t="s">
        <v>35471</v>
      </c>
      <c r="E11783" s="91" t="s">
        <v>35472</v>
      </c>
      <c r="F11783" s="10" t="s">
        <v>35461</v>
      </c>
      <c r="G11783" s="10"/>
    </row>
    <row r="11784">
      <c r="A11784" s="9" t="s">
        <v>31642</v>
      </c>
      <c r="B11784" s="38" t="s">
        <v>27882</v>
      </c>
      <c r="C11784" s="10" t="s">
        <v>35473</v>
      </c>
      <c r="D11784" s="10" t="s">
        <v>35474</v>
      </c>
      <c r="E11784" s="91"/>
      <c r="F11784" s="10" t="s">
        <v>35461</v>
      </c>
      <c r="G11784" s="10"/>
    </row>
    <row r="11785">
      <c r="A11785" s="9" t="s">
        <v>3681</v>
      </c>
      <c r="B11785" s="38" t="s">
        <v>35475</v>
      </c>
      <c r="C11785" s="10"/>
      <c r="D11785" s="10" t="s">
        <v>35476</v>
      </c>
      <c r="E11785" s="91"/>
      <c r="F11785" s="10" t="s">
        <v>35461</v>
      </c>
      <c r="G11785" s="10"/>
    </row>
    <row r="11786">
      <c r="A11786" s="9" t="s">
        <v>3681</v>
      </c>
      <c r="B11786" s="38" t="s">
        <v>35477</v>
      </c>
      <c r="C11786" s="10"/>
      <c r="D11786" s="10" t="s">
        <v>35478</v>
      </c>
      <c r="E11786" s="91"/>
      <c r="F11786" s="10" t="s">
        <v>35479</v>
      </c>
      <c r="G11786" s="10"/>
    </row>
    <row r="11787">
      <c r="A11787" s="9" t="s">
        <v>35480</v>
      </c>
      <c r="B11787" s="38" t="s">
        <v>35481</v>
      </c>
      <c r="C11787" s="10"/>
      <c r="D11787" s="10" t="s">
        <v>35482</v>
      </c>
      <c r="E11787" s="91"/>
      <c r="F11787" s="10" t="s">
        <v>35461</v>
      </c>
      <c r="G11787" s="10"/>
    </row>
    <row r="11788">
      <c r="A11788" s="9" t="s">
        <v>388</v>
      </c>
      <c r="B11788" s="38" t="s">
        <v>1006</v>
      </c>
      <c r="C11788" s="10"/>
      <c r="D11788" s="10"/>
      <c r="E11788" s="91" t="s">
        <v>35483</v>
      </c>
      <c r="F11788" s="10" t="s">
        <v>1401</v>
      </c>
      <c r="G11788" s="10"/>
    </row>
    <row r="11789">
      <c r="A11789" s="9" t="s">
        <v>388</v>
      </c>
      <c r="B11789" s="38" t="s">
        <v>1010</v>
      </c>
      <c r="C11789" s="10"/>
      <c r="D11789" s="10"/>
      <c r="E11789" s="91"/>
      <c r="F11789" s="10"/>
      <c r="G11789" s="10"/>
    </row>
    <row r="11790">
      <c r="A11790" s="1" t="s">
        <v>35484</v>
      </c>
    </row>
    <row r="11791">
      <c r="A11791" s="9" t="s">
        <v>4788</v>
      </c>
      <c r="B11791" s="38" t="s">
        <v>5289</v>
      </c>
      <c r="C11791" s="10"/>
      <c r="D11791" s="10" t="s">
        <v>718</v>
      </c>
      <c r="E11791" s="91"/>
      <c r="F11791" s="10" t="s">
        <v>35485</v>
      </c>
      <c r="G11791" s="10"/>
    </row>
    <row r="11792">
      <c r="A11792" s="9" t="s">
        <v>4788</v>
      </c>
      <c r="B11792" s="38" t="s">
        <v>5289</v>
      </c>
      <c r="C11792" s="10"/>
      <c r="D11792" s="10" t="s">
        <v>5907</v>
      </c>
      <c r="E11792" s="91"/>
      <c r="F11792" s="10" t="s">
        <v>35486</v>
      </c>
      <c r="G11792" s="10"/>
    </row>
    <row r="11793">
      <c r="A11793" s="9" t="s">
        <v>4788</v>
      </c>
      <c r="B11793" s="38" t="s">
        <v>7260</v>
      </c>
      <c r="C11793" s="10" t="s">
        <v>35487</v>
      </c>
      <c r="D11793" s="10" t="s">
        <v>35488</v>
      </c>
      <c r="E11793" s="91"/>
      <c r="F11793" s="10" t="s">
        <v>35489</v>
      </c>
      <c r="G11793" s="10"/>
    </row>
    <row r="11794">
      <c r="A11794" s="9" t="s">
        <v>4788</v>
      </c>
      <c r="B11794" s="38" t="s">
        <v>7260</v>
      </c>
      <c r="C11794" s="10" t="s">
        <v>10193</v>
      </c>
      <c r="D11794" s="10" t="s">
        <v>35490</v>
      </c>
      <c r="E11794" s="91"/>
      <c r="F11794" s="10" t="s">
        <v>35491</v>
      </c>
      <c r="G11794" s="10"/>
    </row>
    <row r="11795">
      <c r="A11795" s="9" t="s">
        <v>4788</v>
      </c>
      <c r="B11795" s="38" t="s">
        <v>7260</v>
      </c>
      <c r="C11795" s="10" t="s">
        <v>10738</v>
      </c>
      <c r="D11795" s="10" t="s">
        <v>35492</v>
      </c>
      <c r="E11795" s="91"/>
      <c r="F11795" s="10" t="s">
        <v>35491</v>
      </c>
      <c r="G11795" s="10"/>
    </row>
    <row r="11796">
      <c r="A11796" s="9" t="s">
        <v>4788</v>
      </c>
      <c r="B11796" s="38" t="s">
        <v>7260</v>
      </c>
      <c r="C11796" s="10" t="s">
        <v>7255</v>
      </c>
      <c r="D11796" s="10" t="s">
        <v>35493</v>
      </c>
      <c r="E11796" s="91"/>
      <c r="F11796" s="10" t="s">
        <v>35494</v>
      </c>
      <c r="G11796" s="10"/>
    </row>
    <row r="11797">
      <c r="A11797" s="9" t="s">
        <v>326</v>
      </c>
      <c r="B11797" s="38" t="s">
        <v>658</v>
      </c>
      <c r="C11797" s="10"/>
      <c r="D11797" s="10"/>
      <c r="E11797" s="91"/>
      <c r="F11797" s="10"/>
      <c r="G11797" s="10"/>
    </row>
    <row r="11798">
      <c r="A11798" s="9" t="s">
        <v>1402</v>
      </c>
      <c r="B11798" s="38" t="s">
        <v>3965</v>
      </c>
      <c r="C11798" s="10"/>
      <c r="D11798" s="10"/>
      <c r="E11798" s="91" t="s">
        <v>17107</v>
      </c>
      <c r="F11798" s="10" t="s">
        <v>35485</v>
      </c>
      <c r="G11798" s="10"/>
    </row>
    <row r="11799">
      <c r="A11799" s="1" t="s">
        <v>35495</v>
      </c>
    </row>
    <row r="11800">
      <c r="A11800" s="14" t="s">
        <v>35496</v>
      </c>
      <c r="B11800" s="31" t="s">
        <v>35497</v>
      </c>
      <c r="C11800" s="10"/>
      <c r="D11800" s="10" t="s">
        <v>17758</v>
      </c>
      <c r="E11800" s="10"/>
      <c r="F11800" s="10" t="s">
        <v>35498</v>
      </c>
      <c r="G11800" s="91"/>
    </row>
    <row r="11801">
      <c r="A11801" s="14" t="s">
        <v>11991</v>
      </c>
      <c r="B11801" s="31" t="s">
        <v>35499</v>
      </c>
      <c r="C11801" s="10"/>
      <c r="D11801" s="10" t="s">
        <v>35500</v>
      </c>
      <c r="E11801" s="10"/>
      <c r="F11801" s="10" t="s">
        <v>35501</v>
      </c>
      <c r="G11801" s="91"/>
    </row>
    <row r="11802">
      <c r="A11802" s="14" t="s">
        <v>326</v>
      </c>
      <c r="B11802" s="31" t="s">
        <v>658</v>
      </c>
      <c r="C11802" s="10" t="s">
        <v>1249</v>
      </c>
      <c r="D11802" s="10" t="s">
        <v>35502</v>
      </c>
      <c r="E11802" s="10"/>
      <c r="F11802" s="10" t="s">
        <v>35503</v>
      </c>
      <c r="G11802" s="91"/>
    </row>
    <row r="11803">
      <c r="A11803" s="14" t="s">
        <v>326</v>
      </c>
      <c r="B11803" s="31" t="s">
        <v>658</v>
      </c>
      <c r="C11803" s="10" t="s">
        <v>2533</v>
      </c>
      <c r="D11803" s="10"/>
      <c r="E11803" s="10"/>
      <c r="F11803" s="10" t="s">
        <v>35504</v>
      </c>
      <c r="G11803" s="91"/>
    </row>
    <row r="11804">
      <c r="A11804" s="14" t="s">
        <v>326</v>
      </c>
      <c r="B11804" s="31" t="s">
        <v>658</v>
      </c>
      <c r="C11804" s="10" t="s">
        <v>24128</v>
      </c>
      <c r="D11804" s="10"/>
      <c r="E11804" s="10"/>
      <c r="F11804" s="10" t="s">
        <v>35504</v>
      </c>
      <c r="G11804" s="91"/>
    </row>
    <row r="11805">
      <c r="A11805" s="14" t="s">
        <v>326</v>
      </c>
      <c r="B11805" s="31" t="s">
        <v>658</v>
      </c>
      <c r="C11805" s="10"/>
      <c r="D11805" s="10"/>
      <c r="E11805" s="10"/>
      <c r="F11805" s="10" t="s">
        <v>35504</v>
      </c>
      <c r="G11805" s="91"/>
    </row>
    <row r="11806">
      <c r="A11806" s="14" t="s">
        <v>326</v>
      </c>
      <c r="B11806" s="31" t="s">
        <v>658</v>
      </c>
      <c r="C11806" s="10"/>
      <c r="D11806" s="10"/>
      <c r="E11806" s="10"/>
      <c r="F11806" s="10" t="s">
        <v>35504</v>
      </c>
      <c r="G11806" s="91"/>
    </row>
    <row r="11807">
      <c r="A11807" s="14" t="s">
        <v>326</v>
      </c>
      <c r="B11807" s="31" t="s">
        <v>658</v>
      </c>
      <c r="C11807" s="10"/>
      <c r="D11807" s="10"/>
      <c r="E11807" s="10"/>
      <c r="F11807" s="10" t="s">
        <v>35504</v>
      </c>
      <c r="G11807" s="91"/>
    </row>
    <row r="11808">
      <c r="A11808" s="9" t="s">
        <v>35505</v>
      </c>
      <c r="B11808" s="31" t="s">
        <v>35506</v>
      </c>
      <c r="C11808" s="10"/>
      <c r="D11808" s="10" t="s">
        <v>35507</v>
      </c>
      <c r="E11808" s="10"/>
      <c r="F11808" s="10" t="s">
        <v>1401</v>
      </c>
      <c r="G11808" s="91"/>
    </row>
    <row r="11809">
      <c r="A11809" s="9" t="s">
        <v>10783</v>
      </c>
      <c r="B11809" s="31" t="s">
        <v>23772</v>
      </c>
      <c r="C11809" s="10"/>
      <c r="D11809" s="10" t="s">
        <v>35508</v>
      </c>
      <c r="E11809" s="10"/>
      <c r="F11809" s="10" t="s">
        <v>1401</v>
      </c>
      <c r="G11809" s="91"/>
    </row>
    <row r="11810">
      <c r="A11810" s="9" t="s">
        <v>10783</v>
      </c>
      <c r="B11810" s="31" t="s">
        <v>35509</v>
      </c>
      <c r="C11810" s="10"/>
      <c r="D11810" s="10" t="s">
        <v>35510</v>
      </c>
      <c r="E11810" s="10"/>
      <c r="F11810" s="10" t="s">
        <v>35504</v>
      </c>
      <c r="G11810" s="91"/>
    </row>
    <row r="11811">
      <c r="A11811" s="9" t="s">
        <v>10783</v>
      </c>
      <c r="B11811" s="31" t="s">
        <v>10784</v>
      </c>
      <c r="C11811" s="10" t="s">
        <v>35511</v>
      </c>
      <c r="D11811" s="10" t="s">
        <v>35512</v>
      </c>
      <c r="E11811" s="10"/>
      <c r="F11811" s="10" t="s">
        <v>1401</v>
      </c>
      <c r="G11811" s="91"/>
    </row>
    <row r="11812">
      <c r="A11812" s="9" t="s">
        <v>10783</v>
      </c>
      <c r="B11812" s="31" t="s">
        <v>35513</v>
      </c>
      <c r="C11812" s="10" t="s">
        <v>35514</v>
      </c>
      <c r="D11812" s="10" t="s">
        <v>35515</v>
      </c>
      <c r="E11812" s="10"/>
      <c r="F11812" s="10" t="s">
        <v>1401</v>
      </c>
      <c r="G11812" s="91"/>
    </row>
    <row r="11813">
      <c r="A11813" s="9" t="s">
        <v>10783</v>
      </c>
      <c r="B11813" s="31" t="s">
        <v>3697</v>
      </c>
      <c r="C11813" s="10"/>
      <c r="D11813" s="10" t="s">
        <v>35516</v>
      </c>
      <c r="E11813" s="10"/>
      <c r="F11813" s="10" t="s">
        <v>1401</v>
      </c>
      <c r="G11813" s="91"/>
    </row>
    <row r="11814">
      <c r="A11814" s="1" t="s">
        <v>35517</v>
      </c>
    </row>
    <row r="11815">
      <c r="A11815" s="9" t="s">
        <v>3514</v>
      </c>
      <c r="B11815" s="38" t="s">
        <v>3515</v>
      </c>
      <c r="C11815" s="91"/>
      <c r="D11815" s="91"/>
      <c r="E11815" s="91"/>
      <c r="F11815" s="91"/>
      <c r="G11815" s="91"/>
    </row>
    <row r="11816">
      <c r="A11816" s="9" t="s">
        <v>636</v>
      </c>
      <c r="B11816" s="38" t="s">
        <v>8289</v>
      </c>
      <c r="C11816" s="91" t="s">
        <v>35518</v>
      </c>
      <c r="D11816" s="91" t="s">
        <v>35519</v>
      </c>
      <c r="E11816" s="91"/>
      <c r="F11816" s="91" t="s">
        <v>35520</v>
      </c>
      <c r="G11816" s="91"/>
    </row>
    <row r="11817">
      <c r="A11817" s="1" t="s">
        <v>35521</v>
      </c>
    </row>
    <row r="11818">
      <c r="A11818" s="9" t="s">
        <v>19167</v>
      </c>
      <c r="B11818" s="18" t="s">
        <v>35522</v>
      </c>
      <c r="C11818" s="91"/>
      <c r="D11818" s="91" t="s">
        <v>35523</v>
      </c>
      <c r="E11818" s="91" t="s">
        <v>35524</v>
      </c>
      <c r="F11818" s="43" t="s">
        <v>35525</v>
      </c>
      <c r="G11818" s="91"/>
    </row>
    <row r="11819">
      <c r="A11819" s="9" t="s">
        <v>19167</v>
      </c>
      <c r="B11819" s="18" t="s">
        <v>35522</v>
      </c>
      <c r="C11819" s="91"/>
      <c r="D11819" s="91" t="s">
        <v>35523</v>
      </c>
      <c r="E11819" s="91" t="s">
        <v>35526</v>
      </c>
      <c r="F11819" s="43" t="s">
        <v>35525</v>
      </c>
      <c r="G11819" s="91"/>
    </row>
    <row r="11820">
      <c r="A11820" s="9" t="s">
        <v>19167</v>
      </c>
      <c r="B11820" s="18" t="s">
        <v>35522</v>
      </c>
      <c r="C11820" s="91"/>
      <c r="D11820" s="91" t="s">
        <v>35523</v>
      </c>
      <c r="E11820" s="91" t="s">
        <v>35527</v>
      </c>
      <c r="F11820" s="91" t="s">
        <v>35528</v>
      </c>
      <c r="G11820" s="91"/>
    </row>
    <row r="11821">
      <c r="A11821" s="9" t="s">
        <v>19167</v>
      </c>
      <c r="B11821" s="18" t="s">
        <v>35522</v>
      </c>
      <c r="C11821" s="91"/>
      <c r="D11821" s="91" t="s">
        <v>35529</v>
      </c>
      <c r="E11821" s="91"/>
      <c r="F11821" s="25" t="s">
        <v>35530</v>
      </c>
      <c r="G11821" s="91"/>
    </row>
    <row r="11822">
      <c r="A11822" s="9" t="s">
        <v>19167</v>
      </c>
      <c r="B11822" s="18" t="s">
        <v>35522</v>
      </c>
      <c r="C11822" s="91"/>
      <c r="D11822" s="91" t="s">
        <v>35531</v>
      </c>
      <c r="E11822" s="91"/>
      <c r="F11822" s="25" t="s">
        <v>35532</v>
      </c>
      <c r="G11822" s="91"/>
    </row>
    <row r="11823">
      <c r="A11823" s="9" t="s">
        <v>19167</v>
      </c>
      <c r="B11823" s="18" t="s">
        <v>35522</v>
      </c>
      <c r="C11823" s="91"/>
      <c r="D11823" s="91" t="s">
        <v>35533</v>
      </c>
      <c r="E11823" s="91"/>
      <c r="F11823" s="25" t="s">
        <v>34090</v>
      </c>
      <c r="G11823" s="91"/>
    </row>
    <row r="11824">
      <c r="A11824" s="9" t="s">
        <v>19167</v>
      </c>
      <c r="B11824" s="18" t="s">
        <v>35522</v>
      </c>
      <c r="C11824" s="91"/>
      <c r="D11824" s="91" t="s">
        <v>35534</v>
      </c>
      <c r="E11824" s="91"/>
      <c r="F11824" s="25" t="s">
        <v>35535</v>
      </c>
      <c r="G11824" s="91"/>
    </row>
    <row r="11825">
      <c r="A11825" s="9" t="s">
        <v>19167</v>
      </c>
      <c r="B11825" s="18" t="s">
        <v>35522</v>
      </c>
      <c r="C11825" s="91"/>
      <c r="D11825" s="91" t="s">
        <v>35536</v>
      </c>
      <c r="E11825" s="91"/>
      <c r="F11825" s="43" t="s">
        <v>35537</v>
      </c>
      <c r="G11825" s="91"/>
    </row>
    <row r="11826">
      <c r="A11826" s="9" t="s">
        <v>19167</v>
      </c>
      <c r="B11826" s="18" t="s">
        <v>35522</v>
      </c>
      <c r="C11826" s="91"/>
      <c r="D11826" s="91" t="s">
        <v>35538</v>
      </c>
      <c r="E11826" s="91"/>
      <c r="F11826" s="25" t="s">
        <v>35539</v>
      </c>
      <c r="G11826" s="91"/>
    </row>
    <row r="11827">
      <c r="A11827" s="9" t="s">
        <v>19167</v>
      </c>
      <c r="B11827" s="18" t="s">
        <v>35522</v>
      </c>
      <c r="C11827" s="91"/>
      <c r="D11827" s="91" t="s">
        <v>35540</v>
      </c>
      <c r="E11827" s="91"/>
      <c r="F11827" s="25" t="s">
        <v>35541</v>
      </c>
      <c r="G11827" s="91"/>
    </row>
    <row r="11828">
      <c r="A11828" s="9" t="s">
        <v>19167</v>
      </c>
      <c r="B11828" s="18" t="s">
        <v>35522</v>
      </c>
      <c r="C11828" s="91"/>
      <c r="D11828" s="91" t="s">
        <v>35542</v>
      </c>
      <c r="E11828" s="91"/>
      <c r="F11828" s="91" t="s">
        <v>35543</v>
      </c>
      <c r="G11828" s="91"/>
    </row>
    <row r="11829">
      <c r="A11829" s="9" t="s">
        <v>19613</v>
      </c>
      <c r="B11829" s="18" t="s">
        <v>368</v>
      </c>
      <c r="C11829" s="91"/>
      <c r="D11829" s="91"/>
      <c r="E11829" s="43"/>
      <c r="F11829" s="91"/>
      <c r="G11829" s="91"/>
    </row>
    <row r="11830">
      <c r="A11830" s="13" t="s">
        <v>2562</v>
      </c>
      <c r="B11830" s="723" t="s">
        <v>35544</v>
      </c>
      <c r="C11830" s="43" t="s">
        <v>35545</v>
      </c>
      <c r="D11830" s="43" t="s">
        <v>35546</v>
      </c>
      <c r="E11830" s="91" t="s">
        <v>35547</v>
      </c>
      <c r="F11830" s="91" t="s">
        <v>35548</v>
      </c>
      <c r="G11830" s="91"/>
    </row>
    <row r="11831">
      <c r="A11831" s="13" t="s">
        <v>2562</v>
      </c>
      <c r="B11831" s="723" t="s">
        <v>35544</v>
      </c>
      <c r="C11831" s="43" t="s">
        <v>35549</v>
      </c>
      <c r="D11831" s="43" t="s">
        <v>35550</v>
      </c>
      <c r="E11831" s="43"/>
      <c r="F11831" s="91" t="s">
        <v>35551</v>
      </c>
      <c r="G11831" s="91"/>
    </row>
    <row r="11832">
      <c r="A11832" s="13" t="s">
        <v>2562</v>
      </c>
      <c r="B11832" s="723" t="s">
        <v>35544</v>
      </c>
      <c r="C11832" s="43" t="s">
        <v>35549</v>
      </c>
      <c r="D11832" s="43" t="s">
        <v>35552</v>
      </c>
      <c r="E11832" s="43"/>
      <c r="F11832" s="91" t="s">
        <v>35553</v>
      </c>
      <c r="G11832" s="91"/>
    </row>
    <row r="11833">
      <c r="A11833" s="13" t="s">
        <v>2562</v>
      </c>
      <c r="B11833" s="723" t="s">
        <v>35544</v>
      </c>
      <c r="C11833" s="43" t="s">
        <v>35549</v>
      </c>
      <c r="D11833" s="43" t="s">
        <v>35554</v>
      </c>
      <c r="E11833" s="43"/>
      <c r="F11833" s="91" t="s">
        <v>35555</v>
      </c>
      <c r="G11833" s="91"/>
    </row>
    <row r="11834">
      <c r="A11834" s="13" t="s">
        <v>2562</v>
      </c>
      <c r="B11834" s="723" t="s">
        <v>35544</v>
      </c>
      <c r="C11834" s="43" t="s">
        <v>35549</v>
      </c>
      <c r="D11834" s="43" t="s">
        <v>8513</v>
      </c>
      <c r="E11834" s="43"/>
      <c r="F11834" s="91" t="s">
        <v>35556</v>
      </c>
      <c r="G11834" s="91"/>
    </row>
    <row r="11835">
      <c r="A11835" s="13" t="s">
        <v>2562</v>
      </c>
      <c r="B11835" s="723" t="s">
        <v>35544</v>
      </c>
      <c r="C11835" s="43" t="s">
        <v>35557</v>
      </c>
      <c r="D11835" s="43" t="s">
        <v>35558</v>
      </c>
      <c r="E11835" s="43"/>
      <c r="F11835" s="91" t="s">
        <v>35559</v>
      </c>
      <c r="G11835" s="91"/>
    </row>
    <row r="11836">
      <c r="A11836" s="13" t="s">
        <v>2562</v>
      </c>
      <c r="B11836" s="189" t="s">
        <v>26530</v>
      </c>
      <c r="C11836" s="84" t="s">
        <v>35560</v>
      </c>
      <c r="D11836" s="84" t="s">
        <v>35561</v>
      </c>
      <c r="E11836" s="43" t="s">
        <v>35562</v>
      </c>
      <c r="F11836" s="91" t="s">
        <v>35563</v>
      </c>
      <c r="G11836" s="91"/>
    </row>
    <row r="11837">
      <c r="A11837" s="13" t="s">
        <v>2562</v>
      </c>
      <c r="B11837" s="189" t="s">
        <v>26530</v>
      </c>
      <c r="C11837" s="84" t="s">
        <v>35560</v>
      </c>
      <c r="D11837" s="84" t="s">
        <v>35561</v>
      </c>
      <c r="E11837" s="43" t="s">
        <v>2575</v>
      </c>
      <c r="F11837" s="43" t="s">
        <v>35564</v>
      </c>
      <c r="G11837" s="91"/>
    </row>
    <row r="11838">
      <c r="A11838" s="13" t="s">
        <v>2562</v>
      </c>
      <c r="B11838" s="189" t="s">
        <v>26530</v>
      </c>
      <c r="C11838" s="84" t="s">
        <v>35560</v>
      </c>
      <c r="D11838" s="84" t="s">
        <v>35561</v>
      </c>
      <c r="E11838" s="84" t="s">
        <v>7821</v>
      </c>
      <c r="F11838" s="84" t="s">
        <v>35548</v>
      </c>
      <c r="G11838" s="91"/>
    </row>
    <row r="11839">
      <c r="A11839" s="9" t="s">
        <v>2562</v>
      </c>
      <c r="B11839" s="18" t="s">
        <v>26530</v>
      </c>
      <c r="C11839" s="91" t="s">
        <v>35560</v>
      </c>
      <c r="D11839" s="91" t="s">
        <v>35565</v>
      </c>
      <c r="E11839" s="91" t="s">
        <v>35566</v>
      </c>
      <c r="F11839" s="91" t="s">
        <v>35567</v>
      </c>
      <c r="G11839" s="91"/>
    </row>
    <row r="11840">
      <c r="A11840" s="9" t="s">
        <v>2562</v>
      </c>
      <c r="B11840" s="18" t="s">
        <v>26530</v>
      </c>
      <c r="C11840" s="91" t="s">
        <v>35560</v>
      </c>
      <c r="D11840" s="91" t="s">
        <v>35565</v>
      </c>
      <c r="E11840" s="91" t="s">
        <v>3205</v>
      </c>
      <c r="F11840" s="91" t="s">
        <v>35568</v>
      </c>
      <c r="G11840" s="91"/>
    </row>
    <row r="11841">
      <c r="A11841" s="9" t="s">
        <v>2562</v>
      </c>
      <c r="B11841" s="18" t="s">
        <v>26530</v>
      </c>
      <c r="C11841" s="144" t="s">
        <v>35560</v>
      </c>
      <c r="D11841" s="91" t="s">
        <v>35569</v>
      </c>
      <c r="E11841" s="91" t="s">
        <v>22299</v>
      </c>
      <c r="F11841" s="91" t="s">
        <v>35570</v>
      </c>
      <c r="G11841" s="91"/>
    </row>
    <row r="11842">
      <c r="A11842" s="9" t="s">
        <v>2562</v>
      </c>
      <c r="B11842" s="18" t="s">
        <v>26530</v>
      </c>
      <c r="C11842" s="144" t="s">
        <v>35560</v>
      </c>
      <c r="D11842" s="91" t="s">
        <v>35569</v>
      </c>
      <c r="E11842" s="91" t="s">
        <v>3205</v>
      </c>
      <c r="F11842" s="91" t="s">
        <v>35548</v>
      </c>
      <c r="G11842" s="91"/>
    </row>
    <row r="11843">
      <c r="A11843" s="9" t="s">
        <v>2562</v>
      </c>
      <c r="B11843" s="18" t="s">
        <v>26530</v>
      </c>
      <c r="C11843" s="144" t="s">
        <v>35560</v>
      </c>
      <c r="D11843" s="91" t="s">
        <v>35571</v>
      </c>
      <c r="E11843" s="91" t="s">
        <v>27465</v>
      </c>
      <c r="F11843" s="91" t="s">
        <v>35548</v>
      </c>
      <c r="G11843" s="91"/>
    </row>
    <row r="11844">
      <c r="A11844" s="13" t="s">
        <v>2562</v>
      </c>
      <c r="B11844" s="189" t="s">
        <v>2563</v>
      </c>
      <c r="C11844" s="84" t="s">
        <v>2564</v>
      </c>
      <c r="D11844" s="43" t="s">
        <v>2567</v>
      </c>
      <c r="E11844" s="91" t="s">
        <v>35572</v>
      </c>
      <c r="F11844" s="91" t="s">
        <v>35573</v>
      </c>
      <c r="G11844" s="91"/>
    </row>
    <row r="11845">
      <c r="A11845" s="13" t="s">
        <v>2562</v>
      </c>
      <c r="B11845" s="189" t="s">
        <v>2563</v>
      </c>
      <c r="C11845" s="84" t="s">
        <v>2564</v>
      </c>
      <c r="D11845" s="43" t="s">
        <v>35574</v>
      </c>
      <c r="E11845" s="91" t="s">
        <v>16789</v>
      </c>
      <c r="F11845" s="91" t="s">
        <v>35563</v>
      </c>
      <c r="G11845" s="91"/>
    </row>
    <row r="11846">
      <c r="A11846" s="13" t="s">
        <v>2562</v>
      </c>
      <c r="B11846" s="189" t="s">
        <v>2563</v>
      </c>
      <c r="C11846" s="84" t="s">
        <v>2564</v>
      </c>
      <c r="D11846" s="43" t="s">
        <v>35575</v>
      </c>
      <c r="E11846" s="91" t="s">
        <v>7890</v>
      </c>
      <c r="F11846" s="91" t="s">
        <v>35576</v>
      </c>
      <c r="G11846" s="91"/>
    </row>
    <row r="11847">
      <c r="A11847" s="13" t="s">
        <v>2562</v>
      </c>
      <c r="B11847" s="189" t="s">
        <v>2563</v>
      </c>
      <c r="C11847" s="84" t="s">
        <v>2564</v>
      </c>
      <c r="D11847" s="43" t="s">
        <v>35577</v>
      </c>
      <c r="E11847" s="91" t="s">
        <v>35578</v>
      </c>
      <c r="F11847" s="91" t="s">
        <v>35548</v>
      </c>
      <c r="G11847" s="91"/>
    </row>
    <row r="11848">
      <c r="A11848" s="13" t="s">
        <v>2562</v>
      </c>
      <c r="B11848" s="189" t="s">
        <v>2563</v>
      </c>
      <c r="C11848" s="84" t="s">
        <v>2564</v>
      </c>
      <c r="D11848" s="43" t="s">
        <v>35577</v>
      </c>
      <c r="E11848" s="91" t="s">
        <v>35579</v>
      </c>
      <c r="F11848" s="91" t="s">
        <v>35573</v>
      </c>
      <c r="G11848" s="91"/>
    </row>
    <row r="11849">
      <c r="A11849" s="9" t="s">
        <v>2562</v>
      </c>
      <c r="B11849" s="18" t="s">
        <v>2563</v>
      </c>
      <c r="C11849" s="91" t="s">
        <v>2564</v>
      </c>
      <c r="D11849" s="91" t="s">
        <v>35580</v>
      </c>
      <c r="E11849" s="91" t="s">
        <v>35581</v>
      </c>
      <c r="F11849" s="91" t="s">
        <v>35563</v>
      </c>
      <c r="G11849" s="91"/>
    </row>
    <row r="11850">
      <c r="A11850" s="9" t="s">
        <v>2562</v>
      </c>
      <c r="B11850" s="18" t="s">
        <v>2563</v>
      </c>
      <c r="C11850" s="91" t="s">
        <v>35582</v>
      </c>
      <c r="D11850" s="91" t="s">
        <v>35583</v>
      </c>
      <c r="E11850" s="91"/>
      <c r="F11850" s="91" t="s">
        <v>35584</v>
      </c>
      <c r="G11850" s="91"/>
    </row>
    <row r="11851">
      <c r="A11851" s="9" t="s">
        <v>2562</v>
      </c>
      <c r="B11851" s="18" t="s">
        <v>2563</v>
      </c>
      <c r="C11851" s="91" t="s">
        <v>35582</v>
      </c>
      <c r="D11851" s="91" t="s">
        <v>35585</v>
      </c>
      <c r="E11851" s="91"/>
      <c r="F11851" s="91" t="s">
        <v>35586</v>
      </c>
      <c r="G11851" s="91"/>
    </row>
    <row r="11852">
      <c r="A11852" s="9" t="s">
        <v>2562</v>
      </c>
      <c r="B11852" s="18" t="s">
        <v>2563</v>
      </c>
      <c r="C11852" s="91" t="s">
        <v>24802</v>
      </c>
      <c r="D11852" s="91" t="s">
        <v>35587</v>
      </c>
      <c r="E11852" s="91"/>
      <c r="F11852" s="91" t="s">
        <v>35588</v>
      </c>
      <c r="G11852" s="91"/>
    </row>
    <row r="11853">
      <c r="A11853" s="9" t="s">
        <v>2562</v>
      </c>
      <c r="B11853" s="18" t="s">
        <v>2563</v>
      </c>
      <c r="C11853" s="91" t="s">
        <v>35589</v>
      </c>
      <c r="D11853" s="91" t="s">
        <v>35590</v>
      </c>
      <c r="E11853" s="91" t="s">
        <v>35591</v>
      </c>
      <c r="F11853" s="91" t="s">
        <v>35592</v>
      </c>
      <c r="G11853" s="91"/>
    </row>
    <row r="11854">
      <c r="A11854" s="9" t="s">
        <v>2562</v>
      </c>
      <c r="B11854" s="18" t="s">
        <v>2563</v>
      </c>
      <c r="C11854" s="91" t="s">
        <v>35589</v>
      </c>
      <c r="D11854" s="91" t="s">
        <v>35593</v>
      </c>
      <c r="E11854" s="91" t="s">
        <v>35594</v>
      </c>
      <c r="F11854" s="91" t="s">
        <v>35595</v>
      </c>
      <c r="G11854" s="91"/>
    </row>
    <row r="11855">
      <c r="A11855" s="9" t="s">
        <v>2562</v>
      </c>
      <c r="B11855" s="18" t="s">
        <v>2563</v>
      </c>
      <c r="C11855" s="91" t="s">
        <v>35589</v>
      </c>
      <c r="D11855" s="91" t="s">
        <v>35596</v>
      </c>
      <c r="E11855" s="91" t="s">
        <v>35597</v>
      </c>
      <c r="F11855" s="91" t="s">
        <v>35595</v>
      </c>
      <c r="G11855" s="91"/>
    </row>
    <row r="11856">
      <c r="A11856" s="9" t="s">
        <v>2562</v>
      </c>
      <c r="B11856" s="18" t="s">
        <v>2563</v>
      </c>
      <c r="C11856" s="91" t="s">
        <v>35589</v>
      </c>
      <c r="D11856" s="91" t="s">
        <v>35598</v>
      </c>
      <c r="E11856" s="91"/>
      <c r="F11856" s="91" t="s">
        <v>35592</v>
      </c>
      <c r="G11856" s="91"/>
    </row>
    <row r="11857">
      <c r="A11857" s="9" t="s">
        <v>2562</v>
      </c>
      <c r="B11857" s="18" t="s">
        <v>2563</v>
      </c>
      <c r="C11857" s="91" t="s">
        <v>35589</v>
      </c>
      <c r="D11857" s="91" t="s">
        <v>35599</v>
      </c>
      <c r="E11857" s="91" t="s">
        <v>35600</v>
      </c>
      <c r="F11857" s="91" t="s">
        <v>35601</v>
      </c>
      <c r="G11857" s="91"/>
    </row>
    <row r="11858">
      <c r="A11858" s="9" t="s">
        <v>2562</v>
      </c>
      <c r="B11858" s="18" t="s">
        <v>2580</v>
      </c>
      <c r="C11858" s="91" t="s">
        <v>2588</v>
      </c>
      <c r="D11858" s="91" t="s">
        <v>35602</v>
      </c>
      <c r="E11858" s="91" t="s">
        <v>35603</v>
      </c>
      <c r="F11858" s="91" t="s">
        <v>35604</v>
      </c>
      <c r="G11858" s="91"/>
    </row>
    <row r="11859">
      <c r="A11859" s="9" t="s">
        <v>2562</v>
      </c>
      <c r="B11859" s="18" t="s">
        <v>2580</v>
      </c>
      <c r="C11859" s="91" t="s">
        <v>35605</v>
      </c>
      <c r="D11859" s="91" t="s">
        <v>35606</v>
      </c>
      <c r="E11859" s="91" t="s">
        <v>35607</v>
      </c>
      <c r="F11859" s="91" t="s">
        <v>35608</v>
      </c>
      <c r="G11859" s="91"/>
    </row>
    <row r="11860">
      <c r="A11860" s="9" t="s">
        <v>2562</v>
      </c>
      <c r="B11860" s="18" t="s">
        <v>2580</v>
      </c>
      <c r="C11860" s="91" t="s">
        <v>35605</v>
      </c>
      <c r="D11860" s="91" t="s">
        <v>35606</v>
      </c>
      <c r="E11860" s="91" t="s">
        <v>35609</v>
      </c>
      <c r="F11860" s="91" t="s">
        <v>35610</v>
      </c>
      <c r="G11860" s="91"/>
    </row>
    <row r="11861">
      <c r="A11861" s="9" t="s">
        <v>2562</v>
      </c>
      <c r="B11861" s="18" t="s">
        <v>2580</v>
      </c>
      <c r="C11861" s="91" t="s">
        <v>35605</v>
      </c>
      <c r="D11861" s="91" t="s">
        <v>35606</v>
      </c>
      <c r="E11861" s="91" t="s">
        <v>35611</v>
      </c>
      <c r="F11861" s="91" t="s">
        <v>35610</v>
      </c>
      <c r="G11861" s="91"/>
    </row>
    <row r="11862">
      <c r="A11862" s="9" t="s">
        <v>2562</v>
      </c>
      <c r="B11862" s="18" t="s">
        <v>2580</v>
      </c>
      <c r="C11862" s="91" t="s">
        <v>35605</v>
      </c>
      <c r="D11862" s="91" t="s">
        <v>35612</v>
      </c>
      <c r="E11862" s="91" t="s">
        <v>35613</v>
      </c>
      <c r="F11862" s="91" t="s">
        <v>35610</v>
      </c>
      <c r="G11862" s="91"/>
    </row>
    <row r="11863">
      <c r="A11863" s="9" t="s">
        <v>2562</v>
      </c>
      <c r="B11863" s="18" t="s">
        <v>2580</v>
      </c>
      <c r="C11863" s="91" t="s">
        <v>35605</v>
      </c>
      <c r="D11863" s="91" t="s">
        <v>35614</v>
      </c>
      <c r="E11863" s="91" t="s">
        <v>35615</v>
      </c>
      <c r="F11863" s="91" t="s">
        <v>35610</v>
      </c>
      <c r="G11863" s="91"/>
    </row>
    <row r="11864">
      <c r="A11864" s="9" t="s">
        <v>2562</v>
      </c>
      <c r="B11864" s="18" t="s">
        <v>2580</v>
      </c>
      <c r="C11864" s="91" t="s">
        <v>35605</v>
      </c>
      <c r="D11864" s="91" t="s">
        <v>35616</v>
      </c>
      <c r="E11864" s="91" t="s">
        <v>35617</v>
      </c>
      <c r="F11864" s="91" t="s">
        <v>35610</v>
      </c>
      <c r="G11864" s="91"/>
    </row>
    <row r="11865">
      <c r="A11865" s="9" t="s">
        <v>2562</v>
      </c>
      <c r="B11865" s="18" t="s">
        <v>2580</v>
      </c>
      <c r="C11865" s="91" t="s">
        <v>35605</v>
      </c>
      <c r="D11865" s="91" t="s">
        <v>35618</v>
      </c>
      <c r="E11865" s="91" t="s">
        <v>35619</v>
      </c>
      <c r="F11865" s="91" t="s">
        <v>35573</v>
      </c>
      <c r="G11865" s="91"/>
    </row>
    <row r="11866">
      <c r="A11866" s="9" t="s">
        <v>2562</v>
      </c>
      <c r="B11866" s="18" t="s">
        <v>2580</v>
      </c>
      <c r="C11866" s="91" t="s">
        <v>35605</v>
      </c>
      <c r="D11866" s="91" t="s">
        <v>35620</v>
      </c>
      <c r="E11866" s="91" t="s">
        <v>35621</v>
      </c>
      <c r="F11866" s="91" t="s">
        <v>35610</v>
      </c>
      <c r="G11866" s="91"/>
    </row>
    <row r="11867">
      <c r="A11867" s="9" t="s">
        <v>2562</v>
      </c>
      <c r="B11867" s="18" t="s">
        <v>2580</v>
      </c>
      <c r="C11867" s="91" t="s">
        <v>35605</v>
      </c>
      <c r="D11867" s="91" t="s">
        <v>35622</v>
      </c>
      <c r="E11867" s="91" t="s">
        <v>35619</v>
      </c>
      <c r="F11867" s="91" t="s">
        <v>35623</v>
      </c>
      <c r="G11867" s="91"/>
    </row>
    <row r="11868">
      <c r="A11868" s="9" t="s">
        <v>2562</v>
      </c>
      <c r="B11868" s="18" t="s">
        <v>2580</v>
      </c>
      <c r="C11868" s="91" t="s">
        <v>35605</v>
      </c>
      <c r="D11868" s="91" t="s">
        <v>35624</v>
      </c>
      <c r="E11868" s="91" t="s">
        <v>35625</v>
      </c>
      <c r="F11868" s="91" t="s">
        <v>35610</v>
      </c>
      <c r="G11868" s="91"/>
    </row>
    <row r="11869">
      <c r="A11869" s="9" t="s">
        <v>2562</v>
      </c>
      <c r="B11869" s="18" t="s">
        <v>2580</v>
      </c>
      <c r="C11869" s="91" t="s">
        <v>35605</v>
      </c>
      <c r="D11869" s="91" t="s">
        <v>35626</v>
      </c>
      <c r="E11869" s="91" t="s">
        <v>35627</v>
      </c>
      <c r="F11869" s="91" t="s">
        <v>35610</v>
      </c>
      <c r="G11869" s="91"/>
    </row>
    <row r="11870">
      <c r="A11870" s="9" t="s">
        <v>2562</v>
      </c>
      <c r="B11870" s="18" t="s">
        <v>2580</v>
      </c>
      <c r="C11870" s="91" t="s">
        <v>35605</v>
      </c>
      <c r="D11870" s="91" t="s">
        <v>35628</v>
      </c>
      <c r="E11870" s="91" t="s">
        <v>35619</v>
      </c>
      <c r="F11870" s="91" t="s">
        <v>35610</v>
      </c>
      <c r="G11870" s="91"/>
    </row>
    <row r="11871">
      <c r="A11871" s="9" t="s">
        <v>2562</v>
      </c>
      <c r="B11871" s="18" t="s">
        <v>2580</v>
      </c>
      <c r="C11871" s="91" t="s">
        <v>35605</v>
      </c>
      <c r="D11871" s="91" t="s">
        <v>35629</v>
      </c>
      <c r="E11871" s="91" t="s">
        <v>35630</v>
      </c>
      <c r="F11871" s="91" t="s">
        <v>35610</v>
      </c>
      <c r="G11871" s="91"/>
    </row>
    <row r="11872">
      <c r="A11872" s="9" t="s">
        <v>2562</v>
      </c>
      <c r="B11872" s="18" t="s">
        <v>2580</v>
      </c>
      <c r="C11872" s="91" t="s">
        <v>10235</v>
      </c>
      <c r="D11872" s="91" t="s">
        <v>35631</v>
      </c>
      <c r="E11872" s="91"/>
      <c r="F11872" s="91" t="s">
        <v>35559</v>
      </c>
      <c r="G11872" s="91"/>
    </row>
    <row r="11873">
      <c r="A11873" s="9" t="s">
        <v>2562</v>
      </c>
      <c r="B11873" s="18" t="s">
        <v>2580</v>
      </c>
      <c r="C11873" s="91" t="s">
        <v>10235</v>
      </c>
      <c r="D11873" s="91" t="s">
        <v>35632</v>
      </c>
      <c r="E11873" s="91" t="s">
        <v>35633</v>
      </c>
      <c r="F11873" s="91" t="s">
        <v>35608</v>
      </c>
      <c r="G11873" s="91"/>
    </row>
    <row r="11874">
      <c r="A11874" s="9" t="s">
        <v>2562</v>
      </c>
      <c r="B11874" s="18" t="s">
        <v>2580</v>
      </c>
      <c r="C11874" s="91" t="s">
        <v>10235</v>
      </c>
      <c r="D11874" s="91" t="s">
        <v>35632</v>
      </c>
      <c r="E11874" s="91" t="s">
        <v>35634</v>
      </c>
      <c r="F11874" s="91" t="s">
        <v>35556</v>
      </c>
      <c r="G11874" s="91"/>
    </row>
    <row r="11875">
      <c r="A11875" s="9" t="s">
        <v>2562</v>
      </c>
      <c r="B11875" s="18" t="s">
        <v>2580</v>
      </c>
      <c r="C11875" s="91" t="s">
        <v>35635</v>
      </c>
      <c r="D11875" s="91" t="s">
        <v>35636</v>
      </c>
      <c r="E11875" s="91" t="s">
        <v>35637</v>
      </c>
      <c r="F11875" s="91" t="s">
        <v>35638</v>
      </c>
      <c r="G11875" s="91"/>
    </row>
    <row r="11876">
      <c r="A11876" s="9" t="s">
        <v>2562</v>
      </c>
      <c r="B11876" s="18" t="s">
        <v>2580</v>
      </c>
      <c r="C11876" s="91" t="s">
        <v>35635</v>
      </c>
      <c r="D11876" s="91" t="s">
        <v>35636</v>
      </c>
      <c r="E11876" s="91" t="s">
        <v>35639</v>
      </c>
      <c r="F11876" s="91" t="s">
        <v>35640</v>
      </c>
      <c r="G11876" s="91"/>
    </row>
    <row r="11877">
      <c r="A11877" s="9" t="s">
        <v>2562</v>
      </c>
      <c r="B11877" s="18" t="s">
        <v>2580</v>
      </c>
      <c r="C11877" s="91" t="s">
        <v>35635</v>
      </c>
      <c r="D11877" s="91" t="s">
        <v>35641</v>
      </c>
      <c r="E11877" s="91" t="s">
        <v>35642</v>
      </c>
      <c r="F11877" s="91" t="s">
        <v>35643</v>
      </c>
      <c r="G11877" s="91"/>
    </row>
    <row r="11878">
      <c r="A11878" s="9" t="s">
        <v>2562</v>
      </c>
      <c r="B11878" s="18" t="s">
        <v>2580</v>
      </c>
      <c r="C11878" s="91" t="s">
        <v>35635</v>
      </c>
      <c r="D11878" s="91" t="s">
        <v>35644</v>
      </c>
      <c r="E11878" s="91" t="s">
        <v>35645</v>
      </c>
      <c r="F11878" s="91" t="s">
        <v>35559</v>
      </c>
      <c r="G11878" s="91"/>
    </row>
    <row r="11879">
      <c r="A11879" s="9" t="s">
        <v>2562</v>
      </c>
      <c r="B11879" s="18" t="s">
        <v>2580</v>
      </c>
      <c r="C11879" s="91" t="s">
        <v>35635</v>
      </c>
      <c r="D11879" s="91" t="s">
        <v>35646</v>
      </c>
      <c r="E11879" s="91" t="s">
        <v>35627</v>
      </c>
      <c r="F11879" s="91" t="s">
        <v>35640</v>
      </c>
      <c r="G11879" s="91"/>
    </row>
    <row r="11880">
      <c r="A11880" s="9" t="s">
        <v>2562</v>
      </c>
      <c r="B11880" s="18" t="s">
        <v>2580</v>
      </c>
      <c r="C11880" s="91" t="s">
        <v>35635</v>
      </c>
      <c r="D11880" s="91" t="s">
        <v>35646</v>
      </c>
      <c r="E11880" s="91" t="s">
        <v>35619</v>
      </c>
      <c r="F11880" s="91" t="s">
        <v>35640</v>
      </c>
      <c r="G11880" s="91"/>
    </row>
    <row r="11881">
      <c r="A11881" s="9" t="s">
        <v>2562</v>
      </c>
      <c r="B11881" s="18" t="s">
        <v>2580</v>
      </c>
      <c r="C11881" s="91" t="s">
        <v>2584</v>
      </c>
      <c r="D11881" s="91" t="s">
        <v>35647</v>
      </c>
      <c r="E11881" s="91"/>
      <c r="F11881" s="91" t="s">
        <v>35648</v>
      </c>
      <c r="G11881" s="91"/>
    </row>
    <row r="11882">
      <c r="A11882" s="9" t="s">
        <v>2562</v>
      </c>
      <c r="B11882" s="18" t="s">
        <v>2580</v>
      </c>
      <c r="C11882" s="91" t="s">
        <v>2584</v>
      </c>
      <c r="D11882" s="91" t="s">
        <v>35649</v>
      </c>
      <c r="E11882" s="91"/>
      <c r="F11882" s="91" t="s">
        <v>35650</v>
      </c>
      <c r="G11882" s="91"/>
    </row>
    <row r="11883">
      <c r="A11883" s="9" t="s">
        <v>2562</v>
      </c>
      <c r="B11883" s="18" t="s">
        <v>2580</v>
      </c>
      <c r="C11883" s="91" t="s">
        <v>2584</v>
      </c>
      <c r="D11883" s="91" t="s">
        <v>35651</v>
      </c>
      <c r="E11883" s="91"/>
      <c r="F11883" s="91" t="s">
        <v>35652</v>
      </c>
      <c r="G11883" s="91"/>
    </row>
    <row r="11884">
      <c r="A11884" s="9" t="s">
        <v>2562</v>
      </c>
      <c r="B11884" s="18" t="s">
        <v>2580</v>
      </c>
      <c r="C11884" s="91" t="s">
        <v>2584</v>
      </c>
      <c r="D11884" s="91" t="s">
        <v>35653</v>
      </c>
      <c r="E11884" s="91"/>
      <c r="F11884" s="91" t="s">
        <v>35654</v>
      </c>
      <c r="G11884" s="91"/>
    </row>
    <row r="11885">
      <c r="A11885" s="9" t="s">
        <v>2562</v>
      </c>
      <c r="B11885" s="18" t="s">
        <v>2580</v>
      </c>
      <c r="C11885" s="91" t="s">
        <v>2584</v>
      </c>
      <c r="D11885" s="91" t="s">
        <v>35655</v>
      </c>
      <c r="E11885" s="91"/>
      <c r="F11885" s="91" t="s">
        <v>35656</v>
      </c>
      <c r="G11885" s="91"/>
    </row>
    <row r="11886">
      <c r="A11886" s="9" t="s">
        <v>2562</v>
      </c>
      <c r="B11886" s="18" t="s">
        <v>2580</v>
      </c>
      <c r="C11886" s="91" t="s">
        <v>2584</v>
      </c>
      <c r="D11886" s="91" t="s">
        <v>35657</v>
      </c>
      <c r="E11886" s="91"/>
      <c r="F11886" s="91" t="s">
        <v>35608</v>
      </c>
      <c r="G11886" s="91"/>
    </row>
    <row r="11887">
      <c r="A11887" s="9" t="s">
        <v>2562</v>
      </c>
      <c r="B11887" s="18" t="s">
        <v>2580</v>
      </c>
      <c r="C11887" s="91" t="s">
        <v>2584</v>
      </c>
      <c r="D11887" s="91" t="s">
        <v>35658</v>
      </c>
      <c r="E11887" s="91"/>
      <c r="F11887" s="91" t="s">
        <v>35659</v>
      </c>
      <c r="G11887" s="91"/>
    </row>
    <row r="11888">
      <c r="A11888" s="9" t="s">
        <v>2562</v>
      </c>
      <c r="B11888" s="18" t="s">
        <v>2580</v>
      </c>
      <c r="C11888" s="91" t="s">
        <v>2584</v>
      </c>
      <c r="D11888" s="91" t="s">
        <v>35660</v>
      </c>
      <c r="E11888" s="91"/>
      <c r="F11888" s="91" t="s">
        <v>35661</v>
      </c>
      <c r="G11888" s="91"/>
    </row>
    <row r="11889">
      <c r="A11889" s="9" t="s">
        <v>2562</v>
      </c>
      <c r="B11889" s="18" t="s">
        <v>2580</v>
      </c>
      <c r="C11889" s="91" t="s">
        <v>2584</v>
      </c>
      <c r="D11889" s="91" t="s">
        <v>35662</v>
      </c>
      <c r="E11889" s="91"/>
      <c r="F11889" s="91" t="s">
        <v>35563</v>
      </c>
      <c r="G11889" s="91"/>
    </row>
    <row r="11890">
      <c r="A11890" s="9" t="s">
        <v>2562</v>
      </c>
      <c r="B11890" s="18" t="s">
        <v>2580</v>
      </c>
      <c r="C11890" s="91" t="s">
        <v>2581</v>
      </c>
      <c r="D11890" s="91" t="s">
        <v>35663</v>
      </c>
      <c r="E11890" s="91" t="s">
        <v>35664</v>
      </c>
      <c r="F11890" s="91" t="s">
        <v>35665</v>
      </c>
      <c r="G11890" s="91"/>
    </row>
    <row r="11891">
      <c r="A11891" s="9" t="s">
        <v>2562</v>
      </c>
      <c r="B11891" s="18" t="s">
        <v>2580</v>
      </c>
      <c r="C11891" s="91" t="s">
        <v>2581</v>
      </c>
      <c r="D11891" s="91" t="s">
        <v>35663</v>
      </c>
      <c r="E11891" s="91" t="s">
        <v>35666</v>
      </c>
      <c r="F11891" s="91" t="s">
        <v>35667</v>
      </c>
      <c r="G11891" s="91"/>
    </row>
    <row r="11892">
      <c r="A11892" s="9" t="s">
        <v>2562</v>
      </c>
      <c r="B11892" s="18" t="s">
        <v>2580</v>
      </c>
      <c r="C11892" s="91" t="s">
        <v>2581</v>
      </c>
      <c r="D11892" s="91" t="s">
        <v>35668</v>
      </c>
      <c r="E11892" s="91" t="s">
        <v>35669</v>
      </c>
      <c r="F11892" s="91" t="s">
        <v>35670</v>
      </c>
      <c r="G11892" s="91"/>
    </row>
    <row r="11893">
      <c r="A11893" s="9" t="s">
        <v>2562</v>
      </c>
      <c r="B11893" s="18" t="s">
        <v>2580</v>
      </c>
      <c r="C11893" s="91" t="s">
        <v>2581</v>
      </c>
      <c r="D11893" s="91" t="s">
        <v>35671</v>
      </c>
      <c r="E11893" s="91" t="s">
        <v>35672</v>
      </c>
      <c r="F11893" s="91" t="s">
        <v>35559</v>
      </c>
      <c r="G11893" s="91"/>
    </row>
    <row r="11894">
      <c r="A11894" s="9" t="s">
        <v>2562</v>
      </c>
      <c r="B11894" s="18" t="s">
        <v>2580</v>
      </c>
      <c r="C11894" s="91" t="s">
        <v>2581</v>
      </c>
      <c r="D11894" s="91" t="s">
        <v>35673</v>
      </c>
      <c r="E11894" s="91" t="s">
        <v>35674</v>
      </c>
      <c r="F11894" s="91" t="s">
        <v>35564</v>
      </c>
      <c r="G11894" s="91"/>
    </row>
    <row r="11895">
      <c r="A11895" s="9" t="s">
        <v>2562</v>
      </c>
      <c r="B11895" s="18" t="s">
        <v>2580</v>
      </c>
      <c r="C11895" s="91" t="s">
        <v>2581</v>
      </c>
      <c r="D11895" s="91" t="s">
        <v>35675</v>
      </c>
      <c r="E11895" s="91"/>
      <c r="F11895" s="91" t="s">
        <v>35564</v>
      </c>
      <c r="G11895" s="91"/>
    </row>
    <row r="11896">
      <c r="A11896" s="9" t="s">
        <v>2562</v>
      </c>
      <c r="B11896" s="18" t="s">
        <v>2580</v>
      </c>
      <c r="C11896" s="91" t="s">
        <v>2581</v>
      </c>
      <c r="D11896" s="91" t="s">
        <v>35676</v>
      </c>
      <c r="E11896" s="91" t="s">
        <v>35677</v>
      </c>
      <c r="F11896" s="91" t="s">
        <v>35678</v>
      </c>
      <c r="G11896" s="91"/>
    </row>
    <row r="11897">
      <c r="A11897" s="9" t="s">
        <v>2562</v>
      </c>
      <c r="B11897" s="18" t="s">
        <v>2580</v>
      </c>
      <c r="C11897" s="91" t="s">
        <v>2581</v>
      </c>
      <c r="D11897" s="91" t="s">
        <v>35676</v>
      </c>
      <c r="E11897" s="91" t="s">
        <v>35679</v>
      </c>
      <c r="F11897" s="91" t="s">
        <v>35568</v>
      </c>
      <c r="G11897" s="91"/>
    </row>
    <row r="11898">
      <c r="A11898" s="9" t="s">
        <v>2562</v>
      </c>
      <c r="B11898" s="18" t="s">
        <v>2580</v>
      </c>
      <c r="C11898" s="91" t="s">
        <v>2581</v>
      </c>
      <c r="D11898" s="91" t="s">
        <v>35680</v>
      </c>
      <c r="E11898" s="91"/>
      <c r="F11898" s="25" t="s">
        <v>35681</v>
      </c>
      <c r="G11898" s="91"/>
    </row>
    <row r="11899">
      <c r="A11899" s="9" t="s">
        <v>2562</v>
      </c>
      <c r="B11899" s="18" t="s">
        <v>2580</v>
      </c>
      <c r="C11899" s="91" t="s">
        <v>2581</v>
      </c>
      <c r="D11899" s="91" t="s">
        <v>35682</v>
      </c>
      <c r="E11899" s="91"/>
      <c r="F11899" s="91" t="s">
        <v>35623</v>
      </c>
      <c r="G11899" s="91"/>
    </row>
    <row r="11900">
      <c r="A11900" s="9" t="s">
        <v>2562</v>
      </c>
      <c r="B11900" s="18" t="s">
        <v>35683</v>
      </c>
      <c r="C11900" s="91"/>
      <c r="D11900" s="91"/>
      <c r="E11900" s="91"/>
      <c r="F11900" s="91"/>
      <c r="G11900" s="91"/>
    </row>
    <row r="11901">
      <c r="A11901" s="9" t="s">
        <v>2562</v>
      </c>
      <c r="B11901" s="18" t="s">
        <v>35684</v>
      </c>
      <c r="C11901" s="91"/>
      <c r="D11901" s="91"/>
      <c r="E11901" s="91"/>
      <c r="F11901" s="91"/>
      <c r="G11901" s="91"/>
    </row>
    <row r="11902">
      <c r="A11902" s="9" t="s">
        <v>687</v>
      </c>
      <c r="B11902" s="18" t="s">
        <v>693</v>
      </c>
      <c r="C11902" s="91" t="s">
        <v>35685</v>
      </c>
      <c r="D11902" s="91" t="s">
        <v>35686</v>
      </c>
      <c r="E11902" s="91"/>
      <c r="F11902" s="91" t="s">
        <v>35687</v>
      </c>
      <c r="G11902" s="91"/>
    </row>
    <row r="11903">
      <c r="A11903" s="9" t="s">
        <v>687</v>
      </c>
      <c r="B11903" s="18" t="s">
        <v>693</v>
      </c>
      <c r="C11903" s="91" t="s">
        <v>35685</v>
      </c>
      <c r="D11903" s="91" t="s">
        <v>35688</v>
      </c>
      <c r="E11903" s="91"/>
      <c r="F11903" s="91" t="s">
        <v>35556</v>
      </c>
      <c r="G11903" s="91"/>
    </row>
    <row r="11904">
      <c r="A11904" s="9" t="s">
        <v>687</v>
      </c>
      <c r="B11904" s="18" t="s">
        <v>693</v>
      </c>
      <c r="C11904" s="91" t="s">
        <v>35689</v>
      </c>
      <c r="D11904" s="91" t="s">
        <v>35690</v>
      </c>
      <c r="E11904" s="91"/>
      <c r="F11904" s="91" t="s">
        <v>35573</v>
      </c>
      <c r="G11904" s="91"/>
    </row>
    <row r="11905">
      <c r="A11905" s="9" t="s">
        <v>687</v>
      </c>
      <c r="B11905" s="18" t="s">
        <v>693</v>
      </c>
      <c r="C11905" s="91" t="s">
        <v>35689</v>
      </c>
      <c r="D11905" s="91" t="s">
        <v>35691</v>
      </c>
      <c r="E11905" s="91"/>
      <c r="F11905" s="91" t="s">
        <v>35692</v>
      </c>
      <c r="G11905" s="91"/>
    </row>
    <row r="11906">
      <c r="A11906" s="9" t="s">
        <v>687</v>
      </c>
      <c r="B11906" s="18" t="s">
        <v>693</v>
      </c>
      <c r="C11906" s="91" t="s">
        <v>694</v>
      </c>
      <c r="D11906" s="91" t="s">
        <v>698</v>
      </c>
      <c r="E11906" s="91"/>
      <c r="F11906" s="91" t="s">
        <v>35693</v>
      </c>
      <c r="G11906" s="91"/>
    </row>
    <row r="11907">
      <c r="A11907" s="9" t="s">
        <v>687</v>
      </c>
      <c r="B11907" s="18" t="s">
        <v>693</v>
      </c>
      <c r="C11907" s="91" t="s">
        <v>715</v>
      </c>
      <c r="D11907" s="91" t="s">
        <v>1313</v>
      </c>
      <c r="E11907" s="91"/>
      <c r="F11907" s="91" t="s">
        <v>35693</v>
      </c>
      <c r="G11907" s="91"/>
    </row>
    <row r="11908">
      <c r="A11908" s="9" t="s">
        <v>687</v>
      </c>
      <c r="B11908" s="18" t="s">
        <v>693</v>
      </c>
      <c r="C11908" s="91" t="s">
        <v>715</v>
      </c>
      <c r="D11908" s="91" t="s">
        <v>3240</v>
      </c>
      <c r="E11908" s="91"/>
      <c r="F11908" s="91" t="s">
        <v>35623</v>
      </c>
      <c r="G11908" s="91"/>
    </row>
    <row r="11909">
      <c r="A11909" s="9" t="s">
        <v>687</v>
      </c>
      <c r="B11909" s="18" t="s">
        <v>693</v>
      </c>
      <c r="C11909" s="91" t="s">
        <v>715</v>
      </c>
      <c r="D11909" s="91" t="s">
        <v>4649</v>
      </c>
      <c r="E11909" s="91"/>
      <c r="F11909" s="91" t="s">
        <v>35573</v>
      </c>
      <c r="G11909" s="91"/>
    </row>
    <row r="11910">
      <c r="A11910" s="1" t="s">
        <v>35694</v>
      </c>
    </row>
    <row r="11911">
      <c r="A11911" s="9" t="s">
        <v>388</v>
      </c>
      <c r="B11911" s="18" t="s">
        <v>19048</v>
      </c>
      <c r="C11911" s="91"/>
      <c r="D11911" s="91"/>
      <c r="E11911" s="91"/>
      <c r="F11911" s="91" t="s">
        <v>35695</v>
      </c>
      <c r="G11911" s="91"/>
    </row>
    <row r="11912">
      <c r="A11912" s="9" t="s">
        <v>388</v>
      </c>
      <c r="B11912" s="18" t="s">
        <v>1010</v>
      </c>
      <c r="C11912" s="91" t="s">
        <v>1655</v>
      </c>
      <c r="D11912" s="91" t="s">
        <v>368</v>
      </c>
      <c r="E11912" s="91" t="s">
        <v>35696</v>
      </c>
      <c r="F11912" s="91" t="s">
        <v>35697</v>
      </c>
      <c r="G11912" s="91"/>
    </row>
    <row r="11913">
      <c r="A11913" s="9" t="s">
        <v>388</v>
      </c>
      <c r="B11913" s="18" t="s">
        <v>1010</v>
      </c>
      <c r="C11913" s="91" t="s">
        <v>1655</v>
      </c>
      <c r="D11913" s="91" t="s">
        <v>368</v>
      </c>
      <c r="E11913" s="91" t="s">
        <v>35698</v>
      </c>
      <c r="F11913" s="91" t="s">
        <v>35699</v>
      </c>
      <c r="G11913" s="91"/>
    </row>
    <row r="11914">
      <c r="A11914" s="9" t="s">
        <v>388</v>
      </c>
      <c r="B11914" s="18" t="s">
        <v>1010</v>
      </c>
      <c r="C11914" s="91" t="s">
        <v>2172</v>
      </c>
      <c r="D11914" s="91" t="s">
        <v>368</v>
      </c>
      <c r="E11914" s="91"/>
      <c r="F11914" s="91" t="s">
        <v>35700</v>
      </c>
      <c r="G11914" s="91"/>
    </row>
    <row r="11915">
      <c r="A11915" s="9" t="s">
        <v>388</v>
      </c>
      <c r="B11915" s="18" t="s">
        <v>1010</v>
      </c>
      <c r="C11915" s="91" t="s">
        <v>2177</v>
      </c>
      <c r="D11915" s="91" t="s">
        <v>35245</v>
      </c>
      <c r="E11915" s="91" t="s">
        <v>35701</v>
      </c>
      <c r="F11915" s="91" t="s">
        <v>35702</v>
      </c>
      <c r="G11915" s="91"/>
    </row>
    <row r="11916">
      <c r="A11916" s="9" t="s">
        <v>388</v>
      </c>
      <c r="B11916" s="18" t="s">
        <v>1010</v>
      </c>
      <c r="C11916" s="91" t="s">
        <v>2180</v>
      </c>
      <c r="D11916" s="91" t="s">
        <v>368</v>
      </c>
      <c r="E11916" s="91"/>
      <c r="F11916" s="91" t="s">
        <v>35703</v>
      </c>
      <c r="G11916" s="91"/>
    </row>
    <row r="11917">
      <c r="A11917" s="9" t="s">
        <v>388</v>
      </c>
      <c r="B11917" s="18" t="s">
        <v>1010</v>
      </c>
      <c r="C11917" s="91" t="s">
        <v>2182</v>
      </c>
      <c r="D11917" s="91" t="s">
        <v>368</v>
      </c>
      <c r="E11917" s="91"/>
      <c r="F11917" s="91" t="s">
        <v>35704</v>
      </c>
      <c r="G11917" s="91"/>
    </row>
    <row r="11918">
      <c r="A11918" s="9" t="s">
        <v>388</v>
      </c>
      <c r="B11918" s="18" t="s">
        <v>1010</v>
      </c>
      <c r="C11918" s="91" t="s">
        <v>14191</v>
      </c>
      <c r="D11918" s="91" t="s">
        <v>368</v>
      </c>
      <c r="E11918" s="91"/>
      <c r="F11918" s="91" t="s">
        <v>35705</v>
      </c>
      <c r="G11918" s="91"/>
    </row>
    <row r="11919">
      <c r="A11919" s="1" t="s">
        <v>35706</v>
      </c>
    </row>
    <row r="11920">
      <c r="A11920" s="9" t="s">
        <v>248</v>
      </c>
      <c r="B11920" s="18" t="s">
        <v>368</v>
      </c>
      <c r="C11920" s="91"/>
      <c r="D11920" s="91"/>
      <c r="E11920" s="91" t="s">
        <v>10030</v>
      </c>
      <c r="F11920" s="91" t="s">
        <v>35707</v>
      </c>
      <c r="G11920" s="91"/>
    </row>
    <row r="11921">
      <c r="A11921" s="1" t="s">
        <v>35708</v>
      </c>
    </row>
    <row r="11922">
      <c r="A11922" s="9" t="s">
        <v>14445</v>
      </c>
      <c r="B11922" s="18" t="s">
        <v>14446</v>
      </c>
      <c r="C11922" s="91" t="s">
        <v>5974</v>
      </c>
      <c r="D11922" s="91" t="s">
        <v>35709</v>
      </c>
      <c r="E11922" s="91"/>
      <c r="F11922" s="91" t="s">
        <v>35710</v>
      </c>
      <c r="G11922" s="91"/>
    </row>
    <row r="11923">
      <c r="A11923" s="9" t="s">
        <v>14445</v>
      </c>
      <c r="B11923" s="18" t="s">
        <v>14446</v>
      </c>
      <c r="C11923" s="91" t="s">
        <v>4618</v>
      </c>
      <c r="D11923" s="91" t="s">
        <v>35711</v>
      </c>
      <c r="E11923" s="91"/>
      <c r="F11923" s="91" t="s">
        <v>35712</v>
      </c>
      <c r="G11923" s="91"/>
    </row>
    <row r="11924">
      <c r="A11924" s="1" t="s">
        <v>35713</v>
      </c>
    </row>
    <row r="11925">
      <c r="A11925" s="9" t="s">
        <v>388</v>
      </c>
      <c r="B11925" s="18" t="s">
        <v>1347</v>
      </c>
      <c r="C11925" s="91" t="s">
        <v>1348</v>
      </c>
      <c r="D11925" s="91" t="s">
        <v>18695</v>
      </c>
      <c r="E11925" s="91"/>
      <c r="F11925" s="91" t="s">
        <v>35714</v>
      </c>
      <c r="G11925" s="91"/>
    </row>
    <row r="11926">
      <c r="A11926" s="9" t="s">
        <v>388</v>
      </c>
      <c r="B11926" s="18" t="s">
        <v>1006</v>
      </c>
      <c r="C11926" s="91" t="s">
        <v>3726</v>
      </c>
      <c r="D11926" s="91" t="s">
        <v>29940</v>
      </c>
      <c r="E11926" s="91"/>
      <c r="F11926" s="155" t="s">
        <v>35715</v>
      </c>
      <c r="G11926" s="91"/>
    </row>
    <row r="11927">
      <c r="A11927" s="9" t="s">
        <v>388</v>
      </c>
      <c r="B11927" s="18" t="s">
        <v>1010</v>
      </c>
      <c r="C11927" s="91" t="s">
        <v>18746</v>
      </c>
      <c r="D11927" s="91" t="s">
        <v>2839</v>
      </c>
      <c r="E11927" s="91" t="s">
        <v>35716</v>
      </c>
      <c r="F11927" s="91" t="s">
        <v>35717</v>
      </c>
      <c r="G11927" s="91"/>
    </row>
    <row r="11928">
      <c r="A11928" s="9" t="s">
        <v>388</v>
      </c>
      <c r="B11928" s="18" t="s">
        <v>1010</v>
      </c>
      <c r="C11928" s="91" t="s">
        <v>12398</v>
      </c>
      <c r="D11928" s="91" t="s">
        <v>14190</v>
      </c>
      <c r="E11928" s="91" t="s">
        <v>35716</v>
      </c>
      <c r="F11928" s="91" t="s">
        <v>35717</v>
      </c>
      <c r="G11928" s="91"/>
    </row>
    <row r="11929">
      <c r="A11929" s="9" t="s">
        <v>388</v>
      </c>
      <c r="B11929" s="18" t="s">
        <v>1010</v>
      </c>
      <c r="C11929" s="91" t="s">
        <v>14191</v>
      </c>
      <c r="D11929" s="91" t="s">
        <v>35718</v>
      </c>
      <c r="E11929" s="91"/>
      <c r="F11929" s="91" t="s">
        <v>35719</v>
      </c>
      <c r="G11929" s="91"/>
    </row>
    <row r="11930">
      <c r="A11930" s="9" t="s">
        <v>388</v>
      </c>
      <c r="B11930" s="18" t="s">
        <v>1392</v>
      </c>
      <c r="C11930" s="91" t="s">
        <v>2106</v>
      </c>
      <c r="D11930" s="91" t="s">
        <v>26489</v>
      </c>
      <c r="E11930" s="91"/>
      <c r="F11930" s="91" t="s">
        <v>35720</v>
      </c>
      <c r="G11930" s="91"/>
    </row>
    <row r="11931">
      <c r="A11931" s="9" t="s">
        <v>3368</v>
      </c>
      <c r="B11931" s="18" t="s">
        <v>3369</v>
      </c>
      <c r="C11931" s="91" t="s">
        <v>14419</v>
      </c>
      <c r="D11931" s="91" t="s">
        <v>3949</v>
      </c>
      <c r="E11931" s="91"/>
      <c r="F11931" s="91" t="s">
        <v>35721</v>
      </c>
      <c r="G11931" s="91"/>
    </row>
    <row r="11932">
      <c r="A11932" s="67" t="s">
        <v>366</v>
      </c>
    </row>
    <row r="11933">
      <c r="A11933" s="9" t="s">
        <v>687</v>
      </c>
      <c r="B11933" s="18" t="s">
        <v>688</v>
      </c>
      <c r="C11933" s="91"/>
      <c r="D11933" s="91"/>
      <c r="E11933" s="91" t="s">
        <v>35722</v>
      </c>
      <c r="F11933" s="91"/>
      <c r="G11933" s="91"/>
    </row>
    <row r="11934">
      <c r="A11934" s="9" t="s">
        <v>687</v>
      </c>
      <c r="B11934" s="18" t="s">
        <v>2648</v>
      </c>
      <c r="C11934" s="91"/>
      <c r="D11934" s="91"/>
      <c r="E11934" s="91"/>
      <c r="F11934" s="91" t="s">
        <v>35723</v>
      </c>
      <c r="G11934" s="91"/>
    </row>
    <row r="11935">
      <c r="A11935" s="9" t="s">
        <v>687</v>
      </c>
      <c r="B11935" s="18" t="s">
        <v>1306</v>
      </c>
      <c r="C11935" s="91"/>
      <c r="D11935" s="91"/>
      <c r="E11935" s="91"/>
      <c r="F11935" s="91" t="s">
        <v>35723</v>
      </c>
      <c r="G11935" s="91"/>
    </row>
    <row r="11936">
      <c r="A11936" s="9" t="s">
        <v>687</v>
      </c>
      <c r="B11936" s="18" t="s">
        <v>1638</v>
      </c>
      <c r="C11936" s="91"/>
      <c r="D11936" s="91"/>
      <c r="E11936" s="91"/>
      <c r="F11936" s="91" t="s">
        <v>35723</v>
      </c>
      <c r="G11936" s="91"/>
    </row>
    <row r="11937">
      <c r="A11937" s="9" t="s">
        <v>13268</v>
      </c>
      <c r="B11937" s="18" t="s">
        <v>13269</v>
      </c>
      <c r="C11937" s="91"/>
      <c r="D11937" s="91"/>
      <c r="E11937" s="91" t="s">
        <v>35724</v>
      </c>
      <c r="F11937" s="91"/>
      <c r="G11937" s="91"/>
    </row>
    <row r="11938">
      <c r="A11938" s="9" t="s">
        <v>3368</v>
      </c>
      <c r="B11938" s="18" t="s">
        <v>3369</v>
      </c>
      <c r="C11938" s="91"/>
      <c r="D11938" s="91"/>
      <c r="E11938" s="91"/>
      <c r="F11938" s="91" t="s">
        <v>35725</v>
      </c>
      <c r="G11938" s="91"/>
    </row>
    <row r="11939">
      <c r="A11939" s="9" t="s">
        <v>234</v>
      </c>
      <c r="B11939" s="18" t="s">
        <v>35726</v>
      </c>
      <c r="C11939" s="91"/>
      <c r="D11939" s="91"/>
      <c r="E11939" s="91"/>
      <c r="F11939" s="91" t="s">
        <v>35727</v>
      </c>
      <c r="G11939" s="91"/>
    </row>
    <row r="11940">
      <c r="A11940" s="1" t="s">
        <v>35728</v>
      </c>
    </row>
    <row r="11941">
      <c r="A11941" s="9" t="s">
        <v>388</v>
      </c>
      <c r="B11941" s="18" t="s">
        <v>1010</v>
      </c>
      <c r="C11941" s="91" t="s">
        <v>1371</v>
      </c>
      <c r="D11941" s="91"/>
      <c r="E11941" s="91"/>
      <c r="F11941" s="91"/>
      <c r="G11941" s="91"/>
    </row>
    <row r="11942">
      <c r="A11942" s="1" t="s">
        <v>35729</v>
      </c>
    </row>
    <row r="11943">
      <c r="A11943" s="9" t="s">
        <v>10828</v>
      </c>
      <c r="B11943" s="18" t="s">
        <v>34609</v>
      </c>
      <c r="C11943" s="91"/>
      <c r="D11943" s="91"/>
      <c r="E11943" s="91"/>
      <c r="F11943" s="91" t="s">
        <v>35730</v>
      </c>
      <c r="G11943" s="91"/>
    </row>
    <row r="11944">
      <c r="A11944" s="9" t="s">
        <v>316</v>
      </c>
      <c r="B11944" s="18" t="s">
        <v>33314</v>
      </c>
      <c r="C11944" s="91"/>
      <c r="D11944" s="91"/>
      <c r="E11944" s="91"/>
      <c r="F11944" s="91"/>
      <c r="G11944" s="91"/>
    </row>
    <row r="11945">
      <c r="A11945" s="1" t="s">
        <v>35731</v>
      </c>
    </row>
    <row r="11946">
      <c r="A11946" s="9" t="s">
        <v>3529</v>
      </c>
      <c r="B11946" s="18" t="s">
        <v>3530</v>
      </c>
      <c r="C11946" s="91"/>
      <c r="D11946" s="91"/>
      <c r="E11946" s="91"/>
      <c r="F11946" s="91" t="s">
        <v>35732</v>
      </c>
      <c r="G11946" s="91"/>
    </row>
    <row r="11947">
      <c r="A11947" s="785" t="s">
        <v>17882</v>
      </c>
      <c r="B11947" s="786" t="s">
        <v>17883</v>
      </c>
      <c r="C11947" s="91"/>
      <c r="D11947" s="91"/>
      <c r="E11947" s="91"/>
      <c r="F11947" s="91" t="s">
        <v>35733</v>
      </c>
      <c r="G11947" s="91"/>
    </row>
    <row r="11948">
      <c r="A11948" s="785" t="s">
        <v>35734</v>
      </c>
      <c r="B11948" s="786" t="s">
        <v>35735</v>
      </c>
      <c r="C11948" s="91"/>
      <c r="D11948" s="91"/>
      <c r="E11948" s="91"/>
      <c r="F11948" s="91" t="s">
        <v>35736</v>
      </c>
      <c r="G11948" s="91"/>
    </row>
    <row r="11949">
      <c r="A11949" s="785" t="s">
        <v>35737</v>
      </c>
      <c r="B11949" s="786" t="s">
        <v>35738</v>
      </c>
      <c r="C11949" s="91"/>
      <c r="D11949" s="91"/>
      <c r="E11949" s="91"/>
      <c r="F11949" s="91" t="s">
        <v>35739</v>
      </c>
      <c r="G11949" s="91"/>
    </row>
    <row r="11950">
      <c r="A11950" s="785" t="s">
        <v>4540</v>
      </c>
      <c r="B11950" s="786" t="s">
        <v>35740</v>
      </c>
      <c r="C11950" s="91"/>
      <c r="D11950" s="91" t="s">
        <v>35741</v>
      </c>
      <c r="E11950" s="91"/>
      <c r="F11950" s="91" t="s">
        <v>35742</v>
      </c>
      <c r="G11950" s="91"/>
    </row>
    <row r="11951">
      <c r="A11951" s="785" t="s">
        <v>4540</v>
      </c>
      <c r="B11951" s="786" t="s">
        <v>35743</v>
      </c>
      <c r="C11951" s="91"/>
      <c r="D11951" s="91"/>
      <c r="E11951" s="91" t="s">
        <v>35744</v>
      </c>
      <c r="F11951" s="91" t="s">
        <v>35745</v>
      </c>
      <c r="G11951" s="91"/>
    </row>
    <row r="11952">
      <c r="A11952" s="9" t="s">
        <v>326</v>
      </c>
      <c r="B11952" s="18" t="s">
        <v>17617</v>
      </c>
      <c r="C11952" s="91" t="s">
        <v>1998</v>
      </c>
      <c r="D11952" s="91" t="s">
        <v>959</v>
      </c>
      <c r="E11952" s="91"/>
      <c r="F11952" s="91" t="s">
        <v>35746</v>
      </c>
      <c r="G11952" s="91"/>
    </row>
    <row r="11953">
      <c r="A11953" s="9" t="s">
        <v>326</v>
      </c>
      <c r="B11953" s="18" t="s">
        <v>658</v>
      </c>
      <c r="C11953" s="91" t="s">
        <v>2029</v>
      </c>
      <c r="D11953" s="91" t="s">
        <v>2030</v>
      </c>
      <c r="E11953" s="91"/>
      <c r="F11953" s="91" t="s">
        <v>35747</v>
      </c>
      <c r="G11953" s="91"/>
    </row>
    <row r="11954">
      <c r="A11954" s="785" t="s">
        <v>35748</v>
      </c>
      <c r="B11954" s="786" t="s">
        <v>718</v>
      </c>
      <c r="C11954" s="91"/>
      <c r="D11954" s="91"/>
      <c r="E11954" s="91"/>
      <c r="F11954" s="91" t="s">
        <v>35749</v>
      </c>
      <c r="G11954" s="91"/>
    </row>
    <row r="11955">
      <c r="A11955" s="785" t="s">
        <v>24800</v>
      </c>
      <c r="B11955" s="786" t="s">
        <v>24801</v>
      </c>
      <c r="C11955" s="91"/>
      <c r="D11955" s="91"/>
      <c r="E11955" s="91"/>
      <c r="F11955" s="91" t="s">
        <v>35750</v>
      </c>
      <c r="G11955" s="91"/>
    </row>
    <row r="11956">
      <c r="A11956" s="785" t="s">
        <v>3600</v>
      </c>
      <c r="B11956" s="786" t="s">
        <v>3601</v>
      </c>
      <c r="C11956" s="91"/>
      <c r="D11956" s="91"/>
      <c r="E11956" s="91"/>
      <c r="F11956" s="91" t="s">
        <v>17885</v>
      </c>
      <c r="G11956" s="91"/>
    </row>
    <row r="11957">
      <c r="A11957" s="785" t="s">
        <v>3600</v>
      </c>
      <c r="B11957" s="786" t="s">
        <v>35751</v>
      </c>
      <c r="C11957" s="91" t="s">
        <v>35752</v>
      </c>
      <c r="D11957" s="91" t="s">
        <v>35753</v>
      </c>
      <c r="E11957" s="91" t="s">
        <v>35754</v>
      </c>
      <c r="F11957" s="91" t="s">
        <v>35755</v>
      </c>
      <c r="G11957" s="91"/>
    </row>
    <row r="11958">
      <c r="A11958" s="785" t="s">
        <v>3600</v>
      </c>
      <c r="B11958" s="786" t="s">
        <v>21637</v>
      </c>
      <c r="C11958" s="91"/>
      <c r="D11958" s="91"/>
      <c r="E11958" s="91"/>
      <c r="F11958" s="91" t="s">
        <v>35756</v>
      </c>
      <c r="G11958" s="91"/>
    </row>
    <row r="11959">
      <c r="A11959" s="785" t="s">
        <v>2347</v>
      </c>
      <c r="B11959" s="786" t="s">
        <v>17913</v>
      </c>
      <c r="C11959" s="91"/>
      <c r="D11959" s="91" t="s">
        <v>35757</v>
      </c>
      <c r="E11959" s="91" t="s">
        <v>35758</v>
      </c>
      <c r="F11959" s="91" t="s">
        <v>35733</v>
      </c>
      <c r="G11959" s="91"/>
    </row>
    <row r="11960">
      <c r="A11960" s="785" t="s">
        <v>2347</v>
      </c>
      <c r="B11960" s="786" t="s">
        <v>17911</v>
      </c>
      <c r="C11960" s="91"/>
      <c r="D11960" s="91"/>
      <c r="E11960" s="91"/>
      <c r="F11960" s="91" t="s">
        <v>35733</v>
      </c>
      <c r="G11960" s="91"/>
    </row>
    <row r="11961">
      <c r="A11961" s="785" t="s">
        <v>35759</v>
      </c>
      <c r="B11961" s="786" t="s">
        <v>35760</v>
      </c>
      <c r="C11961" s="91"/>
      <c r="D11961" s="91"/>
      <c r="E11961" s="91"/>
      <c r="F11961" s="91" t="s">
        <v>35761</v>
      </c>
      <c r="G11961" s="91"/>
    </row>
    <row r="11962">
      <c r="A11962" s="9" t="s">
        <v>35762</v>
      </c>
      <c r="B11962" s="18" t="s">
        <v>35763</v>
      </c>
      <c r="C11962" s="91"/>
      <c r="D11962" s="91"/>
      <c r="E11962" s="91"/>
      <c r="F11962" s="91" t="s">
        <v>35764</v>
      </c>
      <c r="G11962" s="91"/>
    </row>
    <row r="11963">
      <c r="A11963" s="9" t="s">
        <v>3687</v>
      </c>
      <c r="B11963" s="18" t="s">
        <v>3688</v>
      </c>
      <c r="C11963" s="91"/>
      <c r="D11963" s="91"/>
      <c r="E11963" s="91"/>
      <c r="F11963" s="155" t="s">
        <v>152</v>
      </c>
      <c r="G11963" s="91"/>
    </row>
    <row r="11964">
      <c r="A11964" s="9" t="s">
        <v>17941</v>
      </c>
      <c r="B11964" s="18" t="s">
        <v>17942</v>
      </c>
      <c r="C11964" s="91"/>
      <c r="D11964" s="91"/>
      <c r="E11964" s="91"/>
      <c r="F11964" s="91" t="s">
        <v>35765</v>
      </c>
      <c r="G11964" s="91"/>
    </row>
    <row r="11965">
      <c r="A11965" s="9" t="s">
        <v>3788</v>
      </c>
      <c r="B11965" s="18" t="s">
        <v>3790</v>
      </c>
      <c r="C11965" s="91"/>
      <c r="D11965" s="91"/>
      <c r="E11965" s="91" t="s">
        <v>35766</v>
      </c>
      <c r="F11965" s="91" t="s">
        <v>17885</v>
      </c>
      <c r="G11965" s="91"/>
    </row>
    <row r="11966">
      <c r="A11966" s="785" t="s">
        <v>35767</v>
      </c>
      <c r="B11966" s="786" t="s">
        <v>35768</v>
      </c>
      <c r="C11966" s="91"/>
      <c r="D11966" s="91"/>
      <c r="E11966" s="91"/>
      <c r="F11966" s="91" t="s">
        <v>35769</v>
      </c>
      <c r="G11966" s="91"/>
    </row>
    <row r="11967">
      <c r="A11967" s="785" t="s">
        <v>35770</v>
      </c>
      <c r="B11967" s="786" t="s">
        <v>35771</v>
      </c>
      <c r="C11967" s="91"/>
      <c r="D11967" s="91" t="s">
        <v>837</v>
      </c>
      <c r="E11967" s="91"/>
      <c r="F11967" s="91" t="s">
        <v>35731</v>
      </c>
      <c r="G11967" s="91"/>
    </row>
    <row r="11968">
      <c r="A11968" s="785" t="s">
        <v>35772</v>
      </c>
      <c r="B11968" s="786" t="s">
        <v>35773</v>
      </c>
      <c r="C11968" s="91"/>
      <c r="D11968" s="91"/>
      <c r="E11968" s="91"/>
      <c r="F11968" s="91" t="s">
        <v>35774</v>
      </c>
      <c r="G11968" s="91"/>
    </row>
    <row r="11969">
      <c r="A11969" s="785" t="s">
        <v>35775</v>
      </c>
      <c r="B11969" s="786" t="s">
        <v>35776</v>
      </c>
      <c r="C11969" s="91"/>
      <c r="D11969" s="91"/>
      <c r="E11969" s="91"/>
      <c r="F11969" s="91" t="s">
        <v>35777</v>
      </c>
      <c r="G11969" s="91"/>
    </row>
    <row r="11970">
      <c r="A11970" s="785" t="s">
        <v>35778</v>
      </c>
      <c r="B11970" s="786" t="s">
        <v>35773</v>
      </c>
      <c r="C11970" s="91"/>
      <c r="D11970" s="91" t="s">
        <v>35779</v>
      </c>
      <c r="E11970" s="91"/>
      <c r="F11970" s="91" t="s">
        <v>35780</v>
      </c>
      <c r="G11970" s="91"/>
    </row>
    <row r="11971">
      <c r="A11971" s="785" t="s">
        <v>14219</v>
      </c>
      <c r="B11971" s="786" t="s">
        <v>14220</v>
      </c>
      <c r="C11971" s="91"/>
      <c r="D11971" s="91"/>
      <c r="E11971" s="91"/>
      <c r="F11971" s="155" t="s">
        <v>152</v>
      </c>
      <c r="G11971" s="91"/>
    </row>
    <row r="11972">
      <c r="A11972" s="785" t="s">
        <v>35781</v>
      </c>
      <c r="B11972" s="786" t="s">
        <v>35782</v>
      </c>
      <c r="C11972" s="91"/>
      <c r="D11972" s="91" t="s">
        <v>35783</v>
      </c>
      <c r="E11972" s="91"/>
      <c r="F11972" s="91" t="s">
        <v>35784</v>
      </c>
      <c r="G11972" s="91"/>
    </row>
    <row r="11973">
      <c r="A11973" s="1" t="s">
        <v>35785</v>
      </c>
    </row>
    <row r="11974">
      <c r="A11974" s="9" t="s">
        <v>23260</v>
      </c>
      <c r="B11974" s="18" t="s">
        <v>23261</v>
      </c>
      <c r="C11974" s="91" t="s">
        <v>23264</v>
      </c>
      <c r="D11974" s="91" t="s">
        <v>896</v>
      </c>
      <c r="E11974" s="91"/>
      <c r="F11974" s="91" t="s">
        <v>35786</v>
      </c>
      <c r="G11974" s="91"/>
    </row>
    <row r="11975">
      <c r="A11975" s="9" t="s">
        <v>306</v>
      </c>
      <c r="B11975" s="18" t="s">
        <v>4962</v>
      </c>
      <c r="C11975" s="91" t="s">
        <v>35787</v>
      </c>
      <c r="D11975" s="91" t="s">
        <v>23857</v>
      </c>
      <c r="E11975" s="91"/>
      <c r="F11975" s="91" t="s">
        <v>35788</v>
      </c>
      <c r="G11975" s="91"/>
    </row>
    <row r="11976">
      <c r="A11976" s="9" t="s">
        <v>306</v>
      </c>
      <c r="B11976" s="18" t="s">
        <v>4962</v>
      </c>
      <c r="C11976" s="91" t="s">
        <v>35789</v>
      </c>
      <c r="D11976" s="91" t="s">
        <v>23861</v>
      </c>
      <c r="E11976" s="91"/>
      <c r="F11976" s="91" t="s">
        <v>35788</v>
      </c>
      <c r="G11976" s="91"/>
    </row>
    <row r="11977">
      <c r="A11977" s="9" t="s">
        <v>2562</v>
      </c>
      <c r="B11977" s="18" t="s">
        <v>2563</v>
      </c>
      <c r="C11977" s="91"/>
      <c r="D11977" s="91"/>
      <c r="E11977" s="91"/>
      <c r="F11977" s="91"/>
      <c r="G11977" s="91"/>
    </row>
    <row r="11978">
      <c r="A11978" s="9" t="s">
        <v>2562</v>
      </c>
      <c r="B11978" s="18" t="s">
        <v>2580</v>
      </c>
      <c r="C11978" s="91" t="s">
        <v>2584</v>
      </c>
      <c r="D11978" s="91" t="s">
        <v>35649</v>
      </c>
      <c r="E11978" s="91"/>
      <c r="F11978" s="91" t="s">
        <v>35790</v>
      </c>
      <c r="G11978" s="91"/>
    </row>
    <row r="11979">
      <c r="A11979" s="9" t="s">
        <v>2562</v>
      </c>
      <c r="B11979" s="18" t="s">
        <v>2580</v>
      </c>
      <c r="C11979" s="91" t="s">
        <v>2584</v>
      </c>
      <c r="D11979" s="91" t="s">
        <v>35658</v>
      </c>
      <c r="E11979" s="91"/>
      <c r="F11979" s="91" t="s">
        <v>35790</v>
      </c>
      <c r="G11979" s="91"/>
    </row>
    <row r="11980">
      <c r="A11980" s="9" t="s">
        <v>2562</v>
      </c>
      <c r="B11980" s="18" t="s">
        <v>35683</v>
      </c>
      <c r="C11980" s="91"/>
      <c r="D11980" s="91"/>
      <c r="E11980" s="91"/>
      <c r="F11980" s="91"/>
      <c r="G11980" s="91"/>
    </row>
    <row r="11981">
      <c r="A11981" s="9" t="s">
        <v>2562</v>
      </c>
      <c r="B11981" s="18" t="s">
        <v>35684</v>
      </c>
      <c r="C11981" s="91"/>
      <c r="D11981" s="91"/>
      <c r="E11981" s="91"/>
      <c r="F11981" s="91"/>
      <c r="G11981" s="91"/>
    </row>
    <row r="11982">
      <c r="A11982" s="9" t="s">
        <v>13268</v>
      </c>
      <c r="B11982" s="18" t="s">
        <v>13269</v>
      </c>
      <c r="C11982" s="91" t="s">
        <v>35791</v>
      </c>
      <c r="D11982" s="91" t="s">
        <v>35792</v>
      </c>
      <c r="E11982" s="91"/>
      <c r="F11982" s="91" t="s">
        <v>35793</v>
      </c>
      <c r="G11982" s="91"/>
    </row>
    <row r="11983">
      <c r="A11983" s="13" t="s">
        <v>13268</v>
      </c>
      <c r="B11983" s="189" t="s">
        <v>13269</v>
      </c>
      <c r="C11983" s="43" t="s">
        <v>35794</v>
      </c>
      <c r="D11983" s="43" t="s">
        <v>35795</v>
      </c>
      <c r="E11983" s="43" t="s">
        <v>19246</v>
      </c>
      <c r="F11983" s="91" t="s">
        <v>35793</v>
      </c>
      <c r="G11983" s="84"/>
    </row>
    <row r="11984">
      <c r="A11984" s="13" t="s">
        <v>13268</v>
      </c>
      <c r="B11984" s="189" t="s">
        <v>13269</v>
      </c>
      <c r="C11984" s="43" t="s">
        <v>35311</v>
      </c>
      <c r="D11984" s="43" t="s">
        <v>35796</v>
      </c>
      <c r="E11984" s="43" t="s">
        <v>7941</v>
      </c>
      <c r="F11984" s="91" t="s">
        <v>35793</v>
      </c>
      <c r="G11984" s="84"/>
    </row>
    <row r="11985">
      <c r="A11985" s="13" t="s">
        <v>13268</v>
      </c>
      <c r="B11985" s="189" t="s">
        <v>13269</v>
      </c>
      <c r="C11985" s="43" t="s">
        <v>35797</v>
      </c>
      <c r="D11985" s="43" t="s">
        <v>35798</v>
      </c>
      <c r="E11985" s="43"/>
      <c r="F11985" s="91" t="s">
        <v>35793</v>
      </c>
      <c r="G11985" s="84"/>
    </row>
    <row r="11986">
      <c r="A11986" s="13" t="s">
        <v>13268</v>
      </c>
      <c r="B11986" s="189" t="s">
        <v>13269</v>
      </c>
      <c r="C11986" s="43" t="s">
        <v>35797</v>
      </c>
      <c r="D11986" s="43" t="s">
        <v>35799</v>
      </c>
      <c r="E11986" s="43"/>
      <c r="F11986" s="91" t="s">
        <v>35793</v>
      </c>
      <c r="G11986" s="84"/>
    </row>
    <row r="11987">
      <c r="A11987" s="13" t="s">
        <v>13268</v>
      </c>
      <c r="B11987" s="189" t="s">
        <v>13269</v>
      </c>
      <c r="C11987" s="84" t="s">
        <v>35800</v>
      </c>
      <c r="D11987" s="84" t="s">
        <v>35801</v>
      </c>
      <c r="E11987" s="84"/>
      <c r="F11987" s="43" t="s">
        <v>35802</v>
      </c>
      <c r="G11987" s="84"/>
    </row>
    <row r="11988">
      <c r="A11988" s="9" t="s">
        <v>13268</v>
      </c>
      <c r="B11988" s="18" t="s">
        <v>13269</v>
      </c>
      <c r="C11988" s="91" t="s">
        <v>35800</v>
      </c>
      <c r="D11988" s="91" t="s">
        <v>35803</v>
      </c>
      <c r="E11988" s="91"/>
      <c r="F11988" s="91" t="s">
        <v>35793</v>
      </c>
      <c r="G11988" s="91"/>
    </row>
    <row r="11989">
      <c r="A11989" s="9" t="s">
        <v>13268</v>
      </c>
      <c r="B11989" s="18" t="s">
        <v>13269</v>
      </c>
      <c r="C11989" s="91" t="s">
        <v>35800</v>
      </c>
      <c r="D11989" s="91" t="s">
        <v>35804</v>
      </c>
      <c r="E11989" s="91"/>
      <c r="F11989" s="91" t="s">
        <v>35805</v>
      </c>
      <c r="G11989" s="91"/>
    </row>
    <row r="11990">
      <c r="A11990" s="9" t="s">
        <v>13268</v>
      </c>
      <c r="B11990" s="18" t="s">
        <v>13269</v>
      </c>
      <c r="C11990" s="91" t="s">
        <v>35800</v>
      </c>
      <c r="D11990" s="91" t="s">
        <v>35806</v>
      </c>
      <c r="E11990" s="91"/>
      <c r="F11990" s="91" t="s">
        <v>35793</v>
      </c>
      <c r="G11990" s="91"/>
    </row>
    <row r="11991">
      <c r="A11991" s="9" t="s">
        <v>13268</v>
      </c>
      <c r="B11991" s="18" t="s">
        <v>13269</v>
      </c>
      <c r="C11991" s="91" t="s">
        <v>35807</v>
      </c>
      <c r="D11991" s="91" t="s">
        <v>35808</v>
      </c>
      <c r="E11991" s="91"/>
      <c r="F11991" s="91" t="s">
        <v>35793</v>
      </c>
      <c r="G11991" s="91"/>
    </row>
    <row r="11992">
      <c r="A11992" s="9" t="s">
        <v>13268</v>
      </c>
      <c r="B11992" s="18" t="s">
        <v>13269</v>
      </c>
      <c r="C11992" s="91" t="s">
        <v>35809</v>
      </c>
      <c r="D11992" s="91" t="s">
        <v>35810</v>
      </c>
      <c r="E11992" s="91"/>
      <c r="F11992" s="91" t="s">
        <v>35793</v>
      </c>
      <c r="G11992" s="91"/>
    </row>
    <row r="11993">
      <c r="A11993" s="9" t="s">
        <v>13268</v>
      </c>
      <c r="B11993" s="18" t="s">
        <v>13269</v>
      </c>
      <c r="C11993" s="91" t="s">
        <v>24033</v>
      </c>
      <c r="D11993" s="91" t="s">
        <v>24034</v>
      </c>
      <c r="E11993" s="91" t="s">
        <v>35811</v>
      </c>
      <c r="F11993" s="91" t="s">
        <v>35812</v>
      </c>
      <c r="G11993" s="91"/>
    </row>
    <row r="11994">
      <c r="A11994" s="67" t="s">
        <v>366</v>
      </c>
    </row>
    <row r="11995">
      <c r="A11995" s="9" t="s">
        <v>368</v>
      </c>
      <c r="B11995" s="18" t="s">
        <v>368</v>
      </c>
      <c r="C11995" s="91"/>
      <c r="D11995" s="91"/>
      <c r="E11995" s="91" t="s">
        <v>4806</v>
      </c>
      <c r="F11995" s="91" t="s">
        <v>35793</v>
      </c>
      <c r="G11995" s="91"/>
    </row>
    <row r="11996">
      <c r="A11996" s="1" t="s">
        <v>35813</v>
      </c>
    </row>
    <row r="11997">
      <c r="A11997" s="9" t="s">
        <v>326</v>
      </c>
      <c r="B11997" s="18" t="s">
        <v>658</v>
      </c>
      <c r="C11997" s="91"/>
      <c r="D11997" s="91"/>
      <c r="E11997" s="91"/>
      <c r="F11997" s="91" t="s">
        <v>35814</v>
      </c>
      <c r="G11997" s="91"/>
    </row>
    <row r="11998">
      <c r="A11998" s="9" t="s">
        <v>248</v>
      </c>
      <c r="B11998" s="18" t="s">
        <v>9851</v>
      </c>
      <c r="C11998" s="91" t="s">
        <v>4497</v>
      </c>
      <c r="D11998" s="91" t="s">
        <v>10599</v>
      </c>
      <c r="E11998" s="91"/>
      <c r="F11998" s="91" t="s">
        <v>35815</v>
      </c>
      <c r="G11998" s="91"/>
    </row>
    <row r="11999">
      <c r="A11999" s="9" t="s">
        <v>1016</v>
      </c>
      <c r="B11999" s="18" t="s">
        <v>21132</v>
      </c>
      <c r="C11999" s="91"/>
      <c r="D11999" s="91" t="s">
        <v>1781</v>
      </c>
      <c r="E11999" s="91" t="s">
        <v>35816</v>
      </c>
      <c r="F11999" s="91" t="s">
        <v>35817</v>
      </c>
      <c r="G11999" s="91"/>
    </row>
    <row r="12000">
      <c r="A12000" s="9" t="s">
        <v>388</v>
      </c>
      <c r="B12000" s="18" t="s">
        <v>1010</v>
      </c>
      <c r="C12000" s="91" t="s">
        <v>1371</v>
      </c>
      <c r="D12000" s="91" t="s">
        <v>14382</v>
      </c>
      <c r="E12000" s="91"/>
      <c r="F12000" s="91" t="s">
        <v>35818</v>
      </c>
      <c r="G12000" s="91"/>
    </row>
    <row r="12001">
      <c r="A12001" s="9" t="s">
        <v>388</v>
      </c>
      <c r="B12001" s="18" t="s">
        <v>1010</v>
      </c>
      <c r="C12001" s="91" t="s">
        <v>1371</v>
      </c>
      <c r="D12001" s="91" t="s">
        <v>11122</v>
      </c>
      <c r="E12001" s="91"/>
      <c r="F12001" s="91" t="s">
        <v>35819</v>
      </c>
      <c r="G12001" s="91"/>
    </row>
    <row r="12002">
      <c r="A12002" s="9" t="s">
        <v>388</v>
      </c>
      <c r="B12002" s="18" t="s">
        <v>1010</v>
      </c>
      <c r="C12002" s="91" t="s">
        <v>1371</v>
      </c>
      <c r="D12002" s="91" t="s">
        <v>34743</v>
      </c>
      <c r="E12002" s="91"/>
      <c r="F12002" s="91" t="s">
        <v>35818</v>
      </c>
      <c r="G12002" s="91"/>
    </row>
    <row r="12003">
      <c r="A12003" s="9" t="s">
        <v>388</v>
      </c>
      <c r="B12003" s="18" t="s">
        <v>1010</v>
      </c>
      <c r="C12003" s="91" t="s">
        <v>1371</v>
      </c>
      <c r="D12003" s="91" t="s">
        <v>7529</v>
      </c>
      <c r="E12003" s="91"/>
      <c r="F12003" s="91" t="s">
        <v>35820</v>
      </c>
      <c r="G12003" s="91"/>
    </row>
    <row r="12004">
      <c r="A12004" s="9" t="s">
        <v>388</v>
      </c>
      <c r="B12004" s="18" t="s">
        <v>1010</v>
      </c>
      <c r="C12004" s="91" t="s">
        <v>1371</v>
      </c>
      <c r="D12004" s="91" t="s">
        <v>4783</v>
      </c>
      <c r="E12004" s="91"/>
      <c r="F12004" s="91" t="s">
        <v>35821</v>
      </c>
      <c r="G12004" s="91"/>
    </row>
    <row r="12005">
      <c r="A12005" s="9" t="s">
        <v>388</v>
      </c>
      <c r="B12005" s="18" t="s">
        <v>1010</v>
      </c>
      <c r="C12005" s="91" t="s">
        <v>1371</v>
      </c>
      <c r="D12005" s="91" t="s">
        <v>35822</v>
      </c>
      <c r="E12005" s="91"/>
      <c r="F12005" s="91" t="s">
        <v>35823</v>
      </c>
      <c r="G12005" s="91"/>
    </row>
    <row r="12006">
      <c r="A12006" s="9" t="s">
        <v>388</v>
      </c>
      <c r="B12006" s="18" t="s">
        <v>1010</v>
      </c>
      <c r="C12006" s="91" t="s">
        <v>1371</v>
      </c>
      <c r="D12006" s="91" t="s">
        <v>34773</v>
      </c>
      <c r="E12006" s="91"/>
      <c r="F12006" s="91" t="s">
        <v>35824</v>
      </c>
      <c r="G12006" s="91"/>
    </row>
    <row r="12007">
      <c r="A12007" s="9" t="s">
        <v>388</v>
      </c>
      <c r="B12007" s="18" t="s">
        <v>1010</v>
      </c>
      <c r="C12007" s="91" t="s">
        <v>1371</v>
      </c>
      <c r="D12007" s="91" t="s">
        <v>35825</v>
      </c>
      <c r="E12007" s="91"/>
      <c r="F12007" s="91" t="s">
        <v>35826</v>
      </c>
      <c r="G12007" s="91"/>
    </row>
    <row r="12008">
      <c r="A12008" s="9" t="s">
        <v>1402</v>
      </c>
      <c r="B12008" s="18" t="s">
        <v>3965</v>
      </c>
      <c r="C12008" s="91"/>
      <c r="D12008" s="155"/>
      <c r="E12008" s="91" t="s">
        <v>35827</v>
      </c>
      <c r="F12008" s="91" t="s">
        <v>35828</v>
      </c>
      <c r="G12008" s="91"/>
    </row>
    <row r="12009">
      <c r="A12009" s="787" t="s">
        <v>35829</v>
      </c>
    </row>
    <row r="12010">
      <c r="A12010" s="9" t="s">
        <v>687</v>
      </c>
      <c r="B12010" s="18" t="s">
        <v>1638</v>
      </c>
      <c r="C12010" s="91" t="s">
        <v>35830</v>
      </c>
      <c r="D12010" s="91" t="s">
        <v>35831</v>
      </c>
      <c r="E12010" s="91"/>
      <c r="F12010" s="91" t="s">
        <v>35832</v>
      </c>
      <c r="G12010" s="91"/>
    </row>
    <row r="12011">
      <c r="A12011" s="9" t="s">
        <v>687</v>
      </c>
      <c r="B12011" s="18" t="s">
        <v>1638</v>
      </c>
      <c r="C12011" s="91" t="s">
        <v>35833</v>
      </c>
      <c r="D12011" s="91" t="s">
        <v>35834</v>
      </c>
      <c r="E12011" s="91"/>
      <c r="F12011" s="91" t="s">
        <v>35835</v>
      </c>
      <c r="G12011" s="91"/>
    </row>
    <row r="12012">
      <c r="A12012" s="1" t="s">
        <v>35836</v>
      </c>
    </row>
    <row r="12013">
      <c r="A12013" s="9" t="s">
        <v>35837</v>
      </c>
      <c r="B12013" s="18" t="s">
        <v>16634</v>
      </c>
      <c r="C12013" s="91"/>
      <c r="D12013" s="91"/>
      <c r="E12013" s="91" t="s">
        <v>1624</v>
      </c>
      <c r="F12013" s="91" t="s">
        <v>14116</v>
      </c>
      <c r="G12013" s="91"/>
    </row>
    <row r="12014">
      <c r="A12014" s="9" t="s">
        <v>1016</v>
      </c>
      <c r="B12014" s="18" t="s">
        <v>1733</v>
      </c>
      <c r="C12014" s="91"/>
      <c r="D12014" s="91" t="s">
        <v>1735</v>
      </c>
      <c r="E12014" s="91"/>
      <c r="F12014" s="91" t="s">
        <v>35838</v>
      </c>
      <c r="G12014" s="91"/>
    </row>
    <row r="12015">
      <c r="A12015" s="9" t="s">
        <v>1016</v>
      </c>
      <c r="B12015" s="18" t="s">
        <v>1733</v>
      </c>
      <c r="C12015" s="91"/>
      <c r="D12015" s="91" t="s">
        <v>2872</v>
      </c>
      <c r="E12015" s="91"/>
      <c r="F12015" s="91" t="s">
        <v>35839</v>
      </c>
      <c r="G12015" s="91"/>
    </row>
    <row r="12016">
      <c r="A12016" s="9" t="s">
        <v>1016</v>
      </c>
      <c r="B12016" s="18" t="s">
        <v>1733</v>
      </c>
      <c r="C12016" s="91"/>
      <c r="D12016" s="91" t="s">
        <v>1764</v>
      </c>
      <c r="E12016" s="91"/>
      <c r="F12016" s="91" t="s">
        <v>35840</v>
      </c>
      <c r="G12016" s="91"/>
    </row>
    <row r="12017">
      <c r="A12017" s="9" t="s">
        <v>1016</v>
      </c>
      <c r="B12017" s="18" t="s">
        <v>1733</v>
      </c>
      <c r="C12017" s="91"/>
      <c r="D12017" s="91"/>
      <c r="E12017" s="91" t="s">
        <v>2350</v>
      </c>
      <c r="F12017" s="91" t="s">
        <v>35840</v>
      </c>
      <c r="G12017" s="91"/>
    </row>
    <row r="12018">
      <c r="A12018" s="9" t="s">
        <v>1016</v>
      </c>
      <c r="B12018" s="18" t="s">
        <v>1733</v>
      </c>
      <c r="C12018" s="91"/>
      <c r="D12018" s="91" t="s">
        <v>1790</v>
      </c>
      <c r="E12018" s="91"/>
      <c r="F12018" s="91" t="s">
        <v>35841</v>
      </c>
      <c r="G12018" s="91"/>
    </row>
    <row r="12019">
      <c r="A12019" s="9" t="s">
        <v>1016</v>
      </c>
      <c r="B12019" s="18" t="s">
        <v>1782</v>
      </c>
      <c r="C12019" s="9" t="s">
        <v>1803</v>
      </c>
      <c r="D12019" s="91" t="s">
        <v>1830</v>
      </c>
      <c r="E12019" s="91"/>
      <c r="F12019" s="91" t="s">
        <v>35842</v>
      </c>
      <c r="G12019" s="91"/>
    </row>
    <row r="12020">
      <c r="A12020" s="9" t="s">
        <v>1016</v>
      </c>
      <c r="B12020" s="18" t="s">
        <v>1782</v>
      </c>
      <c r="C12020" s="91"/>
      <c r="D12020" s="91"/>
      <c r="E12020" s="91" t="s">
        <v>35843</v>
      </c>
      <c r="F12020" s="91" t="s">
        <v>35840</v>
      </c>
      <c r="G12020" s="91"/>
    </row>
    <row r="12021">
      <c r="A12021" s="9" t="s">
        <v>1016</v>
      </c>
      <c r="B12021" s="18" t="s">
        <v>1782</v>
      </c>
      <c r="C12021" s="91" t="s">
        <v>1783</v>
      </c>
      <c r="D12021" s="91" t="s">
        <v>1787</v>
      </c>
      <c r="E12021" s="91"/>
      <c r="F12021" s="91" t="s">
        <v>35844</v>
      </c>
      <c r="G12021" s="91"/>
    </row>
    <row r="12022">
      <c r="A12022" s="9" t="s">
        <v>1016</v>
      </c>
      <c r="B12022" s="18" t="s">
        <v>1782</v>
      </c>
      <c r="C12022" s="91" t="s">
        <v>1783</v>
      </c>
      <c r="D12022" s="91" t="s">
        <v>1030</v>
      </c>
      <c r="E12022" s="91"/>
      <c r="F12022" s="91" t="s">
        <v>35841</v>
      </c>
      <c r="G12022" s="91"/>
    </row>
    <row r="12023">
      <c r="A12023" s="9" t="s">
        <v>388</v>
      </c>
      <c r="B12023" s="18" t="s">
        <v>1010</v>
      </c>
      <c r="C12023" s="91" t="s">
        <v>4818</v>
      </c>
      <c r="D12023" s="91" t="s">
        <v>21241</v>
      </c>
      <c r="E12023" s="91"/>
      <c r="F12023" s="91" t="s">
        <v>35845</v>
      </c>
      <c r="G12023" s="91"/>
    </row>
    <row r="12024">
      <c r="A12024" s="1" t="s">
        <v>35846</v>
      </c>
    </row>
    <row r="12025">
      <c r="A12025" s="9" t="s">
        <v>230</v>
      </c>
      <c r="B12025" s="18" t="s">
        <v>2597</v>
      </c>
      <c r="C12025" s="91" t="s">
        <v>2598</v>
      </c>
      <c r="D12025" s="91" t="s">
        <v>35847</v>
      </c>
      <c r="E12025" s="91"/>
      <c r="F12025" s="91" t="s">
        <v>35848</v>
      </c>
      <c r="G12025" s="91"/>
    </row>
    <row r="12026">
      <c r="A12026" s="1" t="s">
        <v>35849</v>
      </c>
    </row>
    <row r="12027">
      <c r="A12027" s="9" t="s">
        <v>3436</v>
      </c>
      <c r="B12027" s="18" t="s">
        <v>26412</v>
      </c>
      <c r="C12027" s="91"/>
      <c r="D12027" s="91"/>
      <c r="E12027" s="91"/>
      <c r="F12027" s="91"/>
      <c r="G12027" s="91"/>
    </row>
    <row r="12028">
      <c r="A12028" s="9" t="s">
        <v>326</v>
      </c>
      <c r="B12028" s="18" t="s">
        <v>658</v>
      </c>
      <c r="C12028" s="91" t="s">
        <v>2026</v>
      </c>
      <c r="D12028" s="91" t="s">
        <v>35850</v>
      </c>
      <c r="E12028" s="91"/>
      <c r="F12028" s="91" t="s">
        <v>35851</v>
      </c>
      <c r="G12028" s="91"/>
    </row>
    <row r="12029">
      <c r="A12029" s="19" t="s">
        <v>687</v>
      </c>
      <c r="B12029" s="18" t="s">
        <v>33789</v>
      </c>
      <c r="C12029" s="91" t="s">
        <v>11156</v>
      </c>
      <c r="D12029" s="91" t="s">
        <v>35852</v>
      </c>
      <c r="E12029" s="91"/>
      <c r="F12029" s="91" t="s">
        <v>35853</v>
      </c>
      <c r="G12029" s="91"/>
    </row>
    <row r="12030">
      <c r="A12030" s="1" t="s">
        <v>35854</v>
      </c>
    </row>
    <row r="12031">
      <c r="A12031" s="9" t="s">
        <v>230</v>
      </c>
      <c r="B12031" s="18" t="s">
        <v>368</v>
      </c>
      <c r="C12031" s="91"/>
      <c r="D12031" s="91" t="s">
        <v>35855</v>
      </c>
      <c r="E12031" s="91"/>
      <c r="F12031" s="91" t="s">
        <v>35856</v>
      </c>
      <c r="G12031" s="91"/>
    </row>
    <row r="12032">
      <c r="A12032" s="9" t="s">
        <v>687</v>
      </c>
      <c r="B12032" s="18" t="s">
        <v>1638</v>
      </c>
      <c r="C12032" s="91"/>
      <c r="D12032" s="91"/>
      <c r="E12032" s="91"/>
      <c r="F12032" s="91" t="s">
        <v>35857</v>
      </c>
      <c r="G12032" s="91"/>
    </row>
    <row r="12033">
      <c r="A12033" s="9" t="s">
        <v>388</v>
      </c>
      <c r="B12033" s="18" t="s">
        <v>1006</v>
      </c>
      <c r="C12033" s="91" t="s">
        <v>2091</v>
      </c>
      <c r="D12033" s="91" t="s">
        <v>2786</v>
      </c>
      <c r="E12033" s="91"/>
      <c r="F12033" s="91" t="s">
        <v>35858</v>
      </c>
      <c r="G12033" s="91"/>
    </row>
    <row r="12034">
      <c r="A12034" s="1" t="s">
        <v>35859</v>
      </c>
    </row>
    <row r="12035">
      <c r="A12035" s="14" t="s">
        <v>388</v>
      </c>
      <c r="B12035" s="31" t="s">
        <v>1006</v>
      </c>
      <c r="C12035" s="43"/>
      <c r="D12035" s="43"/>
      <c r="E12035" s="84"/>
      <c r="F12035" s="43"/>
      <c r="G12035" s="43"/>
    </row>
    <row r="12036">
      <c r="A12036" s="14" t="s">
        <v>566</v>
      </c>
      <c r="B12036" s="31" t="s">
        <v>35860</v>
      </c>
      <c r="C12036" s="43"/>
      <c r="D12036" s="43"/>
      <c r="E12036" s="43" t="s">
        <v>6548</v>
      </c>
      <c r="F12036" s="43" t="s">
        <v>35861</v>
      </c>
      <c r="G12036" s="43"/>
    </row>
    <row r="12037">
      <c r="A12037" s="1" t="s">
        <v>35862</v>
      </c>
    </row>
    <row r="12038">
      <c r="A12038" s="9" t="s">
        <v>10828</v>
      </c>
      <c r="B12038" s="18" t="s">
        <v>10832</v>
      </c>
      <c r="C12038" s="91"/>
      <c r="D12038" s="91"/>
      <c r="E12038" s="91" t="s">
        <v>10549</v>
      </c>
      <c r="F12038" s="91" t="s">
        <v>35863</v>
      </c>
      <c r="G12038" s="91"/>
    </row>
    <row r="12039">
      <c r="A12039" s="13" t="s">
        <v>5016</v>
      </c>
      <c r="B12039" s="18" t="s">
        <v>14751</v>
      </c>
      <c r="C12039" s="91" t="s">
        <v>21748</v>
      </c>
      <c r="D12039" s="91" t="s">
        <v>21749</v>
      </c>
      <c r="E12039" s="91"/>
      <c r="F12039" s="91" t="s">
        <v>35863</v>
      </c>
      <c r="G12039" s="91"/>
    </row>
    <row r="12040">
      <c r="A12040" s="9" t="s">
        <v>5016</v>
      </c>
      <c r="B12040" s="31" t="s">
        <v>13374</v>
      </c>
      <c r="C12040" s="91" t="s">
        <v>13383</v>
      </c>
      <c r="D12040" s="91" t="s">
        <v>1190</v>
      </c>
      <c r="E12040" s="91" t="s">
        <v>28523</v>
      </c>
      <c r="F12040" s="91" t="s">
        <v>35863</v>
      </c>
      <c r="G12040" s="91"/>
    </row>
    <row r="12041">
      <c r="A12041" s="9" t="s">
        <v>35864</v>
      </c>
      <c r="B12041" s="18" t="s">
        <v>35865</v>
      </c>
      <c r="C12041" s="91"/>
      <c r="D12041" s="91" t="s">
        <v>35866</v>
      </c>
      <c r="E12041" s="91" t="s">
        <v>35867</v>
      </c>
      <c r="F12041" s="91" t="s">
        <v>35863</v>
      </c>
      <c r="G12041" s="91"/>
    </row>
    <row r="12042">
      <c r="A12042" s="9" t="s">
        <v>35864</v>
      </c>
      <c r="B12042" s="18" t="s">
        <v>35865</v>
      </c>
      <c r="C12042" s="91"/>
      <c r="D12042" s="91" t="s">
        <v>35868</v>
      </c>
      <c r="E12042" s="91"/>
      <c r="F12042" s="91" t="s">
        <v>35863</v>
      </c>
      <c r="G12042" s="91"/>
    </row>
    <row r="12043">
      <c r="A12043" s="9" t="s">
        <v>3681</v>
      </c>
      <c r="B12043" s="18" t="s">
        <v>35869</v>
      </c>
      <c r="C12043" s="91"/>
      <c r="D12043" s="91" t="s">
        <v>35870</v>
      </c>
      <c r="E12043" s="91" t="s">
        <v>35871</v>
      </c>
      <c r="F12043" s="91" t="s">
        <v>35863</v>
      </c>
      <c r="G12043" s="91"/>
    </row>
    <row r="12044">
      <c r="A12044" s="9" t="s">
        <v>3681</v>
      </c>
      <c r="B12044" s="18" t="s">
        <v>35869</v>
      </c>
      <c r="C12044" s="91"/>
      <c r="D12044" s="91" t="s">
        <v>35872</v>
      </c>
      <c r="E12044" s="91" t="s">
        <v>35873</v>
      </c>
      <c r="F12044" s="91" t="s">
        <v>35863</v>
      </c>
      <c r="G12044" s="91"/>
    </row>
    <row r="12045">
      <c r="A12045" s="9" t="s">
        <v>3681</v>
      </c>
      <c r="B12045" s="18" t="s">
        <v>35869</v>
      </c>
      <c r="C12045" s="91"/>
      <c r="D12045" s="91" t="s">
        <v>35874</v>
      </c>
      <c r="E12045" s="91" t="s">
        <v>35875</v>
      </c>
      <c r="F12045" s="91" t="s">
        <v>35863</v>
      </c>
      <c r="G12045" s="91"/>
    </row>
    <row r="12046">
      <c r="A12046" s="9" t="s">
        <v>3681</v>
      </c>
      <c r="B12046" s="18" t="s">
        <v>35876</v>
      </c>
      <c r="C12046" s="91"/>
      <c r="D12046" s="91" t="s">
        <v>35877</v>
      </c>
      <c r="E12046" s="91" t="s">
        <v>35878</v>
      </c>
      <c r="F12046" s="91" t="s">
        <v>35863</v>
      </c>
      <c r="G12046" s="91"/>
    </row>
    <row r="12047">
      <c r="A12047" s="9" t="s">
        <v>3681</v>
      </c>
      <c r="B12047" s="18" t="s">
        <v>35876</v>
      </c>
      <c r="C12047" s="91"/>
      <c r="D12047" s="91" t="s">
        <v>35879</v>
      </c>
      <c r="E12047" s="91" t="s">
        <v>35880</v>
      </c>
      <c r="F12047" s="91" t="s">
        <v>35863</v>
      </c>
      <c r="G12047" s="91"/>
    </row>
    <row r="12048">
      <c r="A12048" s="1" t="s">
        <v>35881</v>
      </c>
    </row>
    <row r="12049">
      <c r="A12049" s="9" t="s">
        <v>35882</v>
      </c>
      <c r="B12049" s="18" t="s">
        <v>35883</v>
      </c>
      <c r="C12049" s="91"/>
      <c r="D12049" s="91"/>
      <c r="E12049" s="91" t="s">
        <v>35884</v>
      </c>
      <c r="F12049" s="91" t="s">
        <v>35885</v>
      </c>
      <c r="G12049" s="91"/>
    </row>
    <row r="12050">
      <c r="A12050" s="9" t="s">
        <v>35882</v>
      </c>
      <c r="B12050" s="18" t="s">
        <v>639</v>
      </c>
      <c r="C12050" s="91"/>
      <c r="D12050" s="91"/>
      <c r="E12050" s="91"/>
      <c r="F12050" s="91" t="s">
        <v>35886</v>
      </c>
      <c r="G12050" s="91"/>
    </row>
    <row r="12051">
      <c r="A12051" s="9" t="s">
        <v>35887</v>
      </c>
      <c r="B12051" s="18" t="s">
        <v>35888</v>
      </c>
      <c r="C12051" s="91" t="s">
        <v>35889</v>
      </c>
      <c r="D12051" s="91" t="s">
        <v>35890</v>
      </c>
      <c r="E12051" s="91"/>
      <c r="F12051" s="91" t="s">
        <v>35891</v>
      </c>
      <c r="G12051" s="91"/>
    </row>
    <row r="12052">
      <c r="A12052" s="9" t="s">
        <v>3600</v>
      </c>
      <c r="B12052" s="18" t="s">
        <v>35892</v>
      </c>
      <c r="C12052" s="91" t="s">
        <v>32781</v>
      </c>
      <c r="D12052" s="91" t="s">
        <v>35893</v>
      </c>
      <c r="E12052" s="91"/>
      <c r="F12052" s="91" t="s">
        <v>35894</v>
      </c>
      <c r="G12052" s="91"/>
    </row>
    <row r="12053">
      <c r="A12053" s="9" t="s">
        <v>3600</v>
      </c>
      <c r="B12053" s="18" t="s">
        <v>35895</v>
      </c>
      <c r="C12053" s="91" t="s">
        <v>35896</v>
      </c>
      <c r="D12053" s="91" t="s">
        <v>35897</v>
      </c>
      <c r="E12053" s="91" t="s">
        <v>35898</v>
      </c>
      <c r="F12053" s="91" t="s">
        <v>35899</v>
      </c>
      <c r="G12053" s="91"/>
    </row>
    <row r="12054">
      <c r="A12054" s="9" t="s">
        <v>3600</v>
      </c>
      <c r="B12054" s="18" t="s">
        <v>35895</v>
      </c>
      <c r="C12054" s="91" t="s">
        <v>35896</v>
      </c>
      <c r="D12054" s="91" t="s">
        <v>35900</v>
      </c>
      <c r="E12054" s="91" t="s">
        <v>35901</v>
      </c>
      <c r="F12054" s="91" t="s">
        <v>35902</v>
      </c>
      <c r="G12054" s="91"/>
    </row>
    <row r="12055">
      <c r="A12055" s="9" t="s">
        <v>3600</v>
      </c>
      <c r="B12055" s="18" t="s">
        <v>35895</v>
      </c>
      <c r="C12055" s="91" t="s">
        <v>35896</v>
      </c>
      <c r="D12055" s="91" t="s">
        <v>35903</v>
      </c>
      <c r="E12055" s="91" t="s">
        <v>35904</v>
      </c>
      <c r="F12055" s="91" t="s">
        <v>35905</v>
      </c>
      <c r="G12055" s="91"/>
    </row>
    <row r="12056">
      <c r="A12056" s="9" t="s">
        <v>3600</v>
      </c>
      <c r="B12056" s="18" t="s">
        <v>35895</v>
      </c>
      <c r="C12056" s="91" t="s">
        <v>35906</v>
      </c>
      <c r="D12056" s="91">
        <v>808.0</v>
      </c>
      <c r="E12056" s="91"/>
      <c r="F12056" s="91" t="s">
        <v>35907</v>
      </c>
      <c r="G12056" s="91"/>
    </row>
    <row r="12057">
      <c r="A12057" s="9" t="s">
        <v>3600</v>
      </c>
      <c r="B12057" s="18" t="s">
        <v>21637</v>
      </c>
      <c r="C12057" s="91" t="s">
        <v>35908</v>
      </c>
      <c r="D12057" s="91" t="s">
        <v>35909</v>
      </c>
      <c r="E12057" s="91" t="s">
        <v>35910</v>
      </c>
      <c r="F12057" s="91" t="s">
        <v>35902</v>
      </c>
      <c r="G12057" s="91"/>
    </row>
    <row r="12058">
      <c r="A12058" s="9" t="s">
        <v>3600</v>
      </c>
      <c r="B12058" s="18" t="s">
        <v>21637</v>
      </c>
      <c r="C12058" s="91" t="s">
        <v>35911</v>
      </c>
      <c r="D12058" s="91" t="s">
        <v>16978</v>
      </c>
      <c r="E12058" s="91"/>
      <c r="F12058" s="91" t="s">
        <v>35912</v>
      </c>
      <c r="G12058" s="91"/>
    </row>
    <row r="12059">
      <c r="A12059" s="9" t="s">
        <v>3600</v>
      </c>
      <c r="B12059" s="18" t="s">
        <v>21637</v>
      </c>
      <c r="C12059" s="91" t="s">
        <v>32774</v>
      </c>
      <c r="D12059" s="91" t="s">
        <v>18371</v>
      </c>
      <c r="E12059" s="91"/>
      <c r="F12059" s="91" t="s">
        <v>35912</v>
      </c>
      <c r="G12059" s="91"/>
    </row>
    <row r="12060">
      <c r="A12060" s="9" t="s">
        <v>3600</v>
      </c>
      <c r="B12060" s="18" t="s">
        <v>21637</v>
      </c>
      <c r="C12060" s="91" t="s">
        <v>35913</v>
      </c>
      <c r="D12060" s="91" t="s">
        <v>35914</v>
      </c>
      <c r="E12060" s="91"/>
      <c r="F12060" s="91" t="s">
        <v>35915</v>
      </c>
      <c r="G12060" s="91"/>
    </row>
    <row r="12061">
      <c r="A12061" s="9" t="s">
        <v>3600</v>
      </c>
      <c r="B12061" s="18" t="s">
        <v>21637</v>
      </c>
      <c r="C12061" s="91" t="s">
        <v>35913</v>
      </c>
      <c r="D12061" s="91" t="s">
        <v>35916</v>
      </c>
      <c r="E12061" s="91" t="s">
        <v>35917</v>
      </c>
      <c r="F12061" s="91" t="s">
        <v>35902</v>
      </c>
      <c r="G12061" s="91"/>
    </row>
    <row r="12062">
      <c r="A12062" s="9" t="s">
        <v>3600</v>
      </c>
      <c r="B12062" s="18" t="s">
        <v>21637</v>
      </c>
      <c r="C12062" s="91" t="s">
        <v>35913</v>
      </c>
      <c r="D12062" s="91" t="s">
        <v>35918</v>
      </c>
      <c r="E12062" s="91"/>
      <c r="F12062" s="91" t="s">
        <v>35919</v>
      </c>
      <c r="G12062" s="91"/>
    </row>
    <row r="12063">
      <c r="A12063" s="9" t="s">
        <v>3600</v>
      </c>
      <c r="B12063" s="18" t="s">
        <v>21637</v>
      </c>
      <c r="C12063" s="91" t="s">
        <v>35920</v>
      </c>
      <c r="D12063" s="91" t="s">
        <v>35921</v>
      </c>
      <c r="E12063" s="91" t="s">
        <v>35922</v>
      </c>
      <c r="F12063" s="91" t="s">
        <v>35905</v>
      </c>
      <c r="G12063" s="91"/>
    </row>
    <row r="12064">
      <c r="A12064" s="9" t="s">
        <v>3600</v>
      </c>
      <c r="B12064" s="18" t="s">
        <v>21637</v>
      </c>
      <c r="C12064" s="91" t="s">
        <v>35923</v>
      </c>
      <c r="D12064" s="91" t="s">
        <v>35924</v>
      </c>
      <c r="E12064" s="91"/>
      <c r="F12064" s="91" t="s">
        <v>10288</v>
      </c>
      <c r="G12064" s="91"/>
    </row>
    <row r="12065">
      <c r="A12065" s="9" t="s">
        <v>3600</v>
      </c>
      <c r="B12065" s="18" t="s">
        <v>21637</v>
      </c>
      <c r="C12065" s="91" t="s">
        <v>35925</v>
      </c>
      <c r="D12065" s="91" t="s">
        <v>35926</v>
      </c>
      <c r="E12065" s="91"/>
      <c r="F12065" s="91" t="s">
        <v>35927</v>
      </c>
      <c r="G12065" s="91"/>
    </row>
    <row r="12066">
      <c r="A12066" s="1" t="s">
        <v>35928</v>
      </c>
    </row>
    <row r="12067">
      <c r="A12067" s="9" t="s">
        <v>687</v>
      </c>
      <c r="B12067" s="18" t="s">
        <v>35399</v>
      </c>
      <c r="C12067" s="91"/>
      <c r="D12067" s="91"/>
      <c r="E12067" s="91"/>
      <c r="F12067" s="91"/>
      <c r="G12067" s="91"/>
    </row>
    <row r="12068">
      <c r="A12068" s="9" t="s">
        <v>687</v>
      </c>
      <c r="B12068" s="18" t="s">
        <v>693</v>
      </c>
      <c r="C12068" s="91" t="s">
        <v>1617</v>
      </c>
      <c r="D12068" s="91" t="s">
        <v>1536</v>
      </c>
      <c r="E12068" s="91"/>
      <c r="F12068" s="91" t="s">
        <v>35929</v>
      </c>
      <c r="G12068" s="91"/>
    </row>
    <row r="12069">
      <c r="A12069" s="9" t="s">
        <v>3788</v>
      </c>
      <c r="B12069" s="18" t="s">
        <v>35930</v>
      </c>
      <c r="C12069" s="9"/>
      <c r="D12069" s="91"/>
      <c r="E12069" s="91"/>
      <c r="F12069" s="91"/>
      <c r="G12069" s="91"/>
    </row>
    <row r="12070">
      <c r="A12070" s="9" t="s">
        <v>1107</v>
      </c>
      <c r="B12070" s="18" t="s">
        <v>368</v>
      </c>
      <c r="C12070" s="9"/>
      <c r="D12070" s="91"/>
      <c r="E12070" s="91"/>
      <c r="F12070" s="91"/>
      <c r="G12070" s="91"/>
    </row>
    <row r="12071">
      <c r="A12071" s="1" t="s">
        <v>35931</v>
      </c>
    </row>
    <row r="12072">
      <c r="A12072" s="9" t="s">
        <v>388</v>
      </c>
      <c r="B12072" s="18" t="s">
        <v>1010</v>
      </c>
      <c r="C12072" s="9" t="s">
        <v>2144</v>
      </c>
      <c r="D12072" s="91" t="s">
        <v>368</v>
      </c>
      <c r="E12072" s="91" t="s">
        <v>35932</v>
      </c>
      <c r="F12072" s="91" t="s">
        <v>35933</v>
      </c>
      <c r="G12072" s="91"/>
    </row>
    <row r="12073">
      <c r="A12073" s="9" t="s">
        <v>388</v>
      </c>
      <c r="B12073" s="18" t="s">
        <v>1010</v>
      </c>
      <c r="C12073" s="9" t="s">
        <v>2144</v>
      </c>
      <c r="D12073" s="91" t="s">
        <v>368</v>
      </c>
      <c r="E12073" s="91" t="s">
        <v>35934</v>
      </c>
      <c r="F12073" s="91" t="s">
        <v>35933</v>
      </c>
      <c r="G12073" s="91"/>
    </row>
    <row r="12074">
      <c r="A12074" s="1" t="s">
        <v>35935</v>
      </c>
    </row>
    <row r="12075">
      <c r="A12075" s="9" t="s">
        <v>3600</v>
      </c>
      <c r="B12075" s="18" t="s">
        <v>3601</v>
      </c>
      <c r="C12075" s="91"/>
      <c r="D12075" s="91"/>
      <c r="E12075" s="91" t="s">
        <v>35936</v>
      </c>
      <c r="F12075" s="155" t="s">
        <v>35937</v>
      </c>
      <c r="G12075" s="91"/>
    </row>
    <row r="12076">
      <c r="A12076" s="9" t="s">
        <v>3600</v>
      </c>
      <c r="B12076" s="18" t="s">
        <v>3601</v>
      </c>
      <c r="C12076" s="91"/>
      <c r="D12076" s="91"/>
      <c r="E12076" s="91" t="s">
        <v>17909</v>
      </c>
      <c r="F12076" s="91" t="s">
        <v>35938</v>
      </c>
      <c r="G12076" s="91"/>
    </row>
    <row r="12077">
      <c r="A12077" s="9" t="s">
        <v>3600</v>
      </c>
      <c r="B12077" s="18" t="s">
        <v>3603</v>
      </c>
      <c r="C12077" s="91" t="s">
        <v>3604</v>
      </c>
      <c r="D12077" s="91" t="s">
        <v>3605</v>
      </c>
      <c r="E12077" s="91" t="s">
        <v>35939</v>
      </c>
      <c r="F12077" s="91" t="s">
        <v>35940</v>
      </c>
      <c r="G12077" s="91"/>
    </row>
    <row r="12078">
      <c r="A12078" s="9" t="s">
        <v>3600</v>
      </c>
      <c r="B12078" s="18" t="s">
        <v>3603</v>
      </c>
      <c r="C12078" s="91" t="s">
        <v>35941</v>
      </c>
      <c r="D12078" s="91" t="s">
        <v>35942</v>
      </c>
      <c r="E12078" s="91"/>
      <c r="F12078" s="91" t="s">
        <v>35943</v>
      </c>
      <c r="G12078" s="91"/>
    </row>
    <row r="12079">
      <c r="A12079" s="13" t="s">
        <v>3600</v>
      </c>
      <c r="B12079" s="189" t="s">
        <v>3603</v>
      </c>
      <c r="C12079" s="43" t="s">
        <v>35944</v>
      </c>
      <c r="D12079" s="43" t="s">
        <v>32800</v>
      </c>
      <c r="E12079" s="84"/>
      <c r="F12079" s="43" t="s">
        <v>35945</v>
      </c>
      <c r="G12079" s="84"/>
    </row>
    <row r="12080">
      <c r="A12080" s="14" t="s">
        <v>368</v>
      </c>
      <c r="B12080" s="31" t="s">
        <v>35946</v>
      </c>
      <c r="C12080" s="43"/>
      <c r="D12080" s="43" t="s">
        <v>35947</v>
      </c>
      <c r="E12080" s="84"/>
      <c r="F12080" s="43" t="s">
        <v>35948</v>
      </c>
      <c r="G12080" s="84"/>
    </row>
    <row r="12081">
      <c r="A12081" s="14" t="s">
        <v>368</v>
      </c>
      <c r="B12081" s="31" t="s">
        <v>35949</v>
      </c>
      <c r="C12081" s="43"/>
      <c r="D12081" s="43" t="s">
        <v>35950</v>
      </c>
      <c r="E12081" s="43"/>
      <c r="F12081" s="43" t="s">
        <v>35948</v>
      </c>
      <c r="G12081" s="84"/>
    </row>
    <row r="12082">
      <c r="A12082" s="14" t="s">
        <v>3687</v>
      </c>
      <c r="B12082" s="31" t="s">
        <v>3688</v>
      </c>
      <c r="C12082" s="43"/>
      <c r="D12082" s="43" t="s">
        <v>3692</v>
      </c>
      <c r="E12082" s="43"/>
      <c r="F12082" s="43" t="s">
        <v>35951</v>
      </c>
      <c r="G12082" s="84"/>
    </row>
    <row r="12083">
      <c r="A12083" s="1" t="s">
        <v>35952</v>
      </c>
    </row>
    <row r="12084">
      <c r="A12084" s="14" t="s">
        <v>687</v>
      </c>
      <c r="B12084" s="31" t="s">
        <v>2672</v>
      </c>
      <c r="C12084" s="9" t="s">
        <v>7573</v>
      </c>
      <c r="D12084" s="9" t="s">
        <v>11173</v>
      </c>
      <c r="E12084" s="43"/>
      <c r="F12084" s="43" t="s">
        <v>35953</v>
      </c>
      <c r="G12084" s="84"/>
    </row>
    <row r="12085">
      <c r="A12085" s="14" t="s">
        <v>687</v>
      </c>
      <c r="B12085" s="31" t="s">
        <v>2672</v>
      </c>
      <c r="C12085" s="9" t="s">
        <v>7573</v>
      </c>
      <c r="D12085" s="9" t="s">
        <v>11176</v>
      </c>
      <c r="E12085" s="43"/>
      <c r="F12085" s="43" t="s">
        <v>35954</v>
      </c>
      <c r="G12085" s="84"/>
    </row>
    <row r="12086">
      <c r="A12086" s="1" t="s">
        <v>35955</v>
      </c>
    </row>
    <row r="12087">
      <c r="A12087" s="9" t="s">
        <v>14528</v>
      </c>
      <c r="B12087" s="18" t="s">
        <v>22278</v>
      </c>
      <c r="C12087" s="91" t="s">
        <v>35956</v>
      </c>
      <c r="D12087" s="91" t="s">
        <v>35957</v>
      </c>
      <c r="E12087" s="91"/>
      <c r="F12087" s="91" t="s">
        <v>35958</v>
      </c>
      <c r="G12087" s="91"/>
    </row>
    <row r="12088">
      <c r="A12088" s="9" t="s">
        <v>380</v>
      </c>
      <c r="B12088" s="18" t="s">
        <v>11442</v>
      </c>
      <c r="C12088" s="91" t="s">
        <v>35959</v>
      </c>
      <c r="D12088" s="91"/>
      <c r="E12088" s="91"/>
      <c r="F12088" s="91" t="s">
        <v>35958</v>
      </c>
      <c r="G12088" s="91"/>
    </row>
    <row r="12089">
      <c r="A12089" s="9" t="s">
        <v>10758</v>
      </c>
      <c r="B12089" s="18" t="s">
        <v>29109</v>
      </c>
      <c r="C12089" s="91" t="s">
        <v>35960</v>
      </c>
      <c r="D12089" s="91" t="s">
        <v>35961</v>
      </c>
      <c r="E12089" s="91" t="s">
        <v>35962</v>
      </c>
      <c r="F12089" s="91" t="s">
        <v>35958</v>
      </c>
      <c r="G12089" s="91"/>
    </row>
    <row r="12090">
      <c r="A12090" s="9" t="s">
        <v>10758</v>
      </c>
      <c r="B12090" s="18" t="s">
        <v>29109</v>
      </c>
      <c r="C12090" s="91" t="s">
        <v>35963</v>
      </c>
      <c r="D12090" s="91" t="s">
        <v>35961</v>
      </c>
      <c r="E12090" s="91" t="s">
        <v>35964</v>
      </c>
      <c r="F12090" s="91" t="s">
        <v>35958</v>
      </c>
      <c r="G12090" s="91"/>
    </row>
    <row r="12091">
      <c r="A12091" s="9" t="s">
        <v>10758</v>
      </c>
      <c r="B12091" s="18" t="s">
        <v>29109</v>
      </c>
      <c r="C12091" s="91" t="s">
        <v>35965</v>
      </c>
      <c r="D12091" s="91" t="s">
        <v>35961</v>
      </c>
      <c r="F12091" s="91" t="s">
        <v>35958</v>
      </c>
      <c r="G12091" s="91"/>
    </row>
    <row r="12092">
      <c r="A12092" s="9" t="s">
        <v>35864</v>
      </c>
      <c r="B12092" s="18" t="s">
        <v>35966</v>
      </c>
      <c r="C12092" s="91" t="s">
        <v>35967</v>
      </c>
      <c r="D12092" s="91" t="s">
        <v>35968</v>
      </c>
      <c r="E12092" s="91"/>
      <c r="F12092" s="91" t="s">
        <v>35969</v>
      </c>
      <c r="G12092" s="91"/>
    </row>
    <row r="12093">
      <c r="A12093" s="9" t="s">
        <v>1016</v>
      </c>
      <c r="B12093" s="18" t="s">
        <v>1733</v>
      </c>
      <c r="C12093" s="91"/>
      <c r="D12093" s="91"/>
      <c r="E12093" s="91"/>
      <c r="F12093" s="91"/>
      <c r="G12093" s="91"/>
    </row>
    <row r="12094">
      <c r="A12094" s="9" t="s">
        <v>5153</v>
      </c>
      <c r="B12094" s="18" t="s">
        <v>14868</v>
      </c>
      <c r="C12094" s="91" t="s">
        <v>35970</v>
      </c>
      <c r="D12094" s="91" t="s">
        <v>35971</v>
      </c>
      <c r="E12094" s="91"/>
      <c r="F12094" s="91" t="s">
        <v>35958</v>
      </c>
      <c r="G12094" s="91"/>
    </row>
    <row r="12095">
      <c r="A12095" s="9" t="s">
        <v>5153</v>
      </c>
      <c r="B12095" s="18" t="s">
        <v>14868</v>
      </c>
      <c r="C12095" s="91" t="s">
        <v>14869</v>
      </c>
      <c r="D12095" s="91" t="s">
        <v>14870</v>
      </c>
      <c r="E12095" s="91"/>
      <c r="F12095" s="91" t="s">
        <v>35958</v>
      </c>
      <c r="G12095" s="91"/>
    </row>
    <row r="12096">
      <c r="A12096" s="9" t="s">
        <v>234</v>
      </c>
      <c r="B12096" s="18" t="s">
        <v>8344</v>
      </c>
      <c r="C12096" s="91" t="s">
        <v>35972</v>
      </c>
      <c r="D12096" s="91" t="s">
        <v>35973</v>
      </c>
      <c r="E12096" s="91"/>
      <c r="F12096" s="91" t="s">
        <v>35969</v>
      </c>
      <c r="G12096" s="91"/>
    </row>
    <row r="12097">
      <c r="A12097" s="9" t="s">
        <v>234</v>
      </c>
      <c r="B12097" s="18" t="s">
        <v>8344</v>
      </c>
      <c r="C12097" s="91" t="s">
        <v>35974</v>
      </c>
      <c r="D12097" s="91" t="s">
        <v>35975</v>
      </c>
      <c r="E12097" s="91"/>
      <c r="F12097" s="91" t="s">
        <v>35958</v>
      </c>
      <c r="G12097" s="91"/>
    </row>
    <row r="12098">
      <c r="A12098" s="9" t="s">
        <v>234</v>
      </c>
      <c r="B12098" s="18" t="s">
        <v>8344</v>
      </c>
      <c r="C12098" s="91" t="s">
        <v>29294</v>
      </c>
      <c r="D12098" s="91"/>
      <c r="E12098" s="91"/>
      <c r="F12098" s="91"/>
      <c r="G12098" s="91"/>
    </row>
    <row r="12099">
      <c r="A12099" s="1" t="s">
        <v>35976</v>
      </c>
    </row>
    <row r="12100">
      <c r="A12100" s="9" t="s">
        <v>326</v>
      </c>
      <c r="B12100" s="18" t="s">
        <v>658</v>
      </c>
      <c r="C12100" s="91" t="s">
        <v>1246</v>
      </c>
      <c r="D12100" s="91" t="s">
        <v>26275</v>
      </c>
      <c r="E12100" s="91"/>
      <c r="F12100" s="91" t="s">
        <v>35977</v>
      </c>
      <c r="G12100" s="91"/>
    </row>
    <row r="12101">
      <c r="A12101" s="9" t="s">
        <v>326</v>
      </c>
      <c r="B12101" s="18" t="s">
        <v>658</v>
      </c>
      <c r="C12101" s="91" t="s">
        <v>1249</v>
      </c>
      <c r="D12101" s="91" t="s">
        <v>1250</v>
      </c>
      <c r="E12101" s="91"/>
      <c r="F12101" s="91" t="s">
        <v>11784</v>
      </c>
      <c r="G12101" s="91"/>
    </row>
    <row r="12102">
      <c r="A12102" s="9" t="s">
        <v>326</v>
      </c>
      <c r="B12102" s="18" t="s">
        <v>658</v>
      </c>
      <c r="C12102" s="91" t="s">
        <v>1249</v>
      </c>
      <c r="D12102" s="91" t="s">
        <v>1522</v>
      </c>
      <c r="E12102" s="135" t="s">
        <v>35978</v>
      </c>
      <c r="F12102" s="91" t="s">
        <v>21266</v>
      </c>
      <c r="G12102" s="91"/>
    </row>
    <row r="12103">
      <c r="A12103" s="9" t="s">
        <v>326</v>
      </c>
      <c r="B12103" s="18" t="s">
        <v>658</v>
      </c>
      <c r="C12103" s="91" t="s">
        <v>4055</v>
      </c>
      <c r="D12103" s="91" t="s">
        <v>2027</v>
      </c>
      <c r="E12103" s="91"/>
      <c r="F12103" s="91" t="s">
        <v>35977</v>
      </c>
      <c r="G12103" s="91"/>
    </row>
    <row r="12104" ht="16.5" customHeight="1">
      <c r="A12104" s="9" t="s">
        <v>35979</v>
      </c>
      <c r="B12104" s="18" t="s">
        <v>658</v>
      </c>
      <c r="C12104" s="91" t="s">
        <v>35980</v>
      </c>
      <c r="D12104" s="91" t="s">
        <v>1542</v>
      </c>
      <c r="E12104" s="91"/>
      <c r="F12104" s="788" t="s">
        <v>35981</v>
      </c>
      <c r="G12104" s="91"/>
    </row>
    <row r="12105">
      <c r="A12105" s="9" t="s">
        <v>326</v>
      </c>
      <c r="B12105" s="18" t="s">
        <v>658</v>
      </c>
      <c r="C12105" s="91" t="s">
        <v>35982</v>
      </c>
      <c r="D12105" s="91"/>
      <c r="E12105" s="91" t="s">
        <v>35983</v>
      </c>
      <c r="F12105" s="91" t="s">
        <v>11784</v>
      </c>
      <c r="G12105" s="91"/>
    </row>
    <row r="12106">
      <c r="A12106" s="9" t="s">
        <v>1402</v>
      </c>
      <c r="B12106" s="18" t="s">
        <v>1403</v>
      </c>
      <c r="C12106" s="91"/>
      <c r="D12106" s="91"/>
      <c r="E12106" s="91"/>
      <c r="F12106" s="91" t="s">
        <v>35984</v>
      </c>
      <c r="G12106" s="91"/>
    </row>
    <row r="12107">
      <c r="A12107" s="1" t="s">
        <v>35985</v>
      </c>
    </row>
    <row r="12108">
      <c r="A12108" s="9" t="s">
        <v>2562</v>
      </c>
      <c r="B12108" s="18" t="s">
        <v>2580</v>
      </c>
      <c r="C12108" s="91" t="s">
        <v>2584</v>
      </c>
      <c r="D12108" s="91" t="s">
        <v>35658</v>
      </c>
      <c r="E12108" s="91"/>
      <c r="F12108" s="91" t="s">
        <v>35986</v>
      </c>
      <c r="G12108" s="91"/>
    </row>
    <row r="12109">
      <c r="A12109" s="9" t="s">
        <v>2562</v>
      </c>
      <c r="B12109" s="18" t="s">
        <v>35544</v>
      </c>
      <c r="C12109" s="91" t="s">
        <v>1431</v>
      </c>
      <c r="D12109" s="91" t="s">
        <v>35987</v>
      </c>
      <c r="E12109" s="91" t="s">
        <v>35988</v>
      </c>
      <c r="F12109" s="91" t="s">
        <v>35989</v>
      </c>
      <c r="G12109" s="15"/>
    </row>
    <row r="12110">
      <c r="A12110" s="1" t="s">
        <v>35990</v>
      </c>
    </row>
    <row r="12111">
      <c r="A12111" s="9" t="s">
        <v>326</v>
      </c>
      <c r="B12111" s="18" t="s">
        <v>658</v>
      </c>
      <c r="C12111" s="91"/>
      <c r="D12111" s="91"/>
      <c r="E12111" s="91"/>
      <c r="F12111" s="91"/>
      <c r="G12111" s="91"/>
    </row>
    <row r="12112">
      <c r="A12112" s="1" t="s">
        <v>35991</v>
      </c>
    </row>
    <row r="12113">
      <c r="A12113" s="9" t="s">
        <v>23260</v>
      </c>
      <c r="B12113" s="18" t="s">
        <v>23261</v>
      </c>
      <c r="C12113" s="91" t="s">
        <v>35992</v>
      </c>
      <c r="D12113" s="91" t="s">
        <v>6214</v>
      </c>
      <c r="E12113" s="91"/>
      <c r="F12113" s="91" t="s">
        <v>35993</v>
      </c>
      <c r="G12113" s="91"/>
    </row>
    <row r="12114">
      <c r="A12114" s="9" t="s">
        <v>23260</v>
      </c>
      <c r="B12114" s="18" t="s">
        <v>23261</v>
      </c>
      <c r="C12114" s="91" t="s">
        <v>35992</v>
      </c>
      <c r="D12114" s="91" t="s">
        <v>35994</v>
      </c>
      <c r="E12114" s="91"/>
      <c r="F12114" s="91" t="s">
        <v>35995</v>
      </c>
      <c r="G12114" s="91"/>
    </row>
    <row r="12115">
      <c r="A12115" s="9" t="s">
        <v>23260</v>
      </c>
      <c r="B12115" s="18" t="s">
        <v>23261</v>
      </c>
      <c r="C12115" s="91" t="s">
        <v>23836</v>
      </c>
      <c r="D12115" s="91" t="s">
        <v>257</v>
      </c>
      <c r="E12115" s="91"/>
      <c r="F12115" s="91" t="s">
        <v>35996</v>
      </c>
      <c r="G12115" s="91"/>
    </row>
    <row r="12116">
      <c r="A12116" s="9" t="s">
        <v>23260</v>
      </c>
      <c r="B12116" s="18" t="s">
        <v>23261</v>
      </c>
      <c r="C12116" s="91" t="s">
        <v>23842</v>
      </c>
      <c r="D12116" s="91" t="s">
        <v>35997</v>
      </c>
      <c r="E12116" s="91"/>
      <c r="F12116" s="91" t="s">
        <v>35998</v>
      </c>
      <c r="G12116" s="91"/>
    </row>
    <row r="12117">
      <c r="A12117" s="9" t="s">
        <v>23260</v>
      </c>
      <c r="B12117" s="18" t="s">
        <v>23261</v>
      </c>
      <c r="C12117" s="91" t="s">
        <v>23842</v>
      </c>
      <c r="D12117" s="91" t="s">
        <v>35999</v>
      </c>
      <c r="E12117" s="91"/>
      <c r="F12117" s="91" t="s">
        <v>36000</v>
      </c>
      <c r="G12117" s="91"/>
    </row>
    <row r="12118">
      <c r="A12118" s="9" t="s">
        <v>23260</v>
      </c>
      <c r="B12118" s="18" t="s">
        <v>23261</v>
      </c>
      <c r="C12118" s="91" t="s">
        <v>23823</v>
      </c>
      <c r="D12118" s="91" t="s">
        <v>8428</v>
      </c>
      <c r="E12118" s="91"/>
      <c r="F12118" s="91" t="s">
        <v>36001</v>
      </c>
      <c r="G12118" s="91"/>
    </row>
    <row r="12119">
      <c r="A12119" s="9" t="s">
        <v>23260</v>
      </c>
      <c r="B12119" s="18" t="s">
        <v>23261</v>
      </c>
      <c r="C12119" s="91" t="s">
        <v>23823</v>
      </c>
      <c r="D12119" s="91" t="s">
        <v>23828</v>
      </c>
      <c r="E12119" s="91"/>
      <c r="F12119" s="91" t="s">
        <v>36002</v>
      </c>
      <c r="G12119" s="91"/>
    </row>
    <row r="12120">
      <c r="A12120" s="9" t="s">
        <v>23260</v>
      </c>
      <c r="B12120" s="18" t="s">
        <v>23261</v>
      </c>
      <c r="C12120" s="91" t="s">
        <v>23823</v>
      </c>
      <c r="D12120" s="91" t="s">
        <v>23832</v>
      </c>
      <c r="E12120" s="91"/>
      <c r="F12120" s="91" t="s">
        <v>36003</v>
      </c>
      <c r="G12120" s="91"/>
    </row>
    <row r="12121">
      <c r="A12121" s="9" t="s">
        <v>23260</v>
      </c>
      <c r="B12121" s="18" t="s">
        <v>23261</v>
      </c>
      <c r="C12121" s="91" t="s">
        <v>23264</v>
      </c>
      <c r="D12121" s="91" t="s">
        <v>23853</v>
      </c>
      <c r="E12121" s="91"/>
      <c r="F12121" s="91" t="s">
        <v>36004</v>
      </c>
      <c r="G12121" s="91"/>
    </row>
    <row r="12122">
      <c r="A12122" s="9" t="s">
        <v>23260</v>
      </c>
      <c r="B12122" s="18" t="s">
        <v>23261</v>
      </c>
      <c r="C12122" s="91" t="s">
        <v>23855</v>
      </c>
      <c r="D12122" s="91" t="s">
        <v>12022</v>
      </c>
      <c r="E12122" s="91"/>
      <c r="F12122" s="91" t="s">
        <v>36001</v>
      </c>
      <c r="G12122" s="91"/>
    </row>
    <row r="12123">
      <c r="A12123" s="9" t="s">
        <v>23260</v>
      </c>
      <c r="B12123" s="18" t="s">
        <v>23261</v>
      </c>
      <c r="C12123" s="91" t="s">
        <v>36005</v>
      </c>
      <c r="D12123" s="91" t="s">
        <v>8361</v>
      </c>
      <c r="E12123" s="91"/>
      <c r="F12123" s="91" t="s">
        <v>36001</v>
      </c>
      <c r="G12123" s="91"/>
    </row>
    <row r="12124">
      <c r="A12124" s="9" t="s">
        <v>23260</v>
      </c>
      <c r="B12124" s="18" t="s">
        <v>23261</v>
      </c>
      <c r="C12124" s="91" t="s">
        <v>36005</v>
      </c>
      <c r="D12124" s="91" t="s">
        <v>36006</v>
      </c>
      <c r="E12124" s="91"/>
      <c r="F12124" s="91" t="s">
        <v>36001</v>
      </c>
      <c r="G12124" s="91"/>
    </row>
    <row r="12125">
      <c r="A12125" s="9" t="s">
        <v>306</v>
      </c>
      <c r="B12125" s="18" t="s">
        <v>4962</v>
      </c>
      <c r="C12125" s="91" t="s">
        <v>36007</v>
      </c>
      <c r="D12125" s="91" t="s">
        <v>36008</v>
      </c>
      <c r="E12125" s="91"/>
      <c r="F12125" s="91" t="s">
        <v>36009</v>
      </c>
      <c r="G12125" s="91"/>
    </row>
    <row r="12126">
      <c r="A12126" s="9" t="s">
        <v>306</v>
      </c>
      <c r="B12126" s="18" t="s">
        <v>4962</v>
      </c>
      <c r="C12126" s="91" t="s">
        <v>36007</v>
      </c>
      <c r="D12126" s="91" t="s">
        <v>36010</v>
      </c>
      <c r="E12126" s="91"/>
      <c r="F12126" s="91" t="s">
        <v>36011</v>
      </c>
      <c r="G12126" s="91"/>
    </row>
    <row r="12127">
      <c r="A12127" s="9" t="s">
        <v>306</v>
      </c>
      <c r="B12127" s="18" t="s">
        <v>4962</v>
      </c>
      <c r="C12127" s="91" t="s">
        <v>36012</v>
      </c>
      <c r="D12127" s="91" t="s">
        <v>36013</v>
      </c>
      <c r="E12127" s="91"/>
      <c r="F12127" s="91" t="s">
        <v>36009</v>
      </c>
      <c r="G12127" s="91"/>
    </row>
    <row r="12128">
      <c r="A12128" s="9" t="s">
        <v>306</v>
      </c>
      <c r="B12128" s="18" t="s">
        <v>4962</v>
      </c>
      <c r="C12128" s="91" t="s">
        <v>36014</v>
      </c>
      <c r="D12128" s="91" t="s">
        <v>36015</v>
      </c>
      <c r="E12128" s="91"/>
      <c r="F12128" s="91" t="s">
        <v>35998</v>
      </c>
      <c r="G12128" s="91"/>
    </row>
    <row r="12129">
      <c r="A12129" s="9" t="s">
        <v>306</v>
      </c>
      <c r="B12129" s="18" t="s">
        <v>4962</v>
      </c>
      <c r="C12129" s="91" t="s">
        <v>36014</v>
      </c>
      <c r="D12129" s="91" t="s">
        <v>36016</v>
      </c>
      <c r="E12129" s="91"/>
      <c r="F12129" s="91" t="s">
        <v>36001</v>
      </c>
      <c r="G12129" s="91"/>
    </row>
    <row r="12130">
      <c r="A12130" s="9" t="s">
        <v>306</v>
      </c>
      <c r="B12130" s="18" t="s">
        <v>4962</v>
      </c>
      <c r="C12130" s="91" t="s">
        <v>5740</v>
      </c>
      <c r="D12130" s="91" t="s">
        <v>5741</v>
      </c>
      <c r="E12130" s="91"/>
      <c r="F12130" s="91" t="s">
        <v>36001</v>
      </c>
      <c r="G12130" s="91"/>
    </row>
    <row r="12131">
      <c r="A12131" s="9" t="s">
        <v>306</v>
      </c>
      <c r="B12131" s="18" t="s">
        <v>4962</v>
      </c>
      <c r="C12131" s="91" t="s">
        <v>36017</v>
      </c>
      <c r="D12131" s="91" t="s">
        <v>36018</v>
      </c>
      <c r="E12131" s="91"/>
      <c r="F12131" s="91" t="s">
        <v>35998</v>
      </c>
      <c r="G12131" s="91"/>
    </row>
    <row r="12132">
      <c r="A12132" s="9" t="s">
        <v>306</v>
      </c>
      <c r="B12132" s="18" t="s">
        <v>4962</v>
      </c>
      <c r="C12132" s="91" t="s">
        <v>36019</v>
      </c>
      <c r="D12132" s="91" t="s">
        <v>36020</v>
      </c>
      <c r="E12132" s="91"/>
      <c r="F12132" s="91" t="s">
        <v>36021</v>
      </c>
      <c r="G12132" s="91"/>
    </row>
    <row r="12133">
      <c r="A12133" s="9" t="s">
        <v>306</v>
      </c>
      <c r="B12133" s="18" t="s">
        <v>4962</v>
      </c>
      <c r="C12133" s="91" t="s">
        <v>23991</v>
      </c>
      <c r="D12133" s="91" t="s">
        <v>36022</v>
      </c>
      <c r="E12133" s="91"/>
      <c r="F12133" s="91" t="s">
        <v>36023</v>
      </c>
      <c r="G12133" s="91"/>
    </row>
    <row r="12134">
      <c r="A12134" s="9" t="s">
        <v>306</v>
      </c>
      <c r="B12134" s="18" t="s">
        <v>4962</v>
      </c>
      <c r="C12134" s="91" t="s">
        <v>5883</v>
      </c>
      <c r="D12134" s="91" t="s">
        <v>5884</v>
      </c>
      <c r="E12134" s="91"/>
      <c r="F12134" s="155" t="s">
        <v>36024</v>
      </c>
      <c r="G12134" s="91"/>
    </row>
    <row r="12135">
      <c r="A12135" s="9" t="s">
        <v>306</v>
      </c>
      <c r="B12135" s="18" t="s">
        <v>4962</v>
      </c>
      <c r="C12135" s="91" t="s">
        <v>5883</v>
      </c>
      <c r="D12135" s="91" t="s">
        <v>36025</v>
      </c>
      <c r="E12135" s="91"/>
      <c r="F12135" s="91" t="s">
        <v>35995</v>
      </c>
      <c r="G12135" s="91"/>
    </row>
    <row r="12136">
      <c r="A12136" s="9" t="s">
        <v>306</v>
      </c>
      <c r="B12136" s="18" t="s">
        <v>4962</v>
      </c>
      <c r="C12136" s="91" t="s">
        <v>5575</v>
      </c>
      <c r="D12136" s="91" t="s">
        <v>36026</v>
      </c>
      <c r="E12136" s="91"/>
      <c r="F12136" s="91" t="s">
        <v>36001</v>
      </c>
      <c r="G12136" s="91"/>
    </row>
    <row r="12137">
      <c r="A12137" s="9" t="s">
        <v>230</v>
      </c>
      <c r="B12137" s="18" t="s">
        <v>23865</v>
      </c>
      <c r="C12137" s="91" t="s">
        <v>36027</v>
      </c>
      <c r="D12137" s="91" t="s">
        <v>36028</v>
      </c>
      <c r="E12137" s="91"/>
      <c r="F12137" s="91" t="s">
        <v>36002</v>
      </c>
      <c r="G12137" s="91"/>
    </row>
    <row r="12138">
      <c r="A12138" s="9" t="s">
        <v>230</v>
      </c>
      <c r="B12138" s="18" t="s">
        <v>23865</v>
      </c>
      <c r="C12138" s="91" t="s">
        <v>36027</v>
      </c>
      <c r="D12138" s="91" t="s">
        <v>36029</v>
      </c>
      <c r="E12138" s="91"/>
      <c r="F12138" s="91" t="s">
        <v>36030</v>
      </c>
      <c r="G12138" s="91"/>
    </row>
    <row r="12139">
      <c r="A12139" s="9" t="s">
        <v>230</v>
      </c>
      <c r="B12139" s="18" t="s">
        <v>23865</v>
      </c>
      <c r="C12139" s="91" t="s">
        <v>36031</v>
      </c>
      <c r="D12139" s="91" t="s">
        <v>36032</v>
      </c>
      <c r="E12139" s="91" t="s">
        <v>36033</v>
      </c>
      <c r="F12139" s="91" t="s">
        <v>36004</v>
      </c>
      <c r="G12139" s="91"/>
    </row>
    <row r="12140">
      <c r="A12140" s="9" t="s">
        <v>230</v>
      </c>
      <c r="B12140" s="18" t="s">
        <v>23865</v>
      </c>
      <c r="C12140" s="91"/>
      <c r="D12140" s="91"/>
      <c r="E12140" s="91" t="s">
        <v>36034</v>
      </c>
      <c r="F12140" s="91" t="s">
        <v>36004</v>
      </c>
      <c r="G12140" s="91"/>
    </row>
    <row r="12141">
      <c r="A12141" s="9" t="s">
        <v>687</v>
      </c>
      <c r="B12141" s="18" t="s">
        <v>693</v>
      </c>
      <c r="C12141" s="91" t="s">
        <v>2071</v>
      </c>
      <c r="D12141" s="91" t="s">
        <v>2072</v>
      </c>
      <c r="E12141" s="91"/>
      <c r="F12141" s="91" t="s">
        <v>36035</v>
      </c>
      <c r="G12141" s="91"/>
    </row>
    <row r="12142">
      <c r="A12142" s="9" t="s">
        <v>248</v>
      </c>
      <c r="B12142" s="18" t="s">
        <v>13210</v>
      </c>
      <c r="C12142" s="91" t="s">
        <v>13213</v>
      </c>
      <c r="D12142" s="91" t="s">
        <v>36036</v>
      </c>
      <c r="E12142" s="91"/>
      <c r="F12142" s="91" t="s">
        <v>35995</v>
      </c>
      <c r="G12142" s="91"/>
    </row>
    <row r="12143">
      <c r="A12143" s="9" t="s">
        <v>248</v>
      </c>
      <c r="B12143" s="18" t="s">
        <v>13210</v>
      </c>
      <c r="C12143" s="91" t="s">
        <v>13213</v>
      </c>
      <c r="D12143" s="91" t="s">
        <v>36037</v>
      </c>
      <c r="E12143" s="91"/>
      <c r="F12143" s="91" t="s">
        <v>35995</v>
      </c>
      <c r="G12143" s="91"/>
    </row>
    <row r="12144">
      <c r="A12144" s="9" t="s">
        <v>248</v>
      </c>
      <c r="B12144" s="18" t="s">
        <v>13210</v>
      </c>
      <c r="C12144" s="91" t="s">
        <v>13213</v>
      </c>
      <c r="D12144" s="91" t="s">
        <v>36038</v>
      </c>
      <c r="E12144" s="91"/>
      <c r="F12144" s="91" t="s">
        <v>35995</v>
      </c>
      <c r="G12144" s="91"/>
    </row>
    <row r="12145">
      <c r="A12145" s="1" t="s">
        <v>36039</v>
      </c>
    </row>
    <row r="12146">
      <c r="A12146" s="9" t="s">
        <v>2562</v>
      </c>
      <c r="B12146" s="18" t="s">
        <v>2563</v>
      </c>
      <c r="C12146" s="91"/>
      <c r="D12146" s="91"/>
      <c r="E12146" s="91"/>
      <c r="F12146" s="91" t="s">
        <v>36040</v>
      </c>
      <c r="G12146" s="91"/>
    </row>
    <row r="12147">
      <c r="A12147" s="9" t="s">
        <v>2562</v>
      </c>
      <c r="B12147" s="18" t="s">
        <v>2563</v>
      </c>
      <c r="C12147" s="91" t="s">
        <v>2564</v>
      </c>
      <c r="D12147" s="91" t="s">
        <v>2569</v>
      </c>
      <c r="E12147" s="91"/>
      <c r="F12147" s="91" t="s">
        <v>36041</v>
      </c>
      <c r="G12147" s="91"/>
    </row>
    <row r="12148">
      <c r="A12148" s="9" t="s">
        <v>2562</v>
      </c>
      <c r="B12148" s="18" t="s">
        <v>2563</v>
      </c>
      <c r="C12148" s="91" t="s">
        <v>2577</v>
      </c>
      <c r="D12148" s="91" t="s">
        <v>36042</v>
      </c>
      <c r="E12148" s="91" t="s">
        <v>36043</v>
      </c>
      <c r="F12148" s="91" t="s">
        <v>36044</v>
      </c>
      <c r="G12148" s="91"/>
    </row>
    <row r="12149">
      <c r="A12149" s="9" t="s">
        <v>2347</v>
      </c>
      <c r="B12149" s="18" t="s">
        <v>2348</v>
      </c>
      <c r="C12149" s="91"/>
      <c r="D12149" s="91"/>
      <c r="E12149" s="91" t="s">
        <v>36045</v>
      </c>
      <c r="F12149" s="91" t="s">
        <v>36046</v>
      </c>
      <c r="G12149" s="91"/>
    </row>
    <row r="12150">
      <c r="A12150" s="9" t="s">
        <v>31642</v>
      </c>
      <c r="B12150" s="18" t="s">
        <v>5440</v>
      </c>
      <c r="C12150" s="91"/>
      <c r="D12150" s="91"/>
      <c r="E12150" s="91"/>
      <c r="F12150" s="91" t="s">
        <v>36047</v>
      </c>
      <c r="G12150" s="91"/>
    </row>
    <row r="12151">
      <c r="A12151" s="9" t="s">
        <v>388</v>
      </c>
      <c r="B12151" s="18" t="s">
        <v>1006</v>
      </c>
      <c r="C12151" s="91"/>
      <c r="D12151" s="91"/>
      <c r="E12151" s="91"/>
      <c r="F12151" s="91" t="s">
        <v>36048</v>
      </c>
      <c r="G12151" s="91"/>
    </row>
    <row r="12152">
      <c r="A12152" s="9" t="s">
        <v>388</v>
      </c>
      <c r="B12152" s="18" t="s">
        <v>1006</v>
      </c>
      <c r="C12152" s="91" t="s">
        <v>2091</v>
      </c>
      <c r="D12152" s="91" t="s">
        <v>36049</v>
      </c>
      <c r="E12152" s="91"/>
      <c r="F12152" s="91" t="s">
        <v>36050</v>
      </c>
      <c r="G12152" s="91"/>
    </row>
    <row r="12153">
      <c r="A12153" s="9" t="s">
        <v>388</v>
      </c>
      <c r="B12153" s="18" t="s">
        <v>1010</v>
      </c>
      <c r="C12153" s="91"/>
      <c r="D12153" s="91"/>
      <c r="E12153" s="91"/>
      <c r="F12153" s="91" t="s">
        <v>36051</v>
      </c>
      <c r="G12153" s="91"/>
    </row>
    <row r="12154">
      <c r="A12154" s="9" t="s">
        <v>388</v>
      </c>
      <c r="B12154" s="18" t="s">
        <v>1010</v>
      </c>
      <c r="C12154" s="91"/>
      <c r="D12154" s="91"/>
      <c r="E12154" s="91"/>
      <c r="F12154" s="91" t="s">
        <v>36052</v>
      </c>
      <c r="G12154" s="91"/>
    </row>
    <row r="12155">
      <c r="A12155" s="9" t="s">
        <v>1402</v>
      </c>
      <c r="B12155" s="18" t="s">
        <v>1403</v>
      </c>
      <c r="C12155" s="91"/>
      <c r="D12155" s="91"/>
      <c r="E12155" s="91"/>
      <c r="F12155" s="91" t="s">
        <v>36053</v>
      </c>
      <c r="G12155" s="91"/>
    </row>
    <row r="12156">
      <c r="A12156" s="1" t="s">
        <v>36054</v>
      </c>
    </row>
    <row r="12157">
      <c r="A12157" s="9" t="s">
        <v>4788</v>
      </c>
      <c r="B12157" s="18" t="s">
        <v>7260</v>
      </c>
      <c r="C12157" s="91" t="s">
        <v>36055</v>
      </c>
      <c r="D12157" s="91" t="s">
        <v>36056</v>
      </c>
      <c r="E12157" s="91" t="s">
        <v>5589</v>
      </c>
      <c r="F12157" s="91" t="s">
        <v>36057</v>
      </c>
      <c r="G12157" s="91"/>
    </row>
    <row r="12158">
      <c r="A12158" s="9" t="s">
        <v>4788</v>
      </c>
      <c r="B12158" s="18" t="s">
        <v>7260</v>
      </c>
      <c r="C12158" s="91" t="s">
        <v>36058</v>
      </c>
      <c r="D12158" s="91" t="s">
        <v>36059</v>
      </c>
      <c r="E12158" s="789" t="s">
        <v>36060</v>
      </c>
      <c r="F12158" s="91" t="s">
        <v>36061</v>
      </c>
      <c r="G12158" s="91"/>
    </row>
    <row r="12159">
      <c r="A12159" s="9" t="s">
        <v>4788</v>
      </c>
      <c r="B12159" s="18" t="s">
        <v>7260</v>
      </c>
      <c r="C12159" s="91" t="s">
        <v>36058</v>
      </c>
      <c r="D12159" s="91" t="s">
        <v>36062</v>
      </c>
      <c r="E12159" s="91"/>
      <c r="F12159" s="91" t="s">
        <v>36063</v>
      </c>
      <c r="G12159" s="91"/>
    </row>
    <row r="12160">
      <c r="A12160" s="9" t="s">
        <v>4788</v>
      </c>
      <c r="B12160" s="18" t="s">
        <v>7260</v>
      </c>
      <c r="C12160" s="91" t="s">
        <v>36058</v>
      </c>
      <c r="D12160" s="91" t="s">
        <v>36064</v>
      </c>
      <c r="E12160" s="91"/>
      <c r="F12160" s="91" t="s">
        <v>36065</v>
      </c>
      <c r="G12160" s="91"/>
    </row>
    <row r="12161">
      <c r="A12161" s="9" t="s">
        <v>4788</v>
      </c>
      <c r="B12161" s="18" t="s">
        <v>7260</v>
      </c>
      <c r="C12161" s="91" t="s">
        <v>36058</v>
      </c>
      <c r="D12161" s="91" t="s">
        <v>36066</v>
      </c>
      <c r="E12161" s="91" t="s">
        <v>17784</v>
      </c>
      <c r="F12161" s="91" t="s">
        <v>36067</v>
      </c>
      <c r="G12161" s="91"/>
    </row>
    <row r="12162">
      <c r="A12162" s="9" t="s">
        <v>4788</v>
      </c>
      <c r="B12162" s="18" t="s">
        <v>7260</v>
      </c>
      <c r="C12162" s="91" t="s">
        <v>36058</v>
      </c>
      <c r="D12162" s="91" t="s">
        <v>36068</v>
      </c>
      <c r="E12162" s="91" t="s">
        <v>5589</v>
      </c>
      <c r="F12162" s="91" t="s">
        <v>36067</v>
      </c>
      <c r="G12162" s="91"/>
    </row>
    <row r="12163">
      <c r="A12163" s="9" t="s">
        <v>4788</v>
      </c>
      <c r="B12163" s="18" t="s">
        <v>7260</v>
      </c>
      <c r="C12163" s="91" t="s">
        <v>36058</v>
      </c>
      <c r="D12163" s="91" t="s">
        <v>36069</v>
      </c>
      <c r="E12163" s="91" t="s">
        <v>17784</v>
      </c>
      <c r="F12163" s="91" t="s">
        <v>36070</v>
      </c>
      <c r="G12163" s="91"/>
    </row>
    <row r="12164">
      <c r="A12164" s="9" t="s">
        <v>4788</v>
      </c>
      <c r="B12164" s="18" t="s">
        <v>7260</v>
      </c>
      <c r="C12164" s="91" t="s">
        <v>36058</v>
      </c>
      <c r="D12164" s="91" t="s">
        <v>36071</v>
      </c>
      <c r="E12164" s="91"/>
      <c r="F12164" s="91" t="s">
        <v>36072</v>
      </c>
      <c r="G12164" s="91"/>
    </row>
    <row r="12165">
      <c r="A12165" s="9" t="s">
        <v>4788</v>
      </c>
      <c r="B12165" s="18" t="s">
        <v>7260</v>
      </c>
      <c r="C12165" s="91" t="s">
        <v>36058</v>
      </c>
      <c r="D12165" s="91" t="s">
        <v>36073</v>
      </c>
      <c r="E12165" s="91"/>
      <c r="F12165" s="91" t="s">
        <v>36074</v>
      </c>
      <c r="G12165" s="91"/>
    </row>
    <row r="12166">
      <c r="A12166" s="9" t="s">
        <v>4788</v>
      </c>
      <c r="B12166" s="18" t="s">
        <v>7260</v>
      </c>
      <c r="C12166" s="91" t="s">
        <v>36058</v>
      </c>
      <c r="D12166" s="91" t="s">
        <v>36075</v>
      </c>
      <c r="E12166" s="91"/>
      <c r="F12166" s="91" t="s">
        <v>36076</v>
      </c>
      <c r="G12166" s="91"/>
    </row>
    <row r="12167">
      <c r="A12167" s="9" t="s">
        <v>4788</v>
      </c>
      <c r="B12167" s="18" t="s">
        <v>7260</v>
      </c>
      <c r="C12167" s="91" t="s">
        <v>36077</v>
      </c>
      <c r="D12167" s="91" t="s">
        <v>36078</v>
      </c>
      <c r="E12167" s="91"/>
      <c r="F12167" s="91" t="s">
        <v>36079</v>
      </c>
      <c r="G12167" s="91"/>
    </row>
    <row r="12168">
      <c r="A12168" s="9" t="s">
        <v>4788</v>
      </c>
      <c r="B12168" s="18" t="s">
        <v>7260</v>
      </c>
      <c r="C12168" s="91" t="s">
        <v>8190</v>
      </c>
      <c r="D12168" s="91" t="s">
        <v>24279</v>
      </c>
      <c r="E12168" s="91"/>
      <c r="F12168" s="91" t="s">
        <v>36080</v>
      </c>
      <c r="G12168" s="91"/>
    </row>
    <row r="12169">
      <c r="A12169" s="9" t="s">
        <v>4788</v>
      </c>
      <c r="B12169" s="18" t="s">
        <v>7260</v>
      </c>
      <c r="C12169" s="91" t="s">
        <v>8190</v>
      </c>
      <c r="D12169" s="91" t="s">
        <v>36081</v>
      </c>
      <c r="E12169" s="91"/>
      <c r="F12169" s="91" t="s">
        <v>36080</v>
      </c>
      <c r="G12169" s="91"/>
    </row>
    <row r="12170">
      <c r="A12170" s="9" t="s">
        <v>4788</v>
      </c>
      <c r="B12170" s="18" t="s">
        <v>7260</v>
      </c>
      <c r="C12170" s="91" t="s">
        <v>8190</v>
      </c>
      <c r="D12170" s="91" t="s">
        <v>36082</v>
      </c>
      <c r="E12170" s="91" t="s">
        <v>17784</v>
      </c>
      <c r="F12170" s="91" t="s">
        <v>36080</v>
      </c>
      <c r="G12170" s="91"/>
    </row>
    <row r="12171">
      <c r="A12171" s="9" t="s">
        <v>4788</v>
      </c>
      <c r="B12171" s="18" t="s">
        <v>7260</v>
      </c>
      <c r="C12171" s="91" t="s">
        <v>7255</v>
      </c>
      <c r="D12171" s="91" t="s">
        <v>36083</v>
      </c>
      <c r="E12171" s="91"/>
      <c r="F12171" s="91" t="s">
        <v>36084</v>
      </c>
      <c r="G12171" s="91"/>
    </row>
    <row r="12172">
      <c r="A12172" s="9" t="s">
        <v>2562</v>
      </c>
      <c r="B12172" s="18" t="s">
        <v>2587</v>
      </c>
      <c r="C12172" s="91" t="s">
        <v>2588</v>
      </c>
      <c r="D12172" s="91" t="s">
        <v>2589</v>
      </c>
      <c r="E12172" s="91" t="s">
        <v>4573</v>
      </c>
      <c r="F12172" s="91" t="s">
        <v>36085</v>
      </c>
      <c r="G12172" s="91"/>
    </row>
    <row r="12173">
      <c r="A12173" s="1" t="s">
        <v>36086</v>
      </c>
    </row>
    <row r="12174">
      <c r="A12174" s="14" t="s">
        <v>11399</v>
      </c>
      <c r="B12174" s="18" t="s">
        <v>36087</v>
      </c>
      <c r="C12174" s="91"/>
      <c r="D12174" s="91"/>
      <c r="E12174" s="91"/>
      <c r="F12174" s="91" t="s">
        <v>36088</v>
      </c>
      <c r="G12174" s="91"/>
    </row>
    <row r="12175">
      <c r="A12175" s="14" t="s">
        <v>36089</v>
      </c>
      <c r="B12175" s="18" t="s">
        <v>36090</v>
      </c>
      <c r="C12175" s="91"/>
      <c r="D12175" s="91" t="s">
        <v>34413</v>
      </c>
      <c r="E12175" s="91"/>
      <c r="F12175" s="91" t="s">
        <v>36091</v>
      </c>
      <c r="G12175" s="91"/>
    </row>
    <row r="12176">
      <c r="A12176" s="14" t="s">
        <v>36089</v>
      </c>
      <c r="B12176" s="18" t="s">
        <v>36090</v>
      </c>
      <c r="C12176" s="91"/>
      <c r="D12176" s="91" t="s">
        <v>36092</v>
      </c>
      <c r="E12176" s="91"/>
      <c r="F12176" s="91" t="s">
        <v>36091</v>
      </c>
      <c r="G12176" s="91"/>
    </row>
    <row r="12177">
      <c r="A12177" s="14" t="s">
        <v>3979</v>
      </c>
      <c r="B12177" s="18" t="s">
        <v>32400</v>
      </c>
      <c r="C12177" s="91"/>
      <c r="D12177" s="91" t="s">
        <v>36093</v>
      </c>
      <c r="E12177" s="91"/>
      <c r="F12177" s="91" t="s">
        <v>36094</v>
      </c>
      <c r="G12177" s="91"/>
    </row>
    <row r="12178">
      <c r="A12178" s="14" t="s">
        <v>687</v>
      </c>
      <c r="B12178" s="18" t="s">
        <v>693</v>
      </c>
      <c r="C12178" s="91"/>
      <c r="D12178" s="91"/>
      <c r="E12178" s="91"/>
      <c r="F12178" s="91" t="s">
        <v>17403</v>
      </c>
      <c r="G12178" s="91"/>
    </row>
    <row r="12179">
      <c r="A12179" s="14" t="s">
        <v>4808</v>
      </c>
      <c r="B12179" s="18" t="s">
        <v>27882</v>
      </c>
      <c r="C12179" s="91" t="s">
        <v>2350</v>
      </c>
      <c r="D12179" s="91" t="s">
        <v>36095</v>
      </c>
      <c r="E12179" s="91"/>
      <c r="F12179" s="91" t="s">
        <v>36096</v>
      </c>
      <c r="G12179" s="91"/>
    </row>
    <row r="12180">
      <c r="A12180" s="14" t="s">
        <v>4808</v>
      </c>
      <c r="B12180" s="18" t="s">
        <v>27882</v>
      </c>
      <c r="C12180" s="91" t="s">
        <v>17976</v>
      </c>
      <c r="D12180" s="91" t="s">
        <v>36097</v>
      </c>
      <c r="E12180" s="91"/>
      <c r="F12180" s="91" t="s">
        <v>36098</v>
      </c>
      <c r="G12180" s="91"/>
    </row>
    <row r="12181">
      <c r="A12181" s="14" t="s">
        <v>4808</v>
      </c>
      <c r="B12181" s="18" t="s">
        <v>27882</v>
      </c>
      <c r="C12181" s="91" t="s">
        <v>4588</v>
      </c>
      <c r="D12181" s="91" t="s">
        <v>36099</v>
      </c>
      <c r="E12181" s="91"/>
      <c r="F12181" s="91" t="s">
        <v>36100</v>
      </c>
      <c r="G12181" s="91"/>
    </row>
    <row r="12182">
      <c r="A12182" s="14" t="s">
        <v>4808</v>
      </c>
      <c r="B12182" s="18" t="s">
        <v>27882</v>
      </c>
      <c r="C12182" s="91" t="s">
        <v>4588</v>
      </c>
      <c r="D12182" s="91" t="s">
        <v>36101</v>
      </c>
      <c r="E12182" s="91"/>
      <c r="F12182" s="91" t="s">
        <v>36102</v>
      </c>
      <c r="G12182" s="91"/>
    </row>
    <row r="12183">
      <c r="A12183" s="14" t="s">
        <v>4808</v>
      </c>
      <c r="B12183" s="18" t="s">
        <v>27882</v>
      </c>
      <c r="C12183" s="91" t="s">
        <v>36103</v>
      </c>
      <c r="D12183" s="91" t="s">
        <v>36104</v>
      </c>
      <c r="E12183" s="91"/>
      <c r="F12183" s="91" t="s">
        <v>36105</v>
      </c>
      <c r="G12183" s="91"/>
    </row>
    <row r="12184">
      <c r="A12184" s="14" t="s">
        <v>4808</v>
      </c>
      <c r="B12184" s="18" t="s">
        <v>27882</v>
      </c>
      <c r="C12184" s="91" t="s">
        <v>36103</v>
      </c>
      <c r="D12184" s="91" t="s">
        <v>36106</v>
      </c>
      <c r="E12184" s="91"/>
      <c r="F12184" s="91" t="s">
        <v>36107</v>
      </c>
      <c r="G12184" s="91"/>
    </row>
    <row r="12185">
      <c r="A12185" s="14" t="s">
        <v>4808</v>
      </c>
      <c r="B12185" s="18" t="s">
        <v>27882</v>
      </c>
      <c r="C12185" s="91" t="s">
        <v>36103</v>
      </c>
      <c r="D12185" s="91" t="s">
        <v>36108</v>
      </c>
      <c r="E12185" s="91" t="s">
        <v>36109</v>
      </c>
      <c r="F12185" s="91" t="s">
        <v>36105</v>
      </c>
      <c r="G12185" s="91"/>
    </row>
    <row r="12186">
      <c r="A12186" s="14" t="s">
        <v>4808</v>
      </c>
      <c r="B12186" s="18" t="s">
        <v>27882</v>
      </c>
      <c r="C12186" s="91" t="s">
        <v>36103</v>
      </c>
      <c r="D12186" s="91" t="s">
        <v>36110</v>
      </c>
      <c r="E12186" s="91"/>
      <c r="F12186" s="91" t="s">
        <v>36111</v>
      </c>
      <c r="G12186" s="91"/>
    </row>
    <row r="12187">
      <c r="A12187" s="14" t="s">
        <v>4808</v>
      </c>
      <c r="B12187" s="18" t="s">
        <v>27882</v>
      </c>
      <c r="C12187" s="91" t="s">
        <v>36103</v>
      </c>
      <c r="D12187" s="91" t="s">
        <v>16978</v>
      </c>
      <c r="E12187" s="91"/>
      <c r="F12187" s="91" t="s">
        <v>36112</v>
      </c>
      <c r="G12187" s="91"/>
    </row>
    <row r="12188">
      <c r="A12188" s="14" t="s">
        <v>4808</v>
      </c>
      <c r="B12188" s="18" t="s">
        <v>27882</v>
      </c>
      <c r="C12188" s="91" t="s">
        <v>36103</v>
      </c>
      <c r="D12188" s="91" t="s">
        <v>36113</v>
      </c>
      <c r="E12188" s="91"/>
      <c r="F12188" s="91" t="s">
        <v>36114</v>
      </c>
      <c r="G12188" s="91"/>
    </row>
    <row r="12189">
      <c r="A12189" s="14" t="s">
        <v>4808</v>
      </c>
      <c r="B12189" s="18" t="s">
        <v>27882</v>
      </c>
      <c r="C12189" s="91" t="s">
        <v>36103</v>
      </c>
      <c r="D12189" s="91" t="s">
        <v>27610</v>
      </c>
      <c r="E12189" s="91"/>
      <c r="F12189" s="91" t="s">
        <v>36115</v>
      </c>
      <c r="G12189" s="91"/>
    </row>
    <row r="12190">
      <c r="A12190" s="14" t="s">
        <v>4808</v>
      </c>
      <c r="B12190" s="18" t="s">
        <v>27882</v>
      </c>
      <c r="C12190" s="91" t="s">
        <v>36103</v>
      </c>
      <c r="D12190" s="91" t="s">
        <v>36116</v>
      </c>
      <c r="E12190" s="91"/>
      <c r="F12190" s="91" t="s">
        <v>36117</v>
      </c>
      <c r="G12190" s="91"/>
    </row>
    <row r="12191">
      <c r="A12191" s="14" t="s">
        <v>4808</v>
      </c>
      <c r="B12191" s="18" t="s">
        <v>27882</v>
      </c>
      <c r="C12191" s="91" t="s">
        <v>36103</v>
      </c>
      <c r="D12191" s="91" t="s">
        <v>36118</v>
      </c>
      <c r="E12191" s="91"/>
      <c r="F12191" s="91" t="s">
        <v>36119</v>
      </c>
      <c r="G12191" s="91"/>
    </row>
    <row r="12192">
      <c r="A12192" s="14" t="s">
        <v>4808</v>
      </c>
      <c r="B12192" s="18" t="s">
        <v>27882</v>
      </c>
      <c r="C12192" s="91" t="s">
        <v>36103</v>
      </c>
      <c r="D12192" s="91" t="s">
        <v>36120</v>
      </c>
      <c r="E12192" s="91"/>
      <c r="F12192" s="91" t="s">
        <v>36091</v>
      </c>
      <c r="G12192" s="91"/>
    </row>
    <row r="12193">
      <c r="A12193" s="14" t="s">
        <v>4808</v>
      </c>
      <c r="B12193" s="18" t="s">
        <v>27882</v>
      </c>
      <c r="C12193" s="91" t="s">
        <v>36103</v>
      </c>
      <c r="D12193" s="91" t="s">
        <v>36121</v>
      </c>
      <c r="E12193" s="91"/>
      <c r="F12193" s="91" t="s">
        <v>36091</v>
      </c>
      <c r="G12193" s="91"/>
    </row>
    <row r="12194">
      <c r="A12194" s="14" t="s">
        <v>4808</v>
      </c>
      <c r="B12194" s="18" t="s">
        <v>27882</v>
      </c>
      <c r="C12194" s="91" t="s">
        <v>36103</v>
      </c>
      <c r="D12194" s="91" t="s">
        <v>36122</v>
      </c>
      <c r="E12194" s="91"/>
      <c r="F12194" s="91" t="s">
        <v>36123</v>
      </c>
      <c r="G12194" s="91"/>
    </row>
    <row r="12195">
      <c r="A12195" s="14" t="s">
        <v>4808</v>
      </c>
      <c r="B12195" s="18" t="s">
        <v>27882</v>
      </c>
      <c r="C12195" s="91" t="s">
        <v>36103</v>
      </c>
      <c r="D12195" s="91" t="s">
        <v>36124</v>
      </c>
      <c r="E12195" s="91"/>
      <c r="F12195" s="91" t="s">
        <v>36091</v>
      </c>
      <c r="G12195" s="91"/>
    </row>
    <row r="12196">
      <c r="A12196" s="14" t="s">
        <v>4808</v>
      </c>
      <c r="B12196" s="18" t="s">
        <v>27882</v>
      </c>
      <c r="C12196" s="91" t="s">
        <v>36103</v>
      </c>
      <c r="D12196" s="91" t="s">
        <v>36125</v>
      </c>
      <c r="E12196" s="91" t="s">
        <v>36126</v>
      </c>
      <c r="F12196" s="91" t="s">
        <v>36127</v>
      </c>
      <c r="G12196" s="91"/>
    </row>
    <row r="12197">
      <c r="A12197" s="14" t="s">
        <v>4808</v>
      </c>
      <c r="B12197" s="18" t="s">
        <v>27882</v>
      </c>
      <c r="C12197" s="91" t="s">
        <v>36103</v>
      </c>
      <c r="D12197" s="91" t="s">
        <v>36128</v>
      </c>
      <c r="E12197" s="91"/>
      <c r="F12197" s="91" t="s">
        <v>36129</v>
      </c>
      <c r="G12197" s="91"/>
    </row>
    <row r="12198">
      <c r="A12198" s="14" t="s">
        <v>4808</v>
      </c>
      <c r="B12198" s="18" t="s">
        <v>27882</v>
      </c>
      <c r="C12198" s="91" t="s">
        <v>36130</v>
      </c>
      <c r="D12198" s="91" t="s">
        <v>36131</v>
      </c>
      <c r="E12198" s="91"/>
      <c r="F12198" s="91" t="s">
        <v>36132</v>
      </c>
      <c r="G12198" s="91"/>
    </row>
    <row r="12199">
      <c r="A12199" s="14" t="s">
        <v>4808</v>
      </c>
      <c r="B12199" s="18" t="s">
        <v>27882</v>
      </c>
      <c r="C12199" s="91" t="s">
        <v>36130</v>
      </c>
      <c r="D12199" s="91" t="s">
        <v>36133</v>
      </c>
      <c r="E12199" s="91"/>
      <c r="F12199" s="91" t="s">
        <v>36132</v>
      </c>
      <c r="G12199" s="91"/>
    </row>
    <row r="12200">
      <c r="A12200" s="14" t="s">
        <v>4808</v>
      </c>
      <c r="B12200" s="18" t="s">
        <v>27882</v>
      </c>
      <c r="C12200" s="91" t="s">
        <v>36134</v>
      </c>
      <c r="D12200" s="91" t="s">
        <v>36135</v>
      </c>
      <c r="E12200" s="91"/>
      <c r="F12200" s="91" t="s">
        <v>36136</v>
      </c>
      <c r="G12200" s="91"/>
    </row>
    <row r="12201">
      <c r="A12201" s="14" t="s">
        <v>248</v>
      </c>
      <c r="B12201" s="18" t="s">
        <v>13210</v>
      </c>
      <c r="C12201" s="91"/>
      <c r="D12201" s="91"/>
      <c r="E12201" s="91"/>
      <c r="F12201" s="91" t="s">
        <v>36086</v>
      </c>
      <c r="G12201" s="91"/>
    </row>
    <row r="12202">
      <c r="A12202" s="13" t="s">
        <v>1402</v>
      </c>
      <c r="B12202" s="189" t="s">
        <v>36137</v>
      </c>
      <c r="C12202" s="84" t="s">
        <v>36138</v>
      </c>
      <c r="D12202" s="84"/>
      <c r="E12202" s="84"/>
      <c r="F12202" s="43" t="s">
        <v>36139</v>
      </c>
      <c r="G12202" s="84"/>
    </row>
    <row r="12203">
      <c r="A12203" s="14" t="s">
        <v>150</v>
      </c>
      <c r="B12203" s="18" t="s">
        <v>150</v>
      </c>
      <c r="C12203" s="91" t="s">
        <v>150</v>
      </c>
      <c r="D12203" s="91"/>
      <c r="E12203" s="91" t="s">
        <v>36140</v>
      </c>
      <c r="F12203" s="91" t="s">
        <v>36088</v>
      </c>
      <c r="G12203" s="91"/>
    </row>
    <row r="12204">
      <c r="A12204" s="1" t="s">
        <v>36141</v>
      </c>
    </row>
    <row r="12205">
      <c r="A12205" s="9" t="s">
        <v>326</v>
      </c>
      <c r="B12205" s="18" t="s">
        <v>4686</v>
      </c>
      <c r="C12205" s="293"/>
      <c r="D12205" s="91"/>
      <c r="E12205" s="91" t="s">
        <v>36142</v>
      </c>
      <c r="F12205" s="91" t="s">
        <v>36143</v>
      </c>
      <c r="G12205" s="91"/>
    </row>
    <row r="12206">
      <c r="A12206" s="9" t="s">
        <v>4635</v>
      </c>
      <c r="B12206" s="18" t="s">
        <v>36144</v>
      </c>
      <c r="C12206" s="293"/>
      <c r="D12206" s="91"/>
      <c r="E12206" s="91"/>
      <c r="F12206" s="91" t="s">
        <v>36145</v>
      </c>
      <c r="G12206" s="91"/>
    </row>
    <row r="12207">
      <c r="A12207" s="9" t="s">
        <v>687</v>
      </c>
      <c r="B12207" s="18" t="s">
        <v>693</v>
      </c>
      <c r="C12207" s="293"/>
      <c r="D12207" s="91"/>
      <c r="E12207" s="91"/>
      <c r="F12207" s="91"/>
      <c r="G12207" s="91"/>
    </row>
    <row r="12208">
      <c r="A12208" s="9" t="s">
        <v>2078</v>
      </c>
      <c r="B12208" s="18" t="s">
        <v>36146</v>
      </c>
      <c r="C12208" s="91"/>
      <c r="D12208" s="91"/>
      <c r="E12208" s="91" t="s">
        <v>5607</v>
      </c>
      <c r="F12208" s="91" t="s">
        <v>36147</v>
      </c>
      <c r="G12208" s="91"/>
    </row>
    <row r="12209">
      <c r="A12209" s="9" t="s">
        <v>4808</v>
      </c>
      <c r="B12209" s="18" t="s">
        <v>27882</v>
      </c>
      <c r="C12209" s="91" t="s">
        <v>17973</v>
      </c>
      <c r="D12209" s="91" t="s">
        <v>36148</v>
      </c>
      <c r="E12209" s="91"/>
      <c r="F12209" s="91" t="s">
        <v>36149</v>
      </c>
      <c r="G12209" s="91"/>
    </row>
    <row r="12210">
      <c r="A12210" s="9" t="s">
        <v>248</v>
      </c>
      <c r="B12210" s="18" t="s">
        <v>249</v>
      </c>
      <c r="C12210" s="89" t="s">
        <v>17830</v>
      </c>
      <c r="D12210" s="9" t="s">
        <v>9706</v>
      </c>
      <c r="E12210" s="91"/>
      <c r="F12210" s="91" t="s">
        <v>36150</v>
      </c>
      <c r="G12210" s="91"/>
    </row>
    <row r="12211">
      <c r="A12211" s="9" t="s">
        <v>1016</v>
      </c>
      <c r="B12211" s="18" t="s">
        <v>1782</v>
      </c>
      <c r="C12211" s="9" t="s">
        <v>1803</v>
      </c>
      <c r="D12211" s="91" t="s">
        <v>1823</v>
      </c>
      <c r="E12211" s="91"/>
      <c r="F12211" s="91" t="s">
        <v>36151</v>
      </c>
      <c r="G12211" s="91"/>
    </row>
    <row r="12212">
      <c r="A12212" s="9" t="s">
        <v>3368</v>
      </c>
      <c r="B12212" s="18" t="s">
        <v>3369</v>
      </c>
      <c r="C12212" s="91"/>
      <c r="D12212" s="91" t="s">
        <v>36152</v>
      </c>
      <c r="E12212" s="91"/>
      <c r="F12212" s="91" t="s">
        <v>36153</v>
      </c>
      <c r="G12212" s="91"/>
    </row>
    <row r="12213">
      <c r="A12213" s="1" t="s">
        <v>36154</v>
      </c>
    </row>
    <row r="12214">
      <c r="A12214" s="9" t="s">
        <v>388</v>
      </c>
      <c r="B12214" s="18" t="s">
        <v>1010</v>
      </c>
      <c r="C12214" s="91" t="s">
        <v>4818</v>
      </c>
      <c r="D12214" s="91" t="s">
        <v>21241</v>
      </c>
      <c r="E12214" s="91"/>
      <c r="F12214" s="91" t="s">
        <v>5888</v>
      </c>
      <c r="G12214" s="91"/>
    </row>
    <row r="12215">
      <c r="A12215" s="9" t="s">
        <v>1402</v>
      </c>
      <c r="B12215" s="18" t="s">
        <v>1403</v>
      </c>
      <c r="C12215" s="91" t="s">
        <v>1404</v>
      </c>
      <c r="D12215" s="91" t="s">
        <v>1407</v>
      </c>
      <c r="E12215" s="91"/>
      <c r="F12215" s="91" t="s">
        <v>1401</v>
      </c>
      <c r="G12215" s="91"/>
    </row>
    <row r="12216">
      <c r="A12216" s="1" t="s">
        <v>36155</v>
      </c>
    </row>
    <row r="12217">
      <c r="A12217" s="9" t="s">
        <v>8277</v>
      </c>
      <c r="B12217" s="18" t="s">
        <v>18048</v>
      </c>
      <c r="C12217" s="91"/>
      <c r="D12217" s="91"/>
      <c r="E12217" s="91"/>
      <c r="F12217" s="91"/>
      <c r="G12217" s="91"/>
    </row>
    <row r="12218">
      <c r="A12218" s="1" t="s">
        <v>36156</v>
      </c>
    </row>
    <row r="12219">
      <c r="A12219" s="9" t="s">
        <v>388</v>
      </c>
      <c r="B12219" s="18" t="s">
        <v>3110</v>
      </c>
      <c r="C12219" s="91" t="s">
        <v>2091</v>
      </c>
      <c r="D12219" s="91" t="s">
        <v>36157</v>
      </c>
      <c r="E12219" s="91"/>
      <c r="F12219" s="91" t="s">
        <v>36158</v>
      </c>
      <c r="G12219" s="91"/>
    </row>
    <row r="12220">
      <c r="A12220" s="1" t="s">
        <v>36159</v>
      </c>
    </row>
    <row r="12221">
      <c r="A12221" s="9" t="s">
        <v>326</v>
      </c>
      <c r="B12221" s="18" t="s">
        <v>658</v>
      </c>
      <c r="C12221" s="9" t="s">
        <v>2029</v>
      </c>
      <c r="D12221" s="9" t="s">
        <v>2030</v>
      </c>
      <c r="E12221" s="91"/>
      <c r="F12221" s="91" t="s">
        <v>19485</v>
      </c>
      <c r="G12221" s="91"/>
    </row>
    <row r="12222">
      <c r="A12222" s="9" t="s">
        <v>4808</v>
      </c>
      <c r="B12222" s="18" t="s">
        <v>4809</v>
      </c>
      <c r="C12222" s="91" t="s">
        <v>5242</v>
      </c>
      <c r="D12222" s="91" t="s">
        <v>36160</v>
      </c>
      <c r="E12222" s="91"/>
      <c r="F12222" s="91" t="s">
        <v>36161</v>
      </c>
      <c r="G12222" s="91"/>
    </row>
    <row r="12223">
      <c r="A12223" s="9" t="s">
        <v>4808</v>
      </c>
      <c r="B12223" s="18" t="s">
        <v>4809</v>
      </c>
      <c r="C12223" s="91" t="s">
        <v>17976</v>
      </c>
      <c r="D12223" s="91" t="s">
        <v>36162</v>
      </c>
      <c r="E12223" s="91"/>
      <c r="F12223" s="91" t="s">
        <v>36163</v>
      </c>
      <c r="G12223" s="91"/>
    </row>
    <row r="12224">
      <c r="A12224" s="1" t="s">
        <v>16033</v>
      </c>
    </row>
    <row r="12225">
      <c r="A12225" s="9" t="s">
        <v>23666</v>
      </c>
      <c r="B12225" s="18" t="s">
        <v>36164</v>
      </c>
      <c r="C12225" s="91" t="s">
        <v>36165</v>
      </c>
      <c r="D12225" s="91" t="s">
        <v>36166</v>
      </c>
      <c r="E12225" s="91"/>
      <c r="F12225" s="91" t="s">
        <v>36167</v>
      </c>
      <c r="G12225" s="121" t="str">
        <f>HYPERLINK("https://soundcloud.com/lena-chappelle/celeste-resurrections-drums-1","Link")</f>
        <v>Link</v>
      </c>
    </row>
    <row r="12226">
      <c r="A12226" s="9" t="s">
        <v>23666</v>
      </c>
      <c r="B12226" s="18" t="s">
        <v>36164</v>
      </c>
      <c r="C12226" s="91" t="s">
        <v>36165</v>
      </c>
      <c r="D12226" s="91" t="s">
        <v>36168</v>
      </c>
      <c r="E12226" s="91"/>
      <c r="F12226" s="91" t="s">
        <v>36169</v>
      </c>
      <c r="G12226" s="121" t="str">
        <f>HYPERLINK("https://soundcloud.com/lena-chappelle/celeste-scattered-and-lost","Link")</f>
        <v>Link</v>
      </c>
    </row>
    <row r="12227">
      <c r="A12227" s="9" t="s">
        <v>23666</v>
      </c>
      <c r="B12227" s="18" t="s">
        <v>36164</v>
      </c>
      <c r="C12227" s="91" t="s">
        <v>36170</v>
      </c>
      <c r="D12227" s="91" t="s">
        <v>36171</v>
      </c>
      <c r="E12227" s="91"/>
      <c r="F12227" s="91" t="s">
        <v>36172</v>
      </c>
      <c r="G12227" s="121" t="str">
        <f t="shared" ref="G12227:G12229" si="2">HYPERLINK("https://soundcloud.com/lena-chappelle/celeste-confronting-myself","Link")</f>
        <v>Link</v>
      </c>
    </row>
    <row r="12228">
      <c r="A12228" s="9" t="s">
        <v>23666</v>
      </c>
      <c r="B12228" s="18" t="s">
        <v>36164</v>
      </c>
      <c r="C12228" s="91" t="s">
        <v>36170</v>
      </c>
      <c r="D12228" s="91" t="s">
        <v>36173</v>
      </c>
      <c r="E12228" s="91"/>
      <c r="F12228" s="91" t="s">
        <v>36172</v>
      </c>
      <c r="G12228" s="121" t="str">
        <f t="shared" si="2"/>
        <v>Link</v>
      </c>
    </row>
    <row r="12229">
      <c r="A12229" s="9" t="s">
        <v>23666</v>
      </c>
      <c r="B12229" s="18" t="s">
        <v>36164</v>
      </c>
      <c r="C12229" s="91" t="s">
        <v>36174</v>
      </c>
      <c r="D12229" s="91" t="s">
        <v>36175</v>
      </c>
      <c r="E12229" s="91"/>
      <c r="F12229" s="91" t="s">
        <v>36172</v>
      </c>
      <c r="G12229" s="121" t="str">
        <f t="shared" si="2"/>
        <v>Link</v>
      </c>
    </row>
    <row r="12230">
      <c r="A12230" s="9" t="s">
        <v>2562</v>
      </c>
      <c r="B12230" s="18" t="s">
        <v>2592</v>
      </c>
      <c r="C12230" s="91" t="s">
        <v>2593</v>
      </c>
      <c r="D12230" s="91" t="s">
        <v>36176</v>
      </c>
      <c r="E12230" s="91"/>
      <c r="F12230" s="91" t="s">
        <v>36177</v>
      </c>
      <c r="G12230" s="91"/>
    </row>
    <row r="12231">
      <c r="A12231" s="9" t="s">
        <v>3600</v>
      </c>
      <c r="B12231" s="18" t="s">
        <v>3603</v>
      </c>
      <c r="C12231" s="293"/>
      <c r="D12231" s="91"/>
      <c r="E12231" s="91" t="s">
        <v>36178</v>
      </c>
      <c r="F12231" s="91" t="s">
        <v>36179</v>
      </c>
      <c r="G12231" s="91"/>
    </row>
    <row r="12232">
      <c r="A12232" s="14" t="s">
        <v>1181</v>
      </c>
      <c r="B12232" s="18" t="s">
        <v>36180</v>
      </c>
      <c r="C12232" s="14" t="s">
        <v>3441</v>
      </c>
      <c r="D12232" s="43" t="s">
        <v>3526</v>
      </c>
      <c r="E12232" s="91"/>
      <c r="F12232" s="91" t="s">
        <v>36181</v>
      </c>
      <c r="G12232" s="91"/>
    </row>
    <row r="12233">
      <c r="A12233" s="9" t="s">
        <v>687</v>
      </c>
      <c r="B12233" s="18" t="s">
        <v>1306</v>
      </c>
      <c r="C12233" s="293"/>
      <c r="D12233" s="91" t="s">
        <v>36182</v>
      </c>
      <c r="E12233" s="91" t="s">
        <v>36183</v>
      </c>
      <c r="F12233" s="91" t="s">
        <v>36184</v>
      </c>
      <c r="G12233" s="91"/>
    </row>
    <row r="12234">
      <c r="A12234" s="9" t="s">
        <v>687</v>
      </c>
      <c r="B12234" s="18" t="s">
        <v>693</v>
      </c>
      <c r="C12234" s="91" t="s">
        <v>961</v>
      </c>
      <c r="D12234" s="91" t="s">
        <v>1604</v>
      </c>
      <c r="E12234" s="91"/>
      <c r="F12234" s="91" t="s">
        <v>36185</v>
      </c>
      <c r="G12234" s="121" t="str">
        <f>HYPERLINK("https://soundcloud.com/lena-chappelle/celeste-resurrections-drums","Link")</f>
        <v>Link</v>
      </c>
    </row>
    <row r="12235">
      <c r="A12235" s="9" t="s">
        <v>687</v>
      </c>
      <c r="B12235" s="18" t="s">
        <v>693</v>
      </c>
      <c r="C12235" s="91" t="s">
        <v>961</v>
      </c>
      <c r="D12235" s="91" t="s">
        <v>36186</v>
      </c>
      <c r="E12235" s="91"/>
      <c r="F12235" s="91" t="s">
        <v>36169</v>
      </c>
      <c r="G12235" s="121" t="str">
        <f>HYPERLINK("https://soundcloud.com/lena-chappelle/celeste-scattered-and-lost","Link")</f>
        <v>Link</v>
      </c>
    </row>
    <row r="12236">
      <c r="A12236" s="9" t="s">
        <v>687</v>
      </c>
      <c r="B12236" s="18" t="s">
        <v>1638</v>
      </c>
      <c r="C12236" s="293"/>
      <c r="D12236" s="91" t="s">
        <v>36187</v>
      </c>
      <c r="E12236" s="91" t="s">
        <v>36188</v>
      </c>
      <c r="F12236" s="91" t="s">
        <v>36189</v>
      </c>
      <c r="G12236" s="91"/>
    </row>
    <row r="12237">
      <c r="A12237" s="9" t="s">
        <v>388</v>
      </c>
      <c r="B12237" s="18" t="s">
        <v>1006</v>
      </c>
      <c r="C12237" s="91" t="s">
        <v>2084</v>
      </c>
      <c r="D12237" s="91" t="s">
        <v>3111</v>
      </c>
      <c r="E12237" s="91"/>
      <c r="F12237" s="91" t="s">
        <v>36190</v>
      </c>
      <c r="G12237" s="91"/>
    </row>
    <row r="12238">
      <c r="A12238" s="67" t="s">
        <v>366</v>
      </c>
    </row>
    <row r="12239">
      <c r="A12239" s="9" t="s">
        <v>2347</v>
      </c>
      <c r="B12239" s="18" t="s">
        <v>17371</v>
      </c>
      <c r="C12239" s="293"/>
      <c r="D12239" s="91"/>
      <c r="E12239" s="91"/>
      <c r="F12239" s="91" t="s">
        <v>36191</v>
      </c>
      <c r="G12239" s="91"/>
    </row>
    <row r="12240">
      <c r="A12240" s="9" t="s">
        <v>2347</v>
      </c>
      <c r="B12240" s="18" t="s">
        <v>36192</v>
      </c>
      <c r="C12240" s="293"/>
      <c r="D12240" s="91"/>
      <c r="E12240" s="91"/>
      <c r="F12240" s="91" t="s">
        <v>36193</v>
      </c>
      <c r="G12240" s="91"/>
    </row>
    <row r="12241">
      <c r="A12241" s="9" t="s">
        <v>687</v>
      </c>
      <c r="B12241" s="18" t="s">
        <v>1306</v>
      </c>
      <c r="C12241" s="293"/>
      <c r="D12241" s="91"/>
      <c r="E12241" s="91"/>
      <c r="F12241" s="91"/>
      <c r="G12241" s="91"/>
    </row>
    <row r="12242">
      <c r="A12242" s="9" t="s">
        <v>3453</v>
      </c>
      <c r="B12242" s="18" t="s">
        <v>36194</v>
      </c>
      <c r="C12242" s="293"/>
      <c r="D12242" s="91"/>
      <c r="E12242" s="91"/>
      <c r="F12242" s="91"/>
      <c r="G12242" s="91"/>
    </row>
    <row r="12243">
      <c r="A12243" s="9" t="s">
        <v>3453</v>
      </c>
      <c r="B12243" s="18" t="s">
        <v>36195</v>
      </c>
      <c r="C12243" s="293"/>
      <c r="D12243" s="91"/>
      <c r="E12243" s="91"/>
      <c r="F12243" s="91" t="s">
        <v>36196</v>
      </c>
      <c r="G12243" s="91"/>
    </row>
    <row r="12244">
      <c r="A12244" s="9" t="s">
        <v>35770</v>
      </c>
      <c r="B12244" s="18" t="s">
        <v>36197</v>
      </c>
      <c r="C12244" s="293"/>
      <c r="D12244" s="91"/>
      <c r="E12244" s="91" t="s">
        <v>36178</v>
      </c>
      <c r="F12244" s="91" t="s">
        <v>36179</v>
      </c>
      <c r="G12244" s="91"/>
    </row>
    <row r="12245">
      <c r="A12245" s="190" t="s">
        <v>36198</v>
      </c>
    </row>
    <row r="12246">
      <c r="A12246" s="13" t="s">
        <v>12439</v>
      </c>
      <c r="B12246" s="189" t="s">
        <v>36199</v>
      </c>
      <c r="C12246" s="91"/>
      <c r="D12246" s="91"/>
      <c r="E12246" s="138"/>
      <c r="F12246" s="91" t="s">
        <v>36200</v>
      </c>
      <c r="G12246" s="138"/>
    </row>
    <row r="12247">
      <c r="A12247" s="1" t="s">
        <v>36201</v>
      </c>
    </row>
    <row r="12248">
      <c r="A12248" s="9" t="s">
        <v>326</v>
      </c>
      <c r="B12248" s="18" t="s">
        <v>658</v>
      </c>
      <c r="C12248" s="91"/>
      <c r="D12248" s="91" t="s">
        <v>14031</v>
      </c>
      <c r="E12248" s="91"/>
      <c r="F12248" s="91" t="s">
        <v>36202</v>
      </c>
      <c r="G12248" s="91"/>
    </row>
    <row r="12249">
      <c r="A12249" s="9" t="s">
        <v>2562</v>
      </c>
      <c r="B12249" s="18" t="s">
        <v>2563</v>
      </c>
      <c r="C12249" s="91"/>
      <c r="D12249" s="91"/>
      <c r="E12249" s="91"/>
      <c r="F12249" s="91" t="s">
        <v>36203</v>
      </c>
      <c r="G12249" s="91"/>
    </row>
    <row r="12250">
      <c r="A12250" s="9" t="s">
        <v>687</v>
      </c>
      <c r="B12250" s="18" t="s">
        <v>693</v>
      </c>
      <c r="C12250" s="91"/>
      <c r="D12250" s="91" t="s">
        <v>720</v>
      </c>
      <c r="E12250" s="91"/>
      <c r="F12250" s="91" t="s">
        <v>36202</v>
      </c>
      <c r="G12250" s="91"/>
    </row>
    <row r="12251">
      <c r="A12251" s="9" t="s">
        <v>388</v>
      </c>
      <c r="B12251" s="18" t="s">
        <v>1006</v>
      </c>
      <c r="C12251" s="91" t="s">
        <v>2091</v>
      </c>
      <c r="D12251" s="91" t="s">
        <v>36204</v>
      </c>
      <c r="E12251" s="91"/>
      <c r="F12251" s="91" t="s">
        <v>36205</v>
      </c>
      <c r="G12251" s="91"/>
    </row>
    <row r="12252">
      <c r="A12252" s="9" t="s">
        <v>388</v>
      </c>
      <c r="B12252" s="18" t="s">
        <v>1006</v>
      </c>
      <c r="C12252" s="91" t="s">
        <v>2091</v>
      </c>
      <c r="D12252" s="91" t="s">
        <v>2787</v>
      </c>
      <c r="E12252" s="91"/>
      <c r="F12252" s="91" t="s">
        <v>36206</v>
      </c>
      <c r="G12252" s="91"/>
    </row>
    <row r="12253">
      <c r="A12253" s="9" t="s">
        <v>388</v>
      </c>
      <c r="B12253" s="18" t="s">
        <v>3110</v>
      </c>
      <c r="C12253" s="91"/>
      <c r="D12253" s="91"/>
      <c r="E12253" s="91"/>
      <c r="F12253" s="91" t="s">
        <v>36205</v>
      </c>
      <c r="G12253" s="91"/>
    </row>
    <row r="12254">
      <c r="A12254" s="1" t="s">
        <v>36207</v>
      </c>
    </row>
    <row r="12255">
      <c r="A12255" s="9" t="s">
        <v>316</v>
      </c>
      <c r="B12255" s="18" t="s">
        <v>20813</v>
      </c>
      <c r="C12255" s="91" t="s">
        <v>20824</v>
      </c>
      <c r="D12255" s="91" t="s">
        <v>20825</v>
      </c>
      <c r="E12255" s="91" t="s">
        <v>36208</v>
      </c>
      <c r="F12255" s="91" t="s">
        <v>36209</v>
      </c>
      <c r="G12255" s="91"/>
    </row>
    <row r="12256">
      <c r="A12256" s="14" t="s">
        <v>1035</v>
      </c>
      <c r="B12256" s="31" t="s">
        <v>4976</v>
      </c>
      <c r="C12256" s="91" t="s">
        <v>36210</v>
      </c>
      <c r="D12256" s="91" t="s">
        <v>36211</v>
      </c>
      <c r="E12256" s="91"/>
      <c r="F12256" s="91" t="s">
        <v>36212</v>
      </c>
      <c r="G12256" s="91"/>
    </row>
    <row r="12257">
      <c r="A12257" s="14" t="s">
        <v>234</v>
      </c>
      <c r="B12257" s="31" t="s">
        <v>33064</v>
      </c>
      <c r="C12257" s="91" t="s">
        <v>36213</v>
      </c>
      <c r="D12257" s="91" t="s">
        <v>36214</v>
      </c>
      <c r="E12257" s="91"/>
      <c r="F12257" s="91" t="s">
        <v>36215</v>
      </c>
      <c r="G12257" s="91"/>
    </row>
    <row r="12258">
      <c r="A12258" s="1" t="s">
        <v>36216</v>
      </c>
    </row>
    <row r="12259">
      <c r="A12259" s="14" t="s">
        <v>326</v>
      </c>
      <c r="B12259" s="31" t="s">
        <v>658</v>
      </c>
      <c r="C12259" s="91" t="s">
        <v>36217</v>
      </c>
      <c r="D12259" s="91" t="s">
        <v>36218</v>
      </c>
      <c r="E12259" s="91"/>
      <c r="F12259" s="91" t="s">
        <v>36219</v>
      </c>
      <c r="G12259" s="91"/>
    </row>
    <row r="12260">
      <c r="A12260" s="14" t="s">
        <v>326</v>
      </c>
      <c r="B12260" s="31" t="s">
        <v>658</v>
      </c>
      <c r="C12260" s="91" t="s">
        <v>1253</v>
      </c>
      <c r="D12260" s="91" t="s">
        <v>7403</v>
      </c>
      <c r="E12260" s="91"/>
      <c r="F12260" s="91" t="s">
        <v>36220</v>
      </c>
      <c r="G12260" s="91"/>
    </row>
    <row r="12261">
      <c r="A12261" s="14" t="s">
        <v>326</v>
      </c>
      <c r="B12261" s="31" t="s">
        <v>658</v>
      </c>
      <c r="C12261" s="91" t="s">
        <v>2548</v>
      </c>
      <c r="D12261" s="91" t="s">
        <v>3579</v>
      </c>
      <c r="E12261" s="91"/>
      <c r="F12261" s="91" t="s">
        <v>36219</v>
      </c>
      <c r="G12261" s="91"/>
    </row>
    <row r="12262">
      <c r="A12262" s="13" t="s">
        <v>687</v>
      </c>
      <c r="B12262" s="189" t="s">
        <v>1638</v>
      </c>
      <c r="C12262" s="91" t="s">
        <v>36221</v>
      </c>
      <c r="D12262" s="91" t="s">
        <v>36222</v>
      </c>
      <c r="E12262" s="91"/>
      <c r="F12262" s="91" t="s">
        <v>10749</v>
      </c>
      <c r="G12262" s="91"/>
    </row>
    <row r="12263">
      <c r="A12263" s="13" t="s">
        <v>687</v>
      </c>
      <c r="B12263" s="189" t="s">
        <v>1638</v>
      </c>
      <c r="C12263" s="91" t="s">
        <v>36221</v>
      </c>
      <c r="D12263" s="91" t="s">
        <v>36223</v>
      </c>
      <c r="E12263" s="91"/>
      <c r="F12263" s="91" t="s">
        <v>36224</v>
      </c>
      <c r="G12263" s="91"/>
    </row>
    <row r="12264">
      <c r="A12264" s="9" t="s">
        <v>687</v>
      </c>
      <c r="B12264" s="18" t="s">
        <v>1638</v>
      </c>
      <c r="C12264" s="91" t="s">
        <v>3651</v>
      </c>
      <c r="D12264" s="91" t="s">
        <v>36225</v>
      </c>
      <c r="E12264" s="91"/>
      <c r="F12264" s="91" t="s">
        <v>10749</v>
      </c>
      <c r="G12264" s="91"/>
    </row>
    <row r="12265">
      <c r="A12265" s="13" t="s">
        <v>687</v>
      </c>
      <c r="B12265" s="189" t="s">
        <v>1638</v>
      </c>
      <c r="C12265" s="91" t="s">
        <v>2724</v>
      </c>
      <c r="D12265" s="91" t="s">
        <v>36226</v>
      </c>
      <c r="E12265" s="91"/>
      <c r="F12265" s="91" t="s">
        <v>10749</v>
      </c>
      <c r="G12265" s="91"/>
    </row>
    <row r="12266">
      <c r="A12266" s="1" t="s">
        <v>36227</v>
      </c>
    </row>
    <row r="12267">
      <c r="A12267" s="9" t="s">
        <v>18762</v>
      </c>
      <c r="B12267" s="18" t="s">
        <v>18763</v>
      </c>
      <c r="C12267" s="91"/>
      <c r="D12267" s="91"/>
      <c r="E12267" s="91"/>
      <c r="F12267" s="91"/>
      <c r="G12267" s="91"/>
    </row>
    <row r="12268">
      <c r="A12268" s="9" t="s">
        <v>3436</v>
      </c>
      <c r="B12268" s="18" t="s">
        <v>36228</v>
      </c>
      <c r="C12268" s="91"/>
      <c r="D12268" s="91"/>
      <c r="E12268" s="91"/>
      <c r="F12268" s="91"/>
      <c r="G12268" s="91"/>
    </row>
    <row r="12269">
      <c r="A12269" s="9" t="s">
        <v>3436</v>
      </c>
      <c r="B12269" s="18" t="s">
        <v>20298</v>
      </c>
      <c r="C12269" s="91"/>
      <c r="D12269" s="91"/>
      <c r="E12269" s="91"/>
      <c r="F12269" s="91"/>
      <c r="G12269" s="91"/>
    </row>
    <row r="12270">
      <c r="A12270" s="9" t="s">
        <v>3436</v>
      </c>
      <c r="B12270" s="18" t="s">
        <v>18759</v>
      </c>
      <c r="C12270" s="91"/>
      <c r="D12270" s="91"/>
      <c r="E12270" s="91"/>
      <c r="F12270" s="91"/>
      <c r="G12270" s="91"/>
    </row>
    <row r="12271">
      <c r="A12271" s="9" t="s">
        <v>3436</v>
      </c>
      <c r="B12271" s="18" t="s">
        <v>4211</v>
      </c>
      <c r="C12271" s="91"/>
      <c r="D12271" s="91"/>
      <c r="E12271" s="91"/>
      <c r="F12271" s="91"/>
      <c r="G12271" s="91"/>
    </row>
    <row r="12272">
      <c r="A12272" s="9" t="s">
        <v>3436</v>
      </c>
      <c r="B12272" s="18" t="s">
        <v>36229</v>
      </c>
      <c r="C12272" s="91"/>
      <c r="D12272" s="91"/>
      <c r="E12272" s="91"/>
      <c r="F12272" s="91"/>
      <c r="G12272" s="91"/>
    </row>
    <row r="12273">
      <c r="A12273" s="9" t="s">
        <v>4635</v>
      </c>
      <c r="B12273" s="18" t="s">
        <v>4654</v>
      </c>
      <c r="C12273" s="91"/>
      <c r="D12273" s="91"/>
      <c r="E12273" s="91"/>
      <c r="F12273" s="91"/>
      <c r="G12273" s="91"/>
    </row>
    <row r="12274">
      <c r="A12274" s="9" t="s">
        <v>18729</v>
      </c>
      <c r="B12274" s="18" t="s">
        <v>36230</v>
      </c>
      <c r="C12274" s="91"/>
      <c r="D12274" s="91"/>
      <c r="E12274" s="91"/>
      <c r="F12274" s="91"/>
      <c r="G12274" s="91"/>
    </row>
    <row r="12275">
      <c r="A12275" s="9" t="s">
        <v>18729</v>
      </c>
      <c r="B12275" s="18" t="s">
        <v>36231</v>
      </c>
      <c r="C12275" s="91"/>
      <c r="D12275" s="91"/>
      <c r="E12275" s="91"/>
      <c r="F12275" s="91"/>
      <c r="G12275" s="91"/>
    </row>
    <row r="12276">
      <c r="A12276" s="13" t="s">
        <v>18729</v>
      </c>
      <c r="B12276" s="18" t="s">
        <v>36232</v>
      </c>
      <c r="C12276" s="91"/>
      <c r="D12276" s="91"/>
      <c r="E12276" s="91"/>
      <c r="F12276" s="91"/>
      <c r="G12276" s="91"/>
    </row>
    <row r="12277">
      <c r="A12277" s="9" t="s">
        <v>18729</v>
      </c>
      <c r="B12277" s="18" t="s">
        <v>36233</v>
      </c>
      <c r="C12277" s="91"/>
      <c r="D12277" s="91"/>
      <c r="E12277" s="91"/>
      <c r="F12277" s="91"/>
      <c r="G12277" s="91"/>
    </row>
    <row r="12278">
      <c r="A12278" s="9" t="s">
        <v>18729</v>
      </c>
      <c r="B12278" s="18" t="s">
        <v>36234</v>
      </c>
      <c r="C12278" s="91"/>
      <c r="D12278" s="91"/>
      <c r="E12278" s="91"/>
      <c r="F12278" s="91"/>
      <c r="G12278" s="91"/>
    </row>
    <row r="12279">
      <c r="A12279" s="9" t="s">
        <v>18729</v>
      </c>
      <c r="B12279" s="18" t="s">
        <v>36235</v>
      </c>
      <c r="C12279" s="91"/>
      <c r="D12279" s="91"/>
      <c r="E12279" s="91"/>
      <c r="F12279" s="91"/>
      <c r="G12279" s="91"/>
    </row>
    <row r="12280">
      <c r="A12280" s="9" t="s">
        <v>36236</v>
      </c>
      <c r="B12280" s="18" t="s">
        <v>36237</v>
      </c>
      <c r="C12280" s="91"/>
      <c r="D12280" s="91"/>
      <c r="E12280" s="91"/>
      <c r="F12280" s="91"/>
      <c r="G12280" s="91"/>
    </row>
    <row r="12281">
      <c r="A12281" s="1" t="s">
        <v>36238</v>
      </c>
    </row>
    <row r="12282">
      <c r="A12282" s="9" t="s">
        <v>36239</v>
      </c>
      <c r="B12282" s="18" t="s">
        <v>36240</v>
      </c>
      <c r="C12282" s="91"/>
      <c r="D12282" s="91" t="s">
        <v>6511</v>
      </c>
      <c r="E12282" s="91" t="s">
        <v>36241</v>
      </c>
      <c r="F12282" s="91" t="s">
        <v>36242</v>
      </c>
      <c r="G12282" s="91"/>
    </row>
    <row r="12283">
      <c r="A12283" s="9" t="s">
        <v>34430</v>
      </c>
      <c r="B12283" s="18" t="s">
        <v>36243</v>
      </c>
      <c r="C12283" s="91"/>
      <c r="D12283" s="91" t="s">
        <v>28741</v>
      </c>
      <c r="E12283" s="91"/>
      <c r="F12283" s="91" t="s">
        <v>36242</v>
      </c>
      <c r="G12283" s="91"/>
    </row>
    <row r="12284">
      <c r="A12284" s="13" t="s">
        <v>10828</v>
      </c>
      <c r="B12284" s="18" t="s">
        <v>10832</v>
      </c>
      <c r="C12284" s="91" t="s">
        <v>36244</v>
      </c>
      <c r="D12284" s="91" t="s">
        <v>36245</v>
      </c>
      <c r="E12284" s="91" t="s">
        <v>14659</v>
      </c>
      <c r="F12284" s="91" t="s">
        <v>36242</v>
      </c>
      <c r="G12284" s="91"/>
    </row>
    <row r="12285">
      <c r="A12285" s="13" t="s">
        <v>10828</v>
      </c>
      <c r="B12285" s="18" t="s">
        <v>10832</v>
      </c>
      <c r="C12285" s="91" t="s">
        <v>13982</v>
      </c>
      <c r="D12285" s="91" t="s">
        <v>23218</v>
      </c>
      <c r="E12285" s="91" t="s">
        <v>12307</v>
      </c>
      <c r="F12285" s="91" t="s">
        <v>36246</v>
      </c>
      <c r="G12285" s="91"/>
    </row>
    <row r="12286">
      <c r="A12286" s="9" t="s">
        <v>10828</v>
      </c>
      <c r="B12286" s="18" t="s">
        <v>10832</v>
      </c>
      <c r="C12286" s="91" t="s">
        <v>13982</v>
      </c>
      <c r="D12286" s="91" t="s">
        <v>36247</v>
      </c>
      <c r="E12286" s="91" t="s">
        <v>12313</v>
      </c>
      <c r="F12286" s="91" t="s">
        <v>36248</v>
      </c>
      <c r="G12286" s="91"/>
    </row>
    <row r="12287">
      <c r="A12287" s="9" t="s">
        <v>10828</v>
      </c>
      <c r="B12287" s="18" t="s">
        <v>10832</v>
      </c>
      <c r="C12287" s="91" t="s">
        <v>13982</v>
      </c>
      <c r="D12287" s="91" t="s">
        <v>36249</v>
      </c>
      <c r="E12287" s="91" t="s">
        <v>36250</v>
      </c>
      <c r="F12287" s="91" t="s">
        <v>36246</v>
      </c>
      <c r="G12287" s="91"/>
    </row>
    <row r="12288">
      <c r="A12288" s="9" t="s">
        <v>10828</v>
      </c>
      <c r="B12288" s="18" t="s">
        <v>10832</v>
      </c>
      <c r="C12288" s="91" t="s">
        <v>13982</v>
      </c>
      <c r="D12288" s="91" t="s">
        <v>36251</v>
      </c>
      <c r="E12288" s="91" t="s">
        <v>36252</v>
      </c>
      <c r="F12288" s="91" t="s">
        <v>36246</v>
      </c>
      <c r="G12288" s="91"/>
    </row>
    <row r="12289">
      <c r="A12289" s="9" t="s">
        <v>10828</v>
      </c>
      <c r="B12289" s="18" t="s">
        <v>10832</v>
      </c>
      <c r="C12289" s="91" t="s">
        <v>13982</v>
      </c>
      <c r="D12289" s="91" t="s">
        <v>36253</v>
      </c>
      <c r="E12289" s="91" t="s">
        <v>36254</v>
      </c>
      <c r="F12289" s="91" t="s">
        <v>36255</v>
      </c>
      <c r="G12289" s="91"/>
    </row>
    <row r="12290">
      <c r="A12290" s="9" t="s">
        <v>316</v>
      </c>
      <c r="B12290" s="18" t="s">
        <v>6023</v>
      </c>
      <c r="C12290" s="9" t="s">
        <v>28683</v>
      </c>
      <c r="D12290" s="89" t="s">
        <v>28684</v>
      </c>
      <c r="E12290" s="91"/>
      <c r="F12290" s="91" t="s">
        <v>36248</v>
      </c>
      <c r="G12290" s="91"/>
    </row>
    <row r="12291">
      <c r="A12291" s="9" t="s">
        <v>316</v>
      </c>
      <c r="B12291" s="18" t="s">
        <v>6023</v>
      </c>
      <c r="C12291" s="9" t="s">
        <v>28686</v>
      </c>
      <c r="D12291" s="89" t="s">
        <v>28687</v>
      </c>
      <c r="E12291" s="91"/>
      <c r="F12291" s="91" t="s">
        <v>36256</v>
      </c>
      <c r="G12291" s="91"/>
    </row>
    <row r="12292">
      <c r="A12292" s="9" t="s">
        <v>316</v>
      </c>
      <c r="B12292" s="18" t="s">
        <v>6023</v>
      </c>
      <c r="C12292" s="9" t="s">
        <v>28520</v>
      </c>
      <c r="D12292" s="89" t="s">
        <v>28521</v>
      </c>
      <c r="E12292" s="91"/>
      <c r="F12292" s="91" t="s">
        <v>36256</v>
      </c>
      <c r="G12292" s="91"/>
    </row>
    <row r="12293">
      <c r="A12293" s="9" t="s">
        <v>316</v>
      </c>
      <c r="B12293" s="18" t="s">
        <v>6023</v>
      </c>
      <c r="C12293" s="9" t="s">
        <v>28693</v>
      </c>
      <c r="D12293" s="89" t="s">
        <v>27142</v>
      </c>
      <c r="E12293" s="91"/>
      <c r="F12293" s="91" t="s">
        <v>36257</v>
      </c>
      <c r="G12293" s="91"/>
    </row>
    <row r="12294">
      <c r="A12294" s="9" t="s">
        <v>36258</v>
      </c>
      <c r="B12294" s="18" t="s">
        <v>36259</v>
      </c>
      <c r="C12294" s="91"/>
      <c r="D12294" s="91" t="s">
        <v>36260</v>
      </c>
      <c r="E12294" s="122" t="s">
        <v>36261</v>
      </c>
      <c r="F12294" s="91" t="s">
        <v>36262</v>
      </c>
      <c r="G12294" s="91"/>
    </row>
    <row r="12295">
      <c r="A12295" s="9" t="s">
        <v>13323</v>
      </c>
      <c r="B12295" s="18" t="s">
        <v>13324</v>
      </c>
      <c r="C12295" s="9" t="s">
        <v>28718</v>
      </c>
      <c r="D12295" s="91" t="s">
        <v>28719</v>
      </c>
      <c r="E12295" s="91"/>
      <c r="F12295" s="91" t="s">
        <v>36256</v>
      </c>
      <c r="G12295" s="91"/>
    </row>
    <row r="12296">
      <c r="A12296" s="9" t="s">
        <v>4371</v>
      </c>
      <c r="B12296" s="18" t="s">
        <v>4472</v>
      </c>
      <c r="C12296" s="9" t="s">
        <v>29053</v>
      </c>
      <c r="D12296" s="89" t="s">
        <v>29054</v>
      </c>
      <c r="E12296" s="91" t="s">
        <v>29055</v>
      </c>
      <c r="F12296" s="91" t="s">
        <v>36248</v>
      </c>
      <c r="G12296" s="91"/>
    </row>
    <row r="12297">
      <c r="A12297" s="9" t="s">
        <v>17920</v>
      </c>
      <c r="B12297" s="18" t="s">
        <v>17921</v>
      </c>
      <c r="C12297" s="91"/>
      <c r="D12297" s="91" t="s">
        <v>17922</v>
      </c>
      <c r="E12297" s="91"/>
      <c r="F12297" s="91" t="s">
        <v>36262</v>
      </c>
      <c r="G12297" s="91"/>
    </row>
    <row r="12298">
      <c r="A12298" s="9" t="s">
        <v>5016</v>
      </c>
      <c r="B12298" s="31" t="s">
        <v>13374</v>
      </c>
      <c r="C12298" s="91" t="s">
        <v>21751</v>
      </c>
      <c r="D12298" s="91" t="s">
        <v>13509</v>
      </c>
      <c r="E12298" s="91" t="s">
        <v>36263</v>
      </c>
      <c r="F12298" s="91" t="s">
        <v>36248</v>
      </c>
      <c r="G12298" s="91"/>
    </row>
    <row r="12299">
      <c r="A12299" s="9" t="s">
        <v>5016</v>
      </c>
      <c r="B12299" s="31" t="s">
        <v>13374</v>
      </c>
      <c r="C12299" s="91" t="s">
        <v>36264</v>
      </c>
      <c r="D12299" s="91" t="s">
        <v>13891</v>
      </c>
      <c r="E12299" s="91" t="s">
        <v>36265</v>
      </c>
      <c r="F12299" s="91" t="s">
        <v>36248</v>
      </c>
      <c r="G12299" s="91"/>
    </row>
    <row r="12300">
      <c r="A12300" s="9" t="s">
        <v>5016</v>
      </c>
      <c r="B12300" s="31" t="s">
        <v>13374</v>
      </c>
      <c r="C12300" s="91" t="s">
        <v>13808</v>
      </c>
      <c r="D12300" s="91" t="s">
        <v>13809</v>
      </c>
      <c r="E12300" s="91" t="s">
        <v>36266</v>
      </c>
      <c r="F12300" s="91" t="s">
        <v>36248</v>
      </c>
      <c r="G12300" s="91"/>
    </row>
    <row r="12301">
      <c r="A12301" s="9" t="s">
        <v>5016</v>
      </c>
      <c r="B12301" s="31" t="s">
        <v>13374</v>
      </c>
      <c r="C12301" s="9" t="s">
        <v>29059</v>
      </c>
      <c r="D12301" s="89" t="s">
        <v>13414</v>
      </c>
      <c r="E12301" s="91" t="s">
        <v>29060</v>
      </c>
      <c r="F12301" s="91" t="s">
        <v>36246</v>
      </c>
      <c r="G12301" s="91"/>
    </row>
    <row r="12302">
      <c r="A12302" s="9" t="s">
        <v>5016</v>
      </c>
      <c r="B12302" s="31" t="s">
        <v>13374</v>
      </c>
      <c r="C12302" s="91" t="s">
        <v>13375</v>
      </c>
      <c r="D12302" s="91" t="s">
        <v>1190</v>
      </c>
      <c r="E12302" s="91" t="s">
        <v>22225</v>
      </c>
      <c r="F12302" s="91" t="s">
        <v>36262</v>
      </c>
      <c r="G12302" s="91"/>
    </row>
    <row r="12303">
      <c r="A12303" s="9" t="s">
        <v>5016</v>
      </c>
      <c r="B12303" s="31" t="s">
        <v>13374</v>
      </c>
      <c r="C12303" s="9" t="s">
        <v>28737</v>
      </c>
      <c r="D12303" s="89" t="s">
        <v>6990</v>
      </c>
      <c r="E12303" s="91" t="s">
        <v>28738</v>
      </c>
      <c r="F12303" s="91" t="s">
        <v>36256</v>
      </c>
      <c r="G12303" s="91"/>
    </row>
    <row r="12304">
      <c r="A12304" s="9" t="s">
        <v>14764</v>
      </c>
      <c r="B12304" s="18" t="s">
        <v>14765</v>
      </c>
      <c r="C12304" s="9" t="s">
        <v>36267</v>
      </c>
      <c r="D12304" s="91" t="s">
        <v>1190</v>
      </c>
      <c r="E12304" s="91" t="s">
        <v>36268</v>
      </c>
      <c r="F12304" s="91" t="s">
        <v>36256</v>
      </c>
      <c r="G12304" s="91"/>
    </row>
    <row r="12305">
      <c r="A12305" s="9" t="s">
        <v>14764</v>
      </c>
      <c r="B12305" s="18" t="s">
        <v>14765</v>
      </c>
      <c r="C12305" s="9" t="s">
        <v>36269</v>
      </c>
      <c r="D12305" s="91" t="s">
        <v>1190</v>
      </c>
      <c r="E12305" s="91" t="s">
        <v>36270</v>
      </c>
      <c r="F12305" s="91" t="s">
        <v>36256</v>
      </c>
      <c r="G12305" s="91"/>
    </row>
    <row r="12306">
      <c r="A12306" s="9" t="s">
        <v>12769</v>
      </c>
      <c r="B12306" s="18" t="s">
        <v>12770</v>
      </c>
      <c r="C12306" s="9" t="s">
        <v>26095</v>
      </c>
      <c r="D12306" s="91" t="s">
        <v>15585</v>
      </c>
      <c r="E12306" s="91" t="s">
        <v>28753</v>
      </c>
      <c r="F12306" s="91" t="s">
        <v>36248</v>
      </c>
      <c r="G12306" s="91"/>
    </row>
    <row r="12307">
      <c r="A12307" s="9" t="s">
        <v>12769</v>
      </c>
      <c r="B12307" s="18" t="s">
        <v>12770</v>
      </c>
      <c r="C12307" s="9" t="s">
        <v>26097</v>
      </c>
      <c r="D12307" s="9" t="s">
        <v>13376</v>
      </c>
      <c r="E12307" s="91" t="s">
        <v>13400</v>
      </c>
      <c r="F12307" s="91" t="s">
        <v>36256</v>
      </c>
      <c r="G12307" s="91"/>
    </row>
    <row r="12308">
      <c r="A12308" s="9" t="s">
        <v>12769</v>
      </c>
      <c r="B12308" s="18" t="s">
        <v>12770</v>
      </c>
      <c r="C12308" s="9" t="s">
        <v>36271</v>
      </c>
      <c r="D12308" s="91" t="s">
        <v>8356</v>
      </c>
      <c r="E12308" s="91" t="s">
        <v>28763</v>
      </c>
      <c r="F12308" s="91" t="s">
        <v>36248</v>
      </c>
      <c r="G12308" s="91"/>
    </row>
    <row r="12309">
      <c r="A12309" s="9" t="s">
        <v>12769</v>
      </c>
      <c r="B12309" s="18" t="s">
        <v>12770</v>
      </c>
      <c r="C12309" s="91" t="s">
        <v>36272</v>
      </c>
      <c r="D12309" s="91" t="s">
        <v>15585</v>
      </c>
      <c r="E12309" s="91" t="s">
        <v>36273</v>
      </c>
      <c r="F12309" s="91" t="s">
        <v>36262</v>
      </c>
      <c r="G12309" s="91"/>
    </row>
    <row r="12310">
      <c r="A12310" s="9" t="s">
        <v>12769</v>
      </c>
      <c r="B12310" s="18" t="s">
        <v>12770</v>
      </c>
      <c r="C12310" s="9" t="s">
        <v>36274</v>
      </c>
      <c r="D12310" s="9" t="s">
        <v>13517</v>
      </c>
      <c r="E12310" s="91" t="s">
        <v>28765</v>
      </c>
      <c r="F12310" s="91" t="s">
        <v>36256</v>
      </c>
      <c r="G12310" s="91"/>
    </row>
    <row r="12311">
      <c r="A12311" s="9" t="s">
        <v>234</v>
      </c>
      <c r="B12311" s="18" t="s">
        <v>12336</v>
      </c>
      <c r="C12311" s="9" t="s">
        <v>36275</v>
      </c>
      <c r="D12311" s="9" t="s">
        <v>36276</v>
      </c>
      <c r="E12311" s="91" t="s">
        <v>36277</v>
      </c>
      <c r="F12311" s="91" t="s">
        <v>36278</v>
      </c>
      <c r="G12311" s="91"/>
    </row>
    <row r="12312">
      <c r="A12312" s="9" t="s">
        <v>234</v>
      </c>
      <c r="B12312" s="18" t="s">
        <v>12336</v>
      </c>
      <c r="C12312" s="9" t="s">
        <v>36279</v>
      </c>
      <c r="D12312" s="9" t="s">
        <v>36280</v>
      </c>
      <c r="E12312" s="91" t="s">
        <v>36281</v>
      </c>
      <c r="F12312" s="91" t="s">
        <v>36278</v>
      </c>
      <c r="G12312" s="91"/>
    </row>
    <row r="12313">
      <c r="A12313" s="9" t="s">
        <v>234</v>
      </c>
      <c r="B12313" s="18" t="s">
        <v>12336</v>
      </c>
      <c r="C12313" s="9" t="s">
        <v>36282</v>
      </c>
      <c r="D12313" s="9" t="s">
        <v>36283</v>
      </c>
      <c r="E12313" s="91" t="s">
        <v>36284</v>
      </c>
      <c r="F12313" s="91" t="s">
        <v>36278</v>
      </c>
      <c r="G12313" s="91"/>
    </row>
    <row r="12314">
      <c r="A12314" s="9" t="s">
        <v>234</v>
      </c>
      <c r="B12314" s="18" t="s">
        <v>12336</v>
      </c>
      <c r="C12314" s="9" t="s">
        <v>36285</v>
      </c>
      <c r="D12314" s="9" t="s">
        <v>36286</v>
      </c>
      <c r="E12314" s="91" t="s">
        <v>36287</v>
      </c>
      <c r="F12314" s="91" t="s">
        <v>36278</v>
      </c>
      <c r="G12314" s="91"/>
    </row>
    <row r="12315">
      <c r="A12315" s="9" t="s">
        <v>234</v>
      </c>
      <c r="B12315" s="18" t="s">
        <v>12336</v>
      </c>
      <c r="C12315" s="9" t="s">
        <v>36288</v>
      </c>
      <c r="D12315" s="9" t="s">
        <v>36289</v>
      </c>
      <c r="E12315" s="91" t="s">
        <v>36290</v>
      </c>
      <c r="F12315" s="91" t="s">
        <v>36278</v>
      </c>
      <c r="G12315" s="91"/>
    </row>
    <row r="12316">
      <c r="A12316" s="9" t="s">
        <v>234</v>
      </c>
      <c r="B12316" s="18" t="s">
        <v>12336</v>
      </c>
      <c r="C12316" s="9" t="s">
        <v>36291</v>
      </c>
      <c r="D12316" s="9" t="s">
        <v>36292</v>
      </c>
      <c r="E12316" s="91" t="s">
        <v>36293</v>
      </c>
      <c r="F12316" s="91" t="s">
        <v>36278</v>
      </c>
      <c r="G12316" s="91"/>
    </row>
    <row r="12317">
      <c r="A12317" s="9" t="s">
        <v>234</v>
      </c>
      <c r="B12317" s="18" t="s">
        <v>12336</v>
      </c>
      <c r="C12317" s="9" t="s">
        <v>12344</v>
      </c>
      <c r="D12317" s="9" t="s">
        <v>12345</v>
      </c>
      <c r="E12317" s="91" t="s">
        <v>36294</v>
      </c>
      <c r="F12317" s="91" t="s">
        <v>36278</v>
      </c>
      <c r="G12317" s="91"/>
    </row>
    <row r="12318">
      <c r="A12318" s="9" t="s">
        <v>234</v>
      </c>
      <c r="B12318" s="18" t="s">
        <v>8344</v>
      </c>
      <c r="C12318" s="9" t="s">
        <v>31538</v>
      </c>
      <c r="D12318" s="9" t="s">
        <v>14620</v>
      </c>
      <c r="E12318" s="91" t="s">
        <v>36295</v>
      </c>
      <c r="F12318" s="91" t="s">
        <v>36256</v>
      </c>
      <c r="G12318" s="91"/>
    </row>
    <row r="12319">
      <c r="A12319" s="9" t="s">
        <v>234</v>
      </c>
      <c r="B12319" s="18" t="s">
        <v>8344</v>
      </c>
      <c r="C12319" s="9" t="s">
        <v>591</v>
      </c>
      <c r="D12319" s="9" t="s">
        <v>16156</v>
      </c>
      <c r="E12319" s="91" t="s">
        <v>36296</v>
      </c>
      <c r="F12319" s="91" t="s">
        <v>36246</v>
      </c>
      <c r="G12319" s="91"/>
    </row>
    <row r="12320">
      <c r="A12320" s="9" t="s">
        <v>234</v>
      </c>
      <c r="B12320" s="18" t="s">
        <v>8344</v>
      </c>
      <c r="C12320" s="9" t="s">
        <v>26748</v>
      </c>
      <c r="D12320" s="9" t="s">
        <v>8356</v>
      </c>
      <c r="E12320" s="91" t="s">
        <v>36297</v>
      </c>
      <c r="F12320" s="91" t="s">
        <v>36256</v>
      </c>
      <c r="G12320" s="91"/>
    </row>
    <row r="12321">
      <c r="A12321" s="9" t="s">
        <v>234</v>
      </c>
      <c r="B12321" s="18" t="s">
        <v>8344</v>
      </c>
      <c r="C12321" s="9" t="s">
        <v>26748</v>
      </c>
      <c r="D12321" s="9" t="s">
        <v>12120</v>
      </c>
      <c r="E12321" s="91" t="s">
        <v>36298</v>
      </c>
      <c r="F12321" s="91" t="s">
        <v>36242</v>
      </c>
      <c r="G12321" s="91"/>
    </row>
    <row r="12322">
      <c r="A12322" s="9" t="s">
        <v>234</v>
      </c>
      <c r="B12322" s="18" t="s">
        <v>8344</v>
      </c>
      <c r="C12322" s="9" t="s">
        <v>6989</v>
      </c>
      <c r="D12322" s="9" t="s">
        <v>27102</v>
      </c>
      <c r="E12322" s="91" t="s">
        <v>36299</v>
      </c>
      <c r="F12322" s="91" t="s">
        <v>36246</v>
      </c>
      <c r="G12322" s="91"/>
    </row>
    <row r="12323">
      <c r="A12323" s="9" t="s">
        <v>234</v>
      </c>
      <c r="B12323" s="18" t="s">
        <v>8344</v>
      </c>
      <c r="C12323" s="9" t="s">
        <v>36300</v>
      </c>
      <c r="D12323" s="9" t="s">
        <v>13506</v>
      </c>
      <c r="E12323" s="91" t="s">
        <v>36301</v>
      </c>
      <c r="F12323" s="91" t="s">
        <v>36302</v>
      </c>
      <c r="G12323" s="91"/>
    </row>
    <row r="12324">
      <c r="A12324" s="9" t="s">
        <v>234</v>
      </c>
      <c r="B12324" s="18" t="s">
        <v>8344</v>
      </c>
      <c r="C12324" s="9" t="s">
        <v>22013</v>
      </c>
      <c r="D12324" s="9" t="s">
        <v>13509</v>
      </c>
      <c r="E12324" s="91" t="s">
        <v>36303</v>
      </c>
      <c r="F12324" s="91" t="s">
        <v>36256</v>
      </c>
      <c r="G12324" s="91"/>
    </row>
    <row r="12325">
      <c r="A12325" s="9" t="s">
        <v>234</v>
      </c>
      <c r="B12325" s="18" t="s">
        <v>8344</v>
      </c>
      <c r="C12325" s="9" t="s">
        <v>35956</v>
      </c>
      <c r="D12325" s="9" t="s">
        <v>12120</v>
      </c>
      <c r="E12325" s="91" t="s">
        <v>36304</v>
      </c>
      <c r="F12325" s="91" t="s">
        <v>36248</v>
      </c>
      <c r="G12325" s="91"/>
    </row>
    <row r="12326">
      <c r="A12326" s="9" t="s">
        <v>234</v>
      </c>
      <c r="B12326" s="18" t="s">
        <v>8344</v>
      </c>
      <c r="C12326" s="9" t="s">
        <v>36305</v>
      </c>
      <c r="D12326" s="9" t="s">
        <v>12301</v>
      </c>
      <c r="E12326" s="91" t="s">
        <v>36306</v>
      </c>
      <c r="F12326" s="91" t="s">
        <v>36246</v>
      </c>
      <c r="G12326" s="91"/>
    </row>
    <row r="12327">
      <c r="A12327" s="9" t="s">
        <v>234</v>
      </c>
      <c r="B12327" s="18" t="s">
        <v>8344</v>
      </c>
      <c r="C12327" s="9" t="s">
        <v>36305</v>
      </c>
      <c r="D12327" s="9" t="s">
        <v>12312</v>
      </c>
      <c r="E12327" s="91" t="s">
        <v>36307</v>
      </c>
      <c r="F12327" s="91" t="s">
        <v>36262</v>
      </c>
      <c r="G12327" s="91"/>
    </row>
    <row r="12328">
      <c r="A12328" s="9" t="s">
        <v>234</v>
      </c>
      <c r="B12328" s="18" t="s">
        <v>12033</v>
      </c>
      <c r="C12328" s="9" t="s">
        <v>15495</v>
      </c>
      <c r="D12328" s="9" t="s">
        <v>1190</v>
      </c>
      <c r="E12328" s="91" t="s">
        <v>36308</v>
      </c>
      <c r="F12328" s="91" t="s">
        <v>36248</v>
      </c>
      <c r="G12328" s="91"/>
    </row>
    <row r="12329">
      <c r="A12329" s="9" t="s">
        <v>234</v>
      </c>
      <c r="B12329" s="18" t="s">
        <v>1943</v>
      </c>
      <c r="C12329" s="9"/>
      <c r="D12329" s="9"/>
      <c r="E12329" s="91"/>
      <c r="F12329" s="91" t="s">
        <v>36278</v>
      </c>
      <c r="G12329" s="91"/>
    </row>
    <row r="12330">
      <c r="A12330" s="1" t="s">
        <v>36309</v>
      </c>
    </row>
    <row r="12331">
      <c r="A12331" s="9" t="s">
        <v>388</v>
      </c>
      <c r="B12331" s="18" t="s">
        <v>1010</v>
      </c>
      <c r="C12331" s="9" t="s">
        <v>18746</v>
      </c>
      <c r="D12331" s="9" t="s">
        <v>2839</v>
      </c>
      <c r="E12331" s="91"/>
      <c r="F12331" s="91" t="s">
        <v>36310</v>
      </c>
      <c r="G12331" s="91"/>
    </row>
    <row r="12332">
      <c r="A12332" s="9" t="s">
        <v>388</v>
      </c>
      <c r="B12332" s="18" t="s">
        <v>1010</v>
      </c>
      <c r="C12332" s="9" t="s">
        <v>7520</v>
      </c>
      <c r="D12332" s="9" t="s">
        <v>7521</v>
      </c>
      <c r="E12332" s="91"/>
      <c r="F12332" s="91" t="s">
        <v>36311</v>
      </c>
      <c r="G12332" s="91"/>
    </row>
    <row r="12333">
      <c r="A12333" s="9" t="s">
        <v>388</v>
      </c>
      <c r="B12333" s="18" t="s">
        <v>1010</v>
      </c>
      <c r="C12333" s="9" t="s">
        <v>7208</v>
      </c>
      <c r="D12333" s="9" t="s">
        <v>10819</v>
      </c>
      <c r="E12333" s="91"/>
      <c r="F12333" s="91" t="s">
        <v>36312</v>
      </c>
      <c r="G12333" s="91"/>
    </row>
    <row r="12334">
      <c r="A12334" s="9" t="s">
        <v>388</v>
      </c>
      <c r="B12334" s="18" t="s">
        <v>1010</v>
      </c>
      <c r="C12334" s="9" t="s">
        <v>10636</v>
      </c>
      <c r="D12334" s="9" t="s">
        <v>368</v>
      </c>
      <c r="E12334" s="91"/>
      <c r="F12334" s="91" t="s">
        <v>36313</v>
      </c>
      <c r="G12334" s="91"/>
    </row>
    <row r="12335">
      <c r="A12335" s="9" t="s">
        <v>388</v>
      </c>
      <c r="B12335" s="18" t="s">
        <v>1010</v>
      </c>
      <c r="C12335" s="9" t="s">
        <v>2229</v>
      </c>
      <c r="D12335" s="9" t="s">
        <v>25179</v>
      </c>
      <c r="E12335" s="91"/>
      <c r="F12335" s="91" t="s">
        <v>36313</v>
      </c>
      <c r="G12335" s="91"/>
    </row>
    <row r="12336">
      <c r="A12336" s="9" t="s">
        <v>388</v>
      </c>
      <c r="B12336" s="18" t="s">
        <v>1010</v>
      </c>
      <c r="C12336" s="9" t="s">
        <v>11138</v>
      </c>
      <c r="D12336" s="9" t="s">
        <v>13820</v>
      </c>
      <c r="E12336" s="91"/>
      <c r="F12336" s="91" t="s">
        <v>36314</v>
      </c>
      <c r="G12336" s="91"/>
    </row>
    <row r="12337">
      <c r="A12337" s="9" t="s">
        <v>388</v>
      </c>
      <c r="B12337" s="18" t="s">
        <v>1010</v>
      </c>
      <c r="C12337" s="91"/>
      <c r="D12337" s="91"/>
      <c r="E12337" s="91" t="s">
        <v>10549</v>
      </c>
      <c r="F12337" s="91" t="s">
        <v>36315</v>
      </c>
      <c r="G12337" s="91"/>
    </row>
    <row r="12338">
      <c r="A12338" s="1" t="s">
        <v>36316</v>
      </c>
    </row>
    <row r="12339">
      <c r="A12339" s="9" t="s">
        <v>230</v>
      </c>
      <c r="B12339" s="18" t="s">
        <v>2597</v>
      </c>
      <c r="C12339" s="91"/>
      <c r="D12339" s="91"/>
      <c r="E12339" s="91" t="s">
        <v>6548</v>
      </c>
      <c r="F12339" s="91" t="s">
        <v>36317</v>
      </c>
      <c r="G12339" s="91"/>
    </row>
    <row r="12340">
      <c r="A12340" s="9" t="s">
        <v>230</v>
      </c>
      <c r="B12340" s="18" t="s">
        <v>2597</v>
      </c>
      <c r="C12340" s="91"/>
      <c r="D12340" s="91"/>
      <c r="E12340" s="91" t="s">
        <v>8173</v>
      </c>
      <c r="F12340" s="91" t="s">
        <v>36318</v>
      </c>
      <c r="G12340" s="91"/>
    </row>
    <row r="12341">
      <c r="A12341" s="1" t="s">
        <v>36319</v>
      </c>
    </row>
    <row r="12342">
      <c r="A12342" s="9" t="s">
        <v>326</v>
      </c>
      <c r="B12342" s="18" t="s">
        <v>658</v>
      </c>
      <c r="C12342" s="91"/>
      <c r="D12342" s="91"/>
      <c r="E12342" s="91" t="s">
        <v>36320</v>
      </c>
      <c r="F12342" s="91" t="s">
        <v>36321</v>
      </c>
      <c r="G12342" s="91"/>
    </row>
    <row r="12343">
      <c r="A12343" s="9" t="s">
        <v>2562</v>
      </c>
      <c r="B12343" s="18" t="s">
        <v>2563</v>
      </c>
      <c r="C12343" s="91"/>
      <c r="D12343" s="91"/>
      <c r="E12343" s="91"/>
      <c r="F12343" s="91" t="s">
        <v>36322</v>
      </c>
      <c r="G12343" s="91"/>
    </row>
    <row r="12344">
      <c r="A12344" s="9" t="s">
        <v>388</v>
      </c>
      <c r="B12344" s="18" t="s">
        <v>1006</v>
      </c>
      <c r="C12344" s="91"/>
      <c r="D12344" s="91"/>
      <c r="E12344" s="91"/>
      <c r="F12344" s="91" t="s">
        <v>36323</v>
      </c>
      <c r="G12344" s="91"/>
    </row>
    <row r="12345">
      <c r="A12345" s="9" t="s">
        <v>1402</v>
      </c>
      <c r="B12345" s="18" t="s">
        <v>1403</v>
      </c>
      <c r="C12345" s="91"/>
      <c r="D12345" s="91"/>
      <c r="E12345" s="91"/>
      <c r="F12345" s="91" t="s">
        <v>36323</v>
      </c>
      <c r="G12345" s="91"/>
    </row>
    <row r="12346">
      <c r="A12346" s="1" t="s">
        <v>36324</v>
      </c>
    </row>
    <row r="12347">
      <c r="A12347" s="9" t="s">
        <v>36325</v>
      </c>
      <c r="B12347" s="18" t="s">
        <v>9450</v>
      </c>
      <c r="C12347" s="91"/>
      <c r="D12347" s="91"/>
      <c r="E12347" s="91"/>
      <c r="F12347" s="716" t="s">
        <v>36326</v>
      </c>
      <c r="G12347" s="91"/>
    </row>
    <row r="12348">
      <c r="A12348" s="9" t="s">
        <v>36327</v>
      </c>
      <c r="B12348" s="18" t="s">
        <v>36328</v>
      </c>
      <c r="C12348" s="91"/>
      <c r="D12348" s="91"/>
      <c r="E12348" s="91" t="s">
        <v>36329</v>
      </c>
      <c r="F12348" s="716" t="s">
        <v>36330</v>
      </c>
      <c r="G12348" s="91"/>
    </row>
    <row r="12349">
      <c r="A12349" s="9" t="s">
        <v>3529</v>
      </c>
      <c r="B12349" s="18" t="s">
        <v>3530</v>
      </c>
      <c r="C12349" s="91"/>
      <c r="D12349" s="91" t="s">
        <v>36331</v>
      </c>
      <c r="E12349" s="91"/>
      <c r="F12349" s="716" t="s">
        <v>36332</v>
      </c>
      <c r="G12349" s="91"/>
    </row>
    <row r="12350">
      <c r="A12350" s="9" t="s">
        <v>3529</v>
      </c>
      <c r="B12350" s="18" t="s">
        <v>3530</v>
      </c>
      <c r="C12350" s="91"/>
      <c r="D12350" s="91" t="s">
        <v>1784</v>
      </c>
      <c r="E12350" s="91"/>
      <c r="F12350" s="25" t="s">
        <v>36333</v>
      </c>
      <c r="G12350" s="91"/>
    </row>
    <row r="12351">
      <c r="A12351" s="9" t="s">
        <v>3529</v>
      </c>
      <c r="B12351" s="18" t="s">
        <v>3530</v>
      </c>
      <c r="C12351" s="91"/>
      <c r="D12351" s="91" t="s">
        <v>3533</v>
      </c>
      <c r="E12351" s="91"/>
      <c r="F12351" s="25" t="s">
        <v>36334</v>
      </c>
      <c r="G12351" s="91"/>
    </row>
    <row r="12352">
      <c r="A12352" s="9" t="s">
        <v>3529</v>
      </c>
      <c r="B12352" s="18" t="s">
        <v>3530</v>
      </c>
      <c r="C12352" s="91"/>
      <c r="D12352" s="91" t="s">
        <v>3531</v>
      </c>
      <c r="E12352" s="91"/>
      <c r="F12352" s="25" t="s">
        <v>36335</v>
      </c>
      <c r="G12352" s="91"/>
    </row>
    <row r="12353">
      <c r="A12353" s="9" t="s">
        <v>3529</v>
      </c>
      <c r="B12353" s="18" t="s">
        <v>3530</v>
      </c>
      <c r="C12353" s="91"/>
      <c r="D12353" s="91" t="s">
        <v>36336</v>
      </c>
      <c r="E12353" s="91"/>
      <c r="F12353" s="91" t="s">
        <v>36337</v>
      </c>
      <c r="G12353" s="91"/>
    </row>
    <row r="12354">
      <c r="A12354" s="9" t="s">
        <v>3529</v>
      </c>
      <c r="B12354" s="18" t="s">
        <v>3530</v>
      </c>
      <c r="C12354" s="91"/>
      <c r="D12354" s="91" t="s">
        <v>36338</v>
      </c>
      <c r="E12354" s="91"/>
      <c r="F12354" s="91" t="s">
        <v>36339</v>
      </c>
      <c r="G12354" s="91"/>
    </row>
    <row r="12355">
      <c r="A12355" s="9" t="s">
        <v>3529</v>
      </c>
      <c r="B12355" s="18" t="s">
        <v>3530</v>
      </c>
      <c r="C12355" s="91"/>
      <c r="D12355" s="91" t="s">
        <v>36340</v>
      </c>
      <c r="E12355" s="91"/>
      <c r="F12355" s="91" t="s">
        <v>36341</v>
      </c>
      <c r="G12355" s="91"/>
    </row>
    <row r="12356">
      <c r="A12356" s="9" t="s">
        <v>3529</v>
      </c>
      <c r="B12356" s="18" t="s">
        <v>3530</v>
      </c>
      <c r="C12356" s="91"/>
      <c r="D12356" s="91" t="s">
        <v>36342</v>
      </c>
      <c r="E12356" s="91"/>
      <c r="F12356" s="91" t="s">
        <v>36339</v>
      </c>
      <c r="G12356" s="91"/>
    </row>
    <row r="12357">
      <c r="A12357" s="9" t="s">
        <v>3529</v>
      </c>
      <c r="B12357" s="18" t="s">
        <v>3530</v>
      </c>
      <c r="C12357" s="91"/>
      <c r="D12357" s="91" t="s">
        <v>837</v>
      </c>
      <c r="E12357" s="91"/>
      <c r="F12357" s="91" t="s">
        <v>36343</v>
      </c>
      <c r="G12357" s="91"/>
    </row>
    <row r="12358">
      <c r="A12358" s="9" t="s">
        <v>3529</v>
      </c>
      <c r="B12358" s="18" t="s">
        <v>3530</v>
      </c>
      <c r="C12358" s="91"/>
      <c r="D12358" s="91" t="s">
        <v>36344</v>
      </c>
      <c r="E12358" s="91"/>
      <c r="F12358" s="91" t="s">
        <v>36345</v>
      </c>
      <c r="G12358" s="91"/>
    </row>
    <row r="12359">
      <c r="A12359" s="9" t="s">
        <v>3529</v>
      </c>
      <c r="B12359" s="18" t="s">
        <v>3530</v>
      </c>
      <c r="C12359" s="91"/>
      <c r="D12359" s="91" t="s">
        <v>718</v>
      </c>
      <c r="E12359" s="91"/>
      <c r="F12359" s="91" t="s">
        <v>36346</v>
      </c>
      <c r="G12359" s="91"/>
    </row>
    <row r="12360">
      <c r="A12360" s="9" t="s">
        <v>3529</v>
      </c>
      <c r="B12360" s="18" t="s">
        <v>3530</v>
      </c>
      <c r="C12360" s="91"/>
      <c r="D12360" s="91" t="s">
        <v>36347</v>
      </c>
      <c r="E12360" s="91" t="s">
        <v>36348</v>
      </c>
      <c r="F12360" s="91" t="s">
        <v>36349</v>
      </c>
      <c r="G12360" s="91"/>
    </row>
    <row r="12361">
      <c r="A12361" s="9" t="s">
        <v>3529</v>
      </c>
      <c r="B12361" s="18" t="s">
        <v>3530</v>
      </c>
      <c r="C12361" s="91"/>
      <c r="D12361" s="91" t="s">
        <v>36350</v>
      </c>
      <c r="E12361" s="91"/>
      <c r="F12361" s="91" t="s">
        <v>36341</v>
      </c>
      <c r="G12361" s="91"/>
    </row>
    <row r="12362">
      <c r="A12362" s="9" t="s">
        <v>3529</v>
      </c>
      <c r="B12362" s="18" t="s">
        <v>3530</v>
      </c>
      <c r="C12362" s="91"/>
      <c r="D12362" s="91" t="s">
        <v>36351</v>
      </c>
      <c r="E12362" s="628" t="s">
        <v>36352</v>
      </c>
      <c r="F12362" s="91" t="s">
        <v>36353</v>
      </c>
      <c r="G12362" s="91"/>
    </row>
    <row r="12363">
      <c r="A12363" s="9" t="s">
        <v>3529</v>
      </c>
      <c r="B12363" s="18" t="s">
        <v>3530</v>
      </c>
      <c r="C12363" s="91"/>
      <c r="D12363" s="91" t="s">
        <v>426</v>
      </c>
      <c r="E12363" s="91"/>
      <c r="F12363" s="91" t="s">
        <v>36354</v>
      </c>
      <c r="G12363" s="91"/>
    </row>
    <row r="12364">
      <c r="A12364" s="9" t="s">
        <v>3529</v>
      </c>
      <c r="B12364" s="18" t="s">
        <v>3530</v>
      </c>
      <c r="C12364" s="91"/>
      <c r="D12364" s="91" t="s">
        <v>36355</v>
      </c>
      <c r="E12364" s="91"/>
      <c r="F12364" s="91" t="s">
        <v>36356</v>
      </c>
      <c r="G12364" s="91"/>
    </row>
    <row r="12365">
      <c r="A12365" s="9" t="s">
        <v>3529</v>
      </c>
      <c r="B12365" s="18" t="s">
        <v>3530</v>
      </c>
      <c r="C12365" s="91"/>
      <c r="D12365" s="91" t="s">
        <v>36357</v>
      </c>
      <c r="E12365" s="91"/>
      <c r="F12365" s="91" t="s">
        <v>36358</v>
      </c>
      <c r="G12365" s="91"/>
    </row>
    <row r="12366">
      <c r="A12366" s="9" t="s">
        <v>3529</v>
      </c>
      <c r="B12366" s="18" t="s">
        <v>3530</v>
      </c>
      <c r="C12366" s="91"/>
      <c r="D12366" s="91" t="s">
        <v>10703</v>
      </c>
      <c r="E12366" s="91"/>
      <c r="F12366" s="91" t="s">
        <v>36339</v>
      </c>
      <c r="G12366" s="91"/>
    </row>
    <row r="12367">
      <c r="A12367" s="9" t="s">
        <v>3529</v>
      </c>
      <c r="B12367" s="18" t="s">
        <v>3530</v>
      </c>
      <c r="C12367" s="91"/>
      <c r="D12367" s="91" t="s">
        <v>36359</v>
      </c>
      <c r="E12367" s="91"/>
      <c r="F12367" s="91" t="s">
        <v>36360</v>
      </c>
      <c r="G12367" s="91"/>
    </row>
    <row r="12368">
      <c r="A12368" s="9" t="s">
        <v>3529</v>
      </c>
      <c r="B12368" s="18" t="s">
        <v>3530</v>
      </c>
      <c r="C12368" s="91"/>
      <c r="D12368" s="91" t="s">
        <v>36361</v>
      </c>
      <c r="E12368" s="91"/>
      <c r="F12368" s="91" t="s">
        <v>36362</v>
      </c>
      <c r="G12368" s="91"/>
    </row>
    <row r="12369">
      <c r="A12369" s="9" t="s">
        <v>3529</v>
      </c>
      <c r="B12369" s="18" t="s">
        <v>3530</v>
      </c>
      <c r="C12369" s="91"/>
      <c r="D12369" s="91" t="s">
        <v>36363</v>
      </c>
      <c r="E12369" s="91"/>
      <c r="F12369" s="91" t="s">
        <v>36364</v>
      </c>
      <c r="G12369" s="91"/>
    </row>
    <row r="12370">
      <c r="A12370" s="9" t="s">
        <v>3529</v>
      </c>
      <c r="B12370" s="18" t="s">
        <v>3530</v>
      </c>
      <c r="C12370" s="91"/>
      <c r="D12370" s="91" t="s">
        <v>36365</v>
      </c>
      <c r="E12370" s="91"/>
      <c r="F12370" s="91" t="s">
        <v>36341</v>
      </c>
      <c r="G12370" s="91"/>
    </row>
    <row r="12371">
      <c r="A12371" s="9" t="s">
        <v>3529</v>
      </c>
      <c r="B12371" s="18" t="s">
        <v>3530</v>
      </c>
      <c r="C12371" s="91"/>
      <c r="D12371" s="91" t="s">
        <v>24792</v>
      </c>
      <c r="E12371" s="91"/>
      <c r="F12371" s="91" t="s">
        <v>36341</v>
      </c>
      <c r="G12371" s="91"/>
    </row>
    <row r="12372">
      <c r="A12372" s="9" t="s">
        <v>3529</v>
      </c>
      <c r="B12372" s="18" t="s">
        <v>3530</v>
      </c>
      <c r="C12372" s="91"/>
      <c r="D12372" s="91" t="s">
        <v>3692</v>
      </c>
      <c r="E12372" s="91"/>
      <c r="F12372" s="91" t="s">
        <v>36339</v>
      </c>
      <c r="G12372" s="91"/>
    </row>
    <row r="12373">
      <c r="A12373" s="9" t="s">
        <v>3529</v>
      </c>
      <c r="B12373" s="18" t="s">
        <v>3530</v>
      </c>
      <c r="C12373" s="91"/>
      <c r="D12373" s="91" t="s">
        <v>36366</v>
      </c>
      <c r="E12373" s="91"/>
      <c r="F12373" s="91" t="s">
        <v>36367</v>
      </c>
      <c r="G12373" s="91"/>
    </row>
    <row r="12374">
      <c r="A12374" s="9" t="s">
        <v>3529</v>
      </c>
      <c r="B12374" s="18" t="s">
        <v>3530</v>
      </c>
      <c r="C12374" s="91"/>
      <c r="D12374" s="91" t="s">
        <v>36368</v>
      </c>
      <c r="E12374" s="91"/>
      <c r="F12374" s="91" t="s">
        <v>36369</v>
      </c>
      <c r="G12374" s="91"/>
    </row>
    <row r="12375">
      <c r="A12375" s="9" t="s">
        <v>36370</v>
      </c>
      <c r="B12375" s="18" t="s">
        <v>36371</v>
      </c>
      <c r="C12375" s="91"/>
      <c r="D12375" s="91" t="s">
        <v>36372</v>
      </c>
      <c r="E12375" s="91"/>
      <c r="F12375" s="91" t="s">
        <v>36373</v>
      </c>
      <c r="G12375" s="91"/>
    </row>
    <row r="12376">
      <c r="A12376" s="9" t="s">
        <v>36374</v>
      </c>
      <c r="B12376" s="18" t="s">
        <v>36375</v>
      </c>
      <c r="C12376" s="91"/>
      <c r="D12376" s="91"/>
      <c r="E12376" s="91"/>
      <c r="F12376" s="91" t="s">
        <v>36376</v>
      </c>
      <c r="G12376" s="91"/>
    </row>
    <row r="12377">
      <c r="A12377" s="9" t="s">
        <v>17882</v>
      </c>
      <c r="B12377" s="18" t="s">
        <v>17883</v>
      </c>
      <c r="C12377" s="91"/>
      <c r="D12377" s="91" t="s">
        <v>36377</v>
      </c>
      <c r="E12377" s="91"/>
      <c r="F12377" s="91" t="s">
        <v>36378</v>
      </c>
      <c r="G12377" s="91"/>
    </row>
    <row r="12378">
      <c r="A12378" s="9" t="s">
        <v>17882</v>
      </c>
      <c r="B12378" s="18" t="s">
        <v>17883</v>
      </c>
      <c r="C12378" s="91"/>
      <c r="D12378" s="91" t="s">
        <v>36379</v>
      </c>
      <c r="E12378" s="91"/>
      <c r="F12378" s="91" t="s">
        <v>36378</v>
      </c>
      <c r="G12378" s="91"/>
    </row>
    <row r="12379">
      <c r="A12379" s="9" t="s">
        <v>17882</v>
      </c>
      <c r="B12379" s="18" t="s">
        <v>17883</v>
      </c>
      <c r="C12379" s="91"/>
      <c r="D12379" s="91" t="s">
        <v>36380</v>
      </c>
      <c r="E12379" s="91"/>
      <c r="F12379" s="91" t="s">
        <v>36378</v>
      </c>
      <c r="G12379" s="91"/>
    </row>
    <row r="12380">
      <c r="A12380" s="9" t="s">
        <v>17882</v>
      </c>
      <c r="B12380" s="18" t="s">
        <v>17883</v>
      </c>
      <c r="C12380" s="91"/>
      <c r="D12380" s="91" t="s">
        <v>36381</v>
      </c>
      <c r="E12380" s="91"/>
      <c r="F12380" s="91" t="s">
        <v>36378</v>
      </c>
      <c r="G12380" s="91"/>
    </row>
    <row r="12381">
      <c r="A12381" s="9" t="s">
        <v>17882</v>
      </c>
      <c r="B12381" s="18" t="s">
        <v>17883</v>
      </c>
      <c r="C12381" s="91"/>
      <c r="D12381" s="91" t="s">
        <v>36382</v>
      </c>
      <c r="E12381" s="91"/>
      <c r="F12381" s="91" t="s">
        <v>36378</v>
      </c>
      <c r="G12381" s="91"/>
    </row>
    <row r="12382">
      <c r="A12382" s="9" t="s">
        <v>35734</v>
      </c>
      <c r="B12382" s="18" t="s">
        <v>35735</v>
      </c>
      <c r="C12382" s="91"/>
      <c r="D12382" s="91" t="s">
        <v>36383</v>
      </c>
      <c r="E12382" s="91"/>
      <c r="F12382" s="91" t="s">
        <v>36384</v>
      </c>
      <c r="G12382" s="91"/>
    </row>
    <row r="12383">
      <c r="A12383" s="9" t="s">
        <v>35734</v>
      </c>
      <c r="B12383" s="18" t="s">
        <v>35735</v>
      </c>
      <c r="C12383" s="91"/>
      <c r="D12383" s="91" t="s">
        <v>36385</v>
      </c>
      <c r="E12383" s="91"/>
      <c r="F12383" s="91" t="s">
        <v>36386</v>
      </c>
      <c r="G12383" s="91"/>
    </row>
    <row r="12384">
      <c r="A12384" s="9" t="s">
        <v>35734</v>
      </c>
      <c r="B12384" s="18" t="s">
        <v>36387</v>
      </c>
      <c r="C12384" s="91"/>
      <c r="D12384" s="91" t="s">
        <v>36388</v>
      </c>
      <c r="E12384" s="91"/>
      <c r="F12384" s="91" t="s">
        <v>36389</v>
      </c>
      <c r="G12384" s="91"/>
    </row>
    <row r="12385">
      <c r="A12385" s="9" t="s">
        <v>35734</v>
      </c>
      <c r="B12385" s="18" t="s">
        <v>36387</v>
      </c>
      <c r="C12385" s="91"/>
      <c r="D12385" s="91" t="s">
        <v>36390</v>
      </c>
      <c r="E12385" s="91"/>
      <c r="F12385" s="91" t="s">
        <v>36391</v>
      </c>
      <c r="G12385" s="91"/>
    </row>
    <row r="12386">
      <c r="A12386" s="9" t="s">
        <v>35734</v>
      </c>
      <c r="B12386" s="18" t="s">
        <v>36387</v>
      </c>
      <c r="C12386" s="91"/>
      <c r="D12386" s="91" t="s">
        <v>36392</v>
      </c>
      <c r="E12386" s="91"/>
      <c r="F12386" s="91" t="s">
        <v>36389</v>
      </c>
      <c r="G12386" s="91"/>
    </row>
    <row r="12387">
      <c r="A12387" s="9" t="s">
        <v>35734</v>
      </c>
      <c r="B12387" s="18" t="s">
        <v>36387</v>
      </c>
      <c r="C12387" s="91"/>
      <c r="D12387" s="91" t="s">
        <v>36393</v>
      </c>
      <c r="E12387" s="91"/>
      <c r="F12387" s="91" t="s">
        <v>36394</v>
      </c>
      <c r="G12387" s="91"/>
    </row>
    <row r="12388">
      <c r="A12388" s="9" t="s">
        <v>35734</v>
      </c>
      <c r="B12388" s="18" t="s">
        <v>36387</v>
      </c>
      <c r="C12388" s="91"/>
      <c r="D12388" s="91" t="s">
        <v>36395</v>
      </c>
      <c r="E12388" s="91"/>
      <c r="F12388" s="91" t="s">
        <v>36394</v>
      </c>
      <c r="G12388" s="91"/>
    </row>
    <row r="12389">
      <c r="A12389" s="9" t="s">
        <v>35734</v>
      </c>
      <c r="B12389" s="18" t="s">
        <v>36387</v>
      </c>
      <c r="C12389" s="91"/>
      <c r="D12389" s="91" t="s">
        <v>36396</v>
      </c>
      <c r="E12389" s="91"/>
      <c r="F12389" s="91" t="s">
        <v>36391</v>
      </c>
      <c r="G12389" s="91"/>
    </row>
    <row r="12390">
      <c r="A12390" s="9" t="s">
        <v>35734</v>
      </c>
      <c r="B12390" s="18" t="s">
        <v>36387</v>
      </c>
      <c r="C12390" s="91"/>
      <c r="D12390" s="91" t="s">
        <v>36397</v>
      </c>
      <c r="E12390" s="91"/>
      <c r="F12390" s="91" t="s">
        <v>36394</v>
      </c>
      <c r="G12390" s="91"/>
    </row>
    <row r="12391">
      <c r="A12391" s="9" t="s">
        <v>35734</v>
      </c>
      <c r="B12391" s="18" t="s">
        <v>36387</v>
      </c>
      <c r="C12391" s="91"/>
      <c r="D12391" s="91" t="s">
        <v>36398</v>
      </c>
      <c r="E12391" s="91"/>
      <c r="F12391" s="91" t="s">
        <v>36389</v>
      </c>
      <c r="G12391" s="91"/>
    </row>
    <row r="12392">
      <c r="A12392" s="9" t="s">
        <v>35734</v>
      </c>
      <c r="B12392" s="18" t="s">
        <v>36399</v>
      </c>
      <c r="C12392" s="91"/>
      <c r="D12392" s="91" t="s">
        <v>36400</v>
      </c>
      <c r="E12392" s="91"/>
      <c r="F12392" s="91" t="s">
        <v>36401</v>
      </c>
      <c r="G12392" s="91"/>
    </row>
    <row r="12393">
      <c r="A12393" s="9" t="s">
        <v>35734</v>
      </c>
      <c r="B12393" s="18" t="s">
        <v>36399</v>
      </c>
      <c r="C12393" s="91"/>
      <c r="D12393" s="91" t="s">
        <v>36402</v>
      </c>
      <c r="E12393" s="91"/>
      <c r="F12393" s="91" t="s">
        <v>36403</v>
      </c>
      <c r="G12393" s="91"/>
    </row>
    <row r="12394">
      <c r="A12394" s="9" t="s">
        <v>35734</v>
      </c>
      <c r="B12394" s="18" t="s">
        <v>36404</v>
      </c>
      <c r="C12394" s="91"/>
      <c r="D12394" s="91" t="s">
        <v>36405</v>
      </c>
      <c r="E12394" s="91"/>
      <c r="F12394" s="91" t="s">
        <v>36406</v>
      </c>
      <c r="G12394" s="91"/>
    </row>
    <row r="12395">
      <c r="A12395" s="9" t="s">
        <v>35734</v>
      </c>
      <c r="B12395" s="18" t="s">
        <v>36404</v>
      </c>
      <c r="C12395" s="91"/>
      <c r="D12395" s="91" t="s">
        <v>36407</v>
      </c>
      <c r="E12395" s="91"/>
      <c r="F12395" s="91" t="s">
        <v>36406</v>
      </c>
      <c r="G12395" s="91"/>
    </row>
    <row r="12396">
      <c r="A12396" s="14" t="s">
        <v>35734</v>
      </c>
      <c r="B12396" s="18" t="s">
        <v>36408</v>
      </c>
      <c r="C12396" s="91"/>
      <c r="D12396" s="91" t="s">
        <v>36409</v>
      </c>
      <c r="E12396" s="91"/>
      <c r="F12396" s="91" t="s">
        <v>36410</v>
      </c>
      <c r="G12396" s="91"/>
    </row>
    <row r="12397">
      <c r="A12397" s="14" t="s">
        <v>35734</v>
      </c>
      <c r="B12397" s="18" t="s">
        <v>36408</v>
      </c>
      <c r="C12397" s="91"/>
      <c r="D12397" s="91" t="s">
        <v>36411</v>
      </c>
      <c r="E12397" s="91"/>
      <c r="F12397" s="91" t="s">
        <v>36389</v>
      </c>
      <c r="G12397" s="91"/>
    </row>
    <row r="12398">
      <c r="A12398" s="14" t="s">
        <v>35734</v>
      </c>
      <c r="B12398" s="18" t="s">
        <v>36408</v>
      </c>
      <c r="C12398" s="91"/>
      <c r="D12398" s="91" t="s">
        <v>36412</v>
      </c>
      <c r="E12398" s="91"/>
      <c r="F12398" s="91" t="s">
        <v>36389</v>
      </c>
      <c r="G12398" s="91"/>
    </row>
    <row r="12399">
      <c r="A12399" s="9" t="s">
        <v>36413</v>
      </c>
      <c r="B12399" s="18" t="s">
        <v>36414</v>
      </c>
      <c r="C12399" s="91"/>
      <c r="D12399" s="91">
        <v>33.0</v>
      </c>
      <c r="E12399" s="91"/>
      <c r="F12399" s="91" t="s">
        <v>36415</v>
      </c>
      <c r="G12399" s="91"/>
    </row>
    <row r="12400">
      <c r="A12400" s="9" t="s">
        <v>36413</v>
      </c>
      <c r="B12400" s="18" t="s">
        <v>36414</v>
      </c>
      <c r="C12400" s="91"/>
      <c r="D12400" s="91">
        <v>48.0</v>
      </c>
      <c r="E12400" s="91"/>
      <c r="F12400" s="91" t="s">
        <v>36415</v>
      </c>
      <c r="G12400" s="91"/>
    </row>
    <row r="12401">
      <c r="A12401" s="9" t="s">
        <v>36413</v>
      </c>
      <c r="B12401" s="18" t="s">
        <v>36414</v>
      </c>
      <c r="C12401" s="91"/>
      <c r="D12401" s="91">
        <v>83.0</v>
      </c>
      <c r="E12401" s="91"/>
      <c r="F12401" s="91" t="s">
        <v>36415</v>
      </c>
      <c r="G12401" s="91"/>
    </row>
    <row r="12402">
      <c r="A12402" s="9" t="s">
        <v>36413</v>
      </c>
      <c r="B12402" s="18" t="s">
        <v>36414</v>
      </c>
      <c r="C12402" s="91"/>
      <c r="D12402" s="91">
        <v>84.0</v>
      </c>
      <c r="E12402" s="91"/>
      <c r="F12402" s="91" t="s">
        <v>36416</v>
      </c>
      <c r="G12402" s="91"/>
    </row>
    <row r="12403">
      <c r="A12403" s="9" t="s">
        <v>36413</v>
      </c>
      <c r="B12403" s="18" t="s">
        <v>36414</v>
      </c>
      <c r="C12403" s="91"/>
      <c r="D12403" s="91">
        <v>104.0</v>
      </c>
      <c r="E12403" s="91"/>
      <c r="F12403" s="91" t="s">
        <v>36416</v>
      </c>
      <c r="G12403" s="91"/>
    </row>
    <row r="12404">
      <c r="A12404" s="9" t="s">
        <v>4540</v>
      </c>
      <c r="B12404" s="18" t="s">
        <v>36417</v>
      </c>
      <c r="C12404" s="91"/>
      <c r="D12404" s="91" t="s">
        <v>35741</v>
      </c>
      <c r="E12404" s="91"/>
      <c r="F12404" s="91" t="s">
        <v>36369</v>
      </c>
      <c r="G12404" s="91"/>
    </row>
    <row r="12405">
      <c r="A12405" s="9" t="s">
        <v>36418</v>
      </c>
      <c r="B12405" s="18" t="s">
        <v>36419</v>
      </c>
      <c r="C12405" s="91"/>
      <c r="D12405" s="91" t="s">
        <v>36420</v>
      </c>
      <c r="E12405" s="91"/>
      <c r="F12405" s="91" t="s">
        <v>33814</v>
      </c>
      <c r="G12405" s="91"/>
    </row>
    <row r="12406">
      <c r="A12406" s="9" t="s">
        <v>36418</v>
      </c>
      <c r="B12406" s="18" t="s">
        <v>36419</v>
      </c>
      <c r="C12406" s="91"/>
      <c r="D12406" s="91" t="s">
        <v>36421</v>
      </c>
      <c r="E12406" s="91"/>
      <c r="F12406" s="91" t="s">
        <v>36422</v>
      </c>
      <c r="G12406" s="91"/>
    </row>
    <row r="12407">
      <c r="A12407" s="9" t="s">
        <v>36418</v>
      </c>
      <c r="B12407" s="18" t="s">
        <v>36419</v>
      </c>
      <c r="C12407" s="91"/>
      <c r="D12407" s="91" t="s">
        <v>3697</v>
      </c>
      <c r="E12407" s="91"/>
      <c r="F12407" s="91" t="s">
        <v>36423</v>
      </c>
      <c r="G12407" s="91"/>
    </row>
    <row r="12408">
      <c r="A12408" s="9" t="s">
        <v>36418</v>
      </c>
      <c r="B12408" s="18" t="s">
        <v>36424</v>
      </c>
      <c r="C12408" s="91"/>
      <c r="D12408" s="91"/>
      <c r="E12408" s="91"/>
      <c r="F12408" s="91" t="s">
        <v>17890</v>
      </c>
      <c r="G12408" s="91"/>
    </row>
    <row r="12409">
      <c r="A12409" s="9" t="s">
        <v>3581</v>
      </c>
      <c r="B12409" s="18" t="s">
        <v>3582</v>
      </c>
      <c r="C12409" s="91"/>
      <c r="D12409" s="91" t="s">
        <v>36425</v>
      </c>
      <c r="E12409" s="91"/>
      <c r="F12409" s="91" t="s">
        <v>36426</v>
      </c>
      <c r="G12409" s="91"/>
    </row>
    <row r="12410">
      <c r="A12410" s="359" t="s">
        <v>36427</v>
      </c>
      <c r="B12410" s="18" t="s">
        <v>36428</v>
      </c>
      <c r="C12410" s="91"/>
      <c r="D12410" s="91" t="s">
        <v>36428</v>
      </c>
      <c r="E12410" s="91"/>
      <c r="F12410" s="716" t="s">
        <v>36354</v>
      </c>
      <c r="G12410" s="91"/>
    </row>
    <row r="12411">
      <c r="A12411" s="9" t="s">
        <v>3600</v>
      </c>
      <c r="B12411" s="18" t="s">
        <v>3601</v>
      </c>
      <c r="C12411" s="91"/>
      <c r="D12411" s="91"/>
      <c r="E12411" s="91"/>
      <c r="F12411" s="155" t="s">
        <v>152</v>
      </c>
      <c r="G12411" s="91"/>
    </row>
    <row r="12412">
      <c r="A12412" s="9" t="s">
        <v>3600</v>
      </c>
      <c r="B12412" s="18" t="s">
        <v>3603</v>
      </c>
      <c r="C12412" s="91" t="s">
        <v>36429</v>
      </c>
      <c r="D12412" s="25" t="s">
        <v>36430</v>
      </c>
      <c r="E12412" s="91"/>
      <c r="F12412" s="91" t="s">
        <v>36431</v>
      </c>
      <c r="G12412" s="91"/>
    </row>
    <row r="12413">
      <c r="A12413" s="9" t="s">
        <v>3600</v>
      </c>
      <c r="B12413" s="18" t="s">
        <v>3603</v>
      </c>
      <c r="C12413" s="91" t="s">
        <v>36429</v>
      </c>
      <c r="D12413" s="25" t="s">
        <v>36432</v>
      </c>
      <c r="E12413" s="91" t="s">
        <v>36433</v>
      </c>
      <c r="F12413" s="91" t="s">
        <v>36367</v>
      </c>
      <c r="G12413" s="91"/>
    </row>
    <row r="12414">
      <c r="A12414" s="9" t="s">
        <v>3600</v>
      </c>
      <c r="B12414" s="18" t="s">
        <v>3603</v>
      </c>
      <c r="C12414" s="91" t="s">
        <v>36434</v>
      </c>
      <c r="D12414" s="91" t="s">
        <v>36435</v>
      </c>
      <c r="E12414" s="91" t="s">
        <v>36436</v>
      </c>
      <c r="F12414" s="91" t="s">
        <v>36358</v>
      </c>
      <c r="G12414" s="91"/>
    </row>
    <row r="12415">
      <c r="A12415" s="9" t="s">
        <v>3600</v>
      </c>
      <c r="B12415" s="18" t="s">
        <v>3603</v>
      </c>
      <c r="C12415" s="91" t="s">
        <v>36437</v>
      </c>
      <c r="D12415" s="91" t="s">
        <v>36438</v>
      </c>
      <c r="E12415" s="91"/>
      <c r="F12415" s="91" t="s">
        <v>36358</v>
      </c>
      <c r="G12415" s="91"/>
    </row>
    <row r="12416">
      <c r="A12416" s="9" t="s">
        <v>2347</v>
      </c>
      <c r="B12416" s="18" t="s">
        <v>17911</v>
      </c>
      <c r="C12416" s="91"/>
      <c r="D12416" s="91"/>
      <c r="E12416" s="91"/>
      <c r="F12416" s="91" t="s">
        <v>36439</v>
      </c>
      <c r="G12416" s="91"/>
    </row>
    <row r="12417">
      <c r="A12417" s="9" t="s">
        <v>2347</v>
      </c>
      <c r="B12417" s="18" t="s">
        <v>17914</v>
      </c>
      <c r="C12417" s="91"/>
      <c r="D12417" s="91"/>
      <c r="E12417" s="91" t="s">
        <v>10347</v>
      </c>
      <c r="F12417" s="91" t="s">
        <v>36439</v>
      </c>
      <c r="G12417" s="91"/>
    </row>
    <row r="12418">
      <c r="A12418" s="9" t="s">
        <v>36440</v>
      </c>
      <c r="B12418" s="18" t="s">
        <v>36441</v>
      </c>
      <c r="C12418" s="91"/>
      <c r="D12418" s="91"/>
      <c r="E12418" s="91"/>
      <c r="F12418" s="91" t="s">
        <v>36442</v>
      </c>
      <c r="G12418" s="91"/>
    </row>
    <row r="12419">
      <c r="A12419" s="14" t="s">
        <v>36443</v>
      </c>
      <c r="B12419" s="18" t="s">
        <v>36444</v>
      </c>
      <c r="C12419" s="91"/>
      <c r="D12419" s="91" t="s">
        <v>23691</v>
      </c>
      <c r="E12419" s="91"/>
      <c r="F12419" s="91" t="s">
        <v>36442</v>
      </c>
      <c r="G12419" s="91"/>
    </row>
    <row r="12420">
      <c r="A12420" s="14" t="s">
        <v>36443</v>
      </c>
      <c r="B12420" s="18" t="s">
        <v>36444</v>
      </c>
      <c r="C12420" s="91"/>
      <c r="D12420" s="91" t="s">
        <v>26190</v>
      </c>
      <c r="E12420" s="91"/>
      <c r="F12420" s="91" t="s">
        <v>36442</v>
      </c>
      <c r="G12420" s="91"/>
    </row>
    <row r="12421">
      <c r="A12421" s="9" t="s">
        <v>36445</v>
      </c>
      <c r="B12421" s="18" t="s">
        <v>36446</v>
      </c>
      <c r="C12421" s="91"/>
      <c r="D12421" s="91" t="s">
        <v>36447</v>
      </c>
      <c r="E12421" s="91"/>
      <c r="F12421" s="91" t="s">
        <v>36376</v>
      </c>
      <c r="G12421" s="91"/>
    </row>
    <row r="12422">
      <c r="A12422" s="9" t="s">
        <v>36448</v>
      </c>
      <c r="B12422" s="18" t="s">
        <v>35773</v>
      </c>
      <c r="C12422" s="91"/>
      <c r="D12422" s="91" t="s">
        <v>6548</v>
      </c>
      <c r="E12422" s="91"/>
      <c r="F12422" s="91" t="s">
        <v>36449</v>
      </c>
      <c r="G12422" s="91"/>
    </row>
    <row r="12423">
      <c r="A12423" s="9" t="s">
        <v>35759</v>
      </c>
      <c r="B12423" s="18" t="s">
        <v>35760</v>
      </c>
      <c r="C12423" s="91"/>
      <c r="D12423" s="91"/>
      <c r="E12423" s="91"/>
      <c r="F12423" s="155" t="s">
        <v>152</v>
      </c>
      <c r="G12423" s="91"/>
    </row>
    <row r="12424">
      <c r="A12424" s="14" t="s">
        <v>36450</v>
      </c>
      <c r="B12424" s="18" t="s">
        <v>36451</v>
      </c>
      <c r="C12424" s="91"/>
      <c r="D12424" s="91" t="s">
        <v>36452</v>
      </c>
      <c r="E12424" s="91"/>
      <c r="F12424" s="91" t="s">
        <v>36442</v>
      </c>
      <c r="G12424" s="91"/>
    </row>
    <row r="12425">
      <c r="A12425" s="14" t="s">
        <v>36450</v>
      </c>
      <c r="B12425" s="18" t="s">
        <v>36451</v>
      </c>
      <c r="C12425" s="91"/>
      <c r="D12425" s="91" t="s">
        <v>25517</v>
      </c>
      <c r="E12425" s="91"/>
      <c r="F12425" s="91" t="s">
        <v>36442</v>
      </c>
      <c r="G12425" s="91"/>
    </row>
    <row r="12426">
      <c r="A12426" s="14" t="s">
        <v>36450</v>
      </c>
      <c r="B12426" s="18" t="s">
        <v>36451</v>
      </c>
      <c r="C12426" s="91"/>
      <c r="D12426" s="91" t="s">
        <v>17107</v>
      </c>
      <c r="E12426" s="91" t="s">
        <v>36453</v>
      </c>
      <c r="F12426" s="91" t="s">
        <v>36454</v>
      </c>
      <c r="G12426" s="91"/>
    </row>
    <row r="12427">
      <c r="A12427" s="14" t="s">
        <v>36450</v>
      </c>
      <c r="B12427" s="18" t="s">
        <v>36451</v>
      </c>
      <c r="C12427" s="91"/>
      <c r="D12427" s="91" t="s">
        <v>16591</v>
      </c>
      <c r="E12427" s="91"/>
      <c r="F12427" s="91" t="s">
        <v>36442</v>
      </c>
      <c r="G12427" s="91"/>
    </row>
    <row r="12428">
      <c r="A12428" s="14" t="s">
        <v>36450</v>
      </c>
      <c r="B12428" s="18" t="s">
        <v>36451</v>
      </c>
      <c r="C12428" s="91"/>
      <c r="D12428" s="91" t="s">
        <v>36455</v>
      </c>
      <c r="E12428" s="91"/>
      <c r="F12428" s="91" t="s">
        <v>36442</v>
      </c>
      <c r="G12428" s="91"/>
    </row>
    <row r="12429">
      <c r="A12429" s="9" t="s">
        <v>36456</v>
      </c>
      <c r="B12429" s="18" t="s">
        <v>36457</v>
      </c>
      <c r="C12429" s="91"/>
      <c r="D12429" s="91" t="s">
        <v>36458</v>
      </c>
      <c r="E12429" s="91"/>
      <c r="F12429" s="91" t="s">
        <v>36376</v>
      </c>
      <c r="G12429" s="91"/>
    </row>
    <row r="12430">
      <c r="A12430" s="9" t="s">
        <v>36456</v>
      </c>
      <c r="B12430" s="18" t="s">
        <v>36457</v>
      </c>
      <c r="C12430" s="91"/>
      <c r="D12430" s="91" t="s">
        <v>36459</v>
      </c>
      <c r="E12430" s="91"/>
      <c r="F12430" s="91" t="s">
        <v>36376</v>
      </c>
      <c r="G12430" s="91"/>
    </row>
    <row r="12431">
      <c r="A12431" s="9" t="s">
        <v>3675</v>
      </c>
      <c r="B12431" s="18" t="s">
        <v>3676</v>
      </c>
      <c r="C12431" s="91"/>
      <c r="D12431" s="91"/>
      <c r="E12431" s="91" t="s">
        <v>36460</v>
      </c>
      <c r="F12431" s="91" t="s">
        <v>36461</v>
      </c>
      <c r="G12431" s="91"/>
    </row>
    <row r="12432">
      <c r="A12432" s="9" t="s">
        <v>36462</v>
      </c>
      <c r="B12432" s="18" t="s">
        <v>36463</v>
      </c>
      <c r="C12432" s="91"/>
      <c r="D12432" s="91" t="s">
        <v>36464</v>
      </c>
      <c r="E12432" s="91"/>
      <c r="F12432" s="91" t="s">
        <v>36465</v>
      </c>
      <c r="G12432" s="91"/>
    </row>
    <row r="12433">
      <c r="A12433" s="9" t="s">
        <v>36466</v>
      </c>
      <c r="B12433" s="18" t="s">
        <v>36467</v>
      </c>
      <c r="C12433" s="91"/>
      <c r="D12433" s="91" t="s">
        <v>4310</v>
      </c>
      <c r="E12433" s="91"/>
      <c r="F12433" s="91" t="s">
        <v>36468</v>
      </c>
      <c r="G12433" s="91"/>
    </row>
    <row r="12434">
      <c r="A12434" s="9" t="s">
        <v>36466</v>
      </c>
      <c r="B12434" s="18" t="s">
        <v>36467</v>
      </c>
      <c r="C12434" s="91"/>
      <c r="D12434" s="91" t="s">
        <v>20695</v>
      </c>
      <c r="E12434" s="91" t="s">
        <v>36469</v>
      </c>
      <c r="F12434" s="91" t="s">
        <v>36470</v>
      </c>
      <c r="G12434" s="91"/>
    </row>
    <row r="12435">
      <c r="A12435" s="9" t="s">
        <v>36466</v>
      </c>
      <c r="B12435" s="18" t="s">
        <v>36467</v>
      </c>
      <c r="C12435" s="91"/>
      <c r="D12435" s="91" t="s">
        <v>32538</v>
      </c>
      <c r="E12435" s="91"/>
      <c r="F12435" s="91" t="s">
        <v>36470</v>
      </c>
      <c r="G12435" s="91"/>
    </row>
    <row r="12436">
      <c r="A12436" s="9" t="s">
        <v>36466</v>
      </c>
      <c r="B12436" s="18" t="s">
        <v>36467</v>
      </c>
      <c r="C12436" s="91"/>
      <c r="D12436" s="91" t="s">
        <v>36471</v>
      </c>
      <c r="E12436" s="91"/>
      <c r="F12436" s="91" t="s">
        <v>36468</v>
      </c>
      <c r="G12436" s="91"/>
    </row>
    <row r="12437">
      <c r="A12437" s="9" t="s">
        <v>36466</v>
      </c>
      <c r="B12437" s="18" t="s">
        <v>36467</v>
      </c>
      <c r="C12437" s="91"/>
      <c r="D12437" s="91" t="s">
        <v>36472</v>
      </c>
      <c r="E12437" s="91"/>
      <c r="F12437" s="91" t="s">
        <v>36468</v>
      </c>
      <c r="G12437" s="91"/>
    </row>
    <row r="12438">
      <c r="A12438" s="9" t="s">
        <v>36473</v>
      </c>
      <c r="B12438" s="18" t="s">
        <v>36474</v>
      </c>
      <c r="C12438" s="91"/>
      <c r="D12438" s="91" t="s">
        <v>3694</v>
      </c>
      <c r="E12438" s="91"/>
      <c r="F12438" s="91" t="s">
        <v>36475</v>
      </c>
      <c r="G12438" s="91"/>
    </row>
    <row r="12439">
      <c r="A12439" s="9" t="s">
        <v>3687</v>
      </c>
      <c r="B12439" s="18" t="s">
        <v>3688</v>
      </c>
      <c r="C12439" s="91"/>
      <c r="D12439" s="91" t="s">
        <v>1632</v>
      </c>
      <c r="E12439" s="91"/>
      <c r="F12439" s="25" t="s">
        <v>36476</v>
      </c>
      <c r="G12439" s="91"/>
    </row>
    <row r="12440">
      <c r="A12440" s="9" t="s">
        <v>3687</v>
      </c>
      <c r="B12440" s="18" t="s">
        <v>3688</v>
      </c>
      <c r="C12440" s="91"/>
      <c r="D12440" s="91" t="s">
        <v>36477</v>
      </c>
      <c r="E12440" s="91"/>
      <c r="F12440" s="25" t="s">
        <v>36478</v>
      </c>
      <c r="G12440" s="91"/>
    </row>
    <row r="12441">
      <c r="A12441" s="9" t="s">
        <v>3687</v>
      </c>
      <c r="B12441" s="18" t="s">
        <v>3688</v>
      </c>
      <c r="C12441" s="91"/>
      <c r="D12441" s="91" t="s">
        <v>36479</v>
      </c>
      <c r="E12441" s="91"/>
      <c r="F12441" s="25" t="s">
        <v>36476</v>
      </c>
      <c r="G12441" s="91"/>
    </row>
    <row r="12442">
      <c r="A12442" s="9" t="s">
        <v>3687</v>
      </c>
      <c r="B12442" s="18" t="s">
        <v>3688</v>
      </c>
      <c r="C12442" s="91"/>
      <c r="D12442" s="91" t="s">
        <v>36480</v>
      </c>
      <c r="E12442" s="91"/>
      <c r="F12442" s="25" t="s">
        <v>36442</v>
      </c>
      <c r="G12442" s="91"/>
    </row>
    <row r="12443">
      <c r="A12443" s="9" t="s">
        <v>3687</v>
      </c>
      <c r="B12443" s="18" t="s">
        <v>3688</v>
      </c>
      <c r="C12443" s="91"/>
      <c r="D12443" s="91" t="s">
        <v>16033</v>
      </c>
      <c r="E12443" s="91"/>
      <c r="F12443" s="25" t="s">
        <v>36481</v>
      </c>
      <c r="G12443" s="91"/>
    </row>
    <row r="12444">
      <c r="A12444" s="9" t="s">
        <v>3687</v>
      </c>
      <c r="B12444" s="18" t="s">
        <v>3688</v>
      </c>
      <c r="C12444" s="91"/>
      <c r="D12444" s="91" t="s">
        <v>16320</v>
      </c>
      <c r="E12444" s="91"/>
      <c r="F12444" s="716" t="s">
        <v>36482</v>
      </c>
      <c r="G12444" s="91"/>
    </row>
    <row r="12445">
      <c r="A12445" s="9" t="s">
        <v>3687</v>
      </c>
      <c r="B12445" s="18" t="s">
        <v>3688</v>
      </c>
      <c r="C12445" s="91"/>
      <c r="D12445" s="91" t="s">
        <v>674</v>
      </c>
      <c r="E12445" s="91"/>
      <c r="F12445" s="144" t="s">
        <v>17890</v>
      </c>
      <c r="G12445" s="91"/>
    </row>
    <row r="12446">
      <c r="A12446" s="9" t="s">
        <v>3687</v>
      </c>
      <c r="B12446" s="18" t="s">
        <v>3688</v>
      </c>
      <c r="C12446" s="91"/>
      <c r="D12446" s="91" t="s">
        <v>36483</v>
      </c>
      <c r="E12446" s="91" t="s">
        <v>36469</v>
      </c>
      <c r="F12446" s="91" t="s">
        <v>36358</v>
      </c>
      <c r="G12446" s="91"/>
    </row>
    <row r="12447">
      <c r="A12447" s="9" t="s">
        <v>3687</v>
      </c>
      <c r="B12447" s="18" t="s">
        <v>3688</v>
      </c>
      <c r="C12447" s="91"/>
      <c r="D12447" s="91" t="s">
        <v>25517</v>
      </c>
      <c r="E12447" s="91"/>
      <c r="F12447" s="91" t="s">
        <v>36484</v>
      </c>
      <c r="G12447" s="91"/>
    </row>
    <row r="12448">
      <c r="A12448" s="9" t="s">
        <v>3687</v>
      </c>
      <c r="B12448" s="18" t="s">
        <v>3688</v>
      </c>
      <c r="C12448" s="91"/>
      <c r="D12448" s="91" t="s">
        <v>21513</v>
      </c>
      <c r="E12448" s="91"/>
      <c r="F12448" s="91" t="s">
        <v>36485</v>
      </c>
      <c r="G12448" s="91"/>
    </row>
    <row r="12449">
      <c r="A12449" s="9" t="s">
        <v>3687</v>
      </c>
      <c r="B12449" s="18" t="s">
        <v>3688</v>
      </c>
      <c r="C12449" s="91"/>
      <c r="D12449" s="91" t="s">
        <v>36486</v>
      </c>
      <c r="E12449" s="91"/>
      <c r="F12449" s="91" t="s">
        <v>36487</v>
      </c>
      <c r="G12449" s="91"/>
    </row>
    <row r="12450">
      <c r="A12450" s="9" t="s">
        <v>3687</v>
      </c>
      <c r="B12450" s="18" t="s">
        <v>3688</v>
      </c>
      <c r="C12450" s="91"/>
      <c r="D12450" s="91" t="s">
        <v>36488</v>
      </c>
      <c r="E12450" s="91" t="s">
        <v>36469</v>
      </c>
      <c r="F12450" s="91" t="s">
        <v>36489</v>
      </c>
      <c r="G12450" s="91"/>
    </row>
    <row r="12451">
      <c r="A12451" s="9" t="s">
        <v>3687</v>
      </c>
      <c r="B12451" s="18" t="s">
        <v>3688</v>
      </c>
      <c r="C12451" s="91"/>
      <c r="D12451" s="91" t="s">
        <v>10946</v>
      </c>
      <c r="E12451" s="91"/>
      <c r="F12451" s="25" t="s">
        <v>36476</v>
      </c>
      <c r="G12451" s="91"/>
    </row>
    <row r="12452">
      <c r="A12452" s="9" t="s">
        <v>3687</v>
      </c>
      <c r="B12452" s="18" t="s">
        <v>3688</v>
      </c>
      <c r="C12452" s="91"/>
      <c r="D12452" s="91" t="s">
        <v>718</v>
      </c>
      <c r="E12452" s="91"/>
      <c r="F12452" s="91" t="s">
        <v>36490</v>
      </c>
      <c r="G12452" s="91"/>
    </row>
    <row r="12453">
      <c r="A12453" s="9" t="s">
        <v>3687</v>
      </c>
      <c r="B12453" s="18" t="s">
        <v>3688</v>
      </c>
      <c r="C12453" s="91"/>
      <c r="D12453" s="91" t="s">
        <v>698</v>
      </c>
      <c r="E12453" s="91"/>
      <c r="F12453" s="91" t="s">
        <v>36491</v>
      </c>
      <c r="G12453" s="91"/>
    </row>
    <row r="12454">
      <c r="A12454" s="9" t="s">
        <v>3687</v>
      </c>
      <c r="B12454" s="18" t="s">
        <v>3688</v>
      </c>
      <c r="C12454" s="91"/>
      <c r="D12454" s="91" t="s">
        <v>36492</v>
      </c>
      <c r="E12454" s="91"/>
      <c r="F12454" s="91" t="s">
        <v>36493</v>
      </c>
      <c r="G12454" s="91"/>
    </row>
    <row r="12455">
      <c r="A12455" s="9" t="s">
        <v>3687</v>
      </c>
      <c r="B12455" s="18" t="s">
        <v>3688</v>
      </c>
      <c r="C12455" s="91"/>
      <c r="D12455" s="91" t="s">
        <v>3695</v>
      </c>
      <c r="E12455" s="91"/>
      <c r="F12455" s="91" t="s">
        <v>36494</v>
      </c>
      <c r="G12455" s="91"/>
    </row>
    <row r="12456">
      <c r="A12456" s="9" t="s">
        <v>3687</v>
      </c>
      <c r="B12456" s="18" t="s">
        <v>3688</v>
      </c>
      <c r="C12456" s="91"/>
      <c r="D12456" s="91" t="s">
        <v>36495</v>
      </c>
      <c r="E12456" s="91"/>
      <c r="F12456" s="91" t="s">
        <v>36491</v>
      </c>
      <c r="G12456" s="91"/>
    </row>
    <row r="12457">
      <c r="A12457" s="9" t="s">
        <v>3687</v>
      </c>
      <c r="B12457" s="18" t="s">
        <v>3688</v>
      </c>
      <c r="C12457" s="91"/>
      <c r="D12457" s="91" t="s">
        <v>36496</v>
      </c>
      <c r="E12457" s="91"/>
      <c r="F12457" s="91" t="s">
        <v>36497</v>
      </c>
      <c r="G12457" s="91"/>
    </row>
    <row r="12458">
      <c r="A12458" s="9" t="s">
        <v>3687</v>
      </c>
      <c r="B12458" s="18" t="s">
        <v>3688</v>
      </c>
      <c r="C12458" s="91"/>
      <c r="D12458" s="91" t="s">
        <v>36498</v>
      </c>
      <c r="E12458" s="91"/>
      <c r="F12458" s="716" t="s">
        <v>36476</v>
      </c>
      <c r="G12458" s="91"/>
    </row>
    <row r="12459">
      <c r="A12459" s="9" t="s">
        <v>3687</v>
      </c>
      <c r="B12459" s="18" t="s">
        <v>3688</v>
      </c>
      <c r="C12459" s="91"/>
      <c r="D12459" s="91" t="s">
        <v>438</v>
      </c>
      <c r="E12459" s="91" t="s">
        <v>36469</v>
      </c>
      <c r="F12459" s="716" t="s">
        <v>36499</v>
      </c>
      <c r="G12459" s="91"/>
    </row>
    <row r="12460">
      <c r="A12460" s="9" t="s">
        <v>3687</v>
      </c>
      <c r="B12460" s="18" t="s">
        <v>3688</v>
      </c>
      <c r="C12460" s="91"/>
      <c r="D12460" s="91" t="s">
        <v>3689</v>
      </c>
      <c r="E12460" s="91"/>
      <c r="F12460" s="155" t="s">
        <v>152</v>
      </c>
      <c r="G12460" s="91"/>
    </row>
    <row r="12461">
      <c r="A12461" s="9" t="s">
        <v>3687</v>
      </c>
      <c r="B12461" s="18" t="s">
        <v>3688</v>
      </c>
      <c r="C12461" s="91"/>
      <c r="D12461" s="91" t="s">
        <v>33037</v>
      </c>
      <c r="E12461" s="91"/>
      <c r="F12461" s="716" t="s">
        <v>36500</v>
      </c>
      <c r="G12461" s="91"/>
    </row>
    <row r="12462">
      <c r="A12462" s="9" t="s">
        <v>3687</v>
      </c>
      <c r="B12462" s="18" t="s">
        <v>3688</v>
      </c>
      <c r="C12462" s="91"/>
      <c r="D12462" s="91" t="s">
        <v>5557</v>
      </c>
      <c r="F12462" s="716" t="s">
        <v>36501</v>
      </c>
      <c r="G12462" s="91"/>
    </row>
    <row r="12463">
      <c r="A12463" s="9" t="s">
        <v>3687</v>
      </c>
      <c r="B12463" s="18" t="s">
        <v>3688</v>
      </c>
      <c r="C12463" s="91"/>
      <c r="D12463" s="91" t="s">
        <v>24827</v>
      </c>
      <c r="E12463" s="91" t="s">
        <v>36469</v>
      </c>
      <c r="F12463" s="716" t="s">
        <v>36476</v>
      </c>
      <c r="G12463" s="91"/>
    </row>
    <row r="12464">
      <c r="A12464" s="9" t="s">
        <v>3687</v>
      </c>
      <c r="B12464" s="18" t="s">
        <v>3688</v>
      </c>
      <c r="C12464" s="91"/>
      <c r="D12464" s="91" t="s">
        <v>3693</v>
      </c>
      <c r="E12464" s="91"/>
      <c r="F12464" s="716" t="s">
        <v>36367</v>
      </c>
      <c r="G12464" s="91"/>
    </row>
    <row r="12465">
      <c r="A12465" s="9" t="s">
        <v>3687</v>
      </c>
      <c r="B12465" s="18" t="s">
        <v>3688</v>
      </c>
      <c r="C12465" s="91"/>
      <c r="D12465" s="91" t="s">
        <v>36502</v>
      </c>
      <c r="E12465" s="91"/>
      <c r="F12465" s="716" t="s">
        <v>36358</v>
      </c>
      <c r="G12465" s="91"/>
    </row>
    <row r="12466">
      <c r="A12466" s="9" t="s">
        <v>3687</v>
      </c>
      <c r="B12466" s="18" t="s">
        <v>3688</v>
      </c>
      <c r="C12466" s="91"/>
      <c r="D12466" s="91" t="s">
        <v>36503</v>
      </c>
      <c r="E12466" s="91"/>
      <c r="F12466" s="716" t="s">
        <v>36504</v>
      </c>
      <c r="G12466" s="91"/>
    </row>
    <row r="12467">
      <c r="A12467" s="9" t="s">
        <v>3687</v>
      </c>
      <c r="B12467" s="18" t="s">
        <v>3688</v>
      </c>
      <c r="C12467" s="91"/>
      <c r="D12467" s="91" t="s">
        <v>36505</v>
      </c>
      <c r="E12467" s="91" t="s">
        <v>36469</v>
      </c>
      <c r="F12467" s="716" t="s">
        <v>36506</v>
      </c>
      <c r="G12467" s="91"/>
    </row>
    <row r="12468">
      <c r="A12468" s="9" t="s">
        <v>3687</v>
      </c>
      <c r="B12468" s="18" t="s">
        <v>3688</v>
      </c>
      <c r="C12468" s="91"/>
      <c r="D12468" s="91" t="s">
        <v>3697</v>
      </c>
      <c r="E12468" s="91"/>
      <c r="F12468" s="155" t="s">
        <v>152</v>
      </c>
      <c r="G12468" s="91"/>
    </row>
    <row r="12469">
      <c r="A12469" s="9" t="s">
        <v>3687</v>
      </c>
      <c r="B12469" s="18" t="s">
        <v>3688</v>
      </c>
      <c r="C12469" s="91"/>
      <c r="D12469" s="91" t="s">
        <v>36507</v>
      </c>
      <c r="E12469" s="91"/>
      <c r="F12469" s="91" t="s">
        <v>36508</v>
      </c>
      <c r="G12469" s="91"/>
    </row>
    <row r="12470">
      <c r="A12470" s="9" t="s">
        <v>3687</v>
      </c>
      <c r="B12470" s="18" t="s">
        <v>3688</v>
      </c>
      <c r="C12470" s="91"/>
      <c r="D12470" s="91" t="s">
        <v>1590</v>
      </c>
      <c r="E12470" s="91"/>
      <c r="F12470" s="716" t="s">
        <v>17890</v>
      </c>
      <c r="G12470" s="91"/>
    </row>
    <row r="12471">
      <c r="A12471" s="9" t="s">
        <v>3687</v>
      </c>
      <c r="B12471" s="18" t="s">
        <v>3688</v>
      </c>
      <c r="C12471" s="91"/>
      <c r="D12471" s="91" t="s">
        <v>974</v>
      </c>
      <c r="E12471" s="91"/>
      <c r="F12471" s="716" t="s">
        <v>17890</v>
      </c>
      <c r="G12471" s="91"/>
    </row>
    <row r="12472">
      <c r="A12472" s="9" t="s">
        <v>3687</v>
      </c>
      <c r="B12472" s="18" t="s">
        <v>3688</v>
      </c>
      <c r="C12472" s="91"/>
      <c r="D12472" s="91" t="s">
        <v>36509</v>
      </c>
      <c r="E12472" s="91"/>
      <c r="F12472" s="716" t="s">
        <v>36346</v>
      </c>
      <c r="G12472" s="91"/>
    </row>
    <row r="12473">
      <c r="A12473" s="9" t="s">
        <v>3687</v>
      </c>
      <c r="B12473" s="18" t="s">
        <v>3688</v>
      </c>
      <c r="C12473" s="91"/>
      <c r="D12473" s="91" t="s">
        <v>8502</v>
      </c>
      <c r="E12473" s="91"/>
      <c r="F12473" s="716" t="s">
        <v>36501</v>
      </c>
      <c r="G12473" s="91"/>
    </row>
    <row r="12474">
      <c r="A12474" s="14" t="s">
        <v>17941</v>
      </c>
      <c r="B12474" s="18" t="s">
        <v>17942</v>
      </c>
      <c r="C12474" s="91"/>
      <c r="D12474" s="91" t="s">
        <v>36510</v>
      </c>
      <c r="E12474" s="91"/>
      <c r="F12474" s="91" t="s">
        <v>36449</v>
      </c>
      <c r="G12474" s="91"/>
    </row>
    <row r="12475">
      <c r="A12475" s="14" t="s">
        <v>17941</v>
      </c>
      <c r="B12475" s="18" t="s">
        <v>17942</v>
      </c>
      <c r="C12475" s="91"/>
      <c r="D12475" s="91" t="s">
        <v>36511</v>
      </c>
      <c r="E12475" s="91"/>
      <c r="F12475" s="91" t="s">
        <v>36512</v>
      </c>
      <c r="G12475" s="91"/>
    </row>
    <row r="12476">
      <c r="A12476" s="14" t="s">
        <v>17941</v>
      </c>
      <c r="B12476" s="18" t="s">
        <v>17942</v>
      </c>
      <c r="C12476" s="91"/>
      <c r="D12476" s="91" t="s">
        <v>36513</v>
      </c>
      <c r="E12476" s="91"/>
      <c r="F12476" s="91" t="s">
        <v>36514</v>
      </c>
      <c r="G12476" s="91"/>
    </row>
    <row r="12477">
      <c r="A12477" s="14" t="s">
        <v>17941</v>
      </c>
      <c r="B12477" s="18" t="s">
        <v>17942</v>
      </c>
      <c r="C12477" s="91"/>
      <c r="D12477" s="91" t="s">
        <v>36515</v>
      </c>
      <c r="E12477" s="91"/>
      <c r="F12477" s="91" t="s">
        <v>36516</v>
      </c>
      <c r="G12477" s="91"/>
    </row>
    <row r="12478">
      <c r="A12478" s="14" t="s">
        <v>17941</v>
      </c>
      <c r="B12478" s="18" t="s">
        <v>17942</v>
      </c>
      <c r="C12478" s="91"/>
      <c r="D12478" s="91" t="s">
        <v>36517</v>
      </c>
      <c r="E12478" s="91"/>
      <c r="F12478" s="91" t="s">
        <v>36518</v>
      </c>
      <c r="G12478" s="91"/>
    </row>
    <row r="12479">
      <c r="A12479" s="14" t="s">
        <v>17941</v>
      </c>
      <c r="B12479" s="18" t="s">
        <v>17942</v>
      </c>
      <c r="C12479" s="91"/>
      <c r="D12479" s="91" t="s">
        <v>36519</v>
      </c>
      <c r="E12479" s="91"/>
      <c r="F12479" s="91" t="s">
        <v>36514</v>
      </c>
      <c r="G12479" s="91"/>
    </row>
    <row r="12480">
      <c r="A12480" s="14" t="s">
        <v>17941</v>
      </c>
      <c r="B12480" s="18" t="s">
        <v>17942</v>
      </c>
      <c r="C12480" s="91"/>
      <c r="D12480" s="91" t="s">
        <v>7626</v>
      </c>
      <c r="E12480" s="91"/>
      <c r="F12480" s="91" t="s">
        <v>36514</v>
      </c>
      <c r="G12480" s="91"/>
    </row>
    <row r="12481">
      <c r="A12481" s="14" t="s">
        <v>17941</v>
      </c>
      <c r="B12481" s="18" t="s">
        <v>17942</v>
      </c>
      <c r="C12481" s="91"/>
      <c r="D12481" s="91" t="s">
        <v>36520</v>
      </c>
      <c r="E12481" s="91"/>
      <c r="F12481" s="91" t="s">
        <v>36514</v>
      </c>
      <c r="G12481" s="91"/>
    </row>
    <row r="12482">
      <c r="A12482" s="14" t="s">
        <v>17941</v>
      </c>
      <c r="B12482" s="18" t="s">
        <v>17942</v>
      </c>
      <c r="C12482" s="91"/>
      <c r="D12482" s="91" t="s">
        <v>3602</v>
      </c>
      <c r="E12482" s="91"/>
      <c r="F12482" s="91" t="s">
        <v>36514</v>
      </c>
      <c r="G12482" s="91"/>
    </row>
    <row r="12483">
      <c r="A12483" s="14" t="s">
        <v>17941</v>
      </c>
      <c r="B12483" s="18" t="s">
        <v>17942</v>
      </c>
      <c r="C12483" s="91"/>
      <c r="D12483" s="91" t="s">
        <v>21791</v>
      </c>
      <c r="E12483" s="91" t="s">
        <v>36348</v>
      </c>
      <c r="F12483" s="91" t="s">
        <v>36386</v>
      </c>
      <c r="G12483" s="91"/>
    </row>
    <row r="12484">
      <c r="A12484" s="14" t="s">
        <v>17941</v>
      </c>
      <c r="B12484" s="18" t="s">
        <v>17942</v>
      </c>
      <c r="C12484" s="91"/>
      <c r="D12484" s="91" t="s">
        <v>18071</v>
      </c>
      <c r="E12484" s="91"/>
      <c r="F12484" s="91" t="s">
        <v>36330</v>
      </c>
      <c r="G12484" s="91"/>
    </row>
    <row r="12485">
      <c r="A12485" s="14" t="s">
        <v>17941</v>
      </c>
      <c r="B12485" s="18" t="s">
        <v>17942</v>
      </c>
      <c r="C12485" s="91"/>
      <c r="D12485" s="91" t="s">
        <v>36521</v>
      </c>
      <c r="E12485" s="91"/>
      <c r="F12485" s="91" t="s">
        <v>36330</v>
      </c>
      <c r="G12485" s="91"/>
    </row>
    <row r="12486">
      <c r="A12486" s="14" t="s">
        <v>17941</v>
      </c>
      <c r="B12486" s="18" t="s">
        <v>17942</v>
      </c>
      <c r="C12486" s="91"/>
      <c r="D12486" s="91" t="s">
        <v>36522</v>
      </c>
      <c r="E12486" s="91"/>
      <c r="F12486" s="91" t="s">
        <v>36518</v>
      </c>
      <c r="G12486" s="91"/>
    </row>
    <row r="12487">
      <c r="A12487" s="9" t="s">
        <v>3453</v>
      </c>
      <c r="B12487" s="18" t="s">
        <v>36523</v>
      </c>
      <c r="C12487" s="91"/>
      <c r="D12487" s="91"/>
      <c r="E12487" s="91"/>
      <c r="F12487" s="91" t="s">
        <v>36524</v>
      </c>
      <c r="G12487" s="91"/>
    </row>
    <row r="12488">
      <c r="A12488" s="9" t="s">
        <v>35770</v>
      </c>
      <c r="B12488" s="18" t="s">
        <v>35771</v>
      </c>
      <c r="C12488" s="91"/>
      <c r="D12488" s="91" t="s">
        <v>837</v>
      </c>
      <c r="E12488" s="91"/>
      <c r="F12488" s="91" t="s">
        <v>36525</v>
      </c>
      <c r="G12488" s="91"/>
    </row>
    <row r="12489">
      <c r="A12489" s="9" t="s">
        <v>35778</v>
      </c>
      <c r="B12489" s="18" t="s">
        <v>35776</v>
      </c>
      <c r="C12489" s="91"/>
      <c r="D12489" s="91" t="s">
        <v>36526</v>
      </c>
      <c r="E12489" s="91"/>
      <c r="F12489" s="716" t="s">
        <v>36415</v>
      </c>
      <c r="G12489" s="91"/>
    </row>
    <row r="12490">
      <c r="A12490" s="9" t="s">
        <v>35775</v>
      </c>
      <c r="B12490" s="18" t="s">
        <v>35776</v>
      </c>
      <c r="C12490" s="91"/>
      <c r="D12490" s="91" t="s">
        <v>36527</v>
      </c>
      <c r="E12490" s="91"/>
      <c r="F12490" s="716" t="s">
        <v>36369</v>
      </c>
      <c r="G12490" s="91"/>
    </row>
    <row r="12491">
      <c r="A12491" s="9" t="s">
        <v>35778</v>
      </c>
      <c r="B12491" s="18" t="s">
        <v>36528</v>
      </c>
      <c r="C12491" s="91"/>
      <c r="D12491" s="91" t="s">
        <v>36529</v>
      </c>
      <c r="E12491" s="91"/>
      <c r="F12491" s="716" t="s">
        <v>36422</v>
      </c>
      <c r="G12491" s="91"/>
    </row>
    <row r="12492">
      <c r="A12492" s="13" t="s">
        <v>35778</v>
      </c>
      <c r="B12492" s="189" t="s">
        <v>36528</v>
      </c>
      <c r="C12492" s="91"/>
      <c r="D12492" s="91" t="s">
        <v>36530</v>
      </c>
      <c r="E12492" s="91"/>
      <c r="F12492" s="716" t="s">
        <v>36422</v>
      </c>
      <c r="G12492" s="91"/>
    </row>
    <row r="12493">
      <c r="A12493" s="13" t="s">
        <v>35778</v>
      </c>
      <c r="B12493" s="189" t="s">
        <v>36528</v>
      </c>
      <c r="C12493" s="91"/>
      <c r="D12493" s="91" t="s">
        <v>21298</v>
      </c>
      <c r="E12493" s="91"/>
      <c r="F12493" s="716" t="s">
        <v>36422</v>
      </c>
      <c r="G12493" s="91"/>
    </row>
    <row r="12494">
      <c r="A12494" s="9" t="s">
        <v>35778</v>
      </c>
      <c r="B12494" s="18" t="s">
        <v>36528</v>
      </c>
      <c r="C12494" s="91"/>
      <c r="D12494" s="91" t="s">
        <v>34236</v>
      </c>
      <c r="E12494" s="91"/>
      <c r="F12494" s="716" t="s">
        <v>36531</v>
      </c>
      <c r="G12494" s="91"/>
    </row>
    <row r="12495">
      <c r="A12495" s="9" t="s">
        <v>35778</v>
      </c>
      <c r="B12495" s="18" t="s">
        <v>36528</v>
      </c>
      <c r="C12495" s="91"/>
      <c r="D12495" s="91" t="s">
        <v>36532</v>
      </c>
      <c r="E12495" s="91"/>
      <c r="F12495" s="716" t="s">
        <v>36422</v>
      </c>
      <c r="G12495" s="91"/>
    </row>
    <row r="12496">
      <c r="A12496" s="9" t="s">
        <v>35778</v>
      </c>
      <c r="B12496" s="18" t="s">
        <v>36528</v>
      </c>
      <c r="C12496" s="91"/>
      <c r="D12496" s="91" t="s">
        <v>36533</v>
      </c>
      <c r="E12496" s="91"/>
      <c r="F12496" s="716" t="s">
        <v>36422</v>
      </c>
      <c r="G12496" s="91"/>
    </row>
    <row r="12497">
      <c r="A12497" s="9" t="s">
        <v>36534</v>
      </c>
      <c r="B12497" s="18" t="s">
        <v>36399</v>
      </c>
      <c r="C12497" s="91"/>
      <c r="D12497" s="91" t="s">
        <v>36400</v>
      </c>
      <c r="E12497" s="91"/>
      <c r="F12497" s="91" t="s">
        <v>36406</v>
      </c>
      <c r="G12497" s="91"/>
    </row>
    <row r="12498">
      <c r="A12498" s="785" t="s">
        <v>14219</v>
      </c>
      <c r="B12498" s="786" t="s">
        <v>14220</v>
      </c>
      <c r="C12498" s="91"/>
      <c r="D12498" s="91"/>
      <c r="E12498" s="91"/>
      <c r="F12498" s="155" t="s">
        <v>152</v>
      </c>
      <c r="G12498" s="91"/>
    </row>
    <row r="12499">
      <c r="A12499" s="785" t="s">
        <v>35781</v>
      </c>
      <c r="B12499" s="18" t="s">
        <v>35782</v>
      </c>
      <c r="C12499" s="91"/>
      <c r="D12499" s="91" t="s">
        <v>8502</v>
      </c>
      <c r="E12499" s="91"/>
      <c r="F12499" s="91" t="s">
        <v>36535</v>
      </c>
      <c r="G12499" s="91"/>
    </row>
    <row r="12500">
      <c r="A12500" s="9" t="s">
        <v>36536</v>
      </c>
      <c r="B12500" s="18" t="s">
        <v>36537</v>
      </c>
      <c r="C12500" s="91"/>
      <c r="D12500" s="91" t="s">
        <v>2350</v>
      </c>
      <c r="E12500" s="91"/>
      <c r="F12500" s="91" t="s">
        <v>36406</v>
      </c>
      <c r="G12500" s="91"/>
    </row>
    <row r="12501">
      <c r="A12501" s="1" t="s">
        <v>36538</v>
      </c>
    </row>
    <row r="12502">
      <c r="A12502" s="9" t="s">
        <v>326</v>
      </c>
      <c r="B12502" s="18" t="s">
        <v>658</v>
      </c>
      <c r="C12502" s="91"/>
      <c r="D12502" s="91"/>
      <c r="E12502" s="91"/>
      <c r="F12502" s="91"/>
      <c r="G12502" s="91"/>
    </row>
    <row r="12503">
      <c r="A12503" s="9" t="s">
        <v>326</v>
      </c>
      <c r="B12503" s="18" t="s">
        <v>2009</v>
      </c>
      <c r="C12503" s="91"/>
      <c r="D12503" s="91"/>
      <c r="E12503" s="91" t="s">
        <v>4218</v>
      </c>
      <c r="F12503" s="91" t="s">
        <v>36539</v>
      </c>
      <c r="G12503" s="91"/>
    </row>
    <row r="12504">
      <c r="A12504" s="9" t="s">
        <v>4635</v>
      </c>
      <c r="B12504" s="18" t="s">
        <v>17897</v>
      </c>
      <c r="C12504" s="91"/>
      <c r="D12504" s="91"/>
      <c r="E12504" s="91"/>
      <c r="F12504" s="91"/>
      <c r="G12504" s="91"/>
    </row>
    <row r="12505">
      <c r="A12505" s="9" t="s">
        <v>36473</v>
      </c>
      <c r="B12505" s="18" t="s">
        <v>36474</v>
      </c>
      <c r="C12505" s="91"/>
      <c r="D12505" s="91" t="s">
        <v>3694</v>
      </c>
      <c r="E12505" s="91"/>
      <c r="F12505" s="91" t="s">
        <v>36540</v>
      </c>
      <c r="G12505" s="91"/>
    </row>
    <row r="12506">
      <c r="A12506" s="9" t="s">
        <v>3687</v>
      </c>
      <c r="B12506" s="18" t="s">
        <v>3688</v>
      </c>
      <c r="C12506" s="91"/>
      <c r="D12506" s="91"/>
      <c r="E12506" s="91"/>
      <c r="F12506" s="91" t="s">
        <v>36540</v>
      </c>
      <c r="G12506" s="91"/>
    </row>
    <row r="12507">
      <c r="A12507" s="9" t="s">
        <v>3687</v>
      </c>
      <c r="B12507" s="18" t="s">
        <v>3688</v>
      </c>
      <c r="C12507" s="91"/>
      <c r="D12507" s="91" t="s">
        <v>36541</v>
      </c>
      <c r="E12507" s="91" t="s">
        <v>36469</v>
      </c>
      <c r="F12507" s="91" t="s">
        <v>36540</v>
      </c>
      <c r="G12507" s="91"/>
    </row>
    <row r="12508">
      <c r="A12508" s="9" t="s">
        <v>3687</v>
      </c>
      <c r="B12508" s="18" t="s">
        <v>3688</v>
      </c>
      <c r="C12508" s="91"/>
      <c r="D12508" s="91" t="s">
        <v>36542</v>
      </c>
      <c r="E12508" s="91"/>
      <c r="F12508" s="91" t="s">
        <v>36540</v>
      </c>
      <c r="G12508" s="91"/>
    </row>
    <row r="12509">
      <c r="A12509" s="9" t="s">
        <v>36534</v>
      </c>
      <c r="B12509" s="18" t="s">
        <v>36399</v>
      </c>
      <c r="C12509" s="91"/>
      <c r="D12509" s="91" t="s">
        <v>36543</v>
      </c>
      <c r="E12509" s="91" t="s">
        <v>36469</v>
      </c>
      <c r="F12509" s="91" t="s">
        <v>36540</v>
      </c>
      <c r="G12509" s="91"/>
    </row>
    <row r="12510">
      <c r="A12510" s="352" t="s">
        <v>36544</v>
      </c>
    </row>
    <row r="12511">
      <c r="A12511" s="13" t="s">
        <v>35734</v>
      </c>
      <c r="B12511" s="189" t="s">
        <v>36404</v>
      </c>
      <c r="C12511" s="13"/>
      <c r="D12511" s="84" t="s">
        <v>36545</v>
      </c>
      <c r="E12511" s="84"/>
      <c r="F12511" s="84"/>
      <c r="G12511" s="84"/>
    </row>
    <row r="12512">
      <c r="A12512" s="13" t="s">
        <v>35734</v>
      </c>
      <c r="B12512" s="189" t="s">
        <v>36408</v>
      </c>
      <c r="C12512" s="13"/>
      <c r="D12512" s="84" t="s">
        <v>36411</v>
      </c>
      <c r="E12512" s="84"/>
      <c r="F12512" s="84" t="s">
        <v>36546</v>
      </c>
      <c r="G12512" s="84"/>
    </row>
    <row r="12513">
      <c r="A12513" s="14" t="s">
        <v>230</v>
      </c>
      <c r="B12513" s="31" t="s">
        <v>2597</v>
      </c>
      <c r="C12513" s="14" t="s">
        <v>2598</v>
      </c>
      <c r="D12513" s="43" t="s">
        <v>13148</v>
      </c>
      <c r="E12513" s="84"/>
      <c r="F12513" s="43" t="s">
        <v>36547</v>
      </c>
      <c r="G12513" s="84"/>
    </row>
    <row r="12514">
      <c r="A12514" s="14" t="s">
        <v>36548</v>
      </c>
      <c r="B12514" s="31" t="s">
        <v>36549</v>
      </c>
      <c r="C12514" s="14" t="s">
        <v>36550</v>
      </c>
      <c r="D12514" s="43" t="s">
        <v>36551</v>
      </c>
      <c r="E12514" s="84"/>
      <c r="F12514" s="43" t="s">
        <v>36547</v>
      </c>
      <c r="G12514" s="84"/>
    </row>
    <row r="12515">
      <c r="A12515" s="13" t="s">
        <v>687</v>
      </c>
      <c r="B12515" s="31" t="s">
        <v>1306</v>
      </c>
      <c r="C12515" s="14" t="s">
        <v>1307</v>
      </c>
      <c r="D12515" s="43" t="s">
        <v>36552</v>
      </c>
      <c r="E12515" s="84"/>
      <c r="F12515" s="43" t="s">
        <v>36547</v>
      </c>
      <c r="G12515" s="84"/>
    </row>
    <row r="12516">
      <c r="A12516" s="13" t="s">
        <v>687</v>
      </c>
      <c r="B12516" s="189" t="s">
        <v>1638</v>
      </c>
      <c r="D12516" s="84"/>
      <c r="E12516" s="84" t="s">
        <v>36553</v>
      </c>
      <c r="F12516" s="43" t="s">
        <v>36554</v>
      </c>
      <c r="G12516" s="84"/>
    </row>
    <row r="12517">
      <c r="A12517" s="1" t="s">
        <v>36555</v>
      </c>
    </row>
    <row r="12518">
      <c r="A12518" s="9" t="s">
        <v>3600</v>
      </c>
      <c r="B12518" s="18" t="s">
        <v>3603</v>
      </c>
      <c r="C12518" s="91" t="s">
        <v>36556</v>
      </c>
      <c r="D12518" s="91" t="s">
        <v>36557</v>
      </c>
      <c r="E12518" s="91"/>
      <c r="F12518" s="91" t="s">
        <v>4506</v>
      </c>
      <c r="G12518" s="91"/>
    </row>
    <row r="12519">
      <c r="A12519" s="1" t="s">
        <v>36558</v>
      </c>
    </row>
    <row r="12520">
      <c r="A12520" s="9" t="s">
        <v>316</v>
      </c>
      <c r="B12520" s="18" t="s">
        <v>1446</v>
      </c>
      <c r="C12520" s="91"/>
      <c r="D12520" s="91"/>
      <c r="E12520" s="91" t="s">
        <v>36559</v>
      </c>
      <c r="F12520" s="91"/>
      <c r="G12520" s="91"/>
    </row>
    <row r="12521">
      <c r="A12521" s="9" t="s">
        <v>316</v>
      </c>
      <c r="B12521" s="18" t="s">
        <v>1446</v>
      </c>
      <c r="C12521" s="91"/>
      <c r="D12521" s="91"/>
      <c r="E12521" s="91" t="s">
        <v>556</v>
      </c>
      <c r="F12521" s="91"/>
      <c r="G12521" s="91"/>
    </row>
    <row r="12522">
      <c r="A12522" s="9" t="s">
        <v>230</v>
      </c>
      <c r="B12522" s="18" t="s">
        <v>240</v>
      </c>
      <c r="C12522" s="9" t="s">
        <v>6384</v>
      </c>
      <c r="D12522" s="91" t="s">
        <v>13363</v>
      </c>
      <c r="E12522" s="91"/>
      <c r="F12522" s="91"/>
      <c r="G12522" s="91"/>
    </row>
    <row r="12523">
      <c r="A12523" s="9" t="s">
        <v>230</v>
      </c>
      <c r="B12523" s="18" t="s">
        <v>2620</v>
      </c>
      <c r="C12523" s="9" t="s">
        <v>36560</v>
      </c>
      <c r="D12523" s="91" t="s">
        <v>13011</v>
      </c>
      <c r="E12523" s="91"/>
      <c r="F12523" s="91"/>
      <c r="G12523" s="91"/>
    </row>
    <row r="12524">
      <c r="A12524" s="9" t="s">
        <v>687</v>
      </c>
      <c r="B12524" s="18" t="s">
        <v>693</v>
      </c>
      <c r="C12524" s="91"/>
      <c r="D12524" s="91"/>
      <c r="E12524" s="91"/>
      <c r="F12524" s="91"/>
      <c r="G12524" s="91"/>
    </row>
    <row r="12525">
      <c r="A12525" s="9" t="s">
        <v>248</v>
      </c>
      <c r="B12525" s="18" t="s">
        <v>4496</v>
      </c>
      <c r="C12525" s="91"/>
      <c r="D12525" s="91"/>
      <c r="E12525" s="91"/>
      <c r="F12525" s="91"/>
      <c r="G12525" s="91"/>
    </row>
    <row r="12526">
      <c r="A12526" s="9" t="s">
        <v>248</v>
      </c>
      <c r="B12526" s="18" t="s">
        <v>9856</v>
      </c>
      <c r="C12526" s="9" t="s">
        <v>4581</v>
      </c>
      <c r="D12526" s="91" t="s">
        <v>368</v>
      </c>
      <c r="E12526" s="91"/>
      <c r="F12526" s="91"/>
      <c r="G12526" s="91"/>
    </row>
    <row r="12527">
      <c r="A12527" s="9" t="s">
        <v>248</v>
      </c>
      <c r="B12527" s="18" t="s">
        <v>22841</v>
      </c>
      <c r="C12527" s="91" t="s">
        <v>4581</v>
      </c>
      <c r="D12527" s="91" t="s">
        <v>35426</v>
      </c>
      <c r="E12527" s="91"/>
      <c r="F12527" s="91"/>
      <c r="G12527" s="91"/>
    </row>
    <row r="12528">
      <c r="A12528" s="9" t="s">
        <v>566</v>
      </c>
      <c r="B12528" s="18" t="s">
        <v>368</v>
      </c>
      <c r="C12528" s="91"/>
      <c r="D12528" s="91"/>
      <c r="E12528" s="91"/>
      <c r="F12528" s="91"/>
      <c r="G12528" s="91"/>
    </row>
    <row r="12529">
      <c r="A12529" s="1" t="s">
        <v>36561</v>
      </c>
    </row>
    <row r="12530">
      <c r="A12530" s="9" t="s">
        <v>2398</v>
      </c>
      <c r="B12530" s="18" t="s">
        <v>2399</v>
      </c>
      <c r="C12530" s="91"/>
      <c r="D12530" s="91" t="s">
        <v>2406</v>
      </c>
      <c r="E12530" s="91"/>
      <c r="F12530" s="91" t="s">
        <v>36562</v>
      </c>
      <c r="G12530" s="91"/>
    </row>
    <row r="12531">
      <c r="A12531" s="9" t="s">
        <v>316</v>
      </c>
      <c r="B12531" s="18" t="s">
        <v>1193</v>
      </c>
      <c r="C12531" s="91"/>
      <c r="D12531" s="91" t="s">
        <v>10328</v>
      </c>
      <c r="E12531" s="91"/>
      <c r="F12531" s="91" t="s">
        <v>36563</v>
      </c>
      <c r="G12531" s="91"/>
    </row>
    <row r="12532">
      <c r="A12532" s="9" t="s">
        <v>326</v>
      </c>
      <c r="B12532" s="18" t="s">
        <v>1206</v>
      </c>
      <c r="C12532" s="91"/>
      <c r="D12532" s="91" t="s">
        <v>1482</v>
      </c>
      <c r="E12532" s="91"/>
      <c r="F12532" s="91" t="s">
        <v>36564</v>
      </c>
      <c r="G12532" s="91"/>
    </row>
    <row r="12533">
      <c r="A12533" s="9" t="s">
        <v>326</v>
      </c>
      <c r="B12533" s="18" t="s">
        <v>658</v>
      </c>
      <c r="C12533" s="91"/>
      <c r="D12533" s="91" t="s">
        <v>14031</v>
      </c>
      <c r="E12533" s="91"/>
      <c r="F12533" s="91" t="s">
        <v>36565</v>
      </c>
      <c r="G12533" s="91"/>
    </row>
    <row r="12534">
      <c r="A12534" s="9" t="s">
        <v>326</v>
      </c>
      <c r="B12534" s="18" t="s">
        <v>658</v>
      </c>
      <c r="C12534" s="91"/>
      <c r="D12534" s="91" t="s">
        <v>10328</v>
      </c>
      <c r="E12534" s="91"/>
      <c r="F12534" s="91" t="s">
        <v>36566</v>
      </c>
      <c r="G12534" s="91"/>
    </row>
    <row r="12535">
      <c r="A12535" s="9" t="s">
        <v>326</v>
      </c>
      <c r="B12535" s="18" t="s">
        <v>658</v>
      </c>
      <c r="C12535" s="91"/>
      <c r="D12535" s="91" t="s">
        <v>3468</v>
      </c>
      <c r="E12535" s="91"/>
      <c r="F12535" s="91" t="s">
        <v>1206</v>
      </c>
      <c r="G12535" s="91"/>
    </row>
    <row r="12536">
      <c r="A12536" s="9" t="s">
        <v>326</v>
      </c>
      <c r="B12536" s="18" t="s">
        <v>658</v>
      </c>
      <c r="C12536" s="91"/>
      <c r="D12536" s="91" t="s">
        <v>329</v>
      </c>
      <c r="E12536" s="91"/>
      <c r="F12536" s="91" t="s">
        <v>36562</v>
      </c>
      <c r="G12536" s="91"/>
    </row>
    <row r="12537">
      <c r="A12537" s="9" t="s">
        <v>326</v>
      </c>
      <c r="B12537" s="18" t="s">
        <v>658</v>
      </c>
      <c r="C12537" s="91"/>
      <c r="D12537" s="91" t="s">
        <v>10808</v>
      </c>
      <c r="E12537" s="91"/>
      <c r="F12537" s="91" t="s">
        <v>36566</v>
      </c>
      <c r="G12537" s="91"/>
    </row>
    <row r="12538">
      <c r="A12538" s="9" t="s">
        <v>326</v>
      </c>
      <c r="B12538" s="18" t="s">
        <v>658</v>
      </c>
      <c r="C12538" s="91"/>
      <c r="D12538" s="91" t="s">
        <v>4654</v>
      </c>
      <c r="E12538" s="91"/>
      <c r="F12538" s="91" t="s">
        <v>36567</v>
      </c>
      <c r="G12538" s="91"/>
    </row>
    <row r="12539">
      <c r="A12539" s="9" t="s">
        <v>687</v>
      </c>
      <c r="B12539" s="18" t="s">
        <v>693</v>
      </c>
      <c r="C12539" s="91" t="s">
        <v>2071</v>
      </c>
      <c r="D12539" s="91" t="s">
        <v>1021</v>
      </c>
      <c r="E12539" s="91" t="s">
        <v>36568</v>
      </c>
      <c r="F12539" s="91" t="s">
        <v>36569</v>
      </c>
      <c r="G12539" s="91"/>
    </row>
    <row r="12540">
      <c r="A12540" s="9" t="s">
        <v>388</v>
      </c>
      <c r="B12540" s="18" t="s">
        <v>1010</v>
      </c>
      <c r="C12540" s="91" t="s">
        <v>1371</v>
      </c>
      <c r="D12540" s="91" t="s">
        <v>2183</v>
      </c>
      <c r="E12540" s="91"/>
      <c r="F12540" s="91" t="s">
        <v>36570</v>
      </c>
      <c r="G12540" s="91"/>
    </row>
    <row r="12541">
      <c r="A12541" s="9" t="s">
        <v>388</v>
      </c>
      <c r="B12541" s="18" t="s">
        <v>1010</v>
      </c>
      <c r="C12541" s="91" t="s">
        <v>1371</v>
      </c>
      <c r="D12541" s="91" t="s">
        <v>36571</v>
      </c>
      <c r="E12541" s="91"/>
      <c r="F12541" s="91" t="s">
        <v>36572</v>
      </c>
      <c r="G12541" s="91"/>
    </row>
    <row r="12542">
      <c r="A12542" s="9" t="s">
        <v>388</v>
      </c>
      <c r="B12542" s="18" t="s">
        <v>1010</v>
      </c>
      <c r="C12542" s="91" t="s">
        <v>1371</v>
      </c>
      <c r="D12542" s="91" t="s">
        <v>36573</v>
      </c>
      <c r="E12542" s="91"/>
      <c r="F12542" s="91" t="s">
        <v>36574</v>
      </c>
      <c r="G12542" s="91"/>
    </row>
    <row r="12543">
      <c r="A12543" s="9" t="s">
        <v>388</v>
      </c>
      <c r="B12543" s="18" t="s">
        <v>1010</v>
      </c>
      <c r="C12543" s="91" t="s">
        <v>1371</v>
      </c>
      <c r="D12543" s="91" t="s">
        <v>36575</v>
      </c>
      <c r="E12543" s="91" t="s">
        <v>36576</v>
      </c>
      <c r="F12543" s="91" t="s">
        <v>36577</v>
      </c>
      <c r="G12543" s="91"/>
    </row>
    <row r="12544">
      <c r="A12544" s="9" t="s">
        <v>388</v>
      </c>
      <c r="B12544" s="18" t="s">
        <v>1010</v>
      </c>
      <c r="C12544" s="91" t="s">
        <v>1371</v>
      </c>
      <c r="D12544" s="91" t="s">
        <v>4782</v>
      </c>
      <c r="E12544" s="91" t="s">
        <v>2684</v>
      </c>
      <c r="F12544" s="91" t="s">
        <v>36578</v>
      </c>
      <c r="G12544" s="91"/>
    </row>
    <row r="12545">
      <c r="A12545" s="9" t="s">
        <v>388</v>
      </c>
      <c r="B12545" s="18" t="s">
        <v>1010</v>
      </c>
      <c r="C12545" s="91" t="s">
        <v>1371</v>
      </c>
      <c r="D12545" s="91" t="s">
        <v>23415</v>
      </c>
      <c r="E12545" s="91" t="s">
        <v>2684</v>
      </c>
      <c r="F12545" s="91" t="s">
        <v>36578</v>
      </c>
      <c r="G12545" s="91"/>
    </row>
    <row r="12546">
      <c r="A12546" s="9" t="s">
        <v>1402</v>
      </c>
      <c r="B12546" s="18" t="s">
        <v>1403</v>
      </c>
      <c r="C12546" s="91" t="s">
        <v>1404</v>
      </c>
      <c r="D12546" s="91" t="s">
        <v>1407</v>
      </c>
      <c r="E12546" s="91"/>
      <c r="F12546" s="91" t="s">
        <v>36579</v>
      </c>
      <c r="G12546" s="91"/>
    </row>
    <row r="12547">
      <c r="A12547" s="1" t="s">
        <v>36580</v>
      </c>
    </row>
    <row r="12548">
      <c r="A12548" s="9" t="s">
        <v>3687</v>
      </c>
      <c r="B12548" s="18" t="s">
        <v>3688</v>
      </c>
      <c r="C12548" s="91"/>
      <c r="D12548" s="91" t="s">
        <v>639</v>
      </c>
      <c r="E12548" s="91"/>
      <c r="F12548" s="91"/>
      <c r="G12548" s="91"/>
    </row>
    <row r="12549">
      <c r="A12549" s="9" t="s">
        <v>3687</v>
      </c>
      <c r="B12549" s="18" t="s">
        <v>3688</v>
      </c>
      <c r="C12549" s="91"/>
      <c r="D12549" s="91" t="s">
        <v>8502</v>
      </c>
      <c r="E12549" s="91"/>
      <c r="F12549" s="91" t="s">
        <v>36581</v>
      </c>
      <c r="G12549" s="91"/>
    </row>
    <row r="12550">
      <c r="A12550" s="9" t="s">
        <v>3687</v>
      </c>
      <c r="B12550" s="18" t="s">
        <v>3688</v>
      </c>
      <c r="C12550" s="91"/>
      <c r="D12550" s="91" t="s">
        <v>36582</v>
      </c>
      <c r="E12550" s="91"/>
      <c r="F12550" s="91" t="s">
        <v>36583</v>
      </c>
      <c r="G12550" s="91"/>
    </row>
    <row r="12551">
      <c r="A12551" s="1" t="s">
        <v>36584</v>
      </c>
    </row>
    <row r="12552">
      <c r="A12552" s="14" t="s">
        <v>1181</v>
      </c>
      <c r="B12552" s="18" t="s">
        <v>36180</v>
      </c>
      <c r="C12552" s="14" t="s">
        <v>3441</v>
      </c>
      <c r="D12552" s="43" t="s">
        <v>3526</v>
      </c>
      <c r="E12552" s="84"/>
      <c r="F12552" s="43" t="s">
        <v>1401</v>
      </c>
      <c r="G12552" s="790"/>
    </row>
    <row r="12553">
      <c r="A12553" s="14" t="s">
        <v>388</v>
      </c>
      <c r="B12553" s="18" t="s">
        <v>1010</v>
      </c>
      <c r="C12553" s="9" t="s">
        <v>2167</v>
      </c>
      <c r="D12553" s="91" t="s">
        <v>2168</v>
      </c>
      <c r="E12553" s="84"/>
      <c r="F12553" s="43" t="s">
        <v>36585</v>
      </c>
      <c r="G12553" s="790"/>
    </row>
    <row r="12554">
      <c r="A12554" s="14" t="s">
        <v>388</v>
      </c>
      <c r="B12554" s="18" t="s">
        <v>1010</v>
      </c>
      <c r="C12554" s="9" t="s">
        <v>24604</v>
      </c>
      <c r="D12554" s="91" t="s">
        <v>24605</v>
      </c>
      <c r="E12554" s="43"/>
      <c r="F12554" s="43" t="s">
        <v>36586</v>
      </c>
      <c r="G12554" s="790"/>
    </row>
    <row r="12555">
      <c r="A12555" s="14" t="s">
        <v>388</v>
      </c>
      <c r="B12555" s="18" t="s">
        <v>1010</v>
      </c>
      <c r="C12555" s="9"/>
      <c r="D12555" s="91"/>
      <c r="E12555" s="43"/>
      <c r="F12555" s="43" t="s">
        <v>36587</v>
      </c>
      <c r="G12555" s="790"/>
    </row>
    <row r="12556">
      <c r="A12556" s="14" t="s">
        <v>3788</v>
      </c>
      <c r="B12556" s="18" t="s">
        <v>368</v>
      </c>
      <c r="C12556" s="14"/>
      <c r="D12556" s="43"/>
      <c r="E12556" s="84"/>
      <c r="F12556" s="43"/>
      <c r="G12556" s="790"/>
    </row>
    <row r="12557">
      <c r="A12557" s="14" t="s">
        <v>1016</v>
      </c>
      <c r="B12557" s="18" t="s">
        <v>1733</v>
      </c>
      <c r="C12557" s="14" t="s">
        <v>3143</v>
      </c>
      <c r="D12557" s="43" t="s">
        <v>10118</v>
      </c>
      <c r="E12557" s="84"/>
      <c r="F12557" s="43" t="s">
        <v>36586</v>
      </c>
      <c r="G12557" s="790"/>
    </row>
    <row r="12558">
      <c r="A12558" s="1" t="s">
        <v>36588</v>
      </c>
    </row>
    <row r="12559">
      <c r="A12559" s="9" t="s">
        <v>2347</v>
      </c>
      <c r="B12559" s="18" t="s">
        <v>17371</v>
      </c>
      <c r="C12559" s="91" t="s">
        <v>36589</v>
      </c>
      <c r="D12559" s="91" t="s">
        <v>36590</v>
      </c>
      <c r="E12559" s="91"/>
      <c r="F12559" s="91" t="s">
        <v>36591</v>
      </c>
      <c r="G12559" s="91"/>
    </row>
    <row r="12560">
      <c r="A12560" s="9" t="s">
        <v>2347</v>
      </c>
      <c r="B12560" s="18" t="s">
        <v>17371</v>
      </c>
      <c r="C12560" s="91" t="s">
        <v>36592</v>
      </c>
      <c r="D12560" s="91" t="s">
        <v>36593</v>
      </c>
      <c r="E12560" s="91"/>
      <c r="F12560" s="91" t="s">
        <v>36594</v>
      </c>
      <c r="G12560" s="91"/>
    </row>
    <row r="12561">
      <c r="A12561" s="9" t="s">
        <v>2347</v>
      </c>
      <c r="B12561" s="18" t="s">
        <v>17371</v>
      </c>
      <c r="C12561" s="91" t="s">
        <v>36595</v>
      </c>
      <c r="D12561" s="91" t="s">
        <v>36596</v>
      </c>
      <c r="E12561" s="91"/>
      <c r="F12561" s="91" t="s">
        <v>36594</v>
      </c>
      <c r="G12561" s="91"/>
    </row>
    <row r="12562">
      <c r="A12562" s="9" t="s">
        <v>2347</v>
      </c>
      <c r="B12562" s="18" t="s">
        <v>17371</v>
      </c>
      <c r="C12562" s="91" t="s">
        <v>36597</v>
      </c>
      <c r="D12562" s="91" t="s">
        <v>36598</v>
      </c>
      <c r="E12562" s="91"/>
      <c r="F12562" s="91" t="s">
        <v>36594</v>
      </c>
      <c r="G12562" s="91"/>
    </row>
    <row r="12563">
      <c r="A12563" s="9" t="s">
        <v>2347</v>
      </c>
      <c r="B12563" s="18" t="s">
        <v>17371</v>
      </c>
      <c r="C12563" s="91" t="s">
        <v>36599</v>
      </c>
      <c r="D12563" s="91" t="s">
        <v>36600</v>
      </c>
      <c r="E12563" s="91"/>
      <c r="F12563" s="91" t="s">
        <v>36601</v>
      </c>
      <c r="G12563" s="91"/>
    </row>
    <row r="12564">
      <c r="A12564" s="9" t="s">
        <v>2347</v>
      </c>
      <c r="B12564" s="18" t="s">
        <v>17371</v>
      </c>
      <c r="C12564" s="91" t="s">
        <v>36602</v>
      </c>
      <c r="D12564" s="91" t="s">
        <v>36603</v>
      </c>
      <c r="E12564" s="91"/>
      <c r="F12564" s="91" t="s">
        <v>36594</v>
      </c>
      <c r="G12564" s="91"/>
    </row>
    <row r="12565">
      <c r="A12565" s="1" t="s">
        <v>36604</v>
      </c>
    </row>
    <row r="12566">
      <c r="A12566" s="9" t="s">
        <v>3600</v>
      </c>
      <c r="B12566" s="18" t="s">
        <v>21637</v>
      </c>
      <c r="C12566" s="91" t="s">
        <v>3370</v>
      </c>
      <c r="D12566" s="91" t="s">
        <v>36605</v>
      </c>
      <c r="E12566" s="91"/>
      <c r="F12566" s="91" t="s">
        <v>36606</v>
      </c>
      <c r="G12566" s="91"/>
    </row>
    <row r="12567">
      <c r="A12567" s="9" t="s">
        <v>3600</v>
      </c>
      <c r="B12567" s="18" t="s">
        <v>21637</v>
      </c>
      <c r="C12567" s="91" t="s">
        <v>3370</v>
      </c>
      <c r="D12567" s="91" t="s">
        <v>36607</v>
      </c>
      <c r="E12567" s="91"/>
      <c r="F12567" s="91" t="s">
        <v>36606</v>
      </c>
      <c r="G12567" s="91"/>
    </row>
    <row r="12568">
      <c r="A12568" s="1" t="s">
        <v>36608</v>
      </c>
    </row>
    <row r="12569">
      <c r="A12569" s="9" t="s">
        <v>636</v>
      </c>
      <c r="B12569" s="18" t="s">
        <v>637</v>
      </c>
      <c r="C12569" s="91" t="s">
        <v>638</v>
      </c>
      <c r="D12569" s="91" t="s">
        <v>739</v>
      </c>
      <c r="E12569" s="91"/>
      <c r="F12569" s="91" t="s">
        <v>36609</v>
      </c>
      <c r="G12569" s="91"/>
    </row>
    <row r="12570">
      <c r="A12570" s="1" t="s">
        <v>36610</v>
      </c>
    </row>
    <row r="12571">
      <c r="A12571" s="9" t="s">
        <v>326</v>
      </c>
      <c r="B12571" s="18" t="s">
        <v>8049</v>
      </c>
      <c r="C12571" s="91" t="s">
        <v>19238</v>
      </c>
      <c r="D12571" s="91" t="s">
        <v>36611</v>
      </c>
      <c r="E12571" s="91"/>
      <c r="F12571" s="91" t="s">
        <v>36612</v>
      </c>
      <c r="G12571" s="91"/>
    </row>
    <row r="12572">
      <c r="A12572" s="9" t="s">
        <v>326</v>
      </c>
      <c r="B12572" s="18" t="s">
        <v>2015</v>
      </c>
      <c r="C12572" s="91" t="s">
        <v>36613</v>
      </c>
      <c r="D12572" s="91" t="s">
        <v>36614</v>
      </c>
      <c r="E12572" s="91"/>
      <c r="F12572" s="91" t="s">
        <v>36615</v>
      </c>
      <c r="G12572" s="91"/>
    </row>
    <row r="12573">
      <c r="A12573" s="9" t="s">
        <v>326</v>
      </c>
      <c r="B12573" s="18" t="s">
        <v>2015</v>
      </c>
      <c r="C12573" s="91" t="s">
        <v>36613</v>
      </c>
      <c r="D12573" s="91" t="s">
        <v>36616</v>
      </c>
      <c r="E12573" s="91"/>
      <c r="F12573" s="91" t="s">
        <v>36617</v>
      </c>
      <c r="G12573" s="91"/>
    </row>
    <row r="12574">
      <c r="A12574" s="9" t="s">
        <v>2562</v>
      </c>
      <c r="B12574" s="18" t="s">
        <v>2563</v>
      </c>
      <c r="C12574" s="91"/>
      <c r="D12574" s="91"/>
      <c r="E12574" s="91" t="s">
        <v>36618</v>
      </c>
      <c r="F12574" s="91" t="s">
        <v>36619</v>
      </c>
      <c r="G12574" s="91"/>
    </row>
    <row r="12575">
      <c r="A12575" s="9" t="s">
        <v>687</v>
      </c>
      <c r="B12575" s="18" t="s">
        <v>1306</v>
      </c>
      <c r="C12575" s="91" t="s">
        <v>2690</v>
      </c>
      <c r="D12575" s="91" t="s">
        <v>36620</v>
      </c>
      <c r="E12575" s="91"/>
      <c r="F12575" s="91" t="s">
        <v>36621</v>
      </c>
      <c r="G12575" s="91"/>
    </row>
    <row r="12576">
      <c r="A12576" s="9" t="s">
        <v>687</v>
      </c>
      <c r="B12576" s="18" t="s">
        <v>1306</v>
      </c>
      <c r="C12576" s="91" t="s">
        <v>2690</v>
      </c>
      <c r="D12576" s="91" t="s">
        <v>36622</v>
      </c>
      <c r="E12576" s="91" t="s">
        <v>33798</v>
      </c>
      <c r="F12576" s="91" t="s">
        <v>36623</v>
      </c>
      <c r="G12576" s="91"/>
    </row>
    <row r="12577">
      <c r="A12577" s="9" t="s">
        <v>687</v>
      </c>
      <c r="B12577" s="18" t="s">
        <v>1306</v>
      </c>
      <c r="C12577" s="91" t="s">
        <v>2690</v>
      </c>
      <c r="D12577" s="91" t="s">
        <v>36624</v>
      </c>
      <c r="E12577" s="91"/>
      <c r="F12577" s="91" t="s">
        <v>36625</v>
      </c>
      <c r="G12577" s="91"/>
    </row>
    <row r="12578">
      <c r="A12578" s="9" t="s">
        <v>687</v>
      </c>
      <c r="B12578" s="18" t="s">
        <v>1306</v>
      </c>
      <c r="C12578" s="91" t="s">
        <v>2690</v>
      </c>
      <c r="D12578" s="91" t="s">
        <v>36626</v>
      </c>
      <c r="E12578" s="91"/>
      <c r="F12578" s="91" t="s">
        <v>36627</v>
      </c>
      <c r="G12578" s="91"/>
    </row>
    <row r="12579">
      <c r="A12579" s="9" t="s">
        <v>687</v>
      </c>
      <c r="B12579" s="18" t="s">
        <v>1638</v>
      </c>
      <c r="C12579" s="91" t="s">
        <v>33845</v>
      </c>
      <c r="D12579" s="91" t="s">
        <v>36628</v>
      </c>
      <c r="E12579" s="91"/>
      <c r="F12579" s="91" t="s">
        <v>36627</v>
      </c>
      <c r="G12579" s="91"/>
    </row>
    <row r="12580">
      <c r="A12580" s="9" t="s">
        <v>2927</v>
      </c>
      <c r="B12580" s="18" t="s">
        <v>36629</v>
      </c>
      <c r="C12580" s="91"/>
      <c r="D12580" s="91"/>
      <c r="E12580" s="91"/>
      <c r="F12580" s="91"/>
      <c r="G12580" s="91"/>
    </row>
    <row r="12581">
      <c r="A12581" s="1" t="s">
        <v>36630</v>
      </c>
    </row>
    <row r="12582">
      <c r="A12582" s="9" t="s">
        <v>642</v>
      </c>
      <c r="B12582" s="18" t="s">
        <v>25204</v>
      </c>
      <c r="C12582" s="9"/>
      <c r="D12582" s="91"/>
      <c r="E12582" s="91" t="s">
        <v>36631</v>
      </c>
      <c r="F12582" s="91" t="s">
        <v>36632</v>
      </c>
      <c r="G12582" s="91"/>
    </row>
    <row r="12583">
      <c r="A12583" s="9" t="s">
        <v>642</v>
      </c>
      <c r="B12583" s="18" t="s">
        <v>25204</v>
      </c>
      <c r="C12583" s="9"/>
      <c r="D12583" s="91"/>
      <c r="E12583" s="91" t="s">
        <v>36633</v>
      </c>
      <c r="F12583" s="91" t="s">
        <v>36632</v>
      </c>
      <c r="G12583" s="91"/>
    </row>
    <row r="12584">
      <c r="A12584" s="9" t="s">
        <v>4788</v>
      </c>
      <c r="B12584" s="18" t="s">
        <v>4791</v>
      </c>
      <c r="C12584" s="9"/>
      <c r="D12584" s="91"/>
      <c r="E12584" s="91"/>
      <c r="F12584" s="91" t="s">
        <v>36634</v>
      </c>
      <c r="G12584" s="91"/>
    </row>
    <row r="12585">
      <c r="A12585" s="9" t="s">
        <v>4788</v>
      </c>
      <c r="B12585" s="18" t="s">
        <v>6969</v>
      </c>
      <c r="C12585" s="9" t="s">
        <v>6970</v>
      </c>
      <c r="D12585" s="91" t="s">
        <v>6973</v>
      </c>
      <c r="E12585" s="91"/>
      <c r="F12585" s="91" t="s">
        <v>36634</v>
      </c>
      <c r="G12585" s="91"/>
    </row>
    <row r="12586">
      <c r="A12586" s="9" t="s">
        <v>4788</v>
      </c>
      <c r="B12586" s="18" t="s">
        <v>6969</v>
      </c>
      <c r="C12586" s="9" t="s">
        <v>6970</v>
      </c>
      <c r="D12586" s="91" t="s">
        <v>36635</v>
      </c>
      <c r="E12586" s="91"/>
      <c r="F12586" s="91" t="s">
        <v>36634</v>
      </c>
      <c r="G12586" s="91"/>
    </row>
    <row r="12587">
      <c r="A12587" s="9" t="s">
        <v>4788</v>
      </c>
      <c r="B12587" s="18" t="s">
        <v>6969</v>
      </c>
      <c r="C12587" s="9" t="s">
        <v>36636</v>
      </c>
      <c r="D12587" s="91" t="s">
        <v>36637</v>
      </c>
      <c r="E12587" s="91"/>
      <c r="F12587" s="91" t="s">
        <v>36634</v>
      </c>
      <c r="G12587" s="91"/>
    </row>
    <row r="12588">
      <c r="A12588" s="9" t="s">
        <v>2463</v>
      </c>
      <c r="B12588" s="18" t="s">
        <v>2464</v>
      </c>
      <c r="C12588" s="9"/>
      <c r="D12588" s="91"/>
      <c r="E12588" s="91"/>
      <c r="F12588" s="91" t="s">
        <v>36638</v>
      </c>
      <c r="G12588" s="91"/>
    </row>
    <row r="12589">
      <c r="A12589" s="9" t="s">
        <v>326</v>
      </c>
      <c r="B12589" s="18" t="s">
        <v>658</v>
      </c>
      <c r="C12589" s="9"/>
      <c r="D12589" s="91"/>
      <c r="E12589" s="91" t="s">
        <v>14031</v>
      </c>
      <c r="F12589" s="91" t="s">
        <v>36639</v>
      </c>
      <c r="G12589" s="91"/>
    </row>
    <row r="12590">
      <c r="A12590" s="9" t="s">
        <v>230</v>
      </c>
      <c r="B12590" s="18" t="s">
        <v>25189</v>
      </c>
      <c r="C12590" s="9" t="s">
        <v>2598</v>
      </c>
      <c r="D12590" s="91" t="s">
        <v>12749</v>
      </c>
      <c r="E12590" s="91"/>
      <c r="F12590" s="91" t="s">
        <v>36632</v>
      </c>
      <c r="G12590" s="91"/>
    </row>
    <row r="12591">
      <c r="A12591" s="9" t="s">
        <v>230</v>
      </c>
      <c r="B12591" s="18" t="s">
        <v>25189</v>
      </c>
      <c r="C12591" s="9" t="s">
        <v>2598</v>
      </c>
      <c r="D12591" s="91" t="s">
        <v>36640</v>
      </c>
      <c r="E12591" s="91"/>
      <c r="F12591" s="91" t="s">
        <v>36632</v>
      </c>
      <c r="G12591" s="91"/>
    </row>
    <row r="12592">
      <c r="A12592" s="9" t="s">
        <v>687</v>
      </c>
      <c r="B12592" s="31" t="s">
        <v>2651</v>
      </c>
      <c r="C12592" s="9"/>
      <c r="D12592" s="89"/>
      <c r="E12592" s="91"/>
      <c r="F12592" s="91" t="s">
        <v>36638</v>
      </c>
      <c r="G12592" s="91"/>
    </row>
    <row r="12593">
      <c r="A12593" s="9" t="s">
        <v>687</v>
      </c>
      <c r="B12593" s="18" t="s">
        <v>1638</v>
      </c>
      <c r="C12593" s="9"/>
      <c r="D12593" s="89"/>
      <c r="E12593" s="91"/>
      <c r="F12593" s="91" t="s">
        <v>36641</v>
      </c>
      <c r="G12593" s="91"/>
    </row>
    <row r="12594">
      <c r="A12594" s="9" t="s">
        <v>687</v>
      </c>
      <c r="B12594" s="18" t="s">
        <v>18771</v>
      </c>
      <c r="C12594" s="9"/>
      <c r="D12594" s="89"/>
      <c r="E12594" s="91"/>
      <c r="F12594" s="91" t="s">
        <v>36642</v>
      </c>
      <c r="G12594" s="91"/>
    </row>
    <row r="12595">
      <c r="A12595" s="9" t="s">
        <v>30837</v>
      </c>
      <c r="B12595" s="18" t="s">
        <v>36643</v>
      </c>
      <c r="C12595" s="9"/>
      <c r="D12595" s="89"/>
      <c r="E12595" s="91"/>
      <c r="F12595" s="91" t="s">
        <v>36644</v>
      </c>
      <c r="G12595" s="91"/>
    </row>
    <row r="12596">
      <c r="A12596" s="9" t="s">
        <v>4808</v>
      </c>
      <c r="B12596" s="18" t="s">
        <v>4809</v>
      </c>
      <c r="C12596" s="9"/>
      <c r="D12596" s="89"/>
      <c r="E12596" s="91"/>
      <c r="F12596" s="91" t="s">
        <v>36634</v>
      </c>
      <c r="G12596" s="91"/>
    </row>
    <row r="12597">
      <c r="A12597" s="9" t="s">
        <v>248</v>
      </c>
      <c r="B12597" s="18" t="s">
        <v>16632</v>
      </c>
      <c r="C12597" s="9"/>
      <c r="D12597" s="89"/>
      <c r="E12597" s="91" t="s">
        <v>3115</v>
      </c>
      <c r="F12597" s="91" t="s">
        <v>36644</v>
      </c>
      <c r="G12597" s="91"/>
    </row>
    <row r="12598">
      <c r="A12598" s="9" t="s">
        <v>248</v>
      </c>
      <c r="B12598" s="18" t="s">
        <v>36645</v>
      </c>
      <c r="C12598" s="9"/>
      <c r="D12598" s="89"/>
      <c r="E12598" s="91" t="s">
        <v>36646</v>
      </c>
      <c r="F12598" s="91" t="s">
        <v>36644</v>
      </c>
      <c r="G12598" s="91"/>
    </row>
    <row r="12599">
      <c r="A12599" s="9" t="s">
        <v>248</v>
      </c>
      <c r="B12599" s="18" t="s">
        <v>16634</v>
      </c>
      <c r="C12599" s="9"/>
      <c r="D12599" s="89"/>
      <c r="E12599" s="91"/>
      <c r="F12599" s="91" t="s">
        <v>36632</v>
      </c>
      <c r="G12599" s="91"/>
    </row>
    <row r="12600">
      <c r="A12600" s="9" t="s">
        <v>2764</v>
      </c>
      <c r="B12600" s="18" t="s">
        <v>368</v>
      </c>
      <c r="C12600" s="9"/>
      <c r="D12600" s="89"/>
      <c r="E12600" s="91" t="s">
        <v>2350</v>
      </c>
      <c r="F12600" s="91" t="s">
        <v>36638</v>
      </c>
      <c r="G12600" s="91"/>
    </row>
    <row r="12601">
      <c r="A12601" s="9" t="s">
        <v>36647</v>
      </c>
      <c r="B12601" s="18" t="s">
        <v>36648</v>
      </c>
      <c r="C12601" s="9"/>
      <c r="D12601" s="89"/>
      <c r="E12601" s="91"/>
      <c r="F12601" s="91" t="s">
        <v>36644</v>
      </c>
      <c r="G12601" s="91"/>
    </row>
    <row r="12602">
      <c r="A12602" s="9" t="s">
        <v>388</v>
      </c>
      <c r="B12602" s="18" t="s">
        <v>19808</v>
      </c>
      <c r="C12602" s="9"/>
      <c r="D12602" s="89"/>
      <c r="E12602" s="91"/>
      <c r="F12602" s="91" t="s">
        <v>36642</v>
      </c>
      <c r="G12602" s="91"/>
    </row>
    <row r="12603">
      <c r="A12603" s="9" t="s">
        <v>388</v>
      </c>
      <c r="B12603" s="18" t="s">
        <v>1006</v>
      </c>
      <c r="C12603" s="9"/>
      <c r="D12603" s="89"/>
      <c r="E12603" s="91"/>
      <c r="F12603" s="91" t="s">
        <v>36634</v>
      </c>
      <c r="G12603" s="91"/>
    </row>
    <row r="12604">
      <c r="A12604" s="9" t="s">
        <v>388</v>
      </c>
      <c r="B12604" s="18" t="s">
        <v>1010</v>
      </c>
      <c r="C12604" s="9" t="s">
        <v>11406</v>
      </c>
      <c r="D12604" s="89" t="s">
        <v>36649</v>
      </c>
      <c r="E12604" s="91"/>
      <c r="F12604" s="91" t="s">
        <v>36644</v>
      </c>
      <c r="G12604" s="91"/>
    </row>
    <row r="12605">
      <c r="A12605" s="9" t="s">
        <v>23155</v>
      </c>
      <c r="B12605" s="18" t="s">
        <v>36650</v>
      </c>
      <c r="C12605" s="9" t="s">
        <v>36651</v>
      </c>
      <c r="D12605" s="89" t="s">
        <v>36652</v>
      </c>
      <c r="E12605" s="91"/>
      <c r="F12605" s="91" t="s">
        <v>36634</v>
      </c>
      <c r="G12605" s="91"/>
    </row>
    <row r="12606">
      <c r="A12606" s="9" t="s">
        <v>636</v>
      </c>
      <c r="B12606" s="18" t="s">
        <v>36653</v>
      </c>
      <c r="C12606" s="9" t="s">
        <v>2350</v>
      </c>
      <c r="D12606" s="89" t="s">
        <v>36654</v>
      </c>
      <c r="E12606" s="91"/>
      <c r="F12606" s="91" t="s">
        <v>36634</v>
      </c>
      <c r="G12606" s="91"/>
    </row>
    <row r="12607">
      <c r="A12607" s="9" t="s">
        <v>3354</v>
      </c>
      <c r="B12607" s="18" t="s">
        <v>36655</v>
      </c>
      <c r="C12607" s="9"/>
      <c r="D12607" s="89"/>
      <c r="E12607" s="91"/>
      <c r="F12607" s="91" t="s">
        <v>36634</v>
      </c>
      <c r="G12607" s="91"/>
    </row>
    <row r="12608">
      <c r="A12608" s="9" t="s">
        <v>3368</v>
      </c>
      <c r="B12608" s="18" t="s">
        <v>3369</v>
      </c>
      <c r="C12608" s="9" t="s">
        <v>2350</v>
      </c>
      <c r="D12608" s="89" t="s">
        <v>36656</v>
      </c>
      <c r="E12608" s="91"/>
      <c r="F12608" s="91" t="s">
        <v>36657</v>
      </c>
      <c r="G12608" s="91"/>
    </row>
    <row r="12609">
      <c r="A12609" s="9" t="s">
        <v>3368</v>
      </c>
      <c r="B12609" s="18" t="s">
        <v>3369</v>
      </c>
      <c r="C12609" s="9" t="s">
        <v>2350</v>
      </c>
      <c r="D12609" s="89" t="s">
        <v>36658</v>
      </c>
      <c r="E12609" s="91"/>
      <c r="F12609" s="91" t="s">
        <v>36634</v>
      </c>
      <c r="G12609" s="91"/>
    </row>
    <row r="12610">
      <c r="A12610" s="9" t="s">
        <v>3368</v>
      </c>
      <c r="B12610" s="18" t="s">
        <v>3369</v>
      </c>
      <c r="C12610" s="9" t="s">
        <v>36659</v>
      </c>
      <c r="D12610" s="89" t="s">
        <v>36660</v>
      </c>
      <c r="E12610" s="91"/>
      <c r="F12610" s="91" t="s">
        <v>36634</v>
      </c>
      <c r="G12610" s="91"/>
    </row>
    <row r="12611">
      <c r="A12611" s="9" t="s">
        <v>3368</v>
      </c>
      <c r="B12611" s="18" t="s">
        <v>3369</v>
      </c>
      <c r="C12611" s="9" t="s">
        <v>3375</v>
      </c>
      <c r="D12611" s="89" t="s">
        <v>18025</v>
      </c>
      <c r="E12611" s="91"/>
      <c r="F12611" s="91" t="s">
        <v>36657</v>
      </c>
      <c r="G12611" s="91"/>
    </row>
    <row r="12612">
      <c r="A12612" s="9" t="s">
        <v>3368</v>
      </c>
      <c r="B12612" s="18" t="s">
        <v>3369</v>
      </c>
      <c r="C12612" s="9" t="s">
        <v>3375</v>
      </c>
      <c r="D12612" s="89" t="s">
        <v>36661</v>
      </c>
      <c r="E12612" s="91"/>
      <c r="F12612" s="91" t="s">
        <v>36634</v>
      </c>
      <c r="G12612" s="91"/>
    </row>
    <row r="12613">
      <c r="A12613" s="9" t="s">
        <v>3368</v>
      </c>
      <c r="B12613" s="18" t="s">
        <v>3369</v>
      </c>
      <c r="C12613" s="9" t="s">
        <v>3377</v>
      </c>
      <c r="D12613" s="89" t="s">
        <v>36662</v>
      </c>
      <c r="E12613" s="91"/>
      <c r="F12613" s="91" t="s">
        <v>36634</v>
      </c>
      <c r="G12613" s="91"/>
    </row>
    <row r="12614">
      <c r="A12614" s="9" t="s">
        <v>3368</v>
      </c>
      <c r="B12614" s="18" t="s">
        <v>3369</v>
      </c>
      <c r="C12614" s="9" t="s">
        <v>1431</v>
      </c>
      <c r="D12614" s="89" t="s">
        <v>36663</v>
      </c>
      <c r="E12614" s="91"/>
      <c r="F12614" s="91" t="s">
        <v>36634</v>
      </c>
      <c r="G12614" s="91"/>
    </row>
    <row r="12615">
      <c r="A12615" s="9" t="s">
        <v>566</v>
      </c>
      <c r="B12615" s="18" t="s">
        <v>26645</v>
      </c>
      <c r="C12615" s="9" t="s">
        <v>26646</v>
      </c>
      <c r="D12615" s="89" t="s">
        <v>36664</v>
      </c>
      <c r="E12615" s="91"/>
      <c r="F12615" s="91" t="s">
        <v>36644</v>
      </c>
      <c r="G12615" s="91"/>
    </row>
    <row r="12616">
      <c r="A12616" s="1" t="s">
        <v>36665</v>
      </c>
    </row>
    <row r="12617">
      <c r="A12617" s="13" t="s">
        <v>326</v>
      </c>
      <c r="B12617" s="189" t="s">
        <v>658</v>
      </c>
      <c r="C12617" s="91"/>
      <c r="D12617" s="91"/>
      <c r="E12617" s="91" t="s">
        <v>4654</v>
      </c>
      <c r="F12617" s="91" t="s">
        <v>4799</v>
      </c>
      <c r="G12617" s="138"/>
    </row>
    <row r="12618">
      <c r="A12618" s="1" t="s">
        <v>36666</v>
      </c>
    </row>
    <row r="12619">
      <c r="A12619" s="14" t="s">
        <v>23666</v>
      </c>
      <c r="B12619" s="31" t="s">
        <v>36164</v>
      </c>
      <c r="C12619" s="91" t="s">
        <v>36165</v>
      </c>
      <c r="D12619" s="91" t="s">
        <v>36166</v>
      </c>
      <c r="E12619" s="91"/>
      <c r="F12619" s="91" t="s">
        <v>36667</v>
      </c>
      <c r="G12619" s="138"/>
    </row>
    <row r="12620">
      <c r="A12620" s="14" t="s">
        <v>23666</v>
      </c>
      <c r="B12620" s="31" t="s">
        <v>36668</v>
      </c>
      <c r="C12620" s="91"/>
      <c r="D12620" s="91"/>
      <c r="E12620" s="91" t="s">
        <v>36669</v>
      </c>
      <c r="F12620" s="91" t="s">
        <v>36667</v>
      </c>
      <c r="G12620" s="138"/>
    </row>
    <row r="12621">
      <c r="A12621" s="14" t="s">
        <v>14445</v>
      </c>
      <c r="B12621" s="31" t="s">
        <v>14446</v>
      </c>
      <c r="C12621" s="91"/>
      <c r="D12621" s="91"/>
      <c r="E12621" s="91"/>
      <c r="F12621" s="91" t="s">
        <v>36667</v>
      </c>
      <c r="G12621" s="138"/>
    </row>
    <row r="12622">
      <c r="A12622" s="14" t="s">
        <v>388</v>
      </c>
      <c r="B12622" s="31" t="s">
        <v>1006</v>
      </c>
      <c r="C12622" s="91"/>
      <c r="D12622" s="91"/>
      <c r="E12622" s="91" t="s">
        <v>36670</v>
      </c>
      <c r="F12622" s="91" t="s">
        <v>36671</v>
      </c>
      <c r="G12622" s="138"/>
    </row>
    <row r="12623">
      <c r="A12623" s="14" t="s">
        <v>388</v>
      </c>
      <c r="B12623" s="31" t="s">
        <v>1006</v>
      </c>
      <c r="C12623" s="91"/>
      <c r="D12623" s="91"/>
      <c r="E12623" s="91"/>
      <c r="F12623" s="91" t="s">
        <v>36667</v>
      </c>
      <c r="G12623" s="138"/>
    </row>
    <row r="12624">
      <c r="A12624" s="14" t="s">
        <v>388</v>
      </c>
      <c r="B12624" s="31" t="s">
        <v>3110</v>
      </c>
      <c r="C12624" s="91"/>
      <c r="D12624" s="91"/>
      <c r="E12624" s="91"/>
      <c r="F12624" s="91"/>
      <c r="G12624" s="138"/>
    </row>
    <row r="12625">
      <c r="A12625" s="14" t="s">
        <v>388</v>
      </c>
      <c r="B12625" s="31" t="s">
        <v>1392</v>
      </c>
      <c r="C12625" s="91" t="s">
        <v>27227</v>
      </c>
      <c r="D12625" s="91" t="s">
        <v>27228</v>
      </c>
      <c r="E12625" s="91"/>
      <c r="F12625" s="91" t="s">
        <v>36672</v>
      </c>
      <c r="G12625" s="138"/>
    </row>
    <row r="12626">
      <c r="A12626" s="1" t="s">
        <v>36673</v>
      </c>
    </row>
    <row r="12627">
      <c r="A12627" s="14" t="s">
        <v>388</v>
      </c>
      <c r="B12627" s="31" t="s">
        <v>1392</v>
      </c>
      <c r="C12627" s="91"/>
      <c r="D12627" s="91"/>
      <c r="E12627" s="91"/>
      <c r="F12627" s="91"/>
      <c r="G12627" s="138"/>
    </row>
    <row r="12628">
      <c r="A12628" s="1" t="s">
        <v>36674</v>
      </c>
    </row>
    <row r="12629">
      <c r="A12629" s="9" t="s">
        <v>35734</v>
      </c>
      <c r="B12629" s="18" t="s">
        <v>36675</v>
      </c>
      <c r="C12629" s="91"/>
      <c r="D12629" s="91" t="s">
        <v>36676</v>
      </c>
      <c r="E12629" s="91"/>
      <c r="F12629" s="91" t="s">
        <v>36677</v>
      </c>
      <c r="G12629" s="91"/>
    </row>
    <row r="12630">
      <c r="A12630" s="9" t="s">
        <v>36678</v>
      </c>
      <c r="B12630" s="18" t="s">
        <v>36679</v>
      </c>
      <c r="C12630" s="91"/>
      <c r="D12630" s="91" t="s">
        <v>10030</v>
      </c>
      <c r="E12630" s="91" t="s">
        <v>36680</v>
      </c>
      <c r="F12630" s="91" t="s">
        <v>36677</v>
      </c>
      <c r="G12630" s="91"/>
    </row>
    <row r="12631">
      <c r="A12631" s="9" t="s">
        <v>388</v>
      </c>
      <c r="B12631" s="18" t="s">
        <v>1392</v>
      </c>
      <c r="C12631" s="91"/>
      <c r="D12631" s="91"/>
      <c r="E12631" s="91"/>
      <c r="F12631" s="91"/>
      <c r="G12631" s="91"/>
    </row>
    <row r="12632">
      <c r="A12632" s="1" t="s">
        <v>36681</v>
      </c>
    </row>
    <row r="12633">
      <c r="A12633" s="14" t="s">
        <v>316</v>
      </c>
      <c r="B12633" s="18" t="s">
        <v>11414</v>
      </c>
      <c r="C12633" s="43" t="s">
        <v>36682</v>
      </c>
      <c r="D12633" s="43" t="s">
        <v>36683</v>
      </c>
      <c r="E12633" s="43" t="s">
        <v>36684</v>
      </c>
      <c r="F12633" s="43" t="s">
        <v>36685</v>
      </c>
      <c r="G12633" s="138"/>
    </row>
    <row r="12634">
      <c r="A12634" s="14" t="s">
        <v>6787</v>
      </c>
      <c r="B12634" s="18" t="s">
        <v>36686</v>
      </c>
      <c r="C12634" s="14" t="s">
        <v>36687</v>
      </c>
      <c r="D12634" s="43" t="s">
        <v>36688</v>
      </c>
      <c r="E12634" s="43" t="s">
        <v>36689</v>
      </c>
      <c r="F12634" s="43" t="s">
        <v>36685</v>
      </c>
      <c r="G12634" s="138"/>
    </row>
    <row r="12635">
      <c r="A12635" s="14" t="s">
        <v>6787</v>
      </c>
      <c r="B12635" s="18" t="s">
        <v>36686</v>
      </c>
      <c r="C12635" s="14" t="s">
        <v>36687</v>
      </c>
      <c r="D12635" s="43" t="s">
        <v>36690</v>
      </c>
      <c r="E12635" s="43" t="s">
        <v>36691</v>
      </c>
      <c r="F12635" s="43" t="s">
        <v>36685</v>
      </c>
      <c r="G12635" s="138"/>
    </row>
    <row r="12636">
      <c r="A12636" s="14" t="s">
        <v>6787</v>
      </c>
      <c r="B12636" s="18" t="s">
        <v>36686</v>
      </c>
      <c r="C12636" s="14" t="s">
        <v>36687</v>
      </c>
      <c r="D12636" s="43" t="s">
        <v>36692</v>
      </c>
      <c r="E12636" s="43" t="s">
        <v>36693</v>
      </c>
      <c r="F12636" s="43" t="s">
        <v>36685</v>
      </c>
      <c r="G12636" s="138"/>
    </row>
    <row r="12637">
      <c r="A12637" s="14" t="s">
        <v>6787</v>
      </c>
      <c r="B12637" s="18" t="s">
        <v>36686</v>
      </c>
      <c r="C12637" s="14" t="s">
        <v>36687</v>
      </c>
      <c r="D12637" s="43" t="s">
        <v>36694</v>
      </c>
      <c r="E12637" s="43" t="s">
        <v>36695</v>
      </c>
      <c r="F12637" s="43" t="s">
        <v>36685</v>
      </c>
      <c r="G12637" s="138"/>
    </row>
    <row r="12638">
      <c r="A12638" s="14" t="s">
        <v>12769</v>
      </c>
      <c r="B12638" s="18" t="s">
        <v>12770</v>
      </c>
      <c r="C12638" s="14" t="s">
        <v>36696</v>
      </c>
      <c r="D12638" s="43" t="s">
        <v>36697</v>
      </c>
      <c r="E12638" s="43"/>
      <c r="F12638" s="43" t="s">
        <v>36685</v>
      </c>
      <c r="G12638" s="138"/>
    </row>
    <row r="12639">
      <c r="A12639" s="14" t="s">
        <v>1035</v>
      </c>
      <c r="B12639" s="18" t="s">
        <v>5059</v>
      </c>
      <c r="C12639" s="14" t="s">
        <v>29779</v>
      </c>
      <c r="D12639" s="43" t="s">
        <v>29780</v>
      </c>
      <c r="E12639" s="43"/>
      <c r="F12639" s="43" t="s">
        <v>36685</v>
      </c>
      <c r="G12639" s="138"/>
    </row>
    <row r="12640">
      <c r="A12640" s="14" t="s">
        <v>234</v>
      </c>
      <c r="B12640" s="18" t="s">
        <v>8344</v>
      </c>
      <c r="C12640" s="14" t="s">
        <v>36698</v>
      </c>
      <c r="D12640" s="43" t="s">
        <v>36699</v>
      </c>
      <c r="E12640" s="43" t="s">
        <v>33172</v>
      </c>
      <c r="F12640" s="43" t="s">
        <v>36685</v>
      </c>
      <c r="G12640" s="138"/>
    </row>
    <row r="12641">
      <c r="A12641" s="14" t="s">
        <v>234</v>
      </c>
      <c r="B12641" s="18" t="s">
        <v>8344</v>
      </c>
      <c r="C12641" s="14" t="s">
        <v>12960</v>
      </c>
      <c r="D12641" s="43" t="s">
        <v>12961</v>
      </c>
      <c r="E12641" s="43"/>
      <c r="F12641" s="43" t="s">
        <v>36685</v>
      </c>
      <c r="G12641" s="138"/>
    </row>
    <row r="12642">
      <c r="A12642" s="14" t="s">
        <v>234</v>
      </c>
      <c r="B12642" s="18" t="s">
        <v>8344</v>
      </c>
      <c r="C12642" s="14" t="s">
        <v>36700</v>
      </c>
      <c r="D12642" s="43" t="s">
        <v>36701</v>
      </c>
      <c r="E12642" s="43"/>
      <c r="F12642" s="43" t="s">
        <v>36685</v>
      </c>
      <c r="G12642" s="138"/>
    </row>
    <row r="12643">
      <c r="A12643" s="14" t="s">
        <v>234</v>
      </c>
      <c r="B12643" s="18" t="s">
        <v>1951</v>
      </c>
      <c r="C12643" s="14" t="s">
        <v>36702</v>
      </c>
      <c r="D12643" s="43" t="s">
        <v>36703</v>
      </c>
      <c r="E12643" s="43"/>
      <c r="F12643" s="43" t="s">
        <v>36685</v>
      </c>
      <c r="G12643" s="138"/>
    </row>
    <row r="12644">
      <c r="A12644" s="1" t="s">
        <v>36704</v>
      </c>
    </row>
    <row r="12645">
      <c r="A12645" s="14" t="s">
        <v>2562</v>
      </c>
      <c r="B12645" s="18" t="s">
        <v>2563</v>
      </c>
      <c r="C12645" s="14"/>
      <c r="D12645" s="43"/>
      <c r="E12645" s="43"/>
      <c r="F12645" s="43"/>
      <c r="G12645" s="138"/>
    </row>
    <row r="12646">
      <c r="A12646" s="1" t="s">
        <v>36705</v>
      </c>
    </row>
    <row r="12647">
      <c r="A12647" s="14" t="s">
        <v>36706</v>
      </c>
      <c r="B12647" s="18" t="s">
        <v>36707</v>
      </c>
      <c r="C12647" s="91"/>
      <c r="D12647" s="91" t="s">
        <v>36708</v>
      </c>
      <c r="E12647" s="91"/>
      <c r="F12647" s="91" t="s">
        <v>36709</v>
      </c>
      <c r="G12647" s="791" t="s">
        <v>1333</v>
      </c>
    </row>
    <row r="12648">
      <c r="A12648" s="14" t="s">
        <v>36710</v>
      </c>
      <c r="B12648" s="18" t="s">
        <v>36711</v>
      </c>
      <c r="C12648" s="91"/>
      <c r="D12648" s="91" t="s">
        <v>1190</v>
      </c>
      <c r="E12648" s="91"/>
      <c r="F12648" s="91" t="s">
        <v>36712</v>
      </c>
      <c r="G12648" s="138"/>
    </row>
    <row r="12649">
      <c r="A12649" s="14" t="s">
        <v>23666</v>
      </c>
      <c r="B12649" s="18" t="s">
        <v>36713</v>
      </c>
      <c r="C12649" s="91"/>
      <c r="D12649" s="91"/>
      <c r="E12649" s="91" t="s">
        <v>36714</v>
      </c>
      <c r="F12649" s="91" t="s">
        <v>36715</v>
      </c>
      <c r="G12649" s="138"/>
    </row>
    <row r="12650">
      <c r="A12650" s="13" t="s">
        <v>19613</v>
      </c>
      <c r="B12650" s="31" t="s">
        <v>36716</v>
      </c>
      <c r="C12650" s="91" t="s">
        <v>9222</v>
      </c>
      <c r="D12650" s="91" t="s">
        <v>36717</v>
      </c>
      <c r="E12650" s="91"/>
      <c r="F12650" s="84" t="s">
        <v>36718</v>
      </c>
      <c r="G12650" s="138"/>
    </row>
    <row r="12651">
      <c r="A12651" s="13" t="s">
        <v>19613</v>
      </c>
      <c r="B12651" s="189" t="s">
        <v>36719</v>
      </c>
      <c r="C12651" s="91" t="s">
        <v>2350</v>
      </c>
      <c r="D12651" s="91" t="s">
        <v>36720</v>
      </c>
      <c r="E12651" s="91"/>
      <c r="F12651" s="84" t="s">
        <v>36718</v>
      </c>
      <c r="G12651" s="138"/>
    </row>
    <row r="12652">
      <c r="A12652" s="13" t="s">
        <v>19613</v>
      </c>
      <c r="B12652" s="189" t="s">
        <v>36719</v>
      </c>
      <c r="C12652" s="91" t="s">
        <v>6548</v>
      </c>
      <c r="D12652" s="91" t="s">
        <v>36721</v>
      </c>
      <c r="E12652" s="91"/>
      <c r="F12652" s="84" t="s">
        <v>36718</v>
      </c>
      <c r="G12652" s="138"/>
    </row>
    <row r="12653">
      <c r="A12653" s="14" t="s">
        <v>19613</v>
      </c>
      <c r="B12653" s="18" t="s">
        <v>36719</v>
      </c>
      <c r="C12653" s="91" t="s">
        <v>36722</v>
      </c>
      <c r="D12653" s="91" t="s">
        <v>36723</v>
      </c>
      <c r="E12653" s="91"/>
      <c r="F12653" s="91" t="s">
        <v>36724</v>
      </c>
      <c r="G12653" s="138"/>
    </row>
    <row r="12654">
      <c r="A12654" s="14" t="s">
        <v>19613</v>
      </c>
      <c r="B12654" s="18" t="s">
        <v>36719</v>
      </c>
      <c r="C12654" s="91" t="s">
        <v>36722</v>
      </c>
      <c r="D12654" s="91" t="s">
        <v>36725</v>
      </c>
      <c r="E12654" s="91"/>
      <c r="F12654" s="91" t="s">
        <v>36726</v>
      </c>
      <c r="G12654" s="138"/>
    </row>
    <row r="12655">
      <c r="A12655" s="14" t="s">
        <v>19613</v>
      </c>
      <c r="B12655" s="18" t="s">
        <v>36727</v>
      </c>
      <c r="C12655" s="91"/>
      <c r="D12655" s="91"/>
      <c r="E12655" s="91"/>
      <c r="F12655" s="91" t="s">
        <v>36200</v>
      </c>
      <c r="G12655" s="138"/>
    </row>
    <row r="12656">
      <c r="A12656" s="14" t="s">
        <v>19613</v>
      </c>
      <c r="B12656" s="18" t="s">
        <v>36728</v>
      </c>
      <c r="C12656" s="91" t="s">
        <v>36729</v>
      </c>
      <c r="D12656" s="91" t="s">
        <v>36730</v>
      </c>
      <c r="E12656" s="91"/>
      <c r="F12656" s="91" t="s">
        <v>36731</v>
      </c>
      <c r="G12656" s="138"/>
    </row>
    <row r="12657">
      <c r="A12657" s="14" t="s">
        <v>19613</v>
      </c>
      <c r="B12657" s="18" t="s">
        <v>36732</v>
      </c>
      <c r="C12657" s="91"/>
      <c r="D12657" s="91"/>
      <c r="E12657" s="91"/>
      <c r="F12657" s="91" t="s">
        <v>36200</v>
      </c>
      <c r="G12657" s="138"/>
    </row>
    <row r="12658">
      <c r="A12658" s="14" t="s">
        <v>36733</v>
      </c>
      <c r="B12658" s="18" t="s">
        <v>36734</v>
      </c>
      <c r="C12658" s="91"/>
      <c r="D12658" s="91" t="s">
        <v>36735</v>
      </c>
      <c r="E12658" s="91" t="s">
        <v>36736</v>
      </c>
      <c r="F12658" s="91" t="s">
        <v>36200</v>
      </c>
      <c r="G12658" s="138"/>
    </row>
    <row r="12659">
      <c r="A12659" s="14" t="s">
        <v>36733</v>
      </c>
      <c r="B12659" s="18" t="s">
        <v>36734</v>
      </c>
      <c r="C12659" s="91"/>
      <c r="D12659" s="91" t="s">
        <v>36737</v>
      </c>
      <c r="E12659" s="91" t="s">
        <v>36736</v>
      </c>
      <c r="F12659" s="91" t="s">
        <v>36200</v>
      </c>
      <c r="G12659" s="138"/>
    </row>
    <row r="12660">
      <c r="A12660" s="14" t="s">
        <v>36733</v>
      </c>
      <c r="B12660" s="18" t="s">
        <v>36738</v>
      </c>
      <c r="C12660" s="91"/>
      <c r="D12660" s="91" t="s">
        <v>36739</v>
      </c>
      <c r="E12660" s="91"/>
      <c r="F12660" s="91" t="s">
        <v>36740</v>
      </c>
      <c r="G12660" s="138"/>
    </row>
    <row r="12661">
      <c r="A12661" s="14" t="s">
        <v>36733</v>
      </c>
      <c r="B12661" s="18" t="s">
        <v>36741</v>
      </c>
      <c r="C12661" s="91"/>
      <c r="D12661" s="91" t="s">
        <v>36742</v>
      </c>
      <c r="E12661" s="91"/>
      <c r="F12661" s="91" t="s">
        <v>36709</v>
      </c>
      <c r="G12661" s="138"/>
    </row>
    <row r="12662">
      <c r="A12662" s="14" t="s">
        <v>36733</v>
      </c>
      <c r="B12662" s="18" t="s">
        <v>36741</v>
      </c>
      <c r="C12662" s="91"/>
      <c r="D12662" s="91" t="s">
        <v>36743</v>
      </c>
      <c r="E12662" s="91" t="s">
        <v>36744</v>
      </c>
      <c r="F12662" s="91" t="s">
        <v>36745</v>
      </c>
      <c r="G12662" s="138"/>
    </row>
    <row r="12663">
      <c r="A12663" s="14" t="s">
        <v>36733</v>
      </c>
      <c r="B12663" s="18" t="s">
        <v>36741</v>
      </c>
      <c r="C12663" s="91"/>
      <c r="D12663" s="91" t="s">
        <v>36746</v>
      </c>
      <c r="E12663" s="91"/>
      <c r="F12663" s="91" t="s">
        <v>36747</v>
      </c>
      <c r="G12663" s="138"/>
    </row>
    <row r="12664">
      <c r="A12664" s="14" t="s">
        <v>36733</v>
      </c>
      <c r="B12664" s="18" t="s">
        <v>36741</v>
      </c>
      <c r="C12664" s="91"/>
      <c r="D12664" s="91" t="s">
        <v>36748</v>
      </c>
      <c r="E12664" s="91"/>
      <c r="F12664" s="91" t="s">
        <v>36749</v>
      </c>
      <c r="G12664" s="138"/>
    </row>
    <row r="12665">
      <c r="A12665" s="14" t="s">
        <v>36733</v>
      </c>
      <c r="B12665" s="18" t="s">
        <v>36741</v>
      </c>
      <c r="C12665" s="91"/>
      <c r="D12665" s="91" t="s">
        <v>36750</v>
      </c>
      <c r="E12665" s="91"/>
      <c r="F12665" s="91" t="s">
        <v>36751</v>
      </c>
      <c r="G12665" s="138"/>
    </row>
    <row r="12666">
      <c r="A12666" s="14" t="s">
        <v>36733</v>
      </c>
      <c r="B12666" s="18" t="s">
        <v>36741</v>
      </c>
      <c r="C12666" s="91"/>
      <c r="D12666" s="91" t="s">
        <v>36752</v>
      </c>
      <c r="E12666" s="91"/>
      <c r="F12666" s="91" t="s">
        <v>36753</v>
      </c>
      <c r="G12666" s="138"/>
    </row>
    <row r="12667">
      <c r="A12667" s="14" t="s">
        <v>36733</v>
      </c>
      <c r="B12667" s="18" t="s">
        <v>36741</v>
      </c>
      <c r="C12667" s="91"/>
      <c r="D12667" s="91" t="s">
        <v>36754</v>
      </c>
      <c r="E12667" s="91"/>
      <c r="F12667" s="91" t="s">
        <v>36755</v>
      </c>
      <c r="G12667" s="138"/>
    </row>
    <row r="12668">
      <c r="A12668" s="14" t="s">
        <v>36733</v>
      </c>
      <c r="B12668" s="18" t="s">
        <v>36756</v>
      </c>
      <c r="C12668" s="91"/>
      <c r="D12668" s="91" t="s">
        <v>36757</v>
      </c>
      <c r="E12668" s="91"/>
      <c r="F12668" s="84" t="s">
        <v>36718</v>
      </c>
      <c r="G12668" s="138"/>
    </row>
    <row r="12669">
      <c r="A12669" s="14" t="s">
        <v>36758</v>
      </c>
      <c r="B12669" s="18" t="s">
        <v>36759</v>
      </c>
      <c r="C12669" s="91"/>
      <c r="D12669" s="91" t="s">
        <v>4739</v>
      </c>
      <c r="E12669" s="91"/>
      <c r="F12669" s="91" t="s">
        <v>9350</v>
      </c>
      <c r="G12669" s="138"/>
    </row>
    <row r="12670">
      <c r="A12670" s="14" t="s">
        <v>36758</v>
      </c>
      <c r="B12670" s="18" t="s">
        <v>36759</v>
      </c>
      <c r="C12670" s="91"/>
      <c r="D12670" s="91" t="s">
        <v>674</v>
      </c>
      <c r="E12670" s="91"/>
      <c r="F12670" s="91" t="s">
        <v>9350</v>
      </c>
      <c r="G12670" s="138"/>
    </row>
    <row r="12671">
      <c r="A12671" s="14" t="s">
        <v>36758</v>
      </c>
      <c r="B12671" s="18" t="s">
        <v>36759</v>
      </c>
      <c r="C12671" s="91"/>
      <c r="D12671" s="91" t="s">
        <v>36760</v>
      </c>
      <c r="E12671" s="91"/>
      <c r="F12671" s="91" t="s">
        <v>9350</v>
      </c>
      <c r="G12671" s="138"/>
    </row>
    <row r="12672">
      <c r="A12672" s="14" t="s">
        <v>36758</v>
      </c>
      <c r="B12672" s="18" t="s">
        <v>36759</v>
      </c>
      <c r="C12672" s="91"/>
      <c r="D12672" s="91" t="s">
        <v>922</v>
      </c>
      <c r="E12672" s="91"/>
      <c r="F12672" s="91" t="s">
        <v>9350</v>
      </c>
      <c r="G12672" s="138"/>
    </row>
    <row r="12673">
      <c r="A12673" s="14" t="s">
        <v>36758</v>
      </c>
      <c r="B12673" s="18" t="s">
        <v>36759</v>
      </c>
      <c r="C12673" s="91"/>
      <c r="D12673" s="91" t="s">
        <v>36761</v>
      </c>
      <c r="E12673" s="91"/>
      <c r="F12673" s="91" t="s">
        <v>9350</v>
      </c>
      <c r="G12673" s="138"/>
    </row>
    <row r="12674">
      <c r="A12674" s="14" t="s">
        <v>36758</v>
      </c>
      <c r="B12674" s="18" t="s">
        <v>36759</v>
      </c>
      <c r="C12674" s="91"/>
      <c r="D12674" s="91" t="s">
        <v>1590</v>
      </c>
      <c r="E12674" s="91"/>
      <c r="F12674" s="91" t="s">
        <v>9350</v>
      </c>
      <c r="G12674" s="138"/>
    </row>
    <row r="12675">
      <c r="A12675" s="14" t="s">
        <v>36758</v>
      </c>
      <c r="B12675" s="18" t="s">
        <v>36759</v>
      </c>
      <c r="C12675" s="91"/>
      <c r="D12675" s="91" t="s">
        <v>5093</v>
      </c>
      <c r="E12675" s="91"/>
      <c r="F12675" s="91" t="s">
        <v>9350</v>
      </c>
      <c r="G12675" s="138"/>
    </row>
    <row r="12676">
      <c r="A12676" s="14" t="s">
        <v>36762</v>
      </c>
      <c r="B12676" s="18" t="s">
        <v>36763</v>
      </c>
      <c r="C12676" s="91" t="s">
        <v>36764</v>
      </c>
      <c r="D12676" s="91" t="s">
        <v>36764</v>
      </c>
      <c r="E12676" s="91"/>
      <c r="F12676" s="91" t="s">
        <v>36765</v>
      </c>
      <c r="G12676" s="138"/>
    </row>
    <row r="12677">
      <c r="A12677" s="14" t="s">
        <v>36762</v>
      </c>
      <c r="B12677" s="18" t="s">
        <v>36763</v>
      </c>
      <c r="C12677" s="91" t="s">
        <v>36766</v>
      </c>
      <c r="D12677" s="91" t="s">
        <v>36766</v>
      </c>
      <c r="E12677" s="91"/>
      <c r="F12677" s="91" t="s">
        <v>36767</v>
      </c>
      <c r="G12677" s="138"/>
    </row>
    <row r="12678">
      <c r="A12678" s="14" t="s">
        <v>36762</v>
      </c>
      <c r="B12678" s="18" t="s">
        <v>36768</v>
      </c>
      <c r="C12678" s="91" t="s">
        <v>36769</v>
      </c>
      <c r="D12678" s="91" t="s">
        <v>36770</v>
      </c>
      <c r="E12678" s="91"/>
      <c r="F12678" s="91" t="s">
        <v>36740</v>
      </c>
      <c r="G12678" s="138"/>
    </row>
    <row r="12679">
      <c r="A12679" s="14" t="s">
        <v>36762</v>
      </c>
      <c r="B12679" s="18" t="s">
        <v>36768</v>
      </c>
      <c r="C12679" s="91" t="s">
        <v>36771</v>
      </c>
      <c r="D12679" s="91" t="s">
        <v>36772</v>
      </c>
      <c r="E12679" s="91"/>
      <c r="F12679" s="91" t="s">
        <v>36740</v>
      </c>
      <c r="G12679" s="138"/>
    </row>
    <row r="12680">
      <c r="A12680" s="14" t="s">
        <v>36773</v>
      </c>
      <c r="B12680" s="18" t="s">
        <v>36774</v>
      </c>
      <c r="C12680" s="91" t="s">
        <v>36775</v>
      </c>
      <c r="D12680" s="91" t="s">
        <v>36776</v>
      </c>
      <c r="E12680" s="91" t="s">
        <v>36777</v>
      </c>
      <c r="F12680" s="91" t="s">
        <v>36778</v>
      </c>
      <c r="G12680" s="138"/>
    </row>
    <row r="12681">
      <c r="A12681" s="14" t="s">
        <v>2347</v>
      </c>
      <c r="B12681" s="18" t="s">
        <v>17371</v>
      </c>
      <c r="C12681" s="9" t="s">
        <v>36779</v>
      </c>
      <c r="D12681" s="89" t="s">
        <v>36780</v>
      </c>
      <c r="E12681" s="91"/>
      <c r="F12681" s="91" t="s">
        <v>36781</v>
      </c>
      <c r="G12681" s="138"/>
    </row>
    <row r="12682">
      <c r="A12682" s="14" t="s">
        <v>2347</v>
      </c>
      <c r="B12682" s="18" t="s">
        <v>17371</v>
      </c>
      <c r="C12682" s="9" t="s">
        <v>36782</v>
      </c>
      <c r="D12682" s="89" t="s">
        <v>36783</v>
      </c>
      <c r="E12682" s="91"/>
      <c r="F12682" s="91" t="s">
        <v>36781</v>
      </c>
      <c r="G12682" s="138"/>
    </row>
    <row r="12683">
      <c r="A12683" s="14" t="s">
        <v>2347</v>
      </c>
      <c r="B12683" s="18" t="s">
        <v>17371</v>
      </c>
      <c r="C12683" s="9" t="s">
        <v>36784</v>
      </c>
      <c r="D12683" s="89" t="s">
        <v>36785</v>
      </c>
      <c r="E12683" s="91"/>
      <c r="F12683" s="91" t="s">
        <v>36786</v>
      </c>
      <c r="G12683" s="138"/>
    </row>
    <row r="12684">
      <c r="A12684" s="14" t="s">
        <v>2347</v>
      </c>
      <c r="B12684" s="18" t="s">
        <v>17371</v>
      </c>
      <c r="C12684" s="9" t="s">
        <v>36787</v>
      </c>
      <c r="D12684" s="89" t="s">
        <v>36788</v>
      </c>
      <c r="E12684" s="91"/>
      <c r="F12684" s="91" t="s">
        <v>36786</v>
      </c>
      <c r="G12684" s="138"/>
    </row>
    <row r="12685">
      <c r="A12685" s="14" t="s">
        <v>2347</v>
      </c>
      <c r="B12685" s="18" t="s">
        <v>17371</v>
      </c>
      <c r="C12685" s="9" t="s">
        <v>36789</v>
      </c>
      <c r="D12685" s="89" t="s">
        <v>36790</v>
      </c>
      <c r="E12685" s="91"/>
      <c r="F12685" s="91" t="s">
        <v>36781</v>
      </c>
      <c r="G12685" s="138"/>
    </row>
    <row r="12686">
      <c r="A12686" s="14" t="s">
        <v>2347</v>
      </c>
      <c r="B12686" s="18" t="s">
        <v>17371</v>
      </c>
      <c r="C12686" s="9" t="s">
        <v>36791</v>
      </c>
      <c r="D12686" s="89" t="s">
        <v>36792</v>
      </c>
      <c r="E12686" s="91"/>
      <c r="F12686" s="91" t="s">
        <v>36786</v>
      </c>
      <c r="G12686" s="138"/>
    </row>
    <row r="12687">
      <c r="A12687" s="14" t="s">
        <v>2347</v>
      </c>
      <c r="B12687" s="18" t="s">
        <v>17371</v>
      </c>
      <c r="C12687" s="9" t="s">
        <v>36793</v>
      </c>
      <c r="D12687" s="89" t="s">
        <v>36794</v>
      </c>
      <c r="E12687" s="91"/>
      <c r="F12687" s="91" t="s">
        <v>36786</v>
      </c>
      <c r="G12687" s="138"/>
    </row>
    <row r="12688">
      <c r="A12688" s="14" t="s">
        <v>2347</v>
      </c>
      <c r="B12688" s="18" t="s">
        <v>17371</v>
      </c>
      <c r="C12688" s="9" t="s">
        <v>36795</v>
      </c>
      <c r="D12688" s="89" t="s">
        <v>36796</v>
      </c>
      <c r="E12688" s="91"/>
      <c r="F12688" s="91" t="s">
        <v>36786</v>
      </c>
      <c r="G12688" s="138"/>
    </row>
    <row r="12689">
      <c r="A12689" s="14" t="s">
        <v>230</v>
      </c>
      <c r="B12689" s="18" t="s">
        <v>2597</v>
      </c>
      <c r="C12689" s="9" t="s">
        <v>2598</v>
      </c>
      <c r="D12689" s="89" t="s">
        <v>13148</v>
      </c>
      <c r="E12689" s="91"/>
      <c r="F12689" s="91" t="s">
        <v>36797</v>
      </c>
      <c r="G12689" s="138"/>
    </row>
    <row r="12690">
      <c r="A12690" s="14" t="s">
        <v>230</v>
      </c>
      <c r="B12690" s="18" t="s">
        <v>2597</v>
      </c>
      <c r="C12690" s="9" t="s">
        <v>2598</v>
      </c>
      <c r="D12690" s="89" t="s">
        <v>14001</v>
      </c>
      <c r="E12690" s="91"/>
      <c r="F12690" s="91" t="s">
        <v>36751</v>
      </c>
      <c r="G12690" s="138"/>
    </row>
    <row r="12691">
      <c r="A12691" s="14" t="s">
        <v>230</v>
      </c>
      <c r="B12691" s="724" t="s">
        <v>2597</v>
      </c>
      <c r="C12691" s="9" t="s">
        <v>2598</v>
      </c>
      <c r="D12691" s="89" t="s">
        <v>36798</v>
      </c>
      <c r="E12691" s="91"/>
      <c r="F12691" s="91" t="s">
        <v>36799</v>
      </c>
      <c r="G12691" s="138"/>
    </row>
    <row r="12692">
      <c r="A12692" s="14" t="s">
        <v>230</v>
      </c>
      <c r="B12692" s="18" t="s">
        <v>2597</v>
      </c>
      <c r="C12692" s="9" t="s">
        <v>2598</v>
      </c>
      <c r="D12692" s="89" t="s">
        <v>36800</v>
      </c>
      <c r="E12692" s="91"/>
      <c r="F12692" s="91" t="s">
        <v>36718</v>
      </c>
      <c r="G12692" s="138"/>
    </row>
    <row r="12693">
      <c r="A12693" s="14" t="s">
        <v>230</v>
      </c>
      <c r="B12693" s="18" t="s">
        <v>2597</v>
      </c>
      <c r="C12693" s="9" t="s">
        <v>2598</v>
      </c>
      <c r="D12693" s="89" t="s">
        <v>36801</v>
      </c>
      <c r="E12693" s="91"/>
      <c r="F12693" s="91" t="s">
        <v>11894</v>
      </c>
      <c r="G12693" s="138"/>
    </row>
    <row r="12694">
      <c r="A12694" s="14" t="s">
        <v>230</v>
      </c>
      <c r="B12694" s="18" t="s">
        <v>2597</v>
      </c>
      <c r="C12694" s="9" t="s">
        <v>2598</v>
      </c>
      <c r="D12694" s="89" t="s">
        <v>36802</v>
      </c>
      <c r="E12694" s="91"/>
      <c r="F12694" s="91" t="s">
        <v>36718</v>
      </c>
      <c r="G12694" s="138"/>
    </row>
    <row r="12695">
      <c r="A12695" s="14" t="s">
        <v>230</v>
      </c>
      <c r="B12695" s="18" t="s">
        <v>2597</v>
      </c>
      <c r="C12695" s="9" t="s">
        <v>2598</v>
      </c>
      <c r="D12695" s="89" t="s">
        <v>36803</v>
      </c>
      <c r="E12695" s="91"/>
      <c r="F12695" s="91" t="s">
        <v>36718</v>
      </c>
      <c r="G12695" s="138"/>
    </row>
    <row r="12696">
      <c r="A12696" s="13" t="s">
        <v>230</v>
      </c>
      <c r="B12696" s="189" t="s">
        <v>2614</v>
      </c>
      <c r="C12696" s="138"/>
      <c r="D12696" s="43" t="s">
        <v>36804</v>
      </c>
      <c r="E12696" s="138"/>
      <c r="F12696" s="43" t="s">
        <v>36751</v>
      </c>
      <c r="G12696" s="138"/>
    </row>
    <row r="12697">
      <c r="A12697" s="14" t="s">
        <v>230</v>
      </c>
      <c r="B12697" s="18" t="s">
        <v>2614</v>
      </c>
      <c r="C12697" s="91"/>
      <c r="D12697" s="91" t="s">
        <v>36805</v>
      </c>
      <c r="E12697" s="91"/>
      <c r="F12697" s="91" t="s">
        <v>36806</v>
      </c>
      <c r="G12697" s="138"/>
    </row>
    <row r="12698">
      <c r="A12698" s="14" t="s">
        <v>6787</v>
      </c>
      <c r="B12698" s="18" t="s">
        <v>36807</v>
      </c>
      <c r="C12698" s="91" t="s">
        <v>36808</v>
      </c>
      <c r="D12698" s="91" t="s">
        <v>36809</v>
      </c>
      <c r="E12698" s="91"/>
      <c r="F12698" s="84" t="s">
        <v>36718</v>
      </c>
      <c r="G12698" s="138"/>
    </row>
    <row r="12699">
      <c r="A12699" s="14" t="s">
        <v>36810</v>
      </c>
      <c r="B12699" s="18" t="s">
        <v>36811</v>
      </c>
      <c r="C12699" s="91" t="s">
        <v>36812</v>
      </c>
      <c r="D12699" s="91" t="s">
        <v>36813</v>
      </c>
      <c r="E12699" s="91" t="s">
        <v>36814</v>
      </c>
      <c r="F12699" s="91" t="s">
        <v>36815</v>
      </c>
      <c r="G12699" s="138"/>
    </row>
    <row r="12700">
      <c r="A12700" s="14" t="s">
        <v>36810</v>
      </c>
      <c r="B12700" s="18" t="s">
        <v>36811</v>
      </c>
      <c r="C12700" s="91" t="s">
        <v>36812</v>
      </c>
      <c r="D12700" s="91" t="s">
        <v>36816</v>
      </c>
      <c r="E12700" s="91" t="s">
        <v>29998</v>
      </c>
      <c r="F12700" s="91" t="s">
        <v>36817</v>
      </c>
      <c r="G12700" s="138"/>
    </row>
    <row r="12701">
      <c r="A12701" s="13" t="s">
        <v>12439</v>
      </c>
      <c r="B12701" s="189" t="s">
        <v>36199</v>
      </c>
      <c r="C12701" s="91"/>
      <c r="D12701" s="91"/>
      <c r="E12701" s="138"/>
      <c r="F12701" s="91" t="s">
        <v>36200</v>
      </c>
      <c r="G12701" s="138"/>
    </row>
    <row r="12702">
      <c r="A12702" s="13" t="s">
        <v>12439</v>
      </c>
      <c r="B12702" s="189" t="s">
        <v>36199</v>
      </c>
      <c r="C12702" s="91"/>
      <c r="D12702" s="91"/>
      <c r="E12702" s="138"/>
      <c r="F12702" s="91" t="s">
        <v>36818</v>
      </c>
      <c r="G12702" s="138"/>
    </row>
    <row r="12703">
      <c r="A12703" s="13" t="s">
        <v>12439</v>
      </c>
      <c r="B12703" s="189" t="s">
        <v>36199</v>
      </c>
      <c r="C12703" s="91" t="s">
        <v>36819</v>
      </c>
      <c r="D12703" s="91" t="s">
        <v>837</v>
      </c>
      <c r="E12703" s="138"/>
      <c r="F12703" s="91" t="s">
        <v>36709</v>
      </c>
      <c r="G12703" s="138"/>
    </row>
    <row r="12704">
      <c r="A12704" s="13" t="s">
        <v>12439</v>
      </c>
      <c r="B12704" s="189" t="s">
        <v>36199</v>
      </c>
      <c r="C12704" s="91" t="s">
        <v>36819</v>
      </c>
      <c r="D12704" s="91" t="s">
        <v>36820</v>
      </c>
      <c r="E12704" s="138"/>
      <c r="F12704" s="91" t="s">
        <v>36821</v>
      </c>
      <c r="G12704" s="138"/>
    </row>
    <row r="12705">
      <c r="A12705" s="13" t="s">
        <v>12439</v>
      </c>
      <c r="B12705" s="189" t="s">
        <v>36199</v>
      </c>
      <c r="C12705" s="43" t="s">
        <v>36822</v>
      </c>
      <c r="D12705" s="91" t="s">
        <v>36823</v>
      </c>
      <c r="E12705" s="138"/>
      <c r="F12705" s="91" t="s">
        <v>36718</v>
      </c>
      <c r="G12705" s="138"/>
    </row>
    <row r="12706">
      <c r="A12706" s="14" t="s">
        <v>36824</v>
      </c>
      <c r="B12706" s="18" t="s">
        <v>36825</v>
      </c>
      <c r="C12706" s="91"/>
      <c r="D12706" s="91"/>
      <c r="E12706" s="91" t="s">
        <v>36826</v>
      </c>
      <c r="F12706" s="91" t="s">
        <v>36827</v>
      </c>
      <c r="G12706" s="138"/>
    </row>
    <row r="12707">
      <c r="A12707" s="14" t="s">
        <v>248</v>
      </c>
      <c r="B12707" s="18" t="s">
        <v>13433</v>
      </c>
      <c r="C12707" s="91"/>
      <c r="D12707" s="91" t="s">
        <v>36828</v>
      </c>
      <c r="E12707" s="91"/>
      <c r="F12707" s="91" t="s">
        <v>9350</v>
      </c>
      <c r="G12707" s="138"/>
    </row>
    <row r="12708">
      <c r="A12708" s="14" t="s">
        <v>36829</v>
      </c>
      <c r="B12708" s="18" t="s">
        <v>36830</v>
      </c>
      <c r="C12708" s="91" t="s">
        <v>36831</v>
      </c>
      <c r="D12708" s="91" t="s">
        <v>36832</v>
      </c>
      <c r="E12708" s="91"/>
      <c r="F12708" s="91" t="s">
        <v>36200</v>
      </c>
      <c r="G12708" s="138"/>
    </row>
    <row r="12709">
      <c r="A12709" s="14" t="s">
        <v>36833</v>
      </c>
      <c r="B12709" s="18" t="s">
        <v>36834</v>
      </c>
      <c r="C12709" s="91"/>
      <c r="D12709" s="91"/>
      <c r="E12709" s="91"/>
      <c r="F12709" s="91" t="s">
        <v>11894</v>
      </c>
      <c r="G12709" s="138"/>
    </row>
    <row r="12710">
      <c r="A12710" s="14" t="s">
        <v>36833</v>
      </c>
      <c r="B12710" s="18" t="s">
        <v>36835</v>
      </c>
      <c r="C12710" s="91"/>
      <c r="D12710" s="91"/>
      <c r="E12710" s="91"/>
      <c r="F12710" s="91" t="s">
        <v>11894</v>
      </c>
      <c r="G12710" s="138"/>
    </row>
    <row r="12711">
      <c r="A12711" s="25" t="s">
        <v>36836</v>
      </c>
      <c r="B12711" s="18" t="s">
        <v>36837</v>
      </c>
      <c r="C12711" s="91"/>
      <c r="D12711" s="91" t="s">
        <v>36838</v>
      </c>
      <c r="E12711" s="91"/>
      <c r="F12711" s="91" t="s">
        <v>36818</v>
      </c>
      <c r="G12711" s="138"/>
    </row>
    <row r="12712">
      <c r="A12712" s="25" t="s">
        <v>36836</v>
      </c>
      <c r="B12712" s="18" t="s">
        <v>36839</v>
      </c>
      <c r="C12712" s="91" t="s">
        <v>36840</v>
      </c>
      <c r="D12712" s="91" t="s">
        <v>36841</v>
      </c>
      <c r="E12712" s="91"/>
      <c r="F12712" s="91" t="s">
        <v>36818</v>
      </c>
      <c r="G12712" s="138"/>
    </row>
    <row r="12713">
      <c r="A12713" s="14" t="s">
        <v>36836</v>
      </c>
      <c r="B12713" s="18" t="s">
        <v>36842</v>
      </c>
      <c r="C12713" s="91" t="s">
        <v>36843</v>
      </c>
      <c r="D12713" s="91" t="s">
        <v>36844</v>
      </c>
      <c r="E12713" s="91"/>
      <c r="F12713" s="91" t="s">
        <v>36200</v>
      </c>
      <c r="G12713" s="138"/>
    </row>
    <row r="12714">
      <c r="A12714" s="1" t="s">
        <v>36845</v>
      </c>
    </row>
    <row r="12715">
      <c r="A12715" s="14" t="s">
        <v>248</v>
      </c>
      <c r="B12715" s="18" t="s">
        <v>9484</v>
      </c>
      <c r="C12715" s="91" t="s">
        <v>4581</v>
      </c>
      <c r="D12715" s="91" t="s">
        <v>9486</v>
      </c>
      <c r="E12715" s="91" t="s">
        <v>36846</v>
      </c>
      <c r="F12715" s="91" t="s">
        <v>36847</v>
      </c>
      <c r="G12715" s="138"/>
    </row>
    <row r="12716">
      <c r="A12716" s="9" t="s">
        <v>3368</v>
      </c>
      <c r="B12716" s="18" t="s">
        <v>3369</v>
      </c>
      <c r="C12716" s="91" t="s">
        <v>3377</v>
      </c>
      <c r="D12716" s="91" t="s">
        <v>3384</v>
      </c>
      <c r="E12716" s="91" t="s">
        <v>36846</v>
      </c>
      <c r="F12716" s="91" t="s">
        <v>36848</v>
      </c>
      <c r="G12716" s="138"/>
    </row>
    <row r="12717">
      <c r="A12717" s="1" t="s">
        <v>36849</v>
      </c>
    </row>
    <row r="12718">
      <c r="A12718" s="9" t="s">
        <v>2562</v>
      </c>
      <c r="B12718" s="18" t="s">
        <v>35544</v>
      </c>
      <c r="C12718" s="91" t="s">
        <v>35549</v>
      </c>
      <c r="D12718" s="91" t="s">
        <v>35554</v>
      </c>
      <c r="E12718" s="91"/>
      <c r="F12718" s="91" t="s">
        <v>36850</v>
      </c>
      <c r="G12718" s="91"/>
    </row>
    <row r="12719">
      <c r="A12719" s="13" t="s">
        <v>2562</v>
      </c>
      <c r="B12719" s="189" t="s">
        <v>35544</v>
      </c>
      <c r="C12719" s="84" t="s">
        <v>1431</v>
      </c>
      <c r="D12719" s="43" t="s">
        <v>36851</v>
      </c>
      <c r="E12719" s="84"/>
      <c r="F12719" s="84" t="s">
        <v>36852</v>
      </c>
      <c r="G12719" s="91"/>
    </row>
    <row r="12720">
      <c r="A12720" s="9" t="s">
        <v>2562</v>
      </c>
      <c r="B12720" s="18" t="s">
        <v>35544</v>
      </c>
      <c r="C12720" s="91" t="s">
        <v>1431</v>
      </c>
      <c r="D12720" s="91" t="s">
        <v>36853</v>
      </c>
      <c r="E12720" s="91"/>
      <c r="F12720" s="91" t="s">
        <v>36852</v>
      </c>
      <c r="G12720" s="91"/>
    </row>
    <row r="12721">
      <c r="A12721" s="9" t="s">
        <v>2562</v>
      </c>
      <c r="B12721" s="31" t="s">
        <v>36854</v>
      </c>
      <c r="C12721" s="9" t="s">
        <v>36855</v>
      </c>
      <c r="D12721" s="9" t="s">
        <v>7334</v>
      </c>
      <c r="E12721" s="91" t="s">
        <v>36856</v>
      </c>
      <c r="F12721" s="91" t="s">
        <v>36852</v>
      </c>
      <c r="G12721" s="91"/>
    </row>
    <row r="12722">
      <c r="A12722" s="13" t="s">
        <v>687</v>
      </c>
      <c r="B12722" s="189" t="s">
        <v>693</v>
      </c>
      <c r="C12722" s="9" t="s">
        <v>715</v>
      </c>
      <c r="D12722" s="9" t="s">
        <v>720</v>
      </c>
      <c r="E12722" s="91"/>
      <c r="F12722" s="91" t="s">
        <v>36857</v>
      </c>
      <c r="G12722" s="91"/>
    </row>
    <row r="12723">
      <c r="A12723" s="190" t="s">
        <v>36858</v>
      </c>
    </row>
    <row r="12724">
      <c r="A12724" s="14" t="s">
        <v>36859</v>
      </c>
      <c r="B12724" s="18" t="s">
        <v>36860</v>
      </c>
      <c r="C12724" s="9"/>
      <c r="D12724" s="91" t="s">
        <v>1190</v>
      </c>
      <c r="E12724" s="91" t="s">
        <v>24176</v>
      </c>
      <c r="F12724" s="91" t="s">
        <v>36861</v>
      </c>
      <c r="G12724" s="138"/>
    </row>
    <row r="12725">
      <c r="A12725" s="14" t="s">
        <v>36862</v>
      </c>
      <c r="B12725" s="18" t="s">
        <v>36863</v>
      </c>
      <c r="C12725" s="9"/>
      <c r="D12725" s="91" t="s">
        <v>15290</v>
      </c>
      <c r="E12725" s="91"/>
      <c r="F12725" s="91" t="s">
        <v>36864</v>
      </c>
      <c r="G12725" s="138"/>
    </row>
    <row r="12726">
      <c r="A12726" s="14" t="s">
        <v>14631</v>
      </c>
      <c r="B12726" s="18" t="s">
        <v>14632</v>
      </c>
      <c r="C12726" s="9"/>
      <c r="D12726" s="91" t="s">
        <v>15953</v>
      </c>
      <c r="E12726" s="91" t="s">
        <v>36865</v>
      </c>
      <c r="F12726" s="91" t="s">
        <v>36866</v>
      </c>
      <c r="G12726" s="138"/>
    </row>
    <row r="12727">
      <c r="A12727" s="14" t="s">
        <v>36867</v>
      </c>
      <c r="B12727" s="18" t="s">
        <v>36868</v>
      </c>
      <c r="C12727" s="9"/>
      <c r="D12727" s="91" t="s">
        <v>1190</v>
      </c>
      <c r="E12727" s="91" t="s">
        <v>36865</v>
      </c>
      <c r="F12727" s="91" t="s">
        <v>36861</v>
      </c>
      <c r="G12727" s="138"/>
    </row>
    <row r="12728">
      <c r="A12728" s="14" t="s">
        <v>36869</v>
      </c>
      <c r="B12728" s="18" t="s">
        <v>36870</v>
      </c>
      <c r="C12728" s="9"/>
      <c r="D12728" s="91" t="s">
        <v>1190</v>
      </c>
      <c r="E12728" s="91" t="s">
        <v>36871</v>
      </c>
      <c r="F12728" s="91" t="s">
        <v>36872</v>
      </c>
      <c r="G12728" s="138"/>
    </row>
    <row r="12729">
      <c r="A12729" s="14" t="s">
        <v>36873</v>
      </c>
      <c r="B12729" s="18" t="s">
        <v>36874</v>
      </c>
      <c r="C12729" s="9"/>
      <c r="D12729" s="91" t="s">
        <v>20397</v>
      </c>
      <c r="E12729" s="91"/>
      <c r="F12729" s="91" t="s">
        <v>36875</v>
      </c>
      <c r="G12729" s="138"/>
    </row>
    <row r="12730">
      <c r="A12730" s="14" t="s">
        <v>36876</v>
      </c>
      <c r="B12730" s="18" t="s">
        <v>36877</v>
      </c>
      <c r="C12730" s="9"/>
      <c r="D12730" s="91" t="s">
        <v>15290</v>
      </c>
      <c r="E12730" s="91" t="s">
        <v>36878</v>
      </c>
      <c r="F12730" s="91" t="s">
        <v>36879</v>
      </c>
      <c r="G12730" s="138"/>
    </row>
    <row r="12731">
      <c r="A12731" s="14" t="s">
        <v>36880</v>
      </c>
      <c r="B12731" s="18" t="s">
        <v>10902</v>
      </c>
      <c r="C12731" s="9"/>
      <c r="D12731" s="91" t="s">
        <v>36881</v>
      </c>
      <c r="F12731" s="91" t="s">
        <v>20228</v>
      </c>
      <c r="G12731" s="138"/>
    </row>
    <row r="12732">
      <c r="A12732" s="9" t="s">
        <v>23666</v>
      </c>
      <c r="B12732" s="18" t="s">
        <v>36882</v>
      </c>
      <c r="C12732" s="9"/>
      <c r="D12732" s="89"/>
      <c r="E12732" s="91" t="s">
        <v>36883</v>
      </c>
      <c r="F12732" s="91" t="s">
        <v>36884</v>
      </c>
      <c r="G12732" s="138"/>
    </row>
    <row r="12733">
      <c r="A12733" s="9" t="s">
        <v>4788</v>
      </c>
      <c r="B12733" s="18" t="s">
        <v>5289</v>
      </c>
      <c r="C12733" s="9"/>
      <c r="D12733" s="89" t="s">
        <v>36885</v>
      </c>
      <c r="E12733" s="91"/>
      <c r="F12733" s="91" t="s">
        <v>36886</v>
      </c>
      <c r="G12733" s="138"/>
    </row>
    <row r="12734">
      <c r="A12734" s="9" t="s">
        <v>4788</v>
      </c>
      <c r="B12734" s="18" t="s">
        <v>5289</v>
      </c>
      <c r="C12734" s="9"/>
      <c r="D12734" s="89" t="s">
        <v>36887</v>
      </c>
      <c r="E12734" s="91"/>
      <c r="F12734" s="91" t="s">
        <v>36861</v>
      </c>
      <c r="G12734" s="138"/>
    </row>
    <row r="12735">
      <c r="A12735" s="9" t="s">
        <v>4788</v>
      </c>
      <c r="B12735" s="18" t="s">
        <v>5289</v>
      </c>
      <c r="C12735" s="9"/>
      <c r="D12735" s="89" t="s">
        <v>36888</v>
      </c>
      <c r="E12735" s="91"/>
      <c r="F12735" s="91" t="s">
        <v>36886</v>
      </c>
      <c r="G12735" s="138"/>
    </row>
    <row r="12736">
      <c r="A12736" s="9" t="s">
        <v>19613</v>
      </c>
      <c r="B12736" s="18" t="s">
        <v>36716</v>
      </c>
      <c r="C12736" s="9" t="s">
        <v>9210</v>
      </c>
      <c r="D12736" s="89" t="s">
        <v>36889</v>
      </c>
      <c r="E12736" s="91"/>
      <c r="F12736" s="91" t="s">
        <v>36890</v>
      </c>
      <c r="G12736" s="138"/>
    </row>
    <row r="12737">
      <c r="A12737" s="14" t="s">
        <v>19613</v>
      </c>
      <c r="B12737" s="18" t="s">
        <v>36891</v>
      </c>
      <c r="C12737" s="9"/>
      <c r="D12737" s="89" t="s">
        <v>36892</v>
      </c>
      <c r="E12737" s="91"/>
      <c r="F12737" s="91" t="s">
        <v>36893</v>
      </c>
      <c r="G12737" s="138"/>
    </row>
    <row r="12738">
      <c r="A12738" s="14" t="s">
        <v>19613</v>
      </c>
      <c r="B12738" s="18" t="s">
        <v>36891</v>
      </c>
      <c r="C12738" s="9"/>
      <c r="D12738" s="89"/>
      <c r="E12738" s="91" t="s">
        <v>36894</v>
      </c>
      <c r="F12738" s="91" t="s">
        <v>36895</v>
      </c>
      <c r="G12738" s="138"/>
    </row>
    <row r="12739">
      <c r="A12739" s="9" t="s">
        <v>36896</v>
      </c>
      <c r="B12739" s="18" t="s">
        <v>36897</v>
      </c>
      <c r="C12739" s="9" t="s">
        <v>36898</v>
      </c>
      <c r="D12739" s="89" t="s">
        <v>36899</v>
      </c>
      <c r="E12739" s="91"/>
      <c r="F12739" s="91" t="s">
        <v>36900</v>
      </c>
      <c r="G12739" s="138"/>
    </row>
    <row r="12740">
      <c r="A12740" s="9" t="s">
        <v>35734</v>
      </c>
      <c r="B12740" s="18" t="s">
        <v>36408</v>
      </c>
      <c r="C12740" s="9"/>
      <c r="D12740" s="89" t="s">
        <v>36901</v>
      </c>
      <c r="E12740" s="91"/>
      <c r="F12740" s="91" t="s">
        <v>36902</v>
      </c>
      <c r="G12740" s="138"/>
    </row>
    <row r="12741">
      <c r="A12741" s="14" t="s">
        <v>36733</v>
      </c>
      <c r="B12741" s="18" t="s">
        <v>36903</v>
      </c>
      <c r="C12741" s="9"/>
      <c r="D12741" s="89" t="s">
        <v>36904</v>
      </c>
      <c r="E12741" s="91"/>
      <c r="F12741" s="91" t="s">
        <v>36861</v>
      </c>
      <c r="G12741" s="138"/>
    </row>
    <row r="12742">
      <c r="A12742" s="14" t="s">
        <v>36905</v>
      </c>
      <c r="B12742" s="18" t="s">
        <v>36906</v>
      </c>
      <c r="C12742" s="9"/>
      <c r="D12742" s="89" t="s">
        <v>36907</v>
      </c>
      <c r="E12742" s="91"/>
      <c r="F12742" s="91" t="s">
        <v>36908</v>
      </c>
      <c r="G12742" s="138"/>
    </row>
    <row r="12743">
      <c r="A12743" s="14" t="s">
        <v>4540</v>
      </c>
      <c r="B12743" s="18" t="s">
        <v>36909</v>
      </c>
      <c r="C12743" s="9"/>
      <c r="D12743" s="89"/>
      <c r="E12743" s="91"/>
      <c r="F12743" s="91" t="s">
        <v>36910</v>
      </c>
      <c r="G12743" s="138"/>
    </row>
    <row r="12744">
      <c r="A12744" s="14" t="s">
        <v>326</v>
      </c>
      <c r="B12744" s="18" t="s">
        <v>658</v>
      </c>
      <c r="C12744" s="9" t="s">
        <v>36911</v>
      </c>
      <c r="D12744" s="89" t="s">
        <v>660</v>
      </c>
      <c r="E12744" s="91"/>
      <c r="F12744" s="91" t="s">
        <v>36886</v>
      </c>
      <c r="G12744" s="138"/>
    </row>
    <row r="12745">
      <c r="A12745" s="14" t="s">
        <v>326</v>
      </c>
      <c r="B12745" s="18" t="s">
        <v>658</v>
      </c>
      <c r="C12745" s="9" t="s">
        <v>36911</v>
      </c>
      <c r="D12745" s="89" t="s">
        <v>1251</v>
      </c>
      <c r="E12745" s="91"/>
      <c r="F12745" s="91" t="s">
        <v>36912</v>
      </c>
      <c r="G12745" s="138"/>
    </row>
    <row r="12746">
      <c r="A12746" s="14" t="s">
        <v>326</v>
      </c>
      <c r="B12746" s="18" t="s">
        <v>658</v>
      </c>
      <c r="C12746" s="9"/>
      <c r="D12746" s="89"/>
      <c r="E12746" s="91" t="s">
        <v>28506</v>
      </c>
      <c r="F12746" s="91" t="s">
        <v>36886</v>
      </c>
      <c r="G12746" s="138"/>
    </row>
    <row r="12747">
      <c r="A12747" s="14" t="s">
        <v>326</v>
      </c>
      <c r="B12747" s="18" t="s">
        <v>658</v>
      </c>
      <c r="C12747" s="9"/>
      <c r="D12747" s="89"/>
      <c r="E12747" s="91" t="s">
        <v>5234</v>
      </c>
      <c r="F12747" s="91" t="s">
        <v>36912</v>
      </c>
      <c r="G12747" s="138"/>
    </row>
    <row r="12748">
      <c r="A12748" s="14" t="s">
        <v>326</v>
      </c>
      <c r="B12748" s="18" t="s">
        <v>6331</v>
      </c>
      <c r="C12748" s="9" t="s">
        <v>36913</v>
      </c>
      <c r="D12748" s="89" t="s">
        <v>18104</v>
      </c>
      <c r="E12748" s="91"/>
      <c r="F12748" s="91" t="s">
        <v>36914</v>
      </c>
      <c r="G12748" s="138"/>
    </row>
    <row r="12749">
      <c r="A12749" s="14" t="s">
        <v>36915</v>
      </c>
      <c r="B12749" s="18" t="s">
        <v>36916</v>
      </c>
      <c r="C12749" s="9"/>
      <c r="D12749" s="89" t="s">
        <v>3689</v>
      </c>
      <c r="E12749" s="91"/>
      <c r="F12749" s="91" t="s">
        <v>36917</v>
      </c>
      <c r="G12749" s="138"/>
    </row>
    <row r="12750">
      <c r="A12750" s="14" t="s">
        <v>26173</v>
      </c>
      <c r="B12750" s="18" t="s">
        <v>23671</v>
      </c>
      <c r="C12750" s="9"/>
      <c r="D12750" s="89"/>
      <c r="E12750" s="91" t="s">
        <v>36553</v>
      </c>
      <c r="F12750" s="91" t="s">
        <v>36886</v>
      </c>
      <c r="G12750" s="138"/>
    </row>
    <row r="12751">
      <c r="A12751" s="14" t="s">
        <v>3600</v>
      </c>
      <c r="B12751" s="18" t="s">
        <v>3601</v>
      </c>
      <c r="C12751" s="9"/>
      <c r="D12751" s="89" t="s">
        <v>6566</v>
      </c>
      <c r="E12751" s="91"/>
      <c r="F12751" s="91" t="s">
        <v>36917</v>
      </c>
      <c r="G12751" s="138"/>
    </row>
    <row r="12752">
      <c r="A12752" s="105" t="s">
        <v>2347</v>
      </c>
      <c r="B12752" s="18" t="s">
        <v>17371</v>
      </c>
      <c r="C12752" s="105" t="s">
        <v>36918</v>
      </c>
      <c r="D12752" s="105" t="s">
        <v>2350</v>
      </c>
      <c r="E12752" s="112"/>
      <c r="F12752" s="91" t="s">
        <v>36919</v>
      </c>
      <c r="G12752" s="112"/>
    </row>
    <row r="12753">
      <c r="A12753" s="105" t="s">
        <v>2347</v>
      </c>
      <c r="B12753" s="18" t="s">
        <v>17371</v>
      </c>
      <c r="C12753" s="105" t="s">
        <v>36918</v>
      </c>
      <c r="D12753" s="105" t="s">
        <v>36920</v>
      </c>
      <c r="E12753" s="112"/>
      <c r="F12753" s="91" t="s">
        <v>36919</v>
      </c>
      <c r="G12753" s="112"/>
    </row>
    <row r="12754">
      <c r="A12754" s="105" t="s">
        <v>2347</v>
      </c>
      <c r="B12754" s="18" t="s">
        <v>17371</v>
      </c>
      <c r="C12754" s="105" t="s">
        <v>36918</v>
      </c>
      <c r="D12754" s="105" t="s">
        <v>17910</v>
      </c>
      <c r="E12754" s="112"/>
      <c r="F12754" s="91" t="s">
        <v>36919</v>
      </c>
      <c r="G12754" s="112"/>
    </row>
    <row r="12755">
      <c r="A12755" s="14" t="s">
        <v>2347</v>
      </c>
      <c r="B12755" s="18" t="s">
        <v>17371</v>
      </c>
      <c r="C12755" s="9" t="s">
        <v>36921</v>
      </c>
      <c r="D12755" s="89" t="s">
        <v>36790</v>
      </c>
      <c r="E12755" s="91"/>
      <c r="F12755" s="91" t="s">
        <v>36922</v>
      </c>
      <c r="G12755" s="138"/>
    </row>
    <row r="12756">
      <c r="A12756" s="14" t="s">
        <v>2347</v>
      </c>
      <c r="B12756" s="18" t="s">
        <v>17371</v>
      </c>
      <c r="C12756" s="9" t="s">
        <v>36923</v>
      </c>
      <c r="D12756" s="89" t="s">
        <v>6566</v>
      </c>
      <c r="E12756" s="91"/>
      <c r="F12756" s="91" t="s">
        <v>36924</v>
      </c>
      <c r="G12756" s="138"/>
    </row>
    <row r="12757">
      <c r="A12757" s="14" t="s">
        <v>2347</v>
      </c>
      <c r="B12757" s="18" t="s">
        <v>17371</v>
      </c>
      <c r="C12757" s="9" t="s">
        <v>36784</v>
      </c>
      <c r="D12757" s="89" t="s">
        <v>36925</v>
      </c>
      <c r="E12757" s="91"/>
      <c r="F12757" s="91" t="s">
        <v>36926</v>
      </c>
      <c r="G12757" s="138"/>
    </row>
    <row r="12758">
      <c r="A12758" s="13" t="s">
        <v>2347</v>
      </c>
      <c r="B12758" s="292" t="s">
        <v>17371</v>
      </c>
      <c r="C12758" s="9" t="s">
        <v>36784</v>
      </c>
      <c r="D12758" s="100" t="s">
        <v>36927</v>
      </c>
      <c r="E12758" s="293"/>
      <c r="F12758" s="91" t="s">
        <v>36928</v>
      </c>
      <c r="G12758" s="138"/>
    </row>
    <row r="12759">
      <c r="A12759" s="14" t="s">
        <v>2347</v>
      </c>
      <c r="B12759" s="18" t="s">
        <v>17371</v>
      </c>
      <c r="C12759" s="9" t="s">
        <v>36929</v>
      </c>
      <c r="D12759" s="89" t="s">
        <v>36930</v>
      </c>
      <c r="E12759" s="91"/>
      <c r="F12759" s="91" t="s">
        <v>36931</v>
      </c>
      <c r="G12759" s="138"/>
    </row>
    <row r="12760">
      <c r="A12760" s="14" t="s">
        <v>2347</v>
      </c>
      <c r="B12760" s="18" t="s">
        <v>17371</v>
      </c>
      <c r="C12760" s="9" t="s">
        <v>36595</v>
      </c>
      <c r="D12760" s="89" t="s">
        <v>36596</v>
      </c>
      <c r="E12760" s="91"/>
      <c r="F12760" s="91" t="s">
        <v>36932</v>
      </c>
      <c r="G12760" s="138"/>
    </row>
    <row r="12761">
      <c r="A12761" s="13" t="s">
        <v>2347</v>
      </c>
      <c r="B12761" s="18" t="s">
        <v>17371</v>
      </c>
      <c r="C12761" s="13" t="s">
        <v>36595</v>
      </c>
      <c r="D12761" s="89" t="s">
        <v>36933</v>
      </c>
      <c r="E12761" s="91"/>
      <c r="F12761" s="91" t="s">
        <v>36934</v>
      </c>
      <c r="G12761" s="138"/>
    </row>
    <row r="12762">
      <c r="A12762" s="13" t="s">
        <v>2347</v>
      </c>
      <c r="B12762" s="292" t="s">
        <v>17371</v>
      </c>
      <c r="C12762" s="19" t="s">
        <v>36935</v>
      </c>
      <c r="D12762" s="100" t="s">
        <v>36936</v>
      </c>
      <c r="E12762" s="293"/>
      <c r="F12762" s="91" t="s">
        <v>36937</v>
      </c>
      <c r="G12762" s="138"/>
    </row>
    <row r="12763">
      <c r="A12763" s="14" t="s">
        <v>2347</v>
      </c>
      <c r="B12763" s="18" t="s">
        <v>17371</v>
      </c>
      <c r="C12763" s="9" t="s">
        <v>36793</v>
      </c>
      <c r="D12763" s="89" t="s">
        <v>36938</v>
      </c>
      <c r="E12763" s="91"/>
      <c r="F12763" s="91" t="s">
        <v>36932</v>
      </c>
      <c r="G12763" s="138"/>
    </row>
    <row r="12764">
      <c r="A12764" s="14" t="s">
        <v>2347</v>
      </c>
      <c r="B12764" s="18" t="s">
        <v>17371</v>
      </c>
      <c r="C12764" s="9" t="s">
        <v>36939</v>
      </c>
      <c r="D12764" s="89" t="s">
        <v>36940</v>
      </c>
      <c r="E12764" s="91"/>
      <c r="F12764" s="91" t="s">
        <v>36941</v>
      </c>
      <c r="G12764" s="138"/>
    </row>
    <row r="12765">
      <c r="A12765" s="105" t="s">
        <v>2347</v>
      </c>
      <c r="B12765" s="18" t="s">
        <v>17371</v>
      </c>
      <c r="C12765" s="792" t="s">
        <v>36942</v>
      </c>
      <c r="D12765" s="105" t="s">
        <v>36943</v>
      </c>
      <c r="E12765" s="105" t="s">
        <v>36944</v>
      </c>
      <c r="F12765" s="91" t="s">
        <v>36945</v>
      </c>
      <c r="G12765" s="112"/>
    </row>
    <row r="12766">
      <c r="A12766" s="14" t="s">
        <v>2347</v>
      </c>
      <c r="B12766" s="18" t="s">
        <v>17371</v>
      </c>
      <c r="C12766" s="9" t="s">
        <v>36942</v>
      </c>
      <c r="D12766" s="89" t="s">
        <v>36946</v>
      </c>
      <c r="E12766" s="91"/>
      <c r="F12766" s="91" t="s">
        <v>36941</v>
      </c>
      <c r="G12766" s="138"/>
    </row>
    <row r="12767">
      <c r="A12767" s="13" t="s">
        <v>2347</v>
      </c>
      <c r="B12767" s="292" t="s">
        <v>17371</v>
      </c>
      <c r="C12767" s="19" t="s">
        <v>36947</v>
      </c>
      <c r="D12767" s="100" t="s">
        <v>36948</v>
      </c>
      <c r="E12767" s="293"/>
      <c r="F12767" s="91" t="s">
        <v>36937</v>
      </c>
      <c r="G12767" s="138"/>
    </row>
    <row r="12768">
      <c r="A12768" s="14" t="s">
        <v>2347</v>
      </c>
      <c r="B12768" s="18" t="s">
        <v>17371</v>
      </c>
      <c r="C12768" s="9" t="s">
        <v>36795</v>
      </c>
      <c r="D12768" s="89" t="s">
        <v>36949</v>
      </c>
      <c r="E12768" s="91"/>
      <c r="F12768" s="91" t="s">
        <v>36950</v>
      </c>
      <c r="G12768" s="138"/>
    </row>
    <row r="12769">
      <c r="A12769" s="14" t="s">
        <v>2347</v>
      </c>
      <c r="B12769" s="18" t="s">
        <v>17371</v>
      </c>
      <c r="C12769" s="9" t="s">
        <v>36795</v>
      </c>
      <c r="D12769" s="89" t="s">
        <v>36951</v>
      </c>
      <c r="E12769" s="91"/>
      <c r="F12769" s="91" t="s">
        <v>36952</v>
      </c>
      <c r="G12769" s="138"/>
    </row>
    <row r="12770">
      <c r="A12770" s="14" t="s">
        <v>2347</v>
      </c>
      <c r="B12770" s="18" t="s">
        <v>17371</v>
      </c>
      <c r="C12770" s="9" t="s">
        <v>36795</v>
      </c>
      <c r="D12770" s="89" t="s">
        <v>36953</v>
      </c>
      <c r="E12770" s="91"/>
      <c r="F12770" s="91" t="s">
        <v>36954</v>
      </c>
      <c r="G12770" s="138"/>
    </row>
    <row r="12771">
      <c r="A12771" s="14" t="s">
        <v>2347</v>
      </c>
      <c r="B12771" s="18" t="s">
        <v>17371</v>
      </c>
      <c r="C12771" s="9" t="s">
        <v>36795</v>
      </c>
      <c r="D12771" s="89" t="s">
        <v>36955</v>
      </c>
      <c r="E12771" s="91"/>
      <c r="F12771" s="91" t="s">
        <v>36956</v>
      </c>
      <c r="G12771" s="138"/>
    </row>
    <row r="12772">
      <c r="A12772" s="14" t="s">
        <v>2347</v>
      </c>
      <c r="B12772" s="18" t="s">
        <v>17371</v>
      </c>
      <c r="C12772" s="9" t="s">
        <v>36795</v>
      </c>
      <c r="D12772" s="89" t="s">
        <v>36957</v>
      </c>
      <c r="E12772" s="91"/>
      <c r="F12772" s="91" t="s">
        <v>36958</v>
      </c>
      <c r="G12772" s="138"/>
    </row>
    <row r="12773">
      <c r="A12773" s="14" t="s">
        <v>2347</v>
      </c>
      <c r="B12773" s="18" t="s">
        <v>17371</v>
      </c>
      <c r="C12773" s="9" t="s">
        <v>36602</v>
      </c>
      <c r="D12773" s="89" t="s">
        <v>36959</v>
      </c>
      <c r="E12773" s="91"/>
      <c r="F12773" s="91" t="s">
        <v>36941</v>
      </c>
      <c r="G12773" s="138"/>
    </row>
    <row r="12774">
      <c r="A12774" s="14" t="s">
        <v>36960</v>
      </c>
      <c r="B12774" s="18" t="s">
        <v>36961</v>
      </c>
      <c r="C12774" s="9" t="s">
        <v>36962</v>
      </c>
      <c r="D12774" s="91" t="s">
        <v>36963</v>
      </c>
      <c r="E12774" s="91"/>
      <c r="F12774" s="91" t="s">
        <v>5462</v>
      </c>
      <c r="G12774" s="138"/>
    </row>
    <row r="12775">
      <c r="A12775" s="14" t="s">
        <v>230</v>
      </c>
      <c r="B12775" s="18" t="s">
        <v>2597</v>
      </c>
      <c r="C12775" s="9" t="s">
        <v>2598</v>
      </c>
      <c r="D12775" s="89" t="s">
        <v>13148</v>
      </c>
      <c r="E12775" s="91"/>
      <c r="F12775" s="91" t="s">
        <v>36861</v>
      </c>
      <c r="G12775" s="138"/>
    </row>
    <row r="12776">
      <c r="A12776" s="14" t="s">
        <v>230</v>
      </c>
      <c r="B12776" s="18" t="s">
        <v>2597</v>
      </c>
      <c r="C12776" s="9" t="s">
        <v>2598</v>
      </c>
      <c r="D12776" s="89" t="s">
        <v>36964</v>
      </c>
      <c r="E12776" s="91"/>
      <c r="F12776" s="91" t="s">
        <v>36965</v>
      </c>
      <c r="G12776" s="138"/>
    </row>
    <row r="12777">
      <c r="A12777" s="14" t="s">
        <v>230</v>
      </c>
      <c r="B12777" s="18" t="s">
        <v>2597</v>
      </c>
      <c r="C12777" s="9" t="s">
        <v>2598</v>
      </c>
      <c r="D12777" s="89" t="s">
        <v>36966</v>
      </c>
      <c r="E12777" s="91"/>
      <c r="F12777" s="91" t="s">
        <v>36967</v>
      </c>
      <c r="G12777" s="138"/>
    </row>
    <row r="12778">
      <c r="A12778" s="14" t="s">
        <v>230</v>
      </c>
      <c r="B12778" s="18" t="s">
        <v>2597</v>
      </c>
      <c r="C12778" s="9" t="s">
        <v>2598</v>
      </c>
      <c r="D12778" s="89" t="s">
        <v>36968</v>
      </c>
      <c r="E12778" s="91"/>
      <c r="F12778" s="91" t="s">
        <v>36969</v>
      </c>
      <c r="G12778" s="138"/>
    </row>
    <row r="12779">
      <c r="A12779" s="14" t="s">
        <v>230</v>
      </c>
      <c r="B12779" s="18" t="s">
        <v>2597</v>
      </c>
      <c r="C12779" s="9" t="s">
        <v>2598</v>
      </c>
      <c r="D12779" s="89" t="s">
        <v>36970</v>
      </c>
      <c r="E12779" s="91"/>
      <c r="F12779" s="716" t="s">
        <v>36971</v>
      </c>
      <c r="G12779" s="138"/>
    </row>
    <row r="12780">
      <c r="A12780" s="14" t="s">
        <v>230</v>
      </c>
      <c r="B12780" s="18" t="s">
        <v>2597</v>
      </c>
      <c r="C12780" s="9" t="s">
        <v>2598</v>
      </c>
      <c r="D12780" s="89" t="s">
        <v>36798</v>
      </c>
      <c r="E12780" s="91"/>
      <c r="F12780" s="91" t="s">
        <v>36972</v>
      </c>
      <c r="G12780" s="138"/>
    </row>
    <row r="12781">
      <c r="A12781" s="13" t="s">
        <v>230</v>
      </c>
      <c r="B12781" s="292" t="s">
        <v>2597</v>
      </c>
      <c r="C12781" s="19" t="s">
        <v>2598</v>
      </c>
      <c r="D12781" s="100" t="s">
        <v>14003</v>
      </c>
      <c r="E12781" s="293"/>
      <c r="F12781" s="91" t="s">
        <v>36965</v>
      </c>
      <c r="G12781" s="138"/>
    </row>
    <row r="12782">
      <c r="A12782" s="14" t="s">
        <v>230</v>
      </c>
      <c r="B12782" s="18" t="s">
        <v>2597</v>
      </c>
      <c r="C12782" s="9" t="s">
        <v>2598</v>
      </c>
      <c r="D12782" s="89" t="s">
        <v>13163</v>
      </c>
      <c r="E12782" s="91"/>
      <c r="F12782" s="628" t="s">
        <v>36973</v>
      </c>
      <c r="G12782" s="138"/>
    </row>
    <row r="12783">
      <c r="A12783" s="14" t="s">
        <v>230</v>
      </c>
      <c r="B12783" s="18" t="s">
        <v>2597</v>
      </c>
      <c r="C12783" s="9" t="s">
        <v>2598</v>
      </c>
      <c r="D12783" s="89" t="s">
        <v>36974</v>
      </c>
      <c r="E12783" s="91"/>
      <c r="F12783" s="91" t="s">
        <v>36965</v>
      </c>
      <c r="G12783" s="138"/>
    </row>
    <row r="12784">
      <c r="A12784" s="13" t="s">
        <v>230</v>
      </c>
      <c r="B12784" s="189" t="s">
        <v>2597</v>
      </c>
      <c r="C12784" s="13" t="s">
        <v>2598</v>
      </c>
      <c r="D12784" s="89" t="s">
        <v>13175</v>
      </c>
      <c r="E12784" s="91"/>
      <c r="F12784" s="91" t="s">
        <v>36975</v>
      </c>
      <c r="G12784" s="138"/>
    </row>
    <row r="12785">
      <c r="A12785" s="14" t="s">
        <v>230</v>
      </c>
      <c r="B12785" s="18" t="s">
        <v>2597</v>
      </c>
      <c r="C12785" s="9" t="s">
        <v>2598</v>
      </c>
      <c r="D12785" s="89" t="s">
        <v>14007</v>
      </c>
      <c r="E12785" s="91"/>
      <c r="F12785" s="91" t="s">
        <v>36967</v>
      </c>
      <c r="G12785" s="138"/>
    </row>
    <row r="12786">
      <c r="A12786" s="14" t="s">
        <v>230</v>
      </c>
      <c r="B12786" s="18" t="s">
        <v>2597</v>
      </c>
      <c r="C12786" s="9" t="s">
        <v>2598</v>
      </c>
      <c r="D12786" s="89" t="s">
        <v>36976</v>
      </c>
      <c r="E12786" s="91"/>
      <c r="F12786" s="155" t="s">
        <v>152</v>
      </c>
      <c r="G12786" s="138"/>
    </row>
    <row r="12787">
      <c r="A12787" s="14" t="s">
        <v>230</v>
      </c>
      <c r="B12787" s="18" t="s">
        <v>2597</v>
      </c>
      <c r="C12787" s="9" t="s">
        <v>2598</v>
      </c>
      <c r="D12787" s="89" t="s">
        <v>36977</v>
      </c>
      <c r="E12787" s="91"/>
      <c r="F12787" s="91" t="s">
        <v>36975</v>
      </c>
      <c r="G12787" s="138"/>
    </row>
    <row r="12788">
      <c r="A12788" s="14" t="s">
        <v>230</v>
      </c>
      <c r="B12788" s="18" t="s">
        <v>2597</v>
      </c>
      <c r="C12788" s="9" t="s">
        <v>2598</v>
      </c>
      <c r="D12788" s="89" t="s">
        <v>36978</v>
      </c>
      <c r="E12788" s="91" t="s">
        <v>36979</v>
      </c>
      <c r="F12788" s="91" t="s">
        <v>36861</v>
      </c>
      <c r="G12788" s="138"/>
    </row>
    <row r="12789">
      <c r="A12789" s="14" t="s">
        <v>230</v>
      </c>
      <c r="B12789" s="18" t="s">
        <v>2597</v>
      </c>
      <c r="C12789" s="9" t="s">
        <v>2598</v>
      </c>
      <c r="D12789" s="89" t="s">
        <v>36980</v>
      </c>
      <c r="E12789" s="91"/>
      <c r="F12789" s="91" t="s">
        <v>36861</v>
      </c>
      <c r="G12789" s="138"/>
    </row>
    <row r="12790">
      <c r="A12790" s="14" t="s">
        <v>230</v>
      </c>
      <c r="B12790" s="18" t="s">
        <v>13940</v>
      </c>
      <c r="C12790" s="9"/>
      <c r="D12790" s="89"/>
      <c r="E12790" s="91" t="s">
        <v>36981</v>
      </c>
      <c r="F12790" s="91" t="s">
        <v>36958</v>
      </c>
      <c r="G12790" s="138"/>
    </row>
    <row r="12791">
      <c r="A12791" s="14" t="s">
        <v>6787</v>
      </c>
      <c r="B12791" s="18" t="s">
        <v>36982</v>
      </c>
      <c r="C12791" s="9" t="s">
        <v>36983</v>
      </c>
      <c r="D12791" s="89" t="s">
        <v>36984</v>
      </c>
      <c r="E12791" s="91"/>
      <c r="F12791" s="91" t="s">
        <v>36886</v>
      </c>
      <c r="G12791" s="138"/>
    </row>
    <row r="12792">
      <c r="A12792" s="9" t="s">
        <v>36448</v>
      </c>
      <c r="B12792" s="18" t="s">
        <v>35773</v>
      </c>
      <c r="C12792" s="9"/>
      <c r="D12792" s="89" t="s">
        <v>8513</v>
      </c>
      <c r="E12792" s="91"/>
      <c r="F12792" s="91" t="s">
        <v>36917</v>
      </c>
      <c r="G12792" s="138"/>
    </row>
    <row r="12793">
      <c r="A12793" s="13" t="s">
        <v>36548</v>
      </c>
      <c r="B12793" s="292" t="s">
        <v>36549</v>
      </c>
      <c r="C12793" s="19" t="s">
        <v>36550</v>
      </c>
      <c r="D12793" s="100" t="s">
        <v>36551</v>
      </c>
      <c r="E12793" s="293"/>
      <c r="F12793" s="91" t="s">
        <v>36886</v>
      </c>
      <c r="G12793" s="138"/>
    </row>
    <row r="12794">
      <c r="A12794" s="19" t="s">
        <v>36548</v>
      </c>
      <c r="B12794" s="292" t="s">
        <v>36549</v>
      </c>
      <c r="C12794" s="19" t="s">
        <v>36985</v>
      </c>
      <c r="D12794" s="100" t="s">
        <v>36986</v>
      </c>
      <c r="E12794" s="293"/>
      <c r="F12794" s="91" t="s">
        <v>36861</v>
      </c>
      <c r="G12794" s="138"/>
    </row>
    <row r="12795">
      <c r="A12795" s="9" t="s">
        <v>687</v>
      </c>
      <c r="B12795" s="18" t="s">
        <v>1306</v>
      </c>
      <c r="C12795" s="9"/>
      <c r="D12795" s="89"/>
      <c r="E12795" s="91" t="s">
        <v>36553</v>
      </c>
      <c r="F12795" s="91" t="s">
        <v>36900</v>
      </c>
      <c r="G12795" s="138"/>
    </row>
    <row r="12796">
      <c r="A12796" s="9" t="s">
        <v>687</v>
      </c>
      <c r="B12796" s="18" t="s">
        <v>1638</v>
      </c>
      <c r="C12796" s="9"/>
      <c r="D12796" s="89"/>
      <c r="E12796" s="788" t="s">
        <v>36553</v>
      </c>
      <c r="F12796" s="91" t="s">
        <v>36861</v>
      </c>
      <c r="G12796" s="138"/>
    </row>
    <row r="12797">
      <c r="A12797" s="9" t="s">
        <v>12439</v>
      </c>
      <c r="B12797" s="18" t="s">
        <v>10784</v>
      </c>
      <c r="C12797" s="9" t="s">
        <v>36987</v>
      </c>
      <c r="D12797" s="89" t="s">
        <v>36988</v>
      </c>
      <c r="E12797" s="91"/>
      <c r="F12797" s="20" t="s">
        <v>36989</v>
      </c>
      <c r="G12797" s="138"/>
    </row>
    <row r="12798">
      <c r="A12798" s="9" t="s">
        <v>12439</v>
      </c>
      <c r="B12798" s="18" t="s">
        <v>10784</v>
      </c>
      <c r="C12798" s="9" t="s">
        <v>36990</v>
      </c>
      <c r="D12798" s="89" t="s">
        <v>1482</v>
      </c>
      <c r="E12798" s="788"/>
      <c r="F12798" s="91" t="s">
        <v>36879</v>
      </c>
      <c r="G12798" s="138"/>
    </row>
    <row r="12799">
      <c r="A12799" s="9" t="s">
        <v>12439</v>
      </c>
      <c r="B12799" s="18" t="s">
        <v>10784</v>
      </c>
      <c r="C12799" s="9" t="s">
        <v>36991</v>
      </c>
      <c r="D12799" s="89" t="s">
        <v>36992</v>
      </c>
      <c r="E12799" s="788"/>
      <c r="F12799" s="91" t="s">
        <v>36879</v>
      </c>
      <c r="G12799" s="138"/>
    </row>
    <row r="12800">
      <c r="A12800" s="9" t="s">
        <v>12439</v>
      </c>
      <c r="B12800" s="18" t="s">
        <v>10784</v>
      </c>
      <c r="C12800" s="9" t="s">
        <v>36993</v>
      </c>
      <c r="D12800" s="89" t="s">
        <v>36994</v>
      </c>
      <c r="E12800" s="788" t="s">
        <v>36995</v>
      </c>
      <c r="F12800" s="91" t="s">
        <v>36996</v>
      </c>
      <c r="G12800" s="138"/>
    </row>
    <row r="12801">
      <c r="A12801" s="9" t="s">
        <v>12439</v>
      </c>
      <c r="B12801" s="18" t="s">
        <v>10784</v>
      </c>
      <c r="C12801" s="9" t="s">
        <v>23775</v>
      </c>
      <c r="D12801" s="89" t="s">
        <v>1536</v>
      </c>
      <c r="E12801" s="788"/>
      <c r="F12801" s="91" t="s">
        <v>36997</v>
      </c>
      <c r="G12801" s="138"/>
    </row>
    <row r="12802">
      <c r="A12802" s="9" t="s">
        <v>12439</v>
      </c>
      <c r="B12802" s="18" t="s">
        <v>10784</v>
      </c>
      <c r="C12802" s="9" t="s">
        <v>23775</v>
      </c>
      <c r="D12802" s="89" t="s">
        <v>36998</v>
      </c>
      <c r="E12802" s="788"/>
      <c r="F12802" s="91" t="s">
        <v>36999</v>
      </c>
      <c r="G12802" s="138"/>
    </row>
    <row r="12803">
      <c r="A12803" s="9" t="s">
        <v>12439</v>
      </c>
      <c r="B12803" s="18" t="s">
        <v>10784</v>
      </c>
      <c r="C12803" s="9" t="s">
        <v>37000</v>
      </c>
      <c r="D12803" s="89" t="s">
        <v>37001</v>
      </c>
      <c r="E12803" s="788"/>
      <c r="F12803" s="91" t="s">
        <v>37002</v>
      </c>
      <c r="G12803" s="138"/>
    </row>
    <row r="12804">
      <c r="A12804" s="9" t="s">
        <v>12439</v>
      </c>
      <c r="B12804" s="18" t="s">
        <v>10784</v>
      </c>
      <c r="C12804" s="9" t="s">
        <v>37003</v>
      </c>
      <c r="D12804" s="89" t="s">
        <v>37004</v>
      </c>
      <c r="E12804" s="788"/>
      <c r="F12804" s="91" t="s">
        <v>37005</v>
      </c>
      <c r="G12804" s="138"/>
    </row>
    <row r="12805">
      <c r="A12805" s="9" t="s">
        <v>12439</v>
      </c>
      <c r="B12805" s="18" t="s">
        <v>10784</v>
      </c>
      <c r="C12805" s="9" t="s">
        <v>37006</v>
      </c>
      <c r="D12805" s="89" t="s">
        <v>37007</v>
      </c>
      <c r="E12805" s="788"/>
      <c r="F12805" s="91" t="s">
        <v>37005</v>
      </c>
      <c r="G12805" s="138"/>
    </row>
    <row r="12806">
      <c r="A12806" s="19" t="s">
        <v>12439</v>
      </c>
      <c r="B12806" s="18" t="s">
        <v>10784</v>
      </c>
      <c r="C12806" s="19" t="s">
        <v>37008</v>
      </c>
      <c r="D12806" s="100" t="s">
        <v>37009</v>
      </c>
      <c r="E12806" s="793"/>
      <c r="F12806" s="91" t="s">
        <v>37010</v>
      </c>
      <c r="G12806" s="138"/>
    </row>
    <row r="12807">
      <c r="A12807" s="19" t="s">
        <v>12439</v>
      </c>
      <c r="B12807" s="18" t="s">
        <v>10784</v>
      </c>
      <c r="C12807" s="19" t="s">
        <v>37011</v>
      </c>
      <c r="D12807" s="100" t="s">
        <v>37012</v>
      </c>
      <c r="E12807" s="793"/>
      <c r="F12807" s="91" t="s">
        <v>37013</v>
      </c>
      <c r="G12807" s="138"/>
    </row>
    <row r="12808">
      <c r="A12808" s="19" t="s">
        <v>12439</v>
      </c>
      <c r="B12808" s="18" t="s">
        <v>10784</v>
      </c>
      <c r="C12808" s="19" t="s">
        <v>37014</v>
      </c>
      <c r="D12808" s="100" t="s">
        <v>37015</v>
      </c>
      <c r="E12808" s="793"/>
      <c r="F12808" s="91" t="s">
        <v>37010</v>
      </c>
      <c r="G12808" s="138"/>
    </row>
    <row r="12809">
      <c r="A12809" s="19" t="s">
        <v>12439</v>
      </c>
      <c r="B12809" s="18" t="s">
        <v>10784</v>
      </c>
      <c r="C12809" s="19" t="s">
        <v>37016</v>
      </c>
      <c r="D12809" s="100" t="s">
        <v>37015</v>
      </c>
      <c r="E12809" s="793"/>
      <c r="F12809" s="91" t="s">
        <v>37017</v>
      </c>
      <c r="G12809" s="138"/>
    </row>
    <row r="12810">
      <c r="A12810" s="19" t="s">
        <v>12439</v>
      </c>
      <c r="B12810" s="18" t="s">
        <v>10784</v>
      </c>
      <c r="C12810" s="19" t="s">
        <v>37018</v>
      </c>
      <c r="D12810" s="100" t="s">
        <v>37019</v>
      </c>
      <c r="E12810" s="793"/>
      <c r="F12810" s="91" t="s">
        <v>37020</v>
      </c>
      <c r="G12810" s="138"/>
    </row>
    <row r="12811">
      <c r="A12811" s="9" t="s">
        <v>248</v>
      </c>
      <c r="B12811" s="18" t="s">
        <v>368</v>
      </c>
      <c r="C12811" s="9"/>
      <c r="D12811" s="89" t="s">
        <v>37021</v>
      </c>
      <c r="E12811" s="91"/>
      <c r="F12811" s="91" t="s">
        <v>37022</v>
      </c>
      <c r="G12811" s="138"/>
    </row>
    <row r="12812">
      <c r="A12812" s="105" t="s">
        <v>248</v>
      </c>
      <c r="B12812" s="292" t="s">
        <v>249</v>
      </c>
      <c r="C12812" s="105" t="s">
        <v>254</v>
      </c>
      <c r="D12812" s="105" t="s">
        <v>37023</v>
      </c>
      <c r="E12812" s="106" t="s">
        <v>37024</v>
      </c>
      <c r="F12812" s="91" t="s">
        <v>36928</v>
      </c>
      <c r="G12812" s="112"/>
    </row>
    <row r="12813">
      <c r="A12813" s="19" t="s">
        <v>248</v>
      </c>
      <c r="B12813" s="292" t="s">
        <v>249</v>
      </c>
      <c r="C12813" s="19" t="s">
        <v>254</v>
      </c>
      <c r="D12813" s="100" t="s">
        <v>37025</v>
      </c>
      <c r="E12813" s="293"/>
      <c r="F12813" s="91" t="s">
        <v>36914</v>
      </c>
      <c r="G12813" s="138"/>
    </row>
    <row r="12814">
      <c r="A12814" s="19" t="s">
        <v>248</v>
      </c>
      <c r="B12814" s="292" t="s">
        <v>249</v>
      </c>
      <c r="C12814" s="19" t="s">
        <v>254</v>
      </c>
      <c r="D12814" s="100" t="s">
        <v>8384</v>
      </c>
      <c r="E12814" s="293"/>
      <c r="F12814" s="91" t="s">
        <v>36908</v>
      </c>
      <c r="G12814" s="138"/>
    </row>
    <row r="12815">
      <c r="A12815" s="9" t="s">
        <v>3681</v>
      </c>
      <c r="B12815" s="18" t="s">
        <v>37026</v>
      </c>
      <c r="C12815" s="9" t="s">
        <v>37027</v>
      </c>
      <c r="D12815" s="89" t="s">
        <v>37028</v>
      </c>
      <c r="E12815" s="788"/>
      <c r="F12815" s="91" t="s">
        <v>36886</v>
      </c>
      <c r="G12815" s="138"/>
    </row>
    <row r="12816">
      <c r="A12816" s="9" t="s">
        <v>3681</v>
      </c>
      <c r="B12816" s="18" t="s">
        <v>37026</v>
      </c>
      <c r="C12816" s="9" t="s">
        <v>37027</v>
      </c>
      <c r="D12816" s="89" t="s">
        <v>37029</v>
      </c>
      <c r="E12816" s="788"/>
      <c r="F12816" s="91" t="s">
        <v>36886</v>
      </c>
      <c r="G12816" s="138"/>
    </row>
    <row r="12817">
      <c r="A12817" s="19" t="s">
        <v>37030</v>
      </c>
      <c r="B12817" s="292" t="s">
        <v>37031</v>
      </c>
      <c r="C12817" s="19" t="s">
        <v>37032</v>
      </c>
      <c r="D12817" s="100" t="s">
        <v>37033</v>
      </c>
      <c r="E12817" s="793"/>
      <c r="F12817" s="91" t="s">
        <v>36861</v>
      </c>
      <c r="G12817" s="138"/>
    </row>
    <row r="12818">
      <c r="A12818" s="19" t="s">
        <v>37030</v>
      </c>
      <c r="B12818" s="292" t="s">
        <v>37031</v>
      </c>
      <c r="C12818" s="19" t="s">
        <v>37032</v>
      </c>
      <c r="D12818" s="100" t="s">
        <v>37034</v>
      </c>
      <c r="E12818" s="793"/>
      <c r="F12818" s="91" t="s">
        <v>36861</v>
      </c>
      <c r="G12818" s="138"/>
    </row>
    <row r="12819">
      <c r="A12819" s="9" t="s">
        <v>3687</v>
      </c>
      <c r="B12819" s="18" t="s">
        <v>3688</v>
      </c>
      <c r="C12819" s="9"/>
      <c r="D12819" s="89" t="s">
        <v>1313</v>
      </c>
      <c r="E12819" s="91"/>
      <c r="F12819" s="91" t="s">
        <v>37035</v>
      </c>
      <c r="G12819" s="138"/>
    </row>
    <row r="12820">
      <c r="A12820" s="19" t="s">
        <v>36473</v>
      </c>
      <c r="B12820" s="18" t="s">
        <v>36474</v>
      </c>
      <c r="C12820" s="19"/>
      <c r="D12820" s="100" t="s">
        <v>37036</v>
      </c>
      <c r="E12820" s="293"/>
      <c r="F12820" s="91" t="s">
        <v>36917</v>
      </c>
      <c r="G12820" s="138"/>
    </row>
    <row r="12821">
      <c r="A12821" s="14" t="s">
        <v>17941</v>
      </c>
      <c r="B12821" s="18" t="s">
        <v>37037</v>
      </c>
      <c r="C12821" s="9"/>
      <c r="D12821" s="89" t="s">
        <v>18071</v>
      </c>
      <c r="E12821" s="91"/>
      <c r="F12821" s="91" t="s">
        <v>37038</v>
      </c>
      <c r="G12821" s="138"/>
    </row>
    <row r="12822">
      <c r="A12822" s="13" t="s">
        <v>17941</v>
      </c>
      <c r="B12822" s="189" t="s">
        <v>37037</v>
      </c>
      <c r="C12822" s="9"/>
      <c r="D12822" s="89" t="s">
        <v>22987</v>
      </c>
      <c r="E12822" s="91"/>
      <c r="F12822" s="91" t="s">
        <v>36884</v>
      </c>
      <c r="G12822" s="138"/>
    </row>
    <row r="12823">
      <c r="A12823" s="14" t="s">
        <v>3453</v>
      </c>
      <c r="B12823" s="18" t="s">
        <v>37039</v>
      </c>
      <c r="C12823" s="9"/>
      <c r="D12823" s="89"/>
      <c r="E12823" s="91"/>
      <c r="F12823" s="91" t="s">
        <v>37040</v>
      </c>
      <c r="G12823" s="138"/>
    </row>
    <row r="12824">
      <c r="A12824" s="14" t="s">
        <v>388</v>
      </c>
      <c r="B12824" s="18" t="s">
        <v>3110</v>
      </c>
      <c r="C12824" s="9" t="s">
        <v>2091</v>
      </c>
      <c r="D12824" s="89" t="s">
        <v>31414</v>
      </c>
      <c r="E12824" s="91"/>
      <c r="F12824" s="91" t="s">
        <v>37041</v>
      </c>
      <c r="G12824" s="138"/>
    </row>
    <row r="12825">
      <c r="A12825" s="13" t="s">
        <v>388</v>
      </c>
      <c r="B12825" s="292" t="s">
        <v>3110</v>
      </c>
      <c r="C12825" s="19" t="s">
        <v>37042</v>
      </c>
      <c r="D12825" s="100" t="s">
        <v>37043</v>
      </c>
      <c r="E12825" s="91"/>
      <c r="F12825" s="91" t="s">
        <v>37044</v>
      </c>
      <c r="G12825" s="138"/>
    </row>
    <row r="12826">
      <c r="A12826" s="13" t="s">
        <v>388</v>
      </c>
      <c r="B12826" s="292" t="s">
        <v>3110</v>
      </c>
      <c r="C12826" s="19" t="s">
        <v>37045</v>
      </c>
      <c r="D12826" s="100" t="s">
        <v>37046</v>
      </c>
      <c r="E12826" s="293"/>
      <c r="F12826" s="91" t="s">
        <v>37047</v>
      </c>
      <c r="G12826" s="138"/>
    </row>
    <row r="12827">
      <c r="A12827" s="14" t="s">
        <v>388</v>
      </c>
      <c r="B12827" s="18" t="s">
        <v>3110</v>
      </c>
      <c r="C12827" s="9" t="s">
        <v>3340</v>
      </c>
      <c r="D12827" s="89" t="s">
        <v>37048</v>
      </c>
      <c r="E12827" s="91"/>
      <c r="F12827" s="91" t="s">
        <v>37049</v>
      </c>
      <c r="G12827" s="138"/>
    </row>
    <row r="12828">
      <c r="A12828" s="14" t="s">
        <v>36836</v>
      </c>
      <c r="B12828" s="18" t="s">
        <v>37050</v>
      </c>
      <c r="C12828" s="9" t="s">
        <v>37051</v>
      </c>
      <c r="D12828" s="89" t="s">
        <v>37052</v>
      </c>
      <c r="E12828" s="91"/>
      <c r="F12828" s="91" t="s">
        <v>36886</v>
      </c>
      <c r="G12828" s="138"/>
    </row>
    <row r="12829">
      <c r="A12829" s="14" t="s">
        <v>36836</v>
      </c>
      <c r="B12829" s="18" t="s">
        <v>37053</v>
      </c>
      <c r="C12829" s="9" t="s">
        <v>37054</v>
      </c>
      <c r="D12829" s="89" t="s">
        <v>37055</v>
      </c>
      <c r="E12829" s="91"/>
      <c r="F12829" s="91" t="s">
        <v>36861</v>
      </c>
      <c r="G12829" s="138"/>
    </row>
    <row r="12830">
      <c r="A12830" s="14" t="s">
        <v>36836</v>
      </c>
      <c r="B12830" s="18" t="s">
        <v>36842</v>
      </c>
      <c r="C12830" s="9" t="s">
        <v>37056</v>
      </c>
      <c r="D12830" s="89" t="s">
        <v>37057</v>
      </c>
      <c r="E12830" s="91" t="s">
        <v>37058</v>
      </c>
      <c r="F12830" s="91" t="s">
        <v>36861</v>
      </c>
      <c r="G12830" s="138"/>
    </row>
    <row r="12831">
      <c r="A12831" s="13" t="s">
        <v>35772</v>
      </c>
      <c r="B12831" s="292" t="s">
        <v>35773</v>
      </c>
      <c r="C12831" s="19"/>
      <c r="D12831" s="100" t="s">
        <v>35779</v>
      </c>
      <c r="E12831" s="91"/>
      <c r="F12831" s="91" t="s">
        <v>36902</v>
      </c>
      <c r="G12831" s="138"/>
    </row>
    <row r="12832">
      <c r="A12832" s="14" t="s">
        <v>636</v>
      </c>
      <c r="B12832" s="18" t="s">
        <v>37059</v>
      </c>
      <c r="C12832" s="9"/>
      <c r="D12832" s="89"/>
      <c r="E12832" s="91"/>
      <c r="F12832" s="91" t="s">
        <v>37060</v>
      </c>
      <c r="G12832" s="138"/>
    </row>
    <row r="12833">
      <c r="A12833" s="14" t="s">
        <v>35778</v>
      </c>
      <c r="B12833" s="18" t="s">
        <v>37061</v>
      </c>
      <c r="C12833" s="9"/>
      <c r="D12833" s="89" t="s">
        <v>922</v>
      </c>
      <c r="E12833" s="91"/>
      <c r="F12833" s="91" t="s">
        <v>36902</v>
      </c>
      <c r="G12833" s="138"/>
    </row>
    <row r="12834">
      <c r="A12834" s="14" t="s">
        <v>35778</v>
      </c>
      <c r="B12834" s="18" t="s">
        <v>37062</v>
      </c>
      <c r="C12834" s="9"/>
      <c r="D12834" s="89" t="s">
        <v>6548</v>
      </c>
      <c r="E12834" s="91"/>
      <c r="F12834" s="91" t="s">
        <v>36902</v>
      </c>
      <c r="G12834" s="138"/>
    </row>
    <row r="12835">
      <c r="A12835" s="14" t="s">
        <v>1402</v>
      </c>
      <c r="B12835" s="18" t="s">
        <v>3965</v>
      </c>
      <c r="C12835" s="9"/>
      <c r="D12835" s="89"/>
      <c r="E12835" s="91"/>
      <c r="F12835" s="91" t="s">
        <v>36924</v>
      </c>
      <c r="G12835" s="138"/>
    </row>
    <row r="12836">
      <c r="A12836" s="67" t="s">
        <v>366</v>
      </c>
    </row>
    <row r="12837">
      <c r="A12837" s="14" t="s">
        <v>3368</v>
      </c>
      <c r="B12837" s="18" t="s">
        <v>3369</v>
      </c>
      <c r="C12837" s="9"/>
      <c r="D12837" s="89"/>
      <c r="E12837" s="91"/>
      <c r="F12837" s="91"/>
      <c r="G12837" s="138"/>
    </row>
    <row r="12838">
      <c r="A12838" s="14" t="s">
        <v>368</v>
      </c>
      <c r="B12838" s="18" t="s">
        <v>37063</v>
      </c>
      <c r="C12838" s="9"/>
      <c r="D12838" s="91"/>
      <c r="E12838" s="91" t="s">
        <v>37064</v>
      </c>
      <c r="F12838" s="91" t="s">
        <v>37002</v>
      </c>
      <c r="G12838" s="138"/>
    </row>
    <row r="12839">
      <c r="A12839" s="14" t="s">
        <v>368</v>
      </c>
      <c r="B12839" s="18" t="s">
        <v>368</v>
      </c>
      <c r="C12839" s="9"/>
      <c r="D12839" s="91"/>
      <c r="E12839" s="91" t="s">
        <v>37065</v>
      </c>
      <c r="F12839" s="91" t="s">
        <v>37066</v>
      </c>
      <c r="G12839" s="138"/>
    </row>
    <row r="12840">
      <c r="A12840" s="1" t="s">
        <v>37067</v>
      </c>
    </row>
    <row r="12841">
      <c r="A12841" s="14" t="s">
        <v>1107</v>
      </c>
      <c r="B12841" s="31" t="s">
        <v>368</v>
      </c>
      <c r="C12841" s="9"/>
      <c r="D12841" s="9"/>
      <c r="E12841" s="91" t="s">
        <v>25319</v>
      </c>
      <c r="F12841" s="91" t="s">
        <v>37068</v>
      </c>
      <c r="G12841" s="91"/>
    </row>
    <row r="12842">
      <c r="A12842" s="14" t="s">
        <v>1107</v>
      </c>
      <c r="B12842" s="31" t="s">
        <v>368</v>
      </c>
      <c r="C12842" s="9"/>
      <c r="D12842" s="9" t="s">
        <v>27329</v>
      </c>
      <c r="E12842" s="91"/>
      <c r="F12842" s="91"/>
      <c r="G12842" s="91"/>
    </row>
    <row r="12843">
      <c r="A12843" s="14" t="s">
        <v>3369</v>
      </c>
      <c r="B12843" s="31" t="s">
        <v>3369</v>
      </c>
      <c r="C12843" s="9"/>
      <c r="D12843" s="9"/>
      <c r="E12843" s="91"/>
      <c r="F12843" s="91"/>
      <c r="G12843" s="91"/>
    </row>
    <row r="12844">
      <c r="A12844" s="1" t="s">
        <v>37069</v>
      </c>
    </row>
    <row r="12845">
      <c r="A12845" s="14" t="s">
        <v>234</v>
      </c>
      <c r="B12845" s="18" t="s">
        <v>22091</v>
      </c>
      <c r="C12845" s="14" t="s">
        <v>22629</v>
      </c>
      <c r="D12845" s="43" t="s">
        <v>22630</v>
      </c>
      <c r="E12845" s="84"/>
      <c r="F12845" s="43" t="s">
        <v>25813</v>
      </c>
      <c r="G12845" s="138"/>
    </row>
    <row r="12846">
      <c r="A12846" s="1" t="s">
        <v>37070</v>
      </c>
    </row>
    <row r="12847">
      <c r="A12847" s="14" t="s">
        <v>4540</v>
      </c>
      <c r="B12847" s="31" t="s">
        <v>4541</v>
      </c>
      <c r="C12847" s="91" t="s">
        <v>4542</v>
      </c>
      <c r="D12847" s="91" t="s">
        <v>20113</v>
      </c>
      <c r="E12847" s="91"/>
      <c r="F12847" s="91" t="s">
        <v>37071</v>
      </c>
      <c r="G12847" s="138"/>
    </row>
    <row r="12848">
      <c r="A12848" s="14" t="s">
        <v>4540</v>
      </c>
      <c r="B12848" s="31" t="s">
        <v>4541</v>
      </c>
      <c r="C12848" s="91" t="s">
        <v>4542</v>
      </c>
      <c r="D12848" s="91" t="s">
        <v>37072</v>
      </c>
      <c r="E12848" s="91"/>
      <c r="F12848" s="91" t="s">
        <v>37073</v>
      </c>
      <c r="G12848" s="138"/>
    </row>
    <row r="12849">
      <c r="A12849" s="14" t="s">
        <v>4540</v>
      </c>
      <c r="B12849" s="31" t="s">
        <v>4541</v>
      </c>
      <c r="C12849" s="91" t="s">
        <v>4542</v>
      </c>
      <c r="D12849" s="91" t="s">
        <v>18107</v>
      </c>
      <c r="E12849" s="91"/>
      <c r="F12849" s="91" t="s">
        <v>37074</v>
      </c>
      <c r="G12849" s="138"/>
    </row>
    <row r="12850">
      <c r="A12850" s="14" t="s">
        <v>4540</v>
      </c>
      <c r="B12850" s="31" t="s">
        <v>4545</v>
      </c>
      <c r="C12850" s="91" t="s">
        <v>5469</v>
      </c>
      <c r="D12850" s="91" t="s">
        <v>30253</v>
      </c>
      <c r="E12850" s="91"/>
      <c r="F12850" s="91" t="s">
        <v>37075</v>
      </c>
      <c r="G12850" s="138"/>
    </row>
    <row r="12851">
      <c r="A12851" s="14" t="s">
        <v>248</v>
      </c>
      <c r="B12851" s="31" t="s">
        <v>30139</v>
      </c>
      <c r="C12851" s="91" t="s">
        <v>37076</v>
      </c>
      <c r="D12851" s="91" t="s">
        <v>37077</v>
      </c>
      <c r="E12851" s="91"/>
      <c r="F12851" s="91" t="s">
        <v>37078</v>
      </c>
      <c r="G12851" s="138"/>
    </row>
    <row r="12852">
      <c r="A12852" s="14" t="s">
        <v>248</v>
      </c>
      <c r="B12852" s="31" t="s">
        <v>30139</v>
      </c>
      <c r="C12852" s="91" t="s">
        <v>37079</v>
      </c>
      <c r="D12852" s="91" t="s">
        <v>37080</v>
      </c>
      <c r="E12852" s="91"/>
      <c r="F12852" s="91" t="s">
        <v>37081</v>
      </c>
      <c r="G12852" s="138"/>
    </row>
    <row r="12853">
      <c r="A12853" s="14" t="s">
        <v>248</v>
      </c>
      <c r="B12853" s="31" t="s">
        <v>5996</v>
      </c>
      <c r="C12853" s="91" t="s">
        <v>572</v>
      </c>
      <c r="D12853" s="91" t="s">
        <v>5997</v>
      </c>
      <c r="E12853" s="91"/>
      <c r="F12853" s="91" t="s">
        <v>37082</v>
      </c>
      <c r="G12853" s="138"/>
    </row>
    <row r="12854">
      <c r="A12854" s="14" t="s">
        <v>248</v>
      </c>
      <c r="B12854" s="31" t="s">
        <v>5996</v>
      </c>
      <c r="C12854" s="91" t="s">
        <v>572</v>
      </c>
      <c r="D12854" s="91" t="s">
        <v>5999</v>
      </c>
      <c r="E12854" s="91"/>
      <c r="F12854" s="91" t="s">
        <v>37082</v>
      </c>
      <c r="G12854" s="138"/>
    </row>
    <row r="12855">
      <c r="A12855" s="14" t="s">
        <v>248</v>
      </c>
      <c r="B12855" s="31" t="s">
        <v>5996</v>
      </c>
      <c r="C12855" s="91" t="s">
        <v>572</v>
      </c>
      <c r="D12855" s="91" t="s">
        <v>15213</v>
      </c>
      <c r="E12855" s="91"/>
      <c r="F12855" s="144" t="s">
        <v>37083</v>
      </c>
      <c r="G12855" s="138"/>
    </row>
    <row r="12856">
      <c r="A12856" s="14" t="s">
        <v>248</v>
      </c>
      <c r="B12856" s="31" t="s">
        <v>5996</v>
      </c>
      <c r="C12856" s="91" t="s">
        <v>572</v>
      </c>
      <c r="D12856" s="9" t="s">
        <v>6001</v>
      </c>
      <c r="E12856" s="91"/>
      <c r="F12856" s="91" t="s">
        <v>37084</v>
      </c>
      <c r="G12856" s="138"/>
    </row>
    <row r="12857">
      <c r="A12857" s="14" t="s">
        <v>248</v>
      </c>
      <c r="B12857" s="31" t="s">
        <v>5996</v>
      </c>
      <c r="C12857" s="91" t="s">
        <v>572</v>
      </c>
      <c r="D12857" s="91" t="s">
        <v>6003</v>
      </c>
      <c r="E12857" s="91"/>
      <c r="F12857" s="91" t="s">
        <v>37085</v>
      </c>
      <c r="G12857" s="138"/>
    </row>
    <row r="12858">
      <c r="A12858" s="14" t="s">
        <v>248</v>
      </c>
      <c r="B12858" s="31" t="s">
        <v>5996</v>
      </c>
      <c r="C12858" s="9" t="s">
        <v>37086</v>
      </c>
      <c r="D12858" s="9"/>
      <c r="E12858" s="91" t="s">
        <v>4216</v>
      </c>
      <c r="F12858" s="91" t="s">
        <v>37087</v>
      </c>
      <c r="G12858" s="138"/>
    </row>
    <row r="12859">
      <c r="A12859" s="14" t="s">
        <v>248</v>
      </c>
      <c r="B12859" s="18" t="s">
        <v>4908</v>
      </c>
      <c r="C12859" s="9" t="s">
        <v>7768</v>
      </c>
      <c r="D12859" s="9" t="s">
        <v>7769</v>
      </c>
      <c r="E12859" s="91" t="s">
        <v>556</v>
      </c>
      <c r="F12859" s="91" t="s">
        <v>37088</v>
      </c>
      <c r="G12859" s="138"/>
    </row>
    <row r="12860">
      <c r="A12860" s="14" t="s">
        <v>248</v>
      </c>
      <c r="B12860" s="31" t="s">
        <v>13210</v>
      </c>
      <c r="C12860" s="91" t="s">
        <v>5194</v>
      </c>
      <c r="D12860" s="91" t="s">
        <v>1256</v>
      </c>
      <c r="E12860" s="91" t="s">
        <v>3542</v>
      </c>
      <c r="F12860" s="91" t="s">
        <v>37089</v>
      </c>
      <c r="G12860" s="138"/>
    </row>
    <row r="12861">
      <c r="A12861" s="13" t="s">
        <v>248</v>
      </c>
      <c r="B12861" s="189" t="s">
        <v>13210</v>
      </c>
      <c r="C12861" s="84" t="s">
        <v>4513</v>
      </c>
      <c r="D12861" s="43" t="s">
        <v>11557</v>
      </c>
      <c r="E12861" s="84"/>
      <c r="F12861" s="43" t="s">
        <v>37083</v>
      </c>
      <c r="G12861" s="138"/>
    </row>
    <row r="12862">
      <c r="A12862" s="14" t="s">
        <v>248</v>
      </c>
      <c r="B12862" s="31" t="s">
        <v>13210</v>
      </c>
      <c r="C12862" s="91" t="s">
        <v>4513</v>
      </c>
      <c r="D12862" s="91" t="s">
        <v>5140</v>
      </c>
      <c r="E12862" s="91"/>
      <c r="F12862" s="91" t="s">
        <v>37090</v>
      </c>
      <c r="G12862" s="138"/>
    </row>
    <row r="12863">
      <c r="A12863" s="14" t="s">
        <v>248</v>
      </c>
      <c r="B12863" s="31" t="s">
        <v>13210</v>
      </c>
      <c r="C12863" s="91" t="s">
        <v>4513</v>
      </c>
      <c r="D12863" s="91" t="s">
        <v>18288</v>
      </c>
      <c r="E12863" s="91"/>
      <c r="F12863" s="91" t="s">
        <v>37091</v>
      </c>
      <c r="G12863" s="138"/>
    </row>
    <row r="12864">
      <c r="A12864" s="25" t="s">
        <v>248</v>
      </c>
      <c r="B12864" s="31" t="s">
        <v>13210</v>
      </c>
      <c r="C12864" s="91" t="s">
        <v>4513</v>
      </c>
      <c r="D12864" s="91" t="s">
        <v>6439</v>
      </c>
      <c r="E12864" s="91" t="s">
        <v>37092</v>
      </c>
      <c r="F12864" s="91" t="s">
        <v>37093</v>
      </c>
      <c r="G12864" s="138"/>
    </row>
    <row r="12865">
      <c r="A12865" s="14" t="s">
        <v>248</v>
      </c>
      <c r="B12865" s="31" t="s">
        <v>13210</v>
      </c>
      <c r="C12865" s="91" t="s">
        <v>4513</v>
      </c>
      <c r="D12865" s="91" t="s">
        <v>11531</v>
      </c>
      <c r="E12865" s="91"/>
      <c r="F12865" s="91" t="s">
        <v>37094</v>
      </c>
      <c r="G12865" s="138"/>
    </row>
    <row r="12866">
      <c r="A12866" s="14" t="s">
        <v>248</v>
      </c>
      <c r="B12866" s="31" t="s">
        <v>13210</v>
      </c>
      <c r="C12866" s="91" t="s">
        <v>4513</v>
      </c>
      <c r="D12866" s="91" t="s">
        <v>18208</v>
      </c>
      <c r="E12866" s="91" t="s">
        <v>37095</v>
      </c>
      <c r="F12866" s="91" t="s">
        <v>37096</v>
      </c>
      <c r="G12866" s="138"/>
    </row>
    <row r="12867">
      <c r="A12867" s="14" t="s">
        <v>248</v>
      </c>
      <c r="B12867" s="31" t="s">
        <v>13210</v>
      </c>
      <c r="C12867" s="91" t="s">
        <v>4513</v>
      </c>
      <c r="D12867" s="91" t="s">
        <v>37097</v>
      </c>
      <c r="E12867" s="91"/>
      <c r="F12867" s="91" t="s">
        <v>37098</v>
      </c>
      <c r="G12867" s="138"/>
    </row>
    <row r="12868">
      <c r="A12868" s="14" t="s">
        <v>248</v>
      </c>
      <c r="B12868" s="31" t="s">
        <v>13210</v>
      </c>
      <c r="C12868" s="91" t="s">
        <v>4513</v>
      </c>
      <c r="D12868" s="91" t="s">
        <v>4955</v>
      </c>
      <c r="E12868" s="91"/>
      <c r="F12868" s="91" t="s">
        <v>37099</v>
      </c>
      <c r="G12868" s="138"/>
    </row>
    <row r="12869">
      <c r="A12869" s="14" t="s">
        <v>248</v>
      </c>
      <c r="B12869" s="31" t="s">
        <v>13210</v>
      </c>
      <c r="C12869" s="91" t="s">
        <v>37100</v>
      </c>
      <c r="D12869" s="91" t="s">
        <v>11534</v>
      </c>
      <c r="E12869" s="91" t="s">
        <v>3542</v>
      </c>
      <c r="F12869" s="91" t="s">
        <v>37093</v>
      </c>
      <c r="G12869" s="138"/>
    </row>
    <row r="12870">
      <c r="A12870" s="14" t="s">
        <v>248</v>
      </c>
      <c r="B12870" s="31" t="s">
        <v>13210</v>
      </c>
      <c r="C12870" s="91" t="s">
        <v>37100</v>
      </c>
      <c r="D12870" s="91" t="s">
        <v>7689</v>
      </c>
      <c r="E12870" s="91"/>
      <c r="F12870" s="91" t="s">
        <v>37101</v>
      </c>
      <c r="G12870" s="138"/>
    </row>
    <row r="12871">
      <c r="A12871" s="14" t="s">
        <v>248</v>
      </c>
      <c r="B12871" s="31" t="s">
        <v>13210</v>
      </c>
      <c r="C12871" s="91" t="s">
        <v>37100</v>
      </c>
      <c r="D12871" s="91" t="s">
        <v>1256</v>
      </c>
      <c r="E12871" s="91"/>
      <c r="F12871" s="91" t="s">
        <v>37089</v>
      </c>
      <c r="G12871" s="138"/>
    </row>
    <row r="12872">
      <c r="A12872" s="14" t="s">
        <v>248</v>
      </c>
      <c r="B12872" s="31" t="s">
        <v>13210</v>
      </c>
      <c r="C12872" s="91" t="s">
        <v>37100</v>
      </c>
      <c r="D12872" s="91"/>
      <c r="E12872" s="91" t="s">
        <v>37102</v>
      </c>
      <c r="F12872" s="91" t="s">
        <v>37103</v>
      </c>
      <c r="G12872" s="138"/>
    </row>
    <row r="12873">
      <c r="A12873" s="14" t="s">
        <v>248</v>
      </c>
      <c r="B12873" s="31" t="s">
        <v>13210</v>
      </c>
      <c r="C12873" s="91" t="s">
        <v>37104</v>
      </c>
      <c r="D12873" s="9" t="s">
        <v>156</v>
      </c>
      <c r="E12873" s="91"/>
      <c r="F12873" s="91" t="s">
        <v>37105</v>
      </c>
      <c r="G12873" s="138"/>
    </row>
    <row r="12874">
      <c r="A12874" s="14" t="s">
        <v>248</v>
      </c>
      <c r="B12874" s="31" t="s">
        <v>13210</v>
      </c>
      <c r="C12874" s="91" t="s">
        <v>37104</v>
      </c>
      <c r="D12874" s="91" t="s">
        <v>11554</v>
      </c>
      <c r="E12874" s="91"/>
      <c r="F12874" s="91" t="s">
        <v>37106</v>
      </c>
      <c r="G12874" s="138"/>
    </row>
    <row r="12875">
      <c r="A12875" s="14" t="s">
        <v>248</v>
      </c>
      <c r="B12875" s="31" t="s">
        <v>13210</v>
      </c>
      <c r="C12875" s="91" t="s">
        <v>37107</v>
      </c>
      <c r="D12875" s="91" t="s">
        <v>4515</v>
      </c>
      <c r="E12875" s="91" t="s">
        <v>3835</v>
      </c>
      <c r="F12875" s="91" t="s">
        <v>37093</v>
      </c>
      <c r="G12875" s="138"/>
    </row>
    <row r="12876">
      <c r="A12876" s="14" t="s">
        <v>248</v>
      </c>
      <c r="B12876" s="31" t="s">
        <v>13210</v>
      </c>
      <c r="C12876" s="91" t="s">
        <v>37107</v>
      </c>
      <c r="D12876" s="91" t="s">
        <v>11534</v>
      </c>
      <c r="E12876" s="91" t="s">
        <v>1261</v>
      </c>
      <c r="F12876" s="91" t="s">
        <v>37093</v>
      </c>
      <c r="G12876" s="138"/>
    </row>
    <row r="12877">
      <c r="A12877" s="14" t="s">
        <v>988</v>
      </c>
      <c r="B12877" s="31" t="s">
        <v>11599</v>
      </c>
      <c r="C12877" s="91" t="s">
        <v>11604</v>
      </c>
      <c r="D12877" s="91" t="s">
        <v>11605</v>
      </c>
      <c r="E12877" s="91" t="s">
        <v>11959</v>
      </c>
      <c r="F12877" s="91" t="s">
        <v>37108</v>
      </c>
      <c r="G12877" s="138"/>
    </row>
    <row r="12878">
      <c r="A12878" s="14" t="s">
        <v>234</v>
      </c>
      <c r="B12878" s="31" t="s">
        <v>10876</v>
      </c>
      <c r="C12878" s="91" t="s">
        <v>10877</v>
      </c>
      <c r="D12878" s="91" t="s">
        <v>10878</v>
      </c>
      <c r="E12878" s="91" t="s">
        <v>10879</v>
      </c>
      <c r="F12878" s="91" t="s">
        <v>37109</v>
      </c>
      <c r="G12878" s="138"/>
    </row>
    <row r="12879">
      <c r="A12879" s="14" t="s">
        <v>234</v>
      </c>
      <c r="B12879" s="31" t="s">
        <v>1172</v>
      </c>
      <c r="C12879" s="91" t="s">
        <v>37110</v>
      </c>
      <c r="D12879" s="91" t="s">
        <v>37111</v>
      </c>
      <c r="E12879" s="91"/>
      <c r="F12879" s="91" t="s">
        <v>37098</v>
      </c>
      <c r="G12879" s="138"/>
    </row>
    <row r="12880">
      <c r="A12880" s="14" t="s">
        <v>234</v>
      </c>
      <c r="B12880" s="31" t="s">
        <v>1172</v>
      </c>
      <c r="C12880" s="91" t="s">
        <v>37112</v>
      </c>
      <c r="D12880" s="91" t="s">
        <v>37113</v>
      </c>
      <c r="E12880" s="91"/>
      <c r="F12880" s="91" t="s">
        <v>37098</v>
      </c>
      <c r="G12880" s="138"/>
    </row>
    <row r="12881">
      <c r="A12881" s="1" t="s">
        <v>37114</v>
      </c>
    </row>
    <row r="12882">
      <c r="A12882" s="14" t="s">
        <v>368</v>
      </c>
      <c r="B12882" s="31" t="s">
        <v>368</v>
      </c>
      <c r="C12882" s="138"/>
      <c r="D12882" s="138"/>
      <c r="E12882" s="91" t="s">
        <v>37115</v>
      </c>
      <c r="F12882" s="91" t="s">
        <v>37116</v>
      </c>
      <c r="G12882" s="138"/>
    </row>
    <row r="12883">
      <c r="A12883" s="67" t="s">
        <v>366</v>
      </c>
    </row>
    <row r="12884">
      <c r="A12884" s="14" t="s">
        <v>2347</v>
      </c>
      <c r="B12884" s="31" t="s">
        <v>17371</v>
      </c>
      <c r="C12884" s="91"/>
      <c r="D12884" s="91"/>
      <c r="E12884" s="91" t="s">
        <v>1396</v>
      </c>
      <c r="F12884" s="91" t="s">
        <v>37117</v>
      </c>
      <c r="G12884" s="138"/>
    </row>
    <row r="12885">
      <c r="A12885" s="14" t="s">
        <v>12439</v>
      </c>
      <c r="B12885" s="31" t="s">
        <v>10784</v>
      </c>
      <c r="C12885" s="91"/>
      <c r="D12885" s="91"/>
      <c r="E12885" s="91" t="s">
        <v>37118</v>
      </c>
      <c r="F12885" s="91"/>
      <c r="G12885" s="138"/>
    </row>
    <row r="12886">
      <c r="A12886" s="1" t="s">
        <v>37119</v>
      </c>
    </row>
    <row r="12887">
      <c r="A12887" s="14" t="s">
        <v>37120</v>
      </c>
      <c r="B12887" s="31" t="s">
        <v>37121</v>
      </c>
      <c r="C12887" s="91"/>
      <c r="D12887" s="91" t="s">
        <v>37122</v>
      </c>
      <c r="E12887" s="91"/>
      <c r="F12887" s="91" t="s">
        <v>37123</v>
      </c>
      <c r="G12887" s="138"/>
    </row>
    <row r="12888">
      <c r="A12888" s="14" t="s">
        <v>37124</v>
      </c>
      <c r="B12888" s="31" t="s">
        <v>37125</v>
      </c>
      <c r="C12888" s="91"/>
      <c r="D12888" s="91" t="s">
        <v>37126</v>
      </c>
      <c r="E12888" s="91"/>
      <c r="F12888" s="91" t="s">
        <v>37123</v>
      </c>
      <c r="G12888" s="138"/>
    </row>
    <row r="12889">
      <c r="A12889" s="14" t="s">
        <v>37127</v>
      </c>
      <c r="B12889" s="31" t="s">
        <v>37128</v>
      </c>
      <c r="C12889" s="91"/>
      <c r="D12889" s="91" t="s">
        <v>1190</v>
      </c>
      <c r="E12889" s="91" t="s">
        <v>2010</v>
      </c>
      <c r="F12889" s="91" t="s">
        <v>37129</v>
      </c>
      <c r="G12889" s="138"/>
    </row>
    <row r="12890">
      <c r="A12890" s="14" t="s">
        <v>37130</v>
      </c>
      <c r="B12890" s="31" t="s">
        <v>37131</v>
      </c>
      <c r="C12890" s="91"/>
      <c r="D12890" s="91" t="s">
        <v>1190</v>
      </c>
      <c r="E12890" s="91"/>
      <c r="F12890" s="91" t="s">
        <v>37123</v>
      </c>
      <c r="G12890" s="138"/>
    </row>
    <row r="12891">
      <c r="A12891" s="14" t="s">
        <v>37132</v>
      </c>
      <c r="B12891" s="31" t="s">
        <v>37133</v>
      </c>
      <c r="C12891" s="91"/>
      <c r="D12891" s="91" t="s">
        <v>37134</v>
      </c>
      <c r="E12891" s="91" t="s">
        <v>18102</v>
      </c>
      <c r="F12891" s="155" t="s">
        <v>37135</v>
      </c>
      <c r="G12891" s="138"/>
    </row>
    <row r="12892">
      <c r="A12892" s="14" t="s">
        <v>10828</v>
      </c>
      <c r="B12892" s="31" t="s">
        <v>12284</v>
      </c>
      <c r="C12892" s="91" t="s">
        <v>37136</v>
      </c>
      <c r="D12892" s="91" t="s">
        <v>37137</v>
      </c>
      <c r="E12892" s="91"/>
      <c r="F12892" s="91" t="s">
        <v>37138</v>
      </c>
      <c r="G12892" s="138"/>
    </row>
    <row r="12893">
      <c r="A12893" s="14" t="s">
        <v>10828</v>
      </c>
      <c r="B12893" s="31" t="s">
        <v>12284</v>
      </c>
      <c r="C12893" s="91" t="s">
        <v>14977</v>
      </c>
      <c r="D12893" s="91" t="s">
        <v>37139</v>
      </c>
      <c r="E12893" s="91"/>
      <c r="F12893" s="91" t="s">
        <v>37140</v>
      </c>
      <c r="G12893" s="138"/>
    </row>
    <row r="12894">
      <c r="A12894" s="14" t="s">
        <v>10828</v>
      </c>
      <c r="B12894" s="31" t="s">
        <v>12284</v>
      </c>
      <c r="C12894" s="91" t="s">
        <v>37141</v>
      </c>
      <c r="D12894" s="91" t="s">
        <v>37142</v>
      </c>
      <c r="E12894" s="91"/>
      <c r="F12894" s="91" t="s">
        <v>37143</v>
      </c>
      <c r="G12894" s="138"/>
    </row>
    <row r="12895">
      <c r="A12895" s="14" t="s">
        <v>10828</v>
      </c>
      <c r="B12895" s="31" t="s">
        <v>12284</v>
      </c>
      <c r="C12895" s="91" t="s">
        <v>13976</v>
      </c>
      <c r="D12895" s="91" t="s">
        <v>37144</v>
      </c>
      <c r="E12895" s="91"/>
      <c r="F12895" s="91" t="s">
        <v>37145</v>
      </c>
      <c r="G12895" s="138"/>
    </row>
    <row r="12896">
      <c r="A12896" s="14" t="s">
        <v>10828</v>
      </c>
      <c r="B12896" s="31" t="s">
        <v>12284</v>
      </c>
      <c r="C12896" s="91" t="s">
        <v>37146</v>
      </c>
      <c r="D12896" s="91" t="s">
        <v>37147</v>
      </c>
      <c r="E12896" s="91"/>
      <c r="F12896" s="144" t="s">
        <v>37148</v>
      </c>
      <c r="G12896" s="138"/>
    </row>
    <row r="12897">
      <c r="A12897" s="14" t="s">
        <v>10828</v>
      </c>
      <c r="B12897" s="31" t="s">
        <v>12284</v>
      </c>
      <c r="C12897" s="91" t="s">
        <v>37149</v>
      </c>
      <c r="D12897" s="91" t="s">
        <v>37150</v>
      </c>
      <c r="E12897" s="91"/>
      <c r="F12897" s="91" t="s">
        <v>37151</v>
      </c>
      <c r="G12897" s="138"/>
    </row>
    <row r="12898">
      <c r="A12898" s="14" t="s">
        <v>10828</v>
      </c>
      <c r="B12898" s="31" t="s">
        <v>12284</v>
      </c>
      <c r="C12898" s="91" t="s">
        <v>37152</v>
      </c>
      <c r="D12898" s="91" t="s">
        <v>37153</v>
      </c>
      <c r="E12898" s="91"/>
      <c r="F12898" s="91" t="s">
        <v>37154</v>
      </c>
      <c r="G12898" s="138"/>
    </row>
    <row r="12899">
      <c r="A12899" s="14" t="s">
        <v>10828</v>
      </c>
      <c r="B12899" s="31" t="s">
        <v>12284</v>
      </c>
      <c r="C12899" s="91" t="s">
        <v>37155</v>
      </c>
      <c r="D12899" s="91" t="s">
        <v>37156</v>
      </c>
      <c r="E12899" s="91"/>
      <c r="F12899" s="25" t="s">
        <v>37157</v>
      </c>
      <c r="G12899" s="138"/>
    </row>
    <row r="12900">
      <c r="A12900" s="14" t="s">
        <v>10828</v>
      </c>
      <c r="B12900" s="31" t="s">
        <v>12284</v>
      </c>
      <c r="C12900" s="91" t="s">
        <v>37158</v>
      </c>
      <c r="D12900" s="91" t="s">
        <v>37159</v>
      </c>
      <c r="E12900" s="91"/>
      <c r="F12900" s="25" t="s">
        <v>37140</v>
      </c>
      <c r="G12900" s="138"/>
    </row>
    <row r="12901">
      <c r="A12901" s="14" t="s">
        <v>10828</v>
      </c>
      <c r="B12901" s="31" t="s">
        <v>12284</v>
      </c>
      <c r="C12901" s="91" t="s">
        <v>37158</v>
      </c>
      <c r="D12901" s="91" t="s">
        <v>37160</v>
      </c>
      <c r="E12901" s="91"/>
      <c r="F12901" s="25" t="s">
        <v>37161</v>
      </c>
      <c r="G12901" s="138"/>
    </row>
    <row r="12902">
      <c r="A12902" s="14" t="s">
        <v>10828</v>
      </c>
      <c r="B12902" s="31" t="s">
        <v>12284</v>
      </c>
      <c r="C12902" s="91" t="s">
        <v>37162</v>
      </c>
      <c r="D12902" s="91" t="s">
        <v>37163</v>
      </c>
      <c r="E12902" s="91"/>
      <c r="F12902" s="25" t="s">
        <v>37145</v>
      </c>
      <c r="G12902" s="138"/>
    </row>
    <row r="12903">
      <c r="A12903" s="14" t="s">
        <v>10828</v>
      </c>
      <c r="B12903" s="31" t="s">
        <v>12284</v>
      </c>
      <c r="C12903" s="91" t="s">
        <v>37162</v>
      </c>
      <c r="D12903" s="91" t="s">
        <v>37164</v>
      </c>
      <c r="E12903" s="91"/>
      <c r="F12903" s="144" t="s">
        <v>37145</v>
      </c>
      <c r="G12903" s="138"/>
    </row>
    <row r="12904">
      <c r="A12904" s="14" t="s">
        <v>10828</v>
      </c>
      <c r="B12904" s="31" t="s">
        <v>12284</v>
      </c>
      <c r="C12904" s="91" t="s">
        <v>37165</v>
      </c>
      <c r="D12904" s="91" t="s">
        <v>37166</v>
      </c>
      <c r="E12904" s="91"/>
      <c r="F12904" s="25" t="s">
        <v>37167</v>
      </c>
      <c r="G12904" s="138"/>
    </row>
    <row r="12905">
      <c r="A12905" s="14" t="s">
        <v>10828</v>
      </c>
      <c r="B12905" s="31" t="s">
        <v>12284</v>
      </c>
      <c r="C12905" s="91" t="s">
        <v>37165</v>
      </c>
      <c r="D12905" s="91" t="s">
        <v>37168</v>
      </c>
      <c r="E12905" s="91"/>
      <c r="F12905" s="25" t="s">
        <v>37167</v>
      </c>
      <c r="G12905" s="138"/>
    </row>
    <row r="12906">
      <c r="A12906" s="14" t="s">
        <v>10828</v>
      </c>
      <c r="B12906" s="31" t="s">
        <v>12284</v>
      </c>
      <c r="C12906" s="91" t="s">
        <v>17701</v>
      </c>
      <c r="D12906" s="91" t="s">
        <v>37169</v>
      </c>
      <c r="E12906" s="91"/>
      <c r="F12906" s="91" t="s">
        <v>37170</v>
      </c>
      <c r="G12906" s="138"/>
    </row>
    <row r="12907">
      <c r="A12907" s="14" t="s">
        <v>10828</v>
      </c>
      <c r="B12907" s="31" t="s">
        <v>12284</v>
      </c>
      <c r="C12907" s="91" t="s">
        <v>17701</v>
      </c>
      <c r="D12907" s="91" t="s">
        <v>37171</v>
      </c>
      <c r="E12907" s="91"/>
      <c r="F12907" s="91" t="s">
        <v>37172</v>
      </c>
      <c r="G12907" s="138"/>
    </row>
    <row r="12908">
      <c r="A12908" s="14" t="s">
        <v>10828</v>
      </c>
      <c r="B12908" s="31" t="s">
        <v>12284</v>
      </c>
      <c r="C12908" s="91" t="s">
        <v>37173</v>
      </c>
      <c r="D12908" s="91" t="s">
        <v>37174</v>
      </c>
      <c r="E12908" s="91" t="s">
        <v>7042</v>
      </c>
      <c r="F12908" s="91" t="s">
        <v>37175</v>
      </c>
      <c r="G12908" s="138"/>
    </row>
    <row r="12909">
      <c r="A12909" s="14" t="s">
        <v>10828</v>
      </c>
      <c r="B12909" s="31" t="s">
        <v>12284</v>
      </c>
      <c r="C12909" s="91" t="s">
        <v>37173</v>
      </c>
      <c r="D12909" s="91" t="s">
        <v>37176</v>
      </c>
      <c r="E12909" s="91" t="s">
        <v>37177</v>
      </c>
      <c r="F12909" s="91" t="s">
        <v>37172</v>
      </c>
      <c r="G12909" s="138"/>
    </row>
    <row r="12910">
      <c r="A12910" s="14" t="s">
        <v>10828</v>
      </c>
      <c r="B12910" s="31" t="s">
        <v>12284</v>
      </c>
      <c r="C12910" s="91" t="s">
        <v>37173</v>
      </c>
      <c r="D12910" s="91" t="s">
        <v>37178</v>
      </c>
      <c r="E12910" s="91" t="s">
        <v>37179</v>
      </c>
      <c r="F12910" s="91" t="s">
        <v>37180</v>
      </c>
      <c r="G12910" s="138"/>
    </row>
    <row r="12911">
      <c r="A12911" s="14" t="s">
        <v>10828</v>
      </c>
      <c r="B12911" s="31" t="s">
        <v>12284</v>
      </c>
      <c r="C12911" s="91" t="s">
        <v>15109</v>
      </c>
      <c r="D12911" s="91" t="s">
        <v>37181</v>
      </c>
      <c r="E12911" s="91"/>
      <c r="F12911" s="91" t="s">
        <v>37143</v>
      </c>
      <c r="G12911" s="138"/>
    </row>
    <row r="12912">
      <c r="A12912" s="14" t="s">
        <v>10828</v>
      </c>
      <c r="B12912" s="31" t="s">
        <v>12284</v>
      </c>
      <c r="C12912" s="91" t="s">
        <v>15109</v>
      </c>
      <c r="D12912" s="91" t="s">
        <v>37182</v>
      </c>
      <c r="E12912" s="91"/>
      <c r="F12912" s="91" t="s">
        <v>37143</v>
      </c>
      <c r="G12912" s="138"/>
    </row>
    <row r="12913">
      <c r="A12913" s="14" t="s">
        <v>10828</v>
      </c>
      <c r="B12913" s="31" t="s">
        <v>12284</v>
      </c>
      <c r="C12913" s="91" t="s">
        <v>15109</v>
      </c>
      <c r="D12913" s="91" t="s">
        <v>37183</v>
      </c>
      <c r="E12913" s="91"/>
      <c r="F12913" s="91" t="s">
        <v>37184</v>
      </c>
      <c r="G12913" s="138"/>
    </row>
    <row r="12914">
      <c r="A12914" s="14" t="s">
        <v>10828</v>
      </c>
      <c r="B12914" s="31" t="s">
        <v>12284</v>
      </c>
      <c r="C12914" s="91" t="s">
        <v>15109</v>
      </c>
      <c r="D12914" s="91" t="s">
        <v>37185</v>
      </c>
      <c r="E12914" s="91"/>
      <c r="F12914" s="91" t="s">
        <v>37184</v>
      </c>
      <c r="G12914" s="138"/>
    </row>
    <row r="12915">
      <c r="A12915" s="14" t="s">
        <v>10828</v>
      </c>
      <c r="B12915" s="31" t="s">
        <v>12284</v>
      </c>
      <c r="C12915" s="91" t="s">
        <v>12293</v>
      </c>
      <c r="D12915" s="91" t="s">
        <v>12294</v>
      </c>
      <c r="E12915" s="91"/>
      <c r="F12915" s="91" t="s">
        <v>37186</v>
      </c>
      <c r="G12915" s="138"/>
    </row>
    <row r="12916">
      <c r="A12916" s="14" t="s">
        <v>10828</v>
      </c>
      <c r="B12916" s="31" t="s">
        <v>12284</v>
      </c>
      <c r="C12916" s="91" t="s">
        <v>37187</v>
      </c>
      <c r="D12916" s="91" t="s">
        <v>37188</v>
      </c>
      <c r="E12916" s="91"/>
      <c r="F12916" s="91" t="s">
        <v>37180</v>
      </c>
      <c r="G12916" s="138"/>
    </row>
    <row r="12917">
      <c r="A12917" s="14" t="s">
        <v>10828</v>
      </c>
      <c r="B12917" s="31" t="s">
        <v>12284</v>
      </c>
      <c r="C12917" s="91" t="s">
        <v>37187</v>
      </c>
      <c r="D12917" s="91" t="s">
        <v>37189</v>
      </c>
      <c r="E12917" s="91"/>
      <c r="F12917" s="91" t="s">
        <v>37154</v>
      </c>
      <c r="G12917" s="138"/>
    </row>
    <row r="12918">
      <c r="A12918" s="14" t="s">
        <v>10828</v>
      </c>
      <c r="B12918" s="31" t="s">
        <v>12284</v>
      </c>
      <c r="C12918" s="91" t="s">
        <v>13982</v>
      </c>
      <c r="D12918" s="91" t="s">
        <v>37190</v>
      </c>
      <c r="E12918" s="91" t="s">
        <v>37191</v>
      </c>
      <c r="F12918" s="91" t="s">
        <v>37154</v>
      </c>
      <c r="G12918" s="138"/>
    </row>
    <row r="12919">
      <c r="A12919" s="14" t="s">
        <v>10828</v>
      </c>
      <c r="B12919" s="31" t="s">
        <v>12284</v>
      </c>
      <c r="C12919" s="91" t="s">
        <v>13982</v>
      </c>
      <c r="D12919" s="91" t="s">
        <v>37192</v>
      </c>
      <c r="E12919" s="91" t="s">
        <v>37193</v>
      </c>
      <c r="F12919" s="91" t="s">
        <v>37167</v>
      </c>
      <c r="G12919" s="138"/>
    </row>
    <row r="12920">
      <c r="A12920" s="14" t="s">
        <v>10828</v>
      </c>
      <c r="B12920" s="31" t="s">
        <v>12284</v>
      </c>
      <c r="C12920" s="91" t="s">
        <v>13982</v>
      </c>
      <c r="D12920" s="91" t="s">
        <v>37194</v>
      </c>
      <c r="E12920" s="91" t="s">
        <v>29416</v>
      </c>
      <c r="F12920" s="91" t="s">
        <v>37195</v>
      </c>
      <c r="G12920" s="138"/>
    </row>
    <row r="12921">
      <c r="A12921" s="14" t="s">
        <v>10828</v>
      </c>
      <c r="B12921" s="31" t="s">
        <v>12284</v>
      </c>
      <c r="C12921" s="91" t="s">
        <v>13982</v>
      </c>
      <c r="D12921" s="91" t="s">
        <v>37196</v>
      </c>
      <c r="E12921" s="91" t="s">
        <v>37197</v>
      </c>
      <c r="F12921" s="91" t="s">
        <v>37143</v>
      </c>
      <c r="G12921" s="138"/>
    </row>
    <row r="12922">
      <c r="A12922" s="14" t="s">
        <v>10828</v>
      </c>
      <c r="B12922" s="31" t="s">
        <v>12284</v>
      </c>
      <c r="C12922" s="91" t="s">
        <v>13982</v>
      </c>
      <c r="D12922" s="91" t="s">
        <v>37198</v>
      </c>
      <c r="E12922" s="91" t="s">
        <v>37199</v>
      </c>
      <c r="F12922" s="91" t="s">
        <v>37172</v>
      </c>
      <c r="G12922" s="138"/>
    </row>
    <row r="12923">
      <c r="A12923" s="14" t="s">
        <v>10828</v>
      </c>
      <c r="B12923" s="31" t="s">
        <v>12284</v>
      </c>
      <c r="C12923" s="91" t="s">
        <v>13982</v>
      </c>
      <c r="D12923" s="91" t="s">
        <v>37200</v>
      </c>
      <c r="E12923" s="91" t="s">
        <v>37201</v>
      </c>
      <c r="F12923" s="91" t="s">
        <v>37172</v>
      </c>
      <c r="G12923" s="138"/>
    </row>
    <row r="12924">
      <c r="A12924" s="14" t="s">
        <v>10828</v>
      </c>
      <c r="B12924" s="31" t="s">
        <v>12284</v>
      </c>
      <c r="C12924" s="91" t="s">
        <v>13982</v>
      </c>
      <c r="D12924" s="91" t="s">
        <v>37202</v>
      </c>
      <c r="E12924" s="91" t="s">
        <v>12310</v>
      </c>
      <c r="F12924" s="91" t="s">
        <v>37203</v>
      </c>
      <c r="G12924" s="138"/>
    </row>
    <row r="12925">
      <c r="A12925" s="14" t="s">
        <v>10828</v>
      </c>
      <c r="B12925" s="31" t="s">
        <v>12284</v>
      </c>
      <c r="C12925" s="91" t="s">
        <v>13982</v>
      </c>
      <c r="D12925" s="91" t="s">
        <v>23218</v>
      </c>
      <c r="E12925" s="91" t="s">
        <v>12307</v>
      </c>
      <c r="F12925" s="91" t="s">
        <v>37154</v>
      </c>
      <c r="G12925" s="138"/>
    </row>
    <row r="12926">
      <c r="A12926" s="14" t="s">
        <v>10828</v>
      </c>
      <c r="B12926" s="31" t="s">
        <v>12284</v>
      </c>
      <c r="C12926" s="91" t="s">
        <v>13982</v>
      </c>
      <c r="D12926" s="91" t="s">
        <v>37204</v>
      </c>
      <c r="E12926" s="91" t="s">
        <v>37205</v>
      </c>
      <c r="F12926" s="91" t="s">
        <v>37206</v>
      </c>
      <c r="G12926" s="138"/>
    </row>
    <row r="12927">
      <c r="A12927" s="14" t="s">
        <v>10828</v>
      </c>
      <c r="B12927" s="31" t="s">
        <v>12284</v>
      </c>
      <c r="C12927" s="91" t="s">
        <v>13982</v>
      </c>
      <c r="D12927" s="91" t="s">
        <v>37207</v>
      </c>
      <c r="E12927" s="91" t="s">
        <v>37208</v>
      </c>
      <c r="F12927" s="91" t="s">
        <v>37157</v>
      </c>
      <c r="G12927" s="138"/>
    </row>
    <row r="12928">
      <c r="A12928" s="14" t="s">
        <v>10828</v>
      </c>
      <c r="B12928" s="31" t="s">
        <v>12284</v>
      </c>
      <c r="C12928" s="91" t="s">
        <v>13982</v>
      </c>
      <c r="D12928" s="91" t="s">
        <v>37209</v>
      </c>
      <c r="E12928" s="91" t="s">
        <v>37210</v>
      </c>
      <c r="F12928" s="91" t="s">
        <v>37157</v>
      </c>
      <c r="G12928" s="138"/>
    </row>
    <row r="12929">
      <c r="A12929" s="14" t="s">
        <v>10828</v>
      </c>
      <c r="B12929" s="31" t="s">
        <v>12284</v>
      </c>
      <c r="C12929" s="91" t="s">
        <v>13982</v>
      </c>
      <c r="D12929" s="91" t="s">
        <v>37211</v>
      </c>
      <c r="E12929" s="91" t="s">
        <v>37212</v>
      </c>
      <c r="F12929" s="91" t="s">
        <v>37167</v>
      </c>
      <c r="G12929" s="138"/>
    </row>
    <row r="12930">
      <c r="A12930" s="14" t="s">
        <v>10828</v>
      </c>
      <c r="B12930" s="31" t="s">
        <v>12284</v>
      </c>
      <c r="C12930" s="91" t="s">
        <v>13982</v>
      </c>
      <c r="D12930" s="91" t="s">
        <v>36247</v>
      </c>
      <c r="E12930" s="91" t="s">
        <v>37213</v>
      </c>
      <c r="F12930" s="91" t="s">
        <v>37214</v>
      </c>
      <c r="G12930" s="138"/>
    </row>
    <row r="12931">
      <c r="A12931" s="14" t="s">
        <v>10828</v>
      </c>
      <c r="B12931" s="31" t="s">
        <v>12284</v>
      </c>
      <c r="C12931" s="91" t="s">
        <v>13982</v>
      </c>
      <c r="D12931" s="91" t="s">
        <v>36249</v>
      </c>
      <c r="E12931" s="91" t="s">
        <v>36250</v>
      </c>
      <c r="F12931" s="91" t="s">
        <v>37138</v>
      </c>
      <c r="G12931" s="138"/>
    </row>
    <row r="12932">
      <c r="A12932" s="14" t="s">
        <v>10828</v>
      </c>
      <c r="B12932" s="31" t="s">
        <v>12284</v>
      </c>
      <c r="C12932" s="91" t="s">
        <v>13982</v>
      </c>
      <c r="D12932" s="91" t="s">
        <v>37215</v>
      </c>
      <c r="E12932" s="91" t="s">
        <v>37216</v>
      </c>
      <c r="F12932" s="91" t="s">
        <v>37217</v>
      </c>
      <c r="G12932" s="138"/>
    </row>
    <row r="12933">
      <c r="A12933" s="14" t="s">
        <v>10828</v>
      </c>
      <c r="B12933" s="723" t="s">
        <v>12284</v>
      </c>
      <c r="C12933" s="91" t="s">
        <v>13982</v>
      </c>
      <c r="D12933" s="91" t="s">
        <v>37218</v>
      </c>
      <c r="E12933" s="91" t="s">
        <v>37219</v>
      </c>
      <c r="F12933" s="91" t="s">
        <v>37180</v>
      </c>
      <c r="G12933" s="138"/>
    </row>
    <row r="12934">
      <c r="A12934" s="14" t="s">
        <v>37220</v>
      </c>
      <c r="B12934" s="723" t="s">
        <v>37221</v>
      </c>
      <c r="C12934" s="91"/>
      <c r="D12934" s="91" t="s">
        <v>37222</v>
      </c>
      <c r="E12934" s="91"/>
      <c r="F12934" s="91" t="s">
        <v>37223</v>
      </c>
      <c r="G12934" s="138"/>
    </row>
    <row r="12935">
      <c r="A12935" s="14" t="s">
        <v>37220</v>
      </c>
      <c r="B12935" s="723" t="s">
        <v>37221</v>
      </c>
      <c r="C12935" s="91"/>
      <c r="D12935" s="91" t="s">
        <v>37224</v>
      </c>
      <c r="E12935" s="91"/>
      <c r="F12935" s="91" t="s">
        <v>37225</v>
      </c>
      <c r="G12935" s="138"/>
    </row>
    <row r="12936">
      <c r="A12936" s="14" t="s">
        <v>316</v>
      </c>
      <c r="B12936" s="723" t="s">
        <v>6023</v>
      </c>
      <c r="C12936" s="91" t="s">
        <v>1416</v>
      </c>
      <c r="D12936" s="91" t="s">
        <v>8356</v>
      </c>
      <c r="E12936" s="91"/>
      <c r="F12936" s="91" t="s">
        <v>37226</v>
      </c>
      <c r="G12936" s="138"/>
    </row>
    <row r="12937">
      <c r="A12937" s="14" t="s">
        <v>316</v>
      </c>
      <c r="B12937" s="723" t="s">
        <v>6023</v>
      </c>
      <c r="C12937" s="91" t="s">
        <v>1416</v>
      </c>
      <c r="D12937" s="91" t="s">
        <v>13414</v>
      </c>
      <c r="E12937" s="91"/>
      <c r="F12937" s="91" t="s">
        <v>37226</v>
      </c>
      <c r="G12937" s="138"/>
    </row>
    <row r="12938">
      <c r="A12938" s="14" t="s">
        <v>316</v>
      </c>
      <c r="B12938" s="723" t="s">
        <v>6023</v>
      </c>
      <c r="C12938" s="91" t="s">
        <v>37227</v>
      </c>
      <c r="D12938" s="91" t="s">
        <v>13509</v>
      </c>
      <c r="E12938" s="91"/>
      <c r="F12938" s="91" t="s">
        <v>37145</v>
      </c>
      <c r="G12938" s="138"/>
    </row>
    <row r="12939">
      <c r="A12939" s="14" t="s">
        <v>37228</v>
      </c>
      <c r="B12939" s="723" t="s">
        <v>37229</v>
      </c>
      <c r="C12939" s="91"/>
      <c r="D12939" s="91"/>
      <c r="E12939" s="91"/>
      <c r="F12939" s="91" t="s">
        <v>37138</v>
      </c>
      <c r="G12939" s="138"/>
    </row>
    <row r="12940">
      <c r="A12940" s="14" t="s">
        <v>35734</v>
      </c>
      <c r="B12940" s="723" t="s">
        <v>37230</v>
      </c>
      <c r="C12940" s="91"/>
      <c r="D12940" s="91" t="s">
        <v>37231</v>
      </c>
      <c r="E12940" s="91" t="s">
        <v>36453</v>
      </c>
      <c r="F12940" s="91" t="s">
        <v>37167</v>
      </c>
      <c r="G12940" s="138"/>
    </row>
    <row r="12941">
      <c r="A12941" s="14" t="s">
        <v>35734</v>
      </c>
      <c r="B12941" s="723" t="s">
        <v>36675</v>
      </c>
      <c r="C12941" s="91"/>
      <c r="D12941" s="91" t="s">
        <v>37232</v>
      </c>
      <c r="E12941" s="91"/>
      <c r="F12941" s="91" t="s">
        <v>37233</v>
      </c>
      <c r="G12941" s="138"/>
    </row>
    <row r="12942">
      <c r="A12942" s="14" t="s">
        <v>35734</v>
      </c>
      <c r="B12942" s="31" t="s">
        <v>36675</v>
      </c>
      <c r="C12942" s="91"/>
      <c r="D12942" s="91" t="s">
        <v>37234</v>
      </c>
      <c r="E12942" s="91"/>
      <c r="F12942" s="91" t="s">
        <v>37167</v>
      </c>
      <c r="G12942" s="138"/>
    </row>
    <row r="12943">
      <c r="A12943" s="14" t="s">
        <v>35734</v>
      </c>
      <c r="B12943" s="31" t="s">
        <v>36675</v>
      </c>
      <c r="C12943" s="91"/>
      <c r="D12943" s="91" t="s">
        <v>2269</v>
      </c>
      <c r="E12943" s="91"/>
      <c r="F12943" s="91" t="s">
        <v>37235</v>
      </c>
      <c r="G12943" s="138"/>
    </row>
    <row r="12944">
      <c r="A12944" s="14" t="s">
        <v>35734</v>
      </c>
      <c r="B12944" s="31" t="s">
        <v>36675</v>
      </c>
      <c r="C12944" s="91"/>
      <c r="D12944" s="91" t="s">
        <v>37236</v>
      </c>
      <c r="E12944" s="91"/>
      <c r="F12944" s="91" t="s">
        <v>37237</v>
      </c>
      <c r="G12944" s="138"/>
    </row>
    <row r="12945">
      <c r="A12945" s="14" t="s">
        <v>35734</v>
      </c>
      <c r="B12945" s="31" t="s">
        <v>36408</v>
      </c>
      <c r="C12945" s="91"/>
      <c r="D12945" s="91" t="s">
        <v>37238</v>
      </c>
      <c r="E12945" s="91" t="s">
        <v>36453</v>
      </c>
      <c r="F12945" s="91" t="s">
        <v>37239</v>
      </c>
      <c r="G12945" s="138"/>
    </row>
    <row r="12946">
      <c r="A12946" s="14" t="s">
        <v>35734</v>
      </c>
      <c r="B12946" s="31" t="s">
        <v>36408</v>
      </c>
      <c r="C12946" s="91"/>
      <c r="D12946" s="91" t="s">
        <v>36411</v>
      </c>
      <c r="E12946" s="91"/>
      <c r="F12946" s="91" t="s">
        <v>37240</v>
      </c>
      <c r="G12946" s="138"/>
    </row>
    <row r="12947">
      <c r="A12947" s="14" t="s">
        <v>35734</v>
      </c>
      <c r="B12947" s="31" t="s">
        <v>36408</v>
      </c>
      <c r="C12947" s="91"/>
      <c r="D12947" s="91" t="s">
        <v>36901</v>
      </c>
      <c r="E12947" s="91"/>
      <c r="F12947" s="91" t="s">
        <v>37241</v>
      </c>
      <c r="G12947" s="138"/>
    </row>
    <row r="12948">
      <c r="A12948" s="14" t="s">
        <v>35882</v>
      </c>
      <c r="B12948" s="31" t="s">
        <v>37242</v>
      </c>
      <c r="C12948" s="91"/>
      <c r="D12948" s="91" t="s">
        <v>37243</v>
      </c>
      <c r="E12948" s="91"/>
      <c r="F12948" s="91" t="s">
        <v>37167</v>
      </c>
      <c r="G12948" s="138"/>
    </row>
    <row r="12949">
      <c r="A12949" s="14" t="s">
        <v>35882</v>
      </c>
      <c r="B12949" s="31" t="s">
        <v>37242</v>
      </c>
      <c r="C12949" s="91"/>
      <c r="D12949" s="91" t="s">
        <v>37244</v>
      </c>
      <c r="E12949" s="91"/>
      <c r="F12949" s="91" t="s">
        <v>37167</v>
      </c>
      <c r="G12949" s="138"/>
    </row>
    <row r="12950">
      <c r="A12950" s="14" t="s">
        <v>35882</v>
      </c>
      <c r="B12950" s="31" t="s">
        <v>37245</v>
      </c>
      <c r="C12950" s="91"/>
      <c r="D12950" s="91" t="s">
        <v>5872</v>
      </c>
      <c r="E12950" s="91"/>
      <c r="F12950" s="91" t="s">
        <v>37140</v>
      </c>
      <c r="G12950" s="138"/>
    </row>
    <row r="12951">
      <c r="A12951" s="14" t="s">
        <v>36915</v>
      </c>
      <c r="B12951" s="31" t="s">
        <v>37246</v>
      </c>
      <c r="C12951" s="91"/>
      <c r="D12951" s="91" t="s">
        <v>4596</v>
      </c>
      <c r="E12951" s="91"/>
      <c r="F12951" s="91" t="s">
        <v>37237</v>
      </c>
      <c r="G12951" s="138"/>
    </row>
    <row r="12952">
      <c r="A12952" s="14" t="s">
        <v>24800</v>
      </c>
      <c r="B12952" s="31" t="s">
        <v>37247</v>
      </c>
      <c r="C12952" s="91"/>
      <c r="D12952" s="91" t="s">
        <v>1480</v>
      </c>
      <c r="E12952" s="91"/>
      <c r="F12952" s="91" t="s">
        <v>37123</v>
      </c>
      <c r="G12952" s="138"/>
    </row>
    <row r="12953">
      <c r="A12953" s="14" t="s">
        <v>24800</v>
      </c>
      <c r="B12953" s="31" t="s">
        <v>37247</v>
      </c>
      <c r="C12953" s="91"/>
      <c r="D12953" s="91" t="s">
        <v>37248</v>
      </c>
      <c r="E12953" s="91"/>
      <c r="F12953" s="91" t="s">
        <v>37249</v>
      </c>
      <c r="G12953" s="138"/>
    </row>
    <row r="12954">
      <c r="A12954" s="14" t="s">
        <v>24800</v>
      </c>
      <c r="B12954" s="31" t="s">
        <v>37247</v>
      </c>
      <c r="C12954" s="91"/>
      <c r="D12954" s="91" t="s">
        <v>37250</v>
      </c>
      <c r="E12954" s="91"/>
      <c r="F12954" s="91" t="s">
        <v>37251</v>
      </c>
      <c r="G12954" s="138"/>
    </row>
    <row r="12955">
      <c r="A12955" s="14" t="s">
        <v>24800</v>
      </c>
      <c r="B12955" s="723" t="s">
        <v>24801</v>
      </c>
      <c r="C12955" s="91"/>
      <c r="D12955" s="91" t="s">
        <v>37252</v>
      </c>
      <c r="E12955" s="91"/>
      <c r="F12955" s="144" t="s">
        <v>37226</v>
      </c>
      <c r="G12955" s="138"/>
    </row>
    <row r="12956">
      <c r="A12956" s="14" t="s">
        <v>24800</v>
      </c>
      <c r="B12956" s="31" t="s">
        <v>24801</v>
      </c>
      <c r="C12956" s="91"/>
      <c r="D12956" s="91" t="s">
        <v>37253</v>
      </c>
      <c r="E12956" s="91"/>
      <c r="F12956" s="91" t="s">
        <v>37254</v>
      </c>
      <c r="G12956" s="138"/>
    </row>
    <row r="12957">
      <c r="A12957" s="14" t="s">
        <v>24800</v>
      </c>
      <c r="B12957" s="31" t="s">
        <v>24801</v>
      </c>
      <c r="C12957" s="91"/>
      <c r="D12957" s="91" t="s">
        <v>37255</v>
      </c>
      <c r="E12957" s="91"/>
      <c r="F12957" s="91" t="s">
        <v>37256</v>
      </c>
      <c r="G12957" s="138"/>
    </row>
    <row r="12958">
      <c r="A12958" s="14" t="s">
        <v>24800</v>
      </c>
      <c r="B12958" s="31" t="s">
        <v>24801</v>
      </c>
      <c r="C12958" s="91"/>
      <c r="D12958" s="91" t="s">
        <v>37257</v>
      </c>
      <c r="E12958" s="91"/>
      <c r="F12958" s="91" t="s">
        <v>37258</v>
      </c>
      <c r="G12958" s="138"/>
    </row>
    <row r="12959">
      <c r="A12959" s="14" t="s">
        <v>24800</v>
      </c>
      <c r="B12959" s="31" t="s">
        <v>24801</v>
      </c>
      <c r="C12959" s="91"/>
      <c r="D12959" s="91" t="s">
        <v>36998</v>
      </c>
      <c r="E12959" s="91"/>
      <c r="F12959" s="91" t="s">
        <v>37259</v>
      </c>
      <c r="G12959" s="138"/>
    </row>
    <row r="12960">
      <c r="A12960" s="14" t="s">
        <v>37260</v>
      </c>
      <c r="B12960" s="31" t="s">
        <v>37261</v>
      </c>
      <c r="C12960" s="91" t="s">
        <v>37262</v>
      </c>
      <c r="D12960" s="91" t="s">
        <v>37263</v>
      </c>
      <c r="E12960" s="91" t="s">
        <v>2350</v>
      </c>
      <c r="F12960" s="91" t="s">
        <v>37264</v>
      </c>
      <c r="G12960" s="138"/>
    </row>
    <row r="12961">
      <c r="A12961" s="14" t="s">
        <v>37260</v>
      </c>
      <c r="B12961" s="31" t="s">
        <v>37261</v>
      </c>
      <c r="C12961" s="91" t="s">
        <v>37262</v>
      </c>
      <c r="D12961" s="91" t="s">
        <v>37265</v>
      </c>
      <c r="E12961" s="91" t="s">
        <v>2010</v>
      </c>
      <c r="F12961" s="91" t="s">
        <v>37266</v>
      </c>
      <c r="G12961" s="138"/>
    </row>
    <row r="12962">
      <c r="A12962" s="14" t="s">
        <v>37260</v>
      </c>
      <c r="B12962" s="31" t="s">
        <v>37267</v>
      </c>
      <c r="C12962" s="91" t="s">
        <v>37268</v>
      </c>
      <c r="D12962" s="91" t="s">
        <v>37269</v>
      </c>
      <c r="E12962" s="91" t="s">
        <v>22269</v>
      </c>
      <c r="F12962" s="91" t="s">
        <v>37270</v>
      </c>
      <c r="G12962" s="138"/>
    </row>
    <row r="12963">
      <c r="A12963" s="14" t="s">
        <v>37260</v>
      </c>
      <c r="B12963" s="31" t="s">
        <v>37271</v>
      </c>
      <c r="C12963" s="91" t="s">
        <v>37272</v>
      </c>
      <c r="D12963" s="91" t="s">
        <v>37273</v>
      </c>
      <c r="E12963" s="91" t="s">
        <v>1431</v>
      </c>
      <c r="F12963" s="91" t="s">
        <v>37274</v>
      </c>
      <c r="G12963" s="138"/>
    </row>
    <row r="12964">
      <c r="A12964" s="14" t="s">
        <v>37260</v>
      </c>
      <c r="B12964" s="31" t="s">
        <v>37271</v>
      </c>
      <c r="C12964" s="91" t="s">
        <v>37272</v>
      </c>
      <c r="D12964" s="91" t="s">
        <v>37265</v>
      </c>
      <c r="E12964" s="91" t="s">
        <v>13464</v>
      </c>
      <c r="F12964" s="91" t="s">
        <v>37275</v>
      </c>
      <c r="G12964" s="138"/>
    </row>
    <row r="12965">
      <c r="A12965" s="14" t="s">
        <v>37260</v>
      </c>
      <c r="B12965" s="31" t="s">
        <v>37271</v>
      </c>
      <c r="C12965" s="91" t="s">
        <v>37276</v>
      </c>
      <c r="D12965" s="91" t="s">
        <v>37277</v>
      </c>
      <c r="E12965" s="91" t="s">
        <v>37278</v>
      </c>
      <c r="F12965" s="91" t="s">
        <v>37279</v>
      </c>
      <c r="G12965" s="138"/>
    </row>
    <row r="12966">
      <c r="A12966" s="14" t="s">
        <v>37280</v>
      </c>
      <c r="B12966" s="31" t="s">
        <v>37281</v>
      </c>
      <c r="C12966" s="91"/>
      <c r="D12966" s="91" t="s">
        <v>8173</v>
      </c>
      <c r="E12966" s="91"/>
      <c r="F12966" s="91" t="s">
        <v>37154</v>
      </c>
      <c r="G12966" s="138"/>
    </row>
    <row r="12967">
      <c r="A12967" s="14" t="s">
        <v>4371</v>
      </c>
      <c r="B12967" s="31" t="s">
        <v>4472</v>
      </c>
      <c r="C12967" s="91" t="s">
        <v>4473</v>
      </c>
      <c r="D12967" s="91" t="s">
        <v>11038</v>
      </c>
      <c r="E12967" s="91"/>
      <c r="F12967" s="91" t="s">
        <v>37223</v>
      </c>
      <c r="G12967" s="138"/>
    </row>
    <row r="12968">
      <c r="A12968" s="14" t="s">
        <v>3600</v>
      </c>
      <c r="B12968" s="31" t="s">
        <v>21637</v>
      </c>
      <c r="C12968" s="91" t="s">
        <v>32774</v>
      </c>
      <c r="D12968" s="91" t="s">
        <v>37282</v>
      </c>
      <c r="E12968" s="91"/>
      <c r="F12968" s="91" t="s">
        <v>37283</v>
      </c>
      <c r="G12968" s="138"/>
    </row>
    <row r="12969">
      <c r="A12969" s="14" t="s">
        <v>37284</v>
      </c>
      <c r="B12969" s="31" t="s">
        <v>37285</v>
      </c>
      <c r="C12969" s="91"/>
      <c r="D12969" s="91" t="s">
        <v>37286</v>
      </c>
      <c r="E12969" s="91" t="s">
        <v>36453</v>
      </c>
      <c r="F12969" s="91" t="s">
        <v>37287</v>
      </c>
      <c r="G12969" s="138"/>
    </row>
    <row r="12970">
      <c r="A12970" s="14" t="s">
        <v>37284</v>
      </c>
      <c r="B12970" s="31" t="s">
        <v>37285</v>
      </c>
      <c r="C12970" s="91"/>
      <c r="D12970" s="91" t="s">
        <v>37288</v>
      </c>
      <c r="E12970" s="91"/>
      <c r="F12970" s="91" t="s">
        <v>37289</v>
      </c>
      <c r="G12970" s="138"/>
    </row>
    <row r="12971">
      <c r="A12971" s="14" t="s">
        <v>230</v>
      </c>
      <c r="B12971" s="31" t="s">
        <v>2597</v>
      </c>
      <c r="C12971" s="91" t="s">
        <v>2598</v>
      </c>
      <c r="D12971" s="91" t="s">
        <v>37290</v>
      </c>
      <c r="E12971" s="91"/>
      <c r="F12971" s="91" t="s">
        <v>37291</v>
      </c>
      <c r="G12971" s="138"/>
    </row>
    <row r="12972">
      <c r="A12972" s="14" t="s">
        <v>230</v>
      </c>
      <c r="B12972" s="31" t="s">
        <v>2597</v>
      </c>
      <c r="C12972" s="91" t="s">
        <v>2598</v>
      </c>
      <c r="D12972" s="91" t="s">
        <v>37292</v>
      </c>
      <c r="E12972" s="91"/>
      <c r="F12972" s="91" t="s">
        <v>37291</v>
      </c>
      <c r="G12972" s="138"/>
    </row>
    <row r="12973">
      <c r="A12973" s="14" t="s">
        <v>230</v>
      </c>
      <c r="B12973" s="31" t="s">
        <v>2597</v>
      </c>
      <c r="C12973" s="91" t="s">
        <v>2598</v>
      </c>
      <c r="D12973" s="91" t="s">
        <v>13164</v>
      </c>
      <c r="E12973" s="91"/>
      <c r="F12973" s="91" t="s">
        <v>37291</v>
      </c>
      <c r="G12973" s="138"/>
    </row>
    <row r="12974">
      <c r="A12974" s="14" t="s">
        <v>36443</v>
      </c>
      <c r="B12974" s="31" t="s">
        <v>36444</v>
      </c>
      <c r="C12974" s="91"/>
      <c r="D12974" s="91" t="s">
        <v>23691</v>
      </c>
      <c r="E12974" s="91"/>
      <c r="F12974" s="91" t="s">
        <v>37293</v>
      </c>
      <c r="G12974" s="138"/>
    </row>
    <row r="12975">
      <c r="A12975" s="14" t="s">
        <v>36450</v>
      </c>
      <c r="B12975" s="31" t="s">
        <v>37294</v>
      </c>
      <c r="C12975" s="91"/>
      <c r="D12975" s="91" t="s">
        <v>37295</v>
      </c>
      <c r="E12975" s="91"/>
      <c r="F12975" s="155" t="s">
        <v>37135</v>
      </c>
      <c r="G12975" s="138"/>
    </row>
    <row r="12976">
      <c r="A12976" s="14" t="s">
        <v>36450</v>
      </c>
      <c r="B12976" s="31" t="s">
        <v>37294</v>
      </c>
      <c r="C12976" s="91"/>
      <c r="D12976" s="91" t="s">
        <v>4215</v>
      </c>
      <c r="E12976" s="91"/>
      <c r="F12976" s="91" t="s">
        <v>37296</v>
      </c>
      <c r="G12976" s="138"/>
    </row>
    <row r="12977">
      <c r="A12977" s="14" t="s">
        <v>36466</v>
      </c>
      <c r="B12977" s="31" t="s">
        <v>37297</v>
      </c>
      <c r="C12977" s="91"/>
      <c r="D12977" s="91" t="s">
        <v>4018</v>
      </c>
      <c r="E12977" s="91" t="s">
        <v>36453</v>
      </c>
      <c r="F12977" s="91" t="s">
        <v>37298</v>
      </c>
      <c r="G12977" s="138"/>
    </row>
    <row r="12978">
      <c r="A12978" s="14" t="s">
        <v>36466</v>
      </c>
      <c r="B12978" s="31" t="s">
        <v>37297</v>
      </c>
      <c r="C12978" s="91"/>
      <c r="D12978" s="91" t="s">
        <v>32538</v>
      </c>
      <c r="E12978" s="91"/>
      <c r="F12978" s="91" t="s">
        <v>37299</v>
      </c>
      <c r="G12978" s="138"/>
    </row>
    <row r="12979">
      <c r="A12979" s="14" t="s">
        <v>36466</v>
      </c>
      <c r="B12979" s="31" t="s">
        <v>37297</v>
      </c>
      <c r="C12979" s="91"/>
      <c r="D12979" s="91" t="s">
        <v>37300</v>
      </c>
      <c r="E12979" s="91"/>
      <c r="F12979" s="91" t="s">
        <v>37258</v>
      </c>
      <c r="G12979" s="138"/>
    </row>
    <row r="12980">
      <c r="A12980" s="14" t="s">
        <v>36466</v>
      </c>
      <c r="B12980" s="31" t="s">
        <v>37297</v>
      </c>
      <c r="C12980" s="91"/>
      <c r="D12980" s="91" t="s">
        <v>37301</v>
      </c>
      <c r="E12980" s="91"/>
      <c r="F12980" s="91" t="s">
        <v>37302</v>
      </c>
      <c r="G12980" s="138"/>
    </row>
    <row r="12981">
      <c r="A12981" s="14" t="s">
        <v>36466</v>
      </c>
      <c r="B12981" s="31" t="s">
        <v>37303</v>
      </c>
      <c r="C12981" s="91"/>
      <c r="D12981" s="91" t="s">
        <v>20695</v>
      </c>
      <c r="E12981" s="91" t="s">
        <v>36453</v>
      </c>
      <c r="F12981" s="91" t="s">
        <v>37304</v>
      </c>
      <c r="G12981" s="138"/>
    </row>
    <row r="12982">
      <c r="A12982" s="14" t="s">
        <v>35759</v>
      </c>
      <c r="B12982" s="31" t="s">
        <v>35760</v>
      </c>
      <c r="C12982" s="91"/>
      <c r="D12982" s="91"/>
      <c r="E12982" s="91"/>
      <c r="F12982" s="91" t="s">
        <v>37305</v>
      </c>
      <c r="G12982" s="138"/>
    </row>
    <row r="12983">
      <c r="A12983" s="14" t="s">
        <v>37306</v>
      </c>
      <c r="B12983" s="31" t="s">
        <v>37307</v>
      </c>
      <c r="C12983" s="91" t="s">
        <v>37308</v>
      </c>
      <c r="D12983" s="91" t="s">
        <v>37309</v>
      </c>
      <c r="E12983" s="91" t="s">
        <v>12310</v>
      </c>
      <c r="F12983" s="91" t="s">
        <v>37148</v>
      </c>
      <c r="G12983" s="138"/>
    </row>
    <row r="12984">
      <c r="A12984" s="14" t="s">
        <v>37306</v>
      </c>
      <c r="B12984" s="31" t="s">
        <v>37307</v>
      </c>
      <c r="C12984" s="91" t="s">
        <v>37310</v>
      </c>
      <c r="D12984" s="91" t="s">
        <v>37311</v>
      </c>
      <c r="E12984" s="91"/>
      <c r="F12984" s="91" t="s">
        <v>37312</v>
      </c>
      <c r="G12984" s="138"/>
    </row>
    <row r="12985">
      <c r="A12985" s="14" t="s">
        <v>37306</v>
      </c>
      <c r="B12985" s="31" t="s">
        <v>37307</v>
      </c>
      <c r="C12985" s="91" t="s">
        <v>37313</v>
      </c>
      <c r="D12985" s="91" t="s">
        <v>37314</v>
      </c>
      <c r="E12985" s="91"/>
      <c r="F12985" s="91" t="s">
        <v>37315</v>
      </c>
      <c r="G12985" s="138"/>
    </row>
    <row r="12986">
      <c r="A12986" s="14" t="s">
        <v>37306</v>
      </c>
      <c r="B12986" s="31" t="s">
        <v>37307</v>
      </c>
      <c r="C12986" s="91" t="s">
        <v>37316</v>
      </c>
      <c r="D12986" s="91" t="s">
        <v>37317</v>
      </c>
      <c r="E12986" s="91"/>
      <c r="F12986" s="91" t="s">
        <v>37318</v>
      </c>
      <c r="G12986" s="138"/>
    </row>
    <row r="12987">
      <c r="A12987" s="14" t="s">
        <v>37306</v>
      </c>
      <c r="B12987" s="31" t="s">
        <v>37307</v>
      </c>
      <c r="C12987" s="91" t="s">
        <v>37319</v>
      </c>
      <c r="D12987" s="91" t="s">
        <v>37320</v>
      </c>
      <c r="E12987" s="91"/>
      <c r="F12987" s="91" t="s">
        <v>37321</v>
      </c>
      <c r="G12987" s="138"/>
    </row>
    <row r="12988">
      <c r="A12988" s="14" t="s">
        <v>37306</v>
      </c>
      <c r="B12988" s="723" t="s">
        <v>37307</v>
      </c>
      <c r="C12988" s="91" t="s">
        <v>37319</v>
      </c>
      <c r="D12988" s="91" t="s">
        <v>37322</v>
      </c>
      <c r="E12988" s="91"/>
      <c r="F12988" s="91" t="s">
        <v>37321</v>
      </c>
      <c r="G12988" s="138"/>
    </row>
    <row r="12989">
      <c r="A12989" s="14" t="s">
        <v>37306</v>
      </c>
      <c r="B12989" s="723" t="s">
        <v>37307</v>
      </c>
      <c r="C12989" s="91" t="s">
        <v>37323</v>
      </c>
      <c r="D12989" s="91" t="s">
        <v>37324</v>
      </c>
      <c r="E12989" s="91"/>
      <c r="F12989" s="91" t="s">
        <v>37315</v>
      </c>
      <c r="G12989" s="138"/>
    </row>
    <row r="12990">
      <c r="A12990" s="14" t="s">
        <v>37306</v>
      </c>
      <c r="B12990" s="31" t="s">
        <v>37307</v>
      </c>
      <c r="C12990" s="91" t="s">
        <v>29358</v>
      </c>
      <c r="D12990" s="91" t="s">
        <v>37325</v>
      </c>
      <c r="E12990" s="91" t="s">
        <v>37326</v>
      </c>
      <c r="F12990" s="91" t="s">
        <v>37143</v>
      </c>
      <c r="G12990" s="138"/>
    </row>
    <row r="12991">
      <c r="A12991" s="14" t="s">
        <v>37306</v>
      </c>
      <c r="B12991" s="31" t="s">
        <v>37307</v>
      </c>
      <c r="C12991" s="91" t="s">
        <v>29358</v>
      </c>
      <c r="D12991" s="91" t="s">
        <v>37327</v>
      </c>
      <c r="E12991" s="91"/>
      <c r="F12991" s="91" t="s">
        <v>37328</v>
      </c>
      <c r="G12991" s="138"/>
    </row>
    <row r="12992">
      <c r="A12992" s="14" t="s">
        <v>37306</v>
      </c>
      <c r="B12992" s="31" t="s">
        <v>37307</v>
      </c>
      <c r="C12992" s="91" t="s">
        <v>37329</v>
      </c>
      <c r="D12992" s="91" t="s">
        <v>37330</v>
      </c>
      <c r="E12992" s="91" t="s">
        <v>37331</v>
      </c>
      <c r="F12992" s="91" t="s">
        <v>37332</v>
      </c>
      <c r="G12992" s="138"/>
    </row>
    <row r="12993">
      <c r="A12993" s="14" t="s">
        <v>37306</v>
      </c>
      <c r="B12993" s="31" t="s">
        <v>37307</v>
      </c>
      <c r="C12993" s="91" t="s">
        <v>37333</v>
      </c>
      <c r="D12993" s="91" t="s">
        <v>37334</v>
      </c>
      <c r="E12993" s="91" t="s">
        <v>29296</v>
      </c>
      <c r="F12993" s="91" t="s">
        <v>37335</v>
      </c>
      <c r="G12993" s="138"/>
    </row>
    <row r="12994">
      <c r="A12994" s="14" t="s">
        <v>37306</v>
      </c>
      <c r="B12994" s="31" t="s">
        <v>37307</v>
      </c>
      <c r="C12994" s="91" t="s">
        <v>37336</v>
      </c>
      <c r="D12994" s="91" t="s">
        <v>37337</v>
      </c>
      <c r="E12994" s="91"/>
      <c r="F12994" s="91" t="s">
        <v>37338</v>
      </c>
      <c r="G12994" s="138"/>
    </row>
    <row r="12995">
      <c r="A12995" s="14" t="s">
        <v>37306</v>
      </c>
      <c r="B12995" s="31" t="s">
        <v>37307</v>
      </c>
      <c r="C12995" s="91" t="s">
        <v>37336</v>
      </c>
      <c r="D12995" s="91" t="s">
        <v>37339</v>
      </c>
      <c r="E12995" s="91" t="s">
        <v>37340</v>
      </c>
      <c r="F12995" s="91" t="s">
        <v>37143</v>
      </c>
      <c r="G12995" s="138"/>
    </row>
    <row r="12996">
      <c r="A12996" s="14" t="s">
        <v>37306</v>
      </c>
      <c r="B12996" s="31" t="s">
        <v>37307</v>
      </c>
      <c r="C12996" s="91" t="s">
        <v>37341</v>
      </c>
      <c r="D12996" s="91" t="s">
        <v>37342</v>
      </c>
      <c r="E12996" s="91"/>
      <c r="F12996" s="91" t="s">
        <v>37343</v>
      </c>
      <c r="G12996" s="138"/>
    </row>
    <row r="12997">
      <c r="A12997" s="14" t="s">
        <v>37306</v>
      </c>
      <c r="B12997" s="31" t="s">
        <v>37307</v>
      </c>
      <c r="C12997" s="91" t="s">
        <v>37341</v>
      </c>
      <c r="D12997" s="91" t="s">
        <v>37344</v>
      </c>
      <c r="E12997" s="91"/>
      <c r="F12997" s="91" t="s">
        <v>37264</v>
      </c>
      <c r="G12997" s="138"/>
    </row>
    <row r="12998">
      <c r="A12998" s="14" t="s">
        <v>37306</v>
      </c>
      <c r="B12998" s="31" t="s">
        <v>37307</v>
      </c>
      <c r="C12998" s="91" t="s">
        <v>13967</v>
      </c>
      <c r="D12998" s="91" t="s">
        <v>13986</v>
      </c>
      <c r="E12998" s="91"/>
      <c r="F12998" s="91" t="s">
        <v>37345</v>
      </c>
      <c r="G12998" s="138"/>
    </row>
    <row r="12999">
      <c r="A12999" s="25" t="s">
        <v>37346</v>
      </c>
      <c r="B12999" s="31" t="s">
        <v>37347</v>
      </c>
      <c r="C12999" s="91" t="s">
        <v>37348</v>
      </c>
      <c r="D12999" s="91" t="s">
        <v>37349</v>
      </c>
      <c r="E12999" s="91" t="s">
        <v>2010</v>
      </c>
      <c r="F12999" s="91" t="s">
        <v>37161</v>
      </c>
      <c r="G12999" s="138"/>
    </row>
    <row r="13000">
      <c r="A13000" s="144" t="s">
        <v>37350</v>
      </c>
      <c r="B13000" s="31" t="s">
        <v>37351</v>
      </c>
      <c r="C13000" s="91"/>
      <c r="D13000" s="91" t="s">
        <v>37352</v>
      </c>
      <c r="E13000" s="91" t="s">
        <v>36453</v>
      </c>
      <c r="F13000" s="91" t="s">
        <v>37353</v>
      </c>
      <c r="G13000" s="138"/>
    </row>
    <row r="13001">
      <c r="A13001" s="14" t="s">
        <v>37350</v>
      </c>
      <c r="B13001" s="31" t="s">
        <v>37354</v>
      </c>
      <c r="C13001" s="91"/>
      <c r="D13001" s="91" t="s">
        <v>37355</v>
      </c>
      <c r="E13001" s="91"/>
      <c r="F13001" s="91" t="s">
        <v>37356</v>
      </c>
      <c r="G13001" s="138"/>
    </row>
    <row r="13002">
      <c r="A13002" s="14" t="s">
        <v>37350</v>
      </c>
      <c r="B13002" s="31" t="s">
        <v>37354</v>
      </c>
      <c r="C13002" s="91"/>
      <c r="D13002" s="91" t="s">
        <v>37357</v>
      </c>
      <c r="E13002" s="91"/>
      <c r="F13002" s="155" t="s">
        <v>37135</v>
      </c>
      <c r="G13002" s="138"/>
    </row>
    <row r="13003">
      <c r="A13003" s="14" t="s">
        <v>37350</v>
      </c>
      <c r="B13003" s="31" t="s">
        <v>37354</v>
      </c>
      <c r="C13003" s="91"/>
      <c r="D13003" s="91" t="s">
        <v>37358</v>
      </c>
      <c r="E13003" s="91"/>
      <c r="F13003" s="91" t="s">
        <v>37258</v>
      </c>
      <c r="G13003" s="138"/>
    </row>
    <row r="13004">
      <c r="A13004" s="14" t="s">
        <v>37350</v>
      </c>
      <c r="B13004" s="31" t="s">
        <v>37354</v>
      </c>
      <c r="C13004" s="91"/>
      <c r="D13004" s="91" t="s">
        <v>37359</v>
      </c>
      <c r="E13004" s="91"/>
      <c r="F13004" s="91" t="s">
        <v>37360</v>
      </c>
      <c r="G13004" s="138"/>
    </row>
    <row r="13005">
      <c r="A13005" s="14" t="s">
        <v>37350</v>
      </c>
      <c r="B13005" s="31" t="s">
        <v>37354</v>
      </c>
      <c r="C13005" s="91"/>
      <c r="D13005" s="91" t="s">
        <v>37361</v>
      </c>
      <c r="E13005" s="91"/>
      <c r="F13005" s="91" t="s">
        <v>37251</v>
      </c>
      <c r="G13005" s="138"/>
    </row>
    <row r="13006">
      <c r="A13006" s="14" t="s">
        <v>37362</v>
      </c>
      <c r="B13006" s="723" t="s">
        <v>37363</v>
      </c>
      <c r="C13006" s="91" t="s">
        <v>37364</v>
      </c>
      <c r="D13006" s="91" t="s">
        <v>37365</v>
      </c>
      <c r="E13006" s="91"/>
      <c r="F13006" s="91" t="s">
        <v>37223</v>
      </c>
      <c r="G13006" s="138"/>
    </row>
    <row r="13007">
      <c r="A13007" s="14" t="s">
        <v>37362</v>
      </c>
      <c r="B13007" s="31" t="s">
        <v>37363</v>
      </c>
      <c r="C13007" s="91" t="s">
        <v>37364</v>
      </c>
      <c r="D13007" s="91" t="s">
        <v>37366</v>
      </c>
      <c r="E13007" s="91"/>
      <c r="F13007" s="91" t="s">
        <v>37223</v>
      </c>
      <c r="G13007" s="138"/>
    </row>
    <row r="13008">
      <c r="A13008" s="14" t="s">
        <v>37362</v>
      </c>
      <c r="B13008" s="31" t="s">
        <v>37363</v>
      </c>
      <c r="C13008" s="91" t="s">
        <v>37367</v>
      </c>
      <c r="D13008" s="91" t="s">
        <v>37368</v>
      </c>
      <c r="E13008" s="91"/>
      <c r="F13008" s="155" t="s">
        <v>37135</v>
      </c>
      <c r="G13008" s="138"/>
    </row>
    <row r="13009">
      <c r="A13009" s="14" t="s">
        <v>37362</v>
      </c>
      <c r="B13009" s="31" t="s">
        <v>37363</v>
      </c>
      <c r="C13009" s="91" t="s">
        <v>37369</v>
      </c>
      <c r="D13009" s="91" t="s">
        <v>37370</v>
      </c>
      <c r="E13009" s="91"/>
      <c r="F13009" s="91" t="s">
        <v>37123</v>
      </c>
      <c r="G13009" s="138"/>
    </row>
    <row r="13010">
      <c r="A13010" s="14" t="s">
        <v>37362</v>
      </c>
      <c r="B13010" s="31" t="s">
        <v>37363</v>
      </c>
      <c r="C13010" s="91" t="s">
        <v>37371</v>
      </c>
      <c r="D13010" s="91" t="s">
        <v>37372</v>
      </c>
      <c r="E13010" s="91"/>
      <c r="F13010" s="91" t="s">
        <v>37373</v>
      </c>
      <c r="G13010" s="138"/>
    </row>
    <row r="13011">
      <c r="A13011" s="14" t="s">
        <v>37362</v>
      </c>
      <c r="B13011" s="31" t="s">
        <v>37363</v>
      </c>
      <c r="C13011" s="91" t="s">
        <v>37374</v>
      </c>
      <c r="D13011" s="91" t="s">
        <v>37375</v>
      </c>
      <c r="E13011" s="91"/>
      <c r="F13011" s="91" t="s">
        <v>37225</v>
      </c>
      <c r="G13011" s="138"/>
    </row>
    <row r="13012">
      <c r="A13012" s="14" t="s">
        <v>3687</v>
      </c>
      <c r="B13012" s="31" t="s">
        <v>3688</v>
      </c>
      <c r="C13012" s="91"/>
      <c r="D13012" s="91" t="s">
        <v>36480</v>
      </c>
      <c r="E13012" s="91"/>
      <c r="F13012" s="91" t="s">
        <v>37302</v>
      </c>
      <c r="G13012" s="138"/>
    </row>
    <row r="13013">
      <c r="A13013" s="14" t="s">
        <v>3687</v>
      </c>
      <c r="B13013" s="31" t="s">
        <v>3688</v>
      </c>
      <c r="C13013" s="91"/>
      <c r="D13013" s="91" t="s">
        <v>37376</v>
      </c>
      <c r="E13013" s="91"/>
      <c r="F13013" s="91" t="s">
        <v>37274</v>
      </c>
      <c r="G13013" s="138"/>
    </row>
    <row r="13014">
      <c r="A13014" s="14" t="s">
        <v>3687</v>
      </c>
      <c r="B13014" s="31" t="s">
        <v>3688</v>
      </c>
      <c r="C13014" s="91"/>
      <c r="D13014" s="91" t="s">
        <v>36486</v>
      </c>
      <c r="E13014" s="91"/>
      <c r="F13014" s="91" t="s">
        <v>37140</v>
      </c>
      <c r="G13014" s="138"/>
    </row>
    <row r="13015">
      <c r="A13015" s="14" t="s">
        <v>3687</v>
      </c>
      <c r="B13015" s="31" t="s">
        <v>3688</v>
      </c>
      <c r="C13015" s="91"/>
      <c r="D13015" s="91" t="s">
        <v>37377</v>
      </c>
      <c r="E13015" s="91"/>
      <c r="F13015" s="91" t="s">
        <v>37172</v>
      </c>
      <c r="G13015" s="138"/>
    </row>
    <row r="13016">
      <c r="A13016" s="14" t="s">
        <v>3687</v>
      </c>
      <c r="B13016" s="31" t="s">
        <v>3688</v>
      </c>
      <c r="C13016" s="91"/>
      <c r="D13016" s="91" t="s">
        <v>1536</v>
      </c>
      <c r="E13016" s="91"/>
      <c r="F13016" s="91" t="s">
        <v>37254</v>
      </c>
      <c r="G13016" s="138"/>
    </row>
    <row r="13017">
      <c r="A13017" s="14" t="s">
        <v>3687</v>
      </c>
      <c r="B13017" s="31" t="s">
        <v>3688</v>
      </c>
      <c r="C13017" s="91"/>
      <c r="D13017" s="91" t="s">
        <v>3695</v>
      </c>
      <c r="E13017" s="91"/>
      <c r="F13017" s="91" t="s">
        <v>37378</v>
      </c>
      <c r="G13017" s="138"/>
    </row>
    <row r="13018">
      <c r="A13018" s="14" t="s">
        <v>3687</v>
      </c>
      <c r="B13018" s="31" t="s">
        <v>3688</v>
      </c>
      <c r="C13018" s="91"/>
      <c r="D13018" s="91" t="s">
        <v>37379</v>
      </c>
      <c r="E13018" s="91"/>
      <c r="F13018" s="91" t="s">
        <v>37145</v>
      </c>
      <c r="G13018" s="138"/>
    </row>
    <row r="13019">
      <c r="A13019" s="14" t="s">
        <v>3687</v>
      </c>
      <c r="B13019" s="31" t="s">
        <v>3688</v>
      </c>
      <c r="C13019" s="91"/>
      <c r="D13019" s="91" t="s">
        <v>36496</v>
      </c>
      <c r="E13019" s="91"/>
      <c r="F13019" s="91" t="s">
        <v>37380</v>
      </c>
      <c r="G13019" s="138"/>
    </row>
    <row r="13020">
      <c r="A13020" s="14" t="s">
        <v>3687</v>
      </c>
      <c r="B13020" s="31" t="s">
        <v>3688</v>
      </c>
      <c r="C13020" s="91"/>
      <c r="D13020" s="91" t="s">
        <v>3693</v>
      </c>
      <c r="E13020" s="91"/>
      <c r="F13020" s="91" t="s">
        <v>37381</v>
      </c>
      <c r="G13020" s="138"/>
    </row>
    <row r="13021">
      <c r="A13021" s="14" t="s">
        <v>3687</v>
      </c>
      <c r="B13021" s="31" t="s">
        <v>3688</v>
      </c>
      <c r="C13021" s="91"/>
      <c r="D13021" s="91" t="s">
        <v>36541</v>
      </c>
      <c r="E13021" s="91" t="s">
        <v>36453</v>
      </c>
      <c r="F13021" s="91" t="s">
        <v>37138</v>
      </c>
      <c r="G13021" s="138"/>
    </row>
    <row r="13022">
      <c r="A13022" s="14" t="s">
        <v>3687</v>
      </c>
      <c r="B13022" s="31" t="s">
        <v>3688</v>
      </c>
      <c r="C13022" s="91"/>
      <c r="D13022" s="91" t="s">
        <v>1779</v>
      </c>
      <c r="E13022" s="91"/>
      <c r="F13022" s="91" t="s">
        <v>37259</v>
      </c>
      <c r="G13022" s="138"/>
    </row>
    <row r="13023">
      <c r="A13023" s="14" t="s">
        <v>3687</v>
      </c>
      <c r="B13023" s="31" t="s">
        <v>3688</v>
      </c>
      <c r="C13023" s="91"/>
      <c r="D13023" s="91" t="s">
        <v>16634</v>
      </c>
      <c r="E13023" s="91" t="s">
        <v>36453</v>
      </c>
      <c r="F13023" s="91" t="s">
        <v>37332</v>
      </c>
      <c r="G13023" s="138"/>
    </row>
    <row r="13024">
      <c r="A13024" s="14" t="s">
        <v>3687</v>
      </c>
      <c r="B13024" s="31" t="s">
        <v>3688</v>
      </c>
      <c r="C13024" s="91"/>
      <c r="D13024" s="91" t="s">
        <v>3692</v>
      </c>
      <c r="E13024" s="91"/>
      <c r="F13024" s="91" t="s">
        <v>37184</v>
      </c>
      <c r="G13024" s="138"/>
    </row>
    <row r="13025">
      <c r="A13025" s="14" t="s">
        <v>3687</v>
      </c>
      <c r="B13025" s="31" t="s">
        <v>3688</v>
      </c>
      <c r="C13025" s="91"/>
      <c r="D13025" s="91" t="s">
        <v>31686</v>
      </c>
      <c r="E13025" s="91"/>
      <c r="F13025" s="91" t="s">
        <v>37161</v>
      </c>
      <c r="G13025" s="138"/>
    </row>
    <row r="13026">
      <c r="A13026" s="14" t="s">
        <v>17941</v>
      </c>
      <c r="B13026" s="31" t="s">
        <v>17942</v>
      </c>
      <c r="C13026" s="91"/>
      <c r="D13026" s="91" t="s">
        <v>37382</v>
      </c>
      <c r="E13026" s="91"/>
      <c r="F13026" s="91" t="s">
        <v>37251</v>
      </c>
      <c r="G13026" s="138"/>
    </row>
    <row r="13027">
      <c r="A13027" s="14" t="s">
        <v>17941</v>
      </c>
      <c r="B13027" s="31" t="s">
        <v>17942</v>
      </c>
      <c r="C13027" s="91"/>
      <c r="D13027" s="91" t="s">
        <v>837</v>
      </c>
      <c r="E13027" s="91"/>
      <c r="F13027" s="91" t="s">
        <v>37223</v>
      </c>
      <c r="G13027" s="138"/>
    </row>
    <row r="13028">
      <c r="A13028" s="14" t="s">
        <v>17941</v>
      </c>
      <c r="B13028" s="31" t="s">
        <v>17942</v>
      </c>
      <c r="C13028" s="91"/>
      <c r="D13028" s="91" t="s">
        <v>12133</v>
      </c>
      <c r="E13028" s="91"/>
      <c r="F13028" s="91" t="s">
        <v>37383</v>
      </c>
      <c r="G13028" s="138"/>
    </row>
    <row r="13029">
      <c r="A13029" s="14" t="s">
        <v>17941</v>
      </c>
      <c r="B13029" s="31" t="s">
        <v>17942</v>
      </c>
      <c r="C13029" s="91"/>
      <c r="D13029" s="91" t="s">
        <v>36515</v>
      </c>
      <c r="E13029" s="91"/>
      <c r="F13029" s="91" t="s">
        <v>37384</v>
      </c>
      <c r="G13029" s="138"/>
    </row>
    <row r="13030">
      <c r="A13030" s="14" t="s">
        <v>17941</v>
      </c>
      <c r="B13030" s="31" t="s">
        <v>17942</v>
      </c>
      <c r="C13030" s="91"/>
      <c r="D13030" s="91" t="s">
        <v>4215</v>
      </c>
      <c r="E13030" s="91"/>
      <c r="F13030" s="91" t="s">
        <v>37145</v>
      </c>
      <c r="G13030" s="138"/>
    </row>
    <row r="13031">
      <c r="A13031" s="14" t="s">
        <v>17941</v>
      </c>
      <c r="B13031" s="31" t="s">
        <v>17942</v>
      </c>
      <c r="C13031" s="91"/>
      <c r="D13031" s="91" t="s">
        <v>37385</v>
      </c>
      <c r="E13031" s="91"/>
      <c r="F13031" s="91" t="s">
        <v>37386</v>
      </c>
      <c r="G13031" s="138"/>
    </row>
    <row r="13032">
      <c r="A13032" s="14" t="s">
        <v>17941</v>
      </c>
      <c r="B13032" s="31" t="s">
        <v>17942</v>
      </c>
      <c r="C13032" s="91"/>
      <c r="D13032" s="91" t="s">
        <v>1590</v>
      </c>
      <c r="E13032" s="91"/>
      <c r="F13032" s="91" t="s">
        <v>37387</v>
      </c>
      <c r="G13032" s="138"/>
    </row>
    <row r="13033">
      <c r="A13033" s="14" t="s">
        <v>3453</v>
      </c>
      <c r="B13033" s="31" t="s">
        <v>37039</v>
      </c>
      <c r="C13033" s="91"/>
      <c r="D13033" s="91"/>
      <c r="E13033" s="91"/>
      <c r="F13033" s="91" t="s">
        <v>37180</v>
      </c>
      <c r="G13033" s="138"/>
    </row>
    <row r="13034">
      <c r="A13034" s="14" t="s">
        <v>37388</v>
      </c>
      <c r="B13034" s="31" t="s">
        <v>37389</v>
      </c>
      <c r="C13034" s="91"/>
      <c r="D13034" s="91" t="s">
        <v>37390</v>
      </c>
      <c r="E13034" s="91"/>
      <c r="F13034" s="91" t="s">
        <v>37258</v>
      </c>
      <c r="G13034" s="138"/>
    </row>
    <row r="13035">
      <c r="A13035" s="14" t="s">
        <v>37388</v>
      </c>
      <c r="B13035" s="31" t="s">
        <v>37389</v>
      </c>
      <c r="C13035" s="91"/>
      <c r="D13035" s="91" t="s">
        <v>37391</v>
      </c>
      <c r="E13035" s="91"/>
      <c r="F13035" s="91" t="s">
        <v>37392</v>
      </c>
      <c r="G13035" s="138"/>
    </row>
    <row r="13036">
      <c r="A13036" s="14" t="s">
        <v>37388</v>
      </c>
      <c r="B13036" s="31" t="s">
        <v>37389</v>
      </c>
      <c r="C13036" s="91"/>
      <c r="D13036" s="628" t="s">
        <v>37393</v>
      </c>
      <c r="E13036" s="91"/>
      <c r="F13036" s="91" t="s">
        <v>37394</v>
      </c>
      <c r="G13036" s="138"/>
    </row>
    <row r="13037">
      <c r="A13037" s="14" t="s">
        <v>37388</v>
      </c>
      <c r="B13037" s="31" t="s">
        <v>37389</v>
      </c>
      <c r="C13037" s="91"/>
      <c r="D13037" s="91" t="s">
        <v>37395</v>
      </c>
      <c r="E13037" s="91"/>
      <c r="F13037" s="91" t="s">
        <v>37396</v>
      </c>
      <c r="G13037" s="138"/>
    </row>
    <row r="13038">
      <c r="A13038" s="14" t="s">
        <v>37388</v>
      </c>
      <c r="B13038" s="31" t="s">
        <v>37389</v>
      </c>
      <c r="C13038" s="91"/>
      <c r="D13038" s="91" t="s">
        <v>2010</v>
      </c>
      <c r="E13038" s="91" t="s">
        <v>37397</v>
      </c>
      <c r="F13038" s="91" t="s">
        <v>37398</v>
      </c>
      <c r="G13038" s="138"/>
    </row>
    <row r="13039">
      <c r="A13039" s="14" t="s">
        <v>37388</v>
      </c>
      <c r="B13039" s="31" t="s">
        <v>37389</v>
      </c>
      <c r="C13039" s="91"/>
      <c r="D13039" s="91" t="s">
        <v>37399</v>
      </c>
      <c r="E13039" s="91"/>
      <c r="F13039" s="91" t="s">
        <v>37400</v>
      </c>
      <c r="G13039" s="138"/>
    </row>
    <row r="13040">
      <c r="A13040" s="14" t="s">
        <v>37388</v>
      </c>
      <c r="B13040" s="31" t="s">
        <v>37389</v>
      </c>
      <c r="C13040" s="91"/>
      <c r="D13040" s="91" t="s">
        <v>37401</v>
      </c>
      <c r="E13040" s="91"/>
      <c r="F13040" s="91" t="s">
        <v>37402</v>
      </c>
      <c r="G13040" s="138"/>
    </row>
    <row r="13041">
      <c r="A13041" s="14" t="s">
        <v>37388</v>
      </c>
      <c r="B13041" s="31" t="s">
        <v>37389</v>
      </c>
      <c r="C13041" s="91"/>
      <c r="D13041" s="91" t="s">
        <v>37403</v>
      </c>
      <c r="E13041" s="91"/>
      <c r="F13041" s="91" t="s">
        <v>37404</v>
      </c>
      <c r="G13041" s="138"/>
    </row>
    <row r="13042">
      <c r="A13042" s="14" t="s">
        <v>37388</v>
      </c>
      <c r="B13042" s="31" t="s">
        <v>37389</v>
      </c>
      <c r="C13042" s="91"/>
      <c r="D13042" s="91" t="s">
        <v>37405</v>
      </c>
      <c r="E13042" s="91"/>
      <c r="F13042" s="91" t="s">
        <v>37123</v>
      </c>
      <c r="G13042" s="138"/>
    </row>
    <row r="13043">
      <c r="A13043" s="14" t="s">
        <v>37388</v>
      </c>
      <c r="B13043" s="31" t="s">
        <v>37389</v>
      </c>
      <c r="C13043" s="91"/>
      <c r="D13043" s="91" t="s">
        <v>37406</v>
      </c>
      <c r="E13043" s="91"/>
      <c r="F13043" s="716" t="s">
        <v>37407</v>
      </c>
      <c r="G13043" s="138"/>
    </row>
    <row r="13044">
      <c r="A13044" s="14" t="s">
        <v>37388</v>
      </c>
      <c r="B13044" s="31" t="s">
        <v>37389</v>
      </c>
      <c r="C13044" s="91"/>
      <c r="D13044" s="91" t="s">
        <v>37408</v>
      </c>
      <c r="E13044" s="91"/>
      <c r="F13044" s="155" t="s">
        <v>37135</v>
      </c>
      <c r="G13044" s="138"/>
    </row>
    <row r="13045">
      <c r="A13045" s="14" t="s">
        <v>37388</v>
      </c>
      <c r="B13045" s="31" t="s">
        <v>37389</v>
      </c>
      <c r="C13045" s="91"/>
      <c r="D13045" s="91" t="s">
        <v>37409</v>
      </c>
      <c r="E13045" s="91"/>
      <c r="F13045" s="91" t="s">
        <v>37293</v>
      </c>
      <c r="G13045" s="138"/>
    </row>
    <row r="13046">
      <c r="A13046" s="14" t="s">
        <v>37388</v>
      </c>
      <c r="B13046" s="31" t="s">
        <v>37389</v>
      </c>
      <c r="C13046" s="91"/>
      <c r="D13046" s="91" t="s">
        <v>37410</v>
      </c>
      <c r="E13046" s="91"/>
      <c r="F13046" s="91" t="s">
        <v>37411</v>
      </c>
      <c r="G13046" s="138"/>
    </row>
    <row r="13047">
      <c r="A13047" s="14" t="s">
        <v>37388</v>
      </c>
      <c r="B13047" s="31" t="s">
        <v>37389</v>
      </c>
      <c r="C13047" s="91"/>
      <c r="D13047" s="91" t="s">
        <v>37412</v>
      </c>
      <c r="E13047" s="91"/>
      <c r="F13047" s="91" t="s">
        <v>37140</v>
      </c>
      <c r="G13047" s="138"/>
    </row>
    <row r="13048">
      <c r="A13048" s="14" t="s">
        <v>37388</v>
      </c>
      <c r="B13048" s="31" t="s">
        <v>37389</v>
      </c>
      <c r="C13048" s="91"/>
      <c r="D13048" s="91" t="s">
        <v>37413</v>
      </c>
      <c r="E13048" s="91"/>
      <c r="F13048" s="91" t="s">
        <v>37414</v>
      </c>
      <c r="G13048" s="138"/>
    </row>
    <row r="13049">
      <c r="A13049" s="14" t="s">
        <v>35767</v>
      </c>
      <c r="B13049" s="31" t="s">
        <v>35768</v>
      </c>
      <c r="C13049" s="91"/>
      <c r="D13049" s="91" t="s">
        <v>37415</v>
      </c>
      <c r="E13049" s="91" t="s">
        <v>36469</v>
      </c>
      <c r="F13049" s="91" t="s">
        <v>37416</v>
      </c>
      <c r="G13049" s="138"/>
    </row>
    <row r="13050">
      <c r="A13050" s="14" t="s">
        <v>35778</v>
      </c>
      <c r="B13050" s="31" t="s">
        <v>37417</v>
      </c>
      <c r="C13050" s="91"/>
      <c r="D13050" s="91" t="s">
        <v>17107</v>
      </c>
      <c r="E13050" s="91"/>
      <c r="F13050" s="91" t="s">
        <v>37251</v>
      </c>
      <c r="G13050" s="138"/>
    </row>
    <row r="13051">
      <c r="A13051" s="14" t="s">
        <v>35778</v>
      </c>
      <c r="B13051" s="31" t="s">
        <v>37062</v>
      </c>
      <c r="C13051" s="91"/>
      <c r="D13051" s="91" t="s">
        <v>2350</v>
      </c>
      <c r="E13051" s="91"/>
      <c r="F13051" s="91" t="s">
        <v>37258</v>
      </c>
      <c r="G13051" s="138"/>
    </row>
    <row r="13052">
      <c r="A13052" s="14" t="s">
        <v>35778</v>
      </c>
      <c r="B13052" s="31" t="s">
        <v>37062</v>
      </c>
      <c r="C13052" s="91"/>
      <c r="D13052" s="91" t="s">
        <v>10703</v>
      </c>
      <c r="E13052" s="91"/>
      <c r="F13052" s="91" t="s">
        <v>37251</v>
      </c>
      <c r="G13052" s="138"/>
    </row>
    <row r="13053">
      <c r="A13053" s="14" t="s">
        <v>36534</v>
      </c>
      <c r="B13053" s="724" t="s">
        <v>35773</v>
      </c>
      <c r="C13053" s="91"/>
      <c r="D13053" s="91" t="s">
        <v>37418</v>
      </c>
      <c r="E13053" s="91"/>
      <c r="F13053" s="155" t="s">
        <v>37419</v>
      </c>
      <c r="G13053" s="138"/>
    </row>
    <row r="13054">
      <c r="A13054" s="14" t="s">
        <v>36534</v>
      </c>
      <c r="B13054" s="31" t="s">
        <v>35773</v>
      </c>
      <c r="C13054" s="91"/>
      <c r="D13054" s="91" t="s">
        <v>37420</v>
      </c>
      <c r="E13054" s="91"/>
      <c r="F13054" s="91" t="s">
        <v>37123</v>
      </c>
      <c r="G13054" s="138"/>
    </row>
    <row r="13055">
      <c r="A13055" s="14" t="s">
        <v>14219</v>
      </c>
      <c r="B13055" s="31" t="s">
        <v>14220</v>
      </c>
      <c r="C13055" s="91"/>
      <c r="D13055" s="91"/>
      <c r="E13055" s="91"/>
      <c r="F13055" s="91" t="s">
        <v>37258</v>
      </c>
      <c r="G13055" s="138"/>
    </row>
    <row r="13056">
      <c r="A13056" s="14" t="s">
        <v>234</v>
      </c>
      <c r="B13056" s="31" t="s">
        <v>8344</v>
      </c>
      <c r="C13056" s="91" t="s">
        <v>20267</v>
      </c>
      <c r="D13056" s="91" t="s">
        <v>13414</v>
      </c>
      <c r="E13056" s="91" t="s">
        <v>18102</v>
      </c>
      <c r="F13056" s="91" t="s">
        <v>37421</v>
      </c>
      <c r="G13056" s="138"/>
    </row>
    <row r="13057">
      <c r="A13057" s="14" t="s">
        <v>234</v>
      </c>
      <c r="B13057" s="31" t="s">
        <v>8344</v>
      </c>
      <c r="C13057" s="91" t="s">
        <v>6989</v>
      </c>
      <c r="D13057" s="91" t="s">
        <v>13515</v>
      </c>
      <c r="E13057" s="91"/>
      <c r="F13057" s="91" t="s">
        <v>37422</v>
      </c>
      <c r="G13057" s="138"/>
    </row>
    <row r="13058">
      <c r="A13058" s="14" t="s">
        <v>234</v>
      </c>
      <c r="B13058" s="31" t="s">
        <v>8344</v>
      </c>
      <c r="C13058" s="91" t="s">
        <v>37423</v>
      </c>
      <c r="D13058" s="91" t="s">
        <v>12035</v>
      </c>
      <c r="E13058" s="91"/>
      <c r="F13058" s="91" t="s">
        <v>37424</v>
      </c>
      <c r="G13058" s="138"/>
    </row>
    <row r="13059">
      <c r="A13059" s="14" t="s">
        <v>234</v>
      </c>
      <c r="B13059" s="31" t="s">
        <v>8344</v>
      </c>
      <c r="C13059" s="91" t="s">
        <v>29765</v>
      </c>
      <c r="D13059" s="91" t="s">
        <v>27102</v>
      </c>
      <c r="E13059" s="91"/>
      <c r="F13059" s="91" t="s">
        <v>37424</v>
      </c>
      <c r="G13059" s="138"/>
    </row>
    <row r="13060">
      <c r="A13060" s="14" t="s">
        <v>234</v>
      </c>
      <c r="B13060" s="31" t="s">
        <v>8344</v>
      </c>
      <c r="C13060" s="91" t="s">
        <v>27101</v>
      </c>
      <c r="D13060" s="91" t="s">
        <v>13414</v>
      </c>
      <c r="E13060" s="91"/>
      <c r="F13060" s="91" t="s">
        <v>37148</v>
      </c>
      <c r="G13060" s="138"/>
    </row>
    <row r="13061">
      <c r="A13061" s="14" t="s">
        <v>234</v>
      </c>
      <c r="B13061" s="31" t="s">
        <v>12033</v>
      </c>
      <c r="C13061" s="91" t="s">
        <v>15494</v>
      </c>
      <c r="D13061" s="91" t="s">
        <v>12312</v>
      </c>
      <c r="E13061" s="91" t="s">
        <v>37425</v>
      </c>
      <c r="F13061" s="91" t="s">
        <v>37426</v>
      </c>
      <c r="G13061" s="138"/>
    </row>
    <row r="13062">
      <c r="A13062" s="14" t="s">
        <v>368</v>
      </c>
      <c r="B13062" s="31" t="s">
        <v>37427</v>
      </c>
      <c r="C13062" s="91"/>
      <c r="D13062" s="91" t="s">
        <v>3531</v>
      </c>
      <c r="E13062" s="91"/>
      <c r="F13062" s="91" t="s">
        <v>37180</v>
      </c>
      <c r="G13062" s="138"/>
    </row>
    <row r="13063">
      <c r="A13063" s="14" t="s">
        <v>368</v>
      </c>
      <c r="B13063" s="31" t="s">
        <v>37427</v>
      </c>
      <c r="C13063" s="91"/>
      <c r="D13063" s="91" t="s">
        <v>4764</v>
      </c>
      <c r="E13063" s="91"/>
      <c r="F13063" s="91" t="s">
        <v>37428</v>
      </c>
      <c r="G13063" s="138"/>
    </row>
    <row r="13064">
      <c r="A13064" s="14" t="s">
        <v>368</v>
      </c>
      <c r="B13064" s="31" t="s">
        <v>37427</v>
      </c>
      <c r="C13064" s="91"/>
      <c r="D13064" s="91" t="s">
        <v>36368</v>
      </c>
      <c r="E13064" s="91"/>
      <c r="F13064" s="91" t="s">
        <v>37167</v>
      </c>
      <c r="G13064" s="138"/>
    </row>
    <row r="13065">
      <c r="A13065" s="1" t="s">
        <v>37429</v>
      </c>
    </row>
    <row r="13066">
      <c r="A13066" s="9" t="s">
        <v>37430</v>
      </c>
      <c r="B13066" s="18" t="s">
        <v>37431</v>
      </c>
      <c r="C13066" s="794"/>
      <c r="D13066" s="794" t="s">
        <v>37432</v>
      </c>
      <c r="E13066" s="794" t="s">
        <v>37433</v>
      </c>
      <c r="F13066" s="794" t="s">
        <v>37434</v>
      </c>
      <c r="G13066" s="794"/>
    </row>
    <row r="13067">
      <c r="A13067" s="1" t="s">
        <v>37435</v>
      </c>
    </row>
    <row r="13068">
      <c r="A13068" s="14" t="s">
        <v>230</v>
      </c>
      <c r="B13068" s="18" t="s">
        <v>37436</v>
      </c>
      <c r="C13068" s="14"/>
      <c r="D13068" s="43"/>
      <c r="E13068" s="43" t="s">
        <v>37437</v>
      </c>
      <c r="F13068" s="43"/>
      <c r="G13068" s="138"/>
    </row>
    <row r="13069">
      <c r="A13069" s="14" t="s">
        <v>687</v>
      </c>
      <c r="B13069" s="18" t="s">
        <v>1306</v>
      </c>
      <c r="C13069" s="14"/>
      <c r="D13069" s="43"/>
      <c r="E13069" s="43" t="s">
        <v>37437</v>
      </c>
      <c r="F13069" s="43"/>
      <c r="G13069" s="138"/>
    </row>
    <row r="13070">
      <c r="A13070" s="1" t="s">
        <v>37438</v>
      </c>
    </row>
    <row r="13071">
      <c r="A13071" s="14" t="s">
        <v>642</v>
      </c>
      <c r="B13071" s="31" t="s">
        <v>37439</v>
      </c>
      <c r="C13071" s="91" t="s">
        <v>37440</v>
      </c>
      <c r="D13071" s="91" t="s">
        <v>37441</v>
      </c>
      <c r="E13071" s="91"/>
      <c r="F13071" s="91" t="s">
        <v>37442</v>
      </c>
      <c r="G13071" s="138"/>
    </row>
    <row r="13072">
      <c r="A13072" s="14" t="s">
        <v>642</v>
      </c>
      <c r="B13072" s="31" t="s">
        <v>37439</v>
      </c>
      <c r="C13072" s="91" t="s">
        <v>37443</v>
      </c>
      <c r="D13072" s="91" t="s">
        <v>37444</v>
      </c>
      <c r="E13072" s="91"/>
      <c r="F13072" s="91" t="s">
        <v>37442</v>
      </c>
      <c r="G13072" s="138"/>
    </row>
    <row r="13073">
      <c r="A13073" s="14" t="s">
        <v>3687</v>
      </c>
      <c r="B13073" s="31" t="s">
        <v>3688</v>
      </c>
      <c r="C13073" s="91"/>
      <c r="D13073" s="91"/>
      <c r="E13073" s="91"/>
      <c r="F13073" s="91" t="s">
        <v>37445</v>
      </c>
      <c r="G13073" s="138"/>
    </row>
    <row r="13074">
      <c r="A13074" s="14" t="s">
        <v>368</v>
      </c>
      <c r="B13074" s="31" t="s">
        <v>17942</v>
      </c>
      <c r="C13074" s="91"/>
      <c r="D13074" s="91"/>
      <c r="E13074" s="91" t="s">
        <v>37446</v>
      </c>
      <c r="F13074" s="91" t="s">
        <v>37447</v>
      </c>
      <c r="G13074" s="138"/>
    </row>
    <row r="13075">
      <c r="A13075" s="14" t="s">
        <v>368</v>
      </c>
      <c r="B13075" s="31" t="s">
        <v>24801</v>
      </c>
      <c r="C13075" s="91"/>
      <c r="D13075" s="91"/>
      <c r="E13075" s="91" t="s">
        <v>4119</v>
      </c>
      <c r="F13075" s="91" t="s">
        <v>37448</v>
      </c>
      <c r="G13075" s="138"/>
    </row>
    <row r="13076">
      <c r="A13076" s="14" t="s">
        <v>368</v>
      </c>
      <c r="B13076" s="31" t="s">
        <v>24801</v>
      </c>
      <c r="C13076" s="91"/>
      <c r="D13076" s="91"/>
      <c r="E13076" s="91" t="s">
        <v>32538</v>
      </c>
      <c r="F13076" s="91" t="s">
        <v>37449</v>
      </c>
      <c r="G13076" s="138"/>
    </row>
    <row r="13077">
      <c r="A13077" s="14" t="s">
        <v>368</v>
      </c>
      <c r="B13077" s="31" t="s">
        <v>36408</v>
      </c>
      <c r="C13077" s="91"/>
      <c r="D13077" s="91"/>
      <c r="E13077" s="91" t="s">
        <v>3117</v>
      </c>
      <c r="F13077" s="91" t="s">
        <v>37450</v>
      </c>
      <c r="G13077" s="138"/>
    </row>
    <row r="13078">
      <c r="A13078" s="14" t="s">
        <v>368</v>
      </c>
      <c r="B13078" s="31" t="s">
        <v>36408</v>
      </c>
      <c r="C13078" s="91"/>
      <c r="D13078" s="91"/>
      <c r="E13078" s="91" t="s">
        <v>37451</v>
      </c>
      <c r="F13078" s="91" t="s">
        <v>37452</v>
      </c>
      <c r="G13078" s="138"/>
    </row>
    <row r="13079">
      <c r="A13079" s="1"/>
    </row>
    <row r="13080">
      <c r="A13080" s="15"/>
    </row>
    <row r="13083">
      <c r="A13083" s="17"/>
    </row>
    <row r="13084">
      <c r="A13084" s="38" t="s">
        <v>19888</v>
      </c>
    </row>
    <row r="13085">
      <c r="A13085" s="1"/>
    </row>
    <row r="13086">
      <c r="A13086" s="190" t="s">
        <v>37453</v>
      </c>
    </row>
    <row r="13087">
      <c r="A13087" s="43" t="s">
        <v>248</v>
      </c>
      <c r="B13087" s="31" t="s">
        <v>4496</v>
      </c>
      <c r="C13087" s="43"/>
      <c r="D13087" s="43"/>
      <c r="E13087" s="84"/>
      <c r="F13087" s="43" t="s">
        <v>37454</v>
      </c>
      <c r="G13087" s="84"/>
    </row>
    <row r="13088">
      <c r="A13088" s="43" t="s">
        <v>388</v>
      </c>
      <c r="B13088" s="31" t="s">
        <v>389</v>
      </c>
      <c r="C13088" s="43"/>
      <c r="D13088" s="43"/>
      <c r="E13088" s="84"/>
      <c r="F13088" s="43" t="s">
        <v>37454</v>
      </c>
      <c r="G13088" s="84"/>
    </row>
    <row r="13089">
      <c r="A13089" s="190" t="s">
        <v>37455</v>
      </c>
    </row>
    <row r="13090">
      <c r="A13090" s="43" t="s">
        <v>230</v>
      </c>
      <c r="B13090" s="31" t="s">
        <v>12701</v>
      </c>
      <c r="C13090" s="43" t="s">
        <v>4551</v>
      </c>
      <c r="D13090" s="43" t="s">
        <v>37456</v>
      </c>
      <c r="E13090" s="84"/>
      <c r="F13090" s="43" t="s">
        <v>37457</v>
      </c>
      <c r="G13090" s="84"/>
    </row>
    <row r="13091">
      <c r="A13091" s="43" t="s">
        <v>230</v>
      </c>
      <c r="B13091" s="31" t="s">
        <v>10943</v>
      </c>
      <c r="C13091" s="43" t="s">
        <v>2598</v>
      </c>
      <c r="D13091" s="43" t="s">
        <v>11945</v>
      </c>
      <c r="E13091" s="84"/>
      <c r="F13091" s="43" t="s">
        <v>37458</v>
      </c>
      <c r="G13091" s="84"/>
    </row>
    <row r="13092">
      <c r="A13092" s="43" t="s">
        <v>230</v>
      </c>
      <c r="B13092" s="31" t="s">
        <v>10943</v>
      </c>
      <c r="C13092" s="43" t="s">
        <v>2598</v>
      </c>
      <c r="D13092" s="43" t="s">
        <v>37459</v>
      </c>
      <c r="E13092" s="84"/>
      <c r="F13092" s="43" t="s">
        <v>37460</v>
      </c>
      <c r="G13092" s="84"/>
    </row>
    <row r="13093">
      <c r="A13093" s="43" t="s">
        <v>230</v>
      </c>
      <c r="B13093" s="31" t="s">
        <v>6370</v>
      </c>
      <c r="C13093" s="43" t="s">
        <v>6384</v>
      </c>
      <c r="D13093" s="43" t="s">
        <v>37461</v>
      </c>
      <c r="E13093" s="43" t="s">
        <v>37462</v>
      </c>
      <c r="F13093" s="43" t="s">
        <v>37463</v>
      </c>
      <c r="G13093" s="84"/>
    </row>
    <row r="13094">
      <c r="A13094" s="43" t="s">
        <v>230</v>
      </c>
      <c r="B13094" s="31" t="s">
        <v>13007</v>
      </c>
      <c r="C13094" s="43" t="s">
        <v>7642</v>
      </c>
      <c r="D13094" s="43" t="s">
        <v>37464</v>
      </c>
      <c r="E13094" s="84"/>
      <c r="F13094" s="43" t="s">
        <v>37465</v>
      </c>
      <c r="G13094" s="84"/>
    </row>
    <row r="13095">
      <c r="A13095" s="43" t="s">
        <v>248</v>
      </c>
      <c r="B13095" s="31" t="s">
        <v>21837</v>
      </c>
      <c r="C13095" s="43"/>
      <c r="D13095" s="43" t="s">
        <v>37466</v>
      </c>
      <c r="E13095" s="43"/>
      <c r="F13095" s="43" t="s">
        <v>37467</v>
      </c>
      <c r="G13095" s="84"/>
    </row>
    <row r="13096">
      <c r="A13096" s="43" t="s">
        <v>5679</v>
      </c>
      <c r="B13096" s="31" t="s">
        <v>15951</v>
      </c>
      <c r="C13096" s="43" t="s">
        <v>19467</v>
      </c>
      <c r="D13096" s="43" t="s">
        <v>1190</v>
      </c>
      <c r="E13096" s="43" t="s">
        <v>4739</v>
      </c>
      <c r="F13096" s="43" t="s">
        <v>37467</v>
      </c>
      <c r="G13096" s="84"/>
    </row>
    <row r="13097">
      <c r="A13097" s="60" t="s">
        <v>366</v>
      </c>
    </row>
    <row r="13098">
      <c r="A13098" s="43" t="s">
        <v>1454</v>
      </c>
      <c r="B13098" s="31" t="s">
        <v>37468</v>
      </c>
      <c r="C13098" s="43"/>
      <c r="D13098" s="43"/>
      <c r="E13098" s="84"/>
      <c r="F13098" s="43" t="s">
        <v>37467</v>
      </c>
      <c r="G13098" s="84"/>
    </row>
    <row r="13099">
      <c r="A13099" s="43" t="s">
        <v>388</v>
      </c>
      <c r="B13099" s="31" t="s">
        <v>10544</v>
      </c>
      <c r="C13099" s="43"/>
      <c r="D13099" s="43"/>
      <c r="E13099" s="43" t="s">
        <v>2684</v>
      </c>
      <c r="F13099" s="43" t="s">
        <v>37469</v>
      </c>
      <c r="G13099" s="84"/>
    </row>
    <row r="13100">
      <c r="A13100" s="190" t="s">
        <v>19870</v>
      </c>
    </row>
    <row r="13101">
      <c r="A13101" s="43" t="s">
        <v>316</v>
      </c>
      <c r="B13101" s="31" t="s">
        <v>37470</v>
      </c>
      <c r="C13101" s="43" t="s">
        <v>37471</v>
      </c>
      <c r="D13101" s="43" t="s">
        <v>37472</v>
      </c>
      <c r="E13101" s="84"/>
      <c r="F13101" s="43" t="s">
        <v>37473</v>
      </c>
      <c r="G13101" s="84"/>
    </row>
    <row r="13102">
      <c r="A13102" s="43" t="s">
        <v>388</v>
      </c>
      <c r="B13102" s="31" t="s">
        <v>1006</v>
      </c>
      <c r="C13102" s="43" t="s">
        <v>2084</v>
      </c>
      <c r="D13102" s="43" t="s">
        <v>37474</v>
      </c>
      <c r="E13102" s="43" t="s">
        <v>37475</v>
      </c>
      <c r="F13102" s="43" t="s">
        <v>37476</v>
      </c>
      <c r="G13102" s="84"/>
    </row>
    <row r="13103">
      <c r="A13103" s="190" t="s">
        <v>37477</v>
      </c>
    </row>
    <row r="13104">
      <c r="A13104" s="795" t="s">
        <v>37478</v>
      </c>
      <c r="B13104" s="4"/>
      <c r="C13104" s="4"/>
      <c r="D13104" s="4"/>
      <c r="E13104" s="4"/>
      <c r="F13104" s="4"/>
      <c r="G13104" s="4"/>
    </row>
    <row r="13105">
      <c r="A13105" s="9" t="s">
        <v>642</v>
      </c>
      <c r="B13105" s="18" t="s">
        <v>7592</v>
      </c>
      <c r="C13105" s="9" t="s">
        <v>7597</v>
      </c>
      <c r="D13105" s="9" t="s">
        <v>7598</v>
      </c>
      <c r="E13105" s="9" t="s">
        <v>7599</v>
      </c>
      <c r="F13105" s="9"/>
      <c r="G13105" s="9"/>
    </row>
    <row r="13106">
      <c r="A13106" s="9" t="s">
        <v>4540</v>
      </c>
      <c r="B13106" s="18" t="s">
        <v>4541</v>
      </c>
      <c r="C13106" s="9" t="s">
        <v>4542</v>
      </c>
      <c r="D13106" s="9" t="s">
        <v>18107</v>
      </c>
      <c r="E13106" s="9"/>
      <c r="F13106" s="9"/>
      <c r="G13106" s="9"/>
    </row>
    <row r="13107">
      <c r="A13107" s="9" t="s">
        <v>5964</v>
      </c>
      <c r="B13107" s="18" t="s">
        <v>11231</v>
      </c>
      <c r="C13107" s="9" t="s">
        <v>572</v>
      </c>
      <c r="D13107" s="9" t="s">
        <v>11972</v>
      </c>
      <c r="E13107" s="9"/>
      <c r="F13107" s="9"/>
      <c r="G13107" s="9"/>
    </row>
    <row r="13108">
      <c r="A13108" s="9" t="s">
        <v>5964</v>
      </c>
      <c r="B13108" s="18" t="s">
        <v>11231</v>
      </c>
      <c r="C13108" s="9" t="s">
        <v>572</v>
      </c>
      <c r="D13108" s="9" t="s">
        <v>37479</v>
      </c>
      <c r="E13108" s="9"/>
      <c r="F13108" s="9"/>
      <c r="G13108" s="9"/>
    </row>
    <row r="13109">
      <c r="A13109" s="9" t="s">
        <v>248</v>
      </c>
      <c r="B13109" s="18" t="s">
        <v>5973</v>
      </c>
      <c r="C13109" s="9" t="s">
        <v>5974</v>
      </c>
      <c r="D13109" s="9" t="s">
        <v>5981</v>
      </c>
      <c r="E13109" s="9"/>
      <c r="F13109" s="9"/>
      <c r="G13109" s="9"/>
    </row>
    <row r="13110">
      <c r="A13110" s="9" t="s">
        <v>248</v>
      </c>
      <c r="B13110" s="18" t="s">
        <v>5986</v>
      </c>
      <c r="C13110" s="9" t="s">
        <v>5987</v>
      </c>
      <c r="D13110" s="9" t="s">
        <v>5988</v>
      </c>
      <c r="E13110" s="9"/>
      <c r="F13110" s="9"/>
      <c r="G13110" s="9"/>
    </row>
    <row r="13111">
      <c r="A13111" s="9" t="s">
        <v>248</v>
      </c>
      <c r="B13111" s="18" t="s">
        <v>5986</v>
      </c>
      <c r="C13111" s="9" t="s">
        <v>37480</v>
      </c>
      <c r="D13111" s="9" t="s">
        <v>37481</v>
      </c>
      <c r="E13111" s="9"/>
      <c r="F13111" s="9"/>
      <c r="G13111" s="9"/>
    </row>
    <row r="13112">
      <c r="A13112" s="9" t="s">
        <v>248</v>
      </c>
      <c r="B13112" s="18" t="s">
        <v>5996</v>
      </c>
      <c r="C13112" s="9" t="s">
        <v>572</v>
      </c>
      <c r="D13112" s="9" t="s">
        <v>6001</v>
      </c>
      <c r="E13112" s="9"/>
      <c r="F13112" s="9"/>
      <c r="G13112" s="9"/>
    </row>
    <row r="13113">
      <c r="A13113" s="190" t="s">
        <v>37482</v>
      </c>
    </row>
    <row r="13114">
      <c r="A13114" s="9" t="s">
        <v>566</v>
      </c>
      <c r="B13114" s="18" t="s">
        <v>37483</v>
      </c>
      <c r="C13114" s="9"/>
      <c r="D13114" s="9"/>
      <c r="E13114" s="9" t="s">
        <v>17173</v>
      </c>
      <c r="F13114" s="9" t="s">
        <v>37484</v>
      </c>
      <c r="G13114" s="9"/>
    </row>
    <row r="13115">
      <c r="A13115" s="9" t="s">
        <v>566</v>
      </c>
      <c r="B13115" s="18" t="s">
        <v>37485</v>
      </c>
      <c r="C13115" s="9"/>
      <c r="D13115" s="9"/>
      <c r="E13115" s="9" t="s">
        <v>556</v>
      </c>
      <c r="F13115" s="9" t="s">
        <v>37486</v>
      </c>
      <c r="G13115" s="9"/>
    </row>
    <row r="13116">
      <c r="A13116" s="9" t="s">
        <v>566</v>
      </c>
      <c r="B13116" s="18" t="s">
        <v>37487</v>
      </c>
      <c r="C13116" s="9" t="s">
        <v>37488</v>
      </c>
      <c r="D13116" s="9" t="s">
        <v>3689</v>
      </c>
      <c r="E13116" s="9"/>
      <c r="F13116" s="9" t="s">
        <v>37489</v>
      </c>
      <c r="G13116" s="9"/>
    </row>
    <row r="13117">
      <c r="A13117" s="190" t="s">
        <v>37490</v>
      </c>
    </row>
    <row r="13118">
      <c r="A13118" s="50" t="s">
        <v>37491</v>
      </c>
    </row>
    <row r="13119">
      <c r="A13119" s="13" t="s">
        <v>988</v>
      </c>
      <c r="B13119" s="189" t="s">
        <v>994</v>
      </c>
      <c r="C13119" s="13"/>
      <c r="D13119" s="13"/>
      <c r="E13119" s="13"/>
      <c r="F13119" s="13" t="s">
        <v>37492</v>
      </c>
      <c r="G13119" s="13"/>
    </row>
    <row r="13120">
      <c r="A13120" s="60" t="s">
        <v>366</v>
      </c>
    </row>
    <row r="13121">
      <c r="A13121" s="13" t="s">
        <v>368</v>
      </c>
      <c r="B13121" s="189" t="s">
        <v>368</v>
      </c>
      <c r="C13121" s="13"/>
      <c r="D13121" s="13"/>
      <c r="E13121" s="13"/>
      <c r="F13121" s="13" t="s">
        <v>37493</v>
      </c>
      <c r="G13121" s="13"/>
    </row>
    <row r="13122">
      <c r="A13122" s="13" t="s">
        <v>368</v>
      </c>
      <c r="B13122" s="189" t="s">
        <v>368</v>
      </c>
      <c r="C13122" s="13"/>
      <c r="D13122" s="13"/>
      <c r="E13122" s="13"/>
      <c r="F13122" s="13" t="s">
        <v>37494</v>
      </c>
      <c r="G13122" s="13"/>
    </row>
    <row r="13123">
      <c r="A13123" s="115" t="s">
        <v>37495</v>
      </c>
    </row>
    <row r="13124">
      <c r="A13124" s="9" t="s">
        <v>642</v>
      </c>
      <c r="B13124" s="18" t="s">
        <v>6575</v>
      </c>
      <c r="C13124" s="9" t="s">
        <v>12522</v>
      </c>
      <c r="D13124" s="9" t="s">
        <v>12523</v>
      </c>
      <c r="E13124" s="9"/>
      <c r="F13124" s="9" t="s">
        <v>37496</v>
      </c>
      <c r="G13124" s="9"/>
    </row>
    <row r="13125">
      <c r="A13125" s="9" t="s">
        <v>642</v>
      </c>
      <c r="B13125" s="18" t="s">
        <v>6575</v>
      </c>
      <c r="C13125" s="9" t="s">
        <v>12522</v>
      </c>
      <c r="D13125" s="9" t="s">
        <v>12189</v>
      </c>
      <c r="E13125" s="9"/>
      <c r="F13125" s="9" t="s">
        <v>37497</v>
      </c>
      <c r="G13125" s="9"/>
    </row>
    <row r="13126">
      <c r="A13126" s="9" t="s">
        <v>4521</v>
      </c>
      <c r="B13126" s="18" t="s">
        <v>4522</v>
      </c>
      <c r="C13126" s="9" t="s">
        <v>4525</v>
      </c>
      <c r="D13126" s="9" t="s">
        <v>6629</v>
      </c>
      <c r="E13126" s="9" t="s">
        <v>37498</v>
      </c>
      <c r="F13126" s="9" t="s">
        <v>37499</v>
      </c>
      <c r="G13126" s="9"/>
    </row>
    <row r="13127">
      <c r="A13127" s="9" t="s">
        <v>4521</v>
      </c>
      <c r="B13127" s="18" t="s">
        <v>4522</v>
      </c>
      <c r="C13127" s="9" t="s">
        <v>4735</v>
      </c>
      <c r="D13127" s="91" t="s">
        <v>6632</v>
      </c>
      <c r="E13127" s="9"/>
      <c r="F13127" s="9" t="s">
        <v>37500</v>
      </c>
      <c r="G13127" s="9"/>
    </row>
    <row r="13128">
      <c r="A13128" s="9" t="s">
        <v>4540</v>
      </c>
      <c r="B13128" s="18" t="s">
        <v>4541</v>
      </c>
      <c r="C13128" s="9" t="s">
        <v>4542</v>
      </c>
      <c r="D13128" s="9" t="s">
        <v>20115</v>
      </c>
      <c r="E13128" s="9"/>
      <c r="F13128" s="9" t="s">
        <v>37501</v>
      </c>
      <c r="G13128" s="9"/>
    </row>
    <row r="13129">
      <c r="A13129" s="9" t="s">
        <v>4540</v>
      </c>
      <c r="B13129" s="18" t="s">
        <v>4541</v>
      </c>
      <c r="C13129" s="9" t="s">
        <v>5469</v>
      </c>
      <c r="D13129" s="9" t="s">
        <v>17409</v>
      </c>
      <c r="E13129" s="9"/>
      <c r="F13129" s="9" t="s">
        <v>37502</v>
      </c>
      <c r="G13129" s="9"/>
    </row>
    <row r="13130">
      <c r="A13130" s="9" t="s">
        <v>4540</v>
      </c>
      <c r="B13130" s="18" t="s">
        <v>6019</v>
      </c>
      <c r="C13130" s="9" t="s">
        <v>4542</v>
      </c>
      <c r="D13130" s="9" t="s">
        <v>15595</v>
      </c>
      <c r="E13130" s="9"/>
      <c r="F13130" s="9" t="s">
        <v>37503</v>
      </c>
      <c r="G13130" s="9"/>
    </row>
    <row r="13131">
      <c r="A13131" s="9" t="s">
        <v>4540</v>
      </c>
      <c r="B13131" s="18" t="s">
        <v>6019</v>
      </c>
      <c r="C13131" s="9" t="s">
        <v>4542</v>
      </c>
      <c r="D13131" s="9" t="s">
        <v>6638</v>
      </c>
      <c r="E13131" s="9"/>
      <c r="F13131" s="9" t="s">
        <v>37504</v>
      </c>
      <c r="G13131" s="9"/>
    </row>
    <row r="13132">
      <c r="A13132" s="9" t="s">
        <v>4540</v>
      </c>
      <c r="B13132" s="18" t="s">
        <v>6019</v>
      </c>
      <c r="C13132" s="9" t="s">
        <v>4542</v>
      </c>
      <c r="D13132" s="9" t="s">
        <v>6639</v>
      </c>
      <c r="E13132" s="9"/>
      <c r="F13132" s="9" t="s">
        <v>37505</v>
      </c>
      <c r="G13132" s="9"/>
    </row>
    <row r="13133">
      <c r="A13133" s="9" t="s">
        <v>4540</v>
      </c>
      <c r="B13133" s="18" t="s">
        <v>6019</v>
      </c>
      <c r="C13133" s="9" t="s">
        <v>4542</v>
      </c>
      <c r="D13133" s="9" t="s">
        <v>6641</v>
      </c>
      <c r="E13133" s="9"/>
      <c r="F13133" s="9" t="s">
        <v>37506</v>
      </c>
      <c r="G13133" s="9"/>
    </row>
    <row r="13134">
      <c r="A13134" s="9" t="s">
        <v>4540</v>
      </c>
      <c r="B13134" s="18" t="s">
        <v>6019</v>
      </c>
      <c r="C13134" s="9" t="s">
        <v>4542</v>
      </c>
      <c r="D13134" s="9" t="s">
        <v>15600</v>
      </c>
      <c r="E13134" s="9"/>
      <c r="F13134" s="9" t="s">
        <v>37507</v>
      </c>
      <c r="G13134" s="9"/>
    </row>
    <row r="13135">
      <c r="A13135" s="9" t="s">
        <v>4540</v>
      </c>
      <c r="B13135" s="18" t="s">
        <v>6019</v>
      </c>
      <c r="C13135" s="9" t="s">
        <v>5469</v>
      </c>
      <c r="D13135" s="9" t="s">
        <v>11285</v>
      </c>
      <c r="E13135" s="9"/>
      <c r="F13135" s="9" t="s">
        <v>37508</v>
      </c>
      <c r="G13135" s="9"/>
    </row>
    <row r="13136">
      <c r="A13136" s="9" t="s">
        <v>4540</v>
      </c>
      <c r="B13136" s="18" t="s">
        <v>6343</v>
      </c>
      <c r="C13136" s="9" t="s">
        <v>5469</v>
      </c>
      <c r="D13136" s="9" t="s">
        <v>6344</v>
      </c>
      <c r="E13136" s="9"/>
      <c r="F13136" s="9" t="s">
        <v>37509</v>
      </c>
      <c r="G13136" s="9"/>
    </row>
    <row r="13137">
      <c r="A13137" s="9" t="s">
        <v>6351</v>
      </c>
      <c r="B13137" s="18" t="s">
        <v>6352</v>
      </c>
      <c r="C13137" s="9" t="s">
        <v>10500</v>
      </c>
      <c r="D13137" s="9" t="s">
        <v>10501</v>
      </c>
      <c r="E13137" s="9"/>
      <c r="F13137" s="9" t="s">
        <v>37510</v>
      </c>
      <c r="G13137" s="9"/>
    </row>
    <row r="13138">
      <c r="A13138" s="9" t="s">
        <v>6351</v>
      </c>
      <c r="B13138" s="18" t="s">
        <v>6352</v>
      </c>
      <c r="C13138" s="9" t="s">
        <v>37511</v>
      </c>
      <c r="D13138" s="9" t="s">
        <v>37512</v>
      </c>
      <c r="E13138" s="9"/>
      <c r="F13138" s="9" t="s">
        <v>37513</v>
      </c>
      <c r="G13138" s="9"/>
    </row>
    <row r="13139">
      <c r="A13139" s="9" t="s">
        <v>6351</v>
      </c>
      <c r="B13139" s="18" t="s">
        <v>6352</v>
      </c>
      <c r="C13139" s="9" t="s">
        <v>6659</v>
      </c>
      <c r="D13139" s="9" t="s">
        <v>6660</v>
      </c>
      <c r="E13139" s="9"/>
      <c r="F13139" s="9" t="s">
        <v>37514</v>
      </c>
      <c r="G13139" s="9"/>
    </row>
    <row r="13140">
      <c r="A13140" s="9" t="s">
        <v>6351</v>
      </c>
      <c r="B13140" s="18" t="s">
        <v>6352</v>
      </c>
      <c r="C13140" s="9" t="s">
        <v>6656</v>
      </c>
      <c r="D13140" s="9" t="s">
        <v>6657</v>
      </c>
      <c r="E13140" s="9"/>
      <c r="F13140" s="9" t="s">
        <v>37515</v>
      </c>
      <c r="G13140" s="9"/>
    </row>
    <row r="13141">
      <c r="A13141" s="9" t="s">
        <v>5964</v>
      </c>
      <c r="B13141" s="18" t="s">
        <v>11231</v>
      </c>
      <c r="C13141" s="9" t="s">
        <v>6089</v>
      </c>
      <c r="D13141" s="9" t="s">
        <v>6090</v>
      </c>
      <c r="E13141" s="9"/>
      <c r="F13141" s="9" t="s">
        <v>37516</v>
      </c>
      <c r="G13141" s="9"/>
    </row>
    <row r="13142">
      <c r="A13142" s="9" t="s">
        <v>230</v>
      </c>
      <c r="B13142" s="18" t="s">
        <v>4547</v>
      </c>
      <c r="C13142" s="9" t="s">
        <v>4548</v>
      </c>
      <c r="D13142" s="9" t="s">
        <v>14451</v>
      </c>
      <c r="E13142" s="9"/>
      <c r="F13142" s="9" t="s">
        <v>37517</v>
      </c>
      <c r="G13142" s="9"/>
    </row>
    <row r="13143">
      <c r="A13143" s="9" t="s">
        <v>230</v>
      </c>
      <c r="B13143" s="18" t="s">
        <v>4547</v>
      </c>
      <c r="C13143" s="9" t="s">
        <v>4548</v>
      </c>
      <c r="D13143" s="9" t="s">
        <v>7889</v>
      </c>
      <c r="E13143" s="9"/>
      <c r="F13143" s="9" t="s">
        <v>37518</v>
      </c>
      <c r="G13143" s="9"/>
    </row>
    <row r="13144">
      <c r="A13144" s="9" t="s">
        <v>230</v>
      </c>
      <c r="B13144" s="18" t="s">
        <v>4547</v>
      </c>
      <c r="C13144" s="9" t="s">
        <v>4551</v>
      </c>
      <c r="D13144" s="9" t="s">
        <v>12536</v>
      </c>
      <c r="E13144" s="9"/>
      <c r="F13144" s="9" t="s">
        <v>37519</v>
      </c>
      <c r="G13144" s="9"/>
    </row>
    <row r="13145">
      <c r="A13145" s="9" t="s">
        <v>230</v>
      </c>
      <c r="B13145" s="18" t="s">
        <v>4547</v>
      </c>
      <c r="C13145" s="9" t="s">
        <v>4551</v>
      </c>
      <c r="D13145" s="9" t="s">
        <v>4552</v>
      </c>
      <c r="E13145" s="9"/>
      <c r="F13145" s="9" t="s">
        <v>37520</v>
      </c>
      <c r="G13145" s="9"/>
    </row>
    <row r="13146">
      <c r="A13146" s="9" t="s">
        <v>230</v>
      </c>
      <c r="B13146" s="18" t="s">
        <v>4547</v>
      </c>
      <c r="C13146" s="9" t="s">
        <v>4551</v>
      </c>
      <c r="D13146" s="9" t="s">
        <v>6367</v>
      </c>
      <c r="E13146" s="9"/>
      <c r="F13146" s="9" t="s">
        <v>37521</v>
      </c>
      <c r="G13146" s="9"/>
    </row>
    <row r="13147">
      <c r="A13147" s="9" t="s">
        <v>230</v>
      </c>
      <c r="B13147" s="18" t="s">
        <v>4547</v>
      </c>
      <c r="C13147" s="9" t="s">
        <v>4551</v>
      </c>
      <c r="D13147" s="9" t="s">
        <v>6661</v>
      </c>
      <c r="E13147" s="9"/>
      <c r="F13147" s="9"/>
      <c r="G13147" s="9"/>
    </row>
    <row r="13148">
      <c r="A13148" s="9" t="s">
        <v>230</v>
      </c>
      <c r="B13148" s="18" t="s">
        <v>4547</v>
      </c>
      <c r="C13148" s="9" t="s">
        <v>4551</v>
      </c>
      <c r="D13148" s="9" t="s">
        <v>15613</v>
      </c>
      <c r="E13148" s="9"/>
      <c r="F13148" s="9" t="s">
        <v>37522</v>
      </c>
      <c r="G13148" s="9"/>
    </row>
    <row r="13149">
      <c r="A13149" s="9" t="s">
        <v>230</v>
      </c>
      <c r="B13149" s="18" t="s">
        <v>4547</v>
      </c>
      <c r="C13149" s="9" t="s">
        <v>4551</v>
      </c>
      <c r="D13149" s="9" t="s">
        <v>12537</v>
      </c>
      <c r="E13149" s="9"/>
      <c r="F13149" s="9" t="s">
        <v>37523</v>
      </c>
      <c r="G13149" s="9"/>
    </row>
    <row r="13150">
      <c r="A13150" s="9" t="s">
        <v>248</v>
      </c>
      <c r="B13150" s="18" t="s">
        <v>4553</v>
      </c>
      <c r="C13150" s="9" t="s">
        <v>6703</v>
      </c>
      <c r="D13150" s="9" t="s">
        <v>6705</v>
      </c>
      <c r="E13150" s="9"/>
      <c r="F13150" s="9" t="s">
        <v>37524</v>
      </c>
      <c r="G13150" s="122"/>
    </row>
    <row r="13151">
      <c r="A13151" s="9" t="s">
        <v>248</v>
      </c>
      <c r="B13151" s="18" t="s">
        <v>4553</v>
      </c>
      <c r="C13151" s="9" t="s">
        <v>6703</v>
      </c>
      <c r="D13151" s="9" t="s">
        <v>7652</v>
      </c>
      <c r="E13151" s="9"/>
      <c r="F13151" s="9" t="s">
        <v>37525</v>
      </c>
      <c r="G13151" s="122" t="s">
        <v>1333</v>
      </c>
    </row>
    <row r="13152">
      <c r="A13152" s="9" t="s">
        <v>248</v>
      </c>
      <c r="B13152" s="18" t="s">
        <v>4553</v>
      </c>
      <c r="C13152" s="9" t="s">
        <v>6703</v>
      </c>
      <c r="D13152" s="9" t="s">
        <v>6708</v>
      </c>
      <c r="E13152" s="9"/>
      <c r="F13152" s="9"/>
      <c r="G13152" s="9"/>
    </row>
    <row r="13153">
      <c r="A13153" s="9" t="s">
        <v>248</v>
      </c>
      <c r="B13153" s="18" t="s">
        <v>4553</v>
      </c>
      <c r="C13153" s="9" t="s">
        <v>4554</v>
      </c>
      <c r="D13153" s="9" t="s">
        <v>4555</v>
      </c>
      <c r="E13153" s="9"/>
      <c r="F13153" s="9" t="s">
        <v>37526</v>
      </c>
      <c r="G13153" s="9"/>
    </row>
    <row r="13154">
      <c r="A13154" s="9" t="s">
        <v>248</v>
      </c>
      <c r="B13154" s="18" t="s">
        <v>4553</v>
      </c>
      <c r="C13154" s="9" t="s">
        <v>5966</v>
      </c>
      <c r="D13154" s="91" t="s">
        <v>6711</v>
      </c>
      <c r="E13154" s="9"/>
      <c r="F13154" s="9" t="s">
        <v>37527</v>
      </c>
      <c r="G13154" s="122"/>
    </row>
    <row r="13155">
      <c r="A13155" s="9" t="s">
        <v>248</v>
      </c>
      <c r="B13155" s="18" t="s">
        <v>4553</v>
      </c>
      <c r="C13155" s="9" t="s">
        <v>5966</v>
      </c>
      <c r="D13155" s="91" t="s">
        <v>6713</v>
      </c>
      <c r="E13155" s="9"/>
      <c r="F13155" s="9" t="s">
        <v>37528</v>
      </c>
      <c r="G13155" s="122"/>
    </row>
    <row r="13156">
      <c r="A13156" s="9" t="s">
        <v>248</v>
      </c>
      <c r="B13156" s="18" t="s">
        <v>4553</v>
      </c>
      <c r="C13156" s="9" t="s">
        <v>5966</v>
      </c>
      <c r="D13156" s="9" t="s">
        <v>6411</v>
      </c>
      <c r="E13156" s="9"/>
      <c r="F13156" s="9"/>
      <c r="G13156" s="122"/>
    </row>
    <row r="13157">
      <c r="A13157" s="9" t="s">
        <v>248</v>
      </c>
      <c r="B13157" s="18" t="s">
        <v>4553</v>
      </c>
      <c r="C13157" s="9" t="s">
        <v>5966</v>
      </c>
      <c r="D13157" s="91" t="s">
        <v>6715</v>
      </c>
      <c r="E13157" s="9"/>
      <c r="F13157" s="9" t="s">
        <v>37529</v>
      </c>
      <c r="G13157" s="122"/>
    </row>
    <row r="13158">
      <c r="A13158" s="9" t="s">
        <v>248</v>
      </c>
      <c r="B13158" s="18" t="s">
        <v>4512</v>
      </c>
      <c r="C13158" s="9" t="s">
        <v>4233</v>
      </c>
      <c r="D13158" s="9" t="s">
        <v>4566</v>
      </c>
      <c r="E13158" s="9"/>
      <c r="F13158" s="9" t="s">
        <v>37530</v>
      </c>
      <c r="G13158" s="9"/>
    </row>
    <row r="13159">
      <c r="A13159" s="9" t="s">
        <v>248</v>
      </c>
      <c r="B13159" s="18" t="s">
        <v>4512</v>
      </c>
      <c r="C13159" s="9" t="s">
        <v>4513</v>
      </c>
      <c r="D13159" s="9" t="s">
        <v>894</v>
      </c>
      <c r="E13159" s="9"/>
      <c r="F13159" s="9" t="s">
        <v>37531</v>
      </c>
      <c r="G13159" s="9"/>
    </row>
    <row r="13160">
      <c r="A13160" s="9" t="s">
        <v>248</v>
      </c>
      <c r="B13160" s="18" t="s">
        <v>4512</v>
      </c>
      <c r="C13160" s="9" t="s">
        <v>4513</v>
      </c>
      <c r="D13160" s="9" t="s">
        <v>4569</v>
      </c>
      <c r="E13160" s="9"/>
      <c r="F13160" s="9" t="s">
        <v>37532</v>
      </c>
      <c r="G13160" s="9"/>
    </row>
    <row r="13161">
      <c r="A13161" s="9" t="s">
        <v>248</v>
      </c>
      <c r="B13161" s="18" t="s">
        <v>4512</v>
      </c>
      <c r="C13161" s="9" t="s">
        <v>4513</v>
      </c>
      <c r="D13161" s="9" t="s">
        <v>4574</v>
      </c>
      <c r="E13161" s="9"/>
      <c r="F13161" s="9" t="s">
        <v>37533</v>
      </c>
      <c r="G13161" s="9"/>
    </row>
    <row r="13162">
      <c r="A13162" s="60" t="s">
        <v>366</v>
      </c>
    </row>
    <row r="13163">
      <c r="A13163" s="9" t="s">
        <v>230</v>
      </c>
      <c r="B13163" s="18" t="s">
        <v>15660</v>
      </c>
      <c r="C13163" s="9"/>
      <c r="D13163" s="9"/>
      <c r="E13163" s="9" t="s">
        <v>6020</v>
      </c>
      <c r="F13163" s="9"/>
      <c r="G13163" s="9"/>
    </row>
    <row r="13164">
      <c r="A13164" s="9" t="s">
        <v>230</v>
      </c>
      <c r="B13164" s="18" t="s">
        <v>15660</v>
      </c>
      <c r="C13164" s="13"/>
      <c r="D13164" s="13"/>
      <c r="E13164" s="14" t="s">
        <v>37534</v>
      </c>
      <c r="F13164" s="9" t="s">
        <v>37535</v>
      </c>
      <c r="G13164" s="13"/>
    </row>
    <row r="13165">
      <c r="A13165" s="14" t="s">
        <v>248</v>
      </c>
      <c r="B13165" s="31" t="s">
        <v>7699</v>
      </c>
      <c r="C13165" s="13"/>
      <c r="D13165" s="13"/>
      <c r="E13165" s="14" t="s">
        <v>13031</v>
      </c>
      <c r="F13165" s="9" t="s">
        <v>37536</v>
      </c>
      <c r="G13165" s="13"/>
    </row>
    <row r="13166">
      <c r="A13166" s="14" t="s">
        <v>248</v>
      </c>
      <c r="B13166" s="31" t="s">
        <v>7699</v>
      </c>
      <c r="C13166" s="13"/>
      <c r="D13166" s="13"/>
      <c r="E13166" s="14" t="s">
        <v>37537</v>
      </c>
      <c r="F13166" s="14" t="s">
        <v>37538</v>
      </c>
      <c r="G13166" s="13"/>
    </row>
    <row r="13167">
      <c r="A13167" s="14" t="s">
        <v>248</v>
      </c>
      <c r="B13167" s="31" t="s">
        <v>7699</v>
      </c>
      <c r="C13167" s="13"/>
      <c r="D13167" s="13"/>
      <c r="E13167" s="14" t="s">
        <v>4672</v>
      </c>
      <c r="F13167" s="14" t="s">
        <v>37539</v>
      </c>
      <c r="G13167" s="13"/>
    </row>
    <row r="13168">
      <c r="A13168" s="14" t="s">
        <v>248</v>
      </c>
      <c r="B13168" s="31" t="s">
        <v>368</v>
      </c>
      <c r="C13168" s="13"/>
      <c r="D13168" s="13"/>
      <c r="E13168" s="14" t="s">
        <v>1536</v>
      </c>
      <c r="F13168" s="14" t="s">
        <v>37540</v>
      </c>
      <c r="G13168" s="13"/>
    </row>
    <row r="13169">
      <c r="A13169" s="14" t="s">
        <v>368</v>
      </c>
      <c r="B13169" s="31" t="s">
        <v>368</v>
      </c>
      <c r="C13169" s="13"/>
      <c r="D13169" s="13"/>
      <c r="E13169" s="14" t="s">
        <v>1632</v>
      </c>
      <c r="F13169" s="14" t="s">
        <v>37541</v>
      </c>
      <c r="G13169" s="13"/>
    </row>
    <row r="13170">
      <c r="A13170" s="1" t="s">
        <v>37542</v>
      </c>
    </row>
    <row r="13171">
      <c r="A13171" s="9" t="s">
        <v>316</v>
      </c>
      <c r="B13171" s="18" t="s">
        <v>4517</v>
      </c>
      <c r="C13171" s="9" t="s">
        <v>7269</v>
      </c>
      <c r="D13171" s="9" t="s">
        <v>7270</v>
      </c>
      <c r="E13171" s="9" t="s">
        <v>6227</v>
      </c>
      <c r="F13171" s="9" t="s">
        <v>37543</v>
      </c>
      <c r="G13171" s="19"/>
    </row>
    <row r="13172">
      <c r="A13172" s="9" t="s">
        <v>248</v>
      </c>
      <c r="B13172" s="18" t="s">
        <v>249</v>
      </c>
      <c r="C13172" s="9" t="s">
        <v>7020</v>
      </c>
      <c r="D13172" s="9" t="s">
        <v>9706</v>
      </c>
      <c r="E13172" s="19"/>
      <c r="F13172" s="9" t="s">
        <v>37544</v>
      </c>
      <c r="G13172" s="19"/>
    </row>
    <row r="13173">
      <c r="A13173" s="9" t="s">
        <v>988</v>
      </c>
      <c r="B13173" s="18" t="s">
        <v>994</v>
      </c>
      <c r="C13173" s="9" t="s">
        <v>37545</v>
      </c>
      <c r="D13173" s="9" t="s">
        <v>37546</v>
      </c>
      <c r="E13173" s="9" t="s">
        <v>37547</v>
      </c>
      <c r="F13173" s="9" t="s">
        <v>37548</v>
      </c>
      <c r="G13173" s="19"/>
    </row>
    <row r="13174">
      <c r="A13174" s="9" t="s">
        <v>988</v>
      </c>
      <c r="B13174" s="18" t="s">
        <v>994</v>
      </c>
      <c r="C13174" s="9" t="s">
        <v>37549</v>
      </c>
      <c r="D13174" s="9" t="s">
        <v>37550</v>
      </c>
      <c r="E13174" s="9" t="s">
        <v>37551</v>
      </c>
      <c r="F13174" s="9" t="s">
        <v>37548</v>
      </c>
      <c r="G13174" s="19"/>
    </row>
    <row r="13175">
      <c r="A13175" s="1" t="s">
        <v>23815</v>
      </c>
    </row>
    <row r="13176">
      <c r="A13176" s="9" t="s">
        <v>248</v>
      </c>
      <c r="B13176" s="18" t="s">
        <v>4908</v>
      </c>
      <c r="C13176" s="19"/>
      <c r="D13176" s="19"/>
      <c r="E13176" s="19"/>
      <c r="F13176" s="19"/>
      <c r="G13176" s="19"/>
    </row>
    <row r="13177">
      <c r="A13177" s="115" t="s">
        <v>37552</v>
      </c>
    </row>
    <row r="13178">
      <c r="A13178" s="9" t="s">
        <v>316</v>
      </c>
      <c r="B13178" s="18" t="s">
        <v>6271</v>
      </c>
      <c r="C13178" s="9" t="s">
        <v>37553</v>
      </c>
      <c r="D13178" s="9" t="s">
        <v>37554</v>
      </c>
      <c r="E13178" s="9" t="s">
        <v>6227</v>
      </c>
      <c r="F13178" s="9" t="s">
        <v>37555</v>
      </c>
      <c r="G13178" s="19"/>
    </row>
    <row r="13179">
      <c r="A13179" s="9" t="s">
        <v>248</v>
      </c>
      <c r="B13179" s="18" t="s">
        <v>249</v>
      </c>
      <c r="C13179" s="9" t="s">
        <v>4913</v>
      </c>
      <c r="D13179" s="9" t="s">
        <v>4558</v>
      </c>
      <c r="E13179" s="9" t="s">
        <v>6227</v>
      </c>
      <c r="F13179" s="9" t="s">
        <v>37555</v>
      </c>
      <c r="G13179" s="19"/>
    </row>
    <row r="13180">
      <c r="A13180" s="9" t="s">
        <v>248</v>
      </c>
      <c r="B13180" s="18" t="s">
        <v>249</v>
      </c>
      <c r="C13180" s="9" t="s">
        <v>4913</v>
      </c>
      <c r="D13180" s="359" t="s">
        <v>37556</v>
      </c>
      <c r="E13180" s="9" t="s">
        <v>6227</v>
      </c>
      <c r="F13180" s="9" t="s">
        <v>37555</v>
      </c>
      <c r="G13180" s="19"/>
    </row>
    <row r="13181">
      <c r="A13181" s="9" t="s">
        <v>248</v>
      </c>
      <c r="B13181" s="18" t="s">
        <v>249</v>
      </c>
      <c r="C13181" s="9" t="s">
        <v>4913</v>
      </c>
      <c r="D13181" s="9" t="s">
        <v>18170</v>
      </c>
      <c r="E13181" s="19"/>
      <c r="F13181" s="9" t="s">
        <v>37555</v>
      </c>
      <c r="G13181" s="19"/>
    </row>
    <row r="13182">
      <c r="A13182" s="9" t="s">
        <v>388</v>
      </c>
      <c r="B13182" s="18" t="s">
        <v>4584</v>
      </c>
      <c r="C13182" s="9" t="s">
        <v>6467</v>
      </c>
      <c r="D13182" s="9" t="s">
        <v>6175</v>
      </c>
      <c r="E13182" s="9" t="s">
        <v>37557</v>
      </c>
      <c r="F13182" s="9" t="s">
        <v>37555</v>
      </c>
      <c r="G13182" s="19"/>
    </row>
    <row r="13183">
      <c r="A13183" s="1" t="s">
        <v>37558</v>
      </c>
    </row>
    <row r="13184">
      <c r="A13184" s="9" t="s">
        <v>316</v>
      </c>
      <c r="B13184" s="18" t="s">
        <v>1446</v>
      </c>
      <c r="C13184" s="9" t="s">
        <v>37559</v>
      </c>
      <c r="D13184" s="9" t="s">
        <v>37560</v>
      </c>
      <c r="E13184" s="9" t="s">
        <v>6227</v>
      </c>
      <c r="F13184" s="9" t="s">
        <v>37561</v>
      </c>
      <c r="G13184" s="19"/>
    </row>
    <row r="13185">
      <c r="A13185" s="9" t="s">
        <v>316</v>
      </c>
      <c r="B13185" s="18" t="s">
        <v>1446</v>
      </c>
      <c r="C13185" s="9" t="s">
        <v>37562</v>
      </c>
      <c r="D13185" s="9" t="s">
        <v>37563</v>
      </c>
      <c r="E13185" s="9" t="s">
        <v>6227</v>
      </c>
      <c r="F13185" s="9" t="s">
        <v>37561</v>
      </c>
      <c r="G13185" s="19"/>
    </row>
    <row r="13186">
      <c r="A13186" s="9" t="s">
        <v>316</v>
      </c>
      <c r="B13186" s="18" t="s">
        <v>1446</v>
      </c>
      <c r="C13186" s="9" t="s">
        <v>37564</v>
      </c>
      <c r="D13186" s="9" t="s">
        <v>37565</v>
      </c>
      <c r="E13186" s="9" t="s">
        <v>6227</v>
      </c>
      <c r="F13186" s="9" t="s">
        <v>37561</v>
      </c>
      <c r="G13186" s="19"/>
    </row>
    <row r="13187">
      <c r="A13187" s="9" t="s">
        <v>316</v>
      </c>
      <c r="B13187" s="18" t="s">
        <v>4517</v>
      </c>
      <c r="C13187" s="9" t="s">
        <v>27163</v>
      </c>
      <c r="D13187" s="9" t="s">
        <v>37566</v>
      </c>
      <c r="E13187" s="19"/>
      <c r="F13187" s="9" t="s">
        <v>37567</v>
      </c>
      <c r="G13187" s="19"/>
    </row>
    <row r="13188">
      <c r="A13188" s="9" t="s">
        <v>316</v>
      </c>
      <c r="B13188" s="18" t="s">
        <v>4517</v>
      </c>
      <c r="C13188" s="9" t="s">
        <v>27163</v>
      </c>
      <c r="D13188" s="9" t="s">
        <v>27164</v>
      </c>
      <c r="E13188" s="19"/>
      <c r="F13188" s="9" t="s">
        <v>37567</v>
      </c>
      <c r="G13188" s="19"/>
    </row>
    <row r="13189">
      <c r="A13189" s="9" t="s">
        <v>316</v>
      </c>
      <c r="B13189" s="18" t="s">
        <v>6271</v>
      </c>
      <c r="C13189" s="9" t="s">
        <v>37568</v>
      </c>
      <c r="D13189" s="9" t="s">
        <v>37554</v>
      </c>
      <c r="E13189" s="19"/>
      <c r="F13189" s="9" t="s">
        <v>37567</v>
      </c>
      <c r="G13189" s="19"/>
    </row>
    <row r="13190">
      <c r="A13190" s="9" t="s">
        <v>388</v>
      </c>
      <c r="B13190" s="18" t="s">
        <v>8130</v>
      </c>
      <c r="C13190" s="9" t="s">
        <v>37569</v>
      </c>
      <c r="D13190" s="9" t="s">
        <v>37570</v>
      </c>
      <c r="E13190" s="19"/>
      <c r="F13190" s="9" t="s">
        <v>37571</v>
      </c>
      <c r="G13190" s="19"/>
    </row>
    <row r="13191">
      <c r="A13191" s="9" t="s">
        <v>566</v>
      </c>
      <c r="B13191" s="18" t="s">
        <v>11324</v>
      </c>
      <c r="C13191" s="9" t="s">
        <v>5534</v>
      </c>
      <c r="D13191" s="9" t="s">
        <v>37572</v>
      </c>
      <c r="E13191" s="9" t="s">
        <v>9048</v>
      </c>
      <c r="F13191" s="9" t="s">
        <v>37567</v>
      </c>
      <c r="G13191" s="19"/>
    </row>
    <row r="13192">
      <c r="A13192" s="9" t="s">
        <v>566</v>
      </c>
      <c r="B13192" s="18" t="s">
        <v>11324</v>
      </c>
      <c r="C13192" s="9" t="s">
        <v>5534</v>
      </c>
      <c r="D13192" s="9" t="s">
        <v>37573</v>
      </c>
      <c r="E13192" s="9" t="s">
        <v>6227</v>
      </c>
      <c r="F13192" s="9" t="s">
        <v>37567</v>
      </c>
      <c r="G13192" s="19"/>
    </row>
    <row r="13193">
      <c r="A13193" s="9" t="s">
        <v>566</v>
      </c>
      <c r="B13193" s="18" t="s">
        <v>11324</v>
      </c>
      <c r="C13193" s="9" t="s">
        <v>5549</v>
      </c>
      <c r="D13193" s="9" t="s">
        <v>37574</v>
      </c>
      <c r="E13193" s="9" t="s">
        <v>6227</v>
      </c>
      <c r="F13193" s="9" t="s">
        <v>37561</v>
      </c>
      <c r="G13193" s="19"/>
    </row>
    <row r="13194">
      <c r="A13194" s="9" t="s">
        <v>566</v>
      </c>
      <c r="B13194" s="18" t="s">
        <v>11324</v>
      </c>
      <c r="C13194" s="9" t="s">
        <v>5552</v>
      </c>
      <c r="D13194" s="9" t="s">
        <v>37575</v>
      </c>
      <c r="E13194" s="9" t="s">
        <v>6227</v>
      </c>
      <c r="F13194" s="9" t="s">
        <v>37567</v>
      </c>
      <c r="G13194" s="19"/>
    </row>
    <row r="13195">
      <c r="A13195" s="60" t="s">
        <v>366</v>
      </c>
    </row>
    <row r="13196">
      <c r="A13196" s="9" t="s">
        <v>566</v>
      </c>
      <c r="B13196" s="18" t="s">
        <v>11324</v>
      </c>
      <c r="C13196" s="19"/>
      <c r="D13196" s="19"/>
      <c r="E13196" s="9" t="s">
        <v>15043</v>
      </c>
      <c r="F13196" s="9" t="s">
        <v>37561</v>
      </c>
      <c r="G13196" s="19"/>
    </row>
    <row r="13197">
      <c r="A13197" s="9" t="s">
        <v>566</v>
      </c>
      <c r="B13197" s="18" t="s">
        <v>11324</v>
      </c>
      <c r="C13197" s="19"/>
      <c r="D13197" s="19"/>
      <c r="E13197" s="9" t="s">
        <v>27759</v>
      </c>
      <c r="F13197" s="9" t="s">
        <v>37561</v>
      </c>
      <c r="G13197" s="19"/>
    </row>
    <row r="13198">
      <c r="A13198" s="115" t="s">
        <v>37576</v>
      </c>
    </row>
    <row r="13199">
      <c r="A13199" s="9" t="s">
        <v>4788</v>
      </c>
      <c r="B13199" s="18" t="s">
        <v>5289</v>
      </c>
      <c r="C13199" s="9" t="s">
        <v>7344</v>
      </c>
      <c r="D13199" s="9" t="s">
        <v>718</v>
      </c>
      <c r="E13199" s="9" t="s">
        <v>6227</v>
      </c>
      <c r="F13199" s="9" t="s">
        <v>37577</v>
      </c>
      <c r="G13199" s="19"/>
    </row>
    <row r="13200">
      <c r="A13200" s="9" t="s">
        <v>4788</v>
      </c>
      <c r="B13200" s="18" t="s">
        <v>5289</v>
      </c>
      <c r="C13200" s="9" t="s">
        <v>7348</v>
      </c>
      <c r="D13200" s="9" t="s">
        <v>7258</v>
      </c>
      <c r="E13200" s="9" t="s">
        <v>6227</v>
      </c>
      <c r="F13200" s="9" t="s">
        <v>37578</v>
      </c>
      <c r="G13200" s="19"/>
    </row>
    <row r="13201">
      <c r="A13201" s="9" t="s">
        <v>4788</v>
      </c>
      <c r="B13201" s="18" t="s">
        <v>5289</v>
      </c>
      <c r="C13201" s="9" t="s">
        <v>7351</v>
      </c>
      <c r="D13201" s="9" t="s">
        <v>16223</v>
      </c>
      <c r="E13201" s="9" t="s">
        <v>6227</v>
      </c>
      <c r="F13201" s="9" t="s">
        <v>37579</v>
      </c>
      <c r="G13201" s="19"/>
    </row>
    <row r="13202">
      <c r="A13202" s="9" t="s">
        <v>230</v>
      </c>
      <c r="B13202" s="18" t="s">
        <v>6370</v>
      </c>
      <c r="C13202" s="9" t="s">
        <v>244</v>
      </c>
      <c r="D13202" s="9" t="s">
        <v>6372</v>
      </c>
      <c r="E13202" s="9" t="s">
        <v>6227</v>
      </c>
      <c r="F13202" s="9" t="s">
        <v>37577</v>
      </c>
      <c r="G13202" s="19"/>
    </row>
    <row r="13203">
      <c r="A13203" s="9" t="s">
        <v>248</v>
      </c>
      <c r="B13203" s="18" t="s">
        <v>16996</v>
      </c>
      <c r="C13203" s="9" t="s">
        <v>6842</v>
      </c>
      <c r="D13203" s="9" t="s">
        <v>16999</v>
      </c>
      <c r="E13203" s="9" t="s">
        <v>6227</v>
      </c>
      <c r="F13203" s="9" t="s">
        <v>37577</v>
      </c>
      <c r="G13203" s="19"/>
    </row>
    <row r="13204">
      <c r="A13204" s="9" t="s">
        <v>248</v>
      </c>
      <c r="B13204" s="18" t="s">
        <v>16996</v>
      </c>
      <c r="C13204" s="9" t="s">
        <v>6842</v>
      </c>
      <c r="D13204" s="9" t="s">
        <v>9467</v>
      </c>
      <c r="E13204" s="9" t="s">
        <v>6227</v>
      </c>
      <c r="F13204" s="9" t="s">
        <v>37577</v>
      </c>
      <c r="G13204" s="19"/>
    </row>
    <row r="13205">
      <c r="A13205" s="9" t="s">
        <v>248</v>
      </c>
      <c r="B13205" s="18" t="s">
        <v>16996</v>
      </c>
      <c r="C13205" s="9" t="s">
        <v>6462</v>
      </c>
      <c r="D13205" s="9" t="s">
        <v>17005</v>
      </c>
      <c r="E13205" s="9" t="s">
        <v>6227</v>
      </c>
      <c r="F13205" s="9" t="s">
        <v>37580</v>
      </c>
      <c r="G13205" s="19"/>
    </row>
    <row r="13206">
      <c r="A13206" s="9" t="s">
        <v>566</v>
      </c>
      <c r="B13206" s="18" t="s">
        <v>17007</v>
      </c>
      <c r="C13206" s="9" t="s">
        <v>5552</v>
      </c>
      <c r="D13206" s="9" t="s">
        <v>37581</v>
      </c>
      <c r="E13206" s="9" t="s">
        <v>6227</v>
      </c>
      <c r="F13206" s="9" t="s">
        <v>37582</v>
      </c>
      <c r="G13206" s="19"/>
    </row>
    <row r="13207">
      <c r="A13207" s="9" t="s">
        <v>566</v>
      </c>
      <c r="B13207" s="18" t="s">
        <v>17007</v>
      </c>
      <c r="C13207" s="9" t="s">
        <v>5552</v>
      </c>
      <c r="D13207" s="9" t="s">
        <v>37583</v>
      </c>
      <c r="E13207" s="9" t="s">
        <v>6227</v>
      </c>
      <c r="F13207" s="9" t="s">
        <v>37584</v>
      </c>
      <c r="G13207" s="19"/>
    </row>
    <row r="13208">
      <c r="A13208" s="9" t="s">
        <v>566</v>
      </c>
      <c r="B13208" s="18" t="s">
        <v>17007</v>
      </c>
      <c r="C13208" s="9" t="s">
        <v>5554</v>
      </c>
      <c r="D13208" s="9" t="s">
        <v>37585</v>
      </c>
      <c r="E13208" s="9" t="s">
        <v>6227</v>
      </c>
      <c r="F13208" s="9" t="s">
        <v>37586</v>
      </c>
      <c r="G13208" s="19"/>
    </row>
    <row r="13209">
      <c r="A13209" s="9" t="s">
        <v>566</v>
      </c>
      <c r="B13209" s="18" t="s">
        <v>17007</v>
      </c>
      <c r="C13209" s="19"/>
      <c r="D13209" s="19"/>
      <c r="E13209" s="9" t="s">
        <v>1632</v>
      </c>
      <c r="F13209" s="9" t="s">
        <v>37587</v>
      </c>
      <c r="G13209" s="19"/>
    </row>
    <row r="13210">
      <c r="A13210" s="1" t="s">
        <v>37588</v>
      </c>
    </row>
    <row r="13211">
      <c r="A13211" s="9" t="s">
        <v>248</v>
      </c>
      <c r="B13211" s="18" t="s">
        <v>4908</v>
      </c>
      <c r="C13211" s="9" t="s">
        <v>4513</v>
      </c>
      <c r="D13211" s="9" t="s">
        <v>6421</v>
      </c>
      <c r="E13211" s="9" t="s">
        <v>6227</v>
      </c>
      <c r="F13211" s="19" t="s">
        <v>37589</v>
      </c>
      <c r="G13211" s="19"/>
    </row>
    <row r="13212">
      <c r="A13212" s="9" t="s">
        <v>248</v>
      </c>
      <c r="B13212" s="18" t="s">
        <v>4908</v>
      </c>
      <c r="C13212" s="9" t="s">
        <v>4513</v>
      </c>
      <c r="D13212" s="9" t="s">
        <v>6436</v>
      </c>
      <c r="E13212" s="9" t="s">
        <v>6227</v>
      </c>
      <c r="F13212" s="19" t="s">
        <v>37590</v>
      </c>
      <c r="G13212" s="19"/>
    </row>
    <row r="13213">
      <c r="A13213" s="9" t="s">
        <v>248</v>
      </c>
      <c r="B13213" s="18" t="s">
        <v>4908</v>
      </c>
      <c r="C13213" s="9" t="s">
        <v>4913</v>
      </c>
      <c r="D13213" s="9" t="s">
        <v>37591</v>
      </c>
      <c r="E13213" s="9" t="s">
        <v>6227</v>
      </c>
      <c r="F13213" s="9" t="s">
        <v>37592</v>
      </c>
      <c r="G13213" s="19"/>
    </row>
    <row r="13214">
      <c r="A13214" s="9" t="s">
        <v>248</v>
      </c>
      <c r="B13214" s="18" t="s">
        <v>4908</v>
      </c>
      <c r="C13214" s="9" t="s">
        <v>4913</v>
      </c>
      <c r="D13214" s="9" t="s">
        <v>5073</v>
      </c>
      <c r="E13214" s="9" t="s">
        <v>6227</v>
      </c>
      <c r="F13214" s="9" t="s">
        <v>37592</v>
      </c>
      <c r="G13214" s="19"/>
    </row>
    <row r="13215">
      <c r="A13215" s="9" t="s">
        <v>566</v>
      </c>
      <c r="B13215" s="18" t="s">
        <v>7555</v>
      </c>
      <c r="C13215" s="9" t="s">
        <v>5549</v>
      </c>
      <c r="D13215" s="9" t="s">
        <v>27684</v>
      </c>
      <c r="E13215" s="19"/>
      <c r="F13215" s="9" t="s">
        <v>37589</v>
      </c>
      <c r="G13215" s="19"/>
    </row>
    <row r="13216">
      <c r="A13216" s="9" t="s">
        <v>566</v>
      </c>
      <c r="B13216" s="18" t="s">
        <v>7555</v>
      </c>
      <c r="C13216" s="19"/>
      <c r="D13216" s="19"/>
      <c r="E13216" s="9" t="s">
        <v>2703</v>
      </c>
      <c r="F13216" s="9" t="s">
        <v>37592</v>
      </c>
      <c r="G13216" s="19"/>
    </row>
    <row r="13217">
      <c r="A13217" s="9" t="s">
        <v>566</v>
      </c>
      <c r="B13217" s="18" t="s">
        <v>7555</v>
      </c>
      <c r="C13217" s="19"/>
      <c r="D13217" s="19"/>
      <c r="E13217" s="9" t="s">
        <v>5557</v>
      </c>
      <c r="F13217" s="9" t="s">
        <v>37592</v>
      </c>
      <c r="G13217" s="19"/>
    </row>
    <row r="13218">
      <c r="A13218" s="9" t="s">
        <v>37593</v>
      </c>
      <c r="B13218" s="18" t="s">
        <v>368</v>
      </c>
      <c r="C13218" s="19"/>
      <c r="D13218" s="19"/>
      <c r="E13218" s="9" t="s">
        <v>37594</v>
      </c>
      <c r="F13218" s="9" t="s">
        <v>37595</v>
      </c>
      <c r="G13218" s="19"/>
    </row>
    <row r="13219">
      <c r="A13219" s="115" t="s">
        <v>37596</v>
      </c>
    </row>
    <row r="13220">
      <c r="A13220" s="9" t="s">
        <v>248</v>
      </c>
      <c r="B13220" s="18" t="s">
        <v>4908</v>
      </c>
      <c r="C13220" s="9" t="s">
        <v>4513</v>
      </c>
      <c r="D13220" s="9" t="s">
        <v>11792</v>
      </c>
      <c r="E13220" s="9"/>
      <c r="F13220" s="9" t="s">
        <v>37597</v>
      </c>
      <c r="G13220" s="19"/>
    </row>
    <row r="13221">
      <c r="A13221" s="9" t="s">
        <v>248</v>
      </c>
      <c r="B13221" s="18" t="s">
        <v>4908</v>
      </c>
      <c r="C13221" s="9" t="s">
        <v>4514</v>
      </c>
      <c r="D13221" s="9" t="s">
        <v>302</v>
      </c>
      <c r="E13221" s="9" t="s">
        <v>6227</v>
      </c>
      <c r="F13221" s="9" t="s">
        <v>37598</v>
      </c>
      <c r="G13221" s="19"/>
    </row>
    <row r="13222">
      <c r="A13222" s="9" t="s">
        <v>988</v>
      </c>
      <c r="B13222" s="18" t="s">
        <v>6147</v>
      </c>
      <c r="C13222" s="154" t="s">
        <v>6729</v>
      </c>
      <c r="D13222" s="9" t="s">
        <v>6149</v>
      </c>
      <c r="E13222" s="9" t="s">
        <v>6573</v>
      </c>
      <c r="F13222" s="9" t="s">
        <v>37599</v>
      </c>
      <c r="G13222" s="19"/>
    </row>
    <row r="13223">
      <c r="A13223" s="9" t="s">
        <v>388</v>
      </c>
      <c r="B13223" s="18" t="s">
        <v>1010</v>
      </c>
      <c r="C13223" s="9"/>
      <c r="D13223" s="9"/>
      <c r="E13223" s="9"/>
      <c r="F13223" s="9" t="s">
        <v>37600</v>
      </c>
      <c r="G13223" s="19"/>
    </row>
    <row r="13224">
      <c r="A13224" s="9" t="s">
        <v>566</v>
      </c>
      <c r="B13224" s="18" t="s">
        <v>7555</v>
      </c>
      <c r="C13224" s="9" t="s">
        <v>5523</v>
      </c>
      <c r="D13224" s="9" t="s">
        <v>27736</v>
      </c>
      <c r="E13224" s="9"/>
      <c r="F13224" s="9" t="s">
        <v>37601</v>
      </c>
      <c r="G13224" s="9"/>
    </row>
    <row r="13225">
      <c r="A13225" s="9" t="s">
        <v>566</v>
      </c>
      <c r="B13225" s="18" t="s">
        <v>7555</v>
      </c>
      <c r="C13225" s="9" t="s">
        <v>5523</v>
      </c>
      <c r="D13225" s="9" t="s">
        <v>37602</v>
      </c>
      <c r="E13225" s="9"/>
      <c r="F13225" s="9" t="s">
        <v>37601</v>
      </c>
      <c r="G13225" s="9"/>
    </row>
    <row r="13226">
      <c r="A13226" s="9" t="s">
        <v>566</v>
      </c>
      <c r="B13226" s="18" t="s">
        <v>7555</v>
      </c>
      <c r="C13226" s="9" t="s">
        <v>5523</v>
      </c>
      <c r="D13226" s="9" t="s">
        <v>11328</v>
      </c>
      <c r="E13226" s="9"/>
      <c r="F13226" s="9" t="s">
        <v>37601</v>
      </c>
      <c r="G13226" s="9"/>
    </row>
    <row r="13227">
      <c r="A13227" s="115" t="s">
        <v>37603</v>
      </c>
    </row>
    <row r="13228">
      <c r="A13228" s="9" t="s">
        <v>678</v>
      </c>
      <c r="B13228" s="18" t="s">
        <v>7415</v>
      </c>
      <c r="C13228" s="9" t="s">
        <v>27561</v>
      </c>
      <c r="D13228" s="9" t="s">
        <v>37604</v>
      </c>
      <c r="E13228" s="9" t="s">
        <v>6227</v>
      </c>
      <c r="F13228" s="9" t="s">
        <v>37605</v>
      </c>
      <c r="G13228" s="19"/>
    </row>
    <row r="13229">
      <c r="A13229" s="9" t="s">
        <v>678</v>
      </c>
      <c r="B13229" s="18" t="s">
        <v>7415</v>
      </c>
      <c r="C13229" s="9" t="s">
        <v>16043</v>
      </c>
      <c r="D13229" s="9" t="s">
        <v>14016</v>
      </c>
      <c r="E13229" s="9" t="s">
        <v>6227</v>
      </c>
      <c r="F13229" s="9" t="s">
        <v>37605</v>
      </c>
      <c r="G13229" s="19"/>
    </row>
    <row r="13230">
      <c r="A13230" s="9" t="s">
        <v>636</v>
      </c>
      <c r="B13230" s="18" t="s">
        <v>760</v>
      </c>
      <c r="C13230" s="9" t="s">
        <v>17720</v>
      </c>
      <c r="D13230" s="9" t="s">
        <v>27672</v>
      </c>
      <c r="E13230" s="9" t="s">
        <v>6227</v>
      </c>
      <c r="F13230" s="9" t="s">
        <v>37605</v>
      </c>
      <c r="G13230" s="19"/>
    </row>
    <row r="13231">
      <c r="A13231" s="9" t="s">
        <v>566</v>
      </c>
      <c r="B13231" s="18" t="s">
        <v>7555</v>
      </c>
      <c r="C13231" s="9" t="s">
        <v>5549</v>
      </c>
      <c r="D13231" s="9" t="s">
        <v>27684</v>
      </c>
      <c r="E13231" s="9"/>
      <c r="F13231" s="9" t="s">
        <v>37605</v>
      </c>
      <c r="G13231" s="19"/>
    </row>
    <row r="13232">
      <c r="A13232" s="9" t="s">
        <v>566</v>
      </c>
      <c r="B13232" s="18" t="s">
        <v>7555</v>
      </c>
      <c r="C13232" s="9" t="s">
        <v>5552</v>
      </c>
      <c r="D13232" s="9" t="s">
        <v>27695</v>
      </c>
      <c r="E13232" s="9"/>
      <c r="F13232" s="9" t="s">
        <v>37605</v>
      </c>
      <c r="G13232" s="19"/>
    </row>
    <row r="13233">
      <c r="A13233" s="1" t="s">
        <v>37606</v>
      </c>
    </row>
    <row r="13234">
      <c r="A13234" s="9" t="s">
        <v>316</v>
      </c>
      <c r="B13234" s="18" t="s">
        <v>4517</v>
      </c>
      <c r="C13234" s="9" t="s">
        <v>7866</v>
      </c>
      <c r="D13234" s="9" t="s">
        <v>37607</v>
      </c>
      <c r="E13234" s="9" t="s">
        <v>6227</v>
      </c>
      <c r="F13234" s="9" t="s">
        <v>37608</v>
      </c>
      <c r="G13234" s="19"/>
    </row>
    <row r="13235">
      <c r="A13235" s="9" t="s">
        <v>678</v>
      </c>
      <c r="B13235" s="18" t="s">
        <v>7415</v>
      </c>
      <c r="C13235" s="9" t="s">
        <v>27218</v>
      </c>
      <c r="D13235" s="9" t="s">
        <v>37609</v>
      </c>
      <c r="E13235" s="19"/>
      <c r="F13235" s="9" t="s">
        <v>37610</v>
      </c>
      <c r="G13235" s="19"/>
    </row>
    <row r="13236">
      <c r="A13236" s="9" t="s">
        <v>678</v>
      </c>
      <c r="B13236" s="18" t="s">
        <v>7415</v>
      </c>
      <c r="C13236" s="9" t="s">
        <v>27561</v>
      </c>
      <c r="D13236" s="9" t="s">
        <v>37611</v>
      </c>
      <c r="E13236" s="9" t="s">
        <v>6227</v>
      </c>
      <c r="F13236" s="9" t="s">
        <v>37612</v>
      </c>
      <c r="G13236" s="19"/>
    </row>
    <row r="13237">
      <c r="A13237" s="9" t="s">
        <v>678</v>
      </c>
      <c r="B13237" s="18" t="s">
        <v>7415</v>
      </c>
      <c r="C13237" s="9" t="s">
        <v>27561</v>
      </c>
      <c r="D13237" s="9" t="s">
        <v>639</v>
      </c>
      <c r="E13237" s="9" t="s">
        <v>6227</v>
      </c>
      <c r="F13237" s="9" t="s">
        <v>37613</v>
      </c>
      <c r="G13237" s="19"/>
    </row>
    <row r="13238">
      <c r="A13238" s="9" t="s">
        <v>678</v>
      </c>
      <c r="B13238" s="18" t="s">
        <v>7415</v>
      </c>
      <c r="C13238" s="9" t="s">
        <v>27561</v>
      </c>
      <c r="D13238" s="9" t="s">
        <v>37614</v>
      </c>
      <c r="E13238" s="19"/>
      <c r="F13238" s="9" t="s">
        <v>37615</v>
      </c>
      <c r="G13238" s="19"/>
    </row>
    <row r="13239">
      <c r="A13239" s="9" t="s">
        <v>678</v>
      </c>
      <c r="B13239" s="18" t="s">
        <v>7415</v>
      </c>
      <c r="C13239" s="9" t="s">
        <v>37616</v>
      </c>
      <c r="D13239" s="9" t="s">
        <v>37617</v>
      </c>
      <c r="E13239" s="9" t="s">
        <v>6227</v>
      </c>
      <c r="F13239" s="9" t="s">
        <v>37612</v>
      </c>
      <c r="G13239" s="19"/>
    </row>
    <row r="13240">
      <c r="A13240" s="9" t="s">
        <v>678</v>
      </c>
      <c r="B13240" s="18" t="s">
        <v>7415</v>
      </c>
      <c r="C13240" s="9" t="s">
        <v>37618</v>
      </c>
      <c r="D13240" s="9" t="s">
        <v>4216</v>
      </c>
      <c r="E13240" s="9" t="s">
        <v>6227</v>
      </c>
      <c r="F13240" s="9" t="s">
        <v>37612</v>
      </c>
      <c r="G13240" s="19"/>
    </row>
    <row r="13241">
      <c r="A13241" s="9" t="s">
        <v>678</v>
      </c>
      <c r="B13241" s="18" t="s">
        <v>7415</v>
      </c>
      <c r="C13241" s="9" t="s">
        <v>16043</v>
      </c>
      <c r="D13241" s="9" t="s">
        <v>14016</v>
      </c>
      <c r="E13241" s="19"/>
      <c r="F13241" s="9" t="s">
        <v>37613</v>
      </c>
      <c r="G13241" s="19"/>
    </row>
    <row r="13242">
      <c r="A13242" s="9" t="s">
        <v>687</v>
      </c>
      <c r="B13242" s="18" t="s">
        <v>693</v>
      </c>
      <c r="C13242" s="9" t="s">
        <v>37619</v>
      </c>
      <c r="D13242" s="9" t="s">
        <v>698</v>
      </c>
      <c r="E13242" s="9" t="s">
        <v>6227</v>
      </c>
      <c r="F13242" s="796">
        <v>42248.0</v>
      </c>
      <c r="G13242" s="19"/>
    </row>
    <row r="13243">
      <c r="A13243" s="9" t="s">
        <v>687</v>
      </c>
      <c r="B13243" s="18" t="s">
        <v>693</v>
      </c>
      <c r="C13243" s="9" t="s">
        <v>27378</v>
      </c>
      <c r="D13243" s="9" t="s">
        <v>2709</v>
      </c>
      <c r="E13243" s="9" t="s">
        <v>6227</v>
      </c>
      <c r="F13243" s="9" t="s">
        <v>37620</v>
      </c>
      <c r="G13243" s="19"/>
    </row>
    <row r="13244">
      <c r="A13244" s="9" t="s">
        <v>687</v>
      </c>
      <c r="B13244" s="18" t="s">
        <v>693</v>
      </c>
      <c r="C13244" s="9" t="s">
        <v>37621</v>
      </c>
      <c r="D13244" s="9" t="s">
        <v>721</v>
      </c>
      <c r="E13244" s="9" t="s">
        <v>6227</v>
      </c>
      <c r="F13244" s="9" t="s">
        <v>37620</v>
      </c>
      <c r="G13244" s="19"/>
    </row>
    <row r="13245">
      <c r="A13245" s="9" t="s">
        <v>248</v>
      </c>
      <c r="B13245" s="18" t="s">
        <v>4908</v>
      </c>
      <c r="C13245" s="9" t="s">
        <v>4513</v>
      </c>
      <c r="D13245" s="9" t="s">
        <v>156</v>
      </c>
      <c r="E13245" s="9"/>
      <c r="F13245" s="9" t="s">
        <v>37608</v>
      </c>
      <c r="G13245" s="19"/>
    </row>
    <row r="13246">
      <c r="A13246" s="9" t="s">
        <v>248</v>
      </c>
      <c r="B13246" s="18" t="s">
        <v>4908</v>
      </c>
      <c r="C13246" s="9" t="s">
        <v>4513</v>
      </c>
      <c r="D13246" s="9" t="s">
        <v>6436</v>
      </c>
      <c r="E13246" s="9"/>
      <c r="F13246" s="9" t="s">
        <v>37622</v>
      </c>
      <c r="G13246" s="19"/>
    </row>
    <row r="13247">
      <c r="A13247" s="9" t="s">
        <v>248</v>
      </c>
      <c r="B13247" s="18" t="s">
        <v>4908</v>
      </c>
      <c r="C13247" s="9" t="s">
        <v>4513</v>
      </c>
      <c r="D13247" s="9" t="s">
        <v>7739</v>
      </c>
      <c r="E13247" s="9"/>
      <c r="F13247" s="9" t="s">
        <v>37623</v>
      </c>
      <c r="G13247" s="19"/>
    </row>
    <row r="13248">
      <c r="A13248" s="9" t="s">
        <v>248</v>
      </c>
      <c r="B13248" s="18" t="s">
        <v>4908</v>
      </c>
      <c r="C13248" s="9" t="s">
        <v>4513</v>
      </c>
      <c r="D13248" s="9" t="s">
        <v>15920</v>
      </c>
      <c r="E13248" s="9"/>
      <c r="F13248" s="9" t="s">
        <v>37623</v>
      </c>
      <c r="G13248" s="19"/>
    </row>
    <row r="13249">
      <c r="A13249" s="9" t="s">
        <v>248</v>
      </c>
      <c r="B13249" s="18" t="s">
        <v>4908</v>
      </c>
      <c r="C13249" s="9" t="s">
        <v>4513</v>
      </c>
      <c r="D13249" s="9" t="s">
        <v>4911</v>
      </c>
      <c r="E13249" s="9"/>
      <c r="F13249" s="9" t="s">
        <v>37623</v>
      </c>
      <c r="G13249" s="19"/>
    </row>
    <row r="13250">
      <c r="A13250" s="9" t="s">
        <v>248</v>
      </c>
      <c r="B13250" s="18" t="s">
        <v>4908</v>
      </c>
      <c r="C13250" s="9" t="s">
        <v>4514</v>
      </c>
      <c r="D13250" s="9" t="s">
        <v>4515</v>
      </c>
      <c r="E13250" s="9"/>
      <c r="F13250" s="9" t="s">
        <v>37624</v>
      </c>
      <c r="G13250" s="19"/>
    </row>
    <row r="13251">
      <c r="A13251" s="9" t="s">
        <v>248</v>
      </c>
      <c r="B13251" s="18" t="s">
        <v>4908</v>
      </c>
      <c r="C13251" s="9" t="s">
        <v>4913</v>
      </c>
      <c r="D13251" s="9" t="s">
        <v>5073</v>
      </c>
      <c r="E13251" s="9"/>
      <c r="F13251" s="9" t="s">
        <v>37623</v>
      </c>
      <c r="G13251" s="19"/>
    </row>
    <row r="13252">
      <c r="A13252" s="9" t="s">
        <v>248</v>
      </c>
      <c r="B13252" s="18" t="s">
        <v>4908</v>
      </c>
      <c r="C13252" s="9" t="s">
        <v>4913</v>
      </c>
      <c r="D13252" s="9" t="s">
        <v>4914</v>
      </c>
      <c r="E13252" s="9"/>
      <c r="F13252" s="9" t="s">
        <v>37625</v>
      </c>
      <c r="G13252" s="19"/>
    </row>
    <row r="13253">
      <c r="A13253" s="9" t="s">
        <v>248</v>
      </c>
      <c r="B13253" s="18" t="s">
        <v>4908</v>
      </c>
      <c r="C13253" s="9" t="s">
        <v>4913</v>
      </c>
      <c r="D13253" s="9" t="s">
        <v>37626</v>
      </c>
      <c r="E13253" s="9"/>
      <c r="F13253" s="796">
        <v>41518.0</v>
      </c>
      <c r="G13253" s="19"/>
    </row>
    <row r="13254">
      <c r="A13254" s="9" t="s">
        <v>566</v>
      </c>
      <c r="B13254" s="18" t="s">
        <v>7555</v>
      </c>
      <c r="C13254" s="9" t="s">
        <v>5534</v>
      </c>
      <c r="D13254" s="9" t="s">
        <v>27682</v>
      </c>
      <c r="E13254" s="9"/>
      <c r="F13254" s="9" t="s">
        <v>37624</v>
      </c>
      <c r="G13254" s="19"/>
    </row>
    <row r="13255">
      <c r="A13255" s="9" t="s">
        <v>566</v>
      </c>
      <c r="B13255" s="18" t="s">
        <v>7555</v>
      </c>
      <c r="C13255" s="9" t="s">
        <v>5549</v>
      </c>
      <c r="D13255" s="9" t="s">
        <v>27684</v>
      </c>
      <c r="E13255" s="9"/>
      <c r="F13255" s="9" t="s">
        <v>37627</v>
      </c>
      <c r="G13255" s="19"/>
    </row>
    <row r="13256">
      <c r="A13256" s="9" t="s">
        <v>566</v>
      </c>
      <c r="B13256" s="18" t="s">
        <v>7555</v>
      </c>
      <c r="C13256" s="9" t="s">
        <v>5549</v>
      </c>
      <c r="D13256" s="9" t="s">
        <v>27685</v>
      </c>
      <c r="E13256" s="9"/>
      <c r="F13256" s="9" t="s">
        <v>37628</v>
      </c>
      <c r="G13256" s="19"/>
    </row>
    <row r="13257">
      <c r="A13257" s="9" t="s">
        <v>566</v>
      </c>
      <c r="B13257" s="18" t="s">
        <v>7555</v>
      </c>
      <c r="C13257" s="9" t="s">
        <v>5549</v>
      </c>
      <c r="D13257" s="9" t="s">
        <v>37629</v>
      </c>
      <c r="E13257" s="9" t="s">
        <v>6227</v>
      </c>
      <c r="F13257" s="9" t="s">
        <v>37623</v>
      </c>
      <c r="G13257" s="19"/>
    </row>
    <row r="13258">
      <c r="A13258" s="9" t="s">
        <v>566</v>
      </c>
      <c r="B13258" s="18" t="s">
        <v>7555</v>
      </c>
      <c r="C13258" s="9" t="s">
        <v>5552</v>
      </c>
      <c r="D13258" s="9" t="s">
        <v>27695</v>
      </c>
      <c r="E13258" s="9"/>
      <c r="F13258" s="9" t="s">
        <v>37630</v>
      </c>
      <c r="G13258" s="19"/>
    </row>
    <row r="13259">
      <c r="A13259" s="9" t="s">
        <v>566</v>
      </c>
      <c r="B13259" s="18" t="s">
        <v>7555</v>
      </c>
      <c r="C13259" s="9" t="s">
        <v>5554</v>
      </c>
      <c r="D13259" s="9" t="s">
        <v>27699</v>
      </c>
      <c r="E13259" s="9" t="s">
        <v>6227</v>
      </c>
      <c r="F13259" s="9" t="s">
        <v>37631</v>
      </c>
      <c r="G13259" s="19"/>
    </row>
    <row r="13260">
      <c r="A13260" s="9" t="s">
        <v>566</v>
      </c>
      <c r="B13260" s="18" t="s">
        <v>7555</v>
      </c>
      <c r="C13260" s="9" t="s">
        <v>27394</v>
      </c>
      <c r="D13260" s="9" t="s">
        <v>37632</v>
      </c>
      <c r="E13260" s="9" t="s">
        <v>6227</v>
      </c>
      <c r="F13260" s="9" t="s">
        <v>37633</v>
      </c>
      <c r="G13260" s="19"/>
    </row>
    <row r="13261">
      <c r="A13261" s="9" t="s">
        <v>566</v>
      </c>
      <c r="B13261" s="18" t="s">
        <v>7555</v>
      </c>
      <c r="C13261" s="9" t="s">
        <v>5523</v>
      </c>
      <c r="D13261" s="9" t="s">
        <v>27728</v>
      </c>
      <c r="E13261" s="9"/>
      <c r="F13261" s="9" t="s">
        <v>37634</v>
      </c>
      <c r="G13261" s="19"/>
    </row>
    <row r="13262">
      <c r="A13262" s="9" t="s">
        <v>9279</v>
      </c>
      <c r="B13262" s="18" t="s">
        <v>15148</v>
      </c>
      <c r="C13262" s="9" t="s">
        <v>37635</v>
      </c>
      <c r="D13262" s="9" t="s">
        <v>37636</v>
      </c>
      <c r="E13262" s="9" t="s">
        <v>6227</v>
      </c>
      <c r="F13262" s="9" t="s">
        <v>37637</v>
      </c>
      <c r="G13262" s="19"/>
    </row>
    <row r="13263">
      <c r="A13263" s="9" t="s">
        <v>234</v>
      </c>
      <c r="B13263" s="18" t="s">
        <v>37638</v>
      </c>
      <c r="C13263" s="9" t="s">
        <v>37639</v>
      </c>
      <c r="D13263" s="9" t="s">
        <v>37640</v>
      </c>
      <c r="E13263" s="9" t="s">
        <v>37641</v>
      </c>
      <c r="F13263" s="9" t="s">
        <v>37622</v>
      </c>
      <c r="G13263" s="19"/>
    </row>
    <row r="13264">
      <c r="A13264" s="9" t="s">
        <v>234</v>
      </c>
      <c r="B13264" s="18" t="s">
        <v>37638</v>
      </c>
      <c r="C13264" s="9" t="s">
        <v>37639</v>
      </c>
      <c r="D13264" s="9" t="s">
        <v>37642</v>
      </c>
      <c r="E13264" s="9" t="s">
        <v>37643</v>
      </c>
      <c r="F13264" s="9" t="s">
        <v>37622</v>
      </c>
      <c r="G13264" s="19"/>
    </row>
    <row r="13265">
      <c r="A13265" s="60" t="s">
        <v>366</v>
      </c>
    </row>
    <row r="13266">
      <c r="A13266" s="9" t="s">
        <v>566</v>
      </c>
      <c r="B13266" s="18" t="s">
        <v>7555</v>
      </c>
      <c r="C13266" s="9"/>
      <c r="D13266" s="9"/>
      <c r="E13266" s="9" t="s">
        <v>2705</v>
      </c>
      <c r="F13266" s="796">
        <v>42248.0</v>
      </c>
      <c r="G13266" s="19"/>
    </row>
    <row r="13267">
      <c r="A13267" s="9" t="s">
        <v>566</v>
      </c>
      <c r="B13267" s="18" t="s">
        <v>7555</v>
      </c>
      <c r="C13267" s="9"/>
      <c r="D13267" s="9"/>
      <c r="E13267" s="9" t="s">
        <v>4886</v>
      </c>
      <c r="F13267" s="796">
        <v>41730.0</v>
      </c>
      <c r="G13267" s="19"/>
    </row>
    <row r="13268">
      <c r="A13268" s="9" t="s">
        <v>37593</v>
      </c>
      <c r="B13268" s="18" t="s">
        <v>368</v>
      </c>
      <c r="C13268" s="9"/>
      <c r="D13268" s="9"/>
      <c r="E13268" s="9" t="s">
        <v>2705</v>
      </c>
      <c r="F13268" s="9" t="s">
        <v>37644</v>
      </c>
      <c r="G13268" s="19"/>
    </row>
    <row r="13269">
      <c r="A13269" s="1" t="s">
        <v>37645</v>
      </c>
    </row>
    <row r="13270">
      <c r="A13270" s="9" t="s">
        <v>248</v>
      </c>
      <c r="B13270" s="18" t="s">
        <v>4908</v>
      </c>
      <c r="C13270" s="9" t="s">
        <v>4513</v>
      </c>
      <c r="D13270" s="9" t="s">
        <v>6436</v>
      </c>
      <c r="E13270" s="9" t="s">
        <v>6227</v>
      </c>
      <c r="F13270" s="9" t="s">
        <v>37646</v>
      </c>
      <c r="G13270" s="19"/>
    </row>
    <row r="13271">
      <c r="A13271" s="1" t="s">
        <v>37647</v>
      </c>
    </row>
    <row r="13272">
      <c r="A13272" s="9" t="s">
        <v>388</v>
      </c>
      <c r="B13272" s="18" t="s">
        <v>1006</v>
      </c>
      <c r="C13272" s="9" t="s">
        <v>2098</v>
      </c>
      <c r="D13272" s="9" t="s">
        <v>2099</v>
      </c>
      <c r="E13272" s="19"/>
      <c r="F13272" s="9" t="s">
        <v>37648</v>
      </c>
      <c r="G13272" s="19"/>
    </row>
    <row r="13273">
      <c r="A13273" s="1"/>
    </row>
    <row r="13274">
      <c r="A13274" s="15"/>
    </row>
    <row r="13277">
      <c r="A13277" s="696" t="s">
        <v>195</v>
      </c>
    </row>
    <row r="13278">
      <c r="A13278" s="26" t="s">
        <v>12601</v>
      </c>
    </row>
    <row r="13279">
      <c r="A13279" s="26" t="s">
        <v>37649</v>
      </c>
    </row>
  </sheetData>
  <mergeCells count="1442">
    <mergeCell ref="A2:E2"/>
    <mergeCell ref="F2:G2"/>
    <mergeCell ref="A3:G4"/>
    <mergeCell ref="A5:G5"/>
    <mergeCell ref="A6:G6"/>
    <mergeCell ref="A24:G24"/>
    <mergeCell ref="A25:G25"/>
    <mergeCell ref="A26:G26"/>
    <mergeCell ref="A34:G34"/>
    <mergeCell ref="A39:G39"/>
    <mergeCell ref="A49:G49"/>
    <mergeCell ref="A55:G55"/>
    <mergeCell ref="A60:G60"/>
    <mergeCell ref="A68:G68"/>
    <mergeCell ref="A98:G98"/>
    <mergeCell ref="A106:G106"/>
    <mergeCell ref="A108:G108"/>
    <mergeCell ref="A132:G132"/>
    <mergeCell ref="A134:G134"/>
    <mergeCell ref="A138:G138"/>
    <mergeCell ref="A171:G171"/>
    <mergeCell ref="A174:G174"/>
    <mergeCell ref="A177:G177"/>
    <mergeCell ref="A185:G185"/>
    <mergeCell ref="A187:G187"/>
    <mergeCell ref="A196:G196"/>
    <mergeCell ref="A198:G198"/>
    <mergeCell ref="A200:G200"/>
    <mergeCell ref="A206:G206"/>
    <mergeCell ref="A210:G210"/>
    <mergeCell ref="A213:G213"/>
    <mergeCell ref="A220:G220"/>
    <mergeCell ref="A241:G241"/>
    <mergeCell ref="A244:G244"/>
    <mergeCell ref="A253:G253"/>
    <mergeCell ref="A259:G259"/>
    <mergeCell ref="A275:G275"/>
    <mergeCell ref="A279:G279"/>
    <mergeCell ref="A280:G282"/>
    <mergeCell ref="A283:G283"/>
    <mergeCell ref="A284:G284"/>
    <mergeCell ref="A285:G285"/>
    <mergeCell ref="A286:G286"/>
    <mergeCell ref="A290:G290"/>
    <mergeCell ref="A291:G293"/>
    <mergeCell ref="A297:G297"/>
    <mergeCell ref="A302:G302"/>
    <mergeCell ref="A304:G304"/>
    <mergeCell ref="A335:G335"/>
    <mergeCell ref="A341:G343"/>
    <mergeCell ref="A347:G347"/>
    <mergeCell ref="A357:G357"/>
    <mergeCell ref="A365:G365"/>
    <mergeCell ref="A375:G377"/>
    <mergeCell ref="A378:G378"/>
    <mergeCell ref="A379:G379"/>
    <mergeCell ref="A380:G380"/>
    <mergeCell ref="A381:G381"/>
    <mergeCell ref="A385:G385"/>
    <mergeCell ref="A390:G390"/>
    <mergeCell ref="A392:G392"/>
    <mergeCell ref="A393:G393"/>
    <mergeCell ref="A443:G443"/>
    <mergeCell ref="A466:G466"/>
    <mergeCell ref="A470:G470"/>
    <mergeCell ref="A480:G480"/>
    <mergeCell ref="A483:G483"/>
    <mergeCell ref="A490:G490"/>
    <mergeCell ref="A493:G493"/>
    <mergeCell ref="A498:G498"/>
    <mergeCell ref="A514:G514"/>
    <mergeCell ref="A541:G541"/>
    <mergeCell ref="A543:G543"/>
    <mergeCell ref="A552:G552"/>
    <mergeCell ref="A558:G558"/>
    <mergeCell ref="A588:G588"/>
    <mergeCell ref="A591:G591"/>
    <mergeCell ref="A605:G605"/>
    <mergeCell ref="A607:G607"/>
    <mergeCell ref="A612:G612"/>
    <mergeCell ref="A634:G634"/>
    <mergeCell ref="A647:G647"/>
    <mergeCell ref="A678:G680"/>
    <mergeCell ref="A681:G681"/>
    <mergeCell ref="A682:G682"/>
    <mergeCell ref="A684:G684"/>
    <mergeCell ref="A689:G689"/>
    <mergeCell ref="A692:G692"/>
    <mergeCell ref="A696:G696"/>
    <mergeCell ref="A700:G700"/>
    <mergeCell ref="A702:G702"/>
    <mergeCell ref="A705:G705"/>
    <mergeCell ref="A706:G706"/>
    <mergeCell ref="A717:G717"/>
    <mergeCell ref="A725:G725"/>
    <mergeCell ref="A731:G731"/>
    <mergeCell ref="A735:G735"/>
    <mergeCell ref="A737:G737"/>
    <mergeCell ref="A1032:G1032"/>
    <mergeCell ref="A1033:G1033"/>
    <mergeCell ref="A1034:G1034"/>
    <mergeCell ref="A1039:G1039"/>
    <mergeCell ref="A1040:G1040"/>
    <mergeCell ref="A1042:G1042"/>
    <mergeCell ref="A1044:G1044"/>
    <mergeCell ref="A1046:G1046"/>
    <mergeCell ref="A1058:G1058"/>
    <mergeCell ref="A1088:G1088"/>
    <mergeCell ref="A1091:G1091"/>
    <mergeCell ref="A1098:G1098"/>
    <mergeCell ref="A1101:G1101"/>
    <mergeCell ref="A1104:G1104"/>
    <mergeCell ref="A751:G751"/>
    <mergeCell ref="A753:G753"/>
    <mergeCell ref="A757:G757"/>
    <mergeCell ref="A763:G763"/>
    <mergeCell ref="A783:G783"/>
    <mergeCell ref="A790:G790"/>
    <mergeCell ref="A792:G792"/>
    <mergeCell ref="A797:G797"/>
    <mergeCell ref="A810:G810"/>
    <mergeCell ref="A811:G811"/>
    <mergeCell ref="A815:G815"/>
    <mergeCell ref="A821:G821"/>
    <mergeCell ref="A825:G825"/>
    <mergeCell ref="A827:G827"/>
    <mergeCell ref="A833:G833"/>
    <mergeCell ref="A841:G841"/>
    <mergeCell ref="A850:G850"/>
    <mergeCell ref="A868:G868"/>
    <mergeCell ref="A876:G876"/>
    <mergeCell ref="A881:G881"/>
    <mergeCell ref="A886:G886"/>
    <mergeCell ref="A888:G888"/>
    <mergeCell ref="A921:G921"/>
    <mergeCell ref="A924:G924"/>
    <mergeCell ref="A926:G926"/>
    <mergeCell ref="A929:G929"/>
    <mergeCell ref="A934:G934"/>
    <mergeCell ref="A940:G940"/>
    <mergeCell ref="A946:G946"/>
    <mergeCell ref="A948:G948"/>
    <mergeCell ref="A966:G966"/>
    <mergeCell ref="A981:G981"/>
    <mergeCell ref="A996:G996"/>
    <mergeCell ref="A999:G999"/>
    <mergeCell ref="A1002:G1002"/>
    <mergeCell ref="A1005:G1005"/>
    <mergeCell ref="A1008:G1008"/>
    <mergeCell ref="A1016:G1016"/>
    <mergeCell ref="A1024:G1024"/>
    <mergeCell ref="A1027:G1027"/>
    <mergeCell ref="A1028:G1030"/>
    <mergeCell ref="A1031:G1031"/>
    <mergeCell ref="A1125:G1125"/>
    <mergeCell ref="A1128:G1128"/>
    <mergeCell ref="A1130:G1130"/>
    <mergeCell ref="A1132:G1132"/>
    <mergeCell ref="A1134:G1134"/>
    <mergeCell ref="A1139:G1139"/>
    <mergeCell ref="A1141:G1141"/>
    <mergeCell ref="A1359:G1359"/>
    <mergeCell ref="A1364:G1364"/>
    <mergeCell ref="A1367:G1367"/>
    <mergeCell ref="A1369:G1369"/>
    <mergeCell ref="A1387:G1387"/>
    <mergeCell ref="A1394:G1394"/>
    <mergeCell ref="A1398:G1398"/>
    <mergeCell ref="A1400:G1400"/>
    <mergeCell ref="A1411:G1411"/>
    <mergeCell ref="A1413:G1413"/>
    <mergeCell ref="A1418:G1418"/>
    <mergeCell ref="A1426:G1426"/>
    <mergeCell ref="A1431:G1431"/>
    <mergeCell ref="A1469:G1469"/>
    <mergeCell ref="A1681:G1681"/>
    <mergeCell ref="A1685:G1685"/>
    <mergeCell ref="A1690:G1690"/>
    <mergeCell ref="A1692:G1692"/>
    <mergeCell ref="A1712:G1712"/>
    <mergeCell ref="A1714:G1714"/>
    <mergeCell ref="A1719:G1719"/>
    <mergeCell ref="A1728:G1728"/>
    <mergeCell ref="A1742:G1742"/>
    <mergeCell ref="A1746:G1746"/>
    <mergeCell ref="A1750:G1750"/>
    <mergeCell ref="A1759:G1759"/>
    <mergeCell ref="A1762:G1762"/>
    <mergeCell ref="A1767:G1767"/>
    <mergeCell ref="A1789:G1789"/>
    <mergeCell ref="A1791:G1791"/>
    <mergeCell ref="A1796:G1796"/>
    <mergeCell ref="A1877:G1877"/>
    <mergeCell ref="A1886:G1886"/>
    <mergeCell ref="A1890:G1890"/>
    <mergeCell ref="A1892:G1892"/>
    <mergeCell ref="A1894:G1894"/>
    <mergeCell ref="A1905:G1905"/>
    <mergeCell ref="A1909:G1909"/>
    <mergeCell ref="A1910:F1910"/>
    <mergeCell ref="A1938:G1938"/>
    <mergeCell ref="A1942:G1942"/>
    <mergeCell ref="A1976:G1976"/>
    <mergeCell ref="A2826:G2826"/>
    <mergeCell ref="A2831:G2831"/>
    <mergeCell ref="A2850:G2850"/>
    <mergeCell ref="A2854:G2854"/>
    <mergeCell ref="A2864:G2864"/>
    <mergeCell ref="A2868:G2870"/>
    <mergeCell ref="A2871:G2871"/>
    <mergeCell ref="A2872:G2872"/>
    <mergeCell ref="A2874:G2874"/>
    <mergeCell ref="A2894:G2894"/>
    <mergeCell ref="A2918:G2918"/>
    <mergeCell ref="A2920:G2920"/>
    <mergeCell ref="A2928:G2928"/>
    <mergeCell ref="A2931:G2931"/>
    <mergeCell ref="A2459:G2459"/>
    <mergeCell ref="A2462:G2462"/>
    <mergeCell ref="A2477:G2477"/>
    <mergeCell ref="A2504:G2504"/>
    <mergeCell ref="A2506:G2506"/>
    <mergeCell ref="A2509:G2509"/>
    <mergeCell ref="A2510:G2510"/>
    <mergeCell ref="A2522:G2522"/>
    <mergeCell ref="A2524:G2524"/>
    <mergeCell ref="A2526:G2526"/>
    <mergeCell ref="A2529:G2529"/>
    <mergeCell ref="A2532:G2532"/>
    <mergeCell ref="A2548:G2548"/>
    <mergeCell ref="A2552:G2552"/>
    <mergeCell ref="A2559:G2559"/>
    <mergeCell ref="A2564:G2564"/>
    <mergeCell ref="A2566:G2566"/>
    <mergeCell ref="A2568:G2568"/>
    <mergeCell ref="A2570:G2570"/>
    <mergeCell ref="A2572:G2572"/>
    <mergeCell ref="A2579:G2579"/>
    <mergeCell ref="A2583:G2583"/>
    <mergeCell ref="A2587:G2587"/>
    <mergeCell ref="A2588:G2588"/>
    <mergeCell ref="A2610:G2610"/>
    <mergeCell ref="A2614:G2614"/>
    <mergeCell ref="A2618:G2618"/>
    <mergeCell ref="A2623:G2623"/>
    <mergeCell ref="A2629:G2629"/>
    <mergeCell ref="A2630:G2630"/>
    <mergeCell ref="A2634:G2634"/>
    <mergeCell ref="A2636:G2636"/>
    <mergeCell ref="A2639:G2639"/>
    <mergeCell ref="A2668:G2668"/>
    <mergeCell ref="A2672:G2672"/>
    <mergeCell ref="A2674:G2674"/>
    <mergeCell ref="A2676:G2676"/>
    <mergeCell ref="A2683:G2683"/>
    <mergeCell ref="A2684:G2684"/>
    <mergeCell ref="A2765:G2765"/>
    <mergeCell ref="A2772:G2772"/>
    <mergeCell ref="A2775:G2775"/>
    <mergeCell ref="A3195:G3195"/>
    <mergeCell ref="A3199:G3199"/>
    <mergeCell ref="A3273:G3273"/>
    <mergeCell ref="A3280:G3280"/>
    <mergeCell ref="A3283:G3283"/>
    <mergeCell ref="A3285:G3285"/>
    <mergeCell ref="A3293:G3293"/>
    <mergeCell ref="A1473:G1473"/>
    <mergeCell ref="A1498:G1498"/>
    <mergeCell ref="A1501:G1501"/>
    <mergeCell ref="A1503:G1503"/>
    <mergeCell ref="A1520:G1520"/>
    <mergeCell ref="A1523:G1523"/>
    <mergeCell ref="A1552:G1552"/>
    <mergeCell ref="A1554:G1554"/>
    <mergeCell ref="A1559:G1559"/>
    <mergeCell ref="A1561:G1561"/>
    <mergeCell ref="A1564:G1564"/>
    <mergeCell ref="A1566:G1566"/>
    <mergeCell ref="A1577:G1577"/>
    <mergeCell ref="A1671:G1671"/>
    <mergeCell ref="A1146:G1146"/>
    <mergeCell ref="A1149:G1149"/>
    <mergeCell ref="A1157:G1157"/>
    <mergeCell ref="A1171:G1171"/>
    <mergeCell ref="A1174:G1174"/>
    <mergeCell ref="A1177:G1177"/>
    <mergeCell ref="A1181:G1181"/>
    <mergeCell ref="A1183:G1183"/>
    <mergeCell ref="A1185:G1185"/>
    <mergeCell ref="A1187:G1187"/>
    <mergeCell ref="A1189:G1189"/>
    <mergeCell ref="A1196:G1196"/>
    <mergeCell ref="A1199:G1199"/>
    <mergeCell ref="A1205:G1205"/>
    <mergeCell ref="A1207:G1207"/>
    <mergeCell ref="A1215:G1215"/>
    <mergeCell ref="A1221:G1221"/>
    <mergeCell ref="A1223:G1223"/>
    <mergeCell ref="A1225:G1225"/>
    <mergeCell ref="A1228:G1228"/>
    <mergeCell ref="A1230:G1230"/>
    <mergeCell ref="A1233:G1233"/>
    <mergeCell ref="A1239:G1239"/>
    <mergeCell ref="A1249:G1249"/>
    <mergeCell ref="A1251:G1251"/>
    <mergeCell ref="A1254:G1254"/>
    <mergeCell ref="A1268:G1268"/>
    <mergeCell ref="A1272:G1274"/>
    <mergeCell ref="A1275:G1275"/>
    <mergeCell ref="A1276:G1276"/>
    <mergeCell ref="A1277:G1277"/>
    <mergeCell ref="A1278:G1278"/>
    <mergeCell ref="A1286:G1286"/>
    <mergeCell ref="A1298:G1298"/>
    <mergeCell ref="A1324:G1324"/>
    <mergeCell ref="A1334:G1334"/>
    <mergeCell ref="A1336:G1336"/>
    <mergeCell ref="A1349:G1349"/>
    <mergeCell ref="A1350:G1350"/>
    <mergeCell ref="A1352:G1352"/>
    <mergeCell ref="A1356:G1356"/>
    <mergeCell ref="A1358:G1358"/>
    <mergeCell ref="A1980:G1980"/>
    <mergeCell ref="A1981:F1981"/>
    <mergeCell ref="A1988:G1988"/>
    <mergeCell ref="A1996:G1996"/>
    <mergeCell ref="A1998:G1998"/>
    <mergeCell ref="A2094:G2094"/>
    <mergeCell ref="A2097:G2097"/>
    <mergeCell ref="A2106:G2106"/>
    <mergeCell ref="A2108:G2108"/>
    <mergeCell ref="A2112:G2112"/>
    <mergeCell ref="A2113:F2113"/>
    <mergeCell ref="A2135:G2135"/>
    <mergeCell ref="A2137:G2137"/>
    <mergeCell ref="A2140:G2140"/>
    <mergeCell ref="A2143:G2143"/>
    <mergeCell ref="A2146:G2146"/>
    <mergeCell ref="A2148:G2148"/>
    <mergeCell ref="A2157:G2157"/>
    <mergeCell ref="A2159:G2159"/>
    <mergeCell ref="A2164:G2164"/>
    <mergeCell ref="A2178:G2178"/>
    <mergeCell ref="A2186:G2186"/>
    <mergeCell ref="A2196:G2196"/>
    <mergeCell ref="A2201:G2201"/>
    <mergeCell ref="A2205:G2205"/>
    <mergeCell ref="A2208:G2208"/>
    <mergeCell ref="A2214:G2216"/>
    <mergeCell ref="A2217:G2217"/>
    <mergeCell ref="A2218:G2218"/>
    <mergeCell ref="A2219:G2219"/>
    <mergeCell ref="A2220:G2220"/>
    <mergeCell ref="A2222:G2222"/>
    <mergeCell ref="A2223:G2223"/>
    <mergeCell ref="A2247:G2247"/>
    <mergeCell ref="A2250:G2250"/>
    <mergeCell ref="A2255:G2255"/>
    <mergeCell ref="A2260:G2260"/>
    <mergeCell ref="A2264:G2264"/>
    <mergeCell ref="A2266:G2266"/>
    <mergeCell ref="A2268:G2268"/>
    <mergeCell ref="A2270:G2270"/>
    <mergeCell ref="A2335:G2335"/>
    <mergeCell ref="A2340:G2340"/>
    <mergeCell ref="A2342:G2342"/>
    <mergeCell ref="A2344:G2344"/>
    <mergeCell ref="A2361:G2361"/>
    <mergeCell ref="A2368:G2368"/>
    <mergeCell ref="A2372:G2372"/>
    <mergeCell ref="A2388:G2388"/>
    <mergeCell ref="A2393:G2393"/>
    <mergeCell ref="A2398:G2400"/>
    <mergeCell ref="A2401:G2401"/>
    <mergeCell ref="A2402:G2402"/>
    <mergeCell ref="A2403:G2403"/>
    <mergeCell ref="A2404:G2404"/>
    <mergeCell ref="A2408:G2408"/>
    <mergeCell ref="A2936:G2936"/>
    <mergeCell ref="A2937:G2939"/>
    <mergeCell ref="A2940:G2940"/>
    <mergeCell ref="A2941:G2941"/>
    <mergeCell ref="A2943:G2943"/>
    <mergeCell ref="A2945:G2945"/>
    <mergeCell ref="A2946:G2948"/>
    <mergeCell ref="A2949:G2949"/>
    <mergeCell ref="A2950:G2950"/>
    <mergeCell ref="A2951:G2951"/>
    <mergeCell ref="A2952:G2952"/>
    <mergeCell ref="A2956:G2956"/>
    <mergeCell ref="A2967:G2967"/>
    <mergeCell ref="A2969:G2969"/>
    <mergeCell ref="A3012:G3012"/>
    <mergeCell ref="A3014:G3014"/>
    <mergeCell ref="A3016:G3016"/>
    <mergeCell ref="A3029:G3029"/>
    <mergeCell ref="A3034:G3034"/>
    <mergeCell ref="A3038:G3038"/>
    <mergeCell ref="A3045:G3045"/>
    <mergeCell ref="A3046:G3046"/>
    <mergeCell ref="A3050:G3050"/>
    <mergeCell ref="A3051:G3053"/>
    <mergeCell ref="A3054:G3054"/>
    <mergeCell ref="A3055:G3055"/>
    <mergeCell ref="A3056:G3056"/>
    <mergeCell ref="A3057:G3057"/>
    <mergeCell ref="A3082:G3082"/>
    <mergeCell ref="A3087:G3087"/>
    <mergeCell ref="A3088:G3090"/>
    <mergeCell ref="A3091:G3091"/>
    <mergeCell ref="A3092:G3092"/>
    <mergeCell ref="A3093:G3093"/>
    <mergeCell ref="A3094:G3094"/>
    <mergeCell ref="A3095:G3095"/>
    <mergeCell ref="A3097:G3097"/>
    <mergeCell ref="A3098:G3098"/>
    <mergeCell ref="A3101:G3101"/>
    <mergeCell ref="A3114:G3114"/>
    <mergeCell ref="A3124:G3124"/>
    <mergeCell ref="A3140:G3140"/>
    <mergeCell ref="A3596:G3596"/>
    <mergeCell ref="A3598:G3598"/>
    <mergeCell ref="A3600:G3600"/>
    <mergeCell ref="A3624:G3624"/>
    <mergeCell ref="A3627:G3627"/>
    <mergeCell ref="A3633:G3633"/>
    <mergeCell ref="A3649:G3649"/>
    <mergeCell ref="A3650:G3652"/>
    <mergeCell ref="A3653:G3653"/>
    <mergeCell ref="A3654:G3654"/>
    <mergeCell ref="A3655:G3655"/>
    <mergeCell ref="A3656:G3656"/>
    <mergeCell ref="A3664:G3664"/>
    <mergeCell ref="A3667:G3667"/>
    <mergeCell ref="A3673:G3673"/>
    <mergeCell ref="A3680:G3680"/>
    <mergeCell ref="A3684:G3684"/>
    <mergeCell ref="A3708:G3708"/>
    <mergeCell ref="A3718:G3718"/>
    <mergeCell ref="A3749:G3749"/>
    <mergeCell ref="A3758:G3758"/>
    <mergeCell ref="A3760:G3760"/>
    <mergeCell ref="A3765:G3765"/>
    <mergeCell ref="A3767:G3767"/>
    <mergeCell ref="A3770:G3770"/>
    <mergeCell ref="A3793:G3793"/>
    <mergeCell ref="A3799:G3799"/>
    <mergeCell ref="A3801:G3801"/>
    <mergeCell ref="A3301:G3301"/>
    <mergeCell ref="A3309:G3309"/>
    <mergeCell ref="A3359:G3359"/>
    <mergeCell ref="A3362:G3362"/>
    <mergeCell ref="A3363:G3365"/>
    <mergeCell ref="A3367:G3367"/>
    <mergeCell ref="A3369:G3369"/>
    <mergeCell ref="A3373:G3373"/>
    <mergeCell ref="A3379:G3379"/>
    <mergeCell ref="A3383:G3383"/>
    <mergeCell ref="A3385:G3385"/>
    <mergeCell ref="A3392:G3392"/>
    <mergeCell ref="A3396:G3396"/>
    <mergeCell ref="A3397:G3399"/>
    <mergeCell ref="A3400:G3400"/>
    <mergeCell ref="A3401:G3401"/>
    <mergeCell ref="A3402:G3402"/>
    <mergeCell ref="A3403:G3403"/>
    <mergeCell ref="A3431:G3431"/>
    <mergeCell ref="A3435:G3435"/>
    <mergeCell ref="A3439:G3439"/>
    <mergeCell ref="A3445:G3445"/>
    <mergeCell ref="A3453:G3453"/>
    <mergeCell ref="A3498:G3498"/>
    <mergeCell ref="A3504:G3504"/>
    <mergeCell ref="A3535:G3535"/>
    <mergeCell ref="A3547:G3547"/>
    <mergeCell ref="A3549:G3549"/>
    <mergeCell ref="A3551:G3551"/>
    <mergeCell ref="A3558:G3558"/>
    <mergeCell ref="A3563:G3563"/>
    <mergeCell ref="A3565:G3565"/>
    <mergeCell ref="A3569:G3569"/>
    <mergeCell ref="A3572:G3572"/>
    <mergeCell ref="A3576:G3576"/>
    <mergeCell ref="A3582:G3582"/>
    <mergeCell ref="A3588:G3588"/>
    <mergeCell ref="A3589:G3591"/>
    <mergeCell ref="A3592:G3592"/>
    <mergeCell ref="A3593:G3593"/>
    <mergeCell ref="A3594:G3594"/>
    <mergeCell ref="A3595:G3595"/>
    <mergeCell ref="A3810:G3810"/>
    <mergeCell ref="A3823:G3823"/>
    <mergeCell ref="A3825:G3825"/>
    <mergeCell ref="A3827:G3827"/>
    <mergeCell ref="A3829:G3829"/>
    <mergeCell ref="A3839:G3839"/>
    <mergeCell ref="A3841:G3841"/>
    <mergeCell ref="A4263:G4263"/>
    <mergeCell ref="A4268:G4268"/>
    <mergeCell ref="A4276:G4276"/>
    <mergeCell ref="A4279:G4279"/>
    <mergeCell ref="A4312:G4312"/>
    <mergeCell ref="A4321:G4321"/>
    <mergeCell ref="A4327:G4327"/>
    <mergeCell ref="A4328:G4330"/>
    <mergeCell ref="A4331:G4331"/>
    <mergeCell ref="A4332:G4332"/>
    <mergeCell ref="A4333:G4333"/>
    <mergeCell ref="A4334:G4334"/>
    <mergeCell ref="A4344:G4344"/>
    <mergeCell ref="A4359:G4359"/>
    <mergeCell ref="A3849:G3849"/>
    <mergeCell ref="A3851:G3851"/>
    <mergeCell ref="A3853:G3853"/>
    <mergeCell ref="A3877:G3877"/>
    <mergeCell ref="A3879:G3879"/>
    <mergeCell ref="A3885:G3885"/>
    <mergeCell ref="A3888:G3888"/>
    <mergeCell ref="A3896:G3896"/>
    <mergeCell ref="A3906:G3906"/>
    <mergeCell ref="A3914:G3914"/>
    <mergeCell ref="A3916:G3916"/>
    <mergeCell ref="A3920:G3920"/>
    <mergeCell ref="A3926:G3926"/>
    <mergeCell ref="A3933:G3933"/>
    <mergeCell ref="A3939:G3939"/>
    <mergeCell ref="A3944:G3944"/>
    <mergeCell ref="A3946:G3946"/>
    <mergeCell ref="A3954:G3954"/>
    <mergeCell ref="A3956:G3956"/>
    <mergeCell ref="A3958:G3958"/>
    <mergeCell ref="A3965:G3965"/>
    <mergeCell ref="A3971:G3971"/>
    <mergeCell ref="A3977:G3977"/>
    <mergeCell ref="A3980:G3980"/>
    <mergeCell ref="A3983:G3983"/>
    <mergeCell ref="A3985:G3985"/>
    <mergeCell ref="A3991:G3991"/>
    <mergeCell ref="A3993:G3993"/>
    <mergeCell ref="A3995:G3995"/>
    <mergeCell ref="A3997:G3997"/>
    <mergeCell ref="A4001:G4001"/>
    <mergeCell ref="A4002:G4004"/>
    <mergeCell ref="A4005:G4005"/>
    <mergeCell ref="A4006:G4006"/>
    <mergeCell ref="A4007:G4007"/>
    <mergeCell ref="A4008:G4008"/>
    <mergeCell ref="A4017:G4017"/>
    <mergeCell ref="A4022:G4022"/>
    <mergeCell ref="A4077:G4077"/>
    <mergeCell ref="A4205:G4205"/>
    <mergeCell ref="A4224:G4224"/>
    <mergeCell ref="A4255:G4255"/>
    <mergeCell ref="A4361:G4361"/>
    <mergeCell ref="A4413:G4413"/>
    <mergeCell ref="A4553:G4553"/>
    <mergeCell ref="A4575:G4575"/>
    <mergeCell ref="A4610:G4610"/>
    <mergeCell ref="A4634:G4634"/>
    <mergeCell ref="A4635:G4637"/>
    <mergeCell ref="A4939:G4939"/>
    <mergeCell ref="A4954:G4954"/>
    <mergeCell ref="A4971:G4971"/>
    <mergeCell ref="A4977:G4977"/>
    <mergeCell ref="A5012:G5012"/>
    <mergeCell ref="A5019:G5019"/>
    <mergeCell ref="A5021:G5021"/>
    <mergeCell ref="A5027:G5027"/>
    <mergeCell ref="A5029:G5029"/>
    <mergeCell ref="A5059:G5059"/>
    <mergeCell ref="A5070:G5070"/>
    <mergeCell ref="A5072:G5072"/>
    <mergeCell ref="A5076:G5076"/>
    <mergeCell ref="A5079:G5079"/>
    <mergeCell ref="A4638:G4638"/>
    <mergeCell ref="A4639:G4639"/>
    <mergeCell ref="A4640:G4640"/>
    <mergeCell ref="A4645:G4645"/>
    <mergeCell ref="A4646:G4648"/>
    <mergeCell ref="A4649:G4649"/>
    <mergeCell ref="A4650:G4650"/>
    <mergeCell ref="A4651:G4651"/>
    <mergeCell ref="A4652:G4652"/>
    <mergeCell ref="A4657:G4657"/>
    <mergeCell ref="A4659:G4659"/>
    <mergeCell ref="A4666:G4666"/>
    <mergeCell ref="A4668:G4668"/>
    <mergeCell ref="A4698:G4698"/>
    <mergeCell ref="A4706:G4706"/>
    <mergeCell ref="A4710:G4710"/>
    <mergeCell ref="A4713:G4713"/>
    <mergeCell ref="A4715:G4715"/>
    <mergeCell ref="A4725:G4725"/>
    <mergeCell ref="A4726:G4726"/>
    <mergeCell ref="A4748:G4748"/>
    <mergeCell ref="A4751:G4751"/>
    <mergeCell ref="A4761:G4761"/>
    <mergeCell ref="A4769:G4769"/>
    <mergeCell ref="A4786:G4786"/>
    <mergeCell ref="A4790:G4790"/>
    <mergeCell ref="A4792:G4792"/>
    <mergeCell ref="A4795:G4795"/>
    <mergeCell ref="A4828:G4828"/>
    <mergeCell ref="A4830:G4830"/>
    <mergeCell ref="A4843:G4843"/>
    <mergeCell ref="A4859:G4859"/>
    <mergeCell ref="A4866:G4866"/>
    <mergeCell ref="A4873:G4873"/>
    <mergeCell ref="A4879:G4879"/>
    <mergeCell ref="A4886:G4886"/>
    <mergeCell ref="A4907:G4907"/>
    <mergeCell ref="A4919:G4919"/>
    <mergeCell ref="A4920:G4920"/>
    <mergeCell ref="A4931:G4931"/>
    <mergeCell ref="A4935:G4935"/>
    <mergeCell ref="A4938:G4938"/>
    <mergeCell ref="A5117:G5117"/>
    <mergeCell ref="A5123:G5123"/>
    <mergeCell ref="A5130:G5130"/>
    <mergeCell ref="A5132:G5132"/>
    <mergeCell ref="A5135:G5135"/>
    <mergeCell ref="A5137:G5137"/>
    <mergeCell ref="A5142:G5142"/>
    <mergeCell ref="A5160:G5160"/>
    <mergeCell ref="A5164:G5164"/>
    <mergeCell ref="A5181:G5181"/>
    <mergeCell ref="A5185:G5185"/>
    <mergeCell ref="A5192:G5192"/>
    <mergeCell ref="A5194:G5194"/>
    <mergeCell ref="A5201:G5201"/>
    <mergeCell ref="A5204:G5204"/>
    <mergeCell ref="A5205:G5205"/>
    <mergeCell ref="A5216:G5216"/>
    <mergeCell ref="A5218:G5218"/>
    <mergeCell ref="A5224:G5224"/>
    <mergeCell ref="A5228:G5228"/>
    <mergeCell ref="A5232:G5232"/>
    <mergeCell ref="A5254:G5254"/>
    <mergeCell ref="A5256:G5256"/>
    <mergeCell ref="A5263:G5263"/>
    <mergeCell ref="A5269:G5269"/>
    <mergeCell ref="A5271:G5271"/>
    <mergeCell ref="A5275:G5275"/>
    <mergeCell ref="A5277:G5277"/>
    <mergeCell ref="A5308:G5308"/>
    <mergeCell ref="A5312:G5312"/>
    <mergeCell ref="A5323:G5323"/>
    <mergeCell ref="A5325:G5325"/>
    <mergeCell ref="A5341:G5341"/>
    <mergeCell ref="A5345:G5345"/>
    <mergeCell ref="A5350:G5350"/>
    <mergeCell ref="A5357:G5357"/>
    <mergeCell ref="A5379:G5379"/>
    <mergeCell ref="A5387:G5387"/>
    <mergeCell ref="A5392:G5392"/>
    <mergeCell ref="A5414:G5414"/>
    <mergeCell ref="A5417:G5417"/>
    <mergeCell ref="A5426:G5426"/>
    <mergeCell ref="A5442:G5442"/>
    <mergeCell ref="A5450:G5450"/>
    <mergeCell ref="A5455:G5455"/>
    <mergeCell ref="A5457:G5457"/>
    <mergeCell ref="A5460:G5460"/>
    <mergeCell ref="A5492:G5492"/>
    <mergeCell ref="A5495:G5495"/>
    <mergeCell ref="A5504:G5504"/>
    <mergeCell ref="A5511:G5511"/>
    <mergeCell ref="A5515:G5515"/>
    <mergeCell ref="A5525:G5525"/>
    <mergeCell ref="A5529:G5529"/>
    <mergeCell ref="A5530:F5530"/>
    <mergeCell ref="A5664:G5664"/>
    <mergeCell ref="A5677:G5677"/>
    <mergeCell ref="A5713:G5713"/>
    <mergeCell ref="A5723:G5723"/>
    <mergeCell ref="A5729:G5729"/>
    <mergeCell ref="A5732:G5732"/>
    <mergeCell ref="A5766:G5766"/>
    <mergeCell ref="A5768:G5768"/>
    <mergeCell ref="A5780:G5780"/>
    <mergeCell ref="A5782:G5782"/>
    <mergeCell ref="A5787:G5787"/>
    <mergeCell ref="A5789:G5789"/>
    <mergeCell ref="A5793:G5793"/>
    <mergeCell ref="A5807:G5807"/>
    <mergeCell ref="A5810:G5810"/>
    <mergeCell ref="A5816:G5816"/>
    <mergeCell ref="A5819:G5819"/>
    <mergeCell ref="A5820:G5822"/>
    <mergeCell ref="A5823:G5823"/>
    <mergeCell ref="A5824:G5824"/>
    <mergeCell ref="A5825:G5825"/>
    <mergeCell ref="A5826:G5826"/>
    <mergeCell ref="A5830:G5830"/>
    <mergeCell ref="A5833:G5833"/>
    <mergeCell ref="A5837:G5837"/>
    <mergeCell ref="A5839:G5839"/>
    <mergeCell ref="A5840:G5842"/>
    <mergeCell ref="A5843:G5843"/>
    <mergeCell ref="A5845:G5845"/>
    <mergeCell ref="A5846:G5846"/>
    <mergeCell ref="A5848:G5848"/>
    <mergeCell ref="A5849:G5851"/>
    <mergeCell ref="A5852:G5852"/>
    <mergeCell ref="A5854:G5854"/>
    <mergeCell ref="A5855:G5855"/>
    <mergeCell ref="A5864:G5864"/>
    <mergeCell ref="A5865:G5867"/>
    <mergeCell ref="A5868:G5868"/>
    <mergeCell ref="A5869:G5869"/>
    <mergeCell ref="A5870:G5870"/>
    <mergeCell ref="A5871:G5871"/>
    <mergeCell ref="A5884:G5884"/>
    <mergeCell ref="A5888:G5888"/>
    <mergeCell ref="A5890:G5890"/>
    <mergeCell ref="A5911:G5911"/>
    <mergeCell ref="A5916:G5916"/>
    <mergeCell ref="A5928:G5928"/>
    <mergeCell ref="A5930:G5930"/>
    <mergeCell ref="A5934:G5934"/>
    <mergeCell ref="A5935:G5937"/>
    <mergeCell ref="A6166:G6166"/>
    <mergeCell ref="A6173:G6173"/>
    <mergeCell ref="A6187:G6187"/>
    <mergeCell ref="A6189:G6189"/>
    <mergeCell ref="A6191:G6191"/>
    <mergeCell ref="A6195:G6195"/>
    <mergeCell ref="A6197:G6197"/>
    <mergeCell ref="A6199:G6199"/>
    <mergeCell ref="A6201:G6201"/>
    <mergeCell ref="A6203:G6203"/>
    <mergeCell ref="A6204:G6204"/>
    <mergeCell ref="A6207:G6207"/>
    <mergeCell ref="A6209:G6209"/>
    <mergeCell ref="A6233:G6233"/>
    <mergeCell ref="A5938:G5938"/>
    <mergeCell ref="A5939:G5939"/>
    <mergeCell ref="A5940:G5940"/>
    <mergeCell ref="A5941:G5941"/>
    <mergeCell ref="A5946:G5946"/>
    <mergeCell ref="A5953:G5953"/>
    <mergeCell ref="A5958:G5958"/>
    <mergeCell ref="A5959:G5961"/>
    <mergeCell ref="A5962:G5962"/>
    <mergeCell ref="A5963:G5963"/>
    <mergeCell ref="A5964:G5964"/>
    <mergeCell ref="A5965:G5965"/>
    <mergeCell ref="A5970:G5970"/>
    <mergeCell ref="A5972:G5972"/>
    <mergeCell ref="A5983:G5983"/>
    <mergeCell ref="A6031:G6031"/>
    <mergeCell ref="A6033:G6033"/>
    <mergeCell ref="A6035:G6035"/>
    <mergeCell ref="A6042:G6042"/>
    <mergeCell ref="A6044:G6044"/>
    <mergeCell ref="A6045:F6045"/>
    <mergeCell ref="A6048:G6048"/>
    <mergeCell ref="A6077:G6077"/>
    <mergeCell ref="A6084:G6084"/>
    <mergeCell ref="A6092:G6092"/>
    <mergeCell ref="A6094:G6094"/>
    <mergeCell ref="A6108:G6108"/>
    <mergeCell ref="A6110:G6110"/>
    <mergeCell ref="A6113:G6113"/>
    <mergeCell ref="A6115:G6115"/>
    <mergeCell ref="A6116:G6118"/>
    <mergeCell ref="A6120:G6120"/>
    <mergeCell ref="A6121:G6121"/>
    <mergeCell ref="A6122:G6122"/>
    <mergeCell ref="A6123:G6123"/>
    <mergeCell ref="A6125:G6125"/>
    <mergeCell ref="A6128:G6128"/>
    <mergeCell ref="A6130:G6130"/>
    <mergeCell ref="A6132:G6132"/>
    <mergeCell ref="A6152:G6152"/>
    <mergeCell ref="A6156:G6156"/>
    <mergeCell ref="A6160:G6160"/>
    <mergeCell ref="A6238:G6238"/>
    <mergeCell ref="A6260:G6260"/>
    <mergeCell ref="A6265:G6265"/>
    <mergeCell ref="A6267:G6267"/>
    <mergeCell ref="A6268:G6268"/>
    <mergeCell ref="A6271:G6271"/>
    <mergeCell ref="A6281:G6281"/>
    <mergeCell ref="A6285:G6285"/>
    <mergeCell ref="A6286:F6286"/>
    <mergeCell ref="A6298:G6298"/>
    <mergeCell ref="A6300:G6300"/>
    <mergeCell ref="A6304:G6304"/>
    <mergeCell ref="A6369:G6369"/>
    <mergeCell ref="A6385:G6385"/>
    <mergeCell ref="A6389:G6389"/>
    <mergeCell ref="A6396:G6396"/>
    <mergeCell ref="A6401:G6401"/>
    <mergeCell ref="A6403:G6403"/>
    <mergeCell ref="A6410:G6410"/>
    <mergeCell ref="A6415:G6415"/>
    <mergeCell ref="A6417:G6417"/>
    <mergeCell ref="A6420:G6420"/>
    <mergeCell ref="A6435:G6435"/>
    <mergeCell ref="A6439:G6439"/>
    <mergeCell ref="A6444:G6444"/>
    <mergeCell ref="A6449:G6449"/>
    <mergeCell ref="A6452:G6452"/>
    <mergeCell ref="A6453:F6453"/>
    <mergeCell ref="A6598:G6598"/>
    <mergeCell ref="A6607:G6607"/>
    <mergeCell ref="A6609:G6609"/>
    <mergeCell ref="A6615:G6615"/>
    <mergeCell ref="A6618:G6618"/>
    <mergeCell ref="A6624:G6624"/>
    <mergeCell ref="A6626:G6626"/>
    <mergeCell ref="A6631:G6631"/>
    <mergeCell ref="A6647:G6647"/>
    <mergeCell ref="A6650:G6650"/>
    <mergeCell ref="A6834:G6834"/>
    <mergeCell ref="A6837:G6837"/>
    <mergeCell ref="A6839:G6839"/>
    <mergeCell ref="A6846:G6846"/>
    <mergeCell ref="A6852:G6852"/>
    <mergeCell ref="A6857:G6857"/>
    <mergeCell ref="A6865:G6865"/>
    <mergeCell ref="A6867:G6867"/>
    <mergeCell ref="A6869:G6869"/>
    <mergeCell ref="A6911:G6911"/>
    <mergeCell ref="A6914:G6914"/>
    <mergeCell ref="A6986:G6986"/>
    <mergeCell ref="A7019:G7019"/>
    <mergeCell ref="A7021:G7021"/>
    <mergeCell ref="A7030:G7030"/>
    <mergeCell ref="A7033:G7033"/>
    <mergeCell ref="A7036:G7036"/>
    <mergeCell ref="A7039:G7039"/>
    <mergeCell ref="A7041:G7041"/>
    <mergeCell ref="A7045:G7045"/>
    <mergeCell ref="A7068:G7068"/>
    <mergeCell ref="A7072:G7072"/>
    <mergeCell ref="A7083:G7083"/>
    <mergeCell ref="A7090:G7090"/>
    <mergeCell ref="A7094:G7094"/>
    <mergeCell ref="A7096:G7096"/>
    <mergeCell ref="A7098:G7098"/>
    <mergeCell ref="A7101:G7101"/>
    <mergeCell ref="A7106:G7106"/>
    <mergeCell ref="A7109:G7109"/>
    <mergeCell ref="A7113:G7113"/>
    <mergeCell ref="A7115:G7115"/>
    <mergeCell ref="A7122:G7122"/>
    <mergeCell ref="A7125:G7125"/>
    <mergeCell ref="A7128:G7128"/>
    <mergeCell ref="A7144:G7144"/>
    <mergeCell ref="A7146:G7146"/>
    <mergeCell ref="A7212:G7212"/>
    <mergeCell ref="A7220:G7220"/>
    <mergeCell ref="A7221:G7221"/>
    <mergeCell ref="A7223:G7223"/>
    <mergeCell ref="A7292:G7292"/>
    <mergeCell ref="A7303:G7303"/>
    <mergeCell ref="A7308:G7308"/>
    <mergeCell ref="A7314:G7314"/>
    <mergeCell ref="A7372:G7372"/>
    <mergeCell ref="A7382:G7382"/>
    <mergeCell ref="A7400:G7400"/>
    <mergeCell ref="A7411:G7411"/>
    <mergeCell ref="A7419:G7419"/>
    <mergeCell ref="A7425:G7425"/>
    <mergeCell ref="A7433:G7433"/>
    <mergeCell ref="A7438:G7438"/>
    <mergeCell ref="A7440:G7440"/>
    <mergeCell ref="A7444:G7444"/>
    <mergeCell ref="A7446:G7446"/>
    <mergeCell ref="A7447:G7447"/>
    <mergeCell ref="A7450:G7450"/>
    <mergeCell ref="A7451:G7453"/>
    <mergeCell ref="A7454:G7454"/>
    <mergeCell ref="A7455:G7455"/>
    <mergeCell ref="A7456:G7456"/>
    <mergeCell ref="A7457:G7457"/>
    <mergeCell ref="A7528:G7528"/>
    <mergeCell ref="A7530:G7530"/>
    <mergeCell ref="A7533:G7533"/>
    <mergeCell ref="A7537:G7537"/>
    <mergeCell ref="A8070:G8070"/>
    <mergeCell ref="A8075:G8075"/>
    <mergeCell ref="A8077:G8077"/>
    <mergeCell ref="A8078:G8080"/>
    <mergeCell ref="A8081:G8081"/>
    <mergeCell ref="A8082:G8082"/>
    <mergeCell ref="A8083:G8083"/>
    <mergeCell ref="A8084:G8084"/>
    <mergeCell ref="A8117:G8117"/>
    <mergeCell ref="A8184:G8184"/>
    <mergeCell ref="A8194:G8194"/>
    <mergeCell ref="A8233:G8233"/>
    <mergeCell ref="A8274:G8274"/>
    <mergeCell ref="A8286:G8286"/>
    <mergeCell ref="A7598:G7598"/>
    <mergeCell ref="A7602:G7602"/>
    <mergeCell ref="A7603:G7603"/>
    <mergeCell ref="A7610:G7610"/>
    <mergeCell ref="A7612:G7612"/>
    <mergeCell ref="A7649:G7649"/>
    <mergeCell ref="A7654:G7654"/>
    <mergeCell ref="A7662:G7662"/>
    <mergeCell ref="A7702:G7702"/>
    <mergeCell ref="A7721:G7721"/>
    <mergeCell ref="A7724:G7724"/>
    <mergeCell ref="A7798:G7798"/>
    <mergeCell ref="A7801:G7801"/>
    <mergeCell ref="A7814:G7814"/>
    <mergeCell ref="A7815:G7815"/>
    <mergeCell ref="A7876:G7876"/>
    <mergeCell ref="A7888:G7888"/>
    <mergeCell ref="A7894:G7894"/>
    <mergeCell ref="A7895:G7895"/>
    <mergeCell ref="A7902:G7902"/>
    <mergeCell ref="A7905:G7905"/>
    <mergeCell ref="A7909:G7909"/>
    <mergeCell ref="A7928:G7928"/>
    <mergeCell ref="A7930:G7930"/>
    <mergeCell ref="A7931:G7931"/>
    <mergeCell ref="A7934:G7934"/>
    <mergeCell ref="A7944:G7944"/>
    <mergeCell ref="A7947:G7947"/>
    <mergeCell ref="A7960:G7960"/>
    <mergeCell ref="A7964:G7964"/>
    <mergeCell ref="A7975:G7975"/>
    <mergeCell ref="A7980:G7980"/>
    <mergeCell ref="A8003:G8003"/>
    <mergeCell ref="A8013:G8013"/>
    <mergeCell ref="A8016:G8016"/>
    <mergeCell ref="A8020:G8020"/>
    <mergeCell ref="A8039:G8039"/>
    <mergeCell ref="A8045:G8045"/>
    <mergeCell ref="A8049:G8049"/>
    <mergeCell ref="A8052:G8052"/>
    <mergeCell ref="A8054:G8054"/>
    <mergeCell ref="A8067:G8067"/>
    <mergeCell ref="A8299:G8299"/>
    <mergeCell ref="A8324:G8324"/>
    <mergeCell ref="A8339:G8339"/>
    <mergeCell ref="A8348:G8348"/>
    <mergeCell ref="A8349:G8351"/>
    <mergeCell ref="A8352:G8352"/>
    <mergeCell ref="A8353:G8353"/>
    <mergeCell ref="A8553:G8553"/>
    <mergeCell ref="A8554:G8556"/>
    <mergeCell ref="A8557:G8557"/>
    <mergeCell ref="A8558:G8558"/>
    <mergeCell ref="A8559:G8559"/>
    <mergeCell ref="A8560:G8560"/>
    <mergeCell ref="A8620:G8620"/>
    <mergeCell ref="A8692:G8692"/>
    <mergeCell ref="A8717:G8717"/>
    <mergeCell ref="A8840:G8840"/>
    <mergeCell ref="A8905:G8905"/>
    <mergeCell ref="A8923:G8923"/>
    <mergeCell ref="A9053:G9053"/>
    <mergeCell ref="A9160:G9160"/>
    <mergeCell ref="A8354:G8354"/>
    <mergeCell ref="A8355:G8355"/>
    <mergeCell ref="A8358:G8358"/>
    <mergeCell ref="A8360:G8360"/>
    <mergeCell ref="A8361:G8363"/>
    <mergeCell ref="A8364:G8364"/>
    <mergeCell ref="A8365:G8365"/>
    <mergeCell ref="A8366:G8366"/>
    <mergeCell ref="A8367:G8367"/>
    <mergeCell ref="A8438:G8438"/>
    <mergeCell ref="A8441:G8441"/>
    <mergeCell ref="A8444:G8444"/>
    <mergeCell ref="A8446:G8446"/>
    <mergeCell ref="A8448:G8448"/>
    <mergeCell ref="A8452:G8452"/>
    <mergeCell ref="A8454:G8454"/>
    <mergeCell ref="A8459:G8459"/>
    <mergeCell ref="A8464:G8464"/>
    <mergeCell ref="A8466:G8466"/>
    <mergeCell ref="A8478:G8478"/>
    <mergeCell ref="A8479:G8481"/>
    <mergeCell ref="A8482:G8482"/>
    <mergeCell ref="A8483:G8483"/>
    <mergeCell ref="A8484:G8484"/>
    <mergeCell ref="A8485:G8485"/>
    <mergeCell ref="A8487:G8487"/>
    <mergeCell ref="A8490:G8490"/>
    <mergeCell ref="A8492:G8492"/>
    <mergeCell ref="A8494:G8494"/>
    <mergeCell ref="A8497:G8497"/>
    <mergeCell ref="A8498:G8500"/>
    <mergeCell ref="A8501:G8501"/>
    <mergeCell ref="A8502:G8502"/>
    <mergeCell ref="A8503:G8503"/>
    <mergeCell ref="A8506:G8506"/>
    <mergeCell ref="A8518:G8518"/>
    <mergeCell ref="A8519:G8521"/>
    <mergeCell ref="A8522:G8522"/>
    <mergeCell ref="A8523:G8523"/>
    <mergeCell ref="A8524:G8524"/>
    <mergeCell ref="A8525:G8525"/>
    <mergeCell ref="A8548:G8548"/>
    <mergeCell ref="A9242:G9242"/>
    <mergeCell ref="A9268:G9268"/>
    <mergeCell ref="A9339:G9339"/>
    <mergeCell ref="A9385:G9385"/>
    <mergeCell ref="A9401:G9401"/>
    <mergeCell ref="A9456:G9456"/>
    <mergeCell ref="A9475:G9475"/>
    <mergeCell ref="A9532:G9532"/>
    <mergeCell ref="A9536:G9536"/>
    <mergeCell ref="A9577:G9577"/>
    <mergeCell ref="A9579:G9579"/>
    <mergeCell ref="A9643:G9643"/>
    <mergeCell ref="A9700:G9700"/>
    <mergeCell ref="A9702:G9702"/>
    <mergeCell ref="A9703:G9705"/>
    <mergeCell ref="A9706:G9706"/>
    <mergeCell ref="A9707:G9707"/>
    <mergeCell ref="A9708:G9708"/>
    <mergeCell ref="A9709:G9709"/>
    <mergeCell ref="A9711:G9711"/>
    <mergeCell ref="A9730:G9730"/>
    <mergeCell ref="A9738:G9738"/>
    <mergeCell ref="A9739:G9741"/>
    <mergeCell ref="A9742:G9742"/>
    <mergeCell ref="A9743:G9743"/>
    <mergeCell ref="A9744:G9744"/>
    <mergeCell ref="A9745:G9745"/>
    <mergeCell ref="A9747:G9747"/>
    <mergeCell ref="A9770:G9770"/>
    <mergeCell ref="A9783:G9783"/>
    <mergeCell ref="A9790:G9790"/>
    <mergeCell ref="A9798:G9798"/>
    <mergeCell ref="A9821:G9821"/>
    <mergeCell ref="A9828:G9828"/>
    <mergeCell ref="A9832:G9832"/>
    <mergeCell ref="A9836:G9836"/>
    <mergeCell ref="A9840:G9840"/>
    <mergeCell ref="A9892:G9892"/>
    <mergeCell ref="A9895:G9895"/>
    <mergeCell ref="A9899:G9899"/>
    <mergeCell ref="A9906:G9906"/>
    <mergeCell ref="A9909:G9909"/>
    <mergeCell ref="A9915:G9915"/>
    <mergeCell ref="A9930:G9930"/>
    <mergeCell ref="A9935:G9935"/>
    <mergeCell ref="A9938:G9938"/>
    <mergeCell ref="A9940:G9940"/>
    <mergeCell ref="A9942:G9942"/>
    <mergeCell ref="A9948:G9948"/>
    <mergeCell ref="A9950:G9950"/>
    <mergeCell ref="A9951:G9953"/>
    <mergeCell ref="A9955:G9955"/>
    <mergeCell ref="A9957:G9957"/>
    <mergeCell ref="A9960:G9960"/>
    <mergeCell ref="A9963:G9963"/>
    <mergeCell ref="A9964:G9966"/>
    <mergeCell ref="A10414:G10414"/>
    <mergeCell ref="A10422:G10422"/>
    <mergeCell ref="A10426:G10426"/>
    <mergeCell ref="A10428:G10428"/>
    <mergeCell ref="A10429:G10431"/>
    <mergeCell ref="A10432:G10432"/>
    <mergeCell ref="A10433:G10433"/>
    <mergeCell ref="A10434:G10434"/>
    <mergeCell ref="A10435:G10435"/>
    <mergeCell ref="A10437:G10437"/>
    <mergeCell ref="A10439:G10439"/>
    <mergeCell ref="A10443:G10443"/>
    <mergeCell ref="A10447:G10447"/>
    <mergeCell ref="A10449:G10449"/>
    <mergeCell ref="A10451:G10451"/>
    <mergeCell ref="A10462:G10462"/>
    <mergeCell ref="A10483:G10483"/>
    <mergeCell ref="A10486:G10486"/>
    <mergeCell ref="A10492:G10492"/>
    <mergeCell ref="A10494:G10494"/>
    <mergeCell ref="A10496:G10496"/>
    <mergeCell ref="A10499:G10499"/>
    <mergeCell ref="A10500:G10502"/>
    <mergeCell ref="A10503:G10503"/>
    <mergeCell ref="A10504:G10504"/>
    <mergeCell ref="A10505:G10505"/>
    <mergeCell ref="A10506:G10506"/>
    <mergeCell ref="A10512:G10512"/>
    <mergeCell ref="A10517:G10517"/>
    <mergeCell ref="A10521:G10521"/>
    <mergeCell ref="A10566:G10566"/>
    <mergeCell ref="A10578:G10578"/>
    <mergeCell ref="A10581:G10581"/>
    <mergeCell ref="A10601:G10601"/>
    <mergeCell ref="A10615:G10615"/>
    <mergeCell ref="A10618:G10618"/>
    <mergeCell ref="A10628:G10628"/>
    <mergeCell ref="A10635:G10635"/>
    <mergeCell ref="A10644:G10644"/>
    <mergeCell ref="A10646:G10646"/>
    <mergeCell ref="A10689:G10689"/>
    <mergeCell ref="A10702:G10702"/>
    <mergeCell ref="A9968:G9968"/>
    <mergeCell ref="A9970:G9970"/>
    <mergeCell ref="A9980:G9980"/>
    <mergeCell ref="A9986:G9986"/>
    <mergeCell ref="A9987:G9989"/>
    <mergeCell ref="A9991:G9991"/>
    <mergeCell ref="A9992:G9992"/>
    <mergeCell ref="A9993:G9993"/>
    <mergeCell ref="A9994:G9994"/>
    <mergeCell ref="A10018:G10018"/>
    <mergeCell ref="A10029:G10029"/>
    <mergeCell ref="A10031:G10031"/>
    <mergeCell ref="A10032:G10032"/>
    <mergeCell ref="A10035:G10035"/>
    <mergeCell ref="A10064:G10064"/>
    <mergeCell ref="A10080:G10080"/>
    <mergeCell ref="A10082:G10082"/>
    <mergeCell ref="A10084:G10084"/>
    <mergeCell ref="A10087:G10087"/>
    <mergeCell ref="A10091:G10091"/>
    <mergeCell ref="A10093:G10093"/>
    <mergeCell ref="A10132:G10132"/>
    <mergeCell ref="A10139:G10139"/>
    <mergeCell ref="A10140:G10140"/>
    <mergeCell ref="A10142:G10142"/>
    <mergeCell ref="A10143:G10145"/>
    <mergeCell ref="A10146:G10146"/>
    <mergeCell ref="A10147:G10147"/>
    <mergeCell ref="A10148:G10148"/>
    <mergeCell ref="A10149:G10149"/>
    <mergeCell ref="A10219:G10219"/>
    <mergeCell ref="A10223:G10223"/>
    <mergeCell ref="A10294:G10294"/>
    <mergeCell ref="A10313:G10313"/>
    <mergeCell ref="A10331:G10331"/>
    <mergeCell ref="A10336:G10336"/>
    <mergeCell ref="A10350:G10350"/>
    <mergeCell ref="A10359:G10359"/>
    <mergeCell ref="A10372:G10372"/>
    <mergeCell ref="A10377:G10377"/>
    <mergeCell ref="A10382:G10382"/>
    <mergeCell ref="A10409:G10409"/>
    <mergeCell ref="A10719:G10719"/>
    <mergeCell ref="A10725:G10725"/>
    <mergeCell ref="A10726:G10728"/>
    <mergeCell ref="A10729:G10729"/>
    <mergeCell ref="A10730:G10730"/>
    <mergeCell ref="A10731:G10731"/>
    <mergeCell ref="A10732:G10732"/>
    <mergeCell ref="A12037:G12037"/>
    <mergeCell ref="A12048:G12048"/>
    <mergeCell ref="A12066:G12066"/>
    <mergeCell ref="A12071:G12071"/>
    <mergeCell ref="A12074:G12074"/>
    <mergeCell ref="A12083:G12083"/>
    <mergeCell ref="A12086:G12086"/>
    <mergeCell ref="A12099:G12099"/>
    <mergeCell ref="A12107:G12107"/>
    <mergeCell ref="A12110:G12110"/>
    <mergeCell ref="A12112:G12112"/>
    <mergeCell ref="A12145:G12145"/>
    <mergeCell ref="A12156:G12156"/>
    <mergeCell ref="A12173:G12173"/>
    <mergeCell ref="A12338:G12338"/>
    <mergeCell ref="A12341:G12341"/>
    <mergeCell ref="A12346:G12346"/>
    <mergeCell ref="A12501:G12501"/>
    <mergeCell ref="A12510:G12510"/>
    <mergeCell ref="A12517:G12517"/>
    <mergeCell ref="A12519:G12519"/>
    <mergeCell ref="A12529:G12529"/>
    <mergeCell ref="A12547:G12547"/>
    <mergeCell ref="A12551:G12551"/>
    <mergeCell ref="A12558:G12558"/>
    <mergeCell ref="A12565:G12565"/>
    <mergeCell ref="A12568:G12568"/>
    <mergeCell ref="A12570:G12570"/>
    <mergeCell ref="A12646:G12646"/>
    <mergeCell ref="A12714:G12714"/>
    <mergeCell ref="A12717:G12717"/>
    <mergeCell ref="A12723:G12723"/>
    <mergeCell ref="A12836:G12836"/>
    <mergeCell ref="A12840:G12840"/>
    <mergeCell ref="A12844:G12844"/>
    <mergeCell ref="A12846:G12846"/>
    <mergeCell ref="A12881:G12881"/>
    <mergeCell ref="A12883:G12883"/>
    <mergeCell ref="A12886:G12886"/>
    <mergeCell ref="A13065:G13065"/>
    <mergeCell ref="A13067:G13067"/>
    <mergeCell ref="A13070:G13070"/>
    <mergeCell ref="A13079:G13079"/>
    <mergeCell ref="A13080:G13082"/>
    <mergeCell ref="A13083:G13083"/>
    <mergeCell ref="A13084:G13084"/>
    <mergeCell ref="A13085:G13085"/>
    <mergeCell ref="A13086:G13086"/>
    <mergeCell ref="A13089:G13089"/>
    <mergeCell ref="A13097:G13097"/>
    <mergeCell ref="A13100:G13100"/>
    <mergeCell ref="A13103:G13103"/>
    <mergeCell ref="A13104:G13104"/>
    <mergeCell ref="A13113:G13113"/>
    <mergeCell ref="A13117:G13117"/>
    <mergeCell ref="A13118:G13118"/>
    <mergeCell ref="A13120:G13120"/>
    <mergeCell ref="A13123:G13123"/>
    <mergeCell ref="A13162:G13162"/>
    <mergeCell ref="A13170:G13170"/>
    <mergeCell ref="A13175:G13175"/>
    <mergeCell ref="A13177:G13177"/>
    <mergeCell ref="A13183:G13183"/>
    <mergeCell ref="A13269:G13269"/>
    <mergeCell ref="A13271:G13271"/>
    <mergeCell ref="A13273:G13273"/>
    <mergeCell ref="A13274:G13276"/>
    <mergeCell ref="A13277:G13277"/>
    <mergeCell ref="A13278:G13278"/>
    <mergeCell ref="A13279:G13279"/>
    <mergeCell ref="A13195:G13195"/>
    <mergeCell ref="A13198:G13198"/>
    <mergeCell ref="A13210:G13210"/>
    <mergeCell ref="A13219:G13219"/>
    <mergeCell ref="A13227:G13227"/>
    <mergeCell ref="A13233:G13233"/>
    <mergeCell ref="A13265:G13265"/>
    <mergeCell ref="A11589:G11589"/>
    <mergeCell ref="A11595:G11595"/>
    <mergeCell ref="A11597:G11597"/>
    <mergeCell ref="A11599:G11599"/>
    <mergeCell ref="A11601:G11601"/>
    <mergeCell ref="A11604:G11604"/>
    <mergeCell ref="A11620:G11620"/>
    <mergeCell ref="A11622:G11622"/>
    <mergeCell ref="A11647:G11647"/>
    <mergeCell ref="A11652:G11652"/>
    <mergeCell ref="A11655:G11655"/>
    <mergeCell ref="A11659:G11659"/>
    <mergeCell ref="A11666:G11666"/>
    <mergeCell ref="A11673:G11673"/>
    <mergeCell ref="A11675:G11675"/>
    <mergeCell ref="A11677:G11677"/>
    <mergeCell ref="A11682:G11682"/>
    <mergeCell ref="A11685:G11685"/>
    <mergeCell ref="A11688:G11688"/>
    <mergeCell ref="A11690:G11690"/>
    <mergeCell ref="A11694:G11694"/>
    <mergeCell ref="A11698:G11698"/>
    <mergeCell ref="A11700:G11700"/>
    <mergeCell ref="A11704:G11704"/>
    <mergeCell ref="A11705:G11705"/>
    <mergeCell ref="A11707:G11707"/>
    <mergeCell ref="A11708:G11708"/>
    <mergeCell ref="A11718:G11718"/>
    <mergeCell ref="A11727:G11727"/>
    <mergeCell ref="A11729:G11729"/>
    <mergeCell ref="A11732:G11732"/>
    <mergeCell ref="A11750:G11750"/>
    <mergeCell ref="A11753:G11753"/>
    <mergeCell ref="A11768:G11768"/>
    <mergeCell ref="A11775:G11775"/>
    <mergeCell ref="A11790:G11790"/>
    <mergeCell ref="A11799:G11799"/>
    <mergeCell ref="A11814:G11814"/>
    <mergeCell ref="A11817:G11817"/>
    <mergeCell ref="A11910:G11910"/>
    <mergeCell ref="A11919:G11919"/>
    <mergeCell ref="A11921:G11921"/>
    <mergeCell ref="A12581:G12581"/>
    <mergeCell ref="A12616:G12616"/>
    <mergeCell ref="A12618:G12618"/>
    <mergeCell ref="A12626:G12626"/>
    <mergeCell ref="A12628:G12628"/>
    <mergeCell ref="A12632:G12632"/>
    <mergeCell ref="A12644:G12644"/>
    <mergeCell ref="A10945:G10945"/>
    <mergeCell ref="A10948:G10948"/>
    <mergeCell ref="A10952:G10952"/>
    <mergeCell ref="A10954:G10954"/>
    <mergeCell ref="A10962:G10962"/>
    <mergeCell ref="A10964:G10964"/>
    <mergeCell ref="A10970:G10970"/>
    <mergeCell ref="A10972:G10972"/>
    <mergeCell ref="A10979:G10979"/>
    <mergeCell ref="A10985:G10985"/>
    <mergeCell ref="A10987:G10987"/>
    <mergeCell ref="A10989:G10989"/>
    <mergeCell ref="A10995:G10995"/>
    <mergeCell ref="A11010:G11010"/>
    <mergeCell ref="A10739:G10739"/>
    <mergeCell ref="A10747:G10747"/>
    <mergeCell ref="A10750:G10750"/>
    <mergeCell ref="A10751:G10753"/>
    <mergeCell ref="A10754:G10754"/>
    <mergeCell ref="A10755:G10755"/>
    <mergeCell ref="A10756:G10756"/>
    <mergeCell ref="A10757:G10757"/>
    <mergeCell ref="A10760:G10760"/>
    <mergeCell ref="A10762:G10762"/>
    <mergeCell ref="A10764:G10764"/>
    <mergeCell ref="A10767:G10767"/>
    <mergeCell ref="A10781:G10781"/>
    <mergeCell ref="A10784:G10784"/>
    <mergeCell ref="A10789:G10789"/>
    <mergeCell ref="A10792:G10792"/>
    <mergeCell ref="A10795:G10795"/>
    <mergeCell ref="A10797:G10797"/>
    <mergeCell ref="A10800:G10800"/>
    <mergeCell ref="A10801:G10801"/>
    <mergeCell ref="A10803:G10803"/>
    <mergeCell ref="A10810:G10810"/>
    <mergeCell ref="A10812:G10812"/>
    <mergeCell ref="A10819:G10819"/>
    <mergeCell ref="A10825:G10825"/>
    <mergeCell ref="A10827:G10827"/>
    <mergeCell ref="A10831:G10831"/>
    <mergeCell ref="A10832:G10832"/>
    <mergeCell ref="A10834:G10834"/>
    <mergeCell ref="A10838:G10838"/>
    <mergeCell ref="A10864:G10864"/>
    <mergeCell ref="A10870:G10870"/>
    <mergeCell ref="A10896:G10896"/>
    <mergeCell ref="A10898:G10898"/>
    <mergeCell ref="A10900:G10900"/>
    <mergeCell ref="A10908:G10908"/>
    <mergeCell ref="A10910:G10910"/>
    <mergeCell ref="A10924:G10924"/>
    <mergeCell ref="A10929:G10929"/>
    <mergeCell ref="A10933:G10933"/>
    <mergeCell ref="A10937:G10937"/>
    <mergeCell ref="A10942:G10942"/>
    <mergeCell ref="A11013:G11013"/>
    <mergeCell ref="A11021:G11021"/>
    <mergeCell ref="A11024:G11024"/>
    <mergeCell ref="A11027:G11027"/>
    <mergeCell ref="A11058:G11058"/>
    <mergeCell ref="A11061:G11061"/>
    <mergeCell ref="A11065:G11065"/>
    <mergeCell ref="A11313:G11313"/>
    <mergeCell ref="A11324:G11324"/>
    <mergeCell ref="A11330:G11330"/>
    <mergeCell ref="A11333:G11333"/>
    <mergeCell ref="A11340:G11340"/>
    <mergeCell ref="A11342:G11342"/>
    <mergeCell ref="A11380:G11380"/>
    <mergeCell ref="A11381:G11381"/>
    <mergeCell ref="A11383:G11383"/>
    <mergeCell ref="A11451:G11451"/>
    <mergeCell ref="A11463:G11463"/>
    <mergeCell ref="A11464:G11464"/>
    <mergeCell ref="A11474:G11474"/>
    <mergeCell ref="A11476:G11476"/>
    <mergeCell ref="A11479:G11479"/>
    <mergeCell ref="A11481:G11481"/>
    <mergeCell ref="A11490:G11490"/>
    <mergeCell ref="A11495:G11495"/>
    <mergeCell ref="A11497:G11497"/>
    <mergeCell ref="A11499:G11499"/>
    <mergeCell ref="A11501:G11501"/>
    <mergeCell ref="A11503:G11503"/>
    <mergeCell ref="A11513:G11513"/>
    <mergeCell ref="A11533:G11533"/>
    <mergeCell ref="A11537:G11537"/>
    <mergeCell ref="A11548:G11548"/>
    <mergeCell ref="A11550:G11550"/>
    <mergeCell ref="A11556:G11556"/>
    <mergeCell ref="A11076:G11076"/>
    <mergeCell ref="A11078:G11078"/>
    <mergeCell ref="A11080:G11080"/>
    <mergeCell ref="A11087:G11087"/>
    <mergeCell ref="A11089:G11089"/>
    <mergeCell ref="A11092:G11092"/>
    <mergeCell ref="A11094:G11094"/>
    <mergeCell ref="A11096:G11096"/>
    <mergeCell ref="A11103:G11103"/>
    <mergeCell ref="A11106:G11106"/>
    <mergeCell ref="A11121:G11121"/>
    <mergeCell ref="A11129:G11129"/>
    <mergeCell ref="A11141:G11141"/>
    <mergeCell ref="A11148:G11148"/>
    <mergeCell ref="A11150:G11150"/>
    <mergeCell ref="A11161:G11161"/>
    <mergeCell ref="A11164:G11164"/>
    <mergeCell ref="A11167:G11167"/>
    <mergeCell ref="A11170:G11170"/>
    <mergeCell ref="A11174:G11174"/>
    <mergeCell ref="A11181:G11181"/>
    <mergeCell ref="A11183:G11183"/>
    <mergeCell ref="A11187:G11187"/>
    <mergeCell ref="A11208:G11208"/>
    <mergeCell ref="A11211:G11211"/>
    <mergeCell ref="A11214:G11214"/>
    <mergeCell ref="A11228:G11228"/>
    <mergeCell ref="A11231:G11231"/>
    <mergeCell ref="A11233:G11233"/>
    <mergeCell ref="A11235:G11235"/>
    <mergeCell ref="A11240:G11240"/>
    <mergeCell ref="A11242:G11242"/>
    <mergeCell ref="A11266:G11266"/>
    <mergeCell ref="A11268:G11268"/>
    <mergeCell ref="A11271:G11271"/>
    <mergeCell ref="A11276:G11276"/>
    <mergeCell ref="A11289:G11289"/>
    <mergeCell ref="A11294:G11294"/>
    <mergeCell ref="A11297:G11297"/>
    <mergeCell ref="A11300:G11300"/>
    <mergeCell ref="A11305:G11305"/>
    <mergeCell ref="A11307:G11307"/>
    <mergeCell ref="A11561:G11561"/>
    <mergeCell ref="A11564:G11564"/>
    <mergeCell ref="A11568:G11568"/>
    <mergeCell ref="A11570:G11570"/>
    <mergeCell ref="A11573:G11573"/>
    <mergeCell ref="A11575:G11575"/>
    <mergeCell ref="A11584:G11584"/>
    <mergeCell ref="A11924:G11924"/>
    <mergeCell ref="A11932:G11932"/>
    <mergeCell ref="A11940:G11940"/>
    <mergeCell ref="A11942:G11942"/>
    <mergeCell ref="A11945:G11945"/>
    <mergeCell ref="A11973:G11973"/>
    <mergeCell ref="A11994:G11994"/>
    <mergeCell ref="A11996:G11996"/>
    <mergeCell ref="A12009:G12009"/>
    <mergeCell ref="A12012:G12012"/>
    <mergeCell ref="A12024:G12024"/>
    <mergeCell ref="A12026:G12026"/>
    <mergeCell ref="A12030:G12030"/>
    <mergeCell ref="A12034:G12034"/>
    <mergeCell ref="A12204:G12204"/>
    <mergeCell ref="A12213:G12213"/>
    <mergeCell ref="A12216:G12216"/>
    <mergeCell ref="A12218:G12218"/>
    <mergeCell ref="A12220:G12220"/>
    <mergeCell ref="A12224:G12224"/>
    <mergeCell ref="A12238:G12238"/>
    <mergeCell ref="A12245:G12245"/>
    <mergeCell ref="A12247:G12247"/>
    <mergeCell ref="A12254:G12254"/>
    <mergeCell ref="A12258:G12258"/>
    <mergeCell ref="A12266:G12266"/>
    <mergeCell ref="A12281:G12281"/>
    <mergeCell ref="A12330:G12330"/>
  </mergeCells>
  <hyperlinks>
    <hyperlink display="Activision Blizzard" location="'Video Games'!A24:G24" ref="B7"/>
    <hyperlink display="Intelligent Systems" location="'Video Games'!A3401:G3401" ref="C7"/>
    <hyperlink display="Take-Two Interactive" location="'Video Games'!A8365:G8365" ref="D7"/>
    <hyperlink display="Arc System Works" location="'Video Games'!A284:G284" ref="B8"/>
    <hyperlink display="Interplay Entertainment" location="'Video Games'!A3593:G3593" ref="C8"/>
    <hyperlink display="Team 17" location="'Video Games'!A8483:G8483" ref="D8"/>
    <hyperlink display="Arika" location="'Video Games'!295:295" ref="B9"/>
    <hyperlink display="Konami/Hudson Soft" location="'Video Games'!A3654:G3654" ref="C9"/>
    <hyperlink display="Team Reptile" location="'Video Games'!A8523:G8523" ref="D9"/>
    <hyperlink display="Artdink" location="'Video Games'!345:345" ref="B10"/>
    <hyperlink display="Microsoft" location="Video Games!A3796:G3796" ref="C10"/>
    <hyperlink display="Team Shanghai Alice" location="'Video Games'!A8558:G8558" ref="D10"/>
    <hyperlink display="Atari SA / Hasbro Interactive" location="'Video Games'!A379:G379" ref="B11"/>
    <hyperlink display="Monolith Soft" location="'Video Games'!A4332:G4332" ref="C11"/>
    <hyperlink display="The Behemoth" location="'Video Games'!A9707:G9707" ref="D11"/>
    <hyperlink display="Atlus" location="'Video Games'!A682:G682" ref="B12"/>
    <hyperlink display="Natsume" location="'Video Games'!A4639:G4639" ref="C12"/>
    <hyperlink display="THQ" location="'Video Games'!A9743:G9743" ref="D12"/>
    <hyperlink display="Bandai Namco" location="'Video Games'!A1032:G1032" ref="B13"/>
    <hyperlink display="Nintendo" location="'Video Games'!A4650:G4650" ref="C13"/>
    <hyperlink display="Tomy" location="'Video Games'!A9955:G9955" ref="D13"/>
    <hyperlink display="Capcom" location="'Video Games'!A1276:G1276" ref="B14"/>
    <hyperlink display="Ocean Software" location="'Video Games'!A5824:G5824" ref="C14"/>
    <hyperlink display="TYPE-MOON" location="'Video Games'!A9968:G9968" ref="D14"/>
    <hyperlink display="Disney Interactive Studios" location="'Video Games'!A2218:G2218" ref="B15"/>
    <hyperlink display="Philips Interactive Media" location="'Video Games'!A5853:G5853" ref="C15"/>
    <hyperlink display="Ubisoft" location="'Video Games'!A9992:G9992" ref="D15"/>
    <hyperlink display="Electronic Arts (EA)" location="'Video Games'!A2402:G2402" ref="B16"/>
    <hyperlink display="PlatinumGames" location="'Video Games'!A5869:G5869" ref="C16"/>
    <hyperlink display="Valve Software" location="'Video Games'!A10147:G10147" ref="D16"/>
    <hyperlink display="Epic Games" location="'Video Games'!A2872:G2872" ref="B17"/>
    <hyperlink display="Qute" location="'Video Games'!A5939:G5939" ref="C17"/>
    <hyperlink display="Warner Bros. Interactive Entertainment" location="'Video Games'!A10433:G10433" ref="D17"/>
    <hyperlink display="French Bread" location="'Video Games'!A2941:G2941" ref="B18"/>
    <hyperlink display="Rare" location="'Video Games'!A5963:G5963" ref="C18"/>
    <hyperlink display="WayForward" location="'Video Games'!A10504:G10504" ref="D18"/>
    <hyperlink display="FromSoftware" location="'Video Games'!A2950:G2950" ref="B19"/>
    <hyperlink display="SEGA" location="'Video Games'!A6120:G6120" ref="C19"/>
    <hyperlink display="ZeniMax Media" location="Video Games!7846:7846" ref="D19"/>
    <hyperlink display="Game Arts" location="'Video Games'!A3055:G3055" ref="B20"/>
    <hyperlink display="Sony" location="'Video Games'!A7455:G7455" ref="C20"/>
    <hyperlink display="Misc. Games" location="'Video Games'!A10755:G10755" ref="D20"/>
    <hyperlink display="GAME FREAK" location="'Video Games'!A3092:G3092" ref="B21"/>
    <hyperlink display="Spike Chunsoft" location="Video Games!A7425:G7425" ref="C21"/>
    <hyperlink display="Console &amp; OS / Games Related" location="'Video Games'!A13084:G13084" ref="D21"/>
    <hyperlink display="Grasshopper Manufacture" location="'Video Games'!A3367:G3367" ref="B22"/>
    <hyperlink display="Sunsoft" location="'Video Games'!A8353:G8353" ref="C22"/>
    <hyperlink r:id="rId2" ref="E186"/>
    <hyperlink r:id="rId3" ref="G432"/>
    <hyperlink r:id="rId4" ref="G433"/>
    <hyperlink r:id="rId5" ref="G1425"/>
    <hyperlink r:id="rId6" ref="G1482"/>
    <hyperlink r:id="rId7" ref="G1529"/>
    <hyperlink r:id="rId8" location="!details?id=11473856" ref="G1611"/>
    <hyperlink r:id="rId9" ref="E2195"/>
    <hyperlink r:id="rId10" location="!details?id=7619003" ref="G2435"/>
    <hyperlink r:id="rId11" location="!details?id=7620040" ref="G2436"/>
    <hyperlink r:id="rId12" location="!details?id=7610474" ref="G2437"/>
    <hyperlink r:id="rId13" ref="G2663"/>
    <hyperlink r:id="rId14" ref="G2689"/>
    <hyperlink r:id="rId15" ref="G2691"/>
    <hyperlink r:id="rId16" ref="G2692"/>
    <hyperlink r:id="rId17" ref="G2693"/>
    <hyperlink r:id="rId18" ref="G2697"/>
    <hyperlink r:id="rId19" ref="G2698"/>
    <hyperlink r:id="rId20" ref="G2699"/>
    <hyperlink r:id="rId21" ref="G2702"/>
    <hyperlink r:id="rId22" ref="G2706"/>
    <hyperlink r:id="rId23" ref="G2707"/>
    <hyperlink r:id="rId24" ref="G2708"/>
    <hyperlink r:id="rId25" ref="G2709"/>
    <hyperlink r:id="rId26" ref="G2711"/>
    <hyperlink r:id="rId27" ref="G2712"/>
    <hyperlink r:id="rId28" ref="G2714"/>
    <hyperlink r:id="rId29" ref="G2715"/>
    <hyperlink r:id="rId30" ref="G2716"/>
    <hyperlink r:id="rId31" ref="G2717"/>
    <hyperlink r:id="rId32" ref="G2718"/>
    <hyperlink r:id="rId33" ref="G2722"/>
    <hyperlink r:id="rId34" ref="G2724"/>
    <hyperlink r:id="rId35" ref="G2726"/>
    <hyperlink r:id="rId36" ref="G2727"/>
    <hyperlink r:id="rId37" ref="G2728"/>
    <hyperlink r:id="rId38" ref="G2729"/>
    <hyperlink r:id="rId39" ref="G2730"/>
    <hyperlink r:id="rId40" ref="G2731"/>
    <hyperlink r:id="rId41" ref="G2732"/>
    <hyperlink r:id="rId42" ref="G2733"/>
    <hyperlink r:id="rId43" ref="G2734"/>
    <hyperlink r:id="rId44" ref="G2735"/>
    <hyperlink r:id="rId45" ref="G2736"/>
    <hyperlink r:id="rId46" ref="G2737"/>
    <hyperlink r:id="rId47" ref="G2738"/>
    <hyperlink r:id="rId48" ref="G2739"/>
    <hyperlink r:id="rId49" ref="G2740"/>
    <hyperlink r:id="rId50" ref="G2741"/>
    <hyperlink r:id="rId51" ref="G2742"/>
    <hyperlink r:id="rId52" ref="G2743"/>
    <hyperlink r:id="rId53" ref="G2744"/>
    <hyperlink r:id="rId54" ref="G2745"/>
    <hyperlink r:id="rId55" ref="G2747"/>
    <hyperlink r:id="rId56" ref="G2748"/>
    <hyperlink r:id="rId57" ref="G2749"/>
    <hyperlink r:id="rId58" ref="G2750"/>
    <hyperlink r:id="rId59" ref="G2755"/>
    <hyperlink r:id="rId60" ref="G2757"/>
    <hyperlink r:id="rId61" ref="G2758"/>
    <hyperlink r:id="rId62" ref="G2759"/>
    <hyperlink r:id="rId63" ref="G2760"/>
    <hyperlink r:id="rId64" ref="G2761"/>
    <hyperlink r:id="rId65" ref="G2762"/>
    <hyperlink r:id="rId66" ref="G2764"/>
    <hyperlink r:id="rId67" ref="E2770"/>
    <hyperlink r:id="rId68" ref="E2771"/>
    <hyperlink r:id="rId69" ref="G2780"/>
    <hyperlink r:id="rId70" ref="G2782"/>
    <hyperlink r:id="rId71" ref="G2787"/>
    <hyperlink r:id="rId72" ref="G2791"/>
    <hyperlink r:id="rId73" ref="G2792"/>
    <hyperlink r:id="rId74" ref="G2793"/>
    <hyperlink r:id="rId75" ref="G2794"/>
    <hyperlink r:id="rId76" ref="G2795"/>
    <hyperlink r:id="rId77" ref="G2796"/>
    <hyperlink r:id="rId78" ref="G2797"/>
    <hyperlink r:id="rId79" ref="G2798"/>
    <hyperlink r:id="rId80" ref="G2799"/>
    <hyperlink r:id="rId81" ref="G2801"/>
    <hyperlink r:id="rId82" ref="G2802"/>
    <hyperlink r:id="rId83" ref="G2806"/>
    <hyperlink r:id="rId84" ref="G2812"/>
    <hyperlink r:id="rId85" ref="G2813"/>
    <hyperlink r:id="rId86" ref="G2814"/>
    <hyperlink r:id="rId87" ref="G2815"/>
    <hyperlink r:id="rId88" ref="G2816"/>
    <hyperlink r:id="rId89" ref="G2817"/>
    <hyperlink r:id="rId90" ref="G2818"/>
    <hyperlink r:id="rId91" ref="G2825"/>
    <hyperlink r:id="rId92" ref="G2836"/>
    <hyperlink r:id="rId93" ref="G2845"/>
    <hyperlink r:id="rId94" ref="G2849"/>
    <hyperlink r:id="rId95" ref="G2862"/>
    <hyperlink r:id="rId96" ref="G2889"/>
    <hyperlink r:id="rId97" ref="G2891"/>
    <hyperlink r:id="rId98" ref="G3018"/>
    <hyperlink r:id="rId99" ref="G3021"/>
    <hyperlink r:id="rId100" ref="G3022"/>
    <hyperlink r:id="rId101" ref="G3023"/>
    <hyperlink r:id="rId102" ref="G3025"/>
    <hyperlink r:id="rId103" ref="G3026"/>
    <hyperlink r:id="rId104" ref="G3027"/>
    <hyperlink r:id="rId105" ref="G3028"/>
    <hyperlink r:id="rId106" ref="G3040"/>
    <hyperlink r:id="rId107" ref="G3658"/>
    <hyperlink r:id="rId108" ref="G3660"/>
    <hyperlink r:id="rId109" ref="G3668"/>
    <hyperlink r:id="rId110" ref="G3830"/>
    <hyperlink r:id="rId111" ref="G3836"/>
    <hyperlink r:id="rId112" ref="G3892"/>
    <hyperlink r:id="rId113" ref="G3895"/>
    <hyperlink r:id="rId114" ref="G4308"/>
    <hyperlink r:id="rId115" ref="E4660"/>
    <hyperlink r:id="rId116" ref="G4660"/>
    <hyperlink r:id="rId117" ref="E4661"/>
    <hyperlink r:id="rId118" ref="G4661"/>
    <hyperlink r:id="rId119" ref="E4662"/>
    <hyperlink r:id="rId120" ref="G4662"/>
    <hyperlink r:id="rId121" ref="E4663"/>
    <hyperlink r:id="rId122" ref="G4663"/>
    <hyperlink r:id="rId123" ref="E4665"/>
    <hyperlink r:id="rId124" ref="G4665"/>
    <hyperlink r:id="rId125" ref="E4675"/>
    <hyperlink r:id="rId126" ref="G4678"/>
    <hyperlink r:id="rId127" ref="G4681"/>
    <hyperlink r:id="rId128" ref="G4683"/>
    <hyperlink r:id="rId129" ref="G4692"/>
    <hyperlink r:id="rId130" ref="G4693"/>
    <hyperlink r:id="rId131" ref="G4694"/>
    <hyperlink r:id="rId132" ref="G4695"/>
    <hyperlink r:id="rId133" ref="G4696"/>
    <hyperlink r:id="rId134" ref="G4697"/>
    <hyperlink display="All other instruments come from Golden Sun." location="Video Games!A721:G721" ref="A4920"/>
    <hyperlink r:id="rId135" location="!details?id=11480236" ref="G4957"/>
    <hyperlink display="Many of these findings come from G-Boy's Sheet, credit to G-Boy for a large amount of findings" location="'Pokémon'!A27:E27" ref="A5530"/>
    <hyperlink r:id="rId136" ref="G6034"/>
    <hyperlink r:id="rId137" ref="G6126"/>
    <hyperlink display="All other instruments come from Arcade version" location="Video Games!A1535:G1535" ref="A6286"/>
    <hyperlink r:id="rId138" ref="G6324"/>
    <hyperlink r:id="rId139" ref="G6326"/>
    <hyperlink r:id="rId140" ref="G6334"/>
    <hyperlink r:id="rId141" ref="G6341"/>
    <hyperlink r:id="rId142" ref="G6367"/>
    <hyperlink r:id="rId143" ref="A6453"/>
    <hyperlink r:id="rId144" ref="G6459"/>
    <hyperlink r:id="rId145" ref="G6517"/>
    <hyperlink r:id="rId146" ref="G6530"/>
    <hyperlink r:id="rId147" location="!details?id=7619006" ref="G6644"/>
    <hyperlink r:id="rId148" location="!details?id=7619002" ref="G6645"/>
    <hyperlink r:id="rId149" ref="G6653"/>
    <hyperlink r:id="rId150" ref="G6654"/>
    <hyperlink r:id="rId151" ref="G6655"/>
    <hyperlink r:id="rId152" ref="G6722"/>
    <hyperlink r:id="rId153" ref="G6753"/>
    <hyperlink r:id="rId154" ref="G6765"/>
    <hyperlink r:id="rId155" location="!details?id=7619002" ref="G6894"/>
    <hyperlink r:id="rId156" ref="G7183"/>
    <hyperlink r:id="rId157" ref="E8470"/>
    <hyperlink r:id="rId158" ref="G9819"/>
    <hyperlink r:id="rId159" ref="G9916"/>
    <hyperlink r:id="rId160" ref="G9920"/>
    <hyperlink r:id="rId161" ref="G9925"/>
    <hyperlink r:id="rId162" ref="G10002"/>
    <hyperlink r:id="rId163" ref="G10174"/>
    <hyperlink r:id="rId164" ref="G10786"/>
    <hyperlink r:id="rId165" ref="E12294"/>
    <hyperlink r:id="rId166" ref="G12647"/>
    <hyperlink r:id="rId167" ref="G13151"/>
  </hyperlinks>
  <drawing r:id="rId168"/>
  <legacyDrawing r:id="rId169"/>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24.0"/>
    <col customWidth="1" min="2" max="2" width="29.14"/>
    <col customWidth="1" min="3" max="3" width="36.86"/>
    <col customWidth="1" min="4" max="4" width="37.29"/>
    <col customWidth="1" min="5" max="5" width="41.0"/>
    <col customWidth="1" min="6" max="6" width="41.14"/>
    <col customWidth="1" min="7" max="7" width="71.57"/>
  </cols>
  <sheetData>
    <row r="1">
      <c r="A1" s="2" t="s">
        <v>37650</v>
      </c>
      <c r="B1" s="1" t="s">
        <v>37651</v>
      </c>
      <c r="C1" s="2" t="s">
        <v>1</v>
      </c>
      <c r="D1" s="2" t="s">
        <v>37652</v>
      </c>
      <c r="E1" s="2" t="s">
        <v>37653</v>
      </c>
      <c r="F1" s="2" t="s">
        <v>37654</v>
      </c>
      <c r="G1" s="1" t="s">
        <v>37655</v>
      </c>
    </row>
    <row r="2" ht="39.0" customHeight="1">
      <c r="A2" s="557" t="s">
        <v>37656</v>
      </c>
      <c r="B2" s="4"/>
      <c r="C2" s="4"/>
      <c r="D2" s="4"/>
      <c r="E2" s="4"/>
      <c r="F2" s="4"/>
      <c r="G2" s="797"/>
    </row>
    <row r="3" ht="15.0" customHeight="1">
      <c r="A3" s="30" t="s">
        <v>37657</v>
      </c>
    </row>
    <row r="5">
      <c r="A5" s="31" t="s">
        <v>200</v>
      </c>
    </row>
    <row r="6">
      <c r="A6" s="32"/>
    </row>
    <row r="7">
      <c r="A7" s="33" t="s">
        <v>201</v>
      </c>
      <c r="B7" s="703" t="s">
        <v>5937</v>
      </c>
      <c r="C7" s="38"/>
      <c r="D7" s="38"/>
      <c r="E7" s="38"/>
      <c r="F7" s="38"/>
      <c r="G7" s="38"/>
    </row>
    <row r="8">
      <c r="A8" s="33" t="s">
        <v>37658</v>
      </c>
      <c r="B8" s="798" t="s">
        <v>19865</v>
      </c>
      <c r="C8" s="38"/>
      <c r="D8" s="38"/>
      <c r="E8" s="38"/>
      <c r="F8" s="38"/>
      <c r="G8" s="38"/>
    </row>
    <row r="9">
      <c r="A9" s="33" t="s">
        <v>37659</v>
      </c>
      <c r="B9" s="798" t="s">
        <v>37660</v>
      </c>
      <c r="C9" s="38"/>
      <c r="D9" s="38"/>
      <c r="E9" s="38"/>
      <c r="F9" s="38"/>
      <c r="G9" s="38"/>
    </row>
    <row r="10">
      <c r="A10" s="33" t="s">
        <v>207</v>
      </c>
      <c r="B10" s="798" t="s">
        <v>19886</v>
      </c>
      <c r="C10" s="38"/>
      <c r="D10" s="38"/>
      <c r="E10" s="38"/>
      <c r="F10" s="38"/>
      <c r="G10" s="38"/>
    </row>
    <row r="11">
      <c r="A11" s="703"/>
      <c r="B11" s="798" t="s">
        <v>37661</v>
      </c>
      <c r="C11" s="38"/>
      <c r="D11" s="38"/>
      <c r="E11" s="38"/>
      <c r="F11" s="38"/>
      <c r="G11" s="38"/>
    </row>
    <row r="12">
      <c r="A12" s="703"/>
      <c r="B12" s="798" t="s">
        <v>19863</v>
      </c>
      <c r="C12" s="38"/>
      <c r="D12" s="38"/>
      <c r="E12" s="38"/>
      <c r="F12" s="38"/>
      <c r="G12" s="38"/>
    </row>
    <row r="13">
      <c r="A13" s="703"/>
      <c r="B13" s="798" t="s">
        <v>37662</v>
      </c>
      <c r="C13" s="38"/>
      <c r="D13" s="38"/>
      <c r="E13" s="38"/>
      <c r="F13" s="38"/>
      <c r="G13" s="38"/>
    </row>
    <row r="14">
      <c r="A14" s="703"/>
      <c r="B14" s="798" t="s">
        <v>19878</v>
      </c>
      <c r="C14" s="38"/>
      <c r="D14" s="38"/>
      <c r="E14" s="38"/>
      <c r="F14" s="38"/>
      <c r="G14" s="38"/>
    </row>
    <row r="15">
      <c r="A15" s="17"/>
    </row>
    <row r="16">
      <c r="A16" s="31" t="s">
        <v>19865</v>
      </c>
    </row>
    <row r="17">
      <c r="A17" s="17"/>
    </row>
    <row r="18">
      <c r="A18" s="799" t="s">
        <v>37663</v>
      </c>
      <c r="B18" s="800" t="s">
        <v>8825</v>
      </c>
      <c r="C18" s="31" t="s">
        <v>37664</v>
      </c>
      <c r="D18" s="43" t="s">
        <v>37665</v>
      </c>
      <c r="E18" s="43"/>
      <c r="F18" s="84"/>
      <c r="G18" s="43" t="s">
        <v>37666</v>
      </c>
    </row>
    <row r="19">
      <c r="A19" s="799" t="s">
        <v>37663</v>
      </c>
      <c r="B19" s="800" t="s">
        <v>3280</v>
      </c>
      <c r="C19" s="31" t="s">
        <v>20661</v>
      </c>
      <c r="D19" s="43" t="s">
        <v>37665</v>
      </c>
      <c r="E19" s="43"/>
      <c r="F19" s="84"/>
      <c r="G19" s="43" t="s">
        <v>37666</v>
      </c>
    </row>
    <row r="20">
      <c r="A20" s="799" t="s">
        <v>37667</v>
      </c>
      <c r="B20" s="800" t="s">
        <v>642</v>
      </c>
      <c r="C20" s="31" t="s">
        <v>12637</v>
      </c>
      <c r="D20" s="43" t="s">
        <v>37668</v>
      </c>
      <c r="E20" s="43"/>
      <c r="F20" s="84"/>
      <c r="G20" s="43" t="s">
        <v>37669</v>
      </c>
    </row>
    <row r="21">
      <c r="A21" s="799" t="s">
        <v>37667</v>
      </c>
      <c r="B21" s="800" t="s">
        <v>8313</v>
      </c>
      <c r="C21" s="31" t="s">
        <v>8314</v>
      </c>
      <c r="D21" s="43" t="s">
        <v>37670</v>
      </c>
      <c r="E21" s="43" t="s">
        <v>37671</v>
      </c>
      <c r="F21" s="84"/>
      <c r="G21" s="43" t="s">
        <v>37672</v>
      </c>
    </row>
    <row r="22">
      <c r="A22" s="799" t="s">
        <v>37667</v>
      </c>
      <c r="B22" s="800" t="s">
        <v>4540</v>
      </c>
      <c r="C22" s="31" t="s">
        <v>4541</v>
      </c>
      <c r="D22" s="43"/>
      <c r="E22" s="43" t="s">
        <v>37673</v>
      </c>
      <c r="F22" s="84"/>
      <c r="G22" s="43"/>
    </row>
    <row r="23">
      <c r="A23" s="799" t="s">
        <v>37667</v>
      </c>
      <c r="B23" s="800" t="s">
        <v>4540</v>
      </c>
      <c r="C23" s="31" t="s">
        <v>4545</v>
      </c>
      <c r="D23" s="43"/>
      <c r="E23" s="43" t="s">
        <v>37673</v>
      </c>
      <c r="F23" s="84"/>
      <c r="G23" s="43"/>
    </row>
    <row r="24">
      <c r="A24" s="799" t="s">
        <v>37667</v>
      </c>
      <c r="B24" s="800" t="s">
        <v>4540</v>
      </c>
      <c r="C24" s="31" t="s">
        <v>4614</v>
      </c>
      <c r="D24" s="43" t="s">
        <v>37665</v>
      </c>
      <c r="E24" s="43" t="s">
        <v>37674</v>
      </c>
      <c r="F24" s="84"/>
      <c r="G24" s="43" t="s">
        <v>37666</v>
      </c>
    </row>
    <row r="25">
      <c r="A25" s="799" t="s">
        <v>37667</v>
      </c>
      <c r="B25" s="800" t="s">
        <v>230</v>
      </c>
      <c r="C25" s="31" t="s">
        <v>12701</v>
      </c>
      <c r="D25" s="43"/>
      <c r="E25" s="43" t="s">
        <v>37673</v>
      </c>
      <c r="F25" s="84"/>
      <c r="G25" s="43"/>
    </row>
    <row r="26">
      <c r="A26" s="799" t="s">
        <v>37667</v>
      </c>
      <c r="B26" s="800" t="s">
        <v>230</v>
      </c>
      <c r="C26" s="31" t="s">
        <v>22444</v>
      </c>
      <c r="D26" s="43" t="s">
        <v>37670</v>
      </c>
      <c r="E26" s="43" t="s">
        <v>37675</v>
      </c>
      <c r="F26" s="84"/>
      <c r="G26" s="43" t="s">
        <v>37672</v>
      </c>
    </row>
    <row r="27">
      <c r="A27" s="799" t="s">
        <v>37667</v>
      </c>
      <c r="B27" s="800" t="s">
        <v>230</v>
      </c>
      <c r="C27" s="31" t="s">
        <v>6370</v>
      </c>
      <c r="D27" s="43" t="s">
        <v>37676</v>
      </c>
      <c r="E27" s="43"/>
      <c r="F27" s="84"/>
      <c r="G27" s="43" t="s">
        <v>37677</v>
      </c>
    </row>
    <row r="28">
      <c r="A28" s="799" t="s">
        <v>37667</v>
      </c>
      <c r="B28" s="800" t="s">
        <v>230</v>
      </c>
      <c r="C28" s="31" t="s">
        <v>13007</v>
      </c>
      <c r="D28" s="43" t="s">
        <v>37665</v>
      </c>
      <c r="E28" s="43"/>
      <c r="F28" s="84"/>
      <c r="G28" s="43" t="s">
        <v>37666</v>
      </c>
    </row>
    <row r="29">
      <c r="A29" s="799" t="s">
        <v>37667</v>
      </c>
      <c r="B29" s="801" t="s">
        <v>30837</v>
      </c>
      <c r="C29" s="580" t="s">
        <v>37678</v>
      </c>
      <c r="D29" s="43" t="s">
        <v>37679</v>
      </c>
      <c r="E29" s="43"/>
      <c r="F29" s="43"/>
      <c r="G29" s="43" t="s">
        <v>37666</v>
      </c>
    </row>
    <row r="30">
      <c r="A30" s="799" t="s">
        <v>37667</v>
      </c>
      <c r="B30" s="800" t="s">
        <v>248</v>
      </c>
      <c r="C30" s="31" t="s">
        <v>4553</v>
      </c>
      <c r="D30" s="43"/>
      <c r="E30" s="43" t="s">
        <v>37680</v>
      </c>
      <c r="F30" s="43" t="s">
        <v>37681</v>
      </c>
      <c r="G30" s="43"/>
    </row>
    <row r="31">
      <c r="A31" s="799" t="s">
        <v>37667</v>
      </c>
      <c r="B31" s="800" t="s">
        <v>248</v>
      </c>
      <c r="C31" s="31" t="s">
        <v>4496</v>
      </c>
      <c r="D31" s="43" t="s">
        <v>37682</v>
      </c>
      <c r="E31" s="43" t="s">
        <v>37683</v>
      </c>
      <c r="F31" s="43" t="s">
        <v>37684</v>
      </c>
      <c r="G31" s="43" t="s">
        <v>37685</v>
      </c>
    </row>
    <row r="32">
      <c r="A32" s="799" t="s">
        <v>37667</v>
      </c>
      <c r="B32" s="800" t="s">
        <v>248</v>
      </c>
      <c r="C32" s="31" t="s">
        <v>9851</v>
      </c>
      <c r="D32" s="43" t="s">
        <v>37686</v>
      </c>
      <c r="E32" s="43" t="s">
        <v>37687</v>
      </c>
      <c r="F32" s="43"/>
      <c r="G32" s="43" t="s">
        <v>37688</v>
      </c>
    </row>
    <row r="33">
      <c r="A33" s="799" t="s">
        <v>37667</v>
      </c>
      <c r="B33" s="800" t="s">
        <v>248</v>
      </c>
      <c r="C33" s="31" t="s">
        <v>37689</v>
      </c>
      <c r="D33" s="43" t="s">
        <v>37679</v>
      </c>
      <c r="E33" s="43"/>
      <c r="F33" s="84"/>
      <c r="G33" s="43" t="s">
        <v>37666</v>
      </c>
    </row>
    <row r="34">
      <c r="A34" s="799" t="s">
        <v>37667</v>
      </c>
      <c r="B34" s="800" t="s">
        <v>248</v>
      </c>
      <c r="C34" s="31" t="s">
        <v>22428</v>
      </c>
      <c r="D34" s="43" t="s">
        <v>37665</v>
      </c>
      <c r="E34" s="43"/>
      <c r="F34" s="84"/>
      <c r="G34" s="43" t="s">
        <v>37666</v>
      </c>
    </row>
    <row r="35">
      <c r="A35" s="799" t="s">
        <v>37667</v>
      </c>
      <c r="B35" s="800" t="s">
        <v>248</v>
      </c>
      <c r="C35" s="31" t="s">
        <v>37690</v>
      </c>
      <c r="D35" s="43" t="s">
        <v>37691</v>
      </c>
      <c r="E35" s="43" t="s">
        <v>37692</v>
      </c>
      <c r="F35" s="43" t="s">
        <v>37681</v>
      </c>
      <c r="G35" s="43" t="s">
        <v>37693</v>
      </c>
    </row>
    <row r="36">
      <c r="A36" s="799" t="s">
        <v>37667</v>
      </c>
      <c r="B36" s="800" t="s">
        <v>248</v>
      </c>
      <c r="C36" s="31" t="s">
        <v>37694</v>
      </c>
      <c r="D36" s="43" t="s">
        <v>37679</v>
      </c>
      <c r="E36" s="84"/>
      <c r="F36" s="84"/>
      <c r="G36" s="43" t="s">
        <v>37666</v>
      </c>
    </row>
    <row r="37">
      <c r="A37" s="799" t="s">
        <v>37667</v>
      </c>
      <c r="B37" s="800" t="s">
        <v>248</v>
      </c>
      <c r="C37" s="31" t="s">
        <v>249</v>
      </c>
      <c r="D37" s="43" t="s">
        <v>37665</v>
      </c>
      <c r="E37" s="84"/>
      <c r="F37" s="84"/>
      <c r="G37" s="43" t="s">
        <v>37666</v>
      </c>
    </row>
    <row r="38">
      <c r="A38" s="799" t="s">
        <v>37667</v>
      </c>
      <c r="B38" s="800" t="s">
        <v>248</v>
      </c>
      <c r="C38" s="31" t="s">
        <v>22196</v>
      </c>
      <c r="D38" s="43" t="s">
        <v>37670</v>
      </c>
      <c r="E38" s="43" t="s">
        <v>37671</v>
      </c>
      <c r="F38" s="84"/>
      <c r="G38" s="43" t="s">
        <v>37672</v>
      </c>
    </row>
    <row r="39">
      <c r="A39" s="799" t="s">
        <v>37667</v>
      </c>
      <c r="B39" s="800" t="s">
        <v>248</v>
      </c>
      <c r="C39" s="31" t="s">
        <v>9856</v>
      </c>
      <c r="D39" s="43"/>
      <c r="E39" s="43" t="s">
        <v>37695</v>
      </c>
      <c r="F39" s="43"/>
      <c r="G39" s="43" t="s">
        <v>37672</v>
      </c>
    </row>
    <row r="40">
      <c r="A40" s="799" t="s">
        <v>37667</v>
      </c>
      <c r="B40" s="800" t="s">
        <v>248</v>
      </c>
      <c r="C40" s="31" t="s">
        <v>10975</v>
      </c>
      <c r="D40" s="43"/>
      <c r="E40" s="43" t="s">
        <v>37673</v>
      </c>
      <c r="F40" s="43"/>
      <c r="G40" s="43" t="s">
        <v>37696</v>
      </c>
    </row>
    <row r="41">
      <c r="A41" s="799" t="s">
        <v>37667</v>
      </c>
      <c r="B41" s="800" t="s">
        <v>248</v>
      </c>
      <c r="C41" s="31" t="s">
        <v>4580</v>
      </c>
      <c r="D41" s="43"/>
      <c r="E41" s="43" t="s">
        <v>37697</v>
      </c>
      <c r="F41" s="43" t="s">
        <v>37684</v>
      </c>
      <c r="G41" s="43" t="s">
        <v>37672</v>
      </c>
    </row>
    <row r="42">
      <c r="A42" s="799" t="s">
        <v>37667</v>
      </c>
      <c r="B42" s="800" t="s">
        <v>248</v>
      </c>
      <c r="C42" s="31" t="s">
        <v>11069</v>
      </c>
      <c r="D42" s="43"/>
      <c r="E42" s="43" t="s">
        <v>37695</v>
      </c>
      <c r="F42" s="43" t="s">
        <v>37698</v>
      </c>
      <c r="G42" s="43" t="s">
        <v>37699</v>
      </c>
    </row>
    <row r="43">
      <c r="A43" s="799" t="s">
        <v>37667</v>
      </c>
      <c r="B43" s="800" t="s">
        <v>248</v>
      </c>
      <c r="C43" s="31" t="s">
        <v>7691</v>
      </c>
      <c r="D43" s="43"/>
      <c r="E43" s="43" t="s">
        <v>37675</v>
      </c>
      <c r="F43" s="43" t="s">
        <v>37684</v>
      </c>
      <c r="G43" s="43" t="s">
        <v>37672</v>
      </c>
    </row>
    <row r="44">
      <c r="A44" s="799" t="s">
        <v>37667</v>
      </c>
      <c r="B44" s="800" t="s">
        <v>248</v>
      </c>
      <c r="C44" s="31" t="s">
        <v>21781</v>
      </c>
      <c r="D44" s="43" t="s">
        <v>37668</v>
      </c>
      <c r="E44" s="43" t="s">
        <v>37680</v>
      </c>
      <c r="F44" s="84"/>
      <c r="G44" s="43" t="s">
        <v>37669</v>
      </c>
    </row>
    <row r="45">
      <c r="A45" s="799" t="s">
        <v>37667</v>
      </c>
      <c r="B45" s="800" t="s">
        <v>248</v>
      </c>
      <c r="C45" s="31" t="s">
        <v>10930</v>
      </c>
      <c r="D45" s="43" t="s">
        <v>37700</v>
      </c>
      <c r="E45" s="43" t="s">
        <v>37692</v>
      </c>
      <c r="F45" s="84"/>
      <c r="G45" s="43" t="s">
        <v>37693</v>
      </c>
    </row>
    <row r="46">
      <c r="A46" s="799" t="s">
        <v>37667</v>
      </c>
      <c r="B46" s="800" t="s">
        <v>248</v>
      </c>
      <c r="C46" s="31" t="s">
        <v>37701</v>
      </c>
      <c r="D46" s="43" t="s">
        <v>37700</v>
      </c>
      <c r="E46" s="84"/>
      <c r="F46" s="84"/>
      <c r="G46" s="43" t="s">
        <v>37693</v>
      </c>
    </row>
    <row r="47">
      <c r="A47" s="799" t="s">
        <v>37667</v>
      </c>
      <c r="B47" s="800" t="s">
        <v>19884</v>
      </c>
      <c r="C47" s="31" t="s">
        <v>37702</v>
      </c>
      <c r="D47" s="43" t="s">
        <v>37679</v>
      </c>
      <c r="E47" s="43"/>
      <c r="F47" s="84"/>
      <c r="G47" s="43" t="s">
        <v>37666</v>
      </c>
    </row>
    <row r="48">
      <c r="A48" s="799" t="s">
        <v>37667</v>
      </c>
      <c r="B48" s="800" t="s">
        <v>566</v>
      </c>
      <c r="C48" s="31" t="s">
        <v>15318</v>
      </c>
      <c r="D48" s="43" t="s">
        <v>37670</v>
      </c>
      <c r="E48" s="43" t="s">
        <v>37675</v>
      </c>
      <c r="F48" s="84"/>
      <c r="G48" s="43" t="s">
        <v>37672</v>
      </c>
    </row>
    <row r="49">
      <c r="A49" s="799" t="s">
        <v>37667</v>
      </c>
      <c r="B49" s="800" t="s">
        <v>566</v>
      </c>
      <c r="C49" s="31" t="s">
        <v>37703</v>
      </c>
      <c r="D49" s="43" t="s">
        <v>37686</v>
      </c>
      <c r="E49" s="43"/>
      <c r="F49" s="84"/>
      <c r="G49" s="43" t="s">
        <v>37666</v>
      </c>
    </row>
    <row r="50">
      <c r="A50" s="799" t="s">
        <v>37667</v>
      </c>
      <c r="B50" s="800" t="s">
        <v>566</v>
      </c>
      <c r="C50" s="31" t="s">
        <v>22387</v>
      </c>
      <c r="D50" s="43" t="s">
        <v>37665</v>
      </c>
      <c r="E50" s="43" t="s">
        <v>37674</v>
      </c>
      <c r="F50" s="84"/>
      <c r="G50" s="43" t="s">
        <v>37666</v>
      </c>
    </row>
    <row r="51">
      <c r="A51" s="799" t="s">
        <v>37667</v>
      </c>
      <c r="B51" s="800" t="s">
        <v>566</v>
      </c>
      <c r="C51" s="31" t="s">
        <v>37704</v>
      </c>
      <c r="D51" s="43"/>
      <c r="E51" s="43" t="s">
        <v>37705</v>
      </c>
      <c r="F51" s="43" t="s">
        <v>37706</v>
      </c>
      <c r="G51" s="43"/>
    </row>
    <row r="52">
      <c r="A52" s="799" t="s">
        <v>37667</v>
      </c>
      <c r="B52" s="800" t="s">
        <v>566</v>
      </c>
      <c r="C52" s="31" t="s">
        <v>37707</v>
      </c>
      <c r="D52" s="43" t="s">
        <v>37686</v>
      </c>
      <c r="E52" s="43"/>
      <c r="F52" s="84"/>
      <c r="G52" s="43" t="s">
        <v>37666</v>
      </c>
    </row>
    <row r="53">
      <c r="A53" s="799" t="s">
        <v>37667</v>
      </c>
      <c r="B53" s="800" t="s">
        <v>566</v>
      </c>
      <c r="C53" s="31" t="s">
        <v>31659</v>
      </c>
      <c r="D53" s="43" t="s">
        <v>37686</v>
      </c>
      <c r="E53" s="43"/>
      <c r="F53" s="84"/>
      <c r="G53" s="43" t="s">
        <v>37666</v>
      </c>
    </row>
    <row r="54">
      <c r="A54" s="799" t="s">
        <v>37708</v>
      </c>
      <c r="B54" s="800" t="s">
        <v>4521</v>
      </c>
      <c r="C54" s="31" t="s">
        <v>37709</v>
      </c>
      <c r="D54" s="43" t="s">
        <v>37668</v>
      </c>
      <c r="E54" s="43"/>
      <c r="F54" s="84"/>
      <c r="G54" s="43"/>
    </row>
    <row r="55">
      <c r="A55" s="799" t="s">
        <v>37708</v>
      </c>
      <c r="B55" s="800" t="s">
        <v>671</v>
      </c>
      <c r="C55" s="31" t="s">
        <v>37710</v>
      </c>
      <c r="D55" s="43" t="s">
        <v>37670</v>
      </c>
      <c r="E55" s="43" t="s">
        <v>37711</v>
      </c>
      <c r="F55" s="84"/>
      <c r="G55" s="43" t="s">
        <v>37672</v>
      </c>
    </row>
    <row r="56">
      <c r="A56" s="799" t="s">
        <v>37708</v>
      </c>
      <c r="B56" s="800" t="s">
        <v>671</v>
      </c>
      <c r="C56" s="31" t="s">
        <v>13841</v>
      </c>
      <c r="D56" s="43"/>
      <c r="E56" s="43"/>
      <c r="F56" s="84"/>
      <c r="G56" s="43" t="s">
        <v>37696</v>
      </c>
    </row>
    <row r="57">
      <c r="A57" s="799" t="s">
        <v>37708</v>
      </c>
      <c r="B57" s="800" t="s">
        <v>687</v>
      </c>
      <c r="C57" s="31" t="s">
        <v>33903</v>
      </c>
      <c r="D57" s="43" t="s">
        <v>37670</v>
      </c>
      <c r="E57" s="43" t="s">
        <v>37711</v>
      </c>
      <c r="F57" s="84"/>
      <c r="G57" s="43" t="s">
        <v>37672</v>
      </c>
    </row>
    <row r="58">
      <c r="A58" s="799" t="s">
        <v>37708</v>
      </c>
      <c r="B58" s="800" t="s">
        <v>388</v>
      </c>
      <c r="C58" s="31" t="s">
        <v>3993</v>
      </c>
      <c r="D58" s="43" t="s">
        <v>37670</v>
      </c>
      <c r="E58" s="43" t="s">
        <v>37711</v>
      </c>
      <c r="F58" s="84"/>
      <c r="G58" s="43" t="s">
        <v>37672</v>
      </c>
    </row>
    <row r="59">
      <c r="A59" s="799" t="s">
        <v>37712</v>
      </c>
      <c r="B59" s="800" t="s">
        <v>10828</v>
      </c>
      <c r="C59" s="31" t="s">
        <v>22043</v>
      </c>
      <c r="D59" s="43"/>
      <c r="E59" s="43" t="s">
        <v>37713</v>
      </c>
      <c r="F59" s="43" t="s">
        <v>37714</v>
      </c>
      <c r="G59" s="43" t="s">
        <v>37715</v>
      </c>
    </row>
    <row r="60">
      <c r="A60" s="799" t="s">
        <v>37712</v>
      </c>
      <c r="B60" s="800" t="s">
        <v>10828</v>
      </c>
      <c r="C60" s="31" t="s">
        <v>22127</v>
      </c>
      <c r="D60" s="43"/>
      <c r="E60" s="43" t="s">
        <v>22126</v>
      </c>
      <c r="F60" s="43" t="s">
        <v>37674</v>
      </c>
      <c r="G60" s="43" t="s">
        <v>37716</v>
      </c>
    </row>
    <row r="61">
      <c r="A61" s="799" t="s">
        <v>37712</v>
      </c>
      <c r="B61" s="800" t="s">
        <v>316</v>
      </c>
      <c r="C61" s="31" t="s">
        <v>22211</v>
      </c>
      <c r="D61" s="43"/>
      <c r="E61" s="43" t="s">
        <v>37717</v>
      </c>
      <c r="F61" s="84"/>
      <c r="G61" s="43" t="s">
        <v>37718</v>
      </c>
    </row>
    <row r="62">
      <c r="A62" s="799" t="s">
        <v>37712</v>
      </c>
      <c r="B62" s="800" t="s">
        <v>1454</v>
      </c>
      <c r="C62" s="31" t="s">
        <v>22240</v>
      </c>
      <c r="D62" s="43"/>
      <c r="E62" s="43" t="s">
        <v>37674</v>
      </c>
      <c r="F62" s="43" t="s">
        <v>37719</v>
      </c>
      <c r="G62" s="43" t="s">
        <v>37666</v>
      </c>
    </row>
    <row r="63">
      <c r="A63" s="799" t="s">
        <v>37712</v>
      </c>
      <c r="B63" s="800" t="s">
        <v>1454</v>
      </c>
      <c r="C63" s="31" t="s">
        <v>14720</v>
      </c>
      <c r="D63" s="43"/>
      <c r="E63" s="43" t="s">
        <v>22126</v>
      </c>
      <c r="F63" s="43" t="s">
        <v>37674</v>
      </c>
      <c r="G63" s="43" t="s">
        <v>37720</v>
      </c>
    </row>
    <row r="64">
      <c r="A64" s="799" t="s">
        <v>37712</v>
      </c>
      <c r="B64" s="800" t="s">
        <v>326</v>
      </c>
      <c r="C64" s="31" t="s">
        <v>22571</v>
      </c>
      <c r="D64" s="43" t="s">
        <v>37670</v>
      </c>
      <c r="E64" s="43" t="s">
        <v>37711</v>
      </c>
      <c r="F64" s="84"/>
      <c r="G64" s="43" t="s">
        <v>37672</v>
      </c>
    </row>
    <row r="65">
      <c r="A65" s="799" t="s">
        <v>37712</v>
      </c>
      <c r="B65" s="800" t="s">
        <v>326</v>
      </c>
      <c r="C65" s="31" t="s">
        <v>10673</v>
      </c>
      <c r="D65" s="84"/>
      <c r="E65" s="43" t="s">
        <v>37674</v>
      </c>
      <c r="F65" s="43" t="s">
        <v>37721</v>
      </c>
      <c r="G65" s="43"/>
    </row>
    <row r="66">
      <c r="A66" s="799" t="s">
        <v>37712</v>
      </c>
      <c r="B66" s="800" t="s">
        <v>326</v>
      </c>
      <c r="C66" s="31" t="s">
        <v>10906</v>
      </c>
      <c r="D66" s="43" t="s">
        <v>37670</v>
      </c>
      <c r="E66" s="43" t="s">
        <v>37674</v>
      </c>
      <c r="F66" s="43" t="s">
        <v>37722</v>
      </c>
      <c r="G66" s="43" t="s">
        <v>37723</v>
      </c>
    </row>
    <row r="67">
      <c r="A67" s="799" t="s">
        <v>37712</v>
      </c>
      <c r="B67" s="800" t="s">
        <v>326</v>
      </c>
      <c r="C67" s="31" t="s">
        <v>1225</v>
      </c>
      <c r="D67" s="84"/>
      <c r="E67" s="43" t="s">
        <v>37724</v>
      </c>
      <c r="F67" s="43" t="s">
        <v>37674</v>
      </c>
      <c r="G67" s="43" t="s">
        <v>37720</v>
      </c>
    </row>
    <row r="68">
      <c r="A68" s="799" t="s">
        <v>37712</v>
      </c>
      <c r="B68" s="800" t="s">
        <v>671</v>
      </c>
      <c r="C68" s="31" t="s">
        <v>5742</v>
      </c>
      <c r="D68" s="84"/>
      <c r="E68" s="43" t="s">
        <v>37674</v>
      </c>
      <c r="F68" s="43" t="s">
        <v>37722</v>
      </c>
      <c r="G68" s="43" t="s">
        <v>37725</v>
      </c>
    </row>
    <row r="69">
      <c r="A69" s="799" t="s">
        <v>37712</v>
      </c>
      <c r="B69" s="800" t="s">
        <v>671</v>
      </c>
      <c r="C69" s="31" t="s">
        <v>22520</v>
      </c>
      <c r="D69" s="84"/>
      <c r="E69" s="43" t="s">
        <v>37722</v>
      </c>
      <c r="F69" s="84"/>
      <c r="G69" s="43" t="s">
        <v>37726</v>
      </c>
    </row>
    <row r="70">
      <c r="A70" s="799" t="s">
        <v>37712</v>
      </c>
      <c r="B70" s="800" t="s">
        <v>671</v>
      </c>
      <c r="C70" s="31" t="s">
        <v>22313</v>
      </c>
      <c r="D70" s="84"/>
      <c r="E70" s="43" t="s">
        <v>37674</v>
      </c>
      <c r="F70" s="43" t="s">
        <v>37727</v>
      </c>
      <c r="G70" s="43" t="s">
        <v>37725</v>
      </c>
    </row>
    <row r="71">
      <c r="A71" s="799" t="s">
        <v>37712</v>
      </c>
      <c r="B71" s="800" t="s">
        <v>5016</v>
      </c>
      <c r="C71" s="31" t="s">
        <v>13374</v>
      </c>
      <c r="D71" s="84"/>
      <c r="E71" s="84" t="s">
        <v>37728</v>
      </c>
      <c r="F71" s="43" t="s">
        <v>37717</v>
      </c>
      <c r="G71" s="43" t="s">
        <v>37729</v>
      </c>
    </row>
    <row r="72">
      <c r="A72" s="799" t="s">
        <v>37712</v>
      </c>
      <c r="B72" s="800" t="s">
        <v>5679</v>
      </c>
      <c r="C72" s="31" t="s">
        <v>13690</v>
      </c>
      <c r="D72" s="84"/>
      <c r="E72" s="43" t="s">
        <v>37713</v>
      </c>
      <c r="F72" s="84"/>
      <c r="G72" s="43" t="s">
        <v>37696</v>
      </c>
    </row>
    <row r="73">
      <c r="A73" s="799" t="s">
        <v>37712</v>
      </c>
      <c r="B73" s="800" t="s">
        <v>5679</v>
      </c>
      <c r="C73" s="31" t="s">
        <v>15951</v>
      </c>
      <c r="D73" s="84"/>
      <c r="E73" s="43" t="s">
        <v>37674</v>
      </c>
      <c r="F73" s="84"/>
      <c r="G73" s="43" t="s">
        <v>37666</v>
      </c>
    </row>
    <row r="74">
      <c r="A74" s="799" t="s">
        <v>37712</v>
      </c>
      <c r="B74" s="800" t="s">
        <v>1035</v>
      </c>
      <c r="C74" s="31" t="s">
        <v>16800</v>
      </c>
      <c r="D74" s="84"/>
      <c r="E74" s="43" t="s">
        <v>37713</v>
      </c>
      <c r="F74" s="43" t="s">
        <v>37698</v>
      </c>
      <c r="G74" s="43" t="s">
        <v>37730</v>
      </c>
    </row>
    <row r="75">
      <c r="A75" s="799" t="s">
        <v>37712</v>
      </c>
      <c r="B75" s="800" t="s">
        <v>1035</v>
      </c>
      <c r="C75" s="31" t="s">
        <v>1041</v>
      </c>
      <c r="D75" s="43"/>
      <c r="E75" s="43" t="s">
        <v>37717</v>
      </c>
      <c r="F75" s="84"/>
      <c r="G75" s="43" t="s">
        <v>37718</v>
      </c>
    </row>
    <row r="76">
      <c r="A76" s="799" t="s">
        <v>37712</v>
      </c>
      <c r="B76" s="800" t="s">
        <v>5153</v>
      </c>
      <c r="C76" s="31" t="s">
        <v>37731</v>
      </c>
      <c r="D76" s="43"/>
      <c r="E76" s="43" t="s">
        <v>37717</v>
      </c>
      <c r="F76" s="84"/>
      <c r="G76" s="43" t="s">
        <v>37718</v>
      </c>
    </row>
    <row r="77">
      <c r="A77" s="799" t="s">
        <v>37712</v>
      </c>
      <c r="B77" s="800" t="s">
        <v>1107</v>
      </c>
      <c r="C77" s="31" t="s">
        <v>22573</v>
      </c>
      <c r="D77" s="43" t="s">
        <v>37670</v>
      </c>
      <c r="E77" s="43" t="s">
        <v>37711</v>
      </c>
      <c r="F77" s="84"/>
      <c r="G77" s="43" t="s">
        <v>37672</v>
      </c>
    </row>
    <row r="78">
      <c r="A78" s="799" t="s">
        <v>37712</v>
      </c>
      <c r="B78" s="800" t="s">
        <v>234</v>
      </c>
      <c r="C78" s="31" t="s">
        <v>11728</v>
      </c>
      <c r="D78" s="84"/>
      <c r="E78" s="43" t="s">
        <v>37713</v>
      </c>
      <c r="F78" s="138"/>
      <c r="G78" s="43" t="s">
        <v>37696</v>
      </c>
    </row>
    <row r="79">
      <c r="A79" s="799" t="s">
        <v>37712</v>
      </c>
      <c r="B79" s="800" t="s">
        <v>234</v>
      </c>
      <c r="C79" s="31" t="s">
        <v>20587</v>
      </c>
      <c r="D79" s="84"/>
      <c r="E79" s="43" t="s">
        <v>37728</v>
      </c>
      <c r="F79" s="43" t="s">
        <v>22126</v>
      </c>
      <c r="G79" s="43" t="s">
        <v>37732</v>
      </c>
    </row>
    <row r="80">
      <c r="A80" s="799" t="s">
        <v>37712</v>
      </c>
      <c r="B80" s="800" t="s">
        <v>234</v>
      </c>
      <c r="C80" s="31" t="s">
        <v>1115</v>
      </c>
      <c r="D80" s="84"/>
      <c r="E80" s="43" t="s">
        <v>22126</v>
      </c>
      <c r="F80" s="43" t="s">
        <v>37722</v>
      </c>
      <c r="G80" s="43" t="s">
        <v>37733</v>
      </c>
    </row>
    <row r="81">
      <c r="A81" s="799" t="s">
        <v>37712</v>
      </c>
      <c r="B81" s="800" t="s">
        <v>234</v>
      </c>
      <c r="C81" s="31" t="s">
        <v>22091</v>
      </c>
      <c r="D81" s="84"/>
      <c r="E81" s="43" t="s">
        <v>37734</v>
      </c>
      <c r="F81" s="43" t="s">
        <v>37721</v>
      </c>
      <c r="G81" s="43" t="s">
        <v>37666</v>
      </c>
    </row>
    <row r="82">
      <c r="A82" s="799" t="s">
        <v>37712</v>
      </c>
      <c r="B82" s="800" t="s">
        <v>234</v>
      </c>
      <c r="C82" s="31" t="s">
        <v>12895</v>
      </c>
      <c r="D82" s="84"/>
      <c r="E82" s="43" t="s">
        <v>37735</v>
      </c>
      <c r="F82" s="43" t="s">
        <v>22126</v>
      </c>
      <c r="G82" s="43" t="s">
        <v>37732</v>
      </c>
    </row>
    <row r="83">
      <c r="A83" s="802" t="s">
        <v>37712</v>
      </c>
      <c r="B83" s="803" t="s">
        <v>234</v>
      </c>
      <c r="C83" s="189" t="s">
        <v>12033</v>
      </c>
      <c r="D83" s="138"/>
      <c r="E83" s="84" t="s">
        <v>37728</v>
      </c>
      <c r="F83" s="43" t="s">
        <v>37713</v>
      </c>
      <c r="G83" s="43" t="s">
        <v>37736</v>
      </c>
    </row>
    <row r="84">
      <c r="A84" s="802" t="s">
        <v>37712</v>
      </c>
      <c r="B84" s="803" t="s">
        <v>234</v>
      </c>
      <c r="C84" s="31" t="s">
        <v>1608</v>
      </c>
      <c r="D84" s="43"/>
      <c r="E84" s="43" t="s">
        <v>37713</v>
      </c>
      <c r="F84" s="138"/>
      <c r="G84" s="43" t="s">
        <v>37736</v>
      </c>
    </row>
    <row r="85">
      <c r="A85" s="802" t="s">
        <v>37712</v>
      </c>
      <c r="B85" s="803" t="s">
        <v>234</v>
      </c>
      <c r="C85" s="31" t="s">
        <v>14063</v>
      </c>
      <c r="D85" s="138"/>
      <c r="E85" s="43" t="s">
        <v>37737</v>
      </c>
      <c r="F85" s="84" t="s">
        <v>37728</v>
      </c>
      <c r="G85" s="43" t="s">
        <v>37738</v>
      </c>
    </row>
    <row r="86">
      <c r="A86" s="802" t="s">
        <v>37712</v>
      </c>
      <c r="B86" s="803" t="s">
        <v>234</v>
      </c>
      <c r="C86" s="31" t="s">
        <v>22082</v>
      </c>
      <c r="D86" s="43"/>
      <c r="E86" s="84" t="s">
        <v>37728</v>
      </c>
      <c r="F86" s="43" t="s">
        <v>37713</v>
      </c>
      <c r="G86" s="43" t="s">
        <v>37696</v>
      </c>
    </row>
    <row r="87">
      <c r="A87" s="802" t="s">
        <v>37712</v>
      </c>
      <c r="B87" s="803" t="s">
        <v>234</v>
      </c>
      <c r="C87" s="31" t="s">
        <v>21932</v>
      </c>
      <c r="D87" s="43"/>
      <c r="E87" s="43" t="s">
        <v>37695</v>
      </c>
      <c r="F87" s="138"/>
      <c r="G87" s="43" t="s">
        <v>37739</v>
      </c>
    </row>
    <row r="88">
      <c r="A88" s="802" t="s">
        <v>37712</v>
      </c>
      <c r="B88" s="803" t="s">
        <v>234</v>
      </c>
      <c r="C88" s="31" t="s">
        <v>22027</v>
      </c>
      <c r="D88" s="43"/>
      <c r="E88" s="84" t="s">
        <v>37728</v>
      </c>
      <c r="F88" s="138"/>
      <c r="G88" s="43" t="s">
        <v>37740</v>
      </c>
    </row>
    <row r="89">
      <c r="A89" s="802" t="s">
        <v>37712</v>
      </c>
      <c r="B89" s="803" t="s">
        <v>234</v>
      </c>
      <c r="C89" s="31" t="s">
        <v>1172</v>
      </c>
      <c r="D89" s="43"/>
      <c r="E89" s="43" t="s">
        <v>37741</v>
      </c>
      <c r="F89" s="43" t="s">
        <v>37742</v>
      </c>
      <c r="G89" s="43" t="s">
        <v>37743</v>
      </c>
    </row>
    <row r="90">
      <c r="A90" s="799" t="s">
        <v>37712</v>
      </c>
      <c r="B90" s="800" t="s">
        <v>368</v>
      </c>
      <c r="C90" s="31" t="s">
        <v>22446</v>
      </c>
      <c r="D90" s="43" t="s">
        <v>37670</v>
      </c>
      <c r="E90" s="43" t="s">
        <v>37675</v>
      </c>
      <c r="F90" s="138"/>
      <c r="G90" s="43" t="s">
        <v>37672</v>
      </c>
    </row>
    <row r="91">
      <c r="A91" s="17"/>
    </row>
    <row r="92">
      <c r="A92" s="799"/>
    </row>
    <row r="93">
      <c r="A93" s="17"/>
    </row>
    <row r="94">
      <c r="A94" s="189" t="s">
        <v>37744</v>
      </c>
      <c r="B94" s="189"/>
      <c r="C94" s="189"/>
      <c r="D94" s="189"/>
      <c r="E94" s="189"/>
      <c r="F94" s="189"/>
      <c r="G94" s="189"/>
    </row>
    <row r="95">
      <c r="A95" s="17"/>
    </row>
    <row r="96">
      <c r="A96" s="804"/>
    </row>
    <row r="97">
      <c r="A97" s="17"/>
    </row>
    <row r="98">
      <c r="A98" s="802" t="s">
        <v>37663</v>
      </c>
      <c r="B98" s="803" t="s">
        <v>4788</v>
      </c>
      <c r="C98" s="189" t="s">
        <v>17284</v>
      </c>
      <c r="D98" s="84" t="s">
        <v>37745</v>
      </c>
      <c r="E98" s="84"/>
      <c r="F98" s="43" t="s">
        <v>37746</v>
      </c>
      <c r="G98" s="43" t="s">
        <v>37747</v>
      </c>
    </row>
    <row r="99">
      <c r="A99" s="802" t="s">
        <v>37663</v>
      </c>
      <c r="B99" s="803" t="s">
        <v>37748</v>
      </c>
      <c r="C99" s="189" t="s">
        <v>37749</v>
      </c>
      <c r="D99" s="43" t="s">
        <v>37750</v>
      </c>
      <c r="E99" s="84"/>
      <c r="F99" s="84"/>
      <c r="G99" s="43" t="s">
        <v>37751</v>
      </c>
    </row>
    <row r="100">
      <c r="A100" s="802" t="s">
        <v>37663</v>
      </c>
      <c r="B100" s="803" t="s">
        <v>8825</v>
      </c>
      <c r="C100" s="31" t="s">
        <v>37752</v>
      </c>
      <c r="D100" s="43" t="s">
        <v>37753</v>
      </c>
      <c r="E100" s="84"/>
      <c r="F100" s="84"/>
      <c r="G100" s="43" t="s">
        <v>37751</v>
      </c>
    </row>
    <row r="101">
      <c r="A101" s="802" t="s">
        <v>37663</v>
      </c>
      <c r="B101" s="800" t="s">
        <v>678</v>
      </c>
      <c r="C101" s="31" t="s">
        <v>37754</v>
      </c>
      <c r="D101" s="43" t="s">
        <v>37750</v>
      </c>
      <c r="E101" s="84"/>
      <c r="F101" s="84"/>
      <c r="G101" s="43" t="s">
        <v>37751</v>
      </c>
    </row>
    <row r="102">
      <c r="A102" s="802" t="s">
        <v>37663</v>
      </c>
      <c r="B102" s="803" t="s">
        <v>1016</v>
      </c>
      <c r="C102" s="189" t="s">
        <v>37755</v>
      </c>
      <c r="D102" s="84" t="s">
        <v>37756</v>
      </c>
      <c r="E102" s="84"/>
      <c r="F102" s="84"/>
      <c r="G102" s="43" t="s">
        <v>37757</v>
      </c>
    </row>
    <row r="103">
      <c r="A103" s="802" t="s">
        <v>37667</v>
      </c>
      <c r="B103" s="800" t="s">
        <v>230</v>
      </c>
      <c r="C103" s="31" t="s">
        <v>37758</v>
      </c>
      <c r="D103" s="43" t="s">
        <v>37750</v>
      </c>
      <c r="E103" s="84"/>
      <c r="F103" s="84"/>
      <c r="G103" s="43" t="s">
        <v>37751</v>
      </c>
    </row>
    <row r="104">
      <c r="A104" s="802" t="s">
        <v>37667</v>
      </c>
      <c r="B104" s="803" t="s">
        <v>37759</v>
      </c>
      <c r="C104" s="31" t="s">
        <v>17567</v>
      </c>
      <c r="D104" s="43" t="s">
        <v>37760</v>
      </c>
      <c r="E104" s="84"/>
      <c r="F104" s="84"/>
      <c r="G104" s="43" t="s">
        <v>37761</v>
      </c>
    </row>
    <row r="105">
      <c r="A105" s="802" t="s">
        <v>37667</v>
      </c>
      <c r="B105" s="800" t="s">
        <v>678</v>
      </c>
      <c r="C105" s="31" t="s">
        <v>37762</v>
      </c>
      <c r="D105" s="43" t="s">
        <v>37760</v>
      </c>
      <c r="E105" s="84"/>
      <c r="F105" s="84"/>
      <c r="G105" s="43" t="s">
        <v>37761</v>
      </c>
    </row>
    <row r="106">
      <c r="A106" s="802" t="s">
        <v>37667</v>
      </c>
      <c r="B106" s="800" t="s">
        <v>678</v>
      </c>
      <c r="C106" s="31" t="s">
        <v>37763</v>
      </c>
      <c r="D106" s="43" t="s">
        <v>37760</v>
      </c>
      <c r="E106" s="84"/>
      <c r="F106" s="84"/>
      <c r="G106" s="43" t="s">
        <v>37761</v>
      </c>
    </row>
    <row r="107">
      <c r="A107" s="802" t="s">
        <v>37667</v>
      </c>
      <c r="B107" s="803" t="s">
        <v>687</v>
      </c>
      <c r="C107" s="31" t="s">
        <v>37764</v>
      </c>
      <c r="D107" s="84" t="s">
        <v>37765</v>
      </c>
      <c r="E107" s="84"/>
      <c r="F107" s="84"/>
      <c r="G107" s="43" t="s">
        <v>37766</v>
      </c>
    </row>
    <row r="108">
      <c r="A108" s="802" t="s">
        <v>37667</v>
      </c>
      <c r="B108" s="803" t="s">
        <v>248</v>
      </c>
      <c r="C108" s="189" t="s">
        <v>12844</v>
      </c>
      <c r="D108" s="805" t="s">
        <v>37767</v>
      </c>
      <c r="E108" s="43" t="s">
        <v>37768</v>
      </c>
      <c r="F108" s="84"/>
      <c r="G108" s="43" t="s">
        <v>37769</v>
      </c>
    </row>
    <row r="109">
      <c r="A109" s="802" t="s">
        <v>37667</v>
      </c>
      <c r="B109" s="803" t="s">
        <v>248</v>
      </c>
      <c r="C109" s="31" t="s">
        <v>16996</v>
      </c>
      <c r="D109" s="84" t="s">
        <v>37745</v>
      </c>
      <c r="E109" s="43" t="s">
        <v>37770</v>
      </c>
      <c r="F109" s="84"/>
      <c r="G109" s="43" t="s">
        <v>37747</v>
      </c>
    </row>
    <row r="110">
      <c r="A110" s="802" t="s">
        <v>37667</v>
      </c>
      <c r="B110" s="803" t="s">
        <v>248</v>
      </c>
      <c r="C110" s="189" t="s">
        <v>4553</v>
      </c>
      <c r="D110" s="805" t="s">
        <v>37767</v>
      </c>
      <c r="E110" s="806"/>
      <c r="F110" s="84"/>
      <c r="G110" s="43" t="s">
        <v>37771</v>
      </c>
    </row>
    <row r="111">
      <c r="A111" s="802" t="s">
        <v>37667</v>
      </c>
      <c r="B111" s="803" t="s">
        <v>248</v>
      </c>
      <c r="C111" s="189" t="s">
        <v>33374</v>
      </c>
      <c r="D111" s="84" t="s">
        <v>37772</v>
      </c>
      <c r="E111" s="84"/>
      <c r="F111" s="84"/>
      <c r="G111" s="43" t="s">
        <v>37773</v>
      </c>
    </row>
    <row r="112">
      <c r="A112" s="802" t="s">
        <v>37667</v>
      </c>
      <c r="B112" s="803" t="s">
        <v>248</v>
      </c>
      <c r="C112" s="31" t="s">
        <v>4512</v>
      </c>
      <c r="D112" s="43" t="s">
        <v>37750</v>
      </c>
      <c r="E112" s="43"/>
      <c r="F112" s="43"/>
      <c r="G112" s="43" t="s">
        <v>37751</v>
      </c>
    </row>
    <row r="113">
      <c r="A113" s="802" t="s">
        <v>37667</v>
      </c>
      <c r="B113" s="803" t="s">
        <v>248</v>
      </c>
      <c r="C113" s="189" t="s">
        <v>4908</v>
      </c>
      <c r="D113" s="43" t="s">
        <v>37760</v>
      </c>
      <c r="E113" s="43" t="s">
        <v>37774</v>
      </c>
      <c r="F113" s="43" t="s">
        <v>37775</v>
      </c>
      <c r="G113" s="43" t="s">
        <v>37761</v>
      </c>
    </row>
    <row r="114">
      <c r="A114" s="802" t="s">
        <v>37667</v>
      </c>
      <c r="B114" s="803" t="s">
        <v>248</v>
      </c>
      <c r="C114" s="189" t="s">
        <v>17694</v>
      </c>
      <c r="D114" s="84" t="s">
        <v>37776</v>
      </c>
      <c r="E114" s="160" t="s">
        <v>37777</v>
      </c>
      <c r="F114" s="43" t="s">
        <v>37778</v>
      </c>
      <c r="G114" s="43" t="s">
        <v>37751</v>
      </c>
    </row>
    <row r="115">
      <c r="A115" s="802" t="s">
        <v>37667</v>
      </c>
      <c r="B115" s="803" t="s">
        <v>566</v>
      </c>
      <c r="C115" s="31" t="s">
        <v>37779</v>
      </c>
      <c r="D115" s="43" t="s">
        <v>37750</v>
      </c>
      <c r="E115" s="160"/>
      <c r="F115" s="84"/>
      <c r="G115" s="43" t="s">
        <v>37751</v>
      </c>
    </row>
    <row r="116">
      <c r="A116" s="802" t="s">
        <v>37667</v>
      </c>
      <c r="B116" s="803" t="s">
        <v>566</v>
      </c>
      <c r="C116" s="189" t="s">
        <v>17007</v>
      </c>
      <c r="D116" s="84" t="s">
        <v>37745</v>
      </c>
      <c r="E116" s="160" t="s">
        <v>37780</v>
      </c>
      <c r="F116" s="84"/>
      <c r="G116" s="43" t="s">
        <v>37747</v>
      </c>
    </row>
    <row r="117">
      <c r="A117" s="802" t="s">
        <v>37667</v>
      </c>
      <c r="B117" s="803" t="s">
        <v>566</v>
      </c>
      <c r="C117" s="189" t="s">
        <v>16923</v>
      </c>
      <c r="D117" s="43" t="s">
        <v>37760</v>
      </c>
      <c r="E117" s="43" t="s">
        <v>37774</v>
      </c>
      <c r="F117" s="84"/>
      <c r="G117" s="43" t="s">
        <v>37761</v>
      </c>
    </row>
    <row r="118">
      <c r="A118" s="802" t="s">
        <v>37667</v>
      </c>
      <c r="B118" s="803" t="s">
        <v>566</v>
      </c>
      <c r="C118" s="189" t="s">
        <v>37781</v>
      </c>
      <c r="D118" s="84" t="s">
        <v>37745</v>
      </c>
      <c r="E118" s="84"/>
      <c r="F118" s="84"/>
      <c r="G118" s="43" t="s">
        <v>37782</v>
      </c>
    </row>
    <row r="119">
      <c r="A119" s="802" t="s">
        <v>37667</v>
      </c>
      <c r="B119" s="803" t="s">
        <v>566</v>
      </c>
      <c r="C119" s="189" t="s">
        <v>17274</v>
      </c>
      <c r="D119" s="84" t="s">
        <v>37756</v>
      </c>
      <c r="E119" s="84"/>
      <c r="F119" s="84"/>
      <c r="G119" s="43" t="s">
        <v>37783</v>
      </c>
    </row>
    <row r="120">
      <c r="A120" s="799" t="s">
        <v>37784</v>
      </c>
      <c r="B120" s="800" t="s">
        <v>1016</v>
      </c>
      <c r="C120" s="31" t="s">
        <v>37785</v>
      </c>
      <c r="D120" s="43" t="s">
        <v>37786</v>
      </c>
      <c r="E120" s="84"/>
      <c r="F120" s="84"/>
      <c r="G120" s="43" t="s">
        <v>37783</v>
      </c>
    </row>
    <row r="121">
      <c r="A121" s="799" t="s">
        <v>37784</v>
      </c>
      <c r="B121" s="800" t="s">
        <v>1016</v>
      </c>
      <c r="C121" s="31" t="s">
        <v>1782</v>
      </c>
      <c r="D121" s="43" t="s">
        <v>37786</v>
      </c>
      <c r="E121" s="43" t="s">
        <v>37787</v>
      </c>
      <c r="F121" s="84"/>
      <c r="G121" s="43" t="s">
        <v>37788</v>
      </c>
    </row>
    <row r="122">
      <c r="A122" s="799" t="s">
        <v>37784</v>
      </c>
      <c r="B122" s="800" t="s">
        <v>1016</v>
      </c>
      <c r="C122" s="31" t="s">
        <v>37789</v>
      </c>
      <c r="D122" s="43" t="s">
        <v>37786</v>
      </c>
      <c r="E122" s="84"/>
      <c r="F122" s="84"/>
      <c r="G122" s="43" t="s">
        <v>37783</v>
      </c>
    </row>
    <row r="123">
      <c r="A123" s="799" t="s">
        <v>37784</v>
      </c>
      <c r="B123" s="800" t="s">
        <v>1016</v>
      </c>
      <c r="C123" s="31" t="s">
        <v>5278</v>
      </c>
      <c r="D123" s="43" t="s">
        <v>37786</v>
      </c>
      <c r="E123" s="84"/>
      <c r="F123" s="84"/>
      <c r="G123" s="43" t="s">
        <v>37783</v>
      </c>
    </row>
    <row r="124">
      <c r="A124" s="799" t="s">
        <v>37784</v>
      </c>
      <c r="B124" s="800" t="s">
        <v>1016</v>
      </c>
      <c r="C124" s="31" t="s">
        <v>2924</v>
      </c>
      <c r="D124" s="43" t="s">
        <v>37786</v>
      </c>
      <c r="E124" s="84"/>
      <c r="F124" s="84"/>
      <c r="G124" s="43" t="s">
        <v>37783</v>
      </c>
    </row>
    <row r="125">
      <c r="A125" s="799" t="s">
        <v>37790</v>
      </c>
      <c r="B125" s="803" t="s">
        <v>687</v>
      </c>
      <c r="C125" s="31" t="s">
        <v>37791</v>
      </c>
      <c r="D125" s="43" t="s">
        <v>37792</v>
      </c>
      <c r="E125" s="84"/>
      <c r="F125" s="84"/>
      <c r="G125" s="43" t="s">
        <v>37766</v>
      </c>
    </row>
    <row r="126">
      <c r="A126" s="17"/>
    </row>
    <row r="127">
      <c r="A127" s="799"/>
    </row>
    <row r="128">
      <c r="A128" s="17"/>
    </row>
    <row r="129">
      <c r="A129" s="38" t="s">
        <v>37793</v>
      </c>
    </row>
    <row r="130">
      <c r="A130" s="17"/>
    </row>
    <row r="131">
      <c r="A131" s="807"/>
    </row>
    <row r="132">
      <c r="A132" s="17"/>
    </row>
    <row r="133">
      <c r="A133" s="808" t="s">
        <v>37663</v>
      </c>
      <c r="B133" s="809" t="s">
        <v>1016</v>
      </c>
      <c r="C133" s="31" t="s">
        <v>37794</v>
      </c>
      <c r="D133" s="9" t="s">
        <v>37795</v>
      </c>
      <c r="E133" s="9" t="s">
        <v>37796</v>
      </c>
      <c r="F133" s="9"/>
      <c r="G133" s="9"/>
    </row>
    <row r="134">
      <c r="A134" s="808" t="s">
        <v>37663</v>
      </c>
      <c r="B134" s="809" t="s">
        <v>1016</v>
      </c>
      <c r="C134" s="31" t="s">
        <v>37797</v>
      </c>
      <c r="D134" s="9" t="s">
        <v>37798</v>
      </c>
      <c r="E134" s="9"/>
      <c r="F134" s="9" t="s">
        <v>37799</v>
      </c>
      <c r="G134" s="9"/>
    </row>
    <row r="135">
      <c r="A135" s="808" t="s">
        <v>37663</v>
      </c>
      <c r="B135" s="809" t="s">
        <v>1016</v>
      </c>
      <c r="C135" s="31" t="s">
        <v>37800</v>
      </c>
      <c r="D135" s="9" t="s">
        <v>37798</v>
      </c>
      <c r="E135" s="9" t="s">
        <v>37799</v>
      </c>
      <c r="F135" s="9" t="s">
        <v>37801</v>
      </c>
      <c r="G135" s="9"/>
    </row>
    <row r="136">
      <c r="A136" s="808" t="s">
        <v>37667</v>
      </c>
      <c r="B136" s="294" t="s">
        <v>306</v>
      </c>
      <c r="C136" s="18" t="s">
        <v>307</v>
      </c>
      <c r="D136" s="9" t="s">
        <v>37802</v>
      </c>
      <c r="E136" s="9" t="s">
        <v>37803</v>
      </c>
      <c r="F136" s="9" t="s">
        <v>37796</v>
      </c>
      <c r="G136" s="9"/>
    </row>
    <row r="137">
      <c r="A137" s="808" t="s">
        <v>37667</v>
      </c>
      <c r="B137" s="294" t="s">
        <v>230</v>
      </c>
      <c r="C137" s="18" t="s">
        <v>240</v>
      </c>
      <c r="D137" s="9" t="s">
        <v>37804</v>
      </c>
      <c r="E137" s="9" t="s">
        <v>37805</v>
      </c>
      <c r="F137" s="9" t="s">
        <v>37806</v>
      </c>
      <c r="G137" s="9"/>
    </row>
    <row r="138">
      <c r="A138" s="808" t="s">
        <v>37667</v>
      </c>
      <c r="B138" s="294" t="s">
        <v>37807</v>
      </c>
      <c r="C138" s="18" t="s">
        <v>37808</v>
      </c>
      <c r="D138" s="9" t="s">
        <v>37809</v>
      </c>
      <c r="E138" s="9"/>
      <c r="F138" s="9"/>
      <c r="G138" s="9"/>
    </row>
    <row r="139">
      <c r="A139" s="808" t="s">
        <v>37667</v>
      </c>
      <c r="B139" s="294" t="s">
        <v>566</v>
      </c>
      <c r="C139" s="18" t="s">
        <v>37810</v>
      </c>
      <c r="D139" s="9" t="s">
        <v>37804</v>
      </c>
      <c r="E139" s="9"/>
      <c r="F139" s="9"/>
      <c r="G139" s="9"/>
    </row>
    <row r="140">
      <c r="A140" s="808" t="s">
        <v>37667</v>
      </c>
      <c r="B140" s="294" t="s">
        <v>566</v>
      </c>
      <c r="C140" s="18" t="s">
        <v>571</v>
      </c>
      <c r="D140" s="9" t="s">
        <v>37804</v>
      </c>
      <c r="E140" s="9" t="s">
        <v>37803</v>
      </c>
      <c r="F140" s="9" t="s">
        <v>37811</v>
      </c>
      <c r="G140" s="9"/>
    </row>
    <row r="141">
      <c r="A141" s="808" t="s">
        <v>37812</v>
      </c>
      <c r="B141" s="294" t="s">
        <v>326</v>
      </c>
      <c r="C141" s="31" t="s">
        <v>5426</v>
      </c>
      <c r="D141" s="9" t="s">
        <v>37795</v>
      </c>
      <c r="E141" s="9" t="s">
        <v>37813</v>
      </c>
      <c r="F141" s="9"/>
      <c r="G141" s="9"/>
    </row>
    <row r="142">
      <c r="A142" s="808" t="s">
        <v>37812</v>
      </c>
      <c r="B142" s="294" t="s">
        <v>230</v>
      </c>
      <c r="C142" s="18" t="s">
        <v>37814</v>
      </c>
      <c r="D142" s="9"/>
      <c r="E142" s="9" t="s">
        <v>37799</v>
      </c>
      <c r="F142" s="9"/>
      <c r="G142" s="9"/>
    </row>
    <row r="143">
      <c r="A143" s="808" t="s">
        <v>37812</v>
      </c>
      <c r="B143" s="294" t="s">
        <v>687</v>
      </c>
      <c r="C143" s="18" t="s">
        <v>37815</v>
      </c>
      <c r="D143" s="9" t="s">
        <v>37795</v>
      </c>
      <c r="E143" s="9" t="s">
        <v>37796</v>
      </c>
      <c r="F143" s="9"/>
      <c r="G143" s="9"/>
    </row>
    <row r="144">
      <c r="A144" s="808" t="s">
        <v>37812</v>
      </c>
      <c r="B144" s="294" t="s">
        <v>687</v>
      </c>
      <c r="C144" s="18" t="s">
        <v>37816</v>
      </c>
      <c r="D144" s="9" t="s">
        <v>37802</v>
      </c>
      <c r="E144" s="9" t="s">
        <v>37811</v>
      </c>
      <c r="F144" s="9" t="s">
        <v>37817</v>
      </c>
      <c r="G144" s="9"/>
    </row>
    <row r="145">
      <c r="A145" s="808" t="s">
        <v>37812</v>
      </c>
      <c r="B145" s="294" t="s">
        <v>687</v>
      </c>
      <c r="C145" s="18" t="s">
        <v>37818</v>
      </c>
      <c r="D145" s="9"/>
      <c r="E145" s="9" t="s">
        <v>37799</v>
      </c>
      <c r="F145" s="9"/>
      <c r="G145" s="9"/>
    </row>
    <row r="146">
      <c r="A146" s="808" t="s">
        <v>37812</v>
      </c>
      <c r="B146" s="294" t="s">
        <v>37819</v>
      </c>
      <c r="C146" s="18" t="s">
        <v>37820</v>
      </c>
      <c r="D146" s="9" t="s">
        <v>37795</v>
      </c>
      <c r="E146" s="9"/>
      <c r="F146" s="9"/>
      <c r="G146" s="9"/>
    </row>
    <row r="147">
      <c r="A147" s="808" t="s">
        <v>37708</v>
      </c>
      <c r="B147" s="294" t="s">
        <v>326</v>
      </c>
      <c r="C147" s="18" t="s">
        <v>37821</v>
      </c>
      <c r="D147" s="9" t="s">
        <v>37798</v>
      </c>
      <c r="E147" s="9" t="s">
        <v>37813</v>
      </c>
      <c r="F147" s="9"/>
      <c r="G147" s="9"/>
    </row>
    <row r="148">
      <c r="A148" s="808" t="s">
        <v>37708</v>
      </c>
      <c r="B148" s="294" t="s">
        <v>230</v>
      </c>
      <c r="C148" s="18" t="s">
        <v>2597</v>
      </c>
      <c r="D148" s="9"/>
      <c r="E148" s="9" t="s">
        <v>37799</v>
      </c>
      <c r="F148" s="9"/>
      <c r="G148" s="9"/>
    </row>
    <row r="149">
      <c r="A149" s="808" t="s">
        <v>37708</v>
      </c>
      <c r="B149" s="294" t="s">
        <v>230</v>
      </c>
      <c r="C149" s="18" t="s">
        <v>2601</v>
      </c>
      <c r="D149" s="9" t="s">
        <v>37798</v>
      </c>
      <c r="E149" s="9" t="s">
        <v>37799</v>
      </c>
      <c r="F149" s="9"/>
      <c r="G149" s="9"/>
    </row>
    <row r="150">
      <c r="A150" s="808" t="s">
        <v>37708</v>
      </c>
      <c r="B150" s="294" t="s">
        <v>230</v>
      </c>
      <c r="C150" s="18" t="s">
        <v>2612</v>
      </c>
      <c r="D150" s="9"/>
      <c r="E150" s="9" t="s">
        <v>37799</v>
      </c>
      <c r="F150" s="9"/>
      <c r="G150" s="9"/>
    </row>
    <row r="151">
      <c r="A151" s="802" t="s">
        <v>37708</v>
      </c>
      <c r="B151" s="810" t="s">
        <v>230</v>
      </c>
      <c r="C151" s="31" t="s">
        <v>2614</v>
      </c>
      <c r="D151" s="138"/>
      <c r="E151" s="9" t="s">
        <v>37799</v>
      </c>
      <c r="F151" s="138"/>
      <c r="G151" s="138"/>
    </row>
    <row r="152">
      <c r="A152" s="802" t="s">
        <v>37708</v>
      </c>
      <c r="B152" s="810" t="s">
        <v>230</v>
      </c>
      <c r="C152" s="31" t="s">
        <v>2620</v>
      </c>
      <c r="D152" s="138"/>
      <c r="E152" s="9" t="s">
        <v>37799</v>
      </c>
      <c r="F152" s="138"/>
      <c r="G152" s="138"/>
    </row>
    <row r="153">
      <c r="A153" s="808" t="s">
        <v>37708</v>
      </c>
      <c r="B153" s="294" t="s">
        <v>687</v>
      </c>
      <c r="C153" s="18" t="s">
        <v>1293</v>
      </c>
      <c r="D153" s="9"/>
      <c r="E153" s="9"/>
      <c r="F153" s="9"/>
      <c r="G153" s="9"/>
    </row>
    <row r="154">
      <c r="A154" s="808" t="s">
        <v>37708</v>
      </c>
      <c r="B154" s="294" t="s">
        <v>687</v>
      </c>
      <c r="C154" s="18" t="s">
        <v>1306</v>
      </c>
      <c r="D154" s="9"/>
      <c r="E154" s="9"/>
      <c r="F154" s="9"/>
      <c r="G154" s="9"/>
    </row>
    <row r="155">
      <c r="A155" s="808" t="s">
        <v>37708</v>
      </c>
      <c r="B155" s="294" t="s">
        <v>687</v>
      </c>
      <c r="C155" s="18" t="s">
        <v>37822</v>
      </c>
      <c r="D155" s="9" t="s">
        <v>37798</v>
      </c>
      <c r="E155" s="9"/>
      <c r="F155" s="9"/>
      <c r="G155" s="9"/>
    </row>
    <row r="156">
      <c r="A156" s="808" t="s">
        <v>37708</v>
      </c>
      <c r="B156" s="294" t="s">
        <v>687</v>
      </c>
      <c r="C156" s="18" t="s">
        <v>35468</v>
      </c>
      <c r="D156" s="9" t="s">
        <v>37798</v>
      </c>
      <c r="E156" s="9"/>
      <c r="F156" s="9"/>
      <c r="G156" s="9"/>
    </row>
    <row r="157">
      <c r="A157" s="808" t="s">
        <v>37708</v>
      </c>
      <c r="B157" s="294" t="s">
        <v>687</v>
      </c>
      <c r="C157" s="18" t="s">
        <v>1638</v>
      </c>
      <c r="D157" s="9" t="s">
        <v>37823</v>
      </c>
      <c r="E157" s="9" t="s">
        <v>37824</v>
      </c>
      <c r="F157" s="9"/>
      <c r="G157" s="9"/>
    </row>
    <row r="158">
      <c r="A158" s="808" t="s">
        <v>37708</v>
      </c>
      <c r="B158" s="294" t="s">
        <v>388</v>
      </c>
      <c r="C158" s="18" t="s">
        <v>1006</v>
      </c>
      <c r="D158" s="9" t="s">
        <v>37795</v>
      </c>
      <c r="E158" s="9" t="s">
        <v>37796</v>
      </c>
      <c r="F158" s="9"/>
      <c r="G158" s="9"/>
    </row>
    <row r="159">
      <c r="A159" s="808" t="s">
        <v>37708</v>
      </c>
      <c r="B159" s="294" t="s">
        <v>388</v>
      </c>
      <c r="C159" s="18" t="s">
        <v>1010</v>
      </c>
      <c r="D159" s="9" t="s">
        <v>37795</v>
      </c>
      <c r="E159" s="9" t="s">
        <v>37796</v>
      </c>
      <c r="F159" s="9"/>
      <c r="G159" s="9"/>
    </row>
    <row r="160">
      <c r="A160" s="808" t="s">
        <v>37708</v>
      </c>
      <c r="B160" s="294" t="s">
        <v>388</v>
      </c>
      <c r="C160" s="18" t="s">
        <v>1392</v>
      </c>
      <c r="D160" s="9" t="s">
        <v>37795</v>
      </c>
      <c r="E160" s="9" t="s">
        <v>37796</v>
      </c>
      <c r="F160" s="9"/>
      <c r="G160" s="9"/>
    </row>
    <row r="161">
      <c r="A161" s="808" t="s">
        <v>37708</v>
      </c>
      <c r="B161" s="809" t="s">
        <v>1016</v>
      </c>
      <c r="C161" s="18" t="s">
        <v>37825</v>
      </c>
      <c r="D161" s="9" t="s">
        <v>37798</v>
      </c>
      <c r="E161" s="9"/>
      <c r="F161" s="9"/>
      <c r="G161" s="9"/>
    </row>
    <row r="162">
      <c r="A162" s="808" t="s">
        <v>37708</v>
      </c>
      <c r="B162" s="809" t="s">
        <v>1016</v>
      </c>
      <c r="C162" s="18" t="s">
        <v>37826</v>
      </c>
      <c r="D162" s="9" t="s">
        <v>37798</v>
      </c>
      <c r="E162" s="9"/>
      <c r="F162" s="9"/>
      <c r="G162" s="9"/>
    </row>
    <row r="163">
      <c r="A163" s="808" t="s">
        <v>37708</v>
      </c>
      <c r="B163" s="809" t="s">
        <v>1016</v>
      </c>
      <c r="C163" s="18" t="s">
        <v>1733</v>
      </c>
      <c r="D163" s="9" t="s">
        <v>37798</v>
      </c>
      <c r="E163" s="9"/>
      <c r="F163" s="9"/>
      <c r="G163" s="9"/>
    </row>
    <row r="164">
      <c r="A164" s="808" t="s">
        <v>37708</v>
      </c>
      <c r="B164" s="809" t="s">
        <v>1016</v>
      </c>
      <c r="C164" s="18" t="s">
        <v>37827</v>
      </c>
      <c r="D164" s="9" t="s">
        <v>37828</v>
      </c>
      <c r="E164" s="9"/>
      <c r="F164" s="9"/>
      <c r="G164" s="9"/>
    </row>
    <row r="165">
      <c r="A165" s="808" t="s">
        <v>37708</v>
      </c>
      <c r="B165" s="809" t="s">
        <v>1016</v>
      </c>
      <c r="C165" s="18" t="s">
        <v>37829</v>
      </c>
      <c r="D165" s="9" t="s">
        <v>37798</v>
      </c>
      <c r="E165" s="9"/>
      <c r="F165" s="9"/>
      <c r="G165" s="9"/>
    </row>
    <row r="166">
      <c r="A166" s="808" t="s">
        <v>37708</v>
      </c>
      <c r="B166" s="809" t="s">
        <v>1016</v>
      </c>
      <c r="C166" s="18" t="s">
        <v>2924</v>
      </c>
      <c r="D166" s="9" t="s">
        <v>37830</v>
      </c>
      <c r="E166" s="9" t="s">
        <v>37799</v>
      </c>
      <c r="F166" s="9"/>
      <c r="G166" s="9"/>
    </row>
    <row r="167">
      <c r="A167" s="808" t="s">
        <v>37708</v>
      </c>
      <c r="B167" s="809" t="s">
        <v>1016</v>
      </c>
      <c r="C167" s="18" t="s">
        <v>37831</v>
      </c>
      <c r="D167" s="9" t="s">
        <v>37798</v>
      </c>
      <c r="E167" s="9"/>
      <c r="F167" s="9"/>
      <c r="G167" s="9"/>
    </row>
    <row r="168">
      <c r="A168" s="808" t="s">
        <v>37708</v>
      </c>
      <c r="B168" s="294" t="s">
        <v>1035</v>
      </c>
      <c r="C168" s="18" t="s">
        <v>762</v>
      </c>
      <c r="D168" s="9"/>
      <c r="E168" s="9" t="s">
        <v>37796</v>
      </c>
      <c r="F168" s="9"/>
      <c r="G168" s="9"/>
    </row>
    <row r="169">
      <c r="A169" s="808" t="s">
        <v>37708</v>
      </c>
      <c r="B169" s="294" t="s">
        <v>636</v>
      </c>
      <c r="C169" s="18" t="s">
        <v>37832</v>
      </c>
      <c r="D169" s="9" t="s">
        <v>37798</v>
      </c>
      <c r="E169" s="9" t="s">
        <v>37833</v>
      </c>
      <c r="F169" s="9"/>
      <c r="G169" s="9"/>
    </row>
    <row r="170">
      <c r="A170" s="808" t="s">
        <v>37708</v>
      </c>
      <c r="B170" s="294" t="s">
        <v>1107</v>
      </c>
      <c r="C170" s="18" t="s">
        <v>27969</v>
      </c>
      <c r="D170" s="9" t="s">
        <v>37795</v>
      </c>
      <c r="E170" s="9"/>
      <c r="F170" s="9"/>
      <c r="G170" s="9"/>
    </row>
    <row r="171">
      <c r="A171" s="808" t="s">
        <v>37708</v>
      </c>
      <c r="B171" s="294" t="s">
        <v>37819</v>
      </c>
      <c r="C171" s="18" t="s">
        <v>37834</v>
      </c>
      <c r="D171" s="9" t="s">
        <v>37798</v>
      </c>
      <c r="E171" s="9"/>
      <c r="F171" s="9"/>
      <c r="G171" s="9"/>
    </row>
    <row r="172">
      <c r="A172" s="808" t="s">
        <v>37708</v>
      </c>
      <c r="B172" s="294" t="s">
        <v>37819</v>
      </c>
      <c r="C172" s="18" t="s">
        <v>37835</v>
      </c>
      <c r="D172" s="9" t="s">
        <v>37798</v>
      </c>
      <c r="E172" s="9"/>
      <c r="F172" s="9"/>
      <c r="G172" s="9"/>
    </row>
    <row r="173">
      <c r="A173" s="808" t="s">
        <v>37708</v>
      </c>
      <c r="B173" s="294" t="s">
        <v>37819</v>
      </c>
      <c r="C173" s="18" t="s">
        <v>37836</v>
      </c>
      <c r="D173" s="9" t="s">
        <v>37798</v>
      </c>
      <c r="E173" s="9"/>
      <c r="F173" s="9"/>
      <c r="G173" s="9"/>
    </row>
    <row r="174">
      <c r="A174" s="808" t="s">
        <v>37708</v>
      </c>
      <c r="B174" s="294" t="s">
        <v>37819</v>
      </c>
      <c r="C174" s="18" t="s">
        <v>37837</v>
      </c>
      <c r="D174" s="9" t="s">
        <v>37798</v>
      </c>
      <c r="E174" s="9"/>
      <c r="F174" s="9"/>
      <c r="G174" s="9"/>
    </row>
    <row r="175">
      <c r="A175" s="808" t="s">
        <v>37708</v>
      </c>
      <c r="B175" s="294" t="s">
        <v>37819</v>
      </c>
      <c r="C175" s="18" t="s">
        <v>37838</v>
      </c>
      <c r="D175" s="9" t="s">
        <v>37798</v>
      </c>
      <c r="E175" s="9"/>
      <c r="F175" s="9"/>
      <c r="G175" s="9"/>
    </row>
    <row r="176">
      <c r="A176" s="808" t="s">
        <v>37708</v>
      </c>
      <c r="B176" s="294" t="s">
        <v>3368</v>
      </c>
      <c r="C176" s="18" t="s">
        <v>3369</v>
      </c>
      <c r="D176" s="9"/>
      <c r="E176" s="9" t="s">
        <v>37839</v>
      </c>
      <c r="F176" s="9"/>
      <c r="G176" s="9"/>
    </row>
    <row r="177">
      <c r="A177" s="808" t="s">
        <v>37708</v>
      </c>
      <c r="B177" s="294" t="s">
        <v>1402</v>
      </c>
      <c r="C177" s="18" t="s">
        <v>1403</v>
      </c>
      <c r="D177" s="9" t="s">
        <v>37795</v>
      </c>
      <c r="E177" s="9" t="s">
        <v>37796</v>
      </c>
      <c r="F177" s="9"/>
      <c r="G177" s="9"/>
    </row>
    <row r="178">
      <c r="A178" s="808" t="s">
        <v>37708</v>
      </c>
      <c r="B178" s="294" t="s">
        <v>9279</v>
      </c>
      <c r="C178" s="18" t="s">
        <v>926</v>
      </c>
      <c r="D178" s="9" t="s">
        <v>37795</v>
      </c>
      <c r="E178" s="9" t="s">
        <v>37796</v>
      </c>
      <c r="F178" s="9"/>
      <c r="G178" s="9"/>
    </row>
    <row r="179">
      <c r="A179" s="808" t="s">
        <v>37712</v>
      </c>
      <c r="B179" s="809" t="s">
        <v>2398</v>
      </c>
      <c r="C179" s="31" t="s">
        <v>2399</v>
      </c>
      <c r="D179" s="9"/>
      <c r="E179" s="9" t="s">
        <v>37799</v>
      </c>
      <c r="F179" s="9" t="s">
        <v>37839</v>
      </c>
      <c r="G179" s="9"/>
    </row>
    <row r="180">
      <c r="A180" s="808" t="s">
        <v>37712</v>
      </c>
      <c r="B180" s="809" t="s">
        <v>316</v>
      </c>
      <c r="C180" s="31" t="s">
        <v>1987</v>
      </c>
      <c r="D180" s="9" t="s">
        <v>37798</v>
      </c>
      <c r="E180" s="9"/>
      <c r="F180" s="9"/>
      <c r="G180" s="9"/>
    </row>
    <row r="181">
      <c r="A181" s="808" t="s">
        <v>37712</v>
      </c>
      <c r="B181" s="809" t="s">
        <v>316</v>
      </c>
      <c r="C181" s="31" t="s">
        <v>37840</v>
      </c>
      <c r="D181" s="9" t="s">
        <v>37795</v>
      </c>
      <c r="E181" s="9" t="s">
        <v>37796</v>
      </c>
      <c r="F181" s="9"/>
      <c r="G181" s="9"/>
    </row>
    <row r="182">
      <c r="A182" s="808" t="s">
        <v>37712</v>
      </c>
      <c r="B182" s="809" t="s">
        <v>316</v>
      </c>
      <c r="C182" s="31" t="s">
        <v>2458</v>
      </c>
      <c r="D182" s="9"/>
      <c r="E182" s="9" t="s">
        <v>37799</v>
      </c>
      <c r="F182" s="9"/>
      <c r="G182" s="9"/>
    </row>
    <row r="183">
      <c r="A183" s="808" t="s">
        <v>37712</v>
      </c>
      <c r="B183" s="809" t="s">
        <v>316</v>
      </c>
      <c r="C183" s="31" t="s">
        <v>3170</v>
      </c>
      <c r="D183" s="9"/>
      <c r="E183" s="9" t="s">
        <v>37796</v>
      </c>
      <c r="F183" s="9"/>
      <c r="G183" s="9"/>
    </row>
    <row r="184">
      <c r="A184" s="808" t="s">
        <v>37712</v>
      </c>
      <c r="B184" s="809" t="s">
        <v>451</v>
      </c>
      <c r="C184" s="31" t="s">
        <v>37841</v>
      </c>
      <c r="D184" s="9"/>
      <c r="E184" s="9"/>
      <c r="F184" s="9"/>
      <c r="G184" s="9"/>
    </row>
    <row r="185">
      <c r="A185" s="808" t="s">
        <v>37712</v>
      </c>
      <c r="B185" s="809" t="s">
        <v>451</v>
      </c>
      <c r="C185" s="31" t="s">
        <v>844</v>
      </c>
      <c r="D185" s="9"/>
      <c r="E185" s="9"/>
      <c r="F185" s="9"/>
      <c r="G185" s="9"/>
    </row>
    <row r="186">
      <c r="A186" s="808" t="s">
        <v>37712</v>
      </c>
      <c r="B186" s="809" t="s">
        <v>451</v>
      </c>
      <c r="C186" s="31" t="s">
        <v>37842</v>
      </c>
      <c r="D186" s="9"/>
      <c r="E186" s="9"/>
      <c r="F186" s="9"/>
      <c r="G186" s="9"/>
    </row>
    <row r="187">
      <c r="A187" s="808" t="s">
        <v>37712</v>
      </c>
      <c r="B187" s="809" t="s">
        <v>451</v>
      </c>
      <c r="C187" s="31" t="s">
        <v>848</v>
      </c>
      <c r="D187" s="9"/>
      <c r="E187" s="9"/>
      <c r="F187" s="9"/>
      <c r="G187" s="9"/>
    </row>
    <row r="188">
      <c r="A188" s="808" t="s">
        <v>37712</v>
      </c>
      <c r="B188" s="809" t="s">
        <v>451</v>
      </c>
      <c r="C188" s="31" t="s">
        <v>452</v>
      </c>
      <c r="D188" s="9"/>
      <c r="E188" s="9" t="s">
        <v>37806</v>
      </c>
      <c r="F188" s="9"/>
      <c r="G188" s="9"/>
    </row>
    <row r="189">
      <c r="A189" s="808" t="s">
        <v>37712</v>
      </c>
      <c r="B189" s="809" t="s">
        <v>451</v>
      </c>
      <c r="C189" s="31" t="s">
        <v>852</v>
      </c>
      <c r="D189" s="9"/>
      <c r="E189" s="9" t="s">
        <v>37796</v>
      </c>
      <c r="F189" s="9"/>
      <c r="G189" s="9"/>
    </row>
    <row r="190">
      <c r="A190" s="808" t="s">
        <v>37712</v>
      </c>
      <c r="B190" s="809" t="s">
        <v>2562</v>
      </c>
      <c r="C190" s="31" t="s">
        <v>2563</v>
      </c>
      <c r="D190" s="9" t="s">
        <v>37798</v>
      </c>
      <c r="E190" s="9" t="s">
        <v>37799</v>
      </c>
      <c r="F190" s="9"/>
      <c r="G190" s="9"/>
    </row>
    <row r="191">
      <c r="A191" s="808" t="s">
        <v>37712</v>
      </c>
      <c r="B191" s="809" t="s">
        <v>2562</v>
      </c>
      <c r="C191" s="31" t="s">
        <v>2592</v>
      </c>
      <c r="D191" s="9"/>
      <c r="E191" s="9" t="s">
        <v>37799</v>
      </c>
      <c r="F191" s="9"/>
      <c r="G191" s="9"/>
    </row>
    <row r="192">
      <c r="A192" s="808" t="s">
        <v>37712</v>
      </c>
      <c r="B192" s="809" t="s">
        <v>2562</v>
      </c>
      <c r="C192" s="31" t="s">
        <v>2580</v>
      </c>
      <c r="D192" s="9"/>
      <c r="E192" s="9" t="s">
        <v>37799</v>
      </c>
      <c r="F192" s="9"/>
      <c r="G192" s="9"/>
    </row>
    <row r="193">
      <c r="A193" s="808" t="s">
        <v>37712</v>
      </c>
      <c r="B193" s="809" t="s">
        <v>2562</v>
      </c>
      <c r="C193" s="31" t="s">
        <v>2587</v>
      </c>
      <c r="D193" s="9"/>
      <c r="E193" s="9" t="s">
        <v>37799</v>
      </c>
      <c r="F193" s="9"/>
      <c r="G193" s="9"/>
    </row>
    <row r="194">
      <c r="A194" s="808" t="s">
        <v>37712</v>
      </c>
      <c r="B194" s="809" t="s">
        <v>24675</v>
      </c>
      <c r="C194" s="31" t="s">
        <v>24676</v>
      </c>
      <c r="D194" s="9"/>
      <c r="E194" s="9" t="s">
        <v>37843</v>
      </c>
      <c r="F194" s="9" t="s">
        <v>37843</v>
      </c>
      <c r="G194" s="9"/>
    </row>
    <row r="195">
      <c r="A195" s="808" t="s">
        <v>37712</v>
      </c>
      <c r="B195" s="809" t="s">
        <v>687</v>
      </c>
      <c r="C195" s="31" t="s">
        <v>2638</v>
      </c>
      <c r="D195" s="9" t="s">
        <v>37798</v>
      </c>
      <c r="E195" s="9"/>
      <c r="F195" s="9"/>
      <c r="G195" s="9"/>
    </row>
    <row r="196">
      <c r="A196" s="808" t="s">
        <v>37712</v>
      </c>
      <c r="B196" s="809" t="s">
        <v>687</v>
      </c>
      <c r="C196" s="31" t="s">
        <v>22904</v>
      </c>
      <c r="D196" s="9" t="s">
        <v>37798</v>
      </c>
      <c r="E196" s="9"/>
      <c r="F196" s="9"/>
      <c r="G196" s="9"/>
    </row>
    <row r="197">
      <c r="A197" s="808" t="s">
        <v>37712</v>
      </c>
      <c r="B197" s="809" t="s">
        <v>687</v>
      </c>
      <c r="C197" s="31" t="s">
        <v>37844</v>
      </c>
      <c r="D197" s="9" t="s">
        <v>37798</v>
      </c>
      <c r="E197" s="9"/>
      <c r="F197" s="9"/>
      <c r="G197" s="9"/>
    </row>
    <row r="198">
      <c r="A198" s="808" t="s">
        <v>37712</v>
      </c>
      <c r="B198" s="809" t="s">
        <v>687</v>
      </c>
      <c r="C198" s="31" t="s">
        <v>2687</v>
      </c>
      <c r="D198" s="9" t="s">
        <v>37798</v>
      </c>
      <c r="E198" s="9"/>
      <c r="F198" s="9"/>
      <c r="G198" s="9"/>
    </row>
    <row r="199">
      <c r="A199" s="808" t="s">
        <v>37712</v>
      </c>
      <c r="B199" s="809" t="s">
        <v>687</v>
      </c>
      <c r="C199" s="31" t="s">
        <v>3234</v>
      </c>
      <c r="D199" s="9" t="s">
        <v>37798</v>
      </c>
      <c r="E199" s="9"/>
      <c r="F199" s="9"/>
      <c r="G199" s="9"/>
    </row>
    <row r="200">
      <c r="A200" s="808" t="s">
        <v>37712</v>
      </c>
      <c r="B200" s="809" t="s">
        <v>687</v>
      </c>
      <c r="C200" s="31" t="s">
        <v>693</v>
      </c>
      <c r="D200" s="9" t="s">
        <v>37845</v>
      </c>
      <c r="E200" s="9" t="s">
        <v>37813</v>
      </c>
      <c r="F200" s="9"/>
      <c r="G200" s="9"/>
    </row>
    <row r="201">
      <c r="A201" s="808" t="s">
        <v>37712</v>
      </c>
      <c r="B201" s="809" t="s">
        <v>687</v>
      </c>
      <c r="C201" s="31" t="s">
        <v>2732</v>
      </c>
      <c r="D201" s="9"/>
      <c r="E201" s="9"/>
      <c r="F201" s="9"/>
      <c r="G201" s="9"/>
    </row>
    <row r="202">
      <c r="A202" s="808" t="s">
        <v>37712</v>
      </c>
      <c r="B202" s="809" t="s">
        <v>687</v>
      </c>
      <c r="C202" s="31" t="s">
        <v>2736</v>
      </c>
      <c r="D202" s="9"/>
      <c r="E202" s="9" t="s">
        <v>37799</v>
      </c>
      <c r="F202" s="9"/>
      <c r="G202" s="9"/>
    </row>
    <row r="203">
      <c r="A203" s="808" t="s">
        <v>37712</v>
      </c>
      <c r="B203" s="809" t="s">
        <v>3681</v>
      </c>
      <c r="C203" s="31" t="s">
        <v>37846</v>
      </c>
      <c r="D203" s="9"/>
      <c r="E203" s="9" t="s">
        <v>37801</v>
      </c>
      <c r="F203" s="9"/>
      <c r="G203" s="9"/>
    </row>
    <row r="204">
      <c r="A204" s="808" t="s">
        <v>37712</v>
      </c>
      <c r="B204" s="809" t="s">
        <v>988</v>
      </c>
      <c r="C204" s="31" t="s">
        <v>989</v>
      </c>
      <c r="D204" s="9"/>
      <c r="E204" s="9"/>
      <c r="F204" s="9"/>
      <c r="G204" s="9"/>
    </row>
    <row r="205">
      <c r="A205" s="808" t="s">
        <v>37712</v>
      </c>
      <c r="B205" s="809" t="s">
        <v>988</v>
      </c>
      <c r="C205" s="31" t="s">
        <v>994</v>
      </c>
      <c r="D205" s="9"/>
      <c r="E205" s="9" t="s">
        <v>37796</v>
      </c>
      <c r="F205" s="9"/>
      <c r="G205" s="9"/>
    </row>
    <row r="206">
      <c r="A206" s="808" t="s">
        <v>37712</v>
      </c>
      <c r="B206" s="809" t="s">
        <v>388</v>
      </c>
      <c r="C206" s="31" t="s">
        <v>389</v>
      </c>
      <c r="D206" s="9"/>
      <c r="E206" s="9"/>
      <c r="F206" s="9"/>
      <c r="G206" s="9"/>
    </row>
    <row r="207">
      <c r="A207" s="808" t="s">
        <v>37712</v>
      </c>
      <c r="B207" s="809" t="s">
        <v>388</v>
      </c>
      <c r="C207" s="31" t="s">
        <v>14818</v>
      </c>
      <c r="D207" s="9"/>
      <c r="E207" s="9" t="s">
        <v>37811</v>
      </c>
      <c r="F207" s="9"/>
      <c r="G207" s="9"/>
    </row>
    <row r="208">
      <c r="A208" s="808" t="s">
        <v>37712</v>
      </c>
      <c r="B208" s="809" t="s">
        <v>1016</v>
      </c>
      <c r="C208" s="31" t="s">
        <v>37847</v>
      </c>
      <c r="D208" s="9" t="s">
        <v>37848</v>
      </c>
      <c r="E208" s="9"/>
      <c r="F208" s="9"/>
      <c r="G208" s="9"/>
    </row>
    <row r="209">
      <c r="A209" s="808" t="s">
        <v>37712</v>
      </c>
      <c r="B209" s="809" t="s">
        <v>1035</v>
      </c>
      <c r="C209" s="31" t="s">
        <v>3852</v>
      </c>
      <c r="D209" s="9"/>
      <c r="E209" s="9" t="s">
        <v>37801</v>
      </c>
      <c r="F209" s="9"/>
      <c r="G209" s="9"/>
    </row>
    <row r="210">
      <c r="A210" s="808" t="s">
        <v>37712</v>
      </c>
      <c r="B210" s="809" t="s">
        <v>1035</v>
      </c>
      <c r="C210" s="31" t="s">
        <v>1913</v>
      </c>
      <c r="D210" s="9"/>
      <c r="E210" s="9" t="s">
        <v>37824</v>
      </c>
      <c r="F210" s="9"/>
      <c r="G210" s="9"/>
    </row>
    <row r="211">
      <c r="A211" s="808" t="s">
        <v>37712</v>
      </c>
      <c r="B211" s="809" t="s">
        <v>1035</v>
      </c>
      <c r="C211" s="31" t="s">
        <v>1036</v>
      </c>
      <c r="D211" s="9"/>
      <c r="E211" s="9" t="s">
        <v>37796</v>
      </c>
      <c r="F211" s="9"/>
      <c r="G211" s="9"/>
    </row>
    <row r="212">
      <c r="A212" s="808" t="s">
        <v>37712</v>
      </c>
      <c r="B212" s="809" t="s">
        <v>1035</v>
      </c>
      <c r="C212" s="31" t="s">
        <v>1041</v>
      </c>
      <c r="D212" s="9"/>
      <c r="E212" s="9" t="s">
        <v>37796</v>
      </c>
      <c r="F212" s="9"/>
      <c r="G212" s="9"/>
    </row>
    <row r="213">
      <c r="A213" s="808" t="s">
        <v>37712</v>
      </c>
      <c r="B213" s="809" t="s">
        <v>1035</v>
      </c>
      <c r="C213" s="31" t="s">
        <v>2930</v>
      </c>
      <c r="D213" s="9"/>
      <c r="E213" s="9" t="s">
        <v>37799</v>
      </c>
      <c r="F213" s="9"/>
      <c r="G213" s="9"/>
    </row>
    <row r="214">
      <c r="A214" s="808" t="s">
        <v>37712</v>
      </c>
      <c r="B214" s="809" t="s">
        <v>1035</v>
      </c>
      <c r="C214" s="31" t="s">
        <v>3856</v>
      </c>
      <c r="D214" s="9"/>
      <c r="E214" s="9" t="s">
        <v>37801</v>
      </c>
      <c r="F214" s="9"/>
      <c r="G214" s="9"/>
    </row>
    <row r="215">
      <c r="A215" s="808" t="s">
        <v>37712</v>
      </c>
      <c r="B215" s="809" t="s">
        <v>1035</v>
      </c>
      <c r="C215" s="31" t="s">
        <v>24640</v>
      </c>
      <c r="D215" s="9"/>
      <c r="E215" s="9"/>
      <c r="F215" s="9"/>
      <c r="G215" s="9"/>
    </row>
    <row r="216">
      <c r="A216" s="808" t="s">
        <v>37712</v>
      </c>
      <c r="B216" s="809" t="s">
        <v>1035</v>
      </c>
      <c r="C216" s="31" t="s">
        <v>3882</v>
      </c>
      <c r="D216" s="9"/>
      <c r="E216" s="9" t="s">
        <v>37801</v>
      </c>
      <c r="F216" s="9"/>
      <c r="G216" s="9"/>
    </row>
    <row r="217">
      <c r="A217" s="808" t="s">
        <v>37712</v>
      </c>
      <c r="B217" s="809" t="s">
        <v>1035</v>
      </c>
      <c r="C217" s="31" t="s">
        <v>3885</v>
      </c>
      <c r="D217" s="9"/>
      <c r="E217" s="9" t="s">
        <v>37801</v>
      </c>
      <c r="F217" s="9"/>
      <c r="G217" s="9"/>
    </row>
    <row r="218">
      <c r="A218" s="808" t="s">
        <v>37712</v>
      </c>
      <c r="B218" s="809" t="s">
        <v>636</v>
      </c>
      <c r="C218" s="31" t="s">
        <v>24785</v>
      </c>
      <c r="D218" s="9"/>
      <c r="E218" s="9" t="s">
        <v>37833</v>
      </c>
      <c r="F218" s="9"/>
      <c r="G218" s="9"/>
    </row>
    <row r="219">
      <c r="A219" s="808" t="s">
        <v>37712</v>
      </c>
      <c r="B219" s="809" t="s">
        <v>3001</v>
      </c>
      <c r="C219" s="31" t="s">
        <v>3002</v>
      </c>
      <c r="D219" s="9"/>
      <c r="E219" s="9" t="s">
        <v>37843</v>
      </c>
      <c r="F219" s="9"/>
      <c r="G219" s="9"/>
    </row>
    <row r="220">
      <c r="A220" s="808" t="s">
        <v>37712</v>
      </c>
      <c r="B220" s="809" t="s">
        <v>234</v>
      </c>
      <c r="C220" s="31" t="s">
        <v>1115</v>
      </c>
      <c r="D220" s="9"/>
      <c r="E220" s="9" t="s">
        <v>37849</v>
      </c>
      <c r="F220" s="9"/>
      <c r="G220" s="9"/>
    </row>
    <row r="221">
      <c r="A221" s="808" t="s">
        <v>37712</v>
      </c>
      <c r="B221" s="809" t="s">
        <v>234</v>
      </c>
      <c r="C221" s="31" t="s">
        <v>355</v>
      </c>
      <c r="D221" s="9"/>
      <c r="E221" s="9"/>
      <c r="F221" s="9"/>
      <c r="G221" s="9"/>
    </row>
    <row r="222">
      <c r="A222" s="808" t="s">
        <v>37712</v>
      </c>
      <c r="B222" s="809" t="s">
        <v>234</v>
      </c>
      <c r="C222" s="31" t="s">
        <v>37850</v>
      </c>
      <c r="D222" s="9"/>
      <c r="E222" s="9"/>
      <c r="F222" s="9"/>
      <c r="G222" s="9"/>
    </row>
    <row r="223">
      <c r="A223" s="808" t="s">
        <v>37712</v>
      </c>
      <c r="B223" s="809" t="s">
        <v>234</v>
      </c>
      <c r="C223" s="31" t="s">
        <v>625</v>
      </c>
      <c r="D223" s="9"/>
      <c r="E223" s="9"/>
      <c r="F223" s="9"/>
      <c r="G223" s="9"/>
    </row>
    <row r="224">
      <c r="A224" s="808" t="s">
        <v>37712</v>
      </c>
      <c r="B224" s="809" t="s">
        <v>234</v>
      </c>
      <c r="C224" s="31" t="s">
        <v>1943</v>
      </c>
      <c r="D224" s="9"/>
      <c r="E224" s="9" t="s">
        <v>37824</v>
      </c>
      <c r="F224" s="9"/>
      <c r="G224" s="9"/>
    </row>
    <row r="225">
      <c r="A225" s="808" t="s">
        <v>37712</v>
      </c>
      <c r="B225" s="809" t="s">
        <v>234</v>
      </c>
      <c r="C225" s="31" t="s">
        <v>3077</v>
      </c>
      <c r="D225" s="9"/>
      <c r="E225" s="9" t="s">
        <v>37799</v>
      </c>
      <c r="F225" s="9"/>
      <c r="G225" s="9"/>
    </row>
    <row r="226">
      <c r="A226" s="808" t="s">
        <v>37712</v>
      </c>
      <c r="B226" s="809" t="s">
        <v>234</v>
      </c>
      <c r="C226" s="31" t="s">
        <v>3081</v>
      </c>
      <c r="D226" s="9"/>
      <c r="E226" s="9" t="s">
        <v>37799</v>
      </c>
      <c r="F226" s="9"/>
      <c r="G226" s="9"/>
    </row>
    <row r="227">
      <c r="A227" s="808" t="s">
        <v>37712</v>
      </c>
      <c r="B227" s="809" t="s">
        <v>234</v>
      </c>
      <c r="C227" s="31" t="s">
        <v>14070</v>
      </c>
      <c r="D227" s="9"/>
      <c r="E227" s="9"/>
      <c r="F227" s="9"/>
      <c r="G227" s="9"/>
    </row>
    <row r="228">
      <c r="A228" s="808" t="s">
        <v>37712</v>
      </c>
      <c r="B228" s="809" t="s">
        <v>234</v>
      </c>
      <c r="C228" s="31" t="s">
        <v>1172</v>
      </c>
      <c r="D228" s="9"/>
      <c r="E228" s="9" t="s">
        <v>37824</v>
      </c>
      <c r="F228" s="9"/>
      <c r="G228" s="9"/>
    </row>
    <row r="229">
      <c r="A229" s="17"/>
      <c r="B229" s="17"/>
      <c r="C229" s="17"/>
      <c r="D229" s="17"/>
      <c r="E229" s="17"/>
      <c r="F229" s="17"/>
      <c r="G229" s="17"/>
    </row>
    <row r="230">
      <c r="A230" s="807"/>
    </row>
    <row r="231">
      <c r="A231" s="17"/>
      <c r="B231" s="17"/>
      <c r="C231" s="17"/>
      <c r="D231" s="17"/>
      <c r="E231" s="17"/>
      <c r="F231" s="17"/>
      <c r="G231" s="17"/>
    </row>
    <row r="232">
      <c r="A232" s="38" t="s">
        <v>37851</v>
      </c>
      <c r="B232" s="38"/>
      <c r="C232" s="38"/>
      <c r="D232" s="38"/>
      <c r="E232" s="38"/>
      <c r="F232" s="38"/>
      <c r="G232" s="38"/>
    </row>
    <row r="233">
      <c r="A233" s="17"/>
      <c r="B233" s="17"/>
      <c r="C233" s="17"/>
      <c r="D233" s="17"/>
      <c r="E233" s="17"/>
      <c r="F233" s="17"/>
      <c r="G233" s="17"/>
    </row>
    <row r="234">
      <c r="A234" s="808" t="s">
        <v>37663</v>
      </c>
      <c r="B234" s="809" t="s">
        <v>1016</v>
      </c>
      <c r="C234" s="31" t="s">
        <v>37800</v>
      </c>
      <c r="D234" s="9" t="s">
        <v>37691</v>
      </c>
      <c r="E234" s="9" t="s">
        <v>37799</v>
      </c>
      <c r="F234" s="91" t="s">
        <v>37852</v>
      </c>
      <c r="G234" s="91"/>
    </row>
    <row r="235">
      <c r="A235" s="808" t="s">
        <v>37663</v>
      </c>
      <c r="B235" s="809" t="s">
        <v>1016</v>
      </c>
      <c r="C235" s="31" t="s">
        <v>37853</v>
      </c>
      <c r="D235" s="9" t="s">
        <v>37691</v>
      </c>
      <c r="E235" s="91" t="s">
        <v>37854</v>
      </c>
      <c r="F235" s="91"/>
      <c r="G235" s="91"/>
    </row>
    <row r="236">
      <c r="A236" s="808" t="s">
        <v>37667</v>
      </c>
      <c r="B236" s="809" t="s">
        <v>37855</v>
      </c>
      <c r="C236" s="31" t="s">
        <v>37856</v>
      </c>
      <c r="D236" s="9" t="s">
        <v>37691</v>
      </c>
      <c r="E236" s="91"/>
      <c r="F236" s="91"/>
      <c r="G236" s="91"/>
    </row>
    <row r="237">
      <c r="A237" s="808" t="s">
        <v>37667</v>
      </c>
      <c r="B237" s="809" t="s">
        <v>4540</v>
      </c>
      <c r="C237" s="31" t="s">
        <v>13070</v>
      </c>
      <c r="D237" s="9" t="s">
        <v>37857</v>
      </c>
      <c r="E237" s="91"/>
      <c r="F237" s="91"/>
      <c r="G237" s="91"/>
    </row>
    <row r="238">
      <c r="A238" s="808" t="s">
        <v>37667</v>
      </c>
      <c r="B238" s="809" t="s">
        <v>230</v>
      </c>
      <c r="C238" s="31" t="s">
        <v>231</v>
      </c>
      <c r="D238" s="9"/>
      <c r="E238" s="91"/>
      <c r="F238" s="91"/>
      <c r="G238" s="91"/>
    </row>
    <row r="239">
      <c r="A239" s="808" t="s">
        <v>37667</v>
      </c>
      <c r="B239" s="809" t="s">
        <v>37807</v>
      </c>
      <c r="C239" s="31" t="s">
        <v>37858</v>
      </c>
      <c r="D239" s="9" t="s">
        <v>37859</v>
      </c>
      <c r="E239" s="91"/>
      <c r="F239" s="91"/>
      <c r="G239" s="91"/>
    </row>
    <row r="240">
      <c r="A240" s="808" t="s">
        <v>37667</v>
      </c>
      <c r="B240" s="809" t="s">
        <v>248</v>
      </c>
      <c r="C240" s="31" t="s">
        <v>37860</v>
      </c>
      <c r="D240" s="122" t="s">
        <v>37857</v>
      </c>
      <c r="E240" s="91"/>
      <c r="F240" s="91"/>
      <c r="G240" s="91"/>
    </row>
    <row r="241">
      <c r="A241" s="808" t="s">
        <v>37708</v>
      </c>
      <c r="B241" s="294" t="s">
        <v>687</v>
      </c>
      <c r="C241" s="31" t="s">
        <v>1638</v>
      </c>
      <c r="D241" s="9" t="s">
        <v>37861</v>
      </c>
      <c r="E241" s="91"/>
      <c r="F241" s="91"/>
      <c r="G241" s="91"/>
    </row>
    <row r="242">
      <c r="A242" s="17"/>
      <c r="B242" s="17"/>
      <c r="C242" s="17"/>
      <c r="D242" s="17"/>
      <c r="E242" s="17"/>
      <c r="F242" s="17"/>
      <c r="G242" s="17"/>
    </row>
    <row r="243">
      <c r="A243" s="807"/>
    </row>
    <row r="244">
      <c r="A244" s="17"/>
      <c r="B244" s="17"/>
      <c r="C244" s="17"/>
      <c r="D244" s="17"/>
      <c r="E244" s="17"/>
      <c r="F244" s="17"/>
      <c r="G244" s="17"/>
    </row>
    <row r="245">
      <c r="A245" s="38" t="s">
        <v>37862</v>
      </c>
      <c r="B245" s="38"/>
      <c r="C245" s="38"/>
      <c r="D245" s="38"/>
      <c r="E245" s="38"/>
      <c r="F245" s="38"/>
      <c r="G245" s="38"/>
    </row>
    <row r="246">
      <c r="A246" s="17"/>
      <c r="B246" s="17"/>
      <c r="C246" s="17"/>
      <c r="D246" s="17"/>
      <c r="E246" s="17"/>
      <c r="F246" s="17"/>
      <c r="G246" s="17"/>
    </row>
    <row r="247">
      <c r="A247" s="808" t="s">
        <v>37663</v>
      </c>
      <c r="B247" s="809" t="s">
        <v>1016</v>
      </c>
      <c r="C247" s="31" t="s">
        <v>37800</v>
      </c>
      <c r="D247" s="9"/>
      <c r="E247" s="9" t="s">
        <v>37799</v>
      </c>
      <c r="F247" s="91"/>
      <c r="G247" s="91"/>
    </row>
    <row r="248">
      <c r="A248" s="808" t="s">
        <v>37667</v>
      </c>
      <c r="B248" s="294" t="s">
        <v>642</v>
      </c>
      <c r="C248" s="31" t="s">
        <v>37863</v>
      </c>
      <c r="D248" s="9" t="s">
        <v>37864</v>
      </c>
      <c r="E248" s="9"/>
      <c r="F248" s="9"/>
      <c r="G248" s="91"/>
    </row>
    <row r="249">
      <c r="A249" s="808" t="s">
        <v>37667</v>
      </c>
      <c r="B249" s="294" t="s">
        <v>642</v>
      </c>
      <c r="C249" s="31" t="s">
        <v>7592</v>
      </c>
      <c r="D249" s="9" t="s">
        <v>37864</v>
      </c>
      <c r="E249" s="9"/>
      <c r="F249" s="9"/>
      <c r="G249" s="91"/>
    </row>
    <row r="250">
      <c r="A250" s="808" t="s">
        <v>37667</v>
      </c>
      <c r="B250" s="294" t="s">
        <v>642</v>
      </c>
      <c r="C250" s="31" t="s">
        <v>37865</v>
      </c>
      <c r="D250" s="9" t="s">
        <v>37864</v>
      </c>
      <c r="E250" s="9"/>
      <c r="F250" s="9"/>
      <c r="G250" s="91"/>
    </row>
    <row r="251">
      <c r="A251" s="808" t="s">
        <v>37667</v>
      </c>
      <c r="B251" s="294" t="s">
        <v>306</v>
      </c>
      <c r="C251" s="31" t="s">
        <v>307</v>
      </c>
      <c r="D251" s="358" t="s">
        <v>37866</v>
      </c>
      <c r="E251" s="9" t="s">
        <v>37803</v>
      </c>
      <c r="F251" s="9" t="s">
        <v>37796</v>
      </c>
      <c r="G251" s="91"/>
    </row>
    <row r="252">
      <c r="A252" s="808" t="s">
        <v>37667</v>
      </c>
      <c r="B252" s="294" t="s">
        <v>230</v>
      </c>
      <c r="C252" s="31" t="s">
        <v>240</v>
      </c>
      <c r="D252" s="9" t="s">
        <v>37804</v>
      </c>
      <c r="E252" s="9" t="s">
        <v>37805</v>
      </c>
      <c r="F252" s="9" t="s">
        <v>37806</v>
      </c>
      <c r="G252" s="91"/>
    </row>
    <row r="253">
      <c r="A253" s="808" t="s">
        <v>37667</v>
      </c>
      <c r="B253" s="294" t="s">
        <v>248</v>
      </c>
      <c r="C253" s="31" t="s">
        <v>249</v>
      </c>
      <c r="D253" s="9"/>
      <c r="E253" s="91"/>
      <c r="F253" s="91"/>
      <c r="G253" s="91"/>
    </row>
    <row r="254">
      <c r="A254" s="808" t="s">
        <v>37667</v>
      </c>
      <c r="B254" s="294" t="s">
        <v>566</v>
      </c>
      <c r="C254" s="31" t="s">
        <v>567</v>
      </c>
      <c r="D254" s="9"/>
      <c r="E254" s="91"/>
      <c r="F254" s="91"/>
      <c r="G254" s="91"/>
    </row>
    <row r="255">
      <c r="A255" s="808" t="s">
        <v>37667</v>
      </c>
      <c r="B255" s="294" t="s">
        <v>566</v>
      </c>
      <c r="C255" s="31" t="s">
        <v>37867</v>
      </c>
      <c r="D255" s="9" t="s">
        <v>37804</v>
      </c>
      <c r="E255" s="9" t="s">
        <v>37803</v>
      </c>
      <c r="F255" s="9" t="s">
        <v>37811</v>
      </c>
      <c r="G255" s="91"/>
    </row>
    <row r="256">
      <c r="A256" s="808" t="s">
        <v>37708</v>
      </c>
      <c r="B256" s="294" t="s">
        <v>326</v>
      </c>
      <c r="C256" s="18" t="s">
        <v>37821</v>
      </c>
      <c r="D256" s="9" t="s">
        <v>37798</v>
      </c>
      <c r="E256" s="9" t="s">
        <v>37813</v>
      </c>
      <c r="F256" s="9"/>
      <c r="G256" s="91"/>
    </row>
    <row r="257">
      <c r="A257" s="808" t="s">
        <v>37708</v>
      </c>
      <c r="B257" s="294" t="s">
        <v>230</v>
      </c>
      <c r="C257" s="18" t="s">
        <v>2597</v>
      </c>
      <c r="D257" s="9"/>
      <c r="E257" s="9" t="s">
        <v>37799</v>
      </c>
      <c r="F257" s="9"/>
      <c r="G257" s="91"/>
    </row>
    <row r="258">
      <c r="A258" s="808" t="s">
        <v>37708</v>
      </c>
      <c r="B258" s="294" t="s">
        <v>230</v>
      </c>
      <c r="C258" s="18" t="s">
        <v>2601</v>
      </c>
      <c r="D258" s="9" t="s">
        <v>37798</v>
      </c>
      <c r="E258" s="9" t="s">
        <v>37799</v>
      </c>
      <c r="F258" s="9"/>
      <c r="G258" s="91"/>
    </row>
    <row r="259">
      <c r="A259" s="808" t="s">
        <v>37708</v>
      </c>
      <c r="B259" s="294" t="s">
        <v>230</v>
      </c>
      <c r="C259" s="18" t="s">
        <v>2612</v>
      </c>
      <c r="D259" s="9"/>
      <c r="E259" s="9" t="s">
        <v>37799</v>
      </c>
      <c r="F259" s="9"/>
      <c r="G259" s="91"/>
    </row>
    <row r="260">
      <c r="A260" s="802" t="s">
        <v>37708</v>
      </c>
      <c r="B260" s="810" t="s">
        <v>230</v>
      </c>
      <c r="C260" s="31" t="s">
        <v>2614</v>
      </c>
      <c r="D260" s="138"/>
      <c r="E260" s="9" t="s">
        <v>37799</v>
      </c>
      <c r="F260" s="9"/>
      <c r="G260" s="91"/>
    </row>
    <row r="261">
      <c r="A261" s="802" t="s">
        <v>37708</v>
      </c>
      <c r="B261" s="810" t="s">
        <v>230</v>
      </c>
      <c r="C261" s="31" t="s">
        <v>2620</v>
      </c>
      <c r="D261" s="138"/>
      <c r="E261" s="9" t="s">
        <v>37799</v>
      </c>
      <c r="F261" s="9"/>
      <c r="G261" s="91"/>
    </row>
    <row r="262">
      <c r="A262" s="808" t="s">
        <v>37708</v>
      </c>
      <c r="B262" s="294" t="s">
        <v>687</v>
      </c>
      <c r="C262" s="18" t="s">
        <v>1293</v>
      </c>
      <c r="D262" s="9"/>
      <c r="E262" s="9"/>
      <c r="F262" s="9"/>
      <c r="G262" s="91"/>
    </row>
    <row r="263">
      <c r="A263" s="808" t="s">
        <v>37708</v>
      </c>
      <c r="B263" s="294" t="s">
        <v>687</v>
      </c>
      <c r="C263" s="18" t="s">
        <v>1306</v>
      </c>
      <c r="D263" s="9"/>
      <c r="E263" s="9"/>
      <c r="F263" s="9"/>
      <c r="G263" s="91"/>
    </row>
    <row r="264">
      <c r="A264" s="808" t="s">
        <v>37708</v>
      </c>
      <c r="B264" s="294" t="s">
        <v>687</v>
      </c>
      <c r="C264" s="18" t="s">
        <v>35468</v>
      </c>
      <c r="D264" s="9" t="s">
        <v>37798</v>
      </c>
      <c r="E264" s="9"/>
      <c r="F264" s="9"/>
      <c r="G264" s="91"/>
    </row>
    <row r="265">
      <c r="A265" s="808" t="s">
        <v>37708</v>
      </c>
      <c r="B265" s="294" t="s">
        <v>687</v>
      </c>
      <c r="C265" s="18" t="s">
        <v>1638</v>
      </c>
      <c r="D265" s="9" t="s">
        <v>37823</v>
      </c>
      <c r="E265" s="9" t="s">
        <v>37799</v>
      </c>
      <c r="F265" s="9"/>
      <c r="G265" s="91"/>
    </row>
    <row r="266">
      <c r="A266" s="808" t="s">
        <v>37708</v>
      </c>
      <c r="B266" s="294" t="s">
        <v>388</v>
      </c>
      <c r="C266" s="18" t="s">
        <v>1006</v>
      </c>
      <c r="D266" s="9" t="s">
        <v>37795</v>
      </c>
      <c r="E266" s="9" t="s">
        <v>37796</v>
      </c>
      <c r="F266" s="9"/>
      <c r="G266" s="91"/>
    </row>
    <row r="267">
      <c r="A267" s="808" t="s">
        <v>37708</v>
      </c>
      <c r="B267" s="294" t="s">
        <v>388</v>
      </c>
      <c r="C267" s="18" t="s">
        <v>1010</v>
      </c>
      <c r="D267" s="9" t="s">
        <v>37795</v>
      </c>
      <c r="E267" s="9" t="s">
        <v>37796</v>
      </c>
      <c r="F267" s="9"/>
      <c r="G267" s="91"/>
    </row>
    <row r="268">
      <c r="A268" s="808" t="s">
        <v>37708</v>
      </c>
      <c r="B268" s="294" t="s">
        <v>388</v>
      </c>
      <c r="C268" s="18" t="s">
        <v>1392</v>
      </c>
      <c r="D268" s="9" t="s">
        <v>37795</v>
      </c>
      <c r="E268" s="9" t="s">
        <v>37796</v>
      </c>
      <c r="F268" s="9"/>
      <c r="G268" s="91"/>
    </row>
    <row r="269">
      <c r="A269" s="808" t="s">
        <v>37708</v>
      </c>
      <c r="B269" s="809" t="s">
        <v>1016</v>
      </c>
      <c r="C269" s="18" t="s">
        <v>37868</v>
      </c>
      <c r="D269" s="9"/>
      <c r="E269" s="9"/>
      <c r="F269" s="9"/>
      <c r="G269" s="91"/>
    </row>
    <row r="270">
      <c r="A270" s="808" t="s">
        <v>37708</v>
      </c>
      <c r="B270" s="809" t="s">
        <v>1016</v>
      </c>
      <c r="C270" s="18" t="s">
        <v>1733</v>
      </c>
      <c r="D270" s="9" t="s">
        <v>37798</v>
      </c>
      <c r="E270" s="9"/>
      <c r="F270" s="9"/>
      <c r="G270" s="91"/>
    </row>
    <row r="271">
      <c r="A271" s="808" t="s">
        <v>37708</v>
      </c>
      <c r="B271" s="809" t="s">
        <v>1016</v>
      </c>
      <c r="C271" s="18" t="s">
        <v>1782</v>
      </c>
      <c r="D271" s="9"/>
      <c r="E271" s="9"/>
      <c r="F271" s="9"/>
      <c r="G271" s="91"/>
    </row>
    <row r="272">
      <c r="A272" s="808" t="s">
        <v>37708</v>
      </c>
      <c r="B272" s="294" t="s">
        <v>636</v>
      </c>
      <c r="C272" s="18" t="s">
        <v>37832</v>
      </c>
      <c r="D272" s="9" t="s">
        <v>37798</v>
      </c>
      <c r="E272" s="9" t="s">
        <v>37833</v>
      </c>
      <c r="F272" s="9"/>
      <c r="G272" s="91"/>
    </row>
    <row r="273">
      <c r="A273" s="808" t="s">
        <v>37708</v>
      </c>
      <c r="B273" s="294" t="s">
        <v>1107</v>
      </c>
      <c r="C273" s="18" t="s">
        <v>27969</v>
      </c>
      <c r="D273" s="9" t="s">
        <v>37795</v>
      </c>
      <c r="E273" s="9"/>
      <c r="F273" s="9"/>
      <c r="G273" s="91"/>
    </row>
    <row r="274">
      <c r="A274" s="808" t="s">
        <v>37708</v>
      </c>
      <c r="B274" s="294" t="s">
        <v>3368</v>
      </c>
      <c r="C274" s="18" t="s">
        <v>3369</v>
      </c>
      <c r="D274" s="9"/>
      <c r="E274" s="9" t="s">
        <v>37869</v>
      </c>
      <c r="F274" s="9"/>
      <c r="G274" s="91"/>
    </row>
    <row r="275">
      <c r="A275" s="808" t="s">
        <v>37708</v>
      </c>
      <c r="B275" s="294" t="s">
        <v>1402</v>
      </c>
      <c r="C275" s="18" t="s">
        <v>1403</v>
      </c>
      <c r="D275" s="9" t="s">
        <v>37795</v>
      </c>
      <c r="E275" s="9" t="s">
        <v>37796</v>
      </c>
      <c r="F275" s="9"/>
      <c r="G275" s="91"/>
    </row>
    <row r="276">
      <c r="A276" s="808" t="s">
        <v>37708</v>
      </c>
      <c r="B276" s="294" t="s">
        <v>9279</v>
      </c>
      <c r="C276" s="18" t="s">
        <v>926</v>
      </c>
      <c r="D276" s="9" t="s">
        <v>37795</v>
      </c>
      <c r="E276" s="9" t="s">
        <v>37796</v>
      </c>
      <c r="F276" s="9"/>
      <c r="G276" s="91"/>
    </row>
    <row r="277">
      <c r="A277" s="808" t="s">
        <v>37812</v>
      </c>
      <c r="B277" s="294" t="s">
        <v>234</v>
      </c>
      <c r="C277" s="18" t="s">
        <v>11859</v>
      </c>
      <c r="D277" s="9"/>
      <c r="E277" s="9"/>
      <c r="F277" s="9"/>
      <c r="G277" s="91"/>
    </row>
    <row r="278">
      <c r="A278" s="808" t="s">
        <v>37712</v>
      </c>
      <c r="B278" s="809" t="s">
        <v>642</v>
      </c>
      <c r="C278" s="31" t="s">
        <v>37870</v>
      </c>
      <c r="D278" s="9"/>
      <c r="E278" s="9"/>
      <c r="F278" s="9"/>
      <c r="G278" s="9"/>
    </row>
    <row r="279">
      <c r="A279" s="808" t="s">
        <v>37712</v>
      </c>
      <c r="B279" s="809" t="s">
        <v>316</v>
      </c>
      <c r="C279" s="31" t="s">
        <v>1987</v>
      </c>
      <c r="D279" s="9" t="s">
        <v>37798</v>
      </c>
      <c r="E279" s="9"/>
      <c r="F279" s="9"/>
      <c r="G279" s="9"/>
    </row>
    <row r="280">
      <c r="A280" s="808" t="s">
        <v>37712</v>
      </c>
      <c r="B280" s="809" t="s">
        <v>316</v>
      </c>
      <c r="C280" s="31" t="s">
        <v>37840</v>
      </c>
      <c r="D280" s="9" t="s">
        <v>37795</v>
      </c>
      <c r="E280" s="9" t="s">
        <v>37796</v>
      </c>
      <c r="F280" s="9"/>
      <c r="G280" s="9"/>
    </row>
    <row r="281">
      <c r="A281" s="808" t="s">
        <v>37712</v>
      </c>
      <c r="B281" s="809" t="s">
        <v>316</v>
      </c>
      <c r="C281" s="31" t="s">
        <v>411</v>
      </c>
      <c r="D281" s="9"/>
      <c r="E281" s="9"/>
      <c r="F281" s="9"/>
      <c r="G281" s="9"/>
    </row>
    <row r="282">
      <c r="A282" s="808" t="s">
        <v>37712</v>
      </c>
      <c r="B282" s="809" t="s">
        <v>316</v>
      </c>
      <c r="C282" s="31" t="s">
        <v>317</v>
      </c>
      <c r="D282" s="9"/>
      <c r="E282" s="9"/>
      <c r="F282" s="9"/>
      <c r="G282" s="9"/>
    </row>
    <row r="283">
      <c r="A283" s="808" t="s">
        <v>37712</v>
      </c>
      <c r="B283" s="809" t="s">
        <v>316</v>
      </c>
      <c r="C283" s="31" t="s">
        <v>322</v>
      </c>
      <c r="D283" s="9"/>
      <c r="E283" s="9"/>
      <c r="F283" s="9"/>
      <c r="G283" s="9"/>
    </row>
    <row r="284">
      <c r="A284" s="808" t="s">
        <v>37712</v>
      </c>
      <c r="B284" s="809" t="s">
        <v>316</v>
      </c>
      <c r="C284" s="31" t="s">
        <v>822</v>
      </c>
      <c r="D284" s="9"/>
      <c r="E284" s="9"/>
      <c r="F284" s="9"/>
      <c r="G284" s="9"/>
    </row>
    <row r="285">
      <c r="A285" s="808" t="s">
        <v>37712</v>
      </c>
      <c r="B285" s="809" t="s">
        <v>316</v>
      </c>
      <c r="C285" s="31" t="s">
        <v>827</v>
      </c>
      <c r="D285" s="9"/>
      <c r="E285" s="9"/>
      <c r="F285" s="9"/>
      <c r="G285" s="9"/>
    </row>
    <row r="286">
      <c r="A286" s="808" t="s">
        <v>37712</v>
      </c>
      <c r="B286" s="809" t="s">
        <v>316</v>
      </c>
      <c r="C286" s="31" t="s">
        <v>425</v>
      </c>
      <c r="D286" s="9"/>
      <c r="E286" s="9"/>
      <c r="F286" s="9"/>
      <c r="G286" s="9"/>
    </row>
    <row r="287">
      <c r="A287" s="808" t="s">
        <v>37712</v>
      </c>
      <c r="B287" s="809" t="s">
        <v>316</v>
      </c>
      <c r="C287" s="31" t="s">
        <v>433</v>
      </c>
      <c r="D287" s="9"/>
      <c r="E287" s="9"/>
      <c r="F287" s="9"/>
      <c r="G287" s="9"/>
    </row>
    <row r="288">
      <c r="A288" s="808" t="s">
        <v>37712</v>
      </c>
      <c r="B288" s="809" t="s">
        <v>316</v>
      </c>
      <c r="C288" s="31" t="s">
        <v>2458</v>
      </c>
      <c r="D288" s="9"/>
      <c r="E288" s="9" t="s">
        <v>37799</v>
      </c>
      <c r="F288" s="9"/>
      <c r="G288" s="9"/>
    </row>
    <row r="289">
      <c r="A289" s="808" t="s">
        <v>37712</v>
      </c>
      <c r="B289" s="809" t="s">
        <v>316</v>
      </c>
      <c r="C289" s="31" t="s">
        <v>3170</v>
      </c>
      <c r="D289" s="9"/>
      <c r="E289" s="9" t="s">
        <v>37796</v>
      </c>
      <c r="F289" s="9"/>
      <c r="G289" s="9"/>
    </row>
    <row r="290">
      <c r="A290" s="808" t="s">
        <v>37712</v>
      </c>
      <c r="B290" s="809" t="s">
        <v>316</v>
      </c>
      <c r="C290" s="31" t="s">
        <v>9974</v>
      </c>
      <c r="D290" s="9"/>
      <c r="E290" s="9"/>
      <c r="F290" s="9"/>
      <c r="G290" s="9"/>
    </row>
    <row r="291">
      <c r="A291" s="808" t="s">
        <v>37712</v>
      </c>
      <c r="B291" s="809" t="s">
        <v>326</v>
      </c>
      <c r="C291" s="31" t="s">
        <v>1206</v>
      </c>
      <c r="D291" s="9"/>
      <c r="E291" s="9"/>
      <c r="F291" s="9"/>
      <c r="G291" s="9"/>
    </row>
    <row r="292">
      <c r="A292" s="808" t="s">
        <v>37712</v>
      </c>
      <c r="B292" s="809" t="s">
        <v>326</v>
      </c>
      <c r="C292" s="31" t="s">
        <v>2009</v>
      </c>
      <c r="D292" s="9"/>
      <c r="E292" s="9"/>
      <c r="F292" s="9"/>
      <c r="G292" s="9"/>
    </row>
    <row r="293">
      <c r="A293" s="808" t="s">
        <v>37712</v>
      </c>
      <c r="B293" s="809" t="s">
        <v>326</v>
      </c>
      <c r="C293" s="31" t="s">
        <v>456</v>
      </c>
      <c r="D293" s="9"/>
      <c r="E293" s="9"/>
      <c r="F293" s="9"/>
      <c r="G293" s="9"/>
    </row>
    <row r="294">
      <c r="A294" s="808" t="s">
        <v>37712</v>
      </c>
      <c r="B294" s="809" t="s">
        <v>326</v>
      </c>
      <c r="C294" s="31" t="s">
        <v>327</v>
      </c>
      <c r="D294" s="9"/>
      <c r="E294" s="9"/>
      <c r="F294" s="9"/>
      <c r="G294" s="9"/>
    </row>
    <row r="295">
      <c r="A295" s="808" t="s">
        <v>37712</v>
      </c>
      <c r="B295" s="809" t="s">
        <v>326</v>
      </c>
      <c r="C295" s="31" t="s">
        <v>475</v>
      </c>
      <c r="D295" s="9"/>
      <c r="E295" s="9"/>
      <c r="F295" s="9"/>
      <c r="G295" s="9"/>
    </row>
    <row r="296">
      <c r="A296" s="808" t="s">
        <v>37712</v>
      </c>
      <c r="B296" s="809" t="s">
        <v>326</v>
      </c>
      <c r="C296" s="31" t="s">
        <v>1215</v>
      </c>
      <c r="D296" s="9"/>
      <c r="E296" s="9"/>
      <c r="F296" s="9"/>
      <c r="G296" s="9"/>
    </row>
    <row r="297">
      <c r="A297" s="808" t="s">
        <v>37712</v>
      </c>
      <c r="B297" s="809" t="s">
        <v>326</v>
      </c>
      <c r="C297" s="31" t="s">
        <v>1225</v>
      </c>
      <c r="D297" s="9"/>
      <c r="E297" s="9"/>
      <c r="F297" s="9"/>
      <c r="G297" s="9"/>
    </row>
    <row r="298">
      <c r="A298" s="808" t="s">
        <v>37712</v>
      </c>
      <c r="B298" s="809" t="s">
        <v>326</v>
      </c>
      <c r="C298" s="31" t="s">
        <v>864</v>
      </c>
      <c r="D298" s="9"/>
      <c r="E298" s="9"/>
      <c r="F298" s="9"/>
      <c r="G298" s="9"/>
    </row>
    <row r="299">
      <c r="A299" s="808" t="s">
        <v>37712</v>
      </c>
      <c r="B299" s="809" t="s">
        <v>326</v>
      </c>
      <c r="C299" s="31" t="s">
        <v>658</v>
      </c>
      <c r="D299" s="9"/>
      <c r="E299" s="9"/>
      <c r="F299" s="9"/>
      <c r="G299" s="9"/>
    </row>
    <row r="300">
      <c r="A300" s="808" t="s">
        <v>37712</v>
      </c>
      <c r="B300" s="809" t="s">
        <v>451</v>
      </c>
      <c r="C300" s="31" t="s">
        <v>37841</v>
      </c>
      <c r="D300" s="9"/>
      <c r="E300" s="9"/>
      <c r="F300" s="9"/>
      <c r="G300" s="9"/>
    </row>
    <row r="301">
      <c r="A301" s="808" t="s">
        <v>37712</v>
      </c>
      <c r="B301" s="809" t="s">
        <v>451</v>
      </c>
      <c r="C301" s="31" t="s">
        <v>844</v>
      </c>
      <c r="D301" s="9"/>
      <c r="E301" s="9"/>
      <c r="F301" s="9"/>
      <c r="G301" s="9"/>
    </row>
    <row r="302">
      <c r="A302" s="808" t="s">
        <v>37712</v>
      </c>
      <c r="B302" s="809" t="s">
        <v>451</v>
      </c>
      <c r="C302" s="31" t="s">
        <v>37842</v>
      </c>
      <c r="D302" s="9"/>
      <c r="E302" s="9"/>
      <c r="F302" s="9"/>
      <c r="G302" s="9"/>
    </row>
    <row r="303">
      <c r="A303" s="808" t="s">
        <v>37712</v>
      </c>
      <c r="B303" s="809" t="s">
        <v>451</v>
      </c>
      <c r="C303" s="31" t="s">
        <v>848</v>
      </c>
      <c r="D303" s="9"/>
      <c r="E303" s="9"/>
      <c r="F303" s="9"/>
      <c r="G303" s="9"/>
    </row>
    <row r="304">
      <c r="A304" s="808" t="s">
        <v>37712</v>
      </c>
      <c r="B304" s="809" t="s">
        <v>451</v>
      </c>
      <c r="C304" s="31" t="s">
        <v>452</v>
      </c>
      <c r="D304" s="9"/>
      <c r="E304" s="9" t="s">
        <v>37806</v>
      </c>
      <c r="F304" s="9"/>
      <c r="G304" s="9"/>
    </row>
    <row r="305">
      <c r="A305" s="808" t="s">
        <v>37712</v>
      </c>
      <c r="B305" s="809" t="s">
        <v>451</v>
      </c>
      <c r="C305" s="31" t="s">
        <v>852</v>
      </c>
      <c r="D305" s="9"/>
      <c r="E305" s="9" t="s">
        <v>37796</v>
      </c>
      <c r="F305" s="9"/>
      <c r="G305" s="9"/>
    </row>
    <row r="306">
      <c r="A306" s="808" t="s">
        <v>37712</v>
      </c>
      <c r="B306" s="809" t="s">
        <v>2562</v>
      </c>
      <c r="C306" s="31" t="s">
        <v>2563</v>
      </c>
      <c r="D306" s="9" t="s">
        <v>37798</v>
      </c>
      <c r="E306" s="9" t="s">
        <v>37799</v>
      </c>
      <c r="F306" s="9"/>
      <c r="G306" s="9"/>
    </row>
    <row r="307">
      <c r="A307" s="808" t="s">
        <v>37712</v>
      </c>
      <c r="B307" s="809" t="s">
        <v>24675</v>
      </c>
      <c r="C307" s="31" t="s">
        <v>24676</v>
      </c>
      <c r="D307" s="9"/>
      <c r="E307" s="9" t="s">
        <v>37843</v>
      </c>
      <c r="F307" s="9" t="s">
        <v>37843</v>
      </c>
      <c r="G307" s="9"/>
    </row>
    <row r="308">
      <c r="A308" s="808" t="s">
        <v>37712</v>
      </c>
      <c r="B308" s="809" t="s">
        <v>380</v>
      </c>
      <c r="C308" s="31" t="s">
        <v>381</v>
      </c>
      <c r="D308" s="9"/>
      <c r="E308" s="9" t="s">
        <v>37871</v>
      </c>
      <c r="F308" s="9" t="s">
        <v>37843</v>
      </c>
      <c r="G308" s="9"/>
    </row>
    <row r="309">
      <c r="A309" s="808" t="s">
        <v>37712</v>
      </c>
      <c r="B309" s="809" t="s">
        <v>687</v>
      </c>
      <c r="C309" s="31" t="s">
        <v>2638</v>
      </c>
      <c r="D309" s="9" t="s">
        <v>37798</v>
      </c>
      <c r="E309" s="9"/>
      <c r="F309" s="9"/>
      <c r="G309" s="9"/>
    </row>
    <row r="310">
      <c r="A310" s="808" t="s">
        <v>37712</v>
      </c>
      <c r="B310" s="809" t="s">
        <v>687</v>
      </c>
      <c r="C310" s="31" t="s">
        <v>22904</v>
      </c>
      <c r="D310" s="9" t="s">
        <v>37798</v>
      </c>
      <c r="E310" s="9"/>
      <c r="F310" s="9"/>
      <c r="G310" s="9"/>
    </row>
    <row r="311">
      <c r="A311" s="808" t="s">
        <v>37712</v>
      </c>
      <c r="B311" s="809" t="s">
        <v>687</v>
      </c>
      <c r="C311" s="31" t="s">
        <v>37844</v>
      </c>
      <c r="D311" s="9" t="s">
        <v>37798</v>
      </c>
      <c r="E311" s="9"/>
      <c r="F311" s="9"/>
      <c r="G311" s="9"/>
    </row>
    <row r="312">
      <c r="A312" s="808" t="s">
        <v>37712</v>
      </c>
      <c r="B312" s="809" t="s">
        <v>687</v>
      </c>
      <c r="C312" s="31" t="s">
        <v>2687</v>
      </c>
      <c r="D312" s="9" t="s">
        <v>37798</v>
      </c>
      <c r="E312" s="9"/>
      <c r="F312" s="9"/>
      <c r="G312" s="9"/>
    </row>
    <row r="313">
      <c r="A313" s="808" t="s">
        <v>37712</v>
      </c>
      <c r="B313" s="809" t="s">
        <v>687</v>
      </c>
      <c r="C313" s="31" t="s">
        <v>3234</v>
      </c>
      <c r="D313" s="9" t="s">
        <v>37798</v>
      </c>
      <c r="E313" s="9"/>
      <c r="F313" s="9"/>
      <c r="G313" s="9"/>
    </row>
    <row r="314">
      <c r="A314" s="808" t="s">
        <v>37712</v>
      </c>
      <c r="B314" s="809" t="s">
        <v>687</v>
      </c>
      <c r="C314" s="31" t="s">
        <v>693</v>
      </c>
      <c r="D314" s="9" t="s">
        <v>37845</v>
      </c>
      <c r="E314" s="9" t="s">
        <v>37813</v>
      </c>
      <c r="F314" s="9"/>
      <c r="G314" s="9"/>
    </row>
    <row r="315">
      <c r="A315" s="808" t="s">
        <v>37712</v>
      </c>
      <c r="B315" s="809" t="s">
        <v>3681</v>
      </c>
      <c r="C315" s="31" t="s">
        <v>37846</v>
      </c>
      <c r="D315" s="9"/>
      <c r="E315" s="9" t="s">
        <v>37801</v>
      </c>
      <c r="F315" s="9"/>
      <c r="G315" s="9"/>
    </row>
    <row r="316">
      <c r="A316" s="808" t="s">
        <v>37712</v>
      </c>
      <c r="B316" s="809" t="s">
        <v>988</v>
      </c>
      <c r="C316" s="31" t="s">
        <v>4377</v>
      </c>
      <c r="D316" s="9"/>
      <c r="E316" s="9"/>
      <c r="F316" s="9"/>
      <c r="G316" s="9"/>
    </row>
    <row r="317">
      <c r="A317" s="808" t="s">
        <v>37712</v>
      </c>
      <c r="B317" s="809" t="s">
        <v>988</v>
      </c>
      <c r="C317" s="31" t="s">
        <v>994</v>
      </c>
      <c r="D317" s="9"/>
      <c r="E317" s="9" t="s">
        <v>37796</v>
      </c>
      <c r="F317" s="9"/>
      <c r="G317" s="9"/>
    </row>
    <row r="318">
      <c r="A318" s="808" t="s">
        <v>37712</v>
      </c>
      <c r="B318" s="809" t="s">
        <v>388</v>
      </c>
      <c r="C318" s="31" t="s">
        <v>389</v>
      </c>
      <c r="D318" s="9"/>
      <c r="E318" s="9"/>
      <c r="F318" s="9"/>
      <c r="G318" s="9"/>
    </row>
    <row r="319">
      <c r="A319" s="808" t="s">
        <v>37712</v>
      </c>
      <c r="B319" s="809" t="s">
        <v>1035</v>
      </c>
      <c r="C319" s="31" t="s">
        <v>3852</v>
      </c>
      <c r="D319" s="9"/>
      <c r="E319" s="9" t="s">
        <v>37801</v>
      </c>
      <c r="F319" s="9"/>
      <c r="G319" s="9"/>
    </row>
    <row r="320">
      <c r="A320" s="808" t="s">
        <v>37712</v>
      </c>
      <c r="B320" s="809" t="s">
        <v>636</v>
      </c>
      <c r="C320" s="31" t="s">
        <v>24785</v>
      </c>
      <c r="D320" s="9"/>
      <c r="E320" s="9" t="s">
        <v>37833</v>
      </c>
      <c r="F320" s="9"/>
      <c r="G320" s="9"/>
    </row>
    <row r="321">
      <c r="A321" s="808" t="s">
        <v>37712</v>
      </c>
      <c r="B321" s="809" t="s">
        <v>636</v>
      </c>
      <c r="C321" s="31" t="s">
        <v>2981</v>
      </c>
      <c r="D321" s="9"/>
      <c r="E321" s="9"/>
      <c r="F321" s="9"/>
      <c r="G321" s="9"/>
    </row>
    <row r="322">
      <c r="A322" s="808" t="s">
        <v>37712</v>
      </c>
      <c r="B322" s="809" t="s">
        <v>3001</v>
      </c>
      <c r="C322" s="31" t="s">
        <v>3002</v>
      </c>
      <c r="D322" s="9"/>
      <c r="E322" s="9" t="s">
        <v>37843</v>
      </c>
      <c r="F322" s="9"/>
      <c r="G322" s="9"/>
    </row>
    <row r="323">
      <c r="A323" s="808" t="s">
        <v>37712</v>
      </c>
      <c r="B323" s="809" t="s">
        <v>234</v>
      </c>
      <c r="C323" s="31" t="s">
        <v>11728</v>
      </c>
      <c r="D323" s="9"/>
      <c r="E323" s="9"/>
      <c r="F323" s="9"/>
      <c r="G323" s="9"/>
    </row>
    <row r="324">
      <c r="A324" s="808" t="s">
        <v>37712</v>
      </c>
      <c r="B324" s="809" t="s">
        <v>234</v>
      </c>
      <c r="C324" s="31" t="s">
        <v>577</v>
      </c>
      <c r="D324" s="9"/>
      <c r="E324" s="9"/>
      <c r="F324" s="9"/>
      <c r="G324" s="9"/>
    </row>
    <row r="325">
      <c r="A325" s="808" t="s">
        <v>37712</v>
      </c>
      <c r="B325" s="809" t="s">
        <v>234</v>
      </c>
      <c r="C325" s="31" t="s">
        <v>1115</v>
      </c>
      <c r="D325" s="9"/>
      <c r="E325" s="9" t="s">
        <v>37849</v>
      </c>
      <c r="F325" s="9"/>
      <c r="G325" s="9" t="s">
        <v>37872</v>
      </c>
    </row>
    <row r="326">
      <c r="A326" s="808" t="s">
        <v>37712</v>
      </c>
      <c r="B326" s="809" t="s">
        <v>234</v>
      </c>
      <c r="C326" s="31" t="s">
        <v>4413</v>
      </c>
      <c r="D326" s="9"/>
      <c r="E326" s="9"/>
      <c r="F326" s="9"/>
      <c r="G326" s="9"/>
    </row>
    <row r="327">
      <c r="A327" s="808" t="s">
        <v>37712</v>
      </c>
      <c r="B327" s="809" t="s">
        <v>234</v>
      </c>
      <c r="C327" s="31" t="s">
        <v>32910</v>
      </c>
      <c r="D327" s="9"/>
      <c r="E327" s="9"/>
      <c r="F327" s="9"/>
      <c r="G327" s="9"/>
    </row>
    <row r="328">
      <c r="A328" s="808" t="s">
        <v>37712</v>
      </c>
      <c r="B328" s="809" t="s">
        <v>234</v>
      </c>
      <c r="C328" s="31" t="s">
        <v>355</v>
      </c>
      <c r="D328" s="9"/>
      <c r="E328" s="9"/>
      <c r="F328" s="9"/>
      <c r="G328" s="9"/>
    </row>
    <row r="329">
      <c r="A329" s="808" t="s">
        <v>37712</v>
      </c>
      <c r="B329" s="809" t="s">
        <v>234</v>
      </c>
      <c r="C329" s="31" t="s">
        <v>360</v>
      </c>
      <c r="D329" s="9"/>
      <c r="E329" s="9"/>
      <c r="F329" s="9"/>
      <c r="G329" s="9"/>
    </row>
    <row r="330">
      <c r="A330" s="808" t="s">
        <v>37712</v>
      </c>
      <c r="B330" s="809" t="s">
        <v>234</v>
      </c>
      <c r="C330" s="31" t="s">
        <v>1145</v>
      </c>
      <c r="D330" s="9"/>
      <c r="E330" s="9"/>
      <c r="F330" s="9"/>
      <c r="G330" s="9"/>
    </row>
    <row r="331">
      <c r="A331" s="808" t="s">
        <v>37712</v>
      </c>
      <c r="B331" s="809" t="s">
        <v>234</v>
      </c>
      <c r="C331" s="31" t="s">
        <v>37850</v>
      </c>
      <c r="D331" s="9"/>
      <c r="E331" s="9"/>
      <c r="F331" s="9"/>
      <c r="G331" s="9"/>
    </row>
    <row r="332">
      <c r="A332" s="808" t="s">
        <v>37712</v>
      </c>
      <c r="B332" s="809" t="s">
        <v>234</v>
      </c>
      <c r="C332" s="31" t="s">
        <v>37873</v>
      </c>
      <c r="D332" s="9"/>
      <c r="E332" s="9"/>
      <c r="F332" s="9"/>
      <c r="G332" s="9"/>
    </row>
    <row r="333">
      <c r="A333" s="808" t="s">
        <v>37712</v>
      </c>
      <c r="B333" s="809" t="s">
        <v>234</v>
      </c>
      <c r="C333" s="31" t="s">
        <v>24534</v>
      </c>
      <c r="D333" s="9"/>
      <c r="E333" s="9" t="s">
        <v>37805</v>
      </c>
      <c r="F333" s="9" t="s">
        <v>37805</v>
      </c>
      <c r="G333" s="9"/>
    </row>
    <row r="334">
      <c r="A334" s="808" t="s">
        <v>37712</v>
      </c>
      <c r="B334" s="809" t="s">
        <v>234</v>
      </c>
      <c r="C334" s="31" t="s">
        <v>625</v>
      </c>
      <c r="D334" s="9"/>
      <c r="E334" s="9"/>
      <c r="F334" s="9"/>
      <c r="G334" s="9"/>
    </row>
    <row r="335">
      <c r="A335" s="808" t="s">
        <v>37712</v>
      </c>
      <c r="B335" s="809" t="s">
        <v>234</v>
      </c>
      <c r="C335" s="31" t="s">
        <v>14070</v>
      </c>
      <c r="D335" s="9"/>
      <c r="E335" s="9"/>
      <c r="F335" s="9"/>
      <c r="G335" s="9"/>
    </row>
    <row r="336">
      <c r="A336" s="17"/>
      <c r="B336" s="17"/>
      <c r="C336" s="17"/>
      <c r="D336" s="17"/>
      <c r="E336" s="17"/>
      <c r="F336" s="17"/>
      <c r="G336" s="17"/>
    </row>
    <row r="337">
      <c r="A337" s="807"/>
    </row>
    <row r="338">
      <c r="A338" s="17"/>
      <c r="B338" s="17"/>
      <c r="C338" s="17"/>
      <c r="D338" s="17"/>
      <c r="E338" s="17"/>
      <c r="F338" s="17"/>
      <c r="G338" s="17"/>
    </row>
    <row r="339">
      <c r="A339" s="38" t="s">
        <v>37874</v>
      </c>
      <c r="B339" s="38"/>
      <c r="C339" s="38"/>
      <c r="D339" s="38"/>
      <c r="E339" s="38"/>
      <c r="F339" s="38"/>
      <c r="G339" s="38"/>
    </row>
    <row r="340">
      <c r="A340" s="17"/>
    </row>
    <row r="341">
      <c r="A341" s="808" t="s">
        <v>37663</v>
      </c>
      <c r="B341" s="809" t="s">
        <v>1016</v>
      </c>
      <c r="C341" s="31" t="s">
        <v>37875</v>
      </c>
      <c r="D341" s="9" t="s">
        <v>37876</v>
      </c>
      <c r="E341" s="43"/>
      <c r="F341" s="43"/>
      <c r="G341" s="91"/>
    </row>
    <row r="342">
      <c r="A342" s="808" t="s">
        <v>37667</v>
      </c>
      <c r="B342" s="809" t="s">
        <v>566</v>
      </c>
      <c r="C342" s="31" t="s">
        <v>37877</v>
      </c>
      <c r="D342" s="9" t="s">
        <v>37876</v>
      </c>
      <c r="E342" s="43"/>
      <c r="F342" s="43"/>
      <c r="G342" s="811"/>
    </row>
    <row r="343">
      <c r="A343" s="808" t="s">
        <v>37708</v>
      </c>
      <c r="B343" s="294" t="s">
        <v>1181</v>
      </c>
      <c r="C343" s="18" t="s">
        <v>1182</v>
      </c>
      <c r="D343" s="9" t="s">
        <v>37878</v>
      </c>
      <c r="E343" s="43" t="s">
        <v>37796</v>
      </c>
      <c r="F343" s="43" t="s">
        <v>37879</v>
      </c>
      <c r="G343" s="41"/>
    </row>
    <row r="344">
      <c r="A344" s="808" t="s">
        <v>37708</v>
      </c>
      <c r="B344" s="294" t="s">
        <v>687</v>
      </c>
      <c r="C344" s="18" t="s">
        <v>35468</v>
      </c>
      <c r="D344" s="9" t="s">
        <v>37876</v>
      </c>
      <c r="E344" s="43"/>
      <c r="F344" s="43"/>
      <c r="G344" s="41"/>
    </row>
    <row r="345">
      <c r="A345" s="808" t="s">
        <v>37708</v>
      </c>
      <c r="B345" s="294" t="s">
        <v>388</v>
      </c>
      <c r="C345" s="18" t="s">
        <v>1010</v>
      </c>
      <c r="D345" s="9" t="s">
        <v>37876</v>
      </c>
      <c r="E345" s="43" t="s">
        <v>37880</v>
      </c>
      <c r="F345" s="43"/>
      <c r="G345" s="41"/>
    </row>
    <row r="346">
      <c r="A346" s="808" t="s">
        <v>37708</v>
      </c>
      <c r="B346" s="294" t="s">
        <v>1016</v>
      </c>
      <c r="C346" s="18" t="s">
        <v>1782</v>
      </c>
      <c r="D346" s="9" t="s">
        <v>37881</v>
      </c>
      <c r="E346" s="43" t="s">
        <v>37824</v>
      </c>
      <c r="F346" s="43" t="s">
        <v>37879</v>
      </c>
      <c r="G346" s="41"/>
    </row>
    <row r="347">
      <c r="A347" s="808" t="s">
        <v>37708</v>
      </c>
      <c r="B347" s="294" t="s">
        <v>1016</v>
      </c>
      <c r="C347" s="18" t="s">
        <v>1017</v>
      </c>
      <c r="D347" s="9" t="s">
        <v>37881</v>
      </c>
      <c r="E347" s="43" t="s">
        <v>37796</v>
      </c>
      <c r="F347" s="43" t="s">
        <v>37817</v>
      </c>
      <c r="G347" s="41"/>
    </row>
    <row r="348">
      <c r="A348" s="808" t="s">
        <v>37708</v>
      </c>
      <c r="B348" s="294" t="s">
        <v>3121</v>
      </c>
      <c r="C348" s="18" t="s">
        <v>3122</v>
      </c>
      <c r="D348" s="9" t="s">
        <v>37878</v>
      </c>
      <c r="E348" s="43"/>
      <c r="F348" s="43"/>
      <c r="G348" s="41"/>
    </row>
    <row r="349">
      <c r="A349" s="808" t="s">
        <v>37708</v>
      </c>
      <c r="B349" s="294" t="s">
        <v>636</v>
      </c>
      <c r="C349" s="18" t="s">
        <v>37832</v>
      </c>
      <c r="D349" s="9" t="s">
        <v>37876</v>
      </c>
      <c r="E349" s="43" t="s">
        <v>37880</v>
      </c>
      <c r="F349" s="43"/>
      <c r="G349" s="41"/>
    </row>
    <row r="350">
      <c r="A350" s="808" t="s">
        <v>37708</v>
      </c>
      <c r="B350" s="294" t="s">
        <v>1107</v>
      </c>
      <c r="C350" s="18" t="s">
        <v>37882</v>
      </c>
      <c r="D350" s="9" t="s">
        <v>37876</v>
      </c>
      <c r="E350" s="43"/>
      <c r="F350" s="43"/>
      <c r="G350" s="41"/>
    </row>
    <row r="351">
      <c r="A351" s="808" t="s">
        <v>37708</v>
      </c>
      <c r="B351" s="294" t="s">
        <v>1402</v>
      </c>
      <c r="C351" s="18" t="s">
        <v>1403</v>
      </c>
      <c r="D351" s="9" t="s">
        <v>37876</v>
      </c>
      <c r="E351" s="43" t="s">
        <v>37824</v>
      </c>
      <c r="F351" s="43" t="s">
        <v>37883</v>
      </c>
      <c r="G351" s="41"/>
    </row>
    <row r="352">
      <c r="A352" s="808" t="s">
        <v>37708</v>
      </c>
      <c r="B352" s="294" t="s">
        <v>37819</v>
      </c>
      <c r="C352" s="18" t="s">
        <v>37884</v>
      </c>
      <c r="D352" s="9" t="s">
        <v>37876</v>
      </c>
      <c r="E352" s="43"/>
      <c r="F352" s="43"/>
      <c r="G352" s="41"/>
    </row>
    <row r="353">
      <c r="A353" s="808" t="s">
        <v>37712</v>
      </c>
      <c r="B353" s="809" t="s">
        <v>3436</v>
      </c>
      <c r="C353" s="31" t="s">
        <v>37885</v>
      </c>
      <c r="D353" s="9"/>
      <c r="E353" s="43" t="s">
        <v>37886</v>
      </c>
      <c r="F353" s="43"/>
      <c r="G353" s="811"/>
    </row>
    <row r="354">
      <c r="A354" s="808" t="s">
        <v>37712</v>
      </c>
      <c r="B354" s="809" t="s">
        <v>3436</v>
      </c>
      <c r="C354" s="31" t="s">
        <v>3437</v>
      </c>
      <c r="D354" s="9"/>
      <c r="E354" s="43" t="s">
        <v>37887</v>
      </c>
      <c r="F354" s="43"/>
      <c r="G354" s="811"/>
    </row>
    <row r="355">
      <c r="A355" s="808" t="s">
        <v>37712</v>
      </c>
      <c r="B355" s="809" t="s">
        <v>3436</v>
      </c>
      <c r="C355" s="31" t="s">
        <v>26412</v>
      </c>
      <c r="D355" s="9"/>
      <c r="E355" s="43"/>
      <c r="F355" s="43"/>
      <c r="G355" s="811"/>
    </row>
    <row r="356">
      <c r="A356" s="808" t="s">
        <v>37712</v>
      </c>
      <c r="B356" s="809" t="s">
        <v>37888</v>
      </c>
      <c r="C356" s="31" t="s">
        <v>37889</v>
      </c>
      <c r="D356" s="9" t="s">
        <v>37876</v>
      </c>
      <c r="E356" s="43"/>
      <c r="F356" s="43"/>
      <c r="G356" s="811"/>
    </row>
    <row r="357">
      <c r="A357" s="808" t="s">
        <v>37712</v>
      </c>
      <c r="B357" s="809" t="s">
        <v>687</v>
      </c>
      <c r="C357" s="31" t="s">
        <v>9834</v>
      </c>
      <c r="D357" s="9" t="s">
        <v>37876</v>
      </c>
      <c r="E357" s="43"/>
      <c r="F357" s="43"/>
      <c r="G357" s="811"/>
    </row>
    <row r="358">
      <c r="A358" s="808" t="s">
        <v>37712</v>
      </c>
      <c r="B358" s="809" t="s">
        <v>687</v>
      </c>
      <c r="C358" s="31" t="s">
        <v>2687</v>
      </c>
      <c r="D358" s="9" t="s">
        <v>37876</v>
      </c>
      <c r="E358" s="43"/>
      <c r="F358" s="43"/>
      <c r="G358" s="811"/>
    </row>
    <row r="359">
      <c r="A359" s="808" t="s">
        <v>37712</v>
      </c>
      <c r="B359" s="809" t="s">
        <v>687</v>
      </c>
      <c r="C359" s="31" t="s">
        <v>2732</v>
      </c>
      <c r="D359" s="9" t="s">
        <v>37876</v>
      </c>
      <c r="E359" s="43"/>
      <c r="F359" s="43"/>
      <c r="G359" s="811"/>
    </row>
    <row r="360">
      <c r="A360" s="808" t="s">
        <v>37712</v>
      </c>
      <c r="B360" s="809" t="s">
        <v>3453</v>
      </c>
      <c r="C360" s="31" t="s">
        <v>37890</v>
      </c>
      <c r="D360" s="9" t="s">
        <v>37891</v>
      </c>
      <c r="E360" s="43"/>
      <c r="F360" s="43"/>
      <c r="G360" s="811"/>
    </row>
    <row r="361">
      <c r="A361" s="808" t="s">
        <v>37712</v>
      </c>
      <c r="B361" s="809" t="s">
        <v>3453</v>
      </c>
      <c r="C361" s="31" t="s">
        <v>3454</v>
      </c>
      <c r="D361" s="9" t="s">
        <v>37891</v>
      </c>
      <c r="E361" s="43" t="s">
        <v>37887</v>
      </c>
      <c r="F361" s="43"/>
      <c r="G361" s="811"/>
    </row>
    <row r="362">
      <c r="A362" s="808" t="s">
        <v>37712</v>
      </c>
      <c r="B362" s="809" t="s">
        <v>3453</v>
      </c>
      <c r="C362" s="31" t="s">
        <v>2703</v>
      </c>
      <c r="D362" s="9" t="s">
        <v>37891</v>
      </c>
      <c r="E362" s="43"/>
      <c r="F362" s="43"/>
      <c r="G362" s="811"/>
    </row>
    <row r="363">
      <c r="A363" s="808" t="s">
        <v>37712</v>
      </c>
      <c r="B363" s="809" t="s">
        <v>3453</v>
      </c>
      <c r="C363" s="31" t="s">
        <v>3479</v>
      </c>
      <c r="D363" s="9" t="s">
        <v>37891</v>
      </c>
      <c r="E363" s="43" t="s">
        <v>37887</v>
      </c>
      <c r="F363" s="43" t="s">
        <v>37879</v>
      </c>
      <c r="G363" s="811"/>
    </row>
    <row r="364">
      <c r="A364" s="808" t="s">
        <v>37712</v>
      </c>
      <c r="B364" s="809" t="s">
        <v>3453</v>
      </c>
      <c r="C364" s="31" t="s">
        <v>3491</v>
      </c>
      <c r="D364" s="9" t="s">
        <v>37891</v>
      </c>
      <c r="E364" s="43" t="s">
        <v>37887</v>
      </c>
      <c r="F364" s="43" t="s">
        <v>37879</v>
      </c>
      <c r="G364" s="811"/>
    </row>
    <row r="365">
      <c r="A365" s="808" t="s">
        <v>37712</v>
      </c>
      <c r="B365" s="809" t="s">
        <v>3453</v>
      </c>
      <c r="C365" s="31" t="s">
        <v>3501</v>
      </c>
      <c r="D365" s="9" t="s">
        <v>37891</v>
      </c>
      <c r="E365" s="43" t="s">
        <v>37887</v>
      </c>
      <c r="F365" s="43" t="s">
        <v>37879</v>
      </c>
      <c r="G365" s="811"/>
    </row>
    <row r="366">
      <c r="A366" s="808" t="s">
        <v>37712</v>
      </c>
      <c r="B366" s="809" t="s">
        <v>3453</v>
      </c>
      <c r="C366" s="31" t="s">
        <v>37892</v>
      </c>
      <c r="D366" s="9" t="s">
        <v>37891</v>
      </c>
      <c r="E366" s="43"/>
      <c r="F366" s="43"/>
      <c r="G366" s="811"/>
    </row>
    <row r="367">
      <c r="A367" s="808" t="s">
        <v>37712</v>
      </c>
      <c r="B367" s="809" t="s">
        <v>3354</v>
      </c>
      <c r="C367" s="31" t="s">
        <v>3355</v>
      </c>
      <c r="D367" s="9"/>
      <c r="E367" s="43"/>
      <c r="F367" s="43"/>
      <c r="G367" s="811"/>
    </row>
    <row r="368">
      <c r="A368" s="17"/>
    </row>
    <row r="369">
      <c r="A369" s="807"/>
    </row>
    <row r="370">
      <c r="A370" s="17"/>
      <c r="B370" s="17"/>
      <c r="C370" s="17"/>
      <c r="D370" s="17"/>
      <c r="E370" s="17"/>
      <c r="F370" s="17"/>
      <c r="G370" s="17"/>
    </row>
    <row r="371">
      <c r="A371" s="38" t="s">
        <v>37893</v>
      </c>
      <c r="B371" s="38"/>
      <c r="C371" s="38"/>
      <c r="D371" s="38"/>
      <c r="E371" s="38"/>
      <c r="F371" s="38"/>
      <c r="G371" s="38"/>
    </row>
    <row r="372">
      <c r="A372" s="17"/>
      <c r="B372" s="17"/>
      <c r="C372" s="17"/>
      <c r="D372" s="17"/>
      <c r="E372" s="17"/>
      <c r="F372" s="17"/>
      <c r="G372" s="17"/>
    </row>
    <row r="373">
      <c r="A373" s="808" t="s">
        <v>37663</v>
      </c>
      <c r="B373" s="294" t="s">
        <v>23955</v>
      </c>
      <c r="C373" s="18" t="s">
        <v>37894</v>
      </c>
      <c r="D373" s="9" t="s">
        <v>37878</v>
      </c>
      <c r="E373" s="41"/>
      <c r="F373" s="41"/>
      <c r="G373" s="811"/>
    </row>
    <row r="374">
      <c r="A374" s="808" t="s">
        <v>37663</v>
      </c>
      <c r="B374" s="294" t="s">
        <v>678</v>
      </c>
      <c r="C374" s="18" t="s">
        <v>37895</v>
      </c>
      <c r="D374" s="9" t="s">
        <v>37896</v>
      </c>
      <c r="E374" s="41"/>
      <c r="F374" s="41"/>
      <c r="G374" s="811"/>
    </row>
    <row r="375">
      <c r="A375" s="808" t="s">
        <v>37663</v>
      </c>
      <c r="B375" s="294" t="s">
        <v>1016</v>
      </c>
      <c r="C375" s="18" t="s">
        <v>37897</v>
      </c>
      <c r="D375" s="9" t="s">
        <v>37878</v>
      </c>
      <c r="E375" s="9" t="s">
        <v>37817</v>
      </c>
      <c r="F375" s="41"/>
      <c r="G375" s="811"/>
    </row>
    <row r="376">
      <c r="A376" s="808" t="s">
        <v>37667</v>
      </c>
      <c r="B376" s="294" t="s">
        <v>230</v>
      </c>
      <c r="C376" s="18" t="s">
        <v>37898</v>
      </c>
      <c r="D376" s="9" t="s">
        <v>37878</v>
      </c>
      <c r="E376" s="41"/>
      <c r="F376" s="41"/>
      <c r="G376" s="811"/>
    </row>
    <row r="377">
      <c r="A377" s="808" t="s">
        <v>37708</v>
      </c>
      <c r="B377" s="294" t="s">
        <v>326</v>
      </c>
      <c r="C377" s="18" t="s">
        <v>37821</v>
      </c>
      <c r="D377" s="9" t="s">
        <v>37878</v>
      </c>
      <c r="E377" s="9" t="s">
        <v>37824</v>
      </c>
      <c r="F377" s="41"/>
      <c r="G377" s="811"/>
    </row>
    <row r="378">
      <c r="A378" s="808" t="s">
        <v>37708</v>
      </c>
      <c r="B378" s="294" t="s">
        <v>687</v>
      </c>
      <c r="C378" s="18" t="s">
        <v>33903</v>
      </c>
      <c r="D378" s="9" t="s">
        <v>37878</v>
      </c>
      <c r="E378" s="9" t="s">
        <v>37824</v>
      </c>
      <c r="F378" s="41"/>
      <c r="G378" s="811"/>
    </row>
    <row r="379">
      <c r="A379" s="808" t="s">
        <v>37708</v>
      </c>
      <c r="B379" s="294" t="s">
        <v>687</v>
      </c>
      <c r="C379" s="18" t="s">
        <v>1638</v>
      </c>
      <c r="D379" s="9" t="s">
        <v>37896</v>
      </c>
      <c r="E379" s="9" t="s">
        <v>37824</v>
      </c>
      <c r="F379" s="41"/>
      <c r="G379" s="811"/>
    </row>
    <row r="380">
      <c r="A380" s="808" t="s">
        <v>37708</v>
      </c>
      <c r="B380" s="294" t="s">
        <v>388</v>
      </c>
      <c r="C380" s="18" t="s">
        <v>1006</v>
      </c>
      <c r="D380" s="9" t="s">
        <v>37896</v>
      </c>
      <c r="E380" s="9" t="s">
        <v>37817</v>
      </c>
      <c r="F380" s="41"/>
      <c r="G380" s="811"/>
    </row>
    <row r="381">
      <c r="A381" s="808" t="s">
        <v>37708</v>
      </c>
      <c r="B381" s="294" t="s">
        <v>388</v>
      </c>
      <c r="C381" s="18" t="s">
        <v>1010</v>
      </c>
      <c r="D381" s="9" t="s">
        <v>37878</v>
      </c>
      <c r="E381" s="9" t="s">
        <v>37824</v>
      </c>
      <c r="F381" s="41"/>
      <c r="G381" s="811"/>
    </row>
    <row r="382">
      <c r="A382" s="808" t="s">
        <v>37708</v>
      </c>
      <c r="B382" s="294" t="s">
        <v>388</v>
      </c>
      <c r="C382" s="18" t="s">
        <v>1392</v>
      </c>
      <c r="D382" s="9" t="s">
        <v>37896</v>
      </c>
      <c r="E382" s="41"/>
      <c r="F382" s="41"/>
      <c r="G382" s="811"/>
    </row>
    <row r="383">
      <c r="A383" s="808" t="s">
        <v>37708</v>
      </c>
      <c r="B383" s="294" t="s">
        <v>1016</v>
      </c>
      <c r="C383" s="18" t="s">
        <v>1782</v>
      </c>
      <c r="D383" s="9" t="s">
        <v>37878</v>
      </c>
      <c r="E383" s="9" t="s">
        <v>37824</v>
      </c>
      <c r="F383" s="41"/>
      <c r="G383" s="811"/>
    </row>
    <row r="384">
      <c r="A384" s="808" t="s">
        <v>37708</v>
      </c>
      <c r="B384" s="294" t="s">
        <v>1107</v>
      </c>
      <c r="C384" s="18" t="s">
        <v>27969</v>
      </c>
      <c r="D384" s="9" t="s">
        <v>37878</v>
      </c>
      <c r="E384" s="41"/>
      <c r="F384" s="41"/>
      <c r="G384" s="811"/>
    </row>
    <row r="385">
      <c r="A385" s="808" t="s">
        <v>37708</v>
      </c>
      <c r="B385" s="294" t="s">
        <v>37819</v>
      </c>
      <c r="C385" s="18" t="s">
        <v>37899</v>
      </c>
      <c r="D385" s="9" t="s">
        <v>37878</v>
      </c>
      <c r="E385" s="41"/>
      <c r="F385" s="41"/>
      <c r="G385" s="811"/>
    </row>
    <row r="386">
      <c r="A386" s="808" t="s">
        <v>37708</v>
      </c>
      <c r="B386" s="294" t="s">
        <v>1402</v>
      </c>
      <c r="C386" s="18" t="s">
        <v>1403</v>
      </c>
      <c r="D386" s="9" t="s">
        <v>37896</v>
      </c>
      <c r="E386" s="41"/>
      <c r="F386" s="41"/>
      <c r="G386" s="811"/>
    </row>
    <row r="387">
      <c r="A387" s="808" t="s">
        <v>37708</v>
      </c>
      <c r="B387" s="294" t="s">
        <v>9279</v>
      </c>
      <c r="C387" s="18" t="s">
        <v>926</v>
      </c>
      <c r="D387" s="9" t="s">
        <v>37896</v>
      </c>
      <c r="E387" s="9" t="s">
        <v>37824</v>
      </c>
      <c r="F387" s="41"/>
      <c r="G387" s="811"/>
    </row>
    <row r="388">
      <c r="A388" s="808" t="s">
        <v>37712</v>
      </c>
      <c r="B388" s="294" t="s">
        <v>316</v>
      </c>
      <c r="C388" s="18" t="s">
        <v>1987</v>
      </c>
      <c r="D388" s="9" t="s">
        <v>37896</v>
      </c>
      <c r="E388" s="9" t="s">
        <v>37824</v>
      </c>
      <c r="F388" s="41"/>
      <c r="G388" s="811"/>
    </row>
    <row r="389">
      <c r="A389" s="808" t="s">
        <v>37712</v>
      </c>
      <c r="B389" s="294" t="s">
        <v>326</v>
      </c>
      <c r="C389" s="18" t="s">
        <v>37900</v>
      </c>
      <c r="D389" s="9" t="s">
        <v>37896</v>
      </c>
      <c r="E389" s="9" t="s">
        <v>37824</v>
      </c>
      <c r="F389" s="41"/>
      <c r="G389" s="811"/>
    </row>
    <row r="390">
      <c r="A390" s="808" t="s">
        <v>37712</v>
      </c>
      <c r="B390" s="809" t="s">
        <v>2562</v>
      </c>
      <c r="C390" s="18" t="s">
        <v>1215</v>
      </c>
      <c r="D390" s="9"/>
      <c r="E390" s="9" t="s">
        <v>37824</v>
      </c>
      <c r="F390" s="41"/>
      <c r="G390" s="811"/>
    </row>
    <row r="391">
      <c r="A391" s="808" t="s">
        <v>37712</v>
      </c>
      <c r="B391" s="809" t="s">
        <v>2562</v>
      </c>
      <c r="C391" s="31" t="s">
        <v>2563</v>
      </c>
      <c r="D391" s="9"/>
      <c r="E391" s="9" t="s">
        <v>37799</v>
      </c>
      <c r="F391" s="41"/>
      <c r="G391" s="811"/>
    </row>
    <row r="392">
      <c r="A392" s="808" t="s">
        <v>37712</v>
      </c>
      <c r="B392" s="809" t="s">
        <v>687</v>
      </c>
      <c r="C392" s="31" t="s">
        <v>693</v>
      </c>
      <c r="D392" s="9" t="s">
        <v>37845</v>
      </c>
      <c r="E392" s="9" t="s">
        <v>37824</v>
      </c>
      <c r="F392" s="41"/>
      <c r="G392" s="811"/>
    </row>
    <row r="393">
      <c r="A393" s="808" t="s">
        <v>37712</v>
      </c>
      <c r="B393" s="809" t="s">
        <v>687</v>
      </c>
      <c r="C393" s="31" t="s">
        <v>2732</v>
      </c>
      <c r="D393" s="9"/>
      <c r="E393" s="9" t="s">
        <v>37799</v>
      </c>
      <c r="F393" s="41"/>
      <c r="G393" s="811"/>
    </row>
    <row r="394">
      <c r="A394" s="808" t="s">
        <v>37712</v>
      </c>
      <c r="B394" s="809" t="s">
        <v>687</v>
      </c>
      <c r="C394" s="31" t="s">
        <v>2736</v>
      </c>
      <c r="D394" s="9"/>
      <c r="E394" s="9" t="s">
        <v>37799</v>
      </c>
      <c r="F394" s="41"/>
      <c r="G394" s="811"/>
    </row>
    <row r="395">
      <c r="A395" s="808" t="s">
        <v>37712</v>
      </c>
      <c r="B395" s="809" t="s">
        <v>1035</v>
      </c>
      <c r="C395" s="31" t="s">
        <v>3852</v>
      </c>
      <c r="D395" s="9"/>
      <c r="E395" s="9" t="s">
        <v>37801</v>
      </c>
      <c r="F395" s="9"/>
      <c r="G395" s="9"/>
    </row>
    <row r="396">
      <c r="A396" s="808" t="s">
        <v>37712</v>
      </c>
      <c r="B396" s="809" t="s">
        <v>1035</v>
      </c>
      <c r="C396" s="31" t="s">
        <v>17713</v>
      </c>
      <c r="D396" s="9"/>
      <c r="E396" s="9" t="s">
        <v>37901</v>
      </c>
      <c r="F396" s="9" t="s">
        <v>37796</v>
      </c>
      <c r="G396" s="9"/>
    </row>
    <row r="397">
      <c r="A397" s="808" t="s">
        <v>37712</v>
      </c>
      <c r="B397" s="809" t="s">
        <v>1035</v>
      </c>
      <c r="C397" s="31" t="s">
        <v>1913</v>
      </c>
      <c r="D397" s="9"/>
      <c r="E397" s="9" t="s">
        <v>37824</v>
      </c>
      <c r="F397" s="9"/>
      <c r="G397" s="9"/>
    </row>
    <row r="398">
      <c r="A398" s="808" t="s">
        <v>37712</v>
      </c>
      <c r="B398" s="809" t="s">
        <v>1035</v>
      </c>
      <c r="C398" s="31" t="s">
        <v>1036</v>
      </c>
      <c r="D398" s="9"/>
      <c r="E398" s="9" t="s">
        <v>37796</v>
      </c>
      <c r="F398" s="9"/>
      <c r="G398" s="9"/>
    </row>
    <row r="399">
      <c r="A399" s="808" t="s">
        <v>37712</v>
      </c>
      <c r="B399" s="809" t="s">
        <v>1035</v>
      </c>
      <c r="C399" s="31" t="s">
        <v>1041</v>
      </c>
      <c r="D399" s="9"/>
      <c r="E399" s="9" t="s">
        <v>37796</v>
      </c>
      <c r="F399" s="9"/>
      <c r="G399" s="9"/>
    </row>
    <row r="400">
      <c r="A400" s="808" t="s">
        <v>37712</v>
      </c>
      <c r="B400" s="809" t="s">
        <v>1035</v>
      </c>
      <c r="C400" s="31" t="s">
        <v>2930</v>
      </c>
      <c r="D400" s="9"/>
      <c r="E400" s="9" t="s">
        <v>37799</v>
      </c>
      <c r="F400" s="9"/>
      <c r="G400" s="9"/>
    </row>
    <row r="401">
      <c r="A401" s="808" t="s">
        <v>37712</v>
      </c>
      <c r="B401" s="809" t="s">
        <v>1035</v>
      </c>
      <c r="C401" s="31" t="s">
        <v>3856</v>
      </c>
      <c r="D401" s="9"/>
      <c r="E401" s="9" t="s">
        <v>37801</v>
      </c>
      <c r="F401" s="9"/>
      <c r="G401" s="9"/>
    </row>
    <row r="402">
      <c r="A402" s="808" t="s">
        <v>37712</v>
      </c>
      <c r="B402" s="809" t="s">
        <v>1035</v>
      </c>
      <c r="C402" s="31" t="s">
        <v>2054</v>
      </c>
      <c r="D402" s="9"/>
      <c r="E402" s="9" t="s">
        <v>37902</v>
      </c>
      <c r="F402" s="9"/>
      <c r="G402" s="9"/>
    </row>
    <row r="403">
      <c r="A403" s="808" t="s">
        <v>37712</v>
      </c>
      <c r="B403" s="809" t="s">
        <v>1035</v>
      </c>
      <c r="C403" s="31" t="s">
        <v>3882</v>
      </c>
      <c r="D403" s="9"/>
      <c r="E403" s="9" t="s">
        <v>37801</v>
      </c>
      <c r="F403" s="9"/>
      <c r="G403" s="9"/>
    </row>
    <row r="404">
      <c r="A404" s="808" t="s">
        <v>37712</v>
      </c>
      <c r="B404" s="809" t="s">
        <v>1035</v>
      </c>
      <c r="C404" s="31" t="s">
        <v>3885</v>
      </c>
      <c r="D404" s="9"/>
      <c r="E404" s="9" t="s">
        <v>37801</v>
      </c>
      <c r="F404" s="9"/>
      <c r="G404" s="9"/>
    </row>
    <row r="405">
      <c r="A405" s="808" t="s">
        <v>37712</v>
      </c>
      <c r="B405" s="809" t="s">
        <v>234</v>
      </c>
      <c r="C405" s="31" t="s">
        <v>3043</v>
      </c>
      <c r="D405" s="9"/>
      <c r="E405" s="9" t="s">
        <v>37799</v>
      </c>
      <c r="F405" s="9"/>
      <c r="G405" s="9"/>
    </row>
    <row r="406">
      <c r="A406" s="808" t="s">
        <v>37712</v>
      </c>
      <c r="B406" s="809" t="s">
        <v>234</v>
      </c>
      <c r="C406" s="31" t="s">
        <v>3064</v>
      </c>
      <c r="D406" s="9"/>
      <c r="E406" s="9" t="s">
        <v>37799</v>
      </c>
      <c r="F406" s="9"/>
      <c r="G406" s="9"/>
    </row>
    <row r="407">
      <c r="A407" s="808" t="s">
        <v>37712</v>
      </c>
      <c r="B407" s="809" t="s">
        <v>234</v>
      </c>
      <c r="C407" s="31" t="s">
        <v>1943</v>
      </c>
      <c r="D407" s="9"/>
      <c r="E407" s="9"/>
      <c r="F407" s="9"/>
      <c r="G407" s="9"/>
    </row>
    <row r="408">
      <c r="A408" s="808" t="s">
        <v>37712</v>
      </c>
      <c r="B408" s="809" t="s">
        <v>234</v>
      </c>
      <c r="C408" s="31" t="s">
        <v>1951</v>
      </c>
      <c r="D408" s="9"/>
      <c r="E408" s="9" t="s">
        <v>37824</v>
      </c>
      <c r="F408" s="9"/>
      <c r="G408" s="9"/>
    </row>
    <row r="409">
      <c r="A409" s="808" t="s">
        <v>37712</v>
      </c>
      <c r="B409" s="809" t="s">
        <v>234</v>
      </c>
      <c r="C409" s="31" t="s">
        <v>1953</v>
      </c>
      <c r="D409" s="9"/>
      <c r="E409" s="9" t="s">
        <v>37824</v>
      </c>
      <c r="F409" s="9"/>
      <c r="G409" s="9"/>
    </row>
    <row r="410">
      <c r="A410" s="808" t="s">
        <v>37712</v>
      </c>
      <c r="B410" s="809" t="s">
        <v>234</v>
      </c>
      <c r="C410" s="31" t="s">
        <v>1962</v>
      </c>
      <c r="D410" s="9"/>
      <c r="E410" s="9" t="s">
        <v>37824</v>
      </c>
      <c r="F410" s="9"/>
      <c r="G410" s="9"/>
    </row>
    <row r="411">
      <c r="A411" s="17"/>
      <c r="B411" s="17"/>
      <c r="C411" s="17"/>
      <c r="D411" s="17"/>
      <c r="E411" s="17"/>
      <c r="F411" s="17"/>
      <c r="G411" s="17"/>
    </row>
    <row r="412">
      <c r="A412" s="807"/>
    </row>
    <row r="413">
      <c r="A413" s="17"/>
      <c r="B413" s="17"/>
      <c r="C413" s="17"/>
      <c r="D413" s="17"/>
      <c r="E413" s="17"/>
      <c r="F413" s="17"/>
      <c r="G413" s="17"/>
    </row>
    <row r="414">
      <c r="A414" s="38" t="s">
        <v>37903</v>
      </c>
      <c r="B414" s="38"/>
      <c r="C414" s="38"/>
      <c r="D414" s="38"/>
      <c r="E414" s="38"/>
      <c r="F414" s="38"/>
      <c r="G414" s="38"/>
    </row>
    <row r="415">
      <c r="A415" s="17"/>
      <c r="B415" s="17"/>
      <c r="C415" s="17"/>
      <c r="D415" s="17"/>
      <c r="E415" s="17"/>
      <c r="F415" s="17"/>
      <c r="G415" s="17"/>
    </row>
    <row r="416">
      <c r="A416" s="808" t="s">
        <v>37663</v>
      </c>
      <c r="B416" s="294" t="s">
        <v>1016</v>
      </c>
      <c r="C416" s="18" t="s">
        <v>37904</v>
      </c>
      <c r="D416" s="9" t="s">
        <v>37878</v>
      </c>
      <c r="E416" s="41"/>
      <c r="F416" s="41"/>
      <c r="G416" s="811"/>
    </row>
    <row r="417">
      <c r="A417" s="808" t="s">
        <v>37663</v>
      </c>
      <c r="B417" s="294" t="s">
        <v>1016</v>
      </c>
      <c r="C417" s="18" t="s">
        <v>37905</v>
      </c>
      <c r="D417" s="9" t="s">
        <v>37906</v>
      </c>
      <c r="E417" s="41"/>
      <c r="F417" s="41"/>
      <c r="G417" s="811"/>
    </row>
    <row r="418">
      <c r="A418" s="808" t="s">
        <v>37708</v>
      </c>
      <c r="B418" s="294" t="s">
        <v>37907</v>
      </c>
      <c r="C418" s="18" t="s">
        <v>37908</v>
      </c>
      <c r="D418" s="9" t="s">
        <v>37878</v>
      </c>
      <c r="E418" s="41"/>
      <c r="F418" s="41"/>
      <c r="G418" s="811"/>
    </row>
    <row r="419">
      <c r="A419" s="808" t="s">
        <v>37708</v>
      </c>
      <c r="B419" s="294" t="s">
        <v>678</v>
      </c>
      <c r="C419" s="18" t="s">
        <v>3105</v>
      </c>
      <c r="D419" s="9" t="s">
        <v>37878</v>
      </c>
      <c r="E419" s="41"/>
      <c r="F419" s="41"/>
      <c r="G419" s="811"/>
    </row>
    <row r="420">
      <c r="A420" s="808" t="s">
        <v>37708</v>
      </c>
      <c r="B420" s="294" t="s">
        <v>687</v>
      </c>
      <c r="C420" s="18" t="s">
        <v>688</v>
      </c>
      <c r="D420" s="9" t="s">
        <v>37878</v>
      </c>
      <c r="E420" s="41"/>
      <c r="F420" s="41"/>
      <c r="G420" s="811"/>
    </row>
    <row r="421">
      <c r="A421" s="808" t="s">
        <v>37708</v>
      </c>
      <c r="B421" s="294" t="s">
        <v>687</v>
      </c>
      <c r="C421" s="18" t="s">
        <v>2648</v>
      </c>
      <c r="D421" s="9" t="s">
        <v>37878</v>
      </c>
      <c r="E421" s="41"/>
      <c r="F421" s="41"/>
      <c r="G421" s="811"/>
    </row>
    <row r="422">
      <c r="A422" s="808" t="s">
        <v>37708</v>
      </c>
      <c r="B422" s="294" t="s">
        <v>687</v>
      </c>
      <c r="C422" s="18" t="s">
        <v>35468</v>
      </c>
      <c r="D422" s="9" t="s">
        <v>37878</v>
      </c>
      <c r="E422" s="41"/>
      <c r="F422" s="41"/>
      <c r="G422" s="811"/>
    </row>
    <row r="423">
      <c r="A423" s="808" t="s">
        <v>37708</v>
      </c>
      <c r="B423" s="294" t="s">
        <v>687</v>
      </c>
      <c r="C423" s="18" t="s">
        <v>1638</v>
      </c>
      <c r="D423" s="9" t="s">
        <v>37878</v>
      </c>
      <c r="E423" s="41"/>
      <c r="F423" s="41"/>
      <c r="G423" s="811"/>
    </row>
    <row r="424">
      <c r="A424" s="799" t="s">
        <v>37708</v>
      </c>
      <c r="B424" s="809" t="s">
        <v>388</v>
      </c>
      <c r="C424" s="31" t="s">
        <v>1010</v>
      </c>
      <c r="D424" s="9"/>
      <c r="E424" s="41"/>
      <c r="F424" s="41"/>
      <c r="G424" s="811"/>
    </row>
    <row r="425">
      <c r="A425" s="799" t="s">
        <v>37708</v>
      </c>
      <c r="B425" s="809" t="s">
        <v>388</v>
      </c>
      <c r="C425" s="31" t="s">
        <v>1392</v>
      </c>
      <c r="D425" s="9"/>
      <c r="E425" s="41"/>
      <c r="F425" s="41"/>
      <c r="G425" s="811"/>
    </row>
    <row r="426">
      <c r="A426" s="799" t="s">
        <v>37708</v>
      </c>
      <c r="B426" s="809" t="s">
        <v>3121</v>
      </c>
      <c r="C426" s="31" t="s">
        <v>3122</v>
      </c>
      <c r="D426" s="9"/>
      <c r="E426" s="41"/>
      <c r="F426" s="41"/>
      <c r="G426" s="811"/>
    </row>
    <row r="427">
      <c r="A427" s="808" t="s">
        <v>37708</v>
      </c>
      <c r="B427" s="809" t="s">
        <v>2927</v>
      </c>
      <c r="C427" s="31" t="s">
        <v>32384</v>
      </c>
      <c r="D427" s="9" t="s">
        <v>37878</v>
      </c>
      <c r="E427" s="41"/>
      <c r="F427" s="41"/>
      <c r="G427" s="811"/>
    </row>
    <row r="428">
      <c r="A428" s="808" t="s">
        <v>37708</v>
      </c>
      <c r="B428" s="809" t="s">
        <v>3354</v>
      </c>
      <c r="C428" s="31" t="s">
        <v>20288</v>
      </c>
      <c r="D428" s="9" t="s">
        <v>37878</v>
      </c>
      <c r="E428" s="41"/>
      <c r="F428" s="41"/>
      <c r="G428" s="811"/>
    </row>
    <row r="429">
      <c r="A429" s="808" t="s">
        <v>37708</v>
      </c>
      <c r="B429" s="809" t="s">
        <v>37819</v>
      </c>
      <c r="C429" s="31" t="s">
        <v>368</v>
      </c>
      <c r="D429" s="9"/>
      <c r="E429" s="41"/>
      <c r="F429" s="41"/>
      <c r="G429" s="811"/>
    </row>
    <row r="430">
      <c r="A430" s="808" t="s">
        <v>37712</v>
      </c>
      <c r="B430" s="809" t="s">
        <v>2398</v>
      </c>
      <c r="C430" s="31" t="s">
        <v>2399</v>
      </c>
      <c r="D430" s="9" t="s">
        <v>37906</v>
      </c>
      <c r="E430" s="41"/>
      <c r="F430" s="41"/>
      <c r="G430" s="811"/>
    </row>
    <row r="431">
      <c r="A431" s="808" t="s">
        <v>37712</v>
      </c>
      <c r="B431" s="809" t="s">
        <v>2398</v>
      </c>
      <c r="C431" s="31" t="s">
        <v>37909</v>
      </c>
      <c r="D431" s="9" t="s">
        <v>37906</v>
      </c>
      <c r="E431" s="41"/>
      <c r="F431" s="41"/>
      <c r="G431" s="811"/>
    </row>
    <row r="432">
      <c r="A432" s="802" t="s">
        <v>37712</v>
      </c>
      <c r="B432" s="810" t="s">
        <v>316</v>
      </c>
      <c r="C432" s="31" t="s">
        <v>37840</v>
      </c>
      <c r="D432" s="9" t="s">
        <v>37906</v>
      </c>
      <c r="E432" s="41"/>
      <c r="F432" s="41"/>
      <c r="G432" s="811"/>
    </row>
    <row r="433">
      <c r="A433" s="802" t="s">
        <v>37712</v>
      </c>
      <c r="B433" s="810" t="s">
        <v>316</v>
      </c>
      <c r="C433" s="189" t="s">
        <v>3161</v>
      </c>
      <c r="D433" s="9"/>
      <c r="E433" s="41"/>
      <c r="F433" s="41"/>
      <c r="G433" s="811"/>
    </row>
    <row r="434">
      <c r="A434" s="802" t="s">
        <v>37712</v>
      </c>
      <c r="B434" s="809" t="s">
        <v>326</v>
      </c>
      <c r="C434" s="31" t="s">
        <v>2474</v>
      </c>
      <c r="D434" s="9" t="s">
        <v>37878</v>
      </c>
      <c r="E434" s="41"/>
      <c r="F434" s="41"/>
      <c r="G434" s="811"/>
    </row>
    <row r="435">
      <c r="A435" s="802" t="s">
        <v>37712</v>
      </c>
      <c r="B435" s="809" t="s">
        <v>326</v>
      </c>
      <c r="C435" s="31" t="s">
        <v>37910</v>
      </c>
      <c r="D435" s="9"/>
      <c r="E435" s="41"/>
      <c r="F435" s="41"/>
      <c r="G435" s="811"/>
    </row>
    <row r="436">
      <c r="A436" s="802" t="s">
        <v>37712</v>
      </c>
      <c r="B436" s="809" t="s">
        <v>326</v>
      </c>
      <c r="C436" s="31" t="s">
        <v>1215</v>
      </c>
      <c r="D436" s="9" t="s">
        <v>37906</v>
      </c>
      <c r="E436" s="41"/>
      <c r="F436" s="41"/>
      <c r="G436" s="811"/>
    </row>
    <row r="437">
      <c r="A437" s="802" t="s">
        <v>37712</v>
      </c>
      <c r="B437" s="809" t="s">
        <v>4635</v>
      </c>
      <c r="C437" s="31" t="s">
        <v>37911</v>
      </c>
      <c r="D437" s="9" t="s">
        <v>37906</v>
      </c>
      <c r="E437" s="41"/>
      <c r="F437" s="41"/>
      <c r="G437" s="811"/>
    </row>
    <row r="438">
      <c r="A438" s="802" t="s">
        <v>37712</v>
      </c>
      <c r="B438" s="809" t="s">
        <v>37912</v>
      </c>
      <c r="C438" s="31" t="s">
        <v>37913</v>
      </c>
      <c r="D438" s="9"/>
      <c r="E438" s="41"/>
      <c r="F438" s="41"/>
      <c r="G438" s="811"/>
    </row>
    <row r="439">
      <c r="A439" s="808" t="s">
        <v>37712</v>
      </c>
      <c r="B439" s="809" t="s">
        <v>2562</v>
      </c>
      <c r="C439" s="31" t="s">
        <v>2563</v>
      </c>
      <c r="D439" s="9" t="s">
        <v>37906</v>
      </c>
      <c r="E439" s="41"/>
      <c r="F439" s="41"/>
      <c r="G439" s="811"/>
    </row>
    <row r="440">
      <c r="A440" s="808" t="s">
        <v>37712</v>
      </c>
      <c r="B440" s="809" t="s">
        <v>2562</v>
      </c>
      <c r="C440" s="31" t="s">
        <v>2580</v>
      </c>
      <c r="D440" s="9" t="s">
        <v>37906</v>
      </c>
      <c r="E440" s="41"/>
      <c r="F440" s="41"/>
      <c r="G440" s="811"/>
    </row>
    <row r="441">
      <c r="A441" s="808" t="s">
        <v>37712</v>
      </c>
      <c r="B441" s="809" t="s">
        <v>2562</v>
      </c>
      <c r="C441" s="31" t="s">
        <v>2587</v>
      </c>
      <c r="D441" s="9" t="s">
        <v>37906</v>
      </c>
      <c r="E441" s="41"/>
      <c r="F441" s="41"/>
      <c r="G441" s="811"/>
    </row>
    <row r="442">
      <c r="A442" s="808" t="s">
        <v>37712</v>
      </c>
      <c r="B442" s="809" t="s">
        <v>2562</v>
      </c>
      <c r="C442" s="31" t="s">
        <v>2592</v>
      </c>
      <c r="D442" s="9" t="s">
        <v>37906</v>
      </c>
      <c r="E442" s="41"/>
      <c r="F442" s="41"/>
      <c r="G442" s="811"/>
    </row>
    <row r="443">
      <c r="A443" s="808" t="s">
        <v>37712</v>
      </c>
      <c r="B443" s="809" t="s">
        <v>2562</v>
      </c>
      <c r="C443" s="31" t="s">
        <v>37914</v>
      </c>
      <c r="D443" s="9" t="s">
        <v>37878</v>
      </c>
      <c r="E443" s="41"/>
      <c r="F443" s="41"/>
      <c r="G443" s="811"/>
    </row>
    <row r="444">
      <c r="A444" s="808" t="s">
        <v>37712</v>
      </c>
      <c r="B444" s="809" t="s">
        <v>4835</v>
      </c>
      <c r="C444" s="31" t="s">
        <v>37915</v>
      </c>
      <c r="D444" s="9" t="s">
        <v>37906</v>
      </c>
      <c r="E444" s="41"/>
      <c r="F444" s="41"/>
      <c r="G444" s="811"/>
    </row>
    <row r="445">
      <c r="A445" s="808" t="s">
        <v>37712</v>
      </c>
      <c r="B445" s="809" t="s">
        <v>4835</v>
      </c>
      <c r="C445" s="31" t="s">
        <v>37916</v>
      </c>
      <c r="D445" s="9" t="s">
        <v>37906</v>
      </c>
      <c r="E445" s="41"/>
      <c r="F445" s="41"/>
      <c r="G445" s="811"/>
    </row>
    <row r="446">
      <c r="A446" s="808" t="s">
        <v>37712</v>
      </c>
      <c r="B446" s="809" t="s">
        <v>4835</v>
      </c>
      <c r="C446" s="31" t="s">
        <v>37917</v>
      </c>
      <c r="D446" s="9" t="s">
        <v>37906</v>
      </c>
      <c r="E446" s="41"/>
      <c r="F446" s="41"/>
      <c r="G446" s="811"/>
    </row>
    <row r="447">
      <c r="A447" s="808" t="s">
        <v>37712</v>
      </c>
      <c r="B447" s="809" t="s">
        <v>2764</v>
      </c>
      <c r="C447" s="31" t="s">
        <v>2765</v>
      </c>
      <c r="D447" s="9" t="s">
        <v>37906</v>
      </c>
      <c r="E447" s="41"/>
      <c r="F447" s="41"/>
      <c r="G447" s="811"/>
    </row>
    <row r="448">
      <c r="A448" s="808" t="s">
        <v>37712</v>
      </c>
      <c r="B448" s="809" t="s">
        <v>2764</v>
      </c>
      <c r="C448" s="31" t="s">
        <v>10456</v>
      </c>
      <c r="D448" s="9" t="s">
        <v>37906</v>
      </c>
      <c r="E448" s="41"/>
      <c r="F448" s="41"/>
      <c r="G448" s="811"/>
    </row>
    <row r="449">
      <c r="A449" s="808" t="s">
        <v>37712</v>
      </c>
      <c r="B449" s="809" t="s">
        <v>2764</v>
      </c>
      <c r="C449" s="31" t="s">
        <v>34141</v>
      </c>
      <c r="D449" s="9" t="s">
        <v>37906</v>
      </c>
      <c r="E449" s="41"/>
      <c r="F449" s="41"/>
      <c r="G449" s="811"/>
    </row>
    <row r="450">
      <c r="A450" s="808" t="s">
        <v>37712</v>
      </c>
      <c r="B450" s="809" t="s">
        <v>2764</v>
      </c>
      <c r="C450" s="31" t="s">
        <v>18542</v>
      </c>
      <c r="D450" s="9" t="s">
        <v>37906</v>
      </c>
      <c r="E450" s="41"/>
      <c r="F450" s="41"/>
      <c r="G450" s="811"/>
    </row>
    <row r="451">
      <c r="A451" s="808" t="s">
        <v>37712</v>
      </c>
      <c r="B451" s="809" t="s">
        <v>3280</v>
      </c>
      <c r="C451" s="31" t="s">
        <v>368</v>
      </c>
      <c r="D451" s="9"/>
      <c r="E451" s="41"/>
      <c r="F451" s="41"/>
      <c r="G451" s="811"/>
    </row>
    <row r="452">
      <c r="A452" s="808" t="s">
        <v>37712</v>
      </c>
      <c r="B452" s="809" t="s">
        <v>3788</v>
      </c>
      <c r="C452" s="31" t="s">
        <v>37918</v>
      </c>
      <c r="D452" s="9" t="s">
        <v>37906</v>
      </c>
      <c r="E452" s="41"/>
      <c r="F452" s="41"/>
      <c r="G452" s="811"/>
    </row>
    <row r="453">
      <c r="A453" s="802" t="s">
        <v>37712</v>
      </c>
      <c r="B453" s="809" t="s">
        <v>687</v>
      </c>
      <c r="C453" s="31" t="s">
        <v>37919</v>
      </c>
      <c r="D453" s="9" t="s">
        <v>37906</v>
      </c>
      <c r="E453" s="41"/>
      <c r="F453" s="41"/>
      <c r="G453" s="811"/>
    </row>
    <row r="454">
      <c r="A454" s="802" t="s">
        <v>37712</v>
      </c>
      <c r="B454" s="809" t="s">
        <v>687</v>
      </c>
      <c r="C454" s="31" t="s">
        <v>20304</v>
      </c>
      <c r="D454" s="9" t="s">
        <v>37906</v>
      </c>
      <c r="E454" s="41"/>
      <c r="F454" s="41"/>
      <c r="G454" s="811"/>
    </row>
    <row r="455">
      <c r="A455" s="802" t="s">
        <v>37712</v>
      </c>
      <c r="B455" s="809" t="s">
        <v>687</v>
      </c>
      <c r="C455" s="31" t="s">
        <v>37920</v>
      </c>
      <c r="D455" s="9" t="s">
        <v>37906</v>
      </c>
      <c r="E455" s="41"/>
      <c r="F455" s="41"/>
      <c r="G455" s="811"/>
    </row>
    <row r="456">
      <c r="A456" s="802" t="s">
        <v>37712</v>
      </c>
      <c r="B456" s="809" t="s">
        <v>687</v>
      </c>
      <c r="C456" s="31" t="s">
        <v>20308</v>
      </c>
      <c r="D456" s="9" t="s">
        <v>37906</v>
      </c>
      <c r="E456" s="41"/>
      <c r="F456" s="41"/>
      <c r="G456" s="811"/>
    </row>
    <row r="457">
      <c r="A457" s="802" t="s">
        <v>37712</v>
      </c>
      <c r="B457" s="809" t="s">
        <v>687</v>
      </c>
      <c r="C457" s="31" t="s">
        <v>37921</v>
      </c>
      <c r="D457" s="9" t="s">
        <v>37906</v>
      </c>
      <c r="E457" s="41"/>
      <c r="F457" s="41"/>
      <c r="G457" s="811"/>
    </row>
    <row r="458">
      <c r="A458" s="802" t="s">
        <v>37712</v>
      </c>
      <c r="B458" s="809" t="s">
        <v>687</v>
      </c>
      <c r="C458" s="31" t="s">
        <v>2638</v>
      </c>
      <c r="D458" s="9" t="s">
        <v>37878</v>
      </c>
      <c r="E458" s="41"/>
      <c r="F458" s="41"/>
      <c r="G458" s="811"/>
    </row>
    <row r="459">
      <c r="A459" s="802" t="s">
        <v>37712</v>
      </c>
      <c r="B459" s="809" t="s">
        <v>687</v>
      </c>
      <c r="C459" s="31" t="s">
        <v>35399</v>
      </c>
      <c r="D459" s="9" t="s">
        <v>37906</v>
      </c>
      <c r="E459" s="41"/>
      <c r="F459" s="41"/>
      <c r="G459" s="811"/>
    </row>
    <row r="460">
      <c r="A460" s="802" t="s">
        <v>37712</v>
      </c>
      <c r="B460" s="809" t="s">
        <v>687</v>
      </c>
      <c r="C460" s="31" t="s">
        <v>17318</v>
      </c>
      <c r="D460" s="9" t="s">
        <v>37906</v>
      </c>
      <c r="E460" s="41"/>
      <c r="F460" s="41"/>
      <c r="G460" s="811"/>
    </row>
    <row r="461">
      <c r="A461" s="802" t="s">
        <v>37712</v>
      </c>
      <c r="B461" s="809" t="s">
        <v>687</v>
      </c>
      <c r="C461" s="31" t="s">
        <v>2672</v>
      </c>
      <c r="D461" s="9" t="s">
        <v>37906</v>
      </c>
      <c r="E461" s="41"/>
      <c r="F461" s="41"/>
      <c r="G461" s="811"/>
    </row>
    <row r="462">
      <c r="A462" s="802" t="s">
        <v>37712</v>
      </c>
      <c r="B462" s="809" t="s">
        <v>687</v>
      </c>
      <c r="C462" s="31" t="s">
        <v>3234</v>
      </c>
      <c r="D462" s="9" t="s">
        <v>37878</v>
      </c>
      <c r="E462" s="41"/>
      <c r="F462" s="41"/>
      <c r="G462" s="811"/>
    </row>
    <row r="463">
      <c r="A463" s="802" t="s">
        <v>37712</v>
      </c>
      <c r="B463" s="809" t="s">
        <v>687</v>
      </c>
      <c r="C463" s="31" t="s">
        <v>693</v>
      </c>
      <c r="D463" s="9" t="s">
        <v>37878</v>
      </c>
      <c r="E463" s="41"/>
      <c r="F463" s="41"/>
      <c r="G463" s="811"/>
    </row>
    <row r="464">
      <c r="A464" s="802" t="s">
        <v>37712</v>
      </c>
      <c r="B464" s="809" t="s">
        <v>687</v>
      </c>
      <c r="C464" s="31" t="s">
        <v>2732</v>
      </c>
      <c r="D464" s="9" t="s">
        <v>37906</v>
      </c>
      <c r="E464" s="41"/>
      <c r="F464" s="41"/>
      <c r="G464" s="811"/>
    </row>
    <row r="465">
      <c r="A465" s="802" t="s">
        <v>37712</v>
      </c>
      <c r="B465" s="809" t="s">
        <v>687</v>
      </c>
      <c r="C465" s="31" t="s">
        <v>2464</v>
      </c>
      <c r="D465" s="9" t="s">
        <v>37906</v>
      </c>
      <c r="E465" s="41"/>
      <c r="F465" s="41"/>
      <c r="G465" s="811"/>
    </row>
    <row r="466">
      <c r="A466" s="802" t="s">
        <v>37712</v>
      </c>
      <c r="B466" s="809" t="s">
        <v>687</v>
      </c>
      <c r="C466" s="31" t="s">
        <v>9834</v>
      </c>
      <c r="D466" s="9" t="s">
        <v>37906</v>
      </c>
      <c r="E466" s="41"/>
      <c r="F466" s="41"/>
      <c r="G466" s="811"/>
    </row>
    <row r="467">
      <c r="A467" s="802" t="s">
        <v>37712</v>
      </c>
      <c r="B467" s="809" t="s">
        <v>687</v>
      </c>
      <c r="C467" s="31" t="s">
        <v>37922</v>
      </c>
      <c r="D467" s="9" t="s">
        <v>37906</v>
      </c>
      <c r="E467" s="41"/>
      <c r="F467" s="41"/>
      <c r="G467" s="811"/>
    </row>
    <row r="468">
      <c r="A468" s="802" t="s">
        <v>37712</v>
      </c>
      <c r="B468" s="809" t="s">
        <v>687</v>
      </c>
      <c r="C468" s="31" t="s">
        <v>1964</v>
      </c>
      <c r="D468" s="9" t="s">
        <v>37906</v>
      </c>
      <c r="E468" s="41"/>
      <c r="F468" s="41"/>
      <c r="G468" s="811"/>
    </row>
    <row r="469">
      <c r="A469" s="802" t="s">
        <v>37712</v>
      </c>
      <c r="B469" s="809" t="s">
        <v>3354</v>
      </c>
      <c r="C469" s="31" t="s">
        <v>3355</v>
      </c>
      <c r="D469" s="9"/>
      <c r="E469" s="41"/>
      <c r="F469" s="41"/>
      <c r="G469" s="811"/>
    </row>
    <row r="470">
      <c r="A470" s="808" t="s">
        <v>37712</v>
      </c>
      <c r="B470" s="809" t="s">
        <v>3001</v>
      </c>
      <c r="C470" s="31" t="s">
        <v>3002</v>
      </c>
      <c r="D470" s="9" t="s">
        <v>37906</v>
      </c>
      <c r="E470" s="41"/>
      <c r="F470" s="41"/>
      <c r="G470" s="811"/>
    </row>
    <row r="471">
      <c r="A471" s="17"/>
      <c r="B471" s="17"/>
      <c r="C471" s="17"/>
      <c r="D471" s="17"/>
      <c r="E471" s="17"/>
      <c r="F471" s="17"/>
      <c r="G471" s="17"/>
    </row>
    <row r="472">
      <c r="A472" s="807"/>
    </row>
    <row r="473">
      <c r="A473" s="17"/>
      <c r="B473" s="17"/>
      <c r="C473" s="17"/>
      <c r="D473" s="17"/>
      <c r="E473" s="17"/>
      <c r="F473" s="17"/>
      <c r="G473" s="17"/>
    </row>
    <row r="474">
      <c r="A474" s="38" t="s">
        <v>37923</v>
      </c>
      <c r="B474" s="38"/>
      <c r="C474" s="38"/>
      <c r="D474" s="38"/>
      <c r="E474" s="38"/>
      <c r="F474" s="38"/>
      <c r="G474" s="38"/>
    </row>
    <row r="475">
      <c r="A475" s="17"/>
      <c r="B475" s="17"/>
      <c r="C475" s="17"/>
      <c r="D475" s="17"/>
      <c r="E475" s="17"/>
      <c r="F475" s="17"/>
      <c r="G475" s="17"/>
    </row>
    <row r="476">
      <c r="A476" s="808" t="s">
        <v>37663</v>
      </c>
      <c r="B476" s="294" t="s">
        <v>37924</v>
      </c>
      <c r="C476" s="18" t="s">
        <v>37925</v>
      </c>
      <c r="D476" s="9"/>
      <c r="E476" s="91"/>
      <c r="F476" s="91"/>
      <c r="G476" s="91"/>
    </row>
    <row r="477">
      <c r="A477" s="808" t="s">
        <v>37663</v>
      </c>
      <c r="B477" s="294" t="s">
        <v>1016</v>
      </c>
      <c r="C477" s="18" t="s">
        <v>37926</v>
      </c>
      <c r="D477" s="9"/>
      <c r="E477" s="91"/>
      <c r="F477" s="91"/>
      <c r="G477" s="91"/>
    </row>
    <row r="478">
      <c r="A478" s="808" t="s">
        <v>37667</v>
      </c>
      <c r="B478" s="294" t="s">
        <v>13312</v>
      </c>
      <c r="C478" s="18" t="s">
        <v>37927</v>
      </c>
      <c r="D478" s="9"/>
      <c r="E478" s="91"/>
      <c r="F478" s="91"/>
      <c r="G478" s="91"/>
    </row>
    <row r="479">
      <c r="A479" s="808" t="s">
        <v>37667</v>
      </c>
      <c r="B479" s="294" t="s">
        <v>13312</v>
      </c>
      <c r="C479" s="18" t="s">
        <v>37928</v>
      </c>
      <c r="D479" s="9"/>
      <c r="E479" s="91"/>
      <c r="F479" s="91"/>
      <c r="G479" s="91"/>
    </row>
    <row r="480">
      <c r="A480" s="808" t="s">
        <v>37667</v>
      </c>
      <c r="B480" s="294" t="s">
        <v>37929</v>
      </c>
      <c r="C480" s="18" t="s">
        <v>37930</v>
      </c>
      <c r="D480" s="9"/>
      <c r="E480" s="91"/>
      <c r="F480" s="91"/>
      <c r="G480" s="91"/>
    </row>
    <row r="481">
      <c r="A481" s="808" t="s">
        <v>37667</v>
      </c>
      <c r="B481" s="294" t="s">
        <v>37931</v>
      </c>
      <c r="C481" s="18" t="s">
        <v>37932</v>
      </c>
      <c r="D481" s="9"/>
      <c r="E481" s="91"/>
      <c r="F481" s="91"/>
      <c r="G481" s="91"/>
    </row>
    <row r="482">
      <c r="A482" s="808" t="s">
        <v>37667</v>
      </c>
      <c r="B482" s="294" t="s">
        <v>37933</v>
      </c>
      <c r="C482" s="18" t="s">
        <v>37934</v>
      </c>
      <c r="D482" s="9"/>
      <c r="E482" s="91"/>
      <c r="F482" s="91"/>
      <c r="G482" s="91"/>
    </row>
    <row r="483">
      <c r="A483" s="808" t="s">
        <v>37667</v>
      </c>
      <c r="B483" s="294" t="s">
        <v>230</v>
      </c>
      <c r="C483" s="18" t="s">
        <v>37935</v>
      </c>
      <c r="D483" s="9"/>
      <c r="E483" s="91"/>
      <c r="F483" s="91"/>
      <c r="G483" s="91"/>
    </row>
    <row r="484">
      <c r="A484" s="808" t="s">
        <v>37667</v>
      </c>
      <c r="B484" s="294" t="s">
        <v>230</v>
      </c>
      <c r="C484" s="18" t="s">
        <v>37936</v>
      </c>
      <c r="D484" s="9"/>
      <c r="E484" s="91"/>
      <c r="F484" s="91"/>
      <c r="G484" s="91"/>
    </row>
    <row r="485">
      <c r="A485" s="808" t="s">
        <v>37667</v>
      </c>
      <c r="B485" s="294" t="s">
        <v>37937</v>
      </c>
      <c r="C485" s="18" t="s">
        <v>37938</v>
      </c>
      <c r="D485" s="9"/>
      <c r="E485" s="91"/>
      <c r="F485" s="91"/>
      <c r="G485" s="91"/>
    </row>
    <row r="486">
      <c r="A486" s="808" t="s">
        <v>37667</v>
      </c>
      <c r="B486" s="294" t="s">
        <v>37939</v>
      </c>
      <c r="C486" s="18" t="s">
        <v>37940</v>
      </c>
      <c r="D486" s="9"/>
      <c r="E486" s="91"/>
      <c r="F486" s="91"/>
      <c r="G486" s="91"/>
    </row>
    <row r="487">
      <c r="A487" s="808" t="s">
        <v>37667</v>
      </c>
      <c r="B487" s="294" t="s">
        <v>37941</v>
      </c>
      <c r="C487" s="18" t="s">
        <v>37942</v>
      </c>
      <c r="D487" s="9"/>
      <c r="E487" s="91"/>
      <c r="F487" s="91"/>
      <c r="G487" s="91"/>
    </row>
    <row r="488">
      <c r="A488" s="808" t="s">
        <v>37667</v>
      </c>
      <c r="B488" s="294" t="s">
        <v>248</v>
      </c>
      <c r="C488" s="18" t="s">
        <v>37943</v>
      </c>
      <c r="D488" s="9"/>
      <c r="E488" s="91"/>
      <c r="F488" s="91"/>
      <c r="G488" s="91"/>
    </row>
    <row r="489">
      <c r="A489" s="808" t="s">
        <v>37667</v>
      </c>
      <c r="B489" s="294" t="s">
        <v>566</v>
      </c>
      <c r="C489" s="18" t="s">
        <v>37944</v>
      </c>
      <c r="D489" s="9"/>
      <c r="E489" s="91"/>
      <c r="F489" s="91"/>
      <c r="G489" s="91"/>
    </row>
    <row r="490">
      <c r="A490" s="808" t="s">
        <v>37812</v>
      </c>
      <c r="B490" s="294" t="s">
        <v>687</v>
      </c>
      <c r="C490" s="18" t="s">
        <v>37945</v>
      </c>
      <c r="D490" s="9"/>
      <c r="E490" s="91"/>
      <c r="F490" s="91"/>
      <c r="G490" s="91"/>
    </row>
    <row r="491">
      <c r="A491" s="808" t="s">
        <v>37708</v>
      </c>
      <c r="B491" s="294" t="s">
        <v>37946</v>
      </c>
      <c r="C491" s="18" t="s">
        <v>37947</v>
      </c>
      <c r="D491" s="9"/>
      <c r="E491" s="91"/>
      <c r="F491" s="91"/>
      <c r="G491" s="91"/>
    </row>
    <row r="492">
      <c r="A492" s="808" t="s">
        <v>37708</v>
      </c>
      <c r="B492" s="294" t="s">
        <v>5283</v>
      </c>
      <c r="C492" s="18" t="s">
        <v>5284</v>
      </c>
      <c r="D492" s="9"/>
      <c r="E492" s="91"/>
      <c r="F492" s="91"/>
      <c r="G492" s="91"/>
    </row>
    <row r="493">
      <c r="A493" s="808" t="s">
        <v>37708</v>
      </c>
      <c r="B493" s="294" t="s">
        <v>5283</v>
      </c>
      <c r="C493" s="18" t="s">
        <v>17221</v>
      </c>
      <c r="D493" s="9"/>
      <c r="E493" s="91"/>
      <c r="F493" s="91"/>
      <c r="G493" s="91"/>
    </row>
    <row r="494">
      <c r="A494" s="808" t="s">
        <v>37708</v>
      </c>
      <c r="B494" s="294" t="s">
        <v>5283</v>
      </c>
      <c r="C494" s="18" t="s">
        <v>37948</v>
      </c>
      <c r="D494" s="9"/>
      <c r="E494" s="91"/>
      <c r="F494" s="91"/>
      <c r="G494" s="91"/>
    </row>
    <row r="495">
      <c r="A495" s="808" t="s">
        <v>37708</v>
      </c>
      <c r="B495" s="294" t="s">
        <v>13262</v>
      </c>
      <c r="C495" s="18" t="s">
        <v>37949</v>
      </c>
      <c r="D495" s="9"/>
      <c r="E495" s="91"/>
      <c r="F495" s="91"/>
      <c r="G495" s="91"/>
    </row>
    <row r="496">
      <c r="A496" s="808" t="s">
        <v>37708</v>
      </c>
      <c r="B496" s="294" t="s">
        <v>13262</v>
      </c>
      <c r="C496" s="18" t="s">
        <v>13263</v>
      </c>
      <c r="D496" s="9"/>
      <c r="E496" s="91"/>
      <c r="F496" s="91"/>
      <c r="G496" s="91"/>
    </row>
    <row r="497">
      <c r="A497" s="808" t="s">
        <v>37708</v>
      </c>
      <c r="B497" s="294" t="s">
        <v>13262</v>
      </c>
      <c r="C497" s="18" t="s">
        <v>37950</v>
      </c>
      <c r="D497" s="9"/>
      <c r="E497" s="91"/>
      <c r="F497" s="91"/>
      <c r="G497" s="91"/>
    </row>
    <row r="498">
      <c r="A498" s="808" t="s">
        <v>37708</v>
      </c>
      <c r="B498" s="294" t="s">
        <v>13262</v>
      </c>
      <c r="C498" s="18" t="s">
        <v>37951</v>
      </c>
      <c r="D498" s="9"/>
      <c r="E498" s="91"/>
      <c r="F498" s="91"/>
      <c r="G498" s="91"/>
    </row>
    <row r="499">
      <c r="A499" s="808" t="s">
        <v>37708</v>
      </c>
      <c r="B499" s="294" t="s">
        <v>13262</v>
      </c>
      <c r="C499" s="18" t="s">
        <v>37952</v>
      </c>
      <c r="D499" s="9"/>
      <c r="E499" s="91"/>
      <c r="F499" s="91"/>
      <c r="G499" s="91"/>
    </row>
    <row r="500">
      <c r="A500" s="808" t="s">
        <v>37708</v>
      </c>
      <c r="B500" s="294" t="s">
        <v>13262</v>
      </c>
      <c r="C500" s="18" t="s">
        <v>37953</v>
      </c>
      <c r="D500" s="9"/>
      <c r="E500" s="91"/>
      <c r="F500" s="91"/>
      <c r="G500" s="91"/>
    </row>
    <row r="501">
      <c r="A501" s="808" t="s">
        <v>37708</v>
      </c>
      <c r="B501" s="294" t="s">
        <v>26149</v>
      </c>
      <c r="C501" s="18" t="s">
        <v>37954</v>
      </c>
      <c r="D501" s="9"/>
      <c r="E501" s="91"/>
      <c r="F501" s="91"/>
      <c r="G501" s="91"/>
    </row>
    <row r="502">
      <c r="A502" s="808" t="s">
        <v>37708</v>
      </c>
      <c r="B502" s="294" t="s">
        <v>37955</v>
      </c>
      <c r="C502" s="18" t="s">
        <v>37821</v>
      </c>
      <c r="D502" s="9"/>
      <c r="E502" s="91"/>
      <c r="F502" s="91"/>
      <c r="G502" s="91"/>
    </row>
    <row r="503">
      <c r="A503" s="808" t="s">
        <v>37708</v>
      </c>
      <c r="B503" s="294" t="s">
        <v>36960</v>
      </c>
      <c r="C503" s="18" t="s">
        <v>37956</v>
      </c>
      <c r="D503" s="9"/>
      <c r="E503" s="91"/>
      <c r="F503" s="91"/>
      <c r="G503" s="91"/>
    </row>
    <row r="504">
      <c r="A504" s="808" t="s">
        <v>37708</v>
      </c>
      <c r="B504" s="294" t="s">
        <v>230</v>
      </c>
      <c r="C504" s="18" t="s">
        <v>37957</v>
      </c>
      <c r="D504" s="9"/>
      <c r="E504" s="91"/>
      <c r="F504" s="91"/>
      <c r="G504" s="91"/>
    </row>
    <row r="505">
      <c r="A505" s="808" t="s">
        <v>37708</v>
      </c>
      <c r="B505" s="294" t="s">
        <v>230</v>
      </c>
      <c r="C505" s="18" t="s">
        <v>37958</v>
      </c>
      <c r="D505" s="9"/>
      <c r="E505" s="91"/>
      <c r="F505" s="91"/>
      <c r="G505" s="91"/>
    </row>
    <row r="506">
      <c r="A506" s="808" t="s">
        <v>37708</v>
      </c>
      <c r="B506" s="294" t="s">
        <v>230</v>
      </c>
      <c r="C506" s="18" t="s">
        <v>37959</v>
      </c>
      <c r="D506" s="9"/>
      <c r="E506" s="91"/>
      <c r="F506" s="91"/>
      <c r="G506" s="91"/>
    </row>
    <row r="507">
      <c r="A507" s="808" t="s">
        <v>37708</v>
      </c>
      <c r="B507" s="294" t="s">
        <v>230</v>
      </c>
      <c r="C507" s="18" t="s">
        <v>37960</v>
      </c>
      <c r="D507" s="9"/>
      <c r="E507" s="91"/>
      <c r="F507" s="91"/>
      <c r="G507" s="91"/>
    </row>
    <row r="508">
      <c r="A508" s="808" t="s">
        <v>37708</v>
      </c>
      <c r="B508" s="294" t="s">
        <v>230</v>
      </c>
      <c r="C508" s="18" t="s">
        <v>37961</v>
      </c>
      <c r="D508" s="9"/>
      <c r="E508" s="91"/>
      <c r="F508" s="91"/>
      <c r="G508" s="91"/>
    </row>
    <row r="509">
      <c r="A509" s="808" t="s">
        <v>37708</v>
      </c>
      <c r="B509" s="294" t="s">
        <v>230</v>
      </c>
      <c r="C509" s="18" t="s">
        <v>37962</v>
      </c>
      <c r="D509" s="9"/>
      <c r="E509" s="91"/>
      <c r="F509" s="91"/>
      <c r="G509" s="91"/>
    </row>
    <row r="510">
      <c r="A510" s="808" t="s">
        <v>37708</v>
      </c>
      <c r="B510" s="294" t="s">
        <v>230</v>
      </c>
      <c r="C510" s="18" t="s">
        <v>37963</v>
      </c>
      <c r="D510" s="9"/>
      <c r="E510" s="91"/>
      <c r="F510" s="91"/>
      <c r="G510" s="91"/>
    </row>
    <row r="511">
      <c r="A511" s="808" t="s">
        <v>37708</v>
      </c>
      <c r="B511" s="294" t="s">
        <v>230</v>
      </c>
      <c r="C511" s="18" t="s">
        <v>37964</v>
      </c>
      <c r="D511" s="9"/>
      <c r="E511" s="91"/>
      <c r="F511" s="91"/>
      <c r="G511" s="91"/>
    </row>
    <row r="512">
      <c r="A512" s="808" t="s">
        <v>37708</v>
      </c>
      <c r="B512" s="294" t="s">
        <v>230</v>
      </c>
      <c r="C512" s="18" t="s">
        <v>37965</v>
      </c>
      <c r="D512" s="9"/>
      <c r="E512" s="91"/>
      <c r="F512" s="91"/>
      <c r="G512" s="91"/>
    </row>
    <row r="513">
      <c r="A513" s="808" t="s">
        <v>37708</v>
      </c>
      <c r="B513" s="294" t="s">
        <v>1016</v>
      </c>
      <c r="C513" s="18" t="s">
        <v>1733</v>
      </c>
      <c r="D513" s="9"/>
      <c r="E513" s="91"/>
      <c r="F513" s="91"/>
      <c r="G513" s="91"/>
    </row>
    <row r="514">
      <c r="A514" s="808" t="s">
        <v>37708</v>
      </c>
      <c r="B514" s="294" t="s">
        <v>37966</v>
      </c>
      <c r="C514" s="18" t="s">
        <v>37967</v>
      </c>
      <c r="D514" s="9"/>
      <c r="E514" s="91"/>
      <c r="F514" s="91"/>
      <c r="G514" s="91"/>
    </row>
    <row r="515">
      <c r="A515" s="808" t="s">
        <v>37708</v>
      </c>
      <c r="B515" s="294" t="s">
        <v>37968</v>
      </c>
      <c r="C515" s="18" t="s">
        <v>37969</v>
      </c>
      <c r="D515" s="9"/>
      <c r="E515" s="91"/>
      <c r="F515" s="91"/>
      <c r="G515" s="91"/>
    </row>
    <row r="516">
      <c r="A516" s="808" t="s">
        <v>37708</v>
      </c>
      <c r="B516" s="294" t="s">
        <v>3354</v>
      </c>
      <c r="C516" s="18" t="s">
        <v>36655</v>
      </c>
      <c r="D516" s="9"/>
      <c r="E516" s="91"/>
      <c r="F516" s="91"/>
      <c r="G516" s="91"/>
    </row>
    <row r="517">
      <c r="A517" s="808" t="s">
        <v>37708</v>
      </c>
      <c r="B517" s="294" t="s">
        <v>1107</v>
      </c>
      <c r="C517" s="18" t="s">
        <v>37970</v>
      </c>
      <c r="D517" s="9"/>
      <c r="E517" s="91"/>
      <c r="F517" s="91"/>
      <c r="G517" s="91"/>
    </row>
    <row r="518">
      <c r="A518" s="808" t="s">
        <v>37708</v>
      </c>
      <c r="B518" s="294" t="s">
        <v>3368</v>
      </c>
      <c r="C518" s="18" t="s">
        <v>3369</v>
      </c>
      <c r="D518" s="9"/>
      <c r="E518" s="91"/>
      <c r="F518" s="91"/>
      <c r="G518" s="91"/>
    </row>
    <row r="519">
      <c r="A519" s="808" t="s">
        <v>37712</v>
      </c>
      <c r="B519" s="294" t="s">
        <v>19167</v>
      </c>
      <c r="C519" s="18" t="s">
        <v>37971</v>
      </c>
      <c r="D519" s="9"/>
      <c r="E519" s="91"/>
      <c r="F519" s="91"/>
      <c r="G519" s="91"/>
    </row>
    <row r="520">
      <c r="A520" s="808" t="s">
        <v>37712</v>
      </c>
      <c r="B520" s="294" t="s">
        <v>19167</v>
      </c>
      <c r="C520" s="18" t="s">
        <v>37972</v>
      </c>
      <c r="D520" s="9"/>
      <c r="E520" s="91"/>
      <c r="F520" s="91"/>
      <c r="G520" s="91"/>
    </row>
    <row r="521">
      <c r="A521" s="808" t="s">
        <v>37712</v>
      </c>
      <c r="B521" s="294" t="s">
        <v>37973</v>
      </c>
      <c r="C521" s="18" t="s">
        <v>37974</v>
      </c>
      <c r="D521" s="9"/>
      <c r="E521" s="91"/>
      <c r="F521" s="91"/>
      <c r="G521" s="91"/>
    </row>
    <row r="522">
      <c r="A522" s="808" t="s">
        <v>37712</v>
      </c>
      <c r="B522" s="294" t="s">
        <v>5424</v>
      </c>
      <c r="C522" s="18" t="s">
        <v>37975</v>
      </c>
      <c r="D522" s="9"/>
      <c r="E522" s="91"/>
      <c r="F522" s="91"/>
      <c r="G522" s="91"/>
    </row>
    <row r="523">
      <c r="A523" s="808" t="s">
        <v>37712</v>
      </c>
      <c r="B523" s="294" t="s">
        <v>5424</v>
      </c>
      <c r="C523" s="18" t="s">
        <v>37976</v>
      </c>
      <c r="D523" s="9"/>
      <c r="E523" s="91"/>
      <c r="F523" s="91"/>
      <c r="G523" s="91"/>
    </row>
    <row r="524">
      <c r="A524" s="808" t="s">
        <v>37712</v>
      </c>
      <c r="B524" s="294" t="s">
        <v>5424</v>
      </c>
      <c r="C524" s="18" t="s">
        <v>37977</v>
      </c>
      <c r="D524" s="9"/>
      <c r="E524" s="91"/>
      <c r="F524" s="91"/>
      <c r="G524" s="91"/>
    </row>
    <row r="525">
      <c r="A525" s="808" t="s">
        <v>37712</v>
      </c>
      <c r="B525" s="294" t="s">
        <v>316</v>
      </c>
      <c r="C525" s="18" t="s">
        <v>37978</v>
      </c>
      <c r="D525" s="9"/>
      <c r="E525" s="91"/>
      <c r="F525" s="91"/>
      <c r="G525" s="91"/>
    </row>
    <row r="526">
      <c r="A526" s="808" t="s">
        <v>37712</v>
      </c>
      <c r="B526" s="294" t="s">
        <v>316</v>
      </c>
      <c r="C526" s="18" t="s">
        <v>37979</v>
      </c>
      <c r="D526" s="9"/>
      <c r="E526" s="91"/>
      <c r="F526" s="91"/>
      <c r="G526" s="91"/>
    </row>
    <row r="527">
      <c r="A527" s="808" t="s">
        <v>37712</v>
      </c>
      <c r="B527" s="294" t="s">
        <v>316</v>
      </c>
      <c r="C527" s="18" t="s">
        <v>37980</v>
      </c>
      <c r="D527" s="9"/>
      <c r="E527" s="91"/>
      <c r="F527" s="91"/>
      <c r="G527" s="91"/>
    </row>
    <row r="528">
      <c r="A528" s="808" t="s">
        <v>37712</v>
      </c>
      <c r="B528" s="294" t="s">
        <v>37888</v>
      </c>
      <c r="C528" s="18" t="s">
        <v>37889</v>
      </c>
      <c r="D528" s="9"/>
      <c r="E528" s="91"/>
      <c r="F528" s="91"/>
      <c r="G528" s="91"/>
    </row>
    <row r="529">
      <c r="A529" s="808" t="s">
        <v>37712</v>
      </c>
      <c r="B529" s="294" t="s">
        <v>37981</v>
      </c>
      <c r="C529" s="18" t="s">
        <v>37982</v>
      </c>
      <c r="D529" s="9"/>
      <c r="E529" s="91"/>
      <c r="F529" s="91"/>
      <c r="G529" s="91"/>
    </row>
    <row r="530">
      <c r="A530" s="808" t="s">
        <v>37712</v>
      </c>
      <c r="B530" s="294" t="s">
        <v>37981</v>
      </c>
      <c r="C530" s="18" t="s">
        <v>37983</v>
      </c>
      <c r="D530" s="9"/>
      <c r="E530" s="91"/>
      <c r="F530" s="91"/>
      <c r="G530" s="91"/>
    </row>
    <row r="531">
      <c r="A531" s="808" t="s">
        <v>37712</v>
      </c>
      <c r="B531" s="294" t="s">
        <v>37981</v>
      </c>
      <c r="C531" s="18" t="s">
        <v>37984</v>
      </c>
      <c r="D531" s="9"/>
      <c r="E531" s="91"/>
      <c r="F531" s="91"/>
      <c r="G531" s="91"/>
    </row>
    <row r="532">
      <c r="A532" s="808" t="s">
        <v>37712</v>
      </c>
      <c r="B532" s="294" t="s">
        <v>37955</v>
      </c>
      <c r="C532" s="18" t="s">
        <v>37985</v>
      </c>
      <c r="D532" s="9"/>
      <c r="E532" s="91"/>
      <c r="F532" s="91"/>
      <c r="G532" s="91"/>
    </row>
    <row r="533">
      <c r="A533" s="808" t="s">
        <v>37712</v>
      </c>
      <c r="B533" s="294" t="s">
        <v>37955</v>
      </c>
      <c r="C533" s="18" t="s">
        <v>1206</v>
      </c>
      <c r="D533" s="9"/>
      <c r="E533" s="91"/>
      <c r="F533" s="91"/>
      <c r="G533" s="91"/>
    </row>
    <row r="534">
      <c r="A534" s="808" t="s">
        <v>37712</v>
      </c>
      <c r="B534" s="294" t="s">
        <v>37955</v>
      </c>
      <c r="C534" s="18" t="s">
        <v>7375</v>
      </c>
      <c r="D534" s="9"/>
      <c r="E534" s="91"/>
      <c r="F534" s="91"/>
      <c r="G534" s="91"/>
    </row>
    <row r="535">
      <c r="A535" s="808" t="s">
        <v>37712</v>
      </c>
      <c r="B535" s="294" t="s">
        <v>37955</v>
      </c>
      <c r="C535" s="18" t="s">
        <v>37986</v>
      </c>
      <c r="D535" s="9"/>
      <c r="E535" s="91"/>
      <c r="F535" s="91"/>
      <c r="G535" s="91"/>
    </row>
    <row r="536">
      <c r="A536" s="808" t="s">
        <v>37712</v>
      </c>
      <c r="B536" s="294" t="s">
        <v>37955</v>
      </c>
      <c r="C536" s="18" t="s">
        <v>37987</v>
      </c>
      <c r="D536" s="9"/>
      <c r="E536" s="91"/>
      <c r="F536" s="91"/>
      <c r="G536" s="91"/>
    </row>
    <row r="537">
      <c r="A537" s="808" t="s">
        <v>37712</v>
      </c>
      <c r="B537" s="294" t="s">
        <v>37955</v>
      </c>
      <c r="C537" s="18" t="s">
        <v>37988</v>
      </c>
      <c r="D537" s="9"/>
      <c r="E537" s="91"/>
      <c r="F537" s="91"/>
      <c r="G537" s="91"/>
    </row>
    <row r="538">
      <c r="A538" s="808" t="s">
        <v>37712</v>
      </c>
      <c r="B538" s="294" t="s">
        <v>37955</v>
      </c>
      <c r="C538" s="18" t="s">
        <v>37989</v>
      </c>
      <c r="D538" s="9"/>
      <c r="E538" s="91"/>
      <c r="F538" s="91"/>
      <c r="G538" s="91"/>
    </row>
    <row r="539">
      <c r="A539" s="808" t="s">
        <v>37712</v>
      </c>
      <c r="B539" s="294" t="s">
        <v>37955</v>
      </c>
      <c r="C539" s="18" t="s">
        <v>7390</v>
      </c>
      <c r="D539" s="9"/>
      <c r="E539" s="91"/>
      <c r="F539" s="91"/>
      <c r="G539" s="91"/>
    </row>
    <row r="540">
      <c r="A540" s="808" t="s">
        <v>37712</v>
      </c>
      <c r="B540" s="294" t="s">
        <v>37955</v>
      </c>
      <c r="C540" s="18" t="s">
        <v>37990</v>
      </c>
      <c r="D540" s="9"/>
      <c r="E540" s="91"/>
      <c r="F540" s="91"/>
      <c r="G540" s="91"/>
    </row>
    <row r="541">
      <c r="A541" s="808" t="s">
        <v>37712</v>
      </c>
      <c r="B541" s="294" t="s">
        <v>37955</v>
      </c>
      <c r="C541" s="18" t="s">
        <v>1215</v>
      </c>
      <c r="D541" s="9"/>
      <c r="E541" s="91"/>
      <c r="F541" s="91"/>
      <c r="G541" s="91"/>
    </row>
    <row r="542">
      <c r="A542" s="808" t="s">
        <v>37712</v>
      </c>
      <c r="B542" s="294" t="s">
        <v>37955</v>
      </c>
      <c r="C542" s="18" t="s">
        <v>16433</v>
      </c>
      <c r="D542" s="9"/>
      <c r="E542" s="91"/>
      <c r="F542" s="91"/>
      <c r="G542" s="91"/>
    </row>
    <row r="543">
      <c r="A543" s="808" t="s">
        <v>37712</v>
      </c>
      <c r="B543" s="294" t="s">
        <v>37955</v>
      </c>
      <c r="C543" s="18" t="s">
        <v>4654</v>
      </c>
      <c r="D543" s="9"/>
      <c r="E543" s="91"/>
      <c r="F543" s="91"/>
      <c r="G543" s="91"/>
    </row>
    <row r="544">
      <c r="A544" s="808" t="s">
        <v>37712</v>
      </c>
      <c r="B544" s="294" t="s">
        <v>37955</v>
      </c>
      <c r="C544" s="18" t="s">
        <v>16380</v>
      </c>
      <c r="D544" s="9"/>
      <c r="E544" s="91"/>
      <c r="F544" s="91"/>
      <c r="G544" s="91"/>
    </row>
    <row r="545">
      <c r="A545" s="808" t="s">
        <v>37712</v>
      </c>
      <c r="B545" s="294" t="s">
        <v>37955</v>
      </c>
      <c r="C545" s="18" t="s">
        <v>864</v>
      </c>
      <c r="D545" s="9"/>
      <c r="E545" s="91"/>
      <c r="F545" s="91"/>
      <c r="G545" s="91"/>
    </row>
    <row r="546">
      <c r="A546" s="808" t="s">
        <v>37712</v>
      </c>
      <c r="B546" s="294" t="s">
        <v>37955</v>
      </c>
      <c r="C546" s="18" t="s">
        <v>37991</v>
      </c>
      <c r="D546" s="9"/>
      <c r="E546" s="91"/>
      <c r="F546" s="91"/>
      <c r="G546" s="91"/>
    </row>
    <row r="547">
      <c r="A547" s="808" t="s">
        <v>37712</v>
      </c>
      <c r="B547" s="294" t="s">
        <v>37955</v>
      </c>
      <c r="C547" s="18" t="s">
        <v>1545</v>
      </c>
      <c r="D547" s="9"/>
      <c r="E547" s="91"/>
      <c r="F547" s="91"/>
      <c r="G547" s="91"/>
    </row>
    <row r="548">
      <c r="A548" s="808" t="s">
        <v>37712</v>
      </c>
      <c r="B548" s="294" t="s">
        <v>4635</v>
      </c>
      <c r="C548" s="18" t="s">
        <v>37992</v>
      </c>
      <c r="D548" s="9"/>
      <c r="E548" s="91"/>
      <c r="F548" s="91"/>
      <c r="G548" s="91"/>
    </row>
    <row r="549">
      <c r="A549" s="808" t="s">
        <v>37712</v>
      </c>
      <c r="B549" s="294" t="s">
        <v>4635</v>
      </c>
      <c r="C549" s="18" t="s">
        <v>37993</v>
      </c>
      <c r="D549" s="9"/>
      <c r="E549" s="91"/>
      <c r="F549" s="91"/>
      <c r="G549" s="91"/>
    </row>
    <row r="550">
      <c r="A550" s="808" t="s">
        <v>37712</v>
      </c>
      <c r="B550" s="294" t="s">
        <v>4635</v>
      </c>
      <c r="C550" s="18" t="s">
        <v>4636</v>
      </c>
      <c r="D550" s="9"/>
      <c r="E550" s="91"/>
      <c r="F550" s="91"/>
      <c r="G550" s="91"/>
    </row>
    <row r="551">
      <c r="A551" s="808" t="s">
        <v>37712</v>
      </c>
      <c r="B551" s="294" t="s">
        <v>37994</v>
      </c>
      <c r="C551" s="18" t="s">
        <v>37995</v>
      </c>
      <c r="D551" s="9"/>
      <c r="E551" s="91"/>
      <c r="F551" s="91"/>
      <c r="G551" s="91"/>
    </row>
    <row r="552">
      <c r="A552" s="808" t="s">
        <v>37712</v>
      </c>
      <c r="B552" s="294" t="s">
        <v>37996</v>
      </c>
      <c r="C552" s="18" t="s">
        <v>37997</v>
      </c>
      <c r="D552" s="9"/>
      <c r="E552" s="91"/>
      <c r="F552" s="91"/>
      <c r="G552" s="91"/>
    </row>
    <row r="553">
      <c r="A553" s="808" t="s">
        <v>37712</v>
      </c>
      <c r="B553" s="294" t="s">
        <v>37996</v>
      </c>
      <c r="C553" s="18" t="s">
        <v>37998</v>
      </c>
      <c r="D553" s="9"/>
      <c r="E553" s="91"/>
      <c r="F553" s="91"/>
      <c r="G553" s="91"/>
    </row>
    <row r="554">
      <c r="A554" s="808" t="s">
        <v>37712</v>
      </c>
      <c r="B554" s="294" t="s">
        <v>37999</v>
      </c>
      <c r="C554" s="18" t="s">
        <v>38000</v>
      </c>
      <c r="D554" s="9"/>
      <c r="E554" s="91"/>
      <c r="F554" s="91"/>
      <c r="G554" s="91"/>
    </row>
    <row r="555">
      <c r="A555" s="808" t="s">
        <v>37712</v>
      </c>
      <c r="B555" s="294" t="s">
        <v>18032</v>
      </c>
      <c r="C555" s="18" t="s">
        <v>38001</v>
      </c>
      <c r="D555" s="9"/>
      <c r="E555" s="91"/>
      <c r="F555" s="91"/>
      <c r="G555" s="91"/>
    </row>
    <row r="556">
      <c r="A556" s="808" t="s">
        <v>37712</v>
      </c>
      <c r="B556" s="294" t="s">
        <v>18032</v>
      </c>
      <c r="C556" s="18" t="s">
        <v>3515</v>
      </c>
      <c r="D556" s="9"/>
      <c r="E556" s="91"/>
      <c r="F556" s="91"/>
      <c r="G556" s="91"/>
    </row>
    <row r="557">
      <c r="A557" s="808" t="s">
        <v>37712</v>
      </c>
      <c r="B557" s="294" t="s">
        <v>18032</v>
      </c>
      <c r="C557" s="18" t="s">
        <v>38002</v>
      </c>
      <c r="D557" s="9"/>
      <c r="E557" s="91"/>
      <c r="F557" s="91"/>
      <c r="G557" s="91"/>
    </row>
    <row r="558">
      <c r="A558" s="808" t="s">
        <v>37712</v>
      </c>
      <c r="B558" s="294" t="s">
        <v>9432</v>
      </c>
      <c r="C558" s="18" t="s">
        <v>38003</v>
      </c>
      <c r="D558" s="9"/>
      <c r="E558" s="91"/>
      <c r="F558" s="91"/>
      <c r="G558" s="91"/>
    </row>
    <row r="559">
      <c r="A559" s="808" t="s">
        <v>37712</v>
      </c>
      <c r="B559" s="294" t="s">
        <v>9432</v>
      </c>
      <c r="C559" s="18" t="s">
        <v>38004</v>
      </c>
      <c r="D559" s="9"/>
      <c r="E559" s="91"/>
      <c r="F559" s="91"/>
      <c r="G559" s="91"/>
    </row>
    <row r="560">
      <c r="A560" s="808" t="s">
        <v>37712</v>
      </c>
      <c r="B560" s="294" t="s">
        <v>671</v>
      </c>
      <c r="C560" s="18" t="s">
        <v>38005</v>
      </c>
      <c r="D560" s="9"/>
      <c r="E560" s="91"/>
      <c r="F560" s="91"/>
      <c r="G560" s="91"/>
    </row>
    <row r="561">
      <c r="A561" s="808" t="s">
        <v>37712</v>
      </c>
      <c r="B561" s="294" t="s">
        <v>2347</v>
      </c>
      <c r="C561" s="18" t="s">
        <v>38006</v>
      </c>
      <c r="D561" s="9"/>
      <c r="E561" s="91"/>
      <c r="F561" s="91"/>
      <c r="G561" s="91"/>
    </row>
    <row r="562">
      <c r="A562" s="808" t="s">
        <v>37712</v>
      </c>
      <c r="B562" s="294" t="s">
        <v>2347</v>
      </c>
      <c r="C562" s="18" t="s">
        <v>38007</v>
      </c>
      <c r="D562" s="9"/>
      <c r="E562" s="91"/>
      <c r="F562" s="91"/>
      <c r="G562" s="91"/>
    </row>
    <row r="563">
      <c r="A563" s="808" t="s">
        <v>37712</v>
      </c>
      <c r="B563" s="294" t="s">
        <v>2347</v>
      </c>
      <c r="C563" s="18" t="s">
        <v>36192</v>
      </c>
      <c r="D563" s="9"/>
      <c r="E563" s="91"/>
      <c r="F563" s="91"/>
      <c r="G563" s="91"/>
    </row>
    <row r="564">
      <c r="A564" s="808" t="s">
        <v>37712</v>
      </c>
      <c r="B564" s="294" t="s">
        <v>2078</v>
      </c>
      <c r="C564" s="18" t="s">
        <v>24472</v>
      </c>
      <c r="D564" s="9"/>
      <c r="E564" s="91"/>
      <c r="F564" s="91"/>
      <c r="G564" s="91"/>
    </row>
    <row r="565">
      <c r="A565" s="808" t="s">
        <v>37712</v>
      </c>
      <c r="B565" s="294" t="s">
        <v>2078</v>
      </c>
      <c r="C565" s="18" t="s">
        <v>2079</v>
      </c>
      <c r="D565" s="9"/>
      <c r="E565" s="91"/>
      <c r="F565" s="91"/>
      <c r="G565" s="91"/>
    </row>
    <row r="566">
      <c r="A566" s="808" t="s">
        <v>37712</v>
      </c>
      <c r="B566" s="294" t="s">
        <v>38008</v>
      </c>
      <c r="C566" s="18" t="s">
        <v>38009</v>
      </c>
      <c r="D566" s="9"/>
      <c r="E566" s="91"/>
      <c r="F566" s="91"/>
      <c r="G566" s="91"/>
    </row>
    <row r="567">
      <c r="A567" s="808" t="s">
        <v>37712</v>
      </c>
      <c r="B567" s="294" t="s">
        <v>38008</v>
      </c>
      <c r="C567" s="18" t="s">
        <v>38010</v>
      </c>
      <c r="D567" s="9"/>
      <c r="E567" s="91"/>
      <c r="F567" s="91"/>
      <c r="G567" s="91"/>
    </row>
    <row r="568">
      <c r="A568" s="808" t="s">
        <v>37712</v>
      </c>
      <c r="B568" s="294" t="s">
        <v>38008</v>
      </c>
      <c r="C568" s="18" t="s">
        <v>38011</v>
      </c>
      <c r="D568" s="9"/>
      <c r="E568" s="91"/>
      <c r="F568" s="91"/>
      <c r="G568" s="91"/>
    </row>
    <row r="569">
      <c r="A569" s="808" t="s">
        <v>37712</v>
      </c>
      <c r="B569" s="294" t="s">
        <v>38008</v>
      </c>
      <c r="C569" s="18" t="s">
        <v>38012</v>
      </c>
      <c r="D569" s="9"/>
      <c r="E569" s="91"/>
      <c r="F569" s="91"/>
      <c r="G569" s="91"/>
    </row>
    <row r="570">
      <c r="A570" s="808" t="s">
        <v>37712</v>
      </c>
      <c r="B570" s="294" t="s">
        <v>38008</v>
      </c>
      <c r="C570" s="18" t="s">
        <v>38013</v>
      </c>
      <c r="D570" s="9"/>
      <c r="E570" s="91"/>
      <c r="F570" s="91"/>
      <c r="G570" s="91"/>
    </row>
    <row r="571">
      <c r="A571" s="808" t="s">
        <v>37712</v>
      </c>
      <c r="B571" s="294" t="s">
        <v>38014</v>
      </c>
      <c r="C571" s="18" t="s">
        <v>38015</v>
      </c>
      <c r="D571" s="9"/>
      <c r="E571" s="91"/>
      <c r="F571" s="91"/>
      <c r="G571" s="91"/>
    </row>
    <row r="572">
      <c r="A572" s="808" t="s">
        <v>37712</v>
      </c>
      <c r="B572" s="294" t="s">
        <v>12597</v>
      </c>
      <c r="C572" s="18" t="s">
        <v>38016</v>
      </c>
      <c r="D572" s="9"/>
      <c r="E572" s="91"/>
      <c r="F572" s="91"/>
      <c r="G572" s="91"/>
    </row>
    <row r="573">
      <c r="A573" s="808" t="s">
        <v>37712</v>
      </c>
      <c r="B573" s="294" t="s">
        <v>12597</v>
      </c>
      <c r="C573" s="18" t="s">
        <v>38017</v>
      </c>
      <c r="D573" s="9"/>
      <c r="E573" s="91"/>
      <c r="F573" s="91"/>
      <c r="G573" s="91"/>
    </row>
    <row r="574">
      <c r="A574" s="808" t="s">
        <v>37712</v>
      </c>
      <c r="B574" s="294" t="s">
        <v>3453</v>
      </c>
      <c r="C574" s="18" t="s">
        <v>38018</v>
      </c>
      <c r="D574" s="9"/>
      <c r="E574" s="91"/>
      <c r="F574" s="91"/>
      <c r="G574" s="91"/>
    </row>
    <row r="575">
      <c r="A575" s="808" t="s">
        <v>37712</v>
      </c>
      <c r="B575" s="294" t="s">
        <v>3453</v>
      </c>
      <c r="C575" s="18" t="s">
        <v>37918</v>
      </c>
      <c r="D575" s="9"/>
      <c r="E575" s="91"/>
      <c r="F575" s="91"/>
      <c r="G575" s="91"/>
    </row>
    <row r="576">
      <c r="A576" s="808" t="s">
        <v>37712</v>
      </c>
      <c r="B576" s="294" t="s">
        <v>3453</v>
      </c>
      <c r="C576" s="18" t="s">
        <v>38019</v>
      </c>
      <c r="D576" s="9"/>
      <c r="E576" s="91"/>
      <c r="F576" s="91"/>
      <c r="G576" s="91"/>
    </row>
    <row r="577">
      <c r="A577" s="808" t="s">
        <v>37712</v>
      </c>
      <c r="B577" s="294" t="s">
        <v>3453</v>
      </c>
      <c r="C577" s="18" t="s">
        <v>38020</v>
      </c>
      <c r="D577" s="9"/>
      <c r="E577" s="91"/>
      <c r="F577" s="91"/>
      <c r="G577" s="91"/>
    </row>
    <row r="578">
      <c r="A578" s="808" t="s">
        <v>37712</v>
      </c>
      <c r="B578" s="294" t="s">
        <v>3453</v>
      </c>
      <c r="C578" s="18" t="s">
        <v>38021</v>
      </c>
      <c r="D578" s="9"/>
      <c r="E578" s="91"/>
      <c r="F578" s="91"/>
      <c r="G578" s="91"/>
    </row>
    <row r="579">
      <c r="A579" s="808" t="s">
        <v>37712</v>
      </c>
      <c r="B579" s="294" t="s">
        <v>3453</v>
      </c>
      <c r="C579" s="18" t="s">
        <v>38022</v>
      </c>
      <c r="D579" s="9"/>
      <c r="E579" s="91"/>
      <c r="F579" s="91"/>
      <c r="G579" s="91"/>
    </row>
    <row r="580">
      <c r="A580" s="808" t="s">
        <v>37712</v>
      </c>
      <c r="B580" s="294" t="s">
        <v>3453</v>
      </c>
      <c r="C580" s="18" t="s">
        <v>38023</v>
      </c>
      <c r="D580" s="9"/>
      <c r="E580" s="91"/>
      <c r="F580" s="91"/>
      <c r="G580" s="91"/>
    </row>
    <row r="581">
      <c r="A581" s="808" t="s">
        <v>37712</v>
      </c>
      <c r="B581" s="294" t="s">
        <v>3453</v>
      </c>
      <c r="C581" s="18" t="s">
        <v>38024</v>
      </c>
      <c r="D581" s="9"/>
      <c r="E581" s="91"/>
      <c r="F581" s="91"/>
      <c r="G581" s="91"/>
    </row>
    <row r="582">
      <c r="A582" s="808" t="s">
        <v>37712</v>
      </c>
      <c r="B582" s="294" t="s">
        <v>3453</v>
      </c>
      <c r="C582" s="18" t="s">
        <v>38025</v>
      </c>
      <c r="D582" s="9"/>
      <c r="E582" s="91"/>
      <c r="F582" s="91"/>
      <c r="G582" s="91"/>
    </row>
    <row r="583">
      <c r="A583" s="808" t="s">
        <v>37712</v>
      </c>
      <c r="B583" s="294" t="s">
        <v>3453</v>
      </c>
      <c r="C583" s="18" t="s">
        <v>38026</v>
      </c>
      <c r="D583" s="9"/>
      <c r="E583" s="91"/>
      <c r="F583" s="91"/>
      <c r="G583" s="91"/>
    </row>
    <row r="584">
      <c r="A584" s="808" t="s">
        <v>37712</v>
      </c>
      <c r="B584" s="294" t="s">
        <v>3453</v>
      </c>
      <c r="C584" s="18" t="s">
        <v>38027</v>
      </c>
      <c r="D584" s="9"/>
      <c r="E584" s="91"/>
      <c r="F584" s="91"/>
      <c r="G584" s="91"/>
    </row>
    <row r="585">
      <c r="A585" s="808" t="s">
        <v>37712</v>
      </c>
      <c r="B585" s="294" t="s">
        <v>3453</v>
      </c>
      <c r="C585" s="18" t="s">
        <v>38028</v>
      </c>
      <c r="D585" s="9"/>
      <c r="E585" s="91"/>
      <c r="F585" s="91"/>
      <c r="G585" s="91"/>
    </row>
    <row r="586">
      <c r="A586" s="808" t="s">
        <v>37712</v>
      </c>
      <c r="B586" s="294" t="s">
        <v>3453</v>
      </c>
      <c r="C586" s="18" t="s">
        <v>35930</v>
      </c>
      <c r="D586" s="9"/>
      <c r="E586" s="91"/>
      <c r="F586" s="91"/>
      <c r="G586" s="91"/>
    </row>
    <row r="587">
      <c r="A587" s="808" t="s">
        <v>37712</v>
      </c>
      <c r="B587" s="294" t="s">
        <v>38029</v>
      </c>
      <c r="C587" s="18" t="s">
        <v>38030</v>
      </c>
      <c r="D587" s="9"/>
      <c r="E587" s="91"/>
      <c r="F587" s="91"/>
      <c r="G587" s="91"/>
    </row>
    <row r="588">
      <c r="A588" s="808" t="s">
        <v>37712</v>
      </c>
      <c r="B588" s="294" t="s">
        <v>38029</v>
      </c>
      <c r="C588" s="18" t="s">
        <v>38031</v>
      </c>
      <c r="D588" s="9"/>
      <c r="E588" s="91"/>
      <c r="F588" s="91"/>
      <c r="G588" s="91"/>
    </row>
    <row r="589">
      <c r="A589" s="808" t="s">
        <v>37712</v>
      </c>
      <c r="B589" s="294" t="s">
        <v>38029</v>
      </c>
      <c r="C589" s="18" t="s">
        <v>38032</v>
      </c>
      <c r="D589" s="9"/>
      <c r="E589" s="91"/>
      <c r="F589" s="91"/>
      <c r="G589" s="91"/>
    </row>
    <row r="590">
      <c r="A590" s="808" t="s">
        <v>37712</v>
      </c>
      <c r="B590" s="294" t="s">
        <v>38029</v>
      </c>
      <c r="C590" s="18" t="s">
        <v>38033</v>
      </c>
      <c r="D590" s="9"/>
      <c r="E590" s="91"/>
      <c r="F590" s="91"/>
      <c r="G590" s="91"/>
    </row>
    <row r="591">
      <c r="A591" s="808" t="s">
        <v>37712</v>
      </c>
      <c r="B591" s="294" t="s">
        <v>3121</v>
      </c>
      <c r="C591" s="18" t="s">
        <v>38034</v>
      </c>
      <c r="D591" s="9"/>
      <c r="E591" s="91"/>
      <c r="F591" s="91"/>
      <c r="G591" s="91"/>
    </row>
    <row r="592">
      <c r="A592" s="808" t="s">
        <v>37712</v>
      </c>
      <c r="B592" s="294" t="s">
        <v>636</v>
      </c>
      <c r="C592" s="18" t="s">
        <v>4675</v>
      </c>
      <c r="D592" s="9"/>
      <c r="E592" s="91"/>
      <c r="F592" s="91"/>
      <c r="G592" s="91"/>
    </row>
    <row r="593">
      <c r="A593" s="808" t="s">
        <v>37712</v>
      </c>
      <c r="B593" s="294" t="s">
        <v>636</v>
      </c>
      <c r="C593" s="18" t="s">
        <v>38035</v>
      </c>
      <c r="D593" s="9"/>
      <c r="E593" s="91"/>
      <c r="F593" s="91"/>
      <c r="G593" s="91"/>
    </row>
    <row r="594">
      <c r="A594" s="808" t="s">
        <v>37712</v>
      </c>
      <c r="B594" s="294" t="s">
        <v>636</v>
      </c>
      <c r="C594" s="18" t="s">
        <v>26495</v>
      </c>
      <c r="D594" s="9"/>
      <c r="E594" s="91"/>
      <c r="F594" s="91"/>
      <c r="G594" s="91"/>
    </row>
    <row r="595">
      <c r="A595" s="808" t="s">
        <v>37712</v>
      </c>
      <c r="B595" s="294" t="s">
        <v>1107</v>
      </c>
      <c r="C595" s="18" t="s">
        <v>38036</v>
      </c>
      <c r="D595" s="9"/>
      <c r="E595" s="91"/>
      <c r="F595" s="91"/>
      <c r="G595" s="91"/>
    </row>
    <row r="596">
      <c r="A596" s="808" t="s">
        <v>37712</v>
      </c>
      <c r="B596" s="294" t="s">
        <v>38037</v>
      </c>
      <c r="C596" s="18" t="s">
        <v>38038</v>
      </c>
      <c r="D596" s="9"/>
      <c r="E596" s="91"/>
      <c r="F596" s="91"/>
      <c r="G596" s="91"/>
    </row>
    <row r="597">
      <c r="A597" s="808" t="s">
        <v>37712</v>
      </c>
      <c r="B597" s="294" t="s">
        <v>38037</v>
      </c>
      <c r="C597" s="18" t="s">
        <v>38039</v>
      </c>
      <c r="D597" s="9"/>
      <c r="E597" s="91"/>
      <c r="F597" s="91"/>
      <c r="G597" s="91"/>
    </row>
    <row r="598">
      <c r="A598" s="17"/>
    </row>
    <row r="599">
      <c r="A599" s="799"/>
    </row>
    <row r="600">
      <c r="A600" s="17"/>
    </row>
    <row r="601">
      <c r="A601" s="189" t="s">
        <v>38040</v>
      </c>
    </row>
    <row r="602">
      <c r="A602" s="812"/>
    </row>
    <row r="603">
      <c r="A603" s="813"/>
    </row>
    <row r="604">
      <c r="A604" s="812"/>
    </row>
    <row r="605">
      <c r="A605" s="802" t="s">
        <v>37663</v>
      </c>
      <c r="B605" s="814" t="s">
        <v>23666</v>
      </c>
      <c r="C605" s="31" t="s">
        <v>38041</v>
      </c>
      <c r="D605" s="747" t="s">
        <v>38042</v>
      </c>
      <c r="E605" s="84"/>
      <c r="F605" s="84"/>
      <c r="G605" s="43" t="s">
        <v>38043</v>
      </c>
    </row>
    <row r="606">
      <c r="A606" s="802" t="s">
        <v>37663</v>
      </c>
      <c r="B606" s="815" t="s">
        <v>4788</v>
      </c>
      <c r="C606" s="189" t="s">
        <v>38044</v>
      </c>
      <c r="D606" s="747" t="s">
        <v>38045</v>
      </c>
      <c r="E606" s="84"/>
      <c r="F606" s="84"/>
      <c r="G606" s="43" t="s">
        <v>38043</v>
      </c>
    </row>
    <row r="607">
      <c r="A607" s="802" t="s">
        <v>37663</v>
      </c>
      <c r="B607" s="814" t="s">
        <v>4521</v>
      </c>
      <c r="C607" s="31" t="s">
        <v>38046</v>
      </c>
      <c r="D607" s="747" t="s">
        <v>38042</v>
      </c>
      <c r="E607" s="84"/>
      <c r="F607" s="84"/>
      <c r="G607" s="43" t="s">
        <v>38043</v>
      </c>
    </row>
    <row r="608">
      <c r="A608" s="808" t="s">
        <v>37663</v>
      </c>
      <c r="B608" s="800" t="s">
        <v>38047</v>
      </c>
      <c r="C608" s="31" t="s">
        <v>38048</v>
      </c>
      <c r="D608" s="816" t="s">
        <v>38049</v>
      </c>
      <c r="E608" s="43" t="s">
        <v>38050</v>
      </c>
      <c r="F608" s="84" t="s">
        <v>38051</v>
      </c>
      <c r="G608" s="84" t="s">
        <v>38052</v>
      </c>
    </row>
    <row r="609">
      <c r="A609" s="802" t="s">
        <v>37663</v>
      </c>
      <c r="B609" s="814" t="s">
        <v>678</v>
      </c>
      <c r="C609" s="31" t="s">
        <v>37895</v>
      </c>
      <c r="D609" s="816" t="s">
        <v>38053</v>
      </c>
      <c r="E609" s="43" t="s">
        <v>38054</v>
      </c>
      <c r="F609" s="84"/>
      <c r="G609" s="43" t="s">
        <v>38055</v>
      </c>
    </row>
    <row r="610">
      <c r="A610" s="802" t="s">
        <v>37663</v>
      </c>
      <c r="B610" s="815" t="s">
        <v>10783</v>
      </c>
      <c r="C610" s="189" t="s">
        <v>12440</v>
      </c>
      <c r="D610" s="747" t="s">
        <v>38056</v>
      </c>
      <c r="E610" s="84"/>
      <c r="F610" s="84"/>
      <c r="G610" s="43" t="s">
        <v>38057</v>
      </c>
    </row>
    <row r="611">
      <c r="A611" s="802" t="s">
        <v>37667</v>
      </c>
      <c r="B611" s="815" t="s">
        <v>4540</v>
      </c>
      <c r="C611" s="31" t="s">
        <v>5468</v>
      </c>
      <c r="D611" s="747" t="s">
        <v>38058</v>
      </c>
      <c r="E611" s="84"/>
      <c r="F611" s="84"/>
      <c r="G611" s="84" t="s">
        <v>38052</v>
      </c>
    </row>
    <row r="612">
      <c r="A612" s="802" t="s">
        <v>37667</v>
      </c>
      <c r="B612" s="815" t="s">
        <v>4540</v>
      </c>
      <c r="C612" s="189" t="s">
        <v>38059</v>
      </c>
      <c r="D612" s="816" t="s">
        <v>38060</v>
      </c>
      <c r="E612" s="84"/>
      <c r="F612" s="84"/>
      <c r="G612" s="43" t="s">
        <v>38061</v>
      </c>
    </row>
    <row r="613">
      <c r="A613" s="802" t="s">
        <v>37667</v>
      </c>
      <c r="B613" s="815" t="s">
        <v>4540</v>
      </c>
      <c r="C613" s="189" t="s">
        <v>12695</v>
      </c>
      <c r="D613" s="747" t="s">
        <v>38058</v>
      </c>
      <c r="E613" s="84" t="s">
        <v>38062</v>
      </c>
      <c r="F613" s="84"/>
      <c r="G613" s="84" t="s">
        <v>38052</v>
      </c>
    </row>
    <row r="614">
      <c r="A614" s="802" t="s">
        <v>37667</v>
      </c>
      <c r="B614" s="815" t="s">
        <v>4540</v>
      </c>
      <c r="C614" s="189" t="s">
        <v>4614</v>
      </c>
      <c r="D614" s="747" t="s">
        <v>38058</v>
      </c>
      <c r="E614" s="84"/>
      <c r="F614" s="84"/>
      <c r="G614" s="84" t="s">
        <v>38052</v>
      </c>
    </row>
    <row r="615">
      <c r="A615" s="802" t="s">
        <v>37667</v>
      </c>
      <c r="B615" s="815" t="s">
        <v>4540</v>
      </c>
      <c r="C615" s="189" t="s">
        <v>4541</v>
      </c>
      <c r="D615" s="747" t="s">
        <v>38058</v>
      </c>
      <c r="E615" s="84" t="s">
        <v>38062</v>
      </c>
      <c r="F615" s="84" t="s">
        <v>38063</v>
      </c>
      <c r="G615" s="84" t="s">
        <v>38052</v>
      </c>
    </row>
    <row r="616">
      <c r="A616" s="802" t="s">
        <v>37667</v>
      </c>
      <c r="B616" s="815" t="s">
        <v>4540</v>
      </c>
      <c r="C616" s="189" t="s">
        <v>4545</v>
      </c>
      <c r="D616" s="747" t="s">
        <v>38058</v>
      </c>
      <c r="E616" s="84" t="s">
        <v>38062</v>
      </c>
      <c r="F616" s="84" t="s">
        <v>38064</v>
      </c>
      <c r="G616" s="84" t="s">
        <v>38052</v>
      </c>
    </row>
    <row r="617">
      <c r="A617" s="802" t="s">
        <v>37667</v>
      </c>
      <c r="B617" s="815" t="s">
        <v>4540</v>
      </c>
      <c r="C617" s="189" t="s">
        <v>6343</v>
      </c>
      <c r="D617" s="747" t="s">
        <v>38058</v>
      </c>
      <c r="E617" s="84" t="s">
        <v>38065</v>
      </c>
      <c r="F617" s="84" t="s">
        <v>38064</v>
      </c>
      <c r="G617" s="84" t="s">
        <v>38052</v>
      </c>
    </row>
    <row r="618">
      <c r="A618" s="802" t="s">
        <v>37667</v>
      </c>
      <c r="B618" s="815" t="s">
        <v>4540</v>
      </c>
      <c r="C618" s="189" t="s">
        <v>38066</v>
      </c>
      <c r="D618" s="747" t="s">
        <v>38058</v>
      </c>
      <c r="E618" s="84"/>
      <c r="F618" s="84"/>
      <c r="G618" s="84" t="s">
        <v>38052</v>
      </c>
    </row>
    <row r="619">
      <c r="A619" s="802" t="s">
        <v>37667</v>
      </c>
      <c r="B619" s="815" t="s">
        <v>4540</v>
      </c>
      <c r="C619" s="189" t="s">
        <v>18542</v>
      </c>
      <c r="D619" s="747" t="s">
        <v>38058</v>
      </c>
      <c r="E619" s="84"/>
      <c r="F619" s="84"/>
      <c r="G619" s="84" t="s">
        <v>38052</v>
      </c>
    </row>
    <row r="620">
      <c r="A620" s="802" t="s">
        <v>37667</v>
      </c>
      <c r="B620" s="815" t="s">
        <v>13028</v>
      </c>
      <c r="C620" s="189" t="s">
        <v>25226</v>
      </c>
      <c r="D620" s="816" t="s">
        <v>38060</v>
      </c>
      <c r="E620" s="43" t="s">
        <v>38067</v>
      </c>
      <c r="F620" s="84"/>
      <c r="G620" s="43" t="s">
        <v>38061</v>
      </c>
    </row>
    <row r="621">
      <c r="A621" s="802" t="s">
        <v>37667</v>
      </c>
      <c r="B621" s="815" t="s">
        <v>230</v>
      </c>
      <c r="C621" s="31" t="s">
        <v>368</v>
      </c>
      <c r="D621" s="816" t="s">
        <v>38049</v>
      </c>
      <c r="E621" s="84"/>
      <c r="F621" s="84"/>
      <c r="G621" s="84" t="s">
        <v>38052</v>
      </c>
    </row>
    <row r="622">
      <c r="A622" s="802" t="s">
        <v>37667</v>
      </c>
      <c r="B622" s="815" t="s">
        <v>26214</v>
      </c>
      <c r="C622" s="189" t="s">
        <v>38068</v>
      </c>
      <c r="D622" s="747" t="s">
        <v>37857</v>
      </c>
      <c r="E622" s="84"/>
      <c r="F622" s="84"/>
      <c r="G622" s="84"/>
    </row>
    <row r="623">
      <c r="A623" s="802" t="s">
        <v>37667</v>
      </c>
      <c r="B623" s="815" t="s">
        <v>248</v>
      </c>
      <c r="C623" s="31" t="s">
        <v>38069</v>
      </c>
      <c r="D623" s="817" t="s">
        <v>38070</v>
      </c>
      <c r="E623" s="84"/>
      <c r="F623" s="84"/>
      <c r="G623" s="84"/>
    </row>
    <row r="624">
      <c r="A624" s="802" t="s">
        <v>37667</v>
      </c>
      <c r="B624" s="815" t="s">
        <v>248</v>
      </c>
      <c r="C624" s="189" t="s">
        <v>4496</v>
      </c>
      <c r="D624" s="84" t="s">
        <v>38071</v>
      </c>
      <c r="E624" s="84" t="s">
        <v>38062</v>
      </c>
      <c r="F624" s="84" t="s">
        <v>38051</v>
      </c>
      <c r="G624" s="84" t="s">
        <v>38052</v>
      </c>
    </row>
    <row r="625">
      <c r="A625" s="802" t="s">
        <v>37667</v>
      </c>
      <c r="B625" s="815" t="s">
        <v>248</v>
      </c>
      <c r="C625" s="189" t="s">
        <v>38072</v>
      </c>
      <c r="D625" s="747" t="s">
        <v>38073</v>
      </c>
      <c r="E625" s="84"/>
      <c r="F625" s="84"/>
      <c r="G625" s="84"/>
    </row>
    <row r="626">
      <c r="A626" s="802" t="s">
        <v>37667</v>
      </c>
      <c r="B626" s="815" t="s">
        <v>248</v>
      </c>
      <c r="C626" s="189" t="s">
        <v>37694</v>
      </c>
      <c r="D626" s="84" t="s">
        <v>38071</v>
      </c>
      <c r="E626" s="84" t="s">
        <v>38062</v>
      </c>
      <c r="F626" s="84" t="s">
        <v>38051</v>
      </c>
      <c r="G626" s="84" t="s">
        <v>38074</v>
      </c>
    </row>
    <row r="627">
      <c r="A627" s="802" t="s">
        <v>37667</v>
      </c>
      <c r="B627" s="815" t="s">
        <v>566</v>
      </c>
      <c r="C627" s="189" t="s">
        <v>26645</v>
      </c>
      <c r="D627" s="747" t="s">
        <v>38075</v>
      </c>
      <c r="E627" s="84"/>
      <c r="F627" s="84"/>
      <c r="G627" s="84"/>
    </row>
    <row r="628">
      <c r="A628" s="802" t="s">
        <v>37667</v>
      </c>
      <c r="B628" s="815" t="s">
        <v>566</v>
      </c>
      <c r="C628" s="31" t="s">
        <v>25323</v>
      </c>
      <c r="D628" s="43" t="s">
        <v>38076</v>
      </c>
      <c r="E628" s="84"/>
      <c r="F628" s="84"/>
      <c r="G628" s="84" t="s">
        <v>38052</v>
      </c>
    </row>
    <row r="629">
      <c r="A629" s="802" t="s">
        <v>37712</v>
      </c>
      <c r="B629" s="815" t="s">
        <v>326</v>
      </c>
      <c r="C629" s="189" t="s">
        <v>368</v>
      </c>
      <c r="D629" s="84" t="s">
        <v>38071</v>
      </c>
      <c r="E629" s="84"/>
      <c r="F629" s="84"/>
      <c r="G629" s="84" t="s">
        <v>38052</v>
      </c>
    </row>
    <row r="630">
      <c r="A630" s="802" t="s">
        <v>37712</v>
      </c>
      <c r="B630" s="815" t="s">
        <v>13682</v>
      </c>
      <c r="C630" s="189" t="s">
        <v>16922</v>
      </c>
      <c r="D630" s="747"/>
      <c r="E630" s="84" t="s">
        <v>38077</v>
      </c>
      <c r="F630" s="84"/>
      <c r="G630" s="84"/>
    </row>
    <row r="631">
      <c r="A631" s="802" t="s">
        <v>37712</v>
      </c>
      <c r="B631" s="815" t="s">
        <v>18502</v>
      </c>
      <c r="C631" s="189" t="s">
        <v>368</v>
      </c>
      <c r="D631" s="84" t="s">
        <v>38071</v>
      </c>
      <c r="E631" s="84"/>
      <c r="F631" s="84"/>
      <c r="G631" s="84" t="s">
        <v>38052</v>
      </c>
    </row>
    <row r="632">
      <c r="A632" s="802" t="s">
        <v>37712</v>
      </c>
      <c r="B632" s="815" t="s">
        <v>10783</v>
      </c>
      <c r="C632" s="189" t="s">
        <v>38078</v>
      </c>
      <c r="D632" s="747" t="s">
        <v>38056</v>
      </c>
      <c r="E632" s="84" t="s">
        <v>38079</v>
      </c>
      <c r="F632" s="84"/>
      <c r="G632" s="84" t="s">
        <v>38080</v>
      </c>
    </row>
    <row r="633">
      <c r="A633" s="802" t="s">
        <v>37712</v>
      </c>
      <c r="B633" s="815" t="s">
        <v>10783</v>
      </c>
      <c r="C633" s="189" t="s">
        <v>3697</v>
      </c>
      <c r="D633" s="747" t="s">
        <v>38056</v>
      </c>
      <c r="E633" s="84"/>
      <c r="F633" s="84"/>
      <c r="G633" s="84" t="s">
        <v>38080</v>
      </c>
    </row>
    <row r="634">
      <c r="A634" s="802" t="s">
        <v>37712</v>
      </c>
      <c r="B634" s="814" t="s">
        <v>248</v>
      </c>
      <c r="C634" s="31" t="s">
        <v>38081</v>
      </c>
      <c r="D634" s="43" t="s">
        <v>38076</v>
      </c>
      <c r="E634" s="84" t="s">
        <v>38062</v>
      </c>
      <c r="F634" s="84" t="s">
        <v>38051</v>
      </c>
      <c r="G634" s="84" t="s">
        <v>38052</v>
      </c>
    </row>
    <row r="635">
      <c r="A635" s="802" t="s">
        <v>37712</v>
      </c>
      <c r="B635" s="815" t="s">
        <v>388</v>
      </c>
      <c r="C635" s="189" t="s">
        <v>368</v>
      </c>
      <c r="D635" s="84" t="s">
        <v>38071</v>
      </c>
      <c r="E635" s="84"/>
      <c r="F635" s="84"/>
      <c r="G635" s="84" t="s">
        <v>38052</v>
      </c>
    </row>
    <row r="636">
      <c r="A636" s="802" t="s">
        <v>37790</v>
      </c>
      <c r="B636" s="815" t="s">
        <v>230</v>
      </c>
      <c r="C636" s="189" t="s">
        <v>37814</v>
      </c>
      <c r="D636" s="747" t="s">
        <v>38042</v>
      </c>
      <c r="E636" s="84"/>
      <c r="F636" s="84"/>
      <c r="G636" s="84" t="s">
        <v>38082</v>
      </c>
    </row>
    <row r="637">
      <c r="A637" s="802" t="s">
        <v>37790</v>
      </c>
      <c r="B637" s="815" t="s">
        <v>687</v>
      </c>
      <c r="C637" s="189" t="s">
        <v>38083</v>
      </c>
      <c r="D637" s="747" t="s">
        <v>38042</v>
      </c>
      <c r="E637" s="84"/>
      <c r="F637" s="84"/>
      <c r="G637" s="84" t="s">
        <v>38082</v>
      </c>
    </row>
    <row r="638">
      <c r="A638" s="818" t="s">
        <v>37784</v>
      </c>
      <c r="B638" s="819" t="s">
        <v>19613</v>
      </c>
      <c r="C638" s="777" t="s">
        <v>38084</v>
      </c>
      <c r="D638" s="747" t="s">
        <v>38042</v>
      </c>
      <c r="E638" s="84"/>
      <c r="F638" s="84"/>
      <c r="G638" s="84" t="s">
        <v>38082</v>
      </c>
    </row>
    <row r="639">
      <c r="A639" s="818" t="s">
        <v>37784</v>
      </c>
      <c r="B639" s="815" t="s">
        <v>26173</v>
      </c>
      <c r="C639" s="189" t="s">
        <v>38085</v>
      </c>
      <c r="D639" s="747" t="s">
        <v>38042</v>
      </c>
      <c r="E639" s="84"/>
      <c r="F639" s="84"/>
      <c r="G639" s="84" t="s">
        <v>38082</v>
      </c>
    </row>
    <row r="640">
      <c r="A640" s="818" t="s">
        <v>37784</v>
      </c>
      <c r="B640" s="815" t="s">
        <v>388</v>
      </c>
      <c r="C640" s="189" t="s">
        <v>2083</v>
      </c>
      <c r="D640" s="747" t="s">
        <v>38042</v>
      </c>
      <c r="E640" s="84"/>
      <c r="F640" s="84"/>
      <c r="G640" s="84" t="s">
        <v>38082</v>
      </c>
    </row>
    <row r="641">
      <c r="A641" s="818" t="s">
        <v>37784</v>
      </c>
      <c r="B641" s="815" t="s">
        <v>388</v>
      </c>
      <c r="C641" s="189" t="s">
        <v>5619</v>
      </c>
      <c r="D641" s="747" t="s">
        <v>38042</v>
      </c>
      <c r="E641" s="84"/>
      <c r="F641" s="84"/>
      <c r="G641" s="84" t="s">
        <v>38082</v>
      </c>
    </row>
    <row r="642">
      <c r="A642" s="818" t="s">
        <v>37784</v>
      </c>
      <c r="B642" s="815" t="s">
        <v>388</v>
      </c>
      <c r="C642" s="189" t="s">
        <v>3993</v>
      </c>
      <c r="D642" s="747" t="s">
        <v>38042</v>
      </c>
      <c r="E642" s="84"/>
      <c r="F642" s="84"/>
      <c r="G642" s="84" t="s">
        <v>38082</v>
      </c>
    </row>
    <row r="643">
      <c r="A643" s="818" t="s">
        <v>37784</v>
      </c>
      <c r="B643" s="815" t="s">
        <v>38086</v>
      </c>
      <c r="C643" s="189" t="s">
        <v>38087</v>
      </c>
      <c r="D643" s="747" t="s">
        <v>38042</v>
      </c>
      <c r="E643" s="84"/>
      <c r="F643" s="84"/>
      <c r="G643" s="84" t="s">
        <v>38082</v>
      </c>
    </row>
    <row r="644">
      <c r="A644" s="802" t="s">
        <v>37790</v>
      </c>
      <c r="B644" s="815" t="s">
        <v>230</v>
      </c>
      <c r="C644" s="189" t="s">
        <v>37814</v>
      </c>
      <c r="D644" s="747" t="s">
        <v>38042</v>
      </c>
      <c r="E644" s="84"/>
      <c r="F644" s="84"/>
      <c r="G644" s="84" t="s">
        <v>38082</v>
      </c>
    </row>
    <row r="645">
      <c r="A645" s="802" t="s">
        <v>37790</v>
      </c>
      <c r="B645" s="815" t="s">
        <v>687</v>
      </c>
      <c r="C645" s="31" t="s">
        <v>38088</v>
      </c>
      <c r="D645" s="747" t="s">
        <v>38042</v>
      </c>
      <c r="E645" s="84"/>
      <c r="F645" s="84"/>
      <c r="G645" s="84" t="s">
        <v>38082</v>
      </c>
    </row>
    <row r="646">
      <c r="A646" s="17"/>
    </row>
    <row r="647">
      <c r="A647" s="799"/>
    </row>
    <row r="648">
      <c r="A648" s="17"/>
    </row>
    <row r="649">
      <c r="A649" s="31" t="s">
        <v>38089</v>
      </c>
    </row>
    <row r="650">
      <c r="A650" s="812"/>
    </row>
    <row r="651">
      <c r="A651" s="820"/>
    </row>
    <row r="652">
      <c r="A652" s="812"/>
    </row>
    <row r="653">
      <c r="A653" s="821" t="s">
        <v>37663</v>
      </c>
      <c r="B653" s="801" t="s">
        <v>4788</v>
      </c>
      <c r="C653" s="580" t="s">
        <v>5289</v>
      </c>
      <c r="D653" s="822"/>
      <c r="E653" s="822" t="s">
        <v>38090</v>
      </c>
      <c r="F653" s="822" t="s">
        <v>38091</v>
      </c>
      <c r="G653" s="822" t="s">
        <v>38092</v>
      </c>
    </row>
    <row r="654">
      <c r="A654" s="821" t="s">
        <v>37663</v>
      </c>
      <c r="B654" s="801" t="s">
        <v>678</v>
      </c>
      <c r="C654" s="580" t="s">
        <v>37895</v>
      </c>
      <c r="D654" s="822" t="s">
        <v>38093</v>
      </c>
      <c r="E654" s="822"/>
      <c r="F654" s="822"/>
      <c r="G654" s="822" t="s">
        <v>38094</v>
      </c>
    </row>
    <row r="655">
      <c r="A655" s="821" t="s">
        <v>37663</v>
      </c>
      <c r="B655" s="801" t="s">
        <v>1016</v>
      </c>
      <c r="C655" s="580" t="s">
        <v>38095</v>
      </c>
      <c r="D655" s="822" t="s">
        <v>38096</v>
      </c>
      <c r="E655" s="822"/>
      <c r="F655" s="822"/>
      <c r="G655" s="822" t="s">
        <v>38097</v>
      </c>
    </row>
    <row r="656">
      <c r="A656" s="821" t="s">
        <v>37663</v>
      </c>
      <c r="B656" s="801" t="s">
        <v>1016</v>
      </c>
      <c r="C656" s="580" t="s">
        <v>37794</v>
      </c>
      <c r="D656" s="822" t="s">
        <v>38098</v>
      </c>
      <c r="E656" s="822"/>
      <c r="F656" s="822"/>
      <c r="G656" s="822" t="s">
        <v>38099</v>
      </c>
    </row>
    <row r="657">
      <c r="A657" s="821" t="s">
        <v>37667</v>
      </c>
      <c r="B657" s="801" t="s">
        <v>642</v>
      </c>
      <c r="C657" s="580" t="s">
        <v>12637</v>
      </c>
      <c r="D657" s="822"/>
      <c r="E657" s="822" t="s">
        <v>38100</v>
      </c>
      <c r="F657" s="822"/>
      <c r="G657" s="822" t="s">
        <v>38101</v>
      </c>
    </row>
    <row r="658">
      <c r="A658" s="821" t="s">
        <v>37667</v>
      </c>
      <c r="B658" s="801" t="s">
        <v>4540</v>
      </c>
      <c r="C658" s="580" t="s">
        <v>4541</v>
      </c>
      <c r="D658" s="822" t="s">
        <v>38102</v>
      </c>
      <c r="E658" s="822" t="s">
        <v>38103</v>
      </c>
      <c r="F658" s="822"/>
      <c r="G658" s="822" t="s">
        <v>38104</v>
      </c>
    </row>
    <row r="659">
      <c r="A659" s="821" t="s">
        <v>37667</v>
      </c>
      <c r="B659" s="801" t="s">
        <v>4540</v>
      </c>
      <c r="C659" s="580" t="s">
        <v>6019</v>
      </c>
      <c r="D659" s="822" t="s">
        <v>38102</v>
      </c>
      <c r="E659" s="822" t="s">
        <v>38103</v>
      </c>
      <c r="F659" s="822" t="s">
        <v>38105</v>
      </c>
      <c r="G659" s="822" t="s">
        <v>38106</v>
      </c>
    </row>
    <row r="660">
      <c r="A660" s="821" t="s">
        <v>37667</v>
      </c>
      <c r="B660" s="801" t="s">
        <v>4540</v>
      </c>
      <c r="C660" s="580" t="s">
        <v>6343</v>
      </c>
      <c r="D660" s="822"/>
      <c r="E660" s="822" t="s">
        <v>38107</v>
      </c>
      <c r="F660" s="822" t="s">
        <v>38108</v>
      </c>
      <c r="G660" s="822" t="s">
        <v>38109</v>
      </c>
    </row>
    <row r="661">
      <c r="A661" s="821" t="s">
        <v>37667</v>
      </c>
      <c r="B661" s="801" t="s">
        <v>4540</v>
      </c>
      <c r="C661" s="580" t="s">
        <v>11018</v>
      </c>
      <c r="D661" s="822" t="s">
        <v>38110</v>
      </c>
      <c r="E661" s="822" t="s">
        <v>38111</v>
      </c>
      <c r="F661" s="822"/>
      <c r="G661" s="822" t="s">
        <v>38112</v>
      </c>
    </row>
    <row r="662">
      <c r="A662" s="821" t="s">
        <v>37667</v>
      </c>
      <c r="B662" s="801" t="s">
        <v>4540</v>
      </c>
      <c r="C662" s="580" t="s">
        <v>16918</v>
      </c>
      <c r="D662" s="822"/>
      <c r="E662" s="822" t="s">
        <v>38113</v>
      </c>
      <c r="F662" s="822"/>
      <c r="G662" s="822" t="s">
        <v>38114</v>
      </c>
    </row>
    <row r="663">
      <c r="A663" s="821" t="s">
        <v>37667</v>
      </c>
      <c r="B663" s="801" t="s">
        <v>5954</v>
      </c>
      <c r="C663" s="580" t="s">
        <v>5955</v>
      </c>
      <c r="D663" s="822" t="s">
        <v>38115</v>
      </c>
      <c r="E663" s="822" t="s">
        <v>38116</v>
      </c>
      <c r="F663" s="822"/>
      <c r="G663" s="822" t="s">
        <v>38101</v>
      </c>
    </row>
    <row r="664">
      <c r="A664" s="821" t="s">
        <v>37667</v>
      </c>
      <c r="B664" s="801" t="s">
        <v>5964</v>
      </c>
      <c r="C664" s="580" t="s">
        <v>11636</v>
      </c>
      <c r="D664" s="822" t="s">
        <v>38110</v>
      </c>
      <c r="E664" s="822" t="s">
        <v>38111</v>
      </c>
      <c r="F664" s="822"/>
      <c r="G664" s="822" t="s">
        <v>38117</v>
      </c>
    </row>
    <row r="665">
      <c r="A665" s="821" t="s">
        <v>37667</v>
      </c>
      <c r="B665" s="801" t="s">
        <v>230</v>
      </c>
      <c r="C665" s="580" t="s">
        <v>4547</v>
      </c>
      <c r="D665" s="822" t="s">
        <v>38102</v>
      </c>
      <c r="E665" s="822" t="s">
        <v>38103</v>
      </c>
      <c r="F665" s="822" t="s">
        <v>38118</v>
      </c>
      <c r="G665" s="822" t="s">
        <v>38104</v>
      </c>
    </row>
    <row r="666">
      <c r="A666" s="821" t="s">
        <v>37667</v>
      </c>
      <c r="B666" s="801" t="s">
        <v>230</v>
      </c>
      <c r="C666" s="580" t="s">
        <v>6370</v>
      </c>
      <c r="D666" s="822"/>
      <c r="E666" s="822" t="s">
        <v>38119</v>
      </c>
      <c r="F666" s="822" t="s">
        <v>38120</v>
      </c>
      <c r="G666" s="822" t="s">
        <v>38121</v>
      </c>
    </row>
    <row r="667">
      <c r="A667" s="821" t="s">
        <v>37667</v>
      </c>
      <c r="B667" s="801" t="s">
        <v>230</v>
      </c>
      <c r="C667" s="580" t="s">
        <v>6662</v>
      </c>
      <c r="D667" s="822"/>
      <c r="E667" s="822" t="s">
        <v>38090</v>
      </c>
      <c r="F667" s="822" t="s">
        <v>38122</v>
      </c>
      <c r="G667" s="822" t="s">
        <v>38123</v>
      </c>
    </row>
    <row r="668">
      <c r="A668" s="821" t="s">
        <v>37667</v>
      </c>
      <c r="B668" s="801" t="s">
        <v>6685</v>
      </c>
      <c r="C668" s="580" t="s">
        <v>6686</v>
      </c>
      <c r="D668" s="822" t="s">
        <v>38102</v>
      </c>
      <c r="E668" s="822" t="s">
        <v>38103</v>
      </c>
      <c r="F668" s="822" t="s">
        <v>38122</v>
      </c>
      <c r="G668" s="822" t="s">
        <v>38124</v>
      </c>
    </row>
    <row r="669">
      <c r="A669" s="821" t="s">
        <v>37667</v>
      </c>
      <c r="B669" s="801" t="s">
        <v>248</v>
      </c>
      <c r="C669" s="580" t="s">
        <v>5973</v>
      </c>
      <c r="D669" s="822"/>
      <c r="E669" s="822" t="s">
        <v>38125</v>
      </c>
      <c r="F669" s="822" t="s">
        <v>38126</v>
      </c>
      <c r="G669" s="822" t="s">
        <v>38109</v>
      </c>
    </row>
    <row r="670">
      <c r="A670" s="821" t="s">
        <v>37667</v>
      </c>
      <c r="B670" s="801" t="s">
        <v>248</v>
      </c>
      <c r="C670" s="580" t="s">
        <v>8201</v>
      </c>
      <c r="D670" s="822"/>
      <c r="E670" s="822" t="s">
        <v>38127</v>
      </c>
      <c r="F670" s="822"/>
      <c r="G670" s="822" t="s">
        <v>38128</v>
      </c>
    </row>
    <row r="671">
      <c r="A671" s="821" t="s">
        <v>37667</v>
      </c>
      <c r="B671" s="801" t="s">
        <v>248</v>
      </c>
      <c r="C671" s="580" t="s">
        <v>6821</v>
      </c>
      <c r="D671" s="822" t="s">
        <v>38129</v>
      </c>
      <c r="E671" s="822" t="s">
        <v>38126</v>
      </c>
      <c r="F671" s="822" t="s">
        <v>38130</v>
      </c>
      <c r="G671" s="822" t="s">
        <v>38097</v>
      </c>
    </row>
    <row r="672">
      <c r="A672" s="821" t="s">
        <v>37667</v>
      </c>
      <c r="B672" s="801" t="s">
        <v>248</v>
      </c>
      <c r="C672" s="580" t="s">
        <v>16395</v>
      </c>
      <c r="D672" s="822"/>
      <c r="E672" s="822" t="s">
        <v>38113</v>
      </c>
      <c r="F672" s="822" t="s">
        <v>38131</v>
      </c>
      <c r="G672" s="822" t="s">
        <v>38114</v>
      </c>
    </row>
    <row r="673">
      <c r="A673" s="821" t="s">
        <v>37667</v>
      </c>
      <c r="B673" s="801" t="s">
        <v>248</v>
      </c>
      <c r="C673" s="580" t="s">
        <v>4553</v>
      </c>
      <c r="D673" s="822" t="s">
        <v>38132</v>
      </c>
      <c r="E673" s="822" t="s">
        <v>38133</v>
      </c>
      <c r="F673" s="822"/>
      <c r="G673" s="822" t="s">
        <v>38104</v>
      </c>
    </row>
    <row r="674">
      <c r="A674" s="821" t="s">
        <v>37667</v>
      </c>
      <c r="B674" s="801" t="s">
        <v>248</v>
      </c>
      <c r="C674" s="580" t="s">
        <v>4496</v>
      </c>
      <c r="D674" s="822"/>
      <c r="E674" s="822" t="s">
        <v>38107</v>
      </c>
      <c r="F674" s="822"/>
      <c r="G674" s="822" t="s">
        <v>38134</v>
      </c>
    </row>
    <row r="675">
      <c r="A675" s="821" t="s">
        <v>37667</v>
      </c>
      <c r="B675" s="801" t="s">
        <v>248</v>
      </c>
      <c r="C675" s="580" t="s">
        <v>4512</v>
      </c>
      <c r="D675" s="822" t="s">
        <v>38102</v>
      </c>
      <c r="E675" s="822" t="s">
        <v>38107</v>
      </c>
      <c r="F675" s="822" t="s">
        <v>38122</v>
      </c>
      <c r="G675" s="822" t="s">
        <v>38135</v>
      </c>
    </row>
    <row r="676">
      <c r="A676" s="821" t="s">
        <v>37667</v>
      </c>
      <c r="B676" s="801" t="s">
        <v>248</v>
      </c>
      <c r="C676" s="580" t="s">
        <v>4908</v>
      </c>
      <c r="D676" s="822" t="s">
        <v>38110</v>
      </c>
      <c r="E676" s="822" t="s">
        <v>38111</v>
      </c>
      <c r="F676" s="822" t="s">
        <v>38136</v>
      </c>
      <c r="G676" s="822" t="s">
        <v>38137</v>
      </c>
    </row>
    <row r="677">
      <c r="A677" s="821" t="s">
        <v>37667</v>
      </c>
      <c r="B677" s="801" t="s">
        <v>248</v>
      </c>
      <c r="C677" s="580" t="s">
        <v>7043</v>
      </c>
      <c r="D677" s="822"/>
      <c r="E677" s="822" t="s">
        <v>38127</v>
      </c>
      <c r="F677" s="822"/>
      <c r="G677" s="822" t="s">
        <v>38097</v>
      </c>
    </row>
    <row r="678">
      <c r="A678" s="821" t="s">
        <v>37667</v>
      </c>
      <c r="B678" s="801" t="s">
        <v>248</v>
      </c>
      <c r="C678" s="580" t="s">
        <v>6921</v>
      </c>
      <c r="D678" s="822"/>
      <c r="E678" s="822" t="s">
        <v>38113</v>
      </c>
      <c r="F678" s="822"/>
      <c r="G678" s="822" t="s">
        <v>38114</v>
      </c>
    </row>
    <row r="679">
      <c r="A679" s="821" t="s">
        <v>37667</v>
      </c>
      <c r="B679" s="801" t="s">
        <v>248</v>
      </c>
      <c r="C679" s="580" t="s">
        <v>6924</v>
      </c>
      <c r="D679" s="822"/>
      <c r="E679" s="822" t="s">
        <v>38113</v>
      </c>
      <c r="F679" s="822" t="s">
        <v>38131</v>
      </c>
      <c r="G679" s="822" t="s">
        <v>38114</v>
      </c>
    </row>
    <row r="680">
      <c r="A680" s="821" t="s">
        <v>37667</v>
      </c>
      <c r="B680" s="801" t="s">
        <v>248</v>
      </c>
      <c r="C680" s="580" t="s">
        <v>34206</v>
      </c>
      <c r="D680" s="822" t="s">
        <v>38115</v>
      </c>
      <c r="E680" s="822"/>
      <c r="F680" s="822"/>
      <c r="G680" s="822" t="s">
        <v>38101</v>
      </c>
    </row>
    <row r="681">
      <c r="A681" s="821" t="s">
        <v>37667</v>
      </c>
      <c r="B681" s="801" t="s">
        <v>248</v>
      </c>
      <c r="C681" s="580" t="s">
        <v>5459</v>
      </c>
      <c r="D681" s="822"/>
      <c r="E681" s="822" t="s">
        <v>38105</v>
      </c>
      <c r="F681" s="822" t="s">
        <v>38120</v>
      </c>
      <c r="G681" s="822" t="s">
        <v>38121</v>
      </c>
    </row>
    <row r="682">
      <c r="A682" s="821" t="s">
        <v>37667</v>
      </c>
      <c r="B682" s="801" t="s">
        <v>566</v>
      </c>
      <c r="C682" s="580" t="s">
        <v>11324</v>
      </c>
      <c r="D682" s="822"/>
      <c r="E682" s="822" t="s">
        <v>38138</v>
      </c>
      <c r="F682" s="822" t="s">
        <v>38091</v>
      </c>
      <c r="G682" s="822" t="s">
        <v>38106</v>
      </c>
    </row>
    <row r="683">
      <c r="A683" s="821" t="s">
        <v>37667</v>
      </c>
      <c r="B683" s="801" t="s">
        <v>566</v>
      </c>
      <c r="C683" s="580" t="s">
        <v>7555</v>
      </c>
      <c r="D683" s="822" t="s">
        <v>38093</v>
      </c>
      <c r="E683" s="822" t="s">
        <v>38139</v>
      </c>
      <c r="F683" s="822" t="s">
        <v>38140</v>
      </c>
      <c r="G683" s="822" t="s">
        <v>38141</v>
      </c>
    </row>
    <row r="684">
      <c r="A684" s="821" t="s">
        <v>37667</v>
      </c>
      <c r="B684" s="801" t="s">
        <v>566</v>
      </c>
      <c r="C684" s="580" t="s">
        <v>38142</v>
      </c>
      <c r="D684" s="822" t="s">
        <v>38115</v>
      </c>
      <c r="E684" s="822"/>
      <c r="F684" s="822"/>
      <c r="G684" s="822" t="s">
        <v>38101</v>
      </c>
    </row>
    <row r="685">
      <c r="A685" s="821" t="s">
        <v>37667</v>
      </c>
      <c r="B685" s="801" t="s">
        <v>566</v>
      </c>
      <c r="C685" s="580" t="s">
        <v>7612</v>
      </c>
      <c r="D685" s="822"/>
      <c r="E685" s="822" t="s">
        <v>38100</v>
      </c>
      <c r="F685" s="822"/>
      <c r="G685" s="822" t="s">
        <v>38101</v>
      </c>
    </row>
    <row r="686">
      <c r="A686" s="821" t="s">
        <v>37667</v>
      </c>
      <c r="B686" s="801" t="s">
        <v>566</v>
      </c>
      <c r="C686" s="580" t="s">
        <v>4587</v>
      </c>
      <c r="D686" s="822" t="s">
        <v>38102</v>
      </c>
      <c r="E686" s="822" t="s">
        <v>38103</v>
      </c>
      <c r="F686" s="822"/>
      <c r="G686" s="822" t="s">
        <v>38124</v>
      </c>
    </row>
    <row r="687">
      <c r="A687" s="821" t="s">
        <v>37708</v>
      </c>
      <c r="B687" s="801" t="s">
        <v>4788</v>
      </c>
      <c r="C687" s="580" t="s">
        <v>6969</v>
      </c>
      <c r="D687" s="822" t="s">
        <v>38143</v>
      </c>
      <c r="E687" s="822" t="s">
        <v>38127</v>
      </c>
      <c r="F687" s="822"/>
      <c r="G687" s="822" t="s">
        <v>38144</v>
      </c>
    </row>
    <row r="688">
      <c r="A688" s="821" t="s">
        <v>37708</v>
      </c>
      <c r="B688" s="801" t="s">
        <v>4788</v>
      </c>
      <c r="C688" s="580" t="s">
        <v>7263</v>
      </c>
      <c r="D688" s="822" t="s">
        <v>38143</v>
      </c>
      <c r="E688" s="822" t="s">
        <v>38131</v>
      </c>
      <c r="F688" s="822"/>
      <c r="G688" s="822" t="s">
        <v>38145</v>
      </c>
    </row>
    <row r="689">
      <c r="A689" s="821" t="s">
        <v>37708</v>
      </c>
      <c r="B689" s="801" t="s">
        <v>3514</v>
      </c>
      <c r="C689" s="580" t="s">
        <v>38001</v>
      </c>
      <c r="D689" s="822" t="s">
        <v>38096</v>
      </c>
      <c r="E689" s="822"/>
      <c r="F689" s="822"/>
      <c r="G689" s="822" t="s">
        <v>38097</v>
      </c>
    </row>
    <row r="690">
      <c r="A690" s="821" t="s">
        <v>37708</v>
      </c>
      <c r="B690" s="801" t="s">
        <v>671</v>
      </c>
      <c r="C690" s="580" t="s">
        <v>7056</v>
      </c>
      <c r="D690" s="822"/>
      <c r="E690" s="822" t="s">
        <v>38146</v>
      </c>
      <c r="F690" s="822"/>
      <c r="G690" s="822" t="s">
        <v>38114</v>
      </c>
    </row>
    <row r="691">
      <c r="A691" s="821" t="s">
        <v>37708</v>
      </c>
      <c r="B691" s="801" t="s">
        <v>687</v>
      </c>
      <c r="C691" s="580" t="s">
        <v>688</v>
      </c>
      <c r="D691" s="822" t="s">
        <v>38096</v>
      </c>
      <c r="E691" s="822" t="s">
        <v>38147</v>
      </c>
      <c r="F691" s="822"/>
      <c r="G691" s="822" t="s">
        <v>38097</v>
      </c>
    </row>
    <row r="692">
      <c r="A692" s="821" t="s">
        <v>37708</v>
      </c>
      <c r="B692" s="801" t="s">
        <v>687</v>
      </c>
      <c r="C692" s="580" t="s">
        <v>2648</v>
      </c>
      <c r="D692" s="822"/>
      <c r="E692" s="822" t="s">
        <v>38148</v>
      </c>
      <c r="F692" s="822" t="s">
        <v>38130</v>
      </c>
      <c r="G692" s="822" t="s">
        <v>38097</v>
      </c>
    </row>
    <row r="693">
      <c r="A693" s="821" t="s">
        <v>37708</v>
      </c>
      <c r="B693" s="801" t="s">
        <v>687</v>
      </c>
      <c r="C693" s="580" t="s">
        <v>1306</v>
      </c>
      <c r="D693" s="822"/>
      <c r="E693" s="822" t="s">
        <v>38091</v>
      </c>
      <c r="F693" s="822"/>
      <c r="G693" s="822" t="s">
        <v>38149</v>
      </c>
    </row>
    <row r="694">
      <c r="A694" s="821" t="s">
        <v>37708</v>
      </c>
      <c r="B694" s="801" t="s">
        <v>687</v>
      </c>
      <c r="C694" s="580" t="s">
        <v>38150</v>
      </c>
      <c r="D694" s="822" t="s">
        <v>38096</v>
      </c>
      <c r="E694" s="822"/>
      <c r="F694" s="822"/>
      <c r="G694" s="822" t="s">
        <v>38097</v>
      </c>
    </row>
    <row r="695">
      <c r="A695" s="821" t="s">
        <v>37708</v>
      </c>
      <c r="B695" s="801" t="s">
        <v>687</v>
      </c>
      <c r="C695" s="580" t="s">
        <v>38151</v>
      </c>
      <c r="D695" s="822" t="s">
        <v>38096</v>
      </c>
      <c r="E695" s="822"/>
      <c r="F695" s="822"/>
      <c r="G695" s="822" t="s">
        <v>38097</v>
      </c>
    </row>
    <row r="696">
      <c r="A696" s="821" t="s">
        <v>37708</v>
      </c>
      <c r="B696" s="801" t="s">
        <v>687</v>
      </c>
      <c r="C696" s="580" t="s">
        <v>33903</v>
      </c>
      <c r="D696" s="822"/>
      <c r="E696" s="822"/>
      <c r="F696" s="822"/>
      <c r="G696" s="822" t="s">
        <v>38149</v>
      </c>
    </row>
    <row r="697">
      <c r="A697" s="821" t="s">
        <v>37708</v>
      </c>
      <c r="B697" s="801" t="s">
        <v>687</v>
      </c>
      <c r="C697" s="580" t="s">
        <v>38152</v>
      </c>
      <c r="D697" s="822" t="s">
        <v>38096</v>
      </c>
      <c r="E697" s="822"/>
      <c r="F697" s="822"/>
      <c r="G697" s="822" t="s">
        <v>38097</v>
      </c>
    </row>
    <row r="698">
      <c r="A698" s="821" t="s">
        <v>37708</v>
      </c>
      <c r="B698" s="801" t="s">
        <v>687</v>
      </c>
      <c r="C698" s="580" t="s">
        <v>1638</v>
      </c>
      <c r="D698" s="822"/>
      <c r="E698" s="822" t="s">
        <v>38091</v>
      </c>
      <c r="F698" s="822"/>
      <c r="G698" s="822" t="s">
        <v>38149</v>
      </c>
    </row>
    <row r="699">
      <c r="A699" s="821" t="s">
        <v>37708</v>
      </c>
      <c r="B699" s="801" t="s">
        <v>388</v>
      </c>
      <c r="C699" s="580" t="s">
        <v>1006</v>
      </c>
      <c r="D699" s="822"/>
      <c r="E699" s="822" t="s">
        <v>38153</v>
      </c>
      <c r="F699" s="822" t="s">
        <v>38154</v>
      </c>
      <c r="G699" s="822" t="s">
        <v>38155</v>
      </c>
    </row>
    <row r="700">
      <c r="A700" s="821" t="s">
        <v>37708</v>
      </c>
      <c r="B700" s="801" t="s">
        <v>388</v>
      </c>
      <c r="C700" s="580" t="s">
        <v>3110</v>
      </c>
      <c r="D700" s="822"/>
      <c r="E700" s="822" t="s">
        <v>38156</v>
      </c>
      <c r="F700" s="822" t="s">
        <v>38130</v>
      </c>
      <c r="G700" s="822" t="s">
        <v>38157</v>
      </c>
    </row>
    <row r="701">
      <c r="A701" s="821" t="s">
        <v>37708</v>
      </c>
      <c r="B701" s="801" t="s">
        <v>388</v>
      </c>
      <c r="C701" s="580" t="s">
        <v>1010</v>
      </c>
      <c r="D701" s="822"/>
      <c r="E701" s="822" t="s">
        <v>38158</v>
      </c>
      <c r="F701" s="822" t="s">
        <v>38159</v>
      </c>
      <c r="G701" s="822" t="s">
        <v>38160</v>
      </c>
    </row>
    <row r="702">
      <c r="A702" s="821" t="s">
        <v>37708</v>
      </c>
      <c r="B702" s="801" t="s">
        <v>1016</v>
      </c>
      <c r="C702" s="580" t="s">
        <v>1017</v>
      </c>
      <c r="D702" s="822" t="s">
        <v>38161</v>
      </c>
      <c r="E702" s="822" t="s">
        <v>38162</v>
      </c>
      <c r="F702" s="822" t="s">
        <v>38154</v>
      </c>
      <c r="G702" s="822" t="s">
        <v>38099</v>
      </c>
    </row>
    <row r="703">
      <c r="A703" s="821" t="s">
        <v>37708</v>
      </c>
      <c r="B703" s="801" t="s">
        <v>1016</v>
      </c>
      <c r="C703" s="580" t="s">
        <v>1782</v>
      </c>
      <c r="D703" s="822" t="s">
        <v>38163</v>
      </c>
      <c r="E703" s="822" t="s">
        <v>38148</v>
      </c>
      <c r="F703" s="822" t="s">
        <v>38164</v>
      </c>
      <c r="G703" s="822" t="s">
        <v>38099</v>
      </c>
    </row>
    <row r="704">
      <c r="A704" s="821" t="s">
        <v>37708</v>
      </c>
      <c r="B704" s="801" t="s">
        <v>1016</v>
      </c>
      <c r="C704" s="580" t="s">
        <v>37827</v>
      </c>
      <c r="D704" s="822" t="s">
        <v>38165</v>
      </c>
      <c r="E704" s="822"/>
      <c r="F704" s="822"/>
      <c r="G704" s="822" t="s">
        <v>38099</v>
      </c>
    </row>
    <row r="705">
      <c r="A705" s="821" t="s">
        <v>37708</v>
      </c>
      <c r="B705" s="801" t="s">
        <v>1107</v>
      </c>
      <c r="C705" s="580" t="s">
        <v>38166</v>
      </c>
      <c r="D705" s="822"/>
      <c r="E705" s="822" t="s">
        <v>38167</v>
      </c>
      <c r="F705" s="822"/>
      <c r="G705" s="822" t="s">
        <v>38168</v>
      </c>
    </row>
    <row r="706">
      <c r="A706" s="821" t="s">
        <v>37712</v>
      </c>
      <c r="B706" s="801" t="s">
        <v>316</v>
      </c>
      <c r="C706" s="580" t="s">
        <v>1446</v>
      </c>
      <c r="D706" s="822"/>
      <c r="E706" s="822" t="s">
        <v>38169</v>
      </c>
      <c r="F706" s="822" t="s">
        <v>38146</v>
      </c>
      <c r="G706" s="822" t="s">
        <v>38170</v>
      </c>
    </row>
    <row r="707">
      <c r="A707" s="821" t="s">
        <v>37712</v>
      </c>
      <c r="B707" s="801" t="s">
        <v>316</v>
      </c>
      <c r="C707" s="580" t="s">
        <v>38171</v>
      </c>
      <c r="D707" s="822" t="s">
        <v>38096</v>
      </c>
      <c r="E707" s="822"/>
      <c r="F707" s="822"/>
      <c r="G707" s="822" t="s">
        <v>38097</v>
      </c>
    </row>
    <row r="708">
      <c r="A708" s="821" t="s">
        <v>37712</v>
      </c>
      <c r="B708" s="801" t="s">
        <v>316</v>
      </c>
      <c r="C708" s="580" t="s">
        <v>4651</v>
      </c>
      <c r="D708" s="822"/>
      <c r="E708" s="822" t="s">
        <v>38113</v>
      </c>
      <c r="F708" s="822"/>
      <c r="G708" s="822" t="s">
        <v>38172</v>
      </c>
    </row>
    <row r="709">
      <c r="A709" s="821" t="s">
        <v>37712</v>
      </c>
      <c r="B709" s="801" t="s">
        <v>316</v>
      </c>
      <c r="C709" s="580" t="s">
        <v>4517</v>
      </c>
      <c r="D709" s="822"/>
      <c r="E709" s="822" t="s">
        <v>38133</v>
      </c>
      <c r="F709" s="822" t="s">
        <v>38164</v>
      </c>
      <c r="G709" s="822" t="s">
        <v>38173</v>
      </c>
    </row>
    <row r="710">
      <c r="A710" s="821" t="s">
        <v>37712</v>
      </c>
      <c r="B710" s="801" t="s">
        <v>316</v>
      </c>
      <c r="C710" s="580" t="s">
        <v>6023</v>
      </c>
      <c r="D710" s="822"/>
      <c r="E710" s="822" t="s">
        <v>38127</v>
      </c>
      <c r="F710" s="822"/>
      <c r="G710" s="822" t="s">
        <v>38128</v>
      </c>
    </row>
    <row r="711">
      <c r="A711" s="821" t="s">
        <v>37712</v>
      </c>
      <c r="B711" s="801" t="s">
        <v>1454</v>
      </c>
      <c r="C711" s="580" t="s">
        <v>38174</v>
      </c>
      <c r="D711" s="822" t="s">
        <v>38096</v>
      </c>
      <c r="E711" s="822"/>
      <c r="F711" s="822"/>
      <c r="G711" s="822" t="s">
        <v>38097</v>
      </c>
    </row>
    <row r="712">
      <c r="A712" s="821" t="s">
        <v>37712</v>
      </c>
      <c r="B712" s="801" t="s">
        <v>1454</v>
      </c>
      <c r="C712" s="580" t="s">
        <v>15015</v>
      </c>
      <c r="D712" s="822"/>
      <c r="E712" s="822" t="s">
        <v>38119</v>
      </c>
      <c r="F712" s="822"/>
      <c r="G712" s="822" t="s">
        <v>38121</v>
      </c>
    </row>
    <row r="713">
      <c r="A713" s="821" t="s">
        <v>37712</v>
      </c>
      <c r="B713" s="801" t="s">
        <v>4521</v>
      </c>
      <c r="C713" s="580" t="s">
        <v>4522</v>
      </c>
      <c r="D713" s="822" t="s">
        <v>38102</v>
      </c>
      <c r="E713" s="822" t="s">
        <v>38103</v>
      </c>
      <c r="F713" s="822" t="s">
        <v>38127</v>
      </c>
      <c r="G713" s="822" t="s">
        <v>38175</v>
      </c>
    </row>
    <row r="714">
      <c r="A714" s="821" t="s">
        <v>37712</v>
      </c>
      <c r="B714" s="801" t="s">
        <v>326</v>
      </c>
      <c r="C714" s="580" t="s">
        <v>1206</v>
      </c>
      <c r="D714" s="822"/>
      <c r="E714" s="822"/>
      <c r="F714" s="822"/>
      <c r="G714" s="822" t="s">
        <v>38145</v>
      </c>
    </row>
    <row r="715">
      <c r="A715" s="821" t="s">
        <v>37712</v>
      </c>
      <c r="B715" s="801" t="s">
        <v>326</v>
      </c>
      <c r="C715" s="580" t="s">
        <v>7375</v>
      </c>
      <c r="D715" s="822"/>
      <c r="E715" s="822" t="s">
        <v>38176</v>
      </c>
      <c r="F715" s="822" t="s">
        <v>38156</v>
      </c>
      <c r="G715" s="822" t="s">
        <v>38177</v>
      </c>
    </row>
    <row r="716">
      <c r="A716" s="821" t="s">
        <v>37712</v>
      </c>
      <c r="B716" s="801" t="s">
        <v>326</v>
      </c>
      <c r="C716" s="580" t="s">
        <v>2474</v>
      </c>
      <c r="D716" s="822" t="s">
        <v>38178</v>
      </c>
      <c r="E716" s="822"/>
      <c r="F716" s="822"/>
      <c r="G716" s="822" t="s">
        <v>38097</v>
      </c>
    </row>
    <row r="717">
      <c r="A717" s="821" t="s">
        <v>37712</v>
      </c>
      <c r="B717" s="801" t="s">
        <v>326</v>
      </c>
      <c r="C717" s="580" t="s">
        <v>7385</v>
      </c>
      <c r="D717" s="822"/>
      <c r="E717" s="822" t="s">
        <v>38091</v>
      </c>
      <c r="F717" s="822"/>
      <c r="G717" s="822" t="s">
        <v>38149</v>
      </c>
    </row>
    <row r="718">
      <c r="A718" s="821" t="s">
        <v>37712</v>
      </c>
      <c r="B718" s="801" t="s">
        <v>326</v>
      </c>
      <c r="C718" s="580" t="s">
        <v>4686</v>
      </c>
      <c r="D718" s="822" t="s">
        <v>38178</v>
      </c>
      <c r="E718" s="822"/>
      <c r="F718" s="822"/>
      <c r="G718" s="822" t="s">
        <v>38097</v>
      </c>
    </row>
    <row r="719">
      <c r="A719" s="821" t="s">
        <v>37712</v>
      </c>
      <c r="B719" s="801" t="s">
        <v>326</v>
      </c>
      <c r="C719" s="580" t="s">
        <v>2009</v>
      </c>
      <c r="D719" s="822"/>
      <c r="E719" s="822" t="s">
        <v>38176</v>
      </c>
      <c r="F719" s="822" t="s">
        <v>38148</v>
      </c>
      <c r="G719" s="822" t="s">
        <v>38097</v>
      </c>
    </row>
    <row r="720">
      <c r="A720" s="821" t="s">
        <v>37712</v>
      </c>
      <c r="B720" s="801" t="s">
        <v>326</v>
      </c>
      <c r="C720" s="580" t="s">
        <v>857</v>
      </c>
      <c r="D720" s="822"/>
      <c r="E720" s="822" t="s">
        <v>38125</v>
      </c>
      <c r="F720" s="822" t="s">
        <v>38146</v>
      </c>
      <c r="G720" s="822" t="s">
        <v>38179</v>
      </c>
    </row>
    <row r="721">
      <c r="A721" s="821" t="s">
        <v>37712</v>
      </c>
      <c r="B721" s="801" t="s">
        <v>326</v>
      </c>
      <c r="C721" s="580" t="s">
        <v>1215</v>
      </c>
      <c r="D721" s="822" t="s">
        <v>38096</v>
      </c>
      <c r="E721" s="822" t="s">
        <v>38176</v>
      </c>
      <c r="F721" s="822" t="s">
        <v>38130</v>
      </c>
      <c r="G721" s="822" t="s">
        <v>38097</v>
      </c>
    </row>
    <row r="722">
      <c r="A722" s="821" t="s">
        <v>37712</v>
      </c>
      <c r="B722" s="801" t="s">
        <v>326</v>
      </c>
      <c r="C722" s="580" t="s">
        <v>8049</v>
      </c>
      <c r="D722" s="822" t="s">
        <v>38096</v>
      </c>
      <c r="E722" s="822"/>
      <c r="F722" s="822"/>
      <c r="G722" s="822" t="s">
        <v>38097</v>
      </c>
    </row>
    <row r="723">
      <c r="A723" s="821" t="s">
        <v>37712</v>
      </c>
      <c r="B723" s="801" t="s">
        <v>326</v>
      </c>
      <c r="C723" s="580" t="s">
        <v>16380</v>
      </c>
      <c r="D723" s="822"/>
      <c r="E723" s="822" t="s">
        <v>38176</v>
      </c>
      <c r="F723" s="822" t="s">
        <v>38156</v>
      </c>
      <c r="G723" s="822" t="s">
        <v>38177</v>
      </c>
    </row>
    <row r="724">
      <c r="A724" s="821" t="s">
        <v>37712</v>
      </c>
      <c r="B724" s="801" t="s">
        <v>326</v>
      </c>
      <c r="C724" s="580" t="s">
        <v>658</v>
      </c>
      <c r="D724" s="822" t="s">
        <v>38096</v>
      </c>
      <c r="E724" s="822" t="s">
        <v>38176</v>
      </c>
      <c r="F724" s="822" t="s">
        <v>38130</v>
      </c>
      <c r="G724" s="822" t="s">
        <v>38097</v>
      </c>
    </row>
    <row r="725">
      <c r="A725" s="821" t="s">
        <v>37712</v>
      </c>
      <c r="B725" s="801" t="s">
        <v>9432</v>
      </c>
      <c r="C725" s="580" t="s">
        <v>38004</v>
      </c>
      <c r="D725" s="822" t="s">
        <v>38096</v>
      </c>
      <c r="E725" s="822"/>
      <c r="F725" s="822"/>
      <c r="G725" s="822" t="s">
        <v>38097</v>
      </c>
    </row>
    <row r="726">
      <c r="A726" s="821" t="s">
        <v>37712</v>
      </c>
      <c r="B726" s="801" t="s">
        <v>2562</v>
      </c>
      <c r="C726" s="580" t="s">
        <v>2563</v>
      </c>
      <c r="D726" s="822"/>
      <c r="E726" s="822" t="s">
        <v>38091</v>
      </c>
      <c r="F726" s="822"/>
      <c r="G726" s="822" t="s">
        <v>38149</v>
      </c>
    </row>
    <row r="727">
      <c r="A727" s="821" t="s">
        <v>37712</v>
      </c>
      <c r="B727" s="801" t="s">
        <v>2562</v>
      </c>
      <c r="C727" s="580" t="s">
        <v>7411</v>
      </c>
      <c r="D727" s="822"/>
      <c r="E727" s="822" t="s">
        <v>38091</v>
      </c>
      <c r="F727" s="822"/>
      <c r="G727" s="822" t="s">
        <v>38149</v>
      </c>
    </row>
    <row r="728">
      <c r="A728" s="821" t="s">
        <v>37712</v>
      </c>
      <c r="B728" s="801" t="s">
        <v>4659</v>
      </c>
      <c r="C728" s="580" t="s">
        <v>6644</v>
      </c>
      <c r="D728" s="822"/>
      <c r="E728" s="822" t="s">
        <v>38125</v>
      </c>
      <c r="F728" s="822" t="s">
        <v>38180</v>
      </c>
      <c r="G728" s="822" t="s">
        <v>38181</v>
      </c>
    </row>
    <row r="729">
      <c r="A729" s="821" t="s">
        <v>37712</v>
      </c>
      <c r="B729" s="801" t="s">
        <v>4659</v>
      </c>
      <c r="C729" s="580" t="s">
        <v>6085</v>
      </c>
      <c r="D729" s="822"/>
      <c r="E729" s="822" t="s">
        <v>38125</v>
      </c>
      <c r="F729" s="822" t="s">
        <v>38180</v>
      </c>
      <c r="G729" s="822" t="s">
        <v>38181</v>
      </c>
    </row>
    <row r="730">
      <c r="A730" s="821" t="s">
        <v>37712</v>
      </c>
      <c r="B730" s="801" t="s">
        <v>6787</v>
      </c>
      <c r="C730" s="580" t="s">
        <v>6788</v>
      </c>
      <c r="D730" s="822"/>
      <c r="E730" s="822" t="s">
        <v>38113</v>
      </c>
      <c r="F730" s="822"/>
      <c r="G730" s="822" t="s">
        <v>38114</v>
      </c>
    </row>
    <row r="731">
      <c r="A731" s="821" t="s">
        <v>37712</v>
      </c>
      <c r="B731" s="801" t="s">
        <v>6787</v>
      </c>
      <c r="C731" s="580" t="s">
        <v>6799</v>
      </c>
      <c r="D731" s="822"/>
      <c r="E731" s="822" t="s">
        <v>38113</v>
      </c>
      <c r="F731" s="822"/>
      <c r="G731" s="822" t="s">
        <v>38114</v>
      </c>
    </row>
    <row r="732">
      <c r="A732" s="821" t="s">
        <v>37712</v>
      </c>
      <c r="B732" s="801" t="s">
        <v>380</v>
      </c>
      <c r="C732" s="580" t="s">
        <v>11442</v>
      </c>
      <c r="D732" s="822"/>
      <c r="E732" s="822" t="s">
        <v>38111</v>
      </c>
      <c r="F732" s="822" t="s">
        <v>38182</v>
      </c>
      <c r="G732" s="822" t="s">
        <v>38112</v>
      </c>
    </row>
    <row r="733">
      <c r="A733" s="821" t="s">
        <v>37712</v>
      </c>
      <c r="B733" s="801" t="s">
        <v>678</v>
      </c>
      <c r="C733" s="580" t="s">
        <v>7415</v>
      </c>
      <c r="D733" s="822" t="s">
        <v>38183</v>
      </c>
      <c r="E733" s="822" t="s">
        <v>38139</v>
      </c>
      <c r="F733" s="822"/>
      <c r="G733" s="822" t="s">
        <v>38094</v>
      </c>
    </row>
    <row r="734">
      <c r="A734" s="821" t="s">
        <v>37712</v>
      </c>
      <c r="B734" s="801" t="s">
        <v>687</v>
      </c>
      <c r="C734" s="580" t="s">
        <v>2672</v>
      </c>
      <c r="D734" s="822"/>
      <c r="E734" s="822" t="s">
        <v>38091</v>
      </c>
      <c r="F734" s="822"/>
      <c r="G734" s="822" t="s">
        <v>38149</v>
      </c>
    </row>
    <row r="735">
      <c r="A735" s="821" t="s">
        <v>37712</v>
      </c>
      <c r="B735" s="801" t="s">
        <v>11474</v>
      </c>
      <c r="C735" s="580" t="s">
        <v>11475</v>
      </c>
      <c r="D735" s="822"/>
      <c r="E735" s="822" t="s">
        <v>38111</v>
      </c>
      <c r="F735" s="822" t="s">
        <v>38158</v>
      </c>
      <c r="G735" s="822" t="s">
        <v>38112</v>
      </c>
    </row>
    <row r="736">
      <c r="A736" s="821" t="s">
        <v>37712</v>
      </c>
      <c r="B736" s="801" t="s">
        <v>6119</v>
      </c>
      <c r="C736" s="580" t="s">
        <v>7279</v>
      </c>
      <c r="D736" s="822"/>
      <c r="E736" s="822" t="s">
        <v>38131</v>
      </c>
      <c r="F736" s="822"/>
      <c r="G736" s="822" t="s">
        <v>38145</v>
      </c>
    </row>
    <row r="737">
      <c r="A737" s="821" t="s">
        <v>37712</v>
      </c>
      <c r="B737" s="801" t="s">
        <v>4835</v>
      </c>
      <c r="C737" s="580" t="s">
        <v>7165</v>
      </c>
      <c r="D737" s="822"/>
      <c r="E737" s="822" t="s">
        <v>38167</v>
      </c>
      <c r="F737" s="822"/>
      <c r="G737" s="822" t="s">
        <v>38168</v>
      </c>
    </row>
    <row r="738">
      <c r="A738" s="821" t="s">
        <v>37712</v>
      </c>
      <c r="B738" s="801" t="s">
        <v>4835</v>
      </c>
      <c r="C738" s="580" t="s">
        <v>4836</v>
      </c>
      <c r="D738" s="822"/>
      <c r="E738" s="822" t="s">
        <v>38176</v>
      </c>
      <c r="F738" s="822" t="s">
        <v>38130</v>
      </c>
      <c r="G738" s="822" t="s">
        <v>38184</v>
      </c>
    </row>
    <row r="739">
      <c r="A739" s="821" t="s">
        <v>37712</v>
      </c>
      <c r="B739" s="801" t="s">
        <v>988</v>
      </c>
      <c r="C739" s="580" t="s">
        <v>6938</v>
      </c>
      <c r="D739" s="822"/>
      <c r="E739" s="822" t="s">
        <v>38113</v>
      </c>
      <c r="F739" s="822"/>
      <c r="G739" s="822" t="s">
        <v>38114</v>
      </c>
    </row>
    <row r="740">
      <c r="A740" s="821" t="s">
        <v>37712</v>
      </c>
      <c r="B740" s="801" t="s">
        <v>988</v>
      </c>
      <c r="C740" s="580" t="s">
        <v>6513</v>
      </c>
      <c r="D740" s="822"/>
      <c r="E740" s="822" t="s">
        <v>38105</v>
      </c>
      <c r="F740" s="822" t="s">
        <v>38119</v>
      </c>
      <c r="G740" s="822" t="s">
        <v>38121</v>
      </c>
    </row>
    <row r="741">
      <c r="A741" s="821" t="s">
        <v>37712</v>
      </c>
      <c r="B741" s="801" t="s">
        <v>988</v>
      </c>
      <c r="C741" s="580" t="s">
        <v>6147</v>
      </c>
      <c r="D741" s="822"/>
      <c r="E741" s="822" t="s">
        <v>38105</v>
      </c>
      <c r="F741" s="822" t="s">
        <v>38119</v>
      </c>
      <c r="G741" s="822" t="s">
        <v>38121</v>
      </c>
    </row>
    <row r="742">
      <c r="A742" s="821" t="s">
        <v>37712</v>
      </c>
      <c r="B742" s="801" t="s">
        <v>988</v>
      </c>
      <c r="C742" s="580" t="s">
        <v>6219</v>
      </c>
      <c r="D742" s="822"/>
      <c r="E742" s="822" t="s">
        <v>38119</v>
      </c>
      <c r="F742" s="822"/>
      <c r="G742" s="822" t="s">
        <v>38121</v>
      </c>
    </row>
    <row r="743">
      <c r="A743" s="821" t="s">
        <v>37712</v>
      </c>
      <c r="B743" s="801" t="s">
        <v>388</v>
      </c>
      <c r="C743" s="580" t="s">
        <v>4584</v>
      </c>
      <c r="D743" s="822"/>
      <c r="E743" s="822" t="s">
        <v>38107</v>
      </c>
      <c r="F743" s="822" t="s">
        <v>38185</v>
      </c>
      <c r="G743" s="822" t="s">
        <v>38186</v>
      </c>
    </row>
    <row r="744">
      <c r="A744" s="821" t="s">
        <v>37712</v>
      </c>
      <c r="B744" s="801" t="s">
        <v>388</v>
      </c>
      <c r="C744" s="580" t="s">
        <v>4774</v>
      </c>
      <c r="D744" s="822"/>
      <c r="E744" s="822" t="s">
        <v>38091</v>
      </c>
      <c r="F744" s="822"/>
      <c r="G744" s="822" t="s">
        <v>38149</v>
      </c>
    </row>
    <row r="745">
      <c r="A745" s="821" t="s">
        <v>37712</v>
      </c>
      <c r="B745" s="801" t="s">
        <v>388</v>
      </c>
      <c r="C745" s="580" t="s">
        <v>8130</v>
      </c>
      <c r="D745" s="822"/>
      <c r="E745" s="822" t="s">
        <v>38105</v>
      </c>
      <c r="F745" s="822" t="s">
        <v>38180</v>
      </c>
      <c r="G745" s="822" t="s">
        <v>38187</v>
      </c>
    </row>
    <row r="746">
      <c r="A746" s="821" t="s">
        <v>37712</v>
      </c>
      <c r="B746" s="801" t="s">
        <v>388</v>
      </c>
      <c r="C746" s="580" t="s">
        <v>5405</v>
      </c>
      <c r="D746" s="822"/>
      <c r="E746" s="822" t="s">
        <v>38167</v>
      </c>
      <c r="F746" s="822"/>
      <c r="G746" s="822" t="s">
        <v>38168</v>
      </c>
    </row>
    <row r="747">
      <c r="A747" s="821" t="s">
        <v>37712</v>
      </c>
      <c r="B747" s="801" t="s">
        <v>388</v>
      </c>
      <c r="C747" s="580" t="s">
        <v>1347</v>
      </c>
      <c r="D747" s="822"/>
      <c r="E747" s="822" t="s">
        <v>38091</v>
      </c>
      <c r="F747" s="822"/>
      <c r="G747" s="822" t="s">
        <v>38149</v>
      </c>
    </row>
    <row r="748">
      <c r="A748" s="821" t="s">
        <v>37712</v>
      </c>
      <c r="B748" s="801" t="s">
        <v>388</v>
      </c>
      <c r="C748" s="580" t="s">
        <v>6178</v>
      </c>
      <c r="D748" s="822"/>
      <c r="E748" s="822" t="s">
        <v>38188</v>
      </c>
      <c r="F748" s="822" t="s">
        <v>38131</v>
      </c>
      <c r="G748" s="822" t="s">
        <v>38189</v>
      </c>
    </row>
    <row r="749">
      <c r="A749" s="821" t="s">
        <v>37712</v>
      </c>
      <c r="B749" s="801" t="s">
        <v>1016</v>
      </c>
      <c r="C749" s="580" t="s">
        <v>37847</v>
      </c>
      <c r="D749" s="822" t="s">
        <v>38165</v>
      </c>
      <c r="E749" s="822" t="s">
        <v>38162</v>
      </c>
      <c r="F749" s="822" t="s">
        <v>38154</v>
      </c>
      <c r="G749" s="822" t="s">
        <v>38099</v>
      </c>
    </row>
    <row r="750">
      <c r="A750" s="821" t="s">
        <v>37712</v>
      </c>
      <c r="B750" s="801" t="s">
        <v>8277</v>
      </c>
      <c r="C750" s="580" t="s">
        <v>8278</v>
      </c>
      <c r="D750" s="822"/>
      <c r="E750" s="822" t="s">
        <v>38190</v>
      </c>
      <c r="F750" s="822" t="s">
        <v>38191</v>
      </c>
      <c r="G750" s="822" t="s">
        <v>38097</v>
      </c>
    </row>
    <row r="751">
      <c r="A751" s="821" t="s">
        <v>37712</v>
      </c>
      <c r="B751" s="801" t="s">
        <v>1035</v>
      </c>
      <c r="C751" s="580" t="s">
        <v>4976</v>
      </c>
      <c r="D751" s="822"/>
      <c r="E751" s="822" t="s">
        <v>38113</v>
      </c>
      <c r="F751" s="822"/>
      <c r="G751" s="822" t="s">
        <v>38114</v>
      </c>
    </row>
    <row r="752">
      <c r="A752" s="821" t="s">
        <v>37712</v>
      </c>
      <c r="B752" s="801" t="s">
        <v>1035</v>
      </c>
      <c r="C752" s="580" t="s">
        <v>6739</v>
      </c>
      <c r="D752" s="822"/>
      <c r="E752" s="822" t="s">
        <v>38120</v>
      </c>
      <c r="F752" s="822" t="s">
        <v>38126</v>
      </c>
      <c r="G752" s="822" t="s">
        <v>38192</v>
      </c>
    </row>
    <row r="753">
      <c r="A753" s="821" t="s">
        <v>37712</v>
      </c>
      <c r="B753" s="801" t="s">
        <v>1107</v>
      </c>
      <c r="C753" s="580" t="s">
        <v>1108</v>
      </c>
      <c r="D753" s="822"/>
      <c r="E753" s="822" t="s">
        <v>38167</v>
      </c>
      <c r="F753" s="822"/>
      <c r="G753" s="822" t="s">
        <v>38168</v>
      </c>
    </row>
    <row r="754">
      <c r="A754" s="821" t="s">
        <v>37712</v>
      </c>
      <c r="B754" s="801" t="s">
        <v>234</v>
      </c>
      <c r="C754" s="580" t="s">
        <v>360</v>
      </c>
      <c r="D754" s="822"/>
      <c r="E754" s="822" t="s">
        <v>38185</v>
      </c>
      <c r="F754" s="822"/>
      <c r="G754" s="822" t="s">
        <v>38145</v>
      </c>
    </row>
    <row r="755">
      <c r="A755" s="821" t="s">
        <v>37712</v>
      </c>
      <c r="B755" s="801" t="s">
        <v>234</v>
      </c>
      <c r="C755" s="580" t="s">
        <v>11615</v>
      </c>
      <c r="D755" s="822"/>
      <c r="E755" s="822" t="s">
        <v>38111</v>
      </c>
      <c r="F755" s="822"/>
      <c r="G755" s="822" t="s">
        <v>38112</v>
      </c>
    </row>
    <row r="756">
      <c r="A756" s="17"/>
    </row>
    <row r="757">
      <c r="A757" s="820"/>
    </row>
    <row r="758">
      <c r="A758" s="17"/>
    </row>
    <row r="759">
      <c r="A759" s="31" t="s">
        <v>38193</v>
      </c>
      <c r="B759" s="823"/>
      <c r="C759" s="823"/>
      <c r="D759" s="823"/>
      <c r="E759" s="823"/>
      <c r="F759" s="823"/>
      <c r="G759" s="823"/>
    </row>
    <row r="760">
      <c r="A760" s="812"/>
    </row>
    <row r="761">
      <c r="A761" s="821" t="s">
        <v>37663</v>
      </c>
      <c r="B761" s="801" t="s">
        <v>566</v>
      </c>
      <c r="C761" s="580" t="s">
        <v>38194</v>
      </c>
      <c r="D761" s="824" t="s">
        <v>38195</v>
      </c>
      <c r="E761" s="822"/>
      <c r="F761" s="822"/>
      <c r="G761" s="822"/>
    </row>
    <row r="762">
      <c r="A762" s="821" t="s">
        <v>37667</v>
      </c>
      <c r="B762" s="801" t="s">
        <v>642</v>
      </c>
      <c r="C762" s="580" t="s">
        <v>38196</v>
      </c>
      <c r="D762" s="824" t="s">
        <v>38197</v>
      </c>
      <c r="E762" s="822"/>
      <c r="F762" s="822"/>
      <c r="G762" s="822"/>
    </row>
    <row r="763">
      <c r="A763" s="821" t="s">
        <v>37667</v>
      </c>
      <c r="B763" s="801" t="s">
        <v>642</v>
      </c>
      <c r="C763" s="580" t="s">
        <v>38198</v>
      </c>
      <c r="D763" s="824" t="s">
        <v>38197</v>
      </c>
      <c r="E763" s="822"/>
      <c r="F763" s="822"/>
      <c r="G763" s="822"/>
    </row>
    <row r="764">
      <c r="A764" s="821" t="s">
        <v>37667</v>
      </c>
      <c r="B764" s="801" t="s">
        <v>38199</v>
      </c>
      <c r="C764" s="580" t="s">
        <v>38200</v>
      </c>
      <c r="D764" s="824" t="s">
        <v>38197</v>
      </c>
      <c r="E764" s="822"/>
      <c r="F764" s="822"/>
      <c r="G764" s="822"/>
    </row>
    <row r="765">
      <c r="A765" s="821" t="s">
        <v>37667</v>
      </c>
      <c r="B765" s="801" t="s">
        <v>4521</v>
      </c>
      <c r="C765" s="580" t="s">
        <v>38201</v>
      </c>
      <c r="D765" s="822" t="s">
        <v>38202</v>
      </c>
      <c r="E765" s="822"/>
      <c r="F765" s="822"/>
      <c r="G765" s="822" t="s">
        <v>38203</v>
      </c>
    </row>
    <row r="766">
      <c r="A766" s="821" t="s">
        <v>37667</v>
      </c>
      <c r="B766" s="801" t="s">
        <v>4540</v>
      </c>
      <c r="C766" s="580" t="s">
        <v>38066</v>
      </c>
      <c r="D766" s="824" t="s">
        <v>38197</v>
      </c>
      <c r="E766" s="822"/>
      <c r="F766" s="822"/>
      <c r="G766" s="822"/>
    </row>
    <row r="767">
      <c r="A767" s="821" t="s">
        <v>37667</v>
      </c>
      <c r="B767" s="801" t="s">
        <v>4540</v>
      </c>
      <c r="C767" s="580" t="s">
        <v>4541</v>
      </c>
      <c r="D767" s="824" t="s">
        <v>38197</v>
      </c>
      <c r="E767" s="822" t="s">
        <v>38204</v>
      </c>
      <c r="F767" s="822"/>
      <c r="G767" s="822"/>
    </row>
    <row r="768">
      <c r="A768" s="821" t="s">
        <v>37667</v>
      </c>
      <c r="B768" s="801" t="s">
        <v>4540</v>
      </c>
      <c r="C768" s="580" t="s">
        <v>6019</v>
      </c>
      <c r="D768" s="824" t="s">
        <v>38197</v>
      </c>
      <c r="E768" s="822" t="s">
        <v>38204</v>
      </c>
      <c r="F768" s="822"/>
      <c r="G768" s="822"/>
    </row>
    <row r="769">
      <c r="A769" s="821" t="s">
        <v>37667</v>
      </c>
      <c r="B769" s="801" t="s">
        <v>4540</v>
      </c>
      <c r="C769" s="580" t="s">
        <v>6343</v>
      </c>
      <c r="D769" s="824" t="s">
        <v>38197</v>
      </c>
      <c r="E769" s="822" t="s">
        <v>38205</v>
      </c>
      <c r="F769" s="822"/>
      <c r="G769" s="822"/>
    </row>
    <row r="770">
      <c r="A770" s="821" t="s">
        <v>37667</v>
      </c>
      <c r="B770" s="801" t="s">
        <v>5964</v>
      </c>
      <c r="C770" s="580" t="s">
        <v>5965</v>
      </c>
      <c r="D770" s="824" t="s">
        <v>38197</v>
      </c>
      <c r="E770" s="822" t="s">
        <v>38206</v>
      </c>
      <c r="F770" s="822" t="s">
        <v>38207</v>
      </c>
      <c r="G770" s="822"/>
    </row>
    <row r="771">
      <c r="A771" s="821" t="s">
        <v>37667</v>
      </c>
      <c r="B771" s="801" t="s">
        <v>5964</v>
      </c>
      <c r="C771" s="580" t="s">
        <v>38208</v>
      </c>
      <c r="D771" s="824" t="s">
        <v>38197</v>
      </c>
      <c r="E771" s="822"/>
      <c r="F771" s="822"/>
      <c r="G771" s="822"/>
    </row>
    <row r="772">
      <c r="A772" s="821" t="s">
        <v>37667</v>
      </c>
      <c r="B772" s="801" t="s">
        <v>230</v>
      </c>
      <c r="C772" s="580" t="s">
        <v>4547</v>
      </c>
      <c r="D772" s="824" t="s">
        <v>38197</v>
      </c>
      <c r="E772" s="822" t="s">
        <v>38209</v>
      </c>
      <c r="F772" s="822"/>
      <c r="G772" s="822"/>
    </row>
    <row r="773">
      <c r="A773" s="821" t="s">
        <v>37667</v>
      </c>
      <c r="B773" s="801" t="s">
        <v>6685</v>
      </c>
      <c r="C773" s="580" t="s">
        <v>38210</v>
      </c>
      <c r="D773" s="824" t="s">
        <v>38197</v>
      </c>
      <c r="E773" s="822"/>
      <c r="F773" s="822"/>
      <c r="G773" s="822"/>
    </row>
    <row r="774">
      <c r="A774" s="821" t="s">
        <v>37667</v>
      </c>
      <c r="B774" s="801" t="s">
        <v>38211</v>
      </c>
      <c r="C774" s="580" t="s">
        <v>38212</v>
      </c>
      <c r="D774" s="824" t="s">
        <v>38197</v>
      </c>
      <c r="E774" s="822"/>
      <c r="F774" s="822"/>
      <c r="G774" s="822"/>
    </row>
    <row r="775">
      <c r="A775" s="821" t="s">
        <v>37667</v>
      </c>
      <c r="B775" s="801" t="s">
        <v>30837</v>
      </c>
      <c r="C775" s="580" t="s">
        <v>37678</v>
      </c>
      <c r="D775" s="824" t="s">
        <v>38197</v>
      </c>
      <c r="E775" s="822"/>
      <c r="F775" s="822"/>
      <c r="G775" s="822"/>
    </row>
    <row r="776">
      <c r="A776" s="821" t="s">
        <v>37667</v>
      </c>
      <c r="B776" s="801" t="s">
        <v>38047</v>
      </c>
      <c r="C776" s="580" t="s">
        <v>38213</v>
      </c>
      <c r="D776" s="824" t="s">
        <v>38197</v>
      </c>
      <c r="E776" s="822"/>
      <c r="F776" s="822"/>
      <c r="G776" s="822"/>
    </row>
    <row r="777">
      <c r="A777" s="821" t="s">
        <v>37667</v>
      </c>
      <c r="B777" s="801" t="s">
        <v>248</v>
      </c>
      <c r="C777" s="580" t="s">
        <v>38214</v>
      </c>
      <c r="D777" s="824" t="s">
        <v>38197</v>
      </c>
      <c r="E777" s="822"/>
      <c r="F777" s="822"/>
      <c r="G777" s="822"/>
    </row>
    <row r="778">
      <c r="A778" s="821" t="s">
        <v>37667</v>
      </c>
      <c r="B778" s="801" t="s">
        <v>248</v>
      </c>
      <c r="C778" s="580" t="s">
        <v>5973</v>
      </c>
      <c r="D778" s="824" t="s">
        <v>38197</v>
      </c>
      <c r="E778" s="822" t="s">
        <v>38206</v>
      </c>
      <c r="F778" s="822"/>
      <c r="G778" s="822"/>
    </row>
    <row r="779">
      <c r="A779" s="821" t="s">
        <v>37667</v>
      </c>
      <c r="B779" s="801" t="s">
        <v>248</v>
      </c>
      <c r="C779" s="580" t="s">
        <v>4553</v>
      </c>
      <c r="D779" s="824" t="s">
        <v>38197</v>
      </c>
      <c r="E779" s="822" t="s">
        <v>38209</v>
      </c>
      <c r="F779" s="822"/>
      <c r="G779" s="822"/>
    </row>
    <row r="780">
      <c r="A780" s="821" t="s">
        <v>37667</v>
      </c>
      <c r="B780" s="801" t="s">
        <v>248</v>
      </c>
      <c r="C780" s="580" t="s">
        <v>5996</v>
      </c>
      <c r="D780" s="824" t="s">
        <v>38197</v>
      </c>
      <c r="E780" s="822" t="s">
        <v>38206</v>
      </c>
      <c r="F780" s="822"/>
      <c r="G780" s="822"/>
    </row>
    <row r="781">
      <c r="A781" s="821" t="s">
        <v>37667</v>
      </c>
      <c r="B781" s="801" t="s">
        <v>248</v>
      </c>
      <c r="C781" s="580" t="s">
        <v>38215</v>
      </c>
      <c r="D781" s="824" t="s">
        <v>38197</v>
      </c>
      <c r="E781" s="822" t="s">
        <v>38206</v>
      </c>
      <c r="F781" s="822"/>
      <c r="G781" s="822"/>
    </row>
    <row r="782">
      <c r="A782" s="821" t="s">
        <v>37667</v>
      </c>
      <c r="B782" s="801" t="s">
        <v>248</v>
      </c>
      <c r="C782" s="580" t="s">
        <v>4908</v>
      </c>
      <c r="D782" s="824" t="s">
        <v>38197</v>
      </c>
      <c r="E782" s="822" t="s">
        <v>38119</v>
      </c>
      <c r="F782" s="822"/>
      <c r="G782" s="822"/>
    </row>
    <row r="783">
      <c r="A783" s="821" t="s">
        <v>37667</v>
      </c>
      <c r="B783" s="801" t="s">
        <v>248</v>
      </c>
      <c r="C783" s="580" t="s">
        <v>38216</v>
      </c>
      <c r="D783" s="824" t="s">
        <v>38197</v>
      </c>
      <c r="E783" s="822"/>
      <c r="F783" s="822"/>
      <c r="G783" s="822" t="s">
        <v>38217</v>
      </c>
    </row>
    <row r="784">
      <c r="A784" s="821" t="s">
        <v>37667</v>
      </c>
      <c r="B784" s="801" t="s">
        <v>248</v>
      </c>
      <c r="C784" s="580" t="s">
        <v>38218</v>
      </c>
      <c r="D784" s="824" t="s">
        <v>38197</v>
      </c>
      <c r="E784" s="822"/>
      <c r="F784" s="822"/>
      <c r="G784" s="822" t="s">
        <v>38219</v>
      </c>
    </row>
    <row r="785">
      <c r="A785" s="821" t="s">
        <v>37667</v>
      </c>
      <c r="B785" s="801" t="s">
        <v>248</v>
      </c>
      <c r="C785" s="580" t="s">
        <v>5459</v>
      </c>
      <c r="D785" s="824" t="s">
        <v>38197</v>
      </c>
      <c r="E785" s="822" t="s">
        <v>38119</v>
      </c>
      <c r="F785" s="822"/>
      <c r="G785" s="822"/>
    </row>
    <row r="786">
      <c r="A786" s="821" t="s">
        <v>37667</v>
      </c>
      <c r="B786" s="801" t="s">
        <v>19884</v>
      </c>
      <c r="C786" s="580" t="s">
        <v>38220</v>
      </c>
      <c r="D786" s="824" t="s">
        <v>38197</v>
      </c>
      <c r="E786" s="822"/>
      <c r="F786" s="822"/>
      <c r="G786" s="825"/>
    </row>
    <row r="787">
      <c r="A787" s="821" t="s">
        <v>37667</v>
      </c>
      <c r="B787" s="801" t="s">
        <v>19884</v>
      </c>
      <c r="C787" s="580" t="s">
        <v>38221</v>
      </c>
      <c r="D787" s="824" t="s">
        <v>38197</v>
      </c>
      <c r="E787" s="822"/>
      <c r="F787" s="822"/>
      <c r="G787" s="822"/>
    </row>
    <row r="788">
      <c r="A788" s="821" t="s">
        <v>37667</v>
      </c>
      <c r="B788" s="801" t="s">
        <v>38222</v>
      </c>
      <c r="C788" s="580" t="s">
        <v>38223</v>
      </c>
      <c r="D788" s="824" t="s">
        <v>38197</v>
      </c>
      <c r="E788" s="822"/>
      <c r="F788" s="822"/>
      <c r="G788" s="822"/>
    </row>
    <row r="789">
      <c r="A789" s="818" t="s">
        <v>37667</v>
      </c>
      <c r="B789" s="819" t="s">
        <v>566</v>
      </c>
      <c r="C789" s="826" t="s">
        <v>38224</v>
      </c>
      <c r="D789" s="824" t="s">
        <v>38197</v>
      </c>
      <c r="E789" s="825"/>
      <c r="F789" s="825"/>
      <c r="G789" s="825"/>
    </row>
    <row r="790">
      <c r="A790" s="821" t="s">
        <v>37667</v>
      </c>
      <c r="B790" s="801" t="s">
        <v>566</v>
      </c>
      <c r="C790" s="827" t="s">
        <v>11270</v>
      </c>
      <c r="D790" s="824" t="s">
        <v>38197</v>
      </c>
      <c r="E790" s="822" t="s">
        <v>38209</v>
      </c>
      <c r="F790" s="825"/>
      <c r="G790" s="825"/>
    </row>
    <row r="791">
      <c r="A791" s="821" t="s">
        <v>37667</v>
      </c>
      <c r="B791" s="801" t="s">
        <v>566</v>
      </c>
      <c r="C791" s="580" t="s">
        <v>38225</v>
      </c>
      <c r="D791" s="824" t="s">
        <v>38197</v>
      </c>
      <c r="E791" s="822"/>
      <c r="F791" s="822"/>
      <c r="G791" s="822"/>
    </row>
    <row r="792">
      <c r="A792" s="821" t="s">
        <v>37667</v>
      </c>
      <c r="B792" s="801" t="s">
        <v>566</v>
      </c>
      <c r="C792" s="580" t="s">
        <v>38226</v>
      </c>
      <c r="D792" s="824" t="s">
        <v>38197</v>
      </c>
      <c r="E792" s="822"/>
      <c r="F792" s="822"/>
      <c r="G792" s="822"/>
    </row>
    <row r="793">
      <c r="A793" s="821" t="s">
        <v>37667</v>
      </c>
      <c r="B793" s="801" t="s">
        <v>566</v>
      </c>
      <c r="C793" s="580" t="s">
        <v>4587</v>
      </c>
      <c r="D793" s="824" t="s">
        <v>38197</v>
      </c>
      <c r="E793" s="822" t="s">
        <v>38207</v>
      </c>
      <c r="F793" s="825"/>
      <c r="G793" s="822"/>
    </row>
    <row r="794">
      <c r="A794" s="821" t="s">
        <v>37712</v>
      </c>
      <c r="B794" s="801" t="s">
        <v>642</v>
      </c>
      <c r="C794" s="580" t="s">
        <v>6575</v>
      </c>
      <c r="D794" s="824" t="s">
        <v>38227</v>
      </c>
      <c r="E794" s="822" t="s">
        <v>38205</v>
      </c>
      <c r="F794" s="822"/>
      <c r="G794" s="822"/>
    </row>
    <row r="795">
      <c r="A795" s="821" t="s">
        <v>37712</v>
      </c>
      <c r="B795" s="801" t="s">
        <v>316</v>
      </c>
      <c r="C795" s="580" t="s">
        <v>4517</v>
      </c>
      <c r="D795" s="822" t="s">
        <v>38102</v>
      </c>
      <c r="E795" s="822" t="s">
        <v>38103</v>
      </c>
      <c r="F795" s="822" t="s">
        <v>38119</v>
      </c>
      <c r="G795" s="822"/>
    </row>
    <row r="796">
      <c r="A796" s="821" t="s">
        <v>37712</v>
      </c>
      <c r="B796" s="801" t="s">
        <v>4521</v>
      </c>
      <c r="C796" s="580" t="s">
        <v>4522</v>
      </c>
      <c r="D796" s="822" t="s">
        <v>38102</v>
      </c>
      <c r="E796" s="822" t="s">
        <v>38228</v>
      </c>
      <c r="F796" s="822" t="s">
        <v>38119</v>
      </c>
      <c r="G796" s="822"/>
    </row>
    <row r="797">
      <c r="A797" s="821" t="s">
        <v>37712</v>
      </c>
      <c r="B797" s="801" t="s">
        <v>4521</v>
      </c>
      <c r="C797" s="580" t="s">
        <v>6074</v>
      </c>
      <c r="D797" s="822" t="s">
        <v>38229</v>
      </c>
      <c r="E797" s="822" t="s">
        <v>38207</v>
      </c>
      <c r="F797" s="822"/>
      <c r="G797" s="822"/>
    </row>
    <row r="798">
      <c r="A798" s="821" t="s">
        <v>37712</v>
      </c>
      <c r="B798" s="801" t="s">
        <v>326</v>
      </c>
      <c r="C798" s="580" t="s">
        <v>12659</v>
      </c>
      <c r="D798" s="824" t="s">
        <v>38227</v>
      </c>
      <c r="E798" s="822"/>
      <c r="F798" s="822"/>
      <c r="G798" s="822"/>
    </row>
    <row r="799">
      <c r="A799" s="821" t="s">
        <v>37712</v>
      </c>
      <c r="B799" s="801" t="s">
        <v>326</v>
      </c>
      <c r="C799" s="580" t="s">
        <v>38230</v>
      </c>
      <c r="D799" s="824" t="s">
        <v>38227</v>
      </c>
      <c r="E799" s="822"/>
      <c r="F799" s="822"/>
      <c r="G799" s="822"/>
    </row>
    <row r="800">
      <c r="A800" s="821" t="s">
        <v>37712</v>
      </c>
      <c r="B800" s="801" t="s">
        <v>4371</v>
      </c>
      <c r="C800" s="580" t="s">
        <v>38231</v>
      </c>
      <c r="D800" s="824" t="s">
        <v>38227</v>
      </c>
      <c r="E800" s="822"/>
      <c r="F800" s="822"/>
      <c r="G800" s="822"/>
    </row>
    <row r="801">
      <c r="A801" s="821" t="s">
        <v>37712</v>
      </c>
      <c r="B801" s="801" t="s">
        <v>4659</v>
      </c>
      <c r="C801" s="580" t="s">
        <v>6644</v>
      </c>
      <c r="D801" s="822" t="s">
        <v>38232</v>
      </c>
      <c r="E801" s="822" t="s">
        <v>38090</v>
      </c>
      <c r="F801" s="822"/>
      <c r="G801" s="822"/>
    </row>
    <row r="802">
      <c r="A802" s="821" t="s">
        <v>37712</v>
      </c>
      <c r="B802" s="801" t="s">
        <v>4659</v>
      </c>
      <c r="C802" s="580" t="s">
        <v>6085</v>
      </c>
      <c r="D802" s="822" t="s">
        <v>38102</v>
      </c>
      <c r="E802" s="822" t="s">
        <v>38207</v>
      </c>
      <c r="F802" s="822"/>
      <c r="G802" s="822"/>
    </row>
    <row r="803">
      <c r="A803" s="821" t="s">
        <v>37712</v>
      </c>
      <c r="B803" s="801" t="s">
        <v>6351</v>
      </c>
      <c r="C803" s="580" t="s">
        <v>6352</v>
      </c>
      <c r="D803" s="824" t="s">
        <v>38227</v>
      </c>
      <c r="E803" s="822" t="s">
        <v>38233</v>
      </c>
      <c r="F803" s="822" t="s">
        <v>38119</v>
      </c>
      <c r="G803" s="822"/>
    </row>
    <row r="804">
      <c r="A804" s="821" t="s">
        <v>37712</v>
      </c>
      <c r="B804" s="801" t="s">
        <v>248</v>
      </c>
      <c r="C804" s="580" t="s">
        <v>5986</v>
      </c>
      <c r="D804" s="824" t="s">
        <v>38234</v>
      </c>
      <c r="E804" s="822" t="s">
        <v>38206</v>
      </c>
      <c r="F804" s="822" t="s">
        <v>38209</v>
      </c>
      <c r="G804" s="822"/>
    </row>
    <row r="805">
      <c r="A805" s="821" t="s">
        <v>37712</v>
      </c>
      <c r="B805" s="801" t="s">
        <v>388</v>
      </c>
      <c r="C805" s="580" t="s">
        <v>8130</v>
      </c>
      <c r="D805" s="822" t="s">
        <v>38102</v>
      </c>
      <c r="E805" s="822" t="s">
        <v>38103</v>
      </c>
      <c r="F805" s="822"/>
      <c r="G805" s="822"/>
    </row>
    <row r="806">
      <c r="A806" s="17"/>
    </row>
    <row r="807">
      <c r="A807" s="745"/>
    </row>
    <row r="808">
      <c r="A808" s="17"/>
    </row>
    <row r="809">
      <c r="A809" s="31" t="s">
        <v>38235</v>
      </c>
    </row>
    <row r="810">
      <c r="A810" s="17"/>
    </row>
    <row r="811">
      <c r="A811" s="804"/>
    </row>
    <row r="812">
      <c r="A812" s="17"/>
    </row>
    <row r="813">
      <c r="A813" s="808" t="s">
        <v>37663</v>
      </c>
      <c r="B813" s="294" t="s">
        <v>4521</v>
      </c>
      <c r="C813" s="827" t="s">
        <v>38046</v>
      </c>
      <c r="D813" s="822" t="s">
        <v>38236</v>
      </c>
      <c r="E813" s="91" t="s">
        <v>38237</v>
      </c>
      <c r="F813" s="91"/>
      <c r="G813" s="91" t="s">
        <v>38238</v>
      </c>
    </row>
    <row r="814">
      <c r="A814" s="808" t="s">
        <v>37663</v>
      </c>
      <c r="B814" s="294" t="s">
        <v>13682</v>
      </c>
      <c r="C814" s="18" t="s">
        <v>38239</v>
      </c>
      <c r="D814" s="91" t="s">
        <v>38240</v>
      </c>
      <c r="E814" s="91" t="s">
        <v>38237</v>
      </c>
      <c r="F814" s="91"/>
      <c r="G814" s="91" t="s">
        <v>38241</v>
      </c>
    </row>
    <row r="815">
      <c r="A815" s="808" t="s">
        <v>37663</v>
      </c>
      <c r="B815" s="294" t="s">
        <v>1016</v>
      </c>
      <c r="C815" s="18" t="s">
        <v>38095</v>
      </c>
      <c r="D815" s="9" t="s">
        <v>38242</v>
      </c>
      <c r="E815" s="91"/>
      <c r="F815" s="91"/>
      <c r="G815" s="91" t="s">
        <v>38243</v>
      </c>
    </row>
    <row r="816">
      <c r="A816" s="808" t="s">
        <v>37663</v>
      </c>
      <c r="B816" s="294" t="s">
        <v>1016</v>
      </c>
      <c r="C816" s="18" t="s">
        <v>37904</v>
      </c>
      <c r="D816" s="9" t="s">
        <v>38244</v>
      </c>
      <c r="E816" s="91"/>
      <c r="F816" s="91"/>
      <c r="G816" s="91" t="s">
        <v>38245</v>
      </c>
    </row>
    <row r="817">
      <c r="A817" s="808" t="s">
        <v>37663</v>
      </c>
      <c r="B817" s="294" t="s">
        <v>1016</v>
      </c>
      <c r="C817" s="18" t="s">
        <v>37797</v>
      </c>
      <c r="D817" s="9" t="s">
        <v>38246</v>
      </c>
      <c r="E817" s="91"/>
      <c r="F817" s="91"/>
      <c r="G817" s="91" t="s">
        <v>38245</v>
      </c>
    </row>
    <row r="818">
      <c r="A818" s="808" t="s">
        <v>37663</v>
      </c>
      <c r="B818" s="294" t="s">
        <v>1016</v>
      </c>
      <c r="C818" s="18" t="s">
        <v>38247</v>
      </c>
      <c r="D818" s="9" t="s">
        <v>38248</v>
      </c>
      <c r="E818" s="91"/>
      <c r="F818" s="91"/>
      <c r="G818" s="91" t="s">
        <v>38249</v>
      </c>
    </row>
    <row r="819">
      <c r="A819" s="808" t="s">
        <v>37663</v>
      </c>
      <c r="B819" s="294" t="s">
        <v>1016</v>
      </c>
      <c r="C819" s="18" t="s">
        <v>38250</v>
      </c>
      <c r="D819" s="9" t="s">
        <v>38251</v>
      </c>
      <c r="E819" s="91"/>
      <c r="F819" s="91"/>
      <c r="G819" s="91" t="s">
        <v>38245</v>
      </c>
    </row>
    <row r="820">
      <c r="A820" s="808" t="s">
        <v>12680</v>
      </c>
      <c r="B820" s="294" t="s">
        <v>36960</v>
      </c>
      <c r="C820" s="18" t="s">
        <v>38252</v>
      </c>
      <c r="D820" s="9" t="s">
        <v>38244</v>
      </c>
      <c r="E820" s="91"/>
      <c r="F820" s="91"/>
      <c r="G820" s="91" t="s">
        <v>38245</v>
      </c>
    </row>
    <row r="821">
      <c r="A821" s="808" t="s">
        <v>12680</v>
      </c>
      <c r="B821" s="294" t="s">
        <v>36960</v>
      </c>
      <c r="C821" s="18" t="s">
        <v>38253</v>
      </c>
      <c r="D821" s="9" t="s">
        <v>38244</v>
      </c>
      <c r="E821" s="91"/>
      <c r="F821" s="91"/>
      <c r="G821" s="91" t="s">
        <v>38245</v>
      </c>
    </row>
    <row r="822">
      <c r="A822" s="808" t="s">
        <v>12680</v>
      </c>
      <c r="B822" s="294" t="s">
        <v>687</v>
      </c>
      <c r="C822" s="18" t="s">
        <v>38254</v>
      </c>
      <c r="D822" s="9" t="s">
        <v>38255</v>
      </c>
      <c r="E822" s="91"/>
      <c r="F822" s="91"/>
      <c r="G822" s="91" t="s">
        <v>38245</v>
      </c>
    </row>
    <row r="823">
      <c r="A823" s="808" t="s">
        <v>12680</v>
      </c>
      <c r="B823" s="294" t="s">
        <v>13268</v>
      </c>
      <c r="C823" s="18" t="s">
        <v>38256</v>
      </c>
      <c r="D823" s="9" t="s">
        <v>37750</v>
      </c>
      <c r="E823" s="91"/>
      <c r="F823" s="91"/>
      <c r="G823" s="91" t="s">
        <v>38245</v>
      </c>
    </row>
    <row r="824">
      <c r="A824" s="808" t="s">
        <v>12680</v>
      </c>
      <c r="B824" s="294" t="s">
        <v>24297</v>
      </c>
      <c r="C824" s="18" t="s">
        <v>38257</v>
      </c>
      <c r="D824" s="9" t="s">
        <v>38244</v>
      </c>
      <c r="E824" s="91"/>
      <c r="F824" s="91"/>
      <c r="G824" s="91" t="s">
        <v>38245</v>
      </c>
    </row>
    <row r="825">
      <c r="A825" s="808" t="s">
        <v>12680</v>
      </c>
      <c r="B825" s="294" t="s">
        <v>38258</v>
      </c>
      <c r="C825" s="18" t="s">
        <v>38259</v>
      </c>
      <c r="D825" s="9" t="s">
        <v>38260</v>
      </c>
      <c r="E825" s="91"/>
      <c r="F825" s="91"/>
      <c r="G825" s="91" t="s">
        <v>38245</v>
      </c>
    </row>
    <row r="826">
      <c r="A826" s="808" t="s">
        <v>37667</v>
      </c>
      <c r="B826" s="294" t="s">
        <v>13936</v>
      </c>
      <c r="C826" s="18" t="s">
        <v>38261</v>
      </c>
      <c r="D826" s="9" t="s">
        <v>38262</v>
      </c>
      <c r="E826" s="91"/>
      <c r="F826" s="91"/>
      <c r="G826" s="91" t="s">
        <v>38263</v>
      </c>
    </row>
    <row r="827">
      <c r="A827" s="808" t="s">
        <v>37667</v>
      </c>
      <c r="B827" s="294" t="s">
        <v>642</v>
      </c>
      <c r="C827" s="18" t="s">
        <v>38264</v>
      </c>
      <c r="D827" s="9" t="s">
        <v>38244</v>
      </c>
      <c r="E827" s="91"/>
      <c r="F827" s="91"/>
      <c r="G827" s="91" t="s">
        <v>38245</v>
      </c>
    </row>
    <row r="828">
      <c r="A828" s="808" t="s">
        <v>37667</v>
      </c>
      <c r="B828" s="294" t="s">
        <v>642</v>
      </c>
      <c r="C828" s="18" t="s">
        <v>37865</v>
      </c>
      <c r="D828" s="9" t="s">
        <v>38265</v>
      </c>
      <c r="E828" s="91"/>
      <c r="F828" s="91"/>
      <c r="G828" s="91" t="s">
        <v>38263</v>
      </c>
    </row>
    <row r="829">
      <c r="A829" s="808" t="s">
        <v>37667</v>
      </c>
      <c r="B829" s="294" t="s">
        <v>642</v>
      </c>
      <c r="C829" s="18" t="s">
        <v>38266</v>
      </c>
      <c r="D829" s="9" t="s">
        <v>38262</v>
      </c>
      <c r="E829" s="91"/>
      <c r="F829" s="91"/>
      <c r="G829" s="91" t="s">
        <v>38263</v>
      </c>
    </row>
    <row r="830">
      <c r="A830" s="808" t="s">
        <v>37667</v>
      </c>
      <c r="B830" s="294" t="s">
        <v>8313</v>
      </c>
      <c r="C830" s="18" t="s">
        <v>38267</v>
      </c>
      <c r="D830" s="9" t="s">
        <v>38268</v>
      </c>
      <c r="E830" s="91"/>
      <c r="F830" s="91"/>
      <c r="G830" s="91" t="s">
        <v>38263</v>
      </c>
    </row>
    <row r="831">
      <c r="A831" s="808" t="s">
        <v>37667</v>
      </c>
      <c r="B831" s="294" t="s">
        <v>26781</v>
      </c>
      <c r="C831" s="18" t="s">
        <v>26782</v>
      </c>
      <c r="D831" s="9" t="s">
        <v>38269</v>
      </c>
      <c r="E831" s="91"/>
      <c r="F831" s="91"/>
      <c r="G831" s="91" t="s">
        <v>38270</v>
      </c>
    </row>
    <row r="832">
      <c r="A832" s="808" t="s">
        <v>37667</v>
      </c>
      <c r="B832" s="294" t="s">
        <v>38271</v>
      </c>
      <c r="C832" s="18" t="s">
        <v>38272</v>
      </c>
      <c r="D832" s="9" t="s">
        <v>38244</v>
      </c>
      <c r="E832" s="91"/>
      <c r="F832" s="91"/>
      <c r="G832" s="91" t="s">
        <v>38245</v>
      </c>
    </row>
    <row r="833">
      <c r="A833" s="808" t="s">
        <v>37667</v>
      </c>
      <c r="B833" s="294" t="s">
        <v>4540</v>
      </c>
      <c r="C833" s="18" t="s">
        <v>4614</v>
      </c>
      <c r="D833" s="9" t="s">
        <v>38273</v>
      </c>
      <c r="E833" s="91"/>
      <c r="F833" s="91"/>
      <c r="G833" s="91" t="s">
        <v>38263</v>
      </c>
    </row>
    <row r="834">
      <c r="A834" s="808" t="s">
        <v>37667</v>
      </c>
      <c r="B834" s="294" t="s">
        <v>4540</v>
      </c>
      <c r="C834" s="18" t="s">
        <v>11018</v>
      </c>
      <c r="D834" s="9" t="s">
        <v>38274</v>
      </c>
      <c r="E834" s="91" t="s">
        <v>38275</v>
      </c>
      <c r="F834" s="91"/>
      <c r="G834" s="91" t="s">
        <v>38241</v>
      </c>
    </row>
    <row r="835">
      <c r="A835" s="808" t="s">
        <v>37667</v>
      </c>
      <c r="B835" s="294" t="s">
        <v>4540</v>
      </c>
      <c r="C835" s="18" t="s">
        <v>38276</v>
      </c>
      <c r="D835" s="9" t="s">
        <v>38274</v>
      </c>
      <c r="E835" s="91" t="s">
        <v>38275</v>
      </c>
      <c r="F835" s="91"/>
      <c r="G835" s="91" t="s">
        <v>38241</v>
      </c>
    </row>
    <row r="836">
      <c r="A836" s="808" t="s">
        <v>37667</v>
      </c>
      <c r="B836" s="294" t="s">
        <v>5954</v>
      </c>
      <c r="C836" s="18" t="s">
        <v>34224</v>
      </c>
      <c r="D836" s="9" t="s">
        <v>37750</v>
      </c>
      <c r="E836" s="91"/>
      <c r="F836" s="91"/>
      <c r="G836" s="91" t="s">
        <v>38277</v>
      </c>
    </row>
    <row r="837">
      <c r="A837" s="808" t="s">
        <v>37667</v>
      </c>
      <c r="B837" s="294" t="s">
        <v>5954</v>
      </c>
      <c r="C837" s="18" t="s">
        <v>38278</v>
      </c>
      <c r="D837" s="9" t="s">
        <v>38279</v>
      </c>
      <c r="E837" s="91"/>
      <c r="F837" s="91"/>
      <c r="G837" s="91" t="s">
        <v>38277</v>
      </c>
    </row>
    <row r="838">
      <c r="A838" s="808" t="s">
        <v>37667</v>
      </c>
      <c r="B838" s="294" t="s">
        <v>5954</v>
      </c>
      <c r="C838" s="18" t="s">
        <v>19204</v>
      </c>
      <c r="D838" s="9" t="s">
        <v>38280</v>
      </c>
      <c r="E838" s="91"/>
      <c r="F838" s="91"/>
      <c r="G838" s="91" t="s">
        <v>38270</v>
      </c>
    </row>
    <row r="839">
      <c r="A839" s="808" t="s">
        <v>37667</v>
      </c>
      <c r="B839" s="294" t="s">
        <v>230</v>
      </c>
      <c r="C839" s="18" t="s">
        <v>10943</v>
      </c>
      <c r="D839" s="9" t="s">
        <v>37750</v>
      </c>
      <c r="E839" s="91"/>
      <c r="F839" s="91"/>
      <c r="G839" s="91" t="s">
        <v>38277</v>
      </c>
    </row>
    <row r="840">
      <c r="A840" s="808" t="s">
        <v>37667</v>
      </c>
      <c r="B840" s="294" t="s">
        <v>230</v>
      </c>
      <c r="C840" s="18" t="s">
        <v>240</v>
      </c>
      <c r="D840" s="9" t="s">
        <v>38262</v>
      </c>
      <c r="E840" s="91"/>
      <c r="F840" s="91"/>
      <c r="G840" s="91" t="s">
        <v>38263</v>
      </c>
    </row>
    <row r="841">
      <c r="A841" s="808" t="s">
        <v>37667</v>
      </c>
      <c r="B841" s="294" t="s">
        <v>230</v>
      </c>
      <c r="C841" s="18" t="s">
        <v>13007</v>
      </c>
      <c r="D841" s="9" t="s">
        <v>38281</v>
      </c>
      <c r="E841" s="91" t="s">
        <v>38282</v>
      </c>
      <c r="F841" s="91"/>
      <c r="G841" s="91" t="s">
        <v>38283</v>
      </c>
    </row>
    <row r="842">
      <c r="A842" s="808" t="s">
        <v>37667</v>
      </c>
      <c r="B842" s="294" t="s">
        <v>230</v>
      </c>
      <c r="C842" s="18" t="s">
        <v>12759</v>
      </c>
      <c r="D842" s="9" t="s">
        <v>38284</v>
      </c>
      <c r="E842" s="91"/>
      <c r="F842" s="91"/>
      <c r="G842" s="91" t="s">
        <v>38277</v>
      </c>
    </row>
    <row r="843">
      <c r="A843" s="808" t="s">
        <v>37667</v>
      </c>
      <c r="B843" s="294" t="s">
        <v>38285</v>
      </c>
      <c r="C843" s="18" t="s">
        <v>38286</v>
      </c>
      <c r="D843" s="9" t="s">
        <v>37750</v>
      </c>
      <c r="E843" s="91"/>
      <c r="F843" s="91"/>
      <c r="G843" s="91" t="s">
        <v>38277</v>
      </c>
    </row>
    <row r="844">
      <c r="A844" s="808" t="s">
        <v>37667</v>
      </c>
      <c r="B844" s="294" t="s">
        <v>678</v>
      </c>
      <c r="C844" s="18" t="s">
        <v>38287</v>
      </c>
      <c r="D844" s="9" t="s">
        <v>37750</v>
      </c>
      <c r="E844" s="91"/>
      <c r="F844" s="91"/>
      <c r="G844" s="91" t="s">
        <v>38277</v>
      </c>
    </row>
    <row r="845">
      <c r="A845" s="808" t="s">
        <v>37667</v>
      </c>
      <c r="B845" s="294" t="s">
        <v>38288</v>
      </c>
      <c r="C845" s="18" t="s">
        <v>38289</v>
      </c>
      <c r="D845" s="9" t="s">
        <v>37750</v>
      </c>
      <c r="E845" s="91" t="s">
        <v>38282</v>
      </c>
      <c r="F845" s="91"/>
      <c r="G845" s="91" t="s">
        <v>38245</v>
      </c>
    </row>
    <row r="846">
      <c r="A846" s="808" t="s">
        <v>37667</v>
      </c>
      <c r="B846" s="294" t="s">
        <v>30837</v>
      </c>
      <c r="C846" s="18" t="s">
        <v>37678</v>
      </c>
      <c r="D846" s="9" t="s">
        <v>38262</v>
      </c>
      <c r="E846" s="91"/>
      <c r="F846" s="91"/>
      <c r="G846" s="91" t="s">
        <v>38263</v>
      </c>
    </row>
    <row r="847">
      <c r="A847" s="808" t="s">
        <v>37667</v>
      </c>
      <c r="B847" s="294" t="s">
        <v>248</v>
      </c>
      <c r="C847" s="18" t="s">
        <v>38290</v>
      </c>
      <c r="D847" s="9" t="s">
        <v>38291</v>
      </c>
      <c r="E847" s="91"/>
      <c r="F847" s="91"/>
      <c r="G847" s="91" t="s">
        <v>38245</v>
      </c>
    </row>
    <row r="848">
      <c r="A848" s="808" t="s">
        <v>37667</v>
      </c>
      <c r="B848" s="294" t="s">
        <v>248</v>
      </c>
      <c r="C848" s="18" t="s">
        <v>4496</v>
      </c>
      <c r="D848" s="9" t="s">
        <v>38292</v>
      </c>
      <c r="E848" s="91" t="s">
        <v>38293</v>
      </c>
      <c r="F848" s="91"/>
      <c r="G848" s="91" t="s">
        <v>38294</v>
      </c>
    </row>
    <row r="849">
      <c r="A849" s="808" t="s">
        <v>37667</v>
      </c>
      <c r="B849" s="294" t="s">
        <v>248</v>
      </c>
      <c r="C849" s="18" t="s">
        <v>9851</v>
      </c>
      <c r="D849" s="9" t="s">
        <v>38273</v>
      </c>
      <c r="E849" s="91"/>
      <c r="F849" s="91"/>
      <c r="G849" s="91" t="s">
        <v>38263</v>
      </c>
    </row>
    <row r="850">
      <c r="A850" s="808" t="s">
        <v>37667</v>
      </c>
      <c r="B850" s="294" t="s">
        <v>248</v>
      </c>
      <c r="C850" s="18" t="s">
        <v>5973</v>
      </c>
      <c r="D850" s="9" t="s">
        <v>37750</v>
      </c>
      <c r="E850" s="91"/>
      <c r="F850" s="91"/>
      <c r="G850" s="91" t="s">
        <v>38277</v>
      </c>
    </row>
    <row r="851">
      <c r="A851" s="808" t="s">
        <v>37667</v>
      </c>
      <c r="B851" s="294" t="s">
        <v>248</v>
      </c>
      <c r="C851" s="18" t="s">
        <v>11975</v>
      </c>
      <c r="D851" s="9" t="s">
        <v>38291</v>
      </c>
      <c r="E851" s="91"/>
      <c r="F851" s="91"/>
      <c r="G851" s="91" t="s">
        <v>38245</v>
      </c>
    </row>
    <row r="852">
      <c r="A852" s="808" t="s">
        <v>37667</v>
      </c>
      <c r="B852" s="294" t="s">
        <v>248</v>
      </c>
      <c r="C852" s="18" t="s">
        <v>5996</v>
      </c>
      <c r="D852" s="9" t="s">
        <v>38295</v>
      </c>
      <c r="E852" s="91" t="s">
        <v>38282</v>
      </c>
      <c r="F852" s="91"/>
      <c r="G852" s="91" t="s">
        <v>38245</v>
      </c>
    </row>
    <row r="853">
      <c r="A853" s="808" t="s">
        <v>37667</v>
      </c>
      <c r="B853" s="294" t="s">
        <v>248</v>
      </c>
      <c r="C853" s="18" t="s">
        <v>37694</v>
      </c>
      <c r="D853" s="9" t="s">
        <v>38274</v>
      </c>
      <c r="E853" s="91" t="s">
        <v>38293</v>
      </c>
      <c r="F853" s="91"/>
      <c r="G853" s="91" t="s">
        <v>38296</v>
      </c>
    </row>
    <row r="854">
      <c r="A854" s="808" t="s">
        <v>37667</v>
      </c>
      <c r="B854" s="294" t="s">
        <v>248</v>
      </c>
      <c r="C854" s="18" t="s">
        <v>38297</v>
      </c>
      <c r="D854" s="9" t="s">
        <v>38295</v>
      </c>
      <c r="E854" s="91" t="s">
        <v>38282</v>
      </c>
      <c r="F854" s="91"/>
      <c r="G854" s="91" t="s">
        <v>38245</v>
      </c>
    </row>
    <row r="855">
      <c r="A855" s="808" t="s">
        <v>37667</v>
      </c>
      <c r="B855" s="294" t="s">
        <v>248</v>
      </c>
      <c r="C855" s="18" t="s">
        <v>10840</v>
      </c>
      <c r="D855" s="9" t="s">
        <v>37750</v>
      </c>
      <c r="E855" s="91" t="s">
        <v>38298</v>
      </c>
      <c r="F855" s="91"/>
      <c r="G855" s="91" t="s">
        <v>38277</v>
      </c>
    </row>
    <row r="856">
      <c r="A856" s="808" t="s">
        <v>37667</v>
      </c>
      <c r="B856" s="294" t="s">
        <v>248</v>
      </c>
      <c r="C856" s="18" t="s">
        <v>5135</v>
      </c>
      <c r="D856" s="9" t="s">
        <v>37750</v>
      </c>
      <c r="E856" s="91" t="s">
        <v>38298</v>
      </c>
      <c r="F856" s="91"/>
      <c r="G856" s="91" t="s">
        <v>38277</v>
      </c>
    </row>
    <row r="857">
      <c r="A857" s="808" t="s">
        <v>37667</v>
      </c>
      <c r="B857" s="294" t="s">
        <v>248</v>
      </c>
      <c r="C857" s="18" t="s">
        <v>9856</v>
      </c>
      <c r="D857" s="9" t="s">
        <v>37750</v>
      </c>
      <c r="E857" s="91" t="s">
        <v>38275</v>
      </c>
      <c r="F857" s="91"/>
      <c r="G857" s="91" t="s">
        <v>38296</v>
      </c>
    </row>
    <row r="858">
      <c r="A858" s="808" t="s">
        <v>37667</v>
      </c>
      <c r="B858" s="294" t="s">
        <v>248</v>
      </c>
      <c r="C858" s="18" t="s">
        <v>10975</v>
      </c>
      <c r="D858" s="9" t="s">
        <v>37750</v>
      </c>
      <c r="E858" s="91" t="s">
        <v>38293</v>
      </c>
      <c r="F858" s="91"/>
      <c r="G858" s="91" t="s">
        <v>38296</v>
      </c>
    </row>
    <row r="859">
      <c r="A859" s="808" t="s">
        <v>37667</v>
      </c>
      <c r="B859" s="294" t="s">
        <v>248</v>
      </c>
      <c r="C859" s="18" t="s">
        <v>38299</v>
      </c>
      <c r="D859" s="9" t="s">
        <v>37750</v>
      </c>
      <c r="E859" s="91" t="s">
        <v>38275</v>
      </c>
      <c r="F859" s="91"/>
      <c r="G859" s="91" t="s">
        <v>38296</v>
      </c>
    </row>
    <row r="860">
      <c r="A860" s="808" t="s">
        <v>37667</v>
      </c>
      <c r="B860" s="294" t="s">
        <v>248</v>
      </c>
      <c r="C860" s="18" t="s">
        <v>11069</v>
      </c>
      <c r="D860" s="9"/>
      <c r="E860" s="91" t="s">
        <v>38275</v>
      </c>
      <c r="F860" s="91" t="s">
        <v>38300</v>
      </c>
      <c r="G860" s="91" t="s">
        <v>38241</v>
      </c>
    </row>
    <row r="861">
      <c r="A861" s="808" t="s">
        <v>37667</v>
      </c>
      <c r="B861" s="294" t="s">
        <v>248</v>
      </c>
      <c r="C861" s="18" t="s">
        <v>10930</v>
      </c>
      <c r="D861" s="9" t="s">
        <v>38295</v>
      </c>
      <c r="E861" s="91" t="s">
        <v>38282</v>
      </c>
      <c r="F861" s="91"/>
      <c r="G861" s="91" t="s">
        <v>38245</v>
      </c>
    </row>
    <row r="862">
      <c r="A862" s="808" t="s">
        <v>37667</v>
      </c>
      <c r="B862" s="294" t="s">
        <v>248</v>
      </c>
      <c r="C862" s="18" t="s">
        <v>5459</v>
      </c>
      <c r="D862" s="9" t="s">
        <v>38284</v>
      </c>
      <c r="E862" s="91"/>
      <c r="F862" s="91"/>
      <c r="G862" s="91" t="s">
        <v>38277</v>
      </c>
    </row>
    <row r="863">
      <c r="A863" s="808" t="s">
        <v>37667</v>
      </c>
      <c r="B863" s="294" t="s">
        <v>1016</v>
      </c>
      <c r="C863" s="18" t="s">
        <v>38301</v>
      </c>
      <c r="D863" s="9" t="s">
        <v>38246</v>
      </c>
      <c r="E863" s="91"/>
      <c r="F863" s="91"/>
      <c r="G863" s="91" t="s">
        <v>38245</v>
      </c>
    </row>
    <row r="864">
      <c r="A864" s="808" t="s">
        <v>37667</v>
      </c>
      <c r="B864" s="294" t="s">
        <v>38302</v>
      </c>
      <c r="C864" s="18" t="s">
        <v>38303</v>
      </c>
      <c r="D864" s="9" t="s">
        <v>38273</v>
      </c>
      <c r="E864" s="91"/>
      <c r="F864" s="91"/>
      <c r="G864" s="91" t="s">
        <v>38263</v>
      </c>
    </row>
    <row r="865">
      <c r="A865" s="808" t="s">
        <v>37667</v>
      </c>
      <c r="B865" s="294" t="s">
        <v>566</v>
      </c>
      <c r="C865" s="18" t="s">
        <v>26645</v>
      </c>
      <c r="D865" s="9" t="s">
        <v>38304</v>
      </c>
      <c r="E865" s="91"/>
      <c r="F865" s="91"/>
      <c r="G865" s="91" t="s">
        <v>38245</v>
      </c>
    </row>
    <row r="866">
      <c r="A866" s="808" t="s">
        <v>37667</v>
      </c>
      <c r="B866" s="294" t="s">
        <v>566</v>
      </c>
      <c r="C866" s="18" t="s">
        <v>567</v>
      </c>
      <c r="D866" s="9" t="s">
        <v>38268</v>
      </c>
      <c r="E866" s="91"/>
      <c r="F866" s="91"/>
      <c r="G866" s="91" t="s">
        <v>38263</v>
      </c>
    </row>
    <row r="867">
      <c r="A867" s="808" t="s">
        <v>38305</v>
      </c>
      <c r="B867" s="294" t="s">
        <v>38306</v>
      </c>
      <c r="C867" s="18" t="s">
        <v>38307</v>
      </c>
      <c r="D867" s="9" t="s">
        <v>37750</v>
      </c>
      <c r="E867" s="91" t="s">
        <v>38282</v>
      </c>
      <c r="F867" s="91"/>
      <c r="G867" s="91" t="s">
        <v>38245</v>
      </c>
    </row>
    <row r="868">
      <c r="A868" s="808" t="s">
        <v>38305</v>
      </c>
      <c r="B868" s="294" t="s">
        <v>38308</v>
      </c>
      <c r="C868" s="18" t="s">
        <v>38309</v>
      </c>
      <c r="D868" s="9" t="s">
        <v>37750</v>
      </c>
      <c r="E868" s="91" t="s">
        <v>38310</v>
      </c>
      <c r="F868" s="91"/>
      <c r="G868" s="91" t="s">
        <v>38245</v>
      </c>
    </row>
    <row r="869">
      <c r="A869" s="808" t="s">
        <v>38305</v>
      </c>
      <c r="B869" s="294" t="s">
        <v>38311</v>
      </c>
      <c r="C869" s="18" t="s">
        <v>38312</v>
      </c>
      <c r="D869" s="9" t="s">
        <v>38313</v>
      </c>
      <c r="E869" s="91"/>
      <c r="F869" s="91"/>
      <c r="G869" s="91" t="s">
        <v>38277</v>
      </c>
    </row>
    <row r="870">
      <c r="A870" s="808" t="s">
        <v>37712</v>
      </c>
      <c r="B870" s="294" t="s">
        <v>11216</v>
      </c>
      <c r="C870" s="18" t="s">
        <v>38314</v>
      </c>
      <c r="D870" s="91" t="s">
        <v>37750</v>
      </c>
      <c r="E870" s="91"/>
      <c r="F870" s="91"/>
      <c r="G870" s="91" t="s">
        <v>38245</v>
      </c>
    </row>
    <row r="871">
      <c r="A871" s="808" t="s">
        <v>37712</v>
      </c>
      <c r="B871" s="294" t="s">
        <v>316</v>
      </c>
      <c r="C871" s="18" t="s">
        <v>1446</v>
      </c>
      <c r="D871" s="9" t="s">
        <v>38248</v>
      </c>
      <c r="E871" s="91" t="s">
        <v>38298</v>
      </c>
      <c r="F871" s="91" t="s">
        <v>38315</v>
      </c>
      <c r="G871" s="91" t="s">
        <v>38283</v>
      </c>
    </row>
    <row r="872">
      <c r="A872" s="808" t="s">
        <v>37712</v>
      </c>
      <c r="B872" s="801" t="s">
        <v>2463</v>
      </c>
      <c r="C872" s="827" t="s">
        <v>2464</v>
      </c>
      <c r="D872" s="822" t="s">
        <v>37750</v>
      </c>
      <c r="E872" s="91"/>
      <c r="F872" s="91"/>
      <c r="G872" s="91" t="s">
        <v>38245</v>
      </c>
    </row>
    <row r="873">
      <c r="A873" s="818" t="s">
        <v>37712</v>
      </c>
      <c r="B873" s="819" t="s">
        <v>326</v>
      </c>
      <c r="C873" s="827" t="s">
        <v>2474</v>
      </c>
      <c r="D873" s="822" t="s">
        <v>37750</v>
      </c>
      <c r="E873" s="91"/>
      <c r="F873" s="91"/>
      <c r="G873" s="91" t="s">
        <v>38241</v>
      </c>
    </row>
    <row r="874">
      <c r="A874" s="818" t="s">
        <v>37712</v>
      </c>
      <c r="B874" s="819" t="s">
        <v>326</v>
      </c>
      <c r="C874" s="827" t="s">
        <v>4686</v>
      </c>
      <c r="D874" s="828" t="s">
        <v>38316</v>
      </c>
      <c r="E874" s="91"/>
      <c r="F874" s="91"/>
      <c r="G874" s="91" t="s">
        <v>38241</v>
      </c>
    </row>
    <row r="875">
      <c r="A875" s="818" t="s">
        <v>37712</v>
      </c>
      <c r="B875" s="819" t="s">
        <v>326</v>
      </c>
      <c r="C875" s="827" t="s">
        <v>10906</v>
      </c>
      <c r="D875" s="9" t="s">
        <v>37750</v>
      </c>
      <c r="E875" s="91" t="s">
        <v>38282</v>
      </c>
      <c r="F875" s="91"/>
      <c r="G875" s="91" t="s">
        <v>38245</v>
      </c>
    </row>
    <row r="876">
      <c r="A876" s="818" t="s">
        <v>37712</v>
      </c>
      <c r="B876" s="801" t="s">
        <v>4635</v>
      </c>
      <c r="C876" s="827" t="s">
        <v>38317</v>
      </c>
      <c r="D876" s="9" t="s">
        <v>38251</v>
      </c>
      <c r="E876" s="91"/>
      <c r="F876" s="91"/>
      <c r="G876" s="91" t="s">
        <v>38245</v>
      </c>
    </row>
    <row r="877">
      <c r="A877" s="818" t="s">
        <v>37712</v>
      </c>
      <c r="B877" s="801" t="s">
        <v>2562</v>
      </c>
      <c r="C877" s="826" t="s">
        <v>2563</v>
      </c>
      <c r="D877" s="828" t="s">
        <v>38316</v>
      </c>
      <c r="E877" s="91"/>
      <c r="F877" s="91"/>
      <c r="G877" s="91" t="s">
        <v>38241</v>
      </c>
    </row>
    <row r="878">
      <c r="A878" s="818" t="s">
        <v>37712</v>
      </c>
      <c r="B878" s="294" t="s">
        <v>2347</v>
      </c>
      <c r="C878" s="18" t="s">
        <v>38318</v>
      </c>
      <c r="D878" s="822" t="s">
        <v>37750</v>
      </c>
      <c r="E878" s="91"/>
      <c r="F878" s="91"/>
      <c r="G878" s="91" t="s">
        <v>38319</v>
      </c>
    </row>
    <row r="879">
      <c r="A879" s="818" t="s">
        <v>37712</v>
      </c>
      <c r="B879" s="294" t="s">
        <v>2347</v>
      </c>
      <c r="C879" s="18" t="s">
        <v>38320</v>
      </c>
      <c r="D879" s="822" t="s">
        <v>37750</v>
      </c>
      <c r="E879" s="91"/>
      <c r="F879" s="91"/>
      <c r="G879" s="91" t="s">
        <v>38245</v>
      </c>
    </row>
    <row r="880">
      <c r="A880" s="818" t="s">
        <v>37712</v>
      </c>
      <c r="B880" s="294" t="s">
        <v>687</v>
      </c>
      <c r="C880" s="18" t="s">
        <v>2672</v>
      </c>
      <c r="D880" s="9" t="s">
        <v>38251</v>
      </c>
      <c r="E880" s="91" t="s">
        <v>38321</v>
      </c>
      <c r="F880" s="91"/>
      <c r="G880" s="91" t="s">
        <v>38245</v>
      </c>
    </row>
    <row r="881">
      <c r="A881" s="818" t="s">
        <v>37712</v>
      </c>
      <c r="B881" s="819" t="s">
        <v>2078</v>
      </c>
      <c r="C881" s="826" t="s">
        <v>2760</v>
      </c>
      <c r="D881" s="828" t="s">
        <v>38316</v>
      </c>
      <c r="E881" s="91" t="s">
        <v>38310</v>
      </c>
      <c r="F881" s="91"/>
      <c r="G881" s="91" t="s">
        <v>38241</v>
      </c>
    </row>
    <row r="882">
      <c r="A882" s="818" t="s">
        <v>37712</v>
      </c>
      <c r="B882" s="819" t="s">
        <v>17969</v>
      </c>
      <c r="C882" s="826" t="s">
        <v>17970</v>
      </c>
      <c r="D882" s="822" t="s">
        <v>38322</v>
      </c>
      <c r="E882" s="91"/>
      <c r="F882" s="91"/>
      <c r="G882" s="91" t="s">
        <v>38323</v>
      </c>
    </row>
    <row r="883">
      <c r="A883" s="818" t="s">
        <v>37712</v>
      </c>
      <c r="B883" s="801" t="s">
        <v>988</v>
      </c>
      <c r="C883" s="18" t="s">
        <v>28483</v>
      </c>
      <c r="D883" s="91" t="s">
        <v>37750</v>
      </c>
      <c r="E883" s="91" t="s">
        <v>38293</v>
      </c>
      <c r="F883" s="91"/>
      <c r="G883" s="91" t="s">
        <v>38263</v>
      </c>
    </row>
    <row r="884">
      <c r="A884" s="818" t="s">
        <v>37712</v>
      </c>
      <c r="B884" s="801" t="s">
        <v>36236</v>
      </c>
      <c r="C884" s="18" t="s">
        <v>38324</v>
      </c>
      <c r="D884" s="91" t="s">
        <v>37750</v>
      </c>
      <c r="E884" s="91"/>
      <c r="F884" s="91"/>
      <c r="G884" s="91" t="s">
        <v>38245</v>
      </c>
    </row>
    <row r="885">
      <c r="A885" s="808" t="s">
        <v>37712</v>
      </c>
      <c r="B885" s="801" t="s">
        <v>388</v>
      </c>
      <c r="C885" s="18" t="s">
        <v>389</v>
      </c>
      <c r="D885" s="9" t="s">
        <v>37750</v>
      </c>
      <c r="E885" s="91" t="s">
        <v>38325</v>
      </c>
      <c r="F885" s="91"/>
      <c r="G885" s="91" t="s">
        <v>38245</v>
      </c>
    </row>
    <row r="886">
      <c r="A886" s="808" t="s">
        <v>37712</v>
      </c>
      <c r="B886" s="294" t="s">
        <v>3453</v>
      </c>
      <c r="C886" s="18" t="s">
        <v>37918</v>
      </c>
      <c r="D886" s="9" t="s">
        <v>37750</v>
      </c>
      <c r="E886" s="91"/>
      <c r="F886" s="91"/>
      <c r="G886" s="91" t="s">
        <v>38241</v>
      </c>
    </row>
    <row r="887">
      <c r="A887" s="808" t="s">
        <v>37712</v>
      </c>
      <c r="B887" s="294" t="s">
        <v>3453</v>
      </c>
      <c r="C887" s="18" t="s">
        <v>368</v>
      </c>
      <c r="D887" s="9" t="s">
        <v>38260</v>
      </c>
      <c r="E887" s="91"/>
      <c r="F887" s="91"/>
      <c r="G887" s="91" t="s">
        <v>38323</v>
      </c>
    </row>
    <row r="888">
      <c r="A888" s="808" t="s">
        <v>37712</v>
      </c>
      <c r="B888" s="294" t="s">
        <v>38326</v>
      </c>
      <c r="C888" s="18" t="s">
        <v>38327</v>
      </c>
      <c r="D888" s="9" t="s">
        <v>37750</v>
      </c>
      <c r="E888" s="91"/>
      <c r="F888" s="91"/>
      <c r="G888" s="91" t="s">
        <v>38245</v>
      </c>
    </row>
    <row r="889">
      <c r="A889" s="808" t="s">
        <v>37712</v>
      </c>
      <c r="B889" s="294" t="s">
        <v>1107</v>
      </c>
      <c r="C889" s="18" t="s">
        <v>23048</v>
      </c>
      <c r="D889" s="9" t="s">
        <v>38328</v>
      </c>
      <c r="E889" s="91" t="s">
        <v>38237</v>
      </c>
      <c r="F889" s="91"/>
      <c r="G889" s="91" t="s">
        <v>38296</v>
      </c>
    </row>
    <row r="890">
      <c r="A890" s="808" t="s">
        <v>37712</v>
      </c>
      <c r="B890" s="294" t="s">
        <v>234</v>
      </c>
      <c r="C890" s="18" t="s">
        <v>12895</v>
      </c>
      <c r="D890" s="9" t="s">
        <v>37750</v>
      </c>
      <c r="E890" s="91"/>
      <c r="F890" s="91"/>
      <c r="G890" s="91" t="s">
        <v>38277</v>
      </c>
    </row>
    <row r="891">
      <c r="A891" s="808" t="s">
        <v>37712</v>
      </c>
      <c r="B891" s="294" t="s">
        <v>234</v>
      </c>
      <c r="C891" s="18" t="s">
        <v>11001</v>
      </c>
      <c r="D891" s="9" t="s">
        <v>38329</v>
      </c>
      <c r="E891" s="91" t="s">
        <v>38325</v>
      </c>
      <c r="F891" s="91"/>
      <c r="G891" s="91" t="s">
        <v>38245</v>
      </c>
    </row>
    <row r="892">
      <c r="A892" s="808" t="s">
        <v>38330</v>
      </c>
      <c r="B892" s="819" t="s">
        <v>326</v>
      </c>
      <c r="C892" s="18" t="s">
        <v>5426</v>
      </c>
      <c r="D892" s="9" t="s">
        <v>38331</v>
      </c>
      <c r="E892" s="91"/>
      <c r="F892" s="91"/>
      <c r="G892" s="91" t="s">
        <v>38263</v>
      </c>
    </row>
    <row r="893">
      <c r="A893" s="808" t="s">
        <v>37784</v>
      </c>
      <c r="B893" s="294" t="s">
        <v>19613</v>
      </c>
      <c r="C893" s="18" t="s">
        <v>38332</v>
      </c>
      <c r="D893" s="9" t="s">
        <v>37750</v>
      </c>
      <c r="E893" s="91"/>
      <c r="F893" s="91"/>
      <c r="G893" s="91" t="s">
        <v>38245</v>
      </c>
    </row>
    <row r="894">
      <c r="A894" s="808" t="s">
        <v>37784</v>
      </c>
      <c r="B894" s="294" t="s">
        <v>687</v>
      </c>
      <c r="C894" s="18" t="s">
        <v>1293</v>
      </c>
      <c r="D894" s="9" t="s">
        <v>38255</v>
      </c>
      <c r="E894" s="91"/>
      <c r="F894" s="91"/>
      <c r="G894" s="91" t="s">
        <v>38245</v>
      </c>
    </row>
    <row r="895">
      <c r="A895" s="808" t="s">
        <v>37784</v>
      </c>
      <c r="B895" s="294" t="s">
        <v>687</v>
      </c>
      <c r="C895" s="18" t="s">
        <v>1306</v>
      </c>
      <c r="D895" s="9" t="s">
        <v>38255</v>
      </c>
      <c r="E895" s="91" t="s">
        <v>38321</v>
      </c>
      <c r="F895" s="91"/>
      <c r="G895" s="91" t="s">
        <v>38245</v>
      </c>
    </row>
    <row r="896">
      <c r="A896" s="808" t="s">
        <v>37784</v>
      </c>
      <c r="B896" s="294" t="s">
        <v>687</v>
      </c>
      <c r="C896" s="18" t="s">
        <v>33903</v>
      </c>
      <c r="D896" s="9" t="s">
        <v>38255</v>
      </c>
      <c r="E896" s="91" t="s">
        <v>38321</v>
      </c>
      <c r="F896" s="91"/>
      <c r="G896" s="91" t="s">
        <v>38333</v>
      </c>
    </row>
    <row r="897">
      <c r="A897" s="808" t="s">
        <v>37784</v>
      </c>
      <c r="B897" s="294" t="s">
        <v>687</v>
      </c>
      <c r="C897" s="827" t="s">
        <v>38334</v>
      </c>
      <c r="D897" s="822" t="s">
        <v>37750</v>
      </c>
      <c r="E897" s="91" t="s">
        <v>38321</v>
      </c>
      <c r="F897" s="91"/>
      <c r="G897" s="91" t="s">
        <v>38245</v>
      </c>
    </row>
    <row r="898">
      <c r="A898" s="808" t="s">
        <v>37784</v>
      </c>
      <c r="B898" s="294" t="s">
        <v>687</v>
      </c>
      <c r="C898" s="827" t="s">
        <v>33850</v>
      </c>
      <c r="D898" s="822" t="s">
        <v>38335</v>
      </c>
      <c r="E898" s="91" t="s">
        <v>38321</v>
      </c>
      <c r="F898" s="91"/>
      <c r="G898" s="91" t="s">
        <v>38245</v>
      </c>
    </row>
    <row r="899">
      <c r="A899" s="808" t="s">
        <v>37784</v>
      </c>
      <c r="B899" s="294" t="s">
        <v>13268</v>
      </c>
      <c r="C899" s="827" t="s">
        <v>38336</v>
      </c>
      <c r="D899" s="822" t="s">
        <v>37750</v>
      </c>
      <c r="E899" s="91"/>
      <c r="F899" s="91"/>
      <c r="G899" s="91" t="s">
        <v>38245</v>
      </c>
    </row>
    <row r="900">
      <c r="A900" s="808" t="s">
        <v>37784</v>
      </c>
      <c r="B900" s="294" t="s">
        <v>11220</v>
      </c>
      <c r="C900" s="827" t="s">
        <v>38337</v>
      </c>
      <c r="D900" s="822" t="s">
        <v>37750</v>
      </c>
      <c r="E900" s="91"/>
      <c r="F900" s="91"/>
      <c r="G900" s="91" t="s">
        <v>38245</v>
      </c>
    </row>
    <row r="901">
      <c r="A901" s="808" t="s">
        <v>37784</v>
      </c>
      <c r="B901" s="294" t="s">
        <v>11220</v>
      </c>
      <c r="C901" s="827" t="s">
        <v>11221</v>
      </c>
      <c r="D901" s="822" t="s">
        <v>37750</v>
      </c>
      <c r="E901" s="91" t="s">
        <v>38321</v>
      </c>
      <c r="F901" s="91"/>
      <c r="G901" s="91" t="s">
        <v>38245</v>
      </c>
    </row>
    <row r="902">
      <c r="A902" s="808" t="s">
        <v>37784</v>
      </c>
      <c r="B902" s="294" t="s">
        <v>12439</v>
      </c>
      <c r="C902" s="827" t="s">
        <v>38338</v>
      </c>
      <c r="D902" s="822" t="s">
        <v>37750</v>
      </c>
      <c r="E902" s="91"/>
      <c r="F902" s="91"/>
      <c r="G902" s="91" t="s">
        <v>38245</v>
      </c>
    </row>
    <row r="903">
      <c r="A903" s="808" t="s">
        <v>37784</v>
      </c>
      <c r="B903" s="294" t="s">
        <v>4808</v>
      </c>
      <c r="C903" s="827" t="s">
        <v>38339</v>
      </c>
      <c r="D903" s="822" t="s">
        <v>37750</v>
      </c>
      <c r="E903" s="91"/>
      <c r="F903" s="91"/>
      <c r="G903" s="91" t="s">
        <v>38263</v>
      </c>
    </row>
    <row r="904">
      <c r="A904" s="808" t="s">
        <v>37784</v>
      </c>
      <c r="B904" s="294" t="s">
        <v>3280</v>
      </c>
      <c r="C904" s="826" t="s">
        <v>38340</v>
      </c>
      <c r="D904" s="822" t="s">
        <v>38341</v>
      </c>
      <c r="E904" s="91"/>
      <c r="F904" s="91"/>
      <c r="G904" s="91" t="s">
        <v>38294</v>
      </c>
    </row>
    <row r="905">
      <c r="A905" s="808" t="s">
        <v>37784</v>
      </c>
      <c r="B905" s="294" t="s">
        <v>388</v>
      </c>
      <c r="C905" s="18" t="s">
        <v>2083</v>
      </c>
      <c r="D905" s="9" t="s">
        <v>38255</v>
      </c>
      <c r="E905" s="91"/>
      <c r="F905" s="91"/>
      <c r="G905" s="91" t="s">
        <v>38245</v>
      </c>
    </row>
    <row r="906">
      <c r="A906" s="808" t="s">
        <v>37784</v>
      </c>
      <c r="B906" s="294" t="s">
        <v>388</v>
      </c>
      <c r="C906" s="18" t="s">
        <v>1006</v>
      </c>
      <c r="D906" s="9" t="s">
        <v>38246</v>
      </c>
      <c r="E906" s="91"/>
      <c r="F906" s="91"/>
      <c r="G906" s="91" t="s">
        <v>38333</v>
      </c>
    </row>
    <row r="907">
      <c r="A907" s="808" t="s">
        <v>37784</v>
      </c>
      <c r="B907" s="294" t="s">
        <v>388</v>
      </c>
      <c r="C907" s="18" t="s">
        <v>1010</v>
      </c>
      <c r="D907" s="9" t="s">
        <v>38255</v>
      </c>
      <c r="E907" s="91" t="s">
        <v>38342</v>
      </c>
      <c r="F907" s="91" t="s">
        <v>38321</v>
      </c>
      <c r="G907" s="91" t="s">
        <v>38245</v>
      </c>
    </row>
    <row r="908">
      <c r="A908" s="808" t="s">
        <v>37784</v>
      </c>
      <c r="B908" s="294" t="s">
        <v>388</v>
      </c>
      <c r="C908" s="18" t="s">
        <v>1392</v>
      </c>
      <c r="D908" s="9" t="s">
        <v>38246</v>
      </c>
      <c r="E908" s="91" t="s">
        <v>38321</v>
      </c>
      <c r="F908" s="91"/>
      <c r="G908" s="91" t="s">
        <v>38245</v>
      </c>
    </row>
    <row r="909">
      <c r="A909" s="808" t="s">
        <v>37784</v>
      </c>
      <c r="B909" s="294" t="s">
        <v>1016</v>
      </c>
      <c r="C909" s="18" t="s">
        <v>3791</v>
      </c>
      <c r="D909" s="9" t="s">
        <v>38260</v>
      </c>
      <c r="E909" s="91"/>
      <c r="F909" s="91"/>
      <c r="G909" s="91" t="s">
        <v>38245</v>
      </c>
    </row>
    <row r="910">
      <c r="A910" s="808" t="s">
        <v>37784</v>
      </c>
      <c r="B910" s="294" t="s">
        <v>1016</v>
      </c>
      <c r="C910" s="18" t="s">
        <v>4289</v>
      </c>
      <c r="D910" s="9" t="s">
        <v>38244</v>
      </c>
      <c r="E910" s="91"/>
      <c r="F910" s="91"/>
      <c r="G910" s="91" t="s">
        <v>38245</v>
      </c>
    </row>
    <row r="911">
      <c r="A911" s="808" t="s">
        <v>37784</v>
      </c>
      <c r="B911" s="294" t="s">
        <v>1016</v>
      </c>
      <c r="C911" s="18" t="s">
        <v>38343</v>
      </c>
      <c r="D911" s="9" t="s">
        <v>38246</v>
      </c>
      <c r="E911" s="91"/>
      <c r="F911" s="91"/>
      <c r="G911" s="91" t="s">
        <v>38245</v>
      </c>
    </row>
    <row r="912">
      <c r="A912" s="808" t="s">
        <v>37784</v>
      </c>
      <c r="B912" s="294" t="s">
        <v>1016</v>
      </c>
      <c r="C912" s="18" t="s">
        <v>38344</v>
      </c>
      <c r="D912" s="9" t="s">
        <v>38260</v>
      </c>
      <c r="E912" s="91"/>
      <c r="F912" s="91"/>
      <c r="G912" s="91" t="s">
        <v>38245</v>
      </c>
    </row>
    <row r="913">
      <c r="A913" s="808" t="s">
        <v>37784</v>
      </c>
      <c r="B913" s="294" t="s">
        <v>1016</v>
      </c>
      <c r="C913" s="18" t="s">
        <v>1733</v>
      </c>
      <c r="D913" s="9" t="s">
        <v>38244</v>
      </c>
      <c r="E913" s="384" t="s">
        <v>38321</v>
      </c>
      <c r="F913" s="91"/>
      <c r="G913" s="91" t="s">
        <v>38245</v>
      </c>
    </row>
    <row r="914">
      <c r="A914" s="808" t="s">
        <v>37784</v>
      </c>
      <c r="B914" s="294" t="s">
        <v>1016</v>
      </c>
      <c r="C914" s="18" t="s">
        <v>5278</v>
      </c>
      <c r="D914" s="9" t="s">
        <v>38246</v>
      </c>
      <c r="E914" s="91"/>
      <c r="F914" s="91"/>
      <c r="G914" s="91" t="s">
        <v>38245</v>
      </c>
    </row>
    <row r="915">
      <c r="A915" s="808" t="s">
        <v>37784</v>
      </c>
      <c r="B915" s="294" t="s">
        <v>1016</v>
      </c>
      <c r="C915" s="18" t="s">
        <v>2924</v>
      </c>
      <c r="D915" s="9" t="s">
        <v>38246</v>
      </c>
      <c r="E915" s="91"/>
      <c r="F915" s="91"/>
      <c r="G915" s="91" t="s">
        <v>38245</v>
      </c>
    </row>
    <row r="916" ht="15.0" customHeight="1">
      <c r="A916" s="808" t="s">
        <v>37784</v>
      </c>
      <c r="B916" s="294" t="s">
        <v>1016</v>
      </c>
      <c r="C916" s="18" t="s">
        <v>38345</v>
      </c>
      <c r="D916" s="9" t="s">
        <v>37750</v>
      </c>
      <c r="E916" s="91"/>
      <c r="F916" s="91"/>
      <c r="G916" s="91" t="s">
        <v>38245</v>
      </c>
    </row>
    <row r="917">
      <c r="A917" s="808" t="s">
        <v>37784</v>
      </c>
      <c r="B917" s="294" t="s">
        <v>1016</v>
      </c>
      <c r="C917" s="18" t="s">
        <v>38346</v>
      </c>
      <c r="D917" s="9" t="s">
        <v>38255</v>
      </c>
      <c r="E917" s="91"/>
      <c r="F917" s="91"/>
      <c r="G917" s="91" t="s">
        <v>38245</v>
      </c>
    </row>
    <row r="918">
      <c r="A918" s="808" t="s">
        <v>37784</v>
      </c>
      <c r="B918" s="294" t="s">
        <v>23155</v>
      </c>
      <c r="C918" s="18" t="s">
        <v>36650</v>
      </c>
      <c r="D918" s="9" t="s">
        <v>37750</v>
      </c>
      <c r="E918" s="91"/>
      <c r="F918" s="91"/>
      <c r="G918" s="91" t="s">
        <v>38245</v>
      </c>
    </row>
    <row r="919">
      <c r="A919" s="808" t="s">
        <v>37784</v>
      </c>
      <c r="B919" s="294" t="s">
        <v>23155</v>
      </c>
      <c r="C919" s="18" t="s">
        <v>38347</v>
      </c>
      <c r="D919" s="9" t="s">
        <v>37750</v>
      </c>
      <c r="E919" s="91"/>
      <c r="F919" s="91"/>
      <c r="G919" s="91" t="s">
        <v>38245</v>
      </c>
    </row>
    <row r="920">
      <c r="A920" s="808" t="s">
        <v>37784</v>
      </c>
      <c r="B920" s="294" t="s">
        <v>23155</v>
      </c>
      <c r="C920" s="18" t="s">
        <v>38348</v>
      </c>
      <c r="D920" s="9" t="s">
        <v>37750</v>
      </c>
      <c r="E920" s="91"/>
      <c r="F920" s="91"/>
      <c r="G920" s="91" t="s">
        <v>38245</v>
      </c>
    </row>
    <row r="921">
      <c r="A921" s="808" t="s">
        <v>37784</v>
      </c>
      <c r="B921" s="294" t="s">
        <v>23155</v>
      </c>
      <c r="C921" s="18" t="s">
        <v>38349</v>
      </c>
      <c r="D921" s="9" t="s">
        <v>38246</v>
      </c>
      <c r="E921" s="91"/>
      <c r="F921" s="91"/>
      <c r="G921" s="91" t="s">
        <v>38245</v>
      </c>
    </row>
    <row r="922">
      <c r="A922" s="808" t="s">
        <v>37784</v>
      </c>
      <c r="B922" s="294" t="s">
        <v>23155</v>
      </c>
      <c r="C922" s="18" t="s">
        <v>38350</v>
      </c>
      <c r="D922" s="9" t="s">
        <v>37750</v>
      </c>
      <c r="E922" s="91"/>
      <c r="F922" s="91"/>
      <c r="G922" s="91" t="s">
        <v>38245</v>
      </c>
    </row>
    <row r="923">
      <c r="A923" s="808" t="s">
        <v>37784</v>
      </c>
      <c r="B923" s="294" t="s">
        <v>1107</v>
      </c>
      <c r="C923" s="18" t="s">
        <v>38351</v>
      </c>
      <c r="D923" s="9" t="s">
        <v>38244</v>
      </c>
      <c r="E923" s="91"/>
      <c r="F923" s="91"/>
      <c r="G923" s="91" t="s">
        <v>38333</v>
      </c>
    </row>
    <row r="924">
      <c r="A924" s="808" t="s">
        <v>37790</v>
      </c>
      <c r="B924" s="294" t="s">
        <v>687</v>
      </c>
      <c r="C924" s="18" t="s">
        <v>38352</v>
      </c>
      <c r="D924" s="9" t="s">
        <v>38255</v>
      </c>
      <c r="E924" s="91"/>
      <c r="F924" s="91"/>
      <c r="G924" s="91" t="s">
        <v>38245</v>
      </c>
    </row>
    <row r="925">
      <c r="A925" s="808" t="s">
        <v>37790</v>
      </c>
      <c r="B925" s="294" t="s">
        <v>687</v>
      </c>
      <c r="C925" s="18" t="s">
        <v>38353</v>
      </c>
      <c r="D925" s="9" t="s">
        <v>38244</v>
      </c>
      <c r="E925" s="91"/>
      <c r="F925" s="91"/>
      <c r="G925" s="91" t="s">
        <v>38245</v>
      </c>
    </row>
    <row r="926">
      <c r="A926" s="808" t="s">
        <v>37790</v>
      </c>
      <c r="B926" s="294" t="s">
        <v>687</v>
      </c>
      <c r="C926" s="18" t="s">
        <v>38354</v>
      </c>
      <c r="D926" s="91" t="s">
        <v>37750</v>
      </c>
      <c r="E926" s="91"/>
      <c r="F926" s="91"/>
      <c r="G926" s="91" t="s">
        <v>38245</v>
      </c>
    </row>
    <row r="927">
      <c r="A927" s="808" t="s">
        <v>37790</v>
      </c>
      <c r="B927" s="294" t="s">
        <v>687</v>
      </c>
      <c r="C927" s="18" t="s">
        <v>38355</v>
      </c>
      <c r="D927" s="91" t="s">
        <v>38356</v>
      </c>
      <c r="E927" s="91"/>
      <c r="F927" s="91"/>
      <c r="G927" s="91" t="s">
        <v>38245</v>
      </c>
    </row>
    <row r="928">
      <c r="A928" s="17"/>
    </row>
    <row r="929">
      <c r="A929" s="745"/>
    </row>
    <row r="930">
      <c r="A930" s="17"/>
    </row>
    <row r="931">
      <c r="A931" s="38" t="s">
        <v>38357</v>
      </c>
      <c r="B931" s="38"/>
      <c r="C931" s="38"/>
      <c r="D931" s="38"/>
      <c r="E931" s="38"/>
      <c r="F931" s="38"/>
      <c r="G931" s="38"/>
    </row>
    <row r="932">
      <c r="A932" s="17"/>
    </row>
    <row r="933">
      <c r="A933" s="808" t="s">
        <v>37663</v>
      </c>
      <c r="B933" s="294" t="s">
        <v>4788</v>
      </c>
      <c r="C933" s="18" t="s">
        <v>17284</v>
      </c>
      <c r="D933" s="9"/>
      <c r="E933" s="91"/>
      <c r="F933" s="91"/>
      <c r="G933" s="91"/>
    </row>
    <row r="934">
      <c r="A934" s="808" t="s">
        <v>37663</v>
      </c>
      <c r="B934" s="294" t="s">
        <v>23955</v>
      </c>
      <c r="C934" s="18" t="s">
        <v>37894</v>
      </c>
      <c r="D934" s="9"/>
      <c r="E934" s="91"/>
      <c r="F934" s="91"/>
      <c r="G934" s="91"/>
    </row>
    <row r="935">
      <c r="A935" s="808" t="s">
        <v>37812</v>
      </c>
      <c r="B935" s="294" t="s">
        <v>687</v>
      </c>
      <c r="C935" s="18" t="s">
        <v>38088</v>
      </c>
      <c r="D935" s="9"/>
      <c r="E935" s="91"/>
      <c r="F935" s="91"/>
      <c r="G935" s="91"/>
    </row>
    <row r="936">
      <c r="A936" s="808" t="s">
        <v>37708</v>
      </c>
      <c r="B936" s="294" t="s">
        <v>687</v>
      </c>
      <c r="C936" s="18" t="s">
        <v>1293</v>
      </c>
      <c r="D936" s="9"/>
      <c r="E936" s="91"/>
      <c r="F936" s="91"/>
      <c r="G936" s="91"/>
    </row>
    <row r="937">
      <c r="A937" s="808" t="s">
        <v>37708</v>
      </c>
      <c r="B937" s="294" t="s">
        <v>687</v>
      </c>
      <c r="C937" s="18" t="s">
        <v>27106</v>
      </c>
      <c r="D937" s="9"/>
      <c r="E937" s="91"/>
      <c r="F937" s="91"/>
      <c r="G937" s="91"/>
    </row>
    <row r="938">
      <c r="A938" s="808" t="s">
        <v>37708</v>
      </c>
      <c r="B938" s="294" t="s">
        <v>687</v>
      </c>
      <c r="C938" s="18" t="s">
        <v>33903</v>
      </c>
      <c r="D938" s="9" t="s">
        <v>38358</v>
      </c>
      <c r="E938" s="91"/>
      <c r="F938" s="91"/>
      <c r="G938" s="91"/>
    </row>
    <row r="939">
      <c r="A939" s="808" t="s">
        <v>37708</v>
      </c>
      <c r="B939" s="294" t="s">
        <v>687</v>
      </c>
      <c r="C939" s="18" t="s">
        <v>1638</v>
      </c>
      <c r="D939" s="9"/>
      <c r="E939" s="91"/>
      <c r="F939" s="91"/>
      <c r="G939" s="91"/>
    </row>
    <row r="940">
      <c r="A940" s="808" t="s">
        <v>37708</v>
      </c>
      <c r="B940" s="294" t="s">
        <v>13268</v>
      </c>
      <c r="C940" s="18" t="s">
        <v>13269</v>
      </c>
      <c r="D940" s="9"/>
      <c r="E940" s="91"/>
      <c r="F940" s="91"/>
      <c r="G940" s="91"/>
    </row>
    <row r="941">
      <c r="A941" s="808" t="s">
        <v>37708</v>
      </c>
      <c r="B941" s="294" t="s">
        <v>13268</v>
      </c>
      <c r="C941" s="18" t="s">
        <v>38359</v>
      </c>
      <c r="D941" s="9"/>
      <c r="E941" s="91"/>
      <c r="F941" s="91"/>
      <c r="G941" s="91"/>
    </row>
    <row r="942">
      <c r="A942" s="808" t="s">
        <v>37708</v>
      </c>
      <c r="B942" s="294" t="s">
        <v>388</v>
      </c>
      <c r="C942" s="18" t="s">
        <v>1006</v>
      </c>
      <c r="D942" s="9"/>
      <c r="E942" s="91"/>
      <c r="F942" s="91"/>
      <c r="G942" s="91"/>
    </row>
    <row r="943">
      <c r="A943" s="808" t="s">
        <v>37708</v>
      </c>
      <c r="B943" s="294" t="s">
        <v>388</v>
      </c>
      <c r="C943" s="18" t="s">
        <v>1392</v>
      </c>
      <c r="D943" s="9"/>
      <c r="E943" s="91"/>
      <c r="F943" s="91"/>
      <c r="G943" s="91"/>
    </row>
    <row r="944">
      <c r="A944" s="808" t="s">
        <v>37708</v>
      </c>
      <c r="B944" s="294" t="s">
        <v>388</v>
      </c>
      <c r="C944" s="18" t="s">
        <v>1010</v>
      </c>
      <c r="D944" s="9"/>
      <c r="E944" s="91"/>
      <c r="F944" s="91"/>
      <c r="G944" s="91"/>
    </row>
    <row r="945">
      <c r="A945" s="808" t="s">
        <v>37712</v>
      </c>
      <c r="B945" s="809" t="s">
        <v>19167</v>
      </c>
      <c r="C945" s="31" t="s">
        <v>18797</v>
      </c>
      <c r="D945" s="9"/>
      <c r="E945" s="91"/>
      <c r="F945" s="91"/>
      <c r="G945" s="91"/>
    </row>
    <row r="946">
      <c r="A946" s="808" t="s">
        <v>37712</v>
      </c>
      <c r="B946" s="809" t="s">
        <v>19167</v>
      </c>
      <c r="C946" s="31" t="s">
        <v>19168</v>
      </c>
      <c r="D946" s="9"/>
      <c r="E946" s="91"/>
      <c r="F946" s="91"/>
      <c r="G946" s="91"/>
    </row>
    <row r="947">
      <c r="A947" s="808" t="s">
        <v>37712</v>
      </c>
      <c r="B947" s="809" t="s">
        <v>2398</v>
      </c>
      <c r="C947" s="31" t="s">
        <v>2399</v>
      </c>
      <c r="D947" s="9"/>
      <c r="E947" s="91"/>
      <c r="F947" s="91"/>
      <c r="G947" s="91"/>
    </row>
    <row r="948">
      <c r="A948" s="808" t="s">
        <v>37712</v>
      </c>
      <c r="B948" s="294" t="s">
        <v>326</v>
      </c>
      <c r="C948" s="18" t="s">
        <v>658</v>
      </c>
      <c r="D948" s="9"/>
      <c r="E948" s="91"/>
      <c r="F948" s="91"/>
      <c r="G948" s="91"/>
    </row>
    <row r="949">
      <c r="A949" s="808" t="s">
        <v>37712</v>
      </c>
      <c r="B949" s="294" t="s">
        <v>3436</v>
      </c>
      <c r="C949" s="18" t="s">
        <v>37885</v>
      </c>
      <c r="D949" s="9"/>
      <c r="E949" s="91"/>
      <c r="F949" s="91"/>
      <c r="G949" s="91"/>
    </row>
    <row r="950">
      <c r="A950" s="808" t="s">
        <v>37712</v>
      </c>
      <c r="B950" s="294" t="s">
        <v>3436</v>
      </c>
      <c r="C950" s="18" t="s">
        <v>26412</v>
      </c>
      <c r="D950" s="9"/>
      <c r="E950" s="91"/>
      <c r="F950" s="91"/>
      <c r="G950" s="91"/>
    </row>
    <row r="951">
      <c r="A951" s="808" t="s">
        <v>37712</v>
      </c>
      <c r="B951" s="294" t="s">
        <v>2562</v>
      </c>
      <c r="C951" s="18" t="s">
        <v>2563</v>
      </c>
      <c r="D951" s="9"/>
      <c r="E951" s="91"/>
      <c r="F951" s="91"/>
      <c r="G951" s="91"/>
    </row>
    <row r="952">
      <c r="A952" s="808" t="s">
        <v>37712</v>
      </c>
      <c r="B952" s="294" t="s">
        <v>4659</v>
      </c>
      <c r="C952" s="18" t="s">
        <v>5126</v>
      </c>
      <c r="D952" s="9"/>
      <c r="E952" s="91"/>
      <c r="F952" s="91"/>
      <c r="G952" s="91"/>
    </row>
    <row r="953">
      <c r="A953" s="808" t="s">
        <v>37712</v>
      </c>
      <c r="B953" s="294" t="s">
        <v>4659</v>
      </c>
      <c r="C953" s="18" t="s">
        <v>19101</v>
      </c>
      <c r="D953" s="9"/>
      <c r="E953" s="91"/>
      <c r="F953" s="91"/>
      <c r="G953" s="91"/>
    </row>
    <row r="954">
      <c r="A954" s="808" t="s">
        <v>37712</v>
      </c>
      <c r="B954" s="294" t="s">
        <v>12769</v>
      </c>
      <c r="C954" s="18" t="s">
        <v>12770</v>
      </c>
      <c r="D954" s="9"/>
      <c r="E954" s="91"/>
      <c r="F954" s="91"/>
      <c r="G954" s="91"/>
    </row>
    <row r="955">
      <c r="A955" s="808" t="s">
        <v>37712</v>
      </c>
      <c r="B955" s="294" t="s">
        <v>2078</v>
      </c>
      <c r="C955" s="18" t="s">
        <v>24472</v>
      </c>
      <c r="D955" s="9"/>
      <c r="E955" s="91"/>
      <c r="F955" s="91"/>
      <c r="G955" s="91"/>
    </row>
    <row r="956">
      <c r="A956" s="808" t="s">
        <v>37712</v>
      </c>
      <c r="B956" s="294" t="s">
        <v>23412</v>
      </c>
      <c r="C956" s="18" t="s">
        <v>20250</v>
      </c>
      <c r="D956" s="9"/>
      <c r="E956" s="91"/>
      <c r="F956" s="91"/>
      <c r="G956" s="91"/>
    </row>
    <row r="957">
      <c r="A957" s="808" t="s">
        <v>37712</v>
      </c>
      <c r="B957" s="294" t="s">
        <v>388</v>
      </c>
      <c r="C957" s="18" t="s">
        <v>5405</v>
      </c>
      <c r="D957" s="9"/>
      <c r="E957" s="91"/>
      <c r="F957" s="91"/>
      <c r="G957" s="91"/>
    </row>
    <row r="958">
      <c r="A958" s="808" t="s">
        <v>37712</v>
      </c>
      <c r="B958" s="294" t="s">
        <v>388</v>
      </c>
      <c r="C958" s="18" t="s">
        <v>5355</v>
      </c>
      <c r="D958" s="9"/>
      <c r="E958" s="91"/>
      <c r="F958" s="91"/>
      <c r="G958" s="91"/>
    </row>
    <row r="959">
      <c r="A959" s="808" t="s">
        <v>37712</v>
      </c>
      <c r="B959" s="294" t="s">
        <v>636</v>
      </c>
      <c r="C959" s="18" t="s">
        <v>26495</v>
      </c>
      <c r="D959" s="9"/>
      <c r="E959" s="91"/>
      <c r="F959" s="91"/>
      <c r="G959" s="91"/>
    </row>
    <row r="960">
      <c r="A960" s="808" t="s">
        <v>37712</v>
      </c>
      <c r="B960" s="294" t="s">
        <v>234</v>
      </c>
      <c r="C960" s="18" t="s">
        <v>20233</v>
      </c>
      <c r="D960" s="9"/>
      <c r="E960" s="91"/>
      <c r="F960" s="91"/>
      <c r="G960" s="91"/>
    </row>
    <row r="961">
      <c r="A961" s="17"/>
    </row>
    <row r="962">
      <c r="A962" s="745"/>
    </row>
    <row r="963">
      <c r="A963" s="17"/>
    </row>
    <row r="964">
      <c r="A964" s="38" t="s">
        <v>38360</v>
      </c>
    </row>
    <row r="965">
      <c r="A965" s="17"/>
    </row>
    <row r="966">
      <c r="A966" s="808" t="s">
        <v>37663</v>
      </c>
      <c r="B966" s="800" t="s">
        <v>38047</v>
      </c>
      <c r="C966" s="31" t="s">
        <v>38048</v>
      </c>
      <c r="D966" s="9" t="s">
        <v>38361</v>
      </c>
      <c r="E966" s="91"/>
      <c r="F966" s="91"/>
      <c r="G966" s="91"/>
    </row>
    <row r="967">
      <c r="A967" s="808" t="s">
        <v>37667</v>
      </c>
      <c r="B967" s="294" t="s">
        <v>19613</v>
      </c>
      <c r="C967" s="18" t="s">
        <v>38362</v>
      </c>
      <c r="D967" s="9" t="s">
        <v>37906</v>
      </c>
      <c r="E967" s="91"/>
      <c r="F967" s="91"/>
      <c r="G967" s="91"/>
    </row>
    <row r="968">
      <c r="A968" s="808" t="s">
        <v>37667</v>
      </c>
      <c r="B968" s="294" t="s">
        <v>11991</v>
      </c>
      <c r="C968" s="18" t="s">
        <v>38363</v>
      </c>
      <c r="D968" s="9" t="s">
        <v>38093</v>
      </c>
      <c r="E968" s="91"/>
      <c r="F968" s="91"/>
      <c r="G968" s="91"/>
    </row>
    <row r="969">
      <c r="A969" s="808" t="s">
        <v>37667</v>
      </c>
      <c r="B969" s="294" t="s">
        <v>4540</v>
      </c>
      <c r="C969" s="18" t="s">
        <v>38364</v>
      </c>
      <c r="D969" s="9" t="s">
        <v>38093</v>
      </c>
      <c r="E969" s="91"/>
      <c r="F969" s="91"/>
      <c r="G969" s="91" t="s">
        <v>38365</v>
      </c>
    </row>
    <row r="970">
      <c r="A970" s="808" t="s">
        <v>37667</v>
      </c>
      <c r="B970" s="294" t="s">
        <v>30774</v>
      </c>
      <c r="C970" s="18" t="s">
        <v>38366</v>
      </c>
      <c r="D970" s="9" t="s">
        <v>38367</v>
      </c>
      <c r="E970" s="91"/>
      <c r="F970" s="91"/>
      <c r="G970" s="91"/>
    </row>
    <row r="971">
      <c r="A971" s="808" t="s">
        <v>37667</v>
      </c>
      <c r="B971" s="294" t="s">
        <v>230</v>
      </c>
      <c r="C971" s="18" t="s">
        <v>38368</v>
      </c>
      <c r="D971" s="9" t="s">
        <v>38367</v>
      </c>
      <c r="E971" s="91"/>
      <c r="F971" s="91"/>
      <c r="G971" s="91"/>
    </row>
    <row r="972">
      <c r="A972" s="808" t="s">
        <v>37667</v>
      </c>
      <c r="B972" s="294" t="s">
        <v>6685</v>
      </c>
      <c r="C972" s="18" t="s">
        <v>18453</v>
      </c>
      <c r="D972" s="9" t="s">
        <v>38361</v>
      </c>
      <c r="E972" s="91"/>
      <c r="F972" s="91"/>
      <c r="G972" s="91"/>
    </row>
    <row r="973">
      <c r="A973" s="808" t="s">
        <v>37667</v>
      </c>
      <c r="B973" s="294" t="s">
        <v>248</v>
      </c>
      <c r="C973" s="18" t="s">
        <v>4512</v>
      </c>
      <c r="D973" s="9" t="s">
        <v>38361</v>
      </c>
      <c r="E973" s="91"/>
      <c r="F973" s="91"/>
      <c r="G973" s="91"/>
    </row>
    <row r="974">
      <c r="A974" s="808" t="s">
        <v>37667</v>
      </c>
      <c r="B974" s="294" t="s">
        <v>248</v>
      </c>
      <c r="C974" s="18" t="s">
        <v>18437</v>
      </c>
      <c r="D974" s="9" t="s">
        <v>37876</v>
      </c>
      <c r="E974" s="91"/>
      <c r="F974" s="91"/>
      <c r="G974" s="91"/>
    </row>
    <row r="975">
      <c r="A975" s="17"/>
    </row>
    <row r="976">
      <c r="A976" s="745"/>
    </row>
    <row r="977">
      <c r="A977" s="17"/>
      <c r="B977" s="17"/>
      <c r="C977" s="17"/>
      <c r="D977" s="17"/>
      <c r="E977" s="17"/>
      <c r="F977" s="17"/>
      <c r="G977" s="17"/>
    </row>
    <row r="978">
      <c r="A978" s="38" t="s">
        <v>38369</v>
      </c>
    </row>
    <row r="979">
      <c r="A979" s="17"/>
    </row>
    <row r="980">
      <c r="A980" s="808" t="s">
        <v>37663</v>
      </c>
      <c r="B980" s="294" t="s">
        <v>4788</v>
      </c>
      <c r="C980" s="18" t="s">
        <v>17284</v>
      </c>
      <c r="D980" s="9" t="s">
        <v>37691</v>
      </c>
      <c r="E980" s="91"/>
      <c r="F980" s="91"/>
      <c r="G980" s="91"/>
    </row>
    <row r="981">
      <c r="A981" s="808" t="s">
        <v>37663</v>
      </c>
      <c r="B981" s="294" t="s">
        <v>23955</v>
      </c>
      <c r="C981" s="18" t="s">
        <v>37894</v>
      </c>
      <c r="D981" s="9" t="s">
        <v>37691</v>
      </c>
      <c r="E981" s="91"/>
      <c r="F981" s="91"/>
      <c r="G981" s="91"/>
    </row>
    <row r="982">
      <c r="A982" s="808" t="s">
        <v>37663</v>
      </c>
      <c r="B982" s="294" t="s">
        <v>678</v>
      </c>
      <c r="C982" s="18" t="s">
        <v>38370</v>
      </c>
      <c r="D982" s="9" t="s">
        <v>38361</v>
      </c>
      <c r="E982" s="91"/>
      <c r="F982" s="91"/>
      <c r="G982" s="91"/>
    </row>
    <row r="983">
      <c r="A983" s="808" t="s">
        <v>37663</v>
      </c>
      <c r="B983" s="294" t="s">
        <v>678</v>
      </c>
      <c r="C983" s="18" t="s">
        <v>38371</v>
      </c>
      <c r="D983" s="9" t="s">
        <v>38372</v>
      </c>
      <c r="E983" s="91"/>
      <c r="F983" s="91"/>
      <c r="G983" s="91"/>
    </row>
    <row r="984">
      <c r="A984" s="808" t="s">
        <v>37667</v>
      </c>
      <c r="B984" s="294" t="s">
        <v>642</v>
      </c>
      <c r="C984" s="18" t="s">
        <v>38373</v>
      </c>
      <c r="D984" s="9" t="s">
        <v>38361</v>
      </c>
      <c r="E984" s="91"/>
      <c r="F984" s="91"/>
      <c r="G984" s="91"/>
    </row>
    <row r="985">
      <c r="A985" s="808" t="s">
        <v>37667</v>
      </c>
      <c r="B985" s="294" t="s">
        <v>642</v>
      </c>
      <c r="C985" s="18" t="s">
        <v>38266</v>
      </c>
      <c r="D985" s="9" t="s">
        <v>38374</v>
      </c>
      <c r="E985" s="91"/>
      <c r="F985" s="91"/>
      <c r="G985" s="91"/>
    </row>
    <row r="986">
      <c r="A986" s="808" t="s">
        <v>37667</v>
      </c>
      <c r="B986" s="294" t="s">
        <v>8313</v>
      </c>
      <c r="C986" s="18" t="s">
        <v>8314</v>
      </c>
      <c r="D986" s="9" t="s">
        <v>37876</v>
      </c>
      <c r="E986" s="91"/>
      <c r="F986" s="91"/>
      <c r="G986" s="91"/>
    </row>
    <row r="987">
      <c r="A987" s="808" t="s">
        <v>37667</v>
      </c>
      <c r="B987" s="294" t="s">
        <v>38271</v>
      </c>
      <c r="C987" s="18" t="s">
        <v>38375</v>
      </c>
      <c r="D987" s="9" t="s">
        <v>37691</v>
      </c>
      <c r="E987" s="91"/>
      <c r="F987" s="91"/>
      <c r="G987" s="91"/>
    </row>
    <row r="988">
      <c r="A988" s="808" t="s">
        <v>37667</v>
      </c>
      <c r="B988" s="294" t="s">
        <v>4540</v>
      </c>
      <c r="C988" s="18" t="s">
        <v>5468</v>
      </c>
      <c r="D988" s="9" t="s">
        <v>38374</v>
      </c>
      <c r="E988" s="91"/>
      <c r="F988" s="91"/>
      <c r="G988" s="91"/>
    </row>
    <row r="989">
      <c r="A989" s="808" t="s">
        <v>37667</v>
      </c>
      <c r="B989" s="294" t="s">
        <v>4540</v>
      </c>
      <c r="C989" s="18" t="s">
        <v>38376</v>
      </c>
      <c r="D989" s="9" t="s">
        <v>38374</v>
      </c>
      <c r="E989" s="91"/>
      <c r="F989" s="91"/>
      <c r="G989" s="91"/>
    </row>
    <row r="990">
      <c r="A990" s="808" t="s">
        <v>37667</v>
      </c>
      <c r="B990" s="294" t="s">
        <v>4540</v>
      </c>
      <c r="C990" s="18" t="s">
        <v>13070</v>
      </c>
      <c r="D990" s="9" t="s">
        <v>38374</v>
      </c>
      <c r="E990" s="91"/>
      <c r="F990" s="91"/>
      <c r="G990" s="91"/>
    </row>
    <row r="991">
      <c r="A991" s="808" t="s">
        <v>37667</v>
      </c>
      <c r="B991" s="294" t="s">
        <v>5954</v>
      </c>
      <c r="C991" s="18" t="s">
        <v>38377</v>
      </c>
      <c r="D991" s="9" t="s">
        <v>37876</v>
      </c>
      <c r="E991" s="91"/>
      <c r="F991" s="91"/>
      <c r="G991" s="91"/>
    </row>
    <row r="992">
      <c r="A992" s="808" t="s">
        <v>37667</v>
      </c>
      <c r="B992" s="294" t="s">
        <v>5954</v>
      </c>
      <c r="C992" s="18" t="s">
        <v>10568</v>
      </c>
      <c r="D992" s="9" t="s">
        <v>37876</v>
      </c>
      <c r="E992" s="91"/>
      <c r="F992" s="91"/>
      <c r="G992" s="91"/>
    </row>
    <row r="993">
      <c r="A993" s="808" t="s">
        <v>37667</v>
      </c>
      <c r="B993" s="294" t="s">
        <v>230</v>
      </c>
      <c r="C993" s="18" t="s">
        <v>38378</v>
      </c>
      <c r="D993" s="9" t="s">
        <v>37876</v>
      </c>
      <c r="E993" s="91"/>
      <c r="F993" s="91"/>
      <c r="G993" s="91"/>
    </row>
    <row r="994">
      <c r="A994" s="808" t="s">
        <v>37667</v>
      </c>
      <c r="B994" s="294" t="s">
        <v>230</v>
      </c>
      <c r="C994" s="18" t="s">
        <v>22972</v>
      </c>
      <c r="D994" s="9" t="s">
        <v>38374</v>
      </c>
      <c r="E994" s="91"/>
      <c r="F994" s="91"/>
      <c r="G994" s="91"/>
    </row>
    <row r="995">
      <c r="A995" s="808" t="s">
        <v>37667</v>
      </c>
      <c r="B995" s="294" t="s">
        <v>6685</v>
      </c>
      <c r="C995" s="18" t="s">
        <v>38379</v>
      </c>
      <c r="D995" s="9" t="s">
        <v>37876</v>
      </c>
      <c r="E995" s="91"/>
      <c r="F995" s="91"/>
      <c r="G995" s="91"/>
    </row>
    <row r="996">
      <c r="A996" s="808" t="s">
        <v>37667</v>
      </c>
      <c r="B996" s="294" t="s">
        <v>6685</v>
      </c>
      <c r="C996" s="18" t="s">
        <v>38380</v>
      </c>
      <c r="D996" s="9" t="s">
        <v>37876</v>
      </c>
      <c r="E996" s="91"/>
      <c r="F996" s="91"/>
      <c r="G996" s="91"/>
    </row>
    <row r="997">
      <c r="A997" s="808" t="s">
        <v>37667</v>
      </c>
      <c r="B997" s="294" t="s">
        <v>248</v>
      </c>
      <c r="C997" s="18" t="s">
        <v>16996</v>
      </c>
      <c r="D997" s="9" t="s">
        <v>37876</v>
      </c>
      <c r="E997" s="91"/>
      <c r="F997" s="91"/>
      <c r="G997" s="91"/>
    </row>
    <row r="998">
      <c r="A998" s="808" t="s">
        <v>37667</v>
      </c>
      <c r="B998" s="294" t="s">
        <v>248</v>
      </c>
      <c r="C998" s="18" t="s">
        <v>4496</v>
      </c>
      <c r="D998" s="9" t="s">
        <v>37876</v>
      </c>
      <c r="E998" s="91"/>
      <c r="F998" s="91"/>
      <c r="G998" s="91"/>
    </row>
    <row r="999">
      <c r="A999" s="808" t="s">
        <v>37667</v>
      </c>
      <c r="B999" s="294" t="s">
        <v>248</v>
      </c>
      <c r="C999" s="18" t="s">
        <v>9851</v>
      </c>
      <c r="D999" s="9" t="s">
        <v>38374</v>
      </c>
      <c r="E999" s="91"/>
      <c r="F999" s="91"/>
      <c r="G999" s="91"/>
    </row>
    <row r="1000">
      <c r="A1000" s="808" t="s">
        <v>37667</v>
      </c>
      <c r="B1000" s="294" t="s">
        <v>248</v>
      </c>
      <c r="C1000" s="18" t="s">
        <v>10840</v>
      </c>
      <c r="D1000" s="9" t="s">
        <v>37691</v>
      </c>
      <c r="E1000" s="91"/>
      <c r="F1000" s="91"/>
      <c r="G1000" s="91"/>
    </row>
    <row r="1001">
      <c r="A1001" s="808" t="s">
        <v>37667</v>
      </c>
      <c r="B1001" s="294" t="s">
        <v>248</v>
      </c>
      <c r="C1001" s="18" t="s">
        <v>11069</v>
      </c>
      <c r="D1001" s="9"/>
      <c r="E1001" s="43" t="s">
        <v>38381</v>
      </c>
      <c r="F1001" s="91"/>
      <c r="G1001" s="91"/>
    </row>
    <row r="1002">
      <c r="A1002" s="808" t="s">
        <v>37667</v>
      </c>
      <c r="B1002" s="294" t="s">
        <v>248</v>
      </c>
      <c r="C1002" s="18" t="s">
        <v>5459</v>
      </c>
      <c r="D1002" s="9" t="s">
        <v>37876</v>
      </c>
      <c r="E1002" s="91"/>
      <c r="F1002" s="91"/>
      <c r="G1002" s="91"/>
    </row>
    <row r="1003">
      <c r="A1003" s="808" t="s">
        <v>37667</v>
      </c>
      <c r="B1003" s="294" t="s">
        <v>566</v>
      </c>
      <c r="C1003" s="18" t="s">
        <v>11324</v>
      </c>
      <c r="D1003" s="9" t="s">
        <v>37876</v>
      </c>
      <c r="E1003" s="91"/>
      <c r="F1003" s="91"/>
      <c r="G1003" s="91"/>
    </row>
    <row r="1004">
      <c r="A1004" s="808" t="s">
        <v>37667</v>
      </c>
      <c r="B1004" s="294" t="s">
        <v>566</v>
      </c>
      <c r="C1004" s="18" t="s">
        <v>38382</v>
      </c>
      <c r="D1004" s="9" t="s">
        <v>38374</v>
      </c>
      <c r="E1004" s="91"/>
      <c r="F1004" s="91"/>
      <c r="G1004" s="91"/>
    </row>
    <row r="1005">
      <c r="A1005" s="808" t="s">
        <v>37667</v>
      </c>
      <c r="B1005" s="294" t="s">
        <v>566</v>
      </c>
      <c r="C1005" s="18" t="s">
        <v>19256</v>
      </c>
      <c r="D1005" s="9" t="s">
        <v>38096</v>
      </c>
      <c r="E1005" s="91"/>
      <c r="F1005" s="91"/>
      <c r="G1005" s="91"/>
    </row>
    <row r="1006">
      <c r="A1006" s="808" t="s">
        <v>37708</v>
      </c>
      <c r="B1006" s="294" t="s">
        <v>1181</v>
      </c>
      <c r="C1006" s="18" t="s">
        <v>3440</v>
      </c>
      <c r="D1006" s="9" t="s">
        <v>38372</v>
      </c>
      <c r="E1006" s="91" t="s">
        <v>37777</v>
      </c>
      <c r="F1006" s="91"/>
      <c r="G1006" s="91"/>
    </row>
    <row r="1007">
      <c r="A1007" s="808" t="s">
        <v>37708</v>
      </c>
      <c r="B1007" s="294" t="s">
        <v>687</v>
      </c>
      <c r="C1007" s="18" t="s">
        <v>38383</v>
      </c>
      <c r="D1007" s="9" t="s">
        <v>38372</v>
      </c>
      <c r="E1007" s="91"/>
      <c r="F1007" s="91"/>
      <c r="G1007" s="91"/>
    </row>
    <row r="1008">
      <c r="A1008" s="808" t="s">
        <v>37708</v>
      </c>
      <c r="B1008" s="294" t="s">
        <v>388</v>
      </c>
      <c r="C1008" s="18" t="s">
        <v>1010</v>
      </c>
      <c r="D1008" s="9"/>
      <c r="E1008" s="91"/>
      <c r="F1008" s="91"/>
      <c r="G1008" s="91"/>
    </row>
    <row r="1009">
      <c r="A1009" s="808" t="s">
        <v>37708</v>
      </c>
      <c r="B1009" s="294" t="s">
        <v>1016</v>
      </c>
      <c r="C1009" s="18" t="s">
        <v>21132</v>
      </c>
      <c r="D1009" s="9"/>
      <c r="E1009" s="91"/>
      <c r="F1009" s="91"/>
      <c r="G1009" s="91"/>
    </row>
    <row r="1010">
      <c r="A1010" s="808" t="s">
        <v>37708</v>
      </c>
      <c r="B1010" s="294" t="s">
        <v>1016</v>
      </c>
      <c r="C1010" s="18" t="s">
        <v>5628</v>
      </c>
      <c r="D1010" s="9"/>
      <c r="E1010" s="91" t="s">
        <v>38384</v>
      </c>
      <c r="F1010" s="91"/>
      <c r="G1010" s="91"/>
    </row>
    <row r="1011">
      <c r="A1011" s="808" t="s">
        <v>37712</v>
      </c>
      <c r="B1011" s="294" t="s">
        <v>316</v>
      </c>
      <c r="C1011" s="18" t="s">
        <v>1446</v>
      </c>
      <c r="D1011" s="9"/>
      <c r="E1011" s="91"/>
      <c r="F1011" s="91"/>
      <c r="G1011" s="91"/>
    </row>
    <row r="1012">
      <c r="A1012" s="808" t="s">
        <v>37712</v>
      </c>
      <c r="B1012" s="294" t="s">
        <v>326</v>
      </c>
      <c r="C1012" s="18" t="s">
        <v>1206</v>
      </c>
      <c r="D1012" s="9"/>
      <c r="E1012" s="91"/>
      <c r="F1012" s="91"/>
      <c r="G1012" s="91"/>
    </row>
    <row r="1013">
      <c r="A1013" s="808" t="s">
        <v>37712</v>
      </c>
      <c r="B1013" s="294" t="s">
        <v>326</v>
      </c>
      <c r="C1013" s="18" t="s">
        <v>658</v>
      </c>
      <c r="D1013" s="91"/>
      <c r="E1013" s="91"/>
      <c r="F1013" s="91"/>
      <c r="G1013" s="91"/>
    </row>
    <row r="1014">
      <c r="A1014" s="808" t="s">
        <v>37712</v>
      </c>
      <c r="B1014" s="294" t="s">
        <v>326</v>
      </c>
      <c r="C1014" s="18" t="s">
        <v>8049</v>
      </c>
      <c r="D1014" s="9"/>
      <c r="E1014" s="91"/>
      <c r="F1014" s="91"/>
      <c r="G1014" s="91"/>
    </row>
    <row r="1015">
      <c r="A1015" s="808" t="s">
        <v>37712</v>
      </c>
      <c r="B1015" s="294" t="s">
        <v>4659</v>
      </c>
      <c r="C1015" s="18" t="s">
        <v>5126</v>
      </c>
      <c r="D1015" s="9"/>
      <c r="E1015" s="91"/>
      <c r="F1015" s="91"/>
      <c r="G1015" s="91"/>
    </row>
    <row r="1016">
      <c r="A1016" s="808" t="s">
        <v>37712</v>
      </c>
      <c r="B1016" s="294" t="s">
        <v>687</v>
      </c>
      <c r="C1016" s="18" t="s">
        <v>693</v>
      </c>
      <c r="D1016" s="9" t="s">
        <v>37845</v>
      </c>
      <c r="E1016" s="91"/>
      <c r="F1016" s="91"/>
      <c r="G1016" s="91"/>
    </row>
    <row r="1017">
      <c r="A1017" s="808" t="s">
        <v>37712</v>
      </c>
      <c r="B1017" s="294" t="s">
        <v>388</v>
      </c>
      <c r="C1017" s="18" t="s">
        <v>5405</v>
      </c>
      <c r="D1017" s="9"/>
      <c r="E1017" s="91"/>
      <c r="F1017" s="91"/>
      <c r="G1017" s="91"/>
    </row>
    <row r="1018">
      <c r="A1018" s="808" t="s">
        <v>37712</v>
      </c>
      <c r="B1018" s="294" t="s">
        <v>388</v>
      </c>
      <c r="C1018" s="18" t="s">
        <v>1347</v>
      </c>
      <c r="D1018" s="9"/>
      <c r="E1018" s="91"/>
      <c r="F1018" s="91"/>
      <c r="G1018" s="91"/>
    </row>
    <row r="1019">
      <c r="A1019" s="808" t="s">
        <v>37712</v>
      </c>
      <c r="B1019" s="294" t="s">
        <v>388</v>
      </c>
      <c r="C1019" s="18" t="s">
        <v>10079</v>
      </c>
      <c r="D1019" s="9"/>
      <c r="E1019" s="91"/>
      <c r="F1019" s="91"/>
      <c r="G1019" s="91"/>
    </row>
    <row r="1020">
      <c r="A1020" s="808" t="s">
        <v>37712</v>
      </c>
      <c r="B1020" s="294" t="s">
        <v>388</v>
      </c>
      <c r="C1020" s="18" t="s">
        <v>5355</v>
      </c>
      <c r="D1020" s="9"/>
      <c r="E1020" s="91"/>
      <c r="F1020" s="91"/>
      <c r="G1020" s="91"/>
    </row>
    <row r="1021">
      <c r="A1021" s="808" t="s">
        <v>37712</v>
      </c>
      <c r="B1021" s="294" t="s">
        <v>636</v>
      </c>
      <c r="C1021" s="18" t="s">
        <v>18016</v>
      </c>
      <c r="D1021" s="9"/>
      <c r="E1021" s="91"/>
      <c r="F1021" s="91"/>
      <c r="G1021" s="91"/>
    </row>
    <row r="1022">
      <c r="A1022" s="808" t="s">
        <v>37712</v>
      </c>
      <c r="B1022" s="294" t="s">
        <v>3001</v>
      </c>
      <c r="C1022" s="18" t="s">
        <v>10132</v>
      </c>
      <c r="D1022" s="9"/>
      <c r="E1022" s="91"/>
      <c r="F1022" s="91"/>
      <c r="G1022" s="91"/>
    </row>
    <row r="1023">
      <c r="A1023" s="17"/>
    </row>
    <row r="1024">
      <c r="A1024" s="745"/>
      <c r="B1024" s="745"/>
      <c r="C1024" s="745"/>
      <c r="D1024" s="745"/>
      <c r="E1024" s="745"/>
      <c r="F1024" s="745"/>
      <c r="G1024" s="745"/>
    </row>
    <row r="1025">
      <c r="A1025" s="17"/>
    </row>
    <row r="1026">
      <c r="A1026" s="38" t="s">
        <v>38385</v>
      </c>
    </row>
    <row r="1027">
      <c r="A1027" s="17"/>
    </row>
    <row r="1028">
      <c r="A1028" s="799" t="s">
        <v>37663</v>
      </c>
      <c r="B1028" s="800" t="s">
        <v>4788</v>
      </c>
      <c r="C1028" s="31" t="s">
        <v>38386</v>
      </c>
      <c r="D1028" s="91" t="s">
        <v>38387</v>
      </c>
      <c r="E1028" s="91"/>
      <c r="F1028" s="84"/>
      <c r="G1028" s="84"/>
    </row>
    <row r="1029">
      <c r="A1029" s="799" t="s">
        <v>37663</v>
      </c>
      <c r="B1029" s="800" t="s">
        <v>4788</v>
      </c>
      <c r="C1029" s="31" t="s">
        <v>17284</v>
      </c>
      <c r="D1029" s="91"/>
      <c r="E1029" s="91"/>
      <c r="F1029" s="84"/>
      <c r="G1029" s="84"/>
    </row>
    <row r="1030">
      <c r="A1030" s="799" t="s">
        <v>37663</v>
      </c>
      <c r="B1030" s="800" t="s">
        <v>23955</v>
      </c>
      <c r="C1030" s="31" t="s">
        <v>37894</v>
      </c>
      <c r="D1030" s="91" t="s">
        <v>38388</v>
      </c>
      <c r="E1030" s="91"/>
      <c r="F1030" s="84"/>
      <c r="G1030" s="84"/>
    </row>
    <row r="1031">
      <c r="A1031" s="799" t="s">
        <v>37663</v>
      </c>
      <c r="B1031" s="800" t="s">
        <v>8825</v>
      </c>
      <c r="C1031" s="31" t="s">
        <v>38389</v>
      </c>
      <c r="D1031" s="91" t="s">
        <v>38390</v>
      </c>
      <c r="E1031" s="91"/>
      <c r="F1031" s="84"/>
      <c r="G1031" s="84"/>
    </row>
    <row r="1032">
      <c r="A1032" s="799" t="s">
        <v>37663</v>
      </c>
      <c r="B1032" s="800" t="s">
        <v>8825</v>
      </c>
      <c r="C1032" s="31" t="s">
        <v>38391</v>
      </c>
      <c r="D1032" s="91" t="s">
        <v>38392</v>
      </c>
      <c r="E1032" s="91"/>
      <c r="F1032" s="84"/>
      <c r="G1032" s="84"/>
    </row>
    <row r="1033">
      <c r="A1033" s="799" t="s">
        <v>38393</v>
      </c>
      <c r="B1033" s="800" t="s">
        <v>566</v>
      </c>
      <c r="C1033" s="31" t="s">
        <v>38394</v>
      </c>
      <c r="D1033" s="91" t="s">
        <v>38387</v>
      </c>
      <c r="E1033" s="91"/>
      <c r="F1033" s="84"/>
      <c r="G1033" s="84"/>
    </row>
    <row r="1034">
      <c r="A1034" s="799" t="s">
        <v>38395</v>
      </c>
      <c r="B1034" s="800" t="s">
        <v>19884</v>
      </c>
      <c r="C1034" s="31" t="s">
        <v>38396</v>
      </c>
      <c r="D1034" s="91" t="s">
        <v>38387</v>
      </c>
      <c r="E1034" s="91"/>
      <c r="F1034" s="84"/>
      <c r="G1034" s="84"/>
    </row>
    <row r="1035">
      <c r="A1035" s="799" t="s">
        <v>37667</v>
      </c>
      <c r="B1035" s="800" t="s">
        <v>13936</v>
      </c>
      <c r="C1035" s="31" t="s">
        <v>38397</v>
      </c>
      <c r="D1035" s="91" t="s">
        <v>38390</v>
      </c>
      <c r="E1035" s="91"/>
      <c r="F1035" s="84"/>
      <c r="G1035" s="84"/>
    </row>
    <row r="1036">
      <c r="A1036" s="799" t="s">
        <v>37667</v>
      </c>
      <c r="B1036" s="800" t="s">
        <v>642</v>
      </c>
      <c r="C1036" s="31" t="s">
        <v>37865</v>
      </c>
      <c r="D1036" s="91" t="s">
        <v>38390</v>
      </c>
      <c r="E1036" s="91"/>
      <c r="F1036" s="84"/>
      <c r="G1036" s="84"/>
    </row>
    <row r="1037">
      <c r="A1037" s="799" t="s">
        <v>37667</v>
      </c>
      <c r="B1037" s="800" t="s">
        <v>23955</v>
      </c>
      <c r="C1037" s="31" t="s">
        <v>38398</v>
      </c>
      <c r="D1037" s="91" t="s">
        <v>38388</v>
      </c>
      <c r="E1037" s="91"/>
      <c r="F1037" s="84"/>
      <c r="G1037" s="84"/>
    </row>
    <row r="1038">
      <c r="A1038" s="799" t="s">
        <v>37667</v>
      </c>
      <c r="B1038" s="800" t="s">
        <v>13312</v>
      </c>
      <c r="C1038" s="31" t="s">
        <v>38399</v>
      </c>
      <c r="D1038" s="91" t="s">
        <v>38387</v>
      </c>
      <c r="E1038" s="91"/>
      <c r="F1038" s="84"/>
      <c r="G1038" s="84"/>
    </row>
    <row r="1039">
      <c r="A1039" s="799" t="s">
        <v>37667</v>
      </c>
      <c r="B1039" s="800" t="s">
        <v>5954</v>
      </c>
      <c r="C1039" s="31" t="s">
        <v>38377</v>
      </c>
      <c r="D1039" s="91" t="s">
        <v>38390</v>
      </c>
      <c r="E1039" s="91"/>
      <c r="F1039" s="84"/>
      <c r="G1039" s="84"/>
    </row>
    <row r="1040">
      <c r="A1040" s="799" t="s">
        <v>37667</v>
      </c>
      <c r="B1040" s="800" t="s">
        <v>30774</v>
      </c>
      <c r="C1040" s="31" t="s">
        <v>38400</v>
      </c>
      <c r="D1040" s="91" t="s">
        <v>38387</v>
      </c>
      <c r="E1040" s="91"/>
      <c r="F1040" s="84"/>
      <c r="G1040" s="84"/>
    </row>
    <row r="1041">
      <c r="A1041" s="799" t="s">
        <v>37667</v>
      </c>
      <c r="B1041" s="800" t="s">
        <v>230</v>
      </c>
      <c r="C1041" s="31" t="s">
        <v>38401</v>
      </c>
      <c r="D1041" s="91" t="s">
        <v>38387</v>
      </c>
      <c r="E1041" s="91"/>
      <c r="F1041" s="84"/>
      <c r="G1041" s="84"/>
    </row>
    <row r="1042">
      <c r="A1042" s="799" t="s">
        <v>37667</v>
      </c>
      <c r="B1042" s="800" t="s">
        <v>230</v>
      </c>
      <c r="C1042" s="31" t="s">
        <v>22972</v>
      </c>
      <c r="D1042" s="91" t="s">
        <v>38392</v>
      </c>
      <c r="E1042" s="91"/>
      <c r="F1042" s="84"/>
      <c r="G1042" s="84"/>
    </row>
    <row r="1043">
      <c r="A1043" s="799" t="s">
        <v>37667</v>
      </c>
      <c r="B1043" s="800" t="s">
        <v>38402</v>
      </c>
      <c r="C1043" s="31" t="s">
        <v>38403</v>
      </c>
      <c r="D1043" s="91" t="s">
        <v>38387</v>
      </c>
      <c r="E1043" s="91"/>
      <c r="F1043" s="84"/>
      <c r="G1043" s="84"/>
    </row>
    <row r="1044">
      <c r="A1044" s="799" t="s">
        <v>37667</v>
      </c>
      <c r="B1044" s="800" t="s">
        <v>38404</v>
      </c>
      <c r="C1044" s="31" t="s">
        <v>38405</v>
      </c>
      <c r="D1044" s="91" t="s">
        <v>38390</v>
      </c>
      <c r="E1044" s="91"/>
      <c r="F1044" s="84"/>
      <c r="G1044" s="84"/>
    </row>
    <row r="1045">
      <c r="A1045" s="799" t="s">
        <v>37667</v>
      </c>
      <c r="B1045" s="800" t="s">
        <v>248</v>
      </c>
      <c r="C1045" s="31" t="s">
        <v>4553</v>
      </c>
      <c r="D1045" s="91" t="s">
        <v>38392</v>
      </c>
      <c r="E1045" s="91"/>
      <c r="F1045" s="84"/>
      <c r="G1045" s="84"/>
    </row>
    <row r="1046">
      <c r="A1046" s="799" t="s">
        <v>37667</v>
      </c>
      <c r="B1046" s="800" t="s">
        <v>248</v>
      </c>
      <c r="C1046" s="31" t="s">
        <v>38406</v>
      </c>
      <c r="D1046" s="91" t="s">
        <v>38390</v>
      </c>
      <c r="E1046" s="91"/>
      <c r="F1046" s="84"/>
      <c r="G1046" s="84"/>
    </row>
    <row r="1047">
      <c r="A1047" s="799" t="s">
        <v>37708</v>
      </c>
      <c r="B1047" s="800" t="s">
        <v>16850</v>
      </c>
      <c r="C1047" s="31" t="s">
        <v>10755</v>
      </c>
      <c r="D1047" s="91"/>
      <c r="E1047" s="91"/>
      <c r="F1047" s="84"/>
      <c r="G1047" s="84"/>
    </row>
    <row r="1048">
      <c r="A1048" s="799" t="s">
        <v>37708</v>
      </c>
      <c r="B1048" s="800" t="s">
        <v>687</v>
      </c>
      <c r="C1048" s="31" t="s">
        <v>1293</v>
      </c>
      <c r="D1048" s="91"/>
      <c r="E1048" s="91"/>
      <c r="F1048" s="84"/>
      <c r="G1048" s="84"/>
    </row>
    <row r="1049">
      <c r="A1049" s="799" t="s">
        <v>37708</v>
      </c>
      <c r="B1049" s="800" t="s">
        <v>687</v>
      </c>
      <c r="C1049" s="31" t="s">
        <v>38407</v>
      </c>
      <c r="D1049" s="91" t="s">
        <v>38388</v>
      </c>
      <c r="E1049" s="91"/>
      <c r="F1049" s="84"/>
      <c r="G1049" s="84"/>
    </row>
    <row r="1050">
      <c r="A1050" s="799" t="s">
        <v>37708</v>
      </c>
      <c r="B1050" s="800" t="s">
        <v>388</v>
      </c>
      <c r="C1050" s="31" t="s">
        <v>1010</v>
      </c>
      <c r="D1050" s="91"/>
      <c r="E1050" s="91"/>
      <c r="F1050" s="84"/>
      <c r="G1050" s="84"/>
    </row>
    <row r="1051">
      <c r="A1051" s="799" t="s">
        <v>37708</v>
      </c>
      <c r="B1051" s="800" t="s">
        <v>388</v>
      </c>
      <c r="C1051" s="31" t="s">
        <v>1392</v>
      </c>
      <c r="D1051" s="91"/>
      <c r="E1051" s="91"/>
      <c r="F1051" s="84"/>
      <c r="G1051" s="84"/>
    </row>
    <row r="1052">
      <c r="A1052" s="799" t="s">
        <v>37708</v>
      </c>
      <c r="B1052" s="800" t="s">
        <v>566</v>
      </c>
      <c r="C1052" s="31" t="s">
        <v>38408</v>
      </c>
      <c r="D1052" s="91" t="s">
        <v>38387</v>
      </c>
      <c r="E1052" s="91"/>
      <c r="F1052" s="84"/>
      <c r="G1052" s="84"/>
    </row>
    <row r="1053">
      <c r="A1053" s="799" t="s">
        <v>37712</v>
      </c>
      <c r="B1053" s="800" t="s">
        <v>316</v>
      </c>
      <c r="C1053" s="31" t="s">
        <v>1446</v>
      </c>
      <c r="D1053" s="91"/>
      <c r="E1053" s="91"/>
      <c r="F1053" s="84"/>
      <c r="G1053" s="84"/>
    </row>
    <row r="1054">
      <c r="A1054" s="799" t="s">
        <v>37712</v>
      </c>
      <c r="B1054" s="800" t="s">
        <v>316</v>
      </c>
      <c r="C1054" s="31" t="s">
        <v>5427</v>
      </c>
      <c r="D1054" s="91"/>
      <c r="E1054" s="91" t="s">
        <v>38409</v>
      </c>
      <c r="F1054" s="84"/>
      <c r="G1054" s="84"/>
    </row>
    <row r="1055">
      <c r="A1055" s="799" t="s">
        <v>37712</v>
      </c>
      <c r="B1055" s="800" t="s">
        <v>316</v>
      </c>
      <c r="C1055" s="31" t="s">
        <v>7800</v>
      </c>
      <c r="D1055" s="91"/>
      <c r="E1055" s="91" t="s">
        <v>38410</v>
      </c>
      <c r="F1055" s="84"/>
      <c r="G1055" s="84"/>
    </row>
    <row r="1056">
      <c r="A1056" s="799" t="s">
        <v>37712</v>
      </c>
      <c r="B1056" s="800" t="s">
        <v>316</v>
      </c>
      <c r="C1056" s="31" t="s">
        <v>21089</v>
      </c>
      <c r="D1056" s="91"/>
      <c r="E1056" s="91" t="s">
        <v>38410</v>
      </c>
      <c r="F1056" s="84"/>
      <c r="G1056" s="84"/>
    </row>
    <row r="1057">
      <c r="A1057" s="799" t="s">
        <v>37712</v>
      </c>
      <c r="B1057" s="800" t="s">
        <v>388</v>
      </c>
      <c r="C1057" s="31" t="s">
        <v>18633</v>
      </c>
      <c r="D1057" s="91"/>
      <c r="E1057" s="91"/>
      <c r="F1057" s="84"/>
      <c r="G1057" s="84"/>
    </row>
    <row r="1058">
      <c r="A1058" s="799" t="s">
        <v>37712</v>
      </c>
      <c r="B1058" s="800" t="s">
        <v>234</v>
      </c>
      <c r="C1058" s="31" t="s">
        <v>38411</v>
      </c>
      <c r="D1058" s="91" t="s">
        <v>38387</v>
      </c>
      <c r="E1058" s="91"/>
      <c r="F1058" s="84"/>
      <c r="G1058" s="84"/>
    </row>
    <row r="1059">
      <c r="A1059" s="17"/>
    </row>
    <row r="1060">
      <c r="A1060" s="745"/>
    </row>
    <row r="1061">
      <c r="A1061" s="17"/>
    </row>
    <row r="1062">
      <c r="A1062" s="38" t="s">
        <v>38412</v>
      </c>
    </row>
    <row r="1063">
      <c r="A1063" s="17"/>
    </row>
    <row r="1064">
      <c r="A1064" s="799" t="s">
        <v>37663</v>
      </c>
      <c r="B1064" s="800" t="s">
        <v>4788</v>
      </c>
      <c r="C1064" s="31" t="s">
        <v>5164</v>
      </c>
      <c r="D1064" s="91" t="s">
        <v>38413</v>
      </c>
      <c r="E1064" s="91">
        <v>2010.0</v>
      </c>
      <c r="F1064" s="84"/>
      <c r="G1064" s="84"/>
    </row>
    <row r="1065">
      <c r="A1065" s="799" t="s">
        <v>37663</v>
      </c>
      <c r="B1065" s="800" t="s">
        <v>8825</v>
      </c>
      <c r="C1065" s="31" t="s">
        <v>38391</v>
      </c>
      <c r="D1065" s="91" t="s">
        <v>38414</v>
      </c>
      <c r="E1065" s="91">
        <v>2002.0</v>
      </c>
      <c r="F1065" s="84"/>
      <c r="G1065" s="84"/>
    </row>
    <row r="1066">
      <c r="A1066" s="808" t="s">
        <v>37667</v>
      </c>
      <c r="B1066" s="800" t="s">
        <v>642</v>
      </c>
      <c r="C1066" s="31" t="s">
        <v>38266</v>
      </c>
      <c r="D1066" s="91" t="s">
        <v>38414</v>
      </c>
      <c r="E1066" s="91">
        <v>2002.0</v>
      </c>
      <c r="F1066" s="91">
        <v>2010.0</v>
      </c>
      <c r="G1066" s="84"/>
    </row>
    <row r="1067">
      <c r="A1067" s="808" t="s">
        <v>37667</v>
      </c>
      <c r="B1067" s="294" t="s">
        <v>230</v>
      </c>
      <c r="C1067" s="18" t="s">
        <v>22972</v>
      </c>
      <c r="D1067" s="91" t="s">
        <v>37876</v>
      </c>
      <c r="E1067" s="91">
        <v>2002.0</v>
      </c>
      <c r="F1067" s="91">
        <v>2010.0</v>
      </c>
      <c r="G1067" s="91"/>
    </row>
    <row r="1068">
      <c r="A1068" s="808" t="s">
        <v>37667</v>
      </c>
      <c r="B1068" s="294" t="s">
        <v>6685</v>
      </c>
      <c r="C1068" s="18" t="s">
        <v>368</v>
      </c>
      <c r="D1068" s="91" t="s">
        <v>37876</v>
      </c>
      <c r="E1068" s="91"/>
      <c r="F1068" s="91">
        <v>2010.0</v>
      </c>
      <c r="G1068" s="91"/>
    </row>
    <row r="1069">
      <c r="A1069" s="808" t="s">
        <v>37667</v>
      </c>
      <c r="B1069" s="294" t="s">
        <v>248</v>
      </c>
      <c r="C1069" s="18" t="s">
        <v>9851</v>
      </c>
      <c r="D1069" s="91" t="s">
        <v>37876</v>
      </c>
      <c r="E1069" s="91">
        <v>1996.0</v>
      </c>
      <c r="F1069" s="91">
        <v>2010.0</v>
      </c>
      <c r="G1069" s="91"/>
    </row>
    <row r="1070">
      <c r="A1070" s="808" t="s">
        <v>37667</v>
      </c>
      <c r="B1070" s="294" t="s">
        <v>248</v>
      </c>
      <c r="C1070" s="18" t="s">
        <v>5459</v>
      </c>
      <c r="D1070" s="91" t="s">
        <v>37876</v>
      </c>
      <c r="E1070" s="91"/>
      <c r="F1070" s="91">
        <v>2010.0</v>
      </c>
      <c r="G1070" s="91"/>
    </row>
    <row r="1071">
      <c r="A1071" s="808" t="s">
        <v>37667</v>
      </c>
      <c r="B1071" s="294" t="s">
        <v>566</v>
      </c>
      <c r="C1071" s="18" t="s">
        <v>38415</v>
      </c>
      <c r="D1071" s="91" t="s">
        <v>38413</v>
      </c>
      <c r="E1071" s="91">
        <v>2011.0</v>
      </c>
      <c r="F1071" s="91"/>
      <c r="G1071" s="91"/>
    </row>
    <row r="1072">
      <c r="A1072" s="808" t="s">
        <v>37667</v>
      </c>
      <c r="B1072" s="294" t="s">
        <v>566</v>
      </c>
      <c r="C1072" s="18" t="s">
        <v>25524</v>
      </c>
      <c r="D1072" s="91" t="s">
        <v>38416</v>
      </c>
      <c r="E1072" s="91">
        <v>2002.0</v>
      </c>
      <c r="F1072" s="91">
        <v>2010.0</v>
      </c>
      <c r="G1072" s="91"/>
    </row>
    <row r="1073">
      <c r="A1073" s="17"/>
    </row>
    <row r="1074">
      <c r="A1074" s="745"/>
    </row>
    <row r="1075">
      <c r="A1075" s="17"/>
    </row>
    <row r="1076">
      <c r="A1076" s="38" t="s">
        <v>38417</v>
      </c>
      <c r="B1076" s="38"/>
      <c r="C1076" s="38"/>
      <c r="D1076" s="38"/>
      <c r="E1076" s="38"/>
      <c r="F1076" s="38"/>
      <c r="G1076" s="38"/>
    </row>
    <row r="1077">
      <c r="A1077" s="17"/>
      <c r="B1077" s="17"/>
      <c r="C1077" s="17"/>
      <c r="D1077" s="17"/>
      <c r="E1077" s="17"/>
      <c r="F1077" s="17"/>
      <c r="G1077" s="17"/>
    </row>
    <row r="1078">
      <c r="A1078" s="808" t="s">
        <v>37667</v>
      </c>
      <c r="B1078" s="294" t="s">
        <v>8313</v>
      </c>
      <c r="C1078" s="18" t="s">
        <v>8314</v>
      </c>
      <c r="D1078" s="91" t="s">
        <v>38093</v>
      </c>
      <c r="E1078" s="91"/>
      <c r="F1078" s="91"/>
      <c r="G1078" s="91"/>
    </row>
    <row r="1079">
      <c r="A1079" s="808" t="s">
        <v>37667</v>
      </c>
      <c r="B1079" s="294" t="s">
        <v>230</v>
      </c>
      <c r="C1079" s="18" t="s">
        <v>12701</v>
      </c>
      <c r="D1079" s="91" t="s">
        <v>38093</v>
      </c>
      <c r="E1079" s="91"/>
      <c r="F1079" s="91"/>
      <c r="G1079" s="91"/>
    </row>
    <row r="1080">
      <c r="A1080" s="808" t="s">
        <v>37667</v>
      </c>
      <c r="B1080" s="294" t="s">
        <v>230</v>
      </c>
      <c r="C1080" s="18" t="s">
        <v>25398</v>
      </c>
      <c r="D1080" s="91" t="s">
        <v>38093</v>
      </c>
      <c r="E1080" s="91"/>
      <c r="F1080" s="91"/>
      <c r="G1080" s="91"/>
    </row>
    <row r="1081">
      <c r="A1081" s="808" t="s">
        <v>37667</v>
      </c>
      <c r="B1081" s="294" t="s">
        <v>6685</v>
      </c>
      <c r="C1081" s="18" t="s">
        <v>6686</v>
      </c>
      <c r="D1081" s="91" t="s">
        <v>38093</v>
      </c>
      <c r="E1081" s="91"/>
      <c r="F1081" s="91"/>
      <c r="G1081" s="91"/>
    </row>
    <row r="1082">
      <c r="A1082" s="808" t="s">
        <v>37667</v>
      </c>
      <c r="B1082" s="294" t="s">
        <v>248</v>
      </c>
      <c r="C1082" s="18" t="s">
        <v>4496</v>
      </c>
      <c r="D1082" s="91" t="s">
        <v>38093</v>
      </c>
      <c r="E1082" s="91"/>
      <c r="F1082" s="91"/>
      <c r="G1082" s="91"/>
    </row>
    <row r="1083">
      <c r="A1083" s="808" t="s">
        <v>37712</v>
      </c>
      <c r="B1083" s="294" t="s">
        <v>316</v>
      </c>
      <c r="C1083" s="18" t="s">
        <v>368</v>
      </c>
      <c r="D1083" s="91" t="s">
        <v>38093</v>
      </c>
      <c r="E1083" s="91"/>
      <c r="F1083" s="91"/>
      <c r="G1083" s="91"/>
    </row>
    <row r="1084">
      <c r="A1084" s="808" t="s">
        <v>37712</v>
      </c>
      <c r="B1084" s="294" t="s">
        <v>4521</v>
      </c>
      <c r="C1084" s="18" t="s">
        <v>25397</v>
      </c>
      <c r="D1084" s="91" t="s">
        <v>38093</v>
      </c>
      <c r="E1084" s="91"/>
      <c r="F1084" s="91"/>
      <c r="G1084" s="91"/>
    </row>
    <row r="1085">
      <c r="A1085" s="17"/>
      <c r="B1085" s="17"/>
      <c r="C1085" s="17"/>
      <c r="D1085" s="17"/>
      <c r="E1085" s="17"/>
      <c r="F1085" s="17"/>
      <c r="G1085" s="17"/>
    </row>
    <row r="1086">
      <c r="A1086" s="745"/>
    </row>
    <row r="1087">
      <c r="A1087" s="17"/>
    </row>
    <row r="1088">
      <c r="A1088" s="38" t="s">
        <v>38418</v>
      </c>
      <c r="B1088" s="38"/>
      <c r="C1088" s="38"/>
      <c r="D1088" s="38"/>
      <c r="E1088" s="38"/>
      <c r="F1088" s="38"/>
      <c r="G1088" s="38"/>
    </row>
    <row r="1089">
      <c r="A1089" s="17"/>
      <c r="B1089" s="17"/>
      <c r="C1089" s="17"/>
      <c r="D1089" s="17"/>
      <c r="E1089" s="17"/>
      <c r="F1089" s="17"/>
      <c r="G1089" s="17"/>
    </row>
    <row r="1090">
      <c r="A1090" s="808" t="s">
        <v>37712</v>
      </c>
      <c r="B1090" s="294" t="s">
        <v>316</v>
      </c>
      <c r="C1090" s="18" t="s">
        <v>1446</v>
      </c>
      <c r="D1090" s="91"/>
      <c r="E1090" s="91"/>
      <c r="F1090" s="91"/>
      <c r="G1090" s="91"/>
    </row>
    <row r="1091">
      <c r="A1091" s="17"/>
      <c r="B1091" s="17"/>
      <c r="C1091" s="17"/>
      <c r="D1091" s="17"/>
      <c r="E1091" s="17"/>
      <c r="F1091" s="17"/>
      <c r="G1091" s="17"/>
    </row>
    <row r="1092">
      <c r="A1092" s="745"/>
    </row>
    <row r="1093">
      <c r="A1093" s="17"/>
    </row>
    <row r="1094">
      <c r="A1094" s="38" t="s">
        <v>38419</v>
      </c>
      <c r="B1094" s="38"/>
      <c r="C1094" s="38"/>
      <c r="D1094" s="38"/>
      <c r="E1094" s="38"/>
      <c r="F1094" s="38"/>
      <c r="G1094" s="38"/>
    </row>
    <row r="1095">
      <c r="A1095" s="17"/>
      <c r="B1095" s="17"/>
      <c r="C1095" s="17"/>
      <c r="D1095" s="17"/>
      <c r="E1095" s="17"/>
      <c r="F1095" s="17"/>
      <c r="G1095" s="17"/>
    </row>
    <row r="1096">
      <c r="A1096" s="808" t="s">
        <v>37667</v>
      </c>
      <c r="B1096" s="294" t="s">
        <v>230</v>
      </c>
      <c r="C1096" s="18" t="s">
        <v>22972</v>
      </c>
      <c r="D1096" s="91" t="s">
        <v>38093</v>
      </c>
      <c r="E1096" s="91"/>
      <c r="F1096" s="91"/>
      <c r="G1096" s="91"/>
    </row>
    <row r="1097">
      <c r="A1097" s="808" t="s">
        <v>37667</v>
      </c>
      <c r="B1097" s="294" t="s">
        <v>248</v>
      </c>
      <c r="C1097" s="18" t="s">
        <v>9851</v>
      </c>
      <c r="D1097" s="91" t="s">
        <v>38093</v>
      </c>
      <c r="E1097" s="91"/>
      <c r="F1097" s="91"/>
      <c r="G1097" s="91"/>
    </row>
    <row r="1098">
      <c r="A1098" s="808" t="s">
        <v>37667</v>
      </c>
      <c r="B1098" s="294" t="s">
        <v>248</v>
      </c>
      <c r="C1098" s="18" t="s">
        <v>20148</v>
      </c>
      <c r="D1098" s="91" t="s">
        <v>38093</v>
      </c>
      <c r="E1098" s="91"/>
      <c r="F1098" s="91"/>
      <c r="G1098" s="91"/>
    </row>
    <row r="1099">
      <c r="A1099" s="808" t="s">
        <v>37708</v>
      </c>
      <c r="B1099" s="294" t="s">
        <v>687</v>
      </c>
      <c r="C1099" s="18" t="s">
        <v>27106</v>
      </c>
      <c r="D1099" s="91" t="s">
        <v>38093</v>
      </c>
      <c r="E1099" s="91"/>
      <c r="F1099" s="91"/>
      <c r="G1099" s="91"/>
    </row>
    <row r="1100">
      <c r="A1100" s="17"/>
      <c r="B1100" s="17"/>
      <c r="C1100" s="17"/>
      <c r="D1100" s="17"/>
      <c r="E1100" s="17"/>
      <c r="F1100" s="17"/>
      <c r="G1100" s="17"/>
    </row>
    <row r="1101">
      <c r="A1101" s="745"/>
    </row>
    <row r="1102">
      <c r="A1102" s="17"/>
    </row>
    <row r="1103">
      <c r="A1103" s="38" t="s">
        <v>38420</v>
      </c>
      <c r="B1103" s="38"/>
      <c r="C1103" s="38"/>
      <c r="D1103" s="38"/>
      <c r="E1103" s="38"/>
      <c r="F1103" s="38"/>
      <c r="G1103" s="38"/>
    </row>
    <row r="1104">
      <c r="A1104" s="17"/>
      <c r="B1104" s="17"/>
      <c r="C1104" s="17"/>
      <c r="D1104" s="17"/>
      <c r="E1104" s="17"/>
      <c r="F1104" s="17"/>
      <c r="G1104" s="17"/>
    </row>
    <row r="1105">
      <c r="A1105" s="808" t="s">
        <v>37667</v>
      </c>
      <c r="B1105" s="294" t="s">
        <v>248</v>
      </c>
      <c r="C1105" s="18" t="s">
        <v>4908</v>
      </c>
      <c r="D1105" s="91" t="s">
        <v>37857</v>
      </c>
      <c r="E1105" s="91"/>
      <c r="F1105" s="91"/>
      <c r="G1105" s="91"/>
    </row>
    <row r="1106">
      <c r="A1106" s="808" t="s">
        <v>37667</v>
      </c>
      <c r="B1106" s="294" t="s">
        <v>248</v>
      </c>
      <c r="C1106" s="18" t="s">
        <v>5459</v>
      </c>
      <c r="D1106" s="91" t="s">
        <v>38421</v>
      </c>
      <c r="E1106" s="91"/>
      <c r="F1106" s="91"/>
      <c r="G1106" s="91"/>
    </row>
    <row r="1107">
      <c r="A1107" s="808" t="s">
        <v>37667</v>
      </c>
      <c r="B1107" s="294" t="s">
        <v>566</v>
      </c>
      <c r="C1107" s="18" t="s">
        <v>17007</v>
      </c>
      <c r="D1107" s="91" t="s">
        <v>37857</v>
      </c>
      <c r="E1107" s="91" t="s">
        <v>38422</v>
      </c>
      <c r="F1107" s="91"/>
      <c r="G1107" s="91"/>
    </row>
    <row r="1108">
      <c r="A1108" s="808" t="s">
        <v>37812</v>
      </c>
      <c r="B1108" s="294" t="s">
        <v>687</v>
      </c>
      <c r="C1108" s="18" t="s">
        <v>38088</v>
      </c>
      <c r="D1108" s="91" t="s">
        <v>38421</v>
      </c>
      <c r="E1108" s="91"/>
      <c r="F1108" s="91"/>
      <c r="G1108" s="91"/>
    </row>
    <row r="1109">
      <c r="A1109" s="829" t="s">
        <v>37712</v>
      </c>
      <c r="B1109" s="294" t="s">
        <v>316</v>
      </c>
      <c r="C1109" s="18" t="s">
        <v>4651</v>
      </c>
      <c r="D1109" s="91" t="s">
        <v>38421</v>
      </c>
      <c r="E1109" s="91"/>
      <c r="F1109" s="91"/>
      <c r="G1109" s="91"/>
    </row>
    <row r="1110">
      <c r="A1110" s="808" t="s">
        <v>37712</v>
      </c>
      <c r="B1110" s="294" t="s">
        <v>326</v>
      </c>
      <c r="C1110" s="18" t="s">
        <v>17617</v>
      </c>
      <c r="D1110" s="91"/>
      <c r="E1110" s="91"/>
      <c r="F1110" s="91"/>
      <c r="G1110" s="91"/>
    </row>
    <row r="1111">
      <c r="A1111" s="808" t="s">
        <v>37712</v>
      </c>
      <c r="B1111" s="294" t="s">
        <v>326</v>
      </c>
      <c r="C1111" s="18" t="s">
        <v>10673</v>
      </c>
      <c r="D1111" s="91"/>
      <c r="E1111" s="91"/>
      <c r="F1111" s="91"/>
      <c r="G1111" s="91"/>
    </row>
    <row r="1112">
      <c r="A1112" s="808" t="s">
        <v>37712</v>
      </c>
      <c r="B1112" s="294" t="s">
        <v>326</v>
      </c>
      <c r="C1112" s="18" t="s">
        <v>658</v>
      </c>
      <c r="D1112" s="91" t="s">
        <v>38421</v>
      </c>
      <c r="E1112" s="91"/>
      <c r="F1112" s="91"/>
      <c r="G1112" s="91"/>
    </row>
    <row r="1113">
      <c r="A1113" s="808" t="s">
        <v>37712</v>
      </c>
      <c r="B1113" s="294" t="s">
        <v>234</v>
      </c>
      <c r="C1113" s="18" t="s">
        <v>1115</v>
      </c>
      <c r="D1113" s="91"/>
      <c r="E1113" s="91"/>
      <c r="F1113" s="91"/>
      <c r="G1113" s="91"/>
    </row>
    <row r="1114">
      <c r="A1114" s="808" t="s">
        <v>37712</v>
      </c>
      <c r="B1114" s="294" t="s">
        <v>234</v>
      </c>
      <c r="C1114" s="18" t="s">
        <v>38423</v>
      </c>
      <c r="D1114" s="91"/>
      <c r="E1114" s="91"/>
      <c r="F1114" s="91"/>
      <c r="G1114" s="91"/>
    </row>
    <row r="1115">
      <c r="A1115" s="808" t="s">
        <v>37712</v>
      </c>
      <c r="B1115" s="294" t="s">
        <v>234</v>
      </c>
      <c r="C1115" s="18" t="s">
        <v>38424</v>
      </c>
      <c r="D1115" s="91"/>
      <c r="E1115" s="91"/>
      <c r="F1115" s="91"/>
      <c r="G1115" s="91"/>
    </row>
    <row r="1116">
      <c r="A1116" s="17"/>
      <c r="B1116" s="17"/>
      <c r="C1116" s="17"/>
      <c r="D1116" s="17"/>
      <c r="E1116" s="17"/>
      <c r="F1116" s="17"/>
      <c r="G1116" s="17"/>
    </row>
    <row r="1117">
      <c r="A1117" s="745"/>
    </row>
    <row r="1118">
      <c r="A1118" s="830"/>
    </row>
    <row r="1119">
      <c r="A1119" s="31" t="s">
        <v>38425</v>
      </c>
      <c r="B1119" s="189"/>
      <c r="C1119" s="189"/>
      <c r="D1119" s="189"/>
      <c r="E1119" s="189"/>
      <c r="F1119" s="189"/>
      <c r="G1119" s="189"/>
    </row>
    <row r="1120">
      <c r="A1120" s="830"/>
    </row>
    <row r="1121">
      <c r="A1121" s="799" t="s">
        <v>37663</v>
      </c>
      <c r="B1121" s="809" t="s">
        <v>23955</v>
      </c>
      <c r="C1121" s="31" t="s">
        <v>37894</v>
      </c>
      <c r="D1121" s="43" t="s">
        <v>37691</v>
      </c>
      <c r="E1121" s="84"/>
      <c r="F1121" s="84"/>
      <c r="G1121" s="159"/>
    </row>
    <row r="1122">
      <c r="A1122" s="799" t="s">
        <v>37663</v>
      </c>
      <c r="B1122" s="809" t="s">
        <v>1016</v>
      </c>
      <c r="C1122" s="31" t="s">
        <v>38426</v>
      </c>
      <c r="D1122" s="43" t="s">
        <v>37691</v>
      </c>
      <c r="E1122" s="84"/>
      <c r="F1122" s="84"/>
      <c r="G1122" s="159"/>
    </row>
    <row r="1123">
      <c r="A1123" s="799" t="s">
        <v>37663</v>
      </c>
      <c r="B1123" s="809" t="s">
        <v>38427</v>
      </c>
      <c r="C1123" s="31" t="s">
        <v>38428</v>
      </c>
      <c r="D1123" s="43" t="s">
        <v>38429</v>
      </c>
      <c r="E1123" s="84"/>
      <c r="F1123" s="84"/>
      <c r="G1123" s="159"/>
    </row>
    <row r="1124">
      <c r="A1124" s="799" t="s">
        <v>37667</v>
      </c>
      <c r="B1124" s="800" t="s">
        <v>642</v>
      </c>
      <c r="C1124" s="31" t="s">
        <v>38373</v>
      </c>
      <c r="D1124" s="43" t="s">
        <v>38429</v>
      </c>
      <c r="E1124" s="84"/>
      <c r="F1124" s="84"/>
      <c r="G1124" s="430" t="s">
        <v>38430</v>
      </c>
    </row>
    <row r="1125">
      <c r="A1125" s="799" t="s">
        <v>37667</v>
      </c>
      <c r="B1125" s="809" t="s">
        <v>13312</v>
      </c>
      <c r="C1125" s="31" t="s">
        <v>38431</v>
      </c>
      <c r="D1125" s="43" t="s">
        <v>37691</v>
      </c>
      <c r="E1125" s="84"/>
      <c r="F1125" s="84"/>
      <c r="G1125" s="43" t="s">
        <v>38432</v>
      </c>
    </row>
    <row r="1126">
      <c r="A1126" s="799" t="s">
        <v>37667</v>
      </c>
      <c r="B1126" s="809" t="s">
        <v>13312</v>
      </c>
      <c r="C1126" s="31" t="s">
        <v>38399</v>
      </c>
      <c r="D1126" s="43" t="s">
        <v>38433</v>
      </c>
      <c r="E1126" s="84"/>
      <c r="F1126" s="84"/>
      <c r="G1126" s="43"/>
    </row>
    <row r="1127">
      <c r="A1127" s="799" t="s">
        <v>37667</v>
      </c>
      <c r="B1127" s="809" t="s">
        <v>38434</v>
      </c>
      <c r="C1127" s="31" t="s">
        <v>38435</v>
      </c>
      <c r="D1127" s="43" t="s">
        <v>38433</v>
      </c>
      <c r="E1127" s="84"/>
      <c r="F1127" s="84"/>
      <c r="G1127" s="159"/>
    </row>
    <row r="1128">
      <c r="A1128" s="799" t="s">
        <v>37667</v>
      </c>
      <c r="B1128" s="810" t="s">
        <v>4540</v>
      </c>
      <c r="C1128" s="31" t="s">
        <v>38436</v>
      </c>
      <c r="D1128" s="43"/>
      <c r="E1128" s="43" t="s">
        <v>38437</v>
      </c>
      <c r="F1128" s="84"/>
      <c r="G1128" s="162" t="s">
        <v>38438</v>
      </c>
    </row>
    <row r="1129">
      <c r="A1129" s="799" t="s">
        <v>37667</v>
      </c>
      <c r="B1129" s="809" t="s">
        <v>5954</v>
      </c>
      <c r="C1129" s="31" t="s">
        <v>10568</v>
      </c>
      <c r="D1129" s="43" t="s">
        <v>38433</v>
      </c>
      <c r="E1129" s="84"/>
      <c r="F1129" s="84"/>
      <c r="G1129" s="430" t="s">
        <v>38430</v>
      </c>
    </row>
    <row r="1130">
      <c r="A1130" s="799" t="s">
        <v>37667</v>
      </c>
      <c r="B1130" s="809" t="s">
        <v>230</v>
      </c>
      <c r="C1130" s="31" t="s">
        <v>38439</v>
      </c>
      <c r="D1130" s="43" t="s">
        <v>37691</v>
      </c>
      <c r="E1130" s="84"/>
      <c r="F1130" s="84"/>
      <c r="G1130" s="43" t="s">
        <v>38432</v>
      </c>
    </row>
    <row r="1131">
      <c r="A1131" s="799" t="s">
        <v>37667</v>
      </c>
      <c r="B1131" s="809" t="s">
        <v>230</v>
      </c>
      <c r="C1131" s="31" t="s">
        <v>38440</v>
      </c>
      <c r="D1131" s="43" t="s">
        <v>37691</v>
      </c>
      <c r="E1131" s="84"/>
      <c r="F1131" s="84"/>
      <c r="G1131" s="159"/>
    </row>
    <row r="1132">
      <c r="A1132" s="802" t="s">
        <v>37667</v>
      </c>
      <c r="B1132" s="809" t="s">
        <v>230</v>
      </c>
      <c r="C1132" s="31" t="s">
        <v>38441</v>
      </c>
      <c r="D1132" s="43" t="s">
        <v>38442</v>
      </c>
      <c r="E1132" s="84"/>
      <c r="F1132" s="84"/>
      <c r="G1132" s="430"/>
    </row>
    <row r="1133">
      <c r="A1133" s="802" t="s">
        <v>37667</v>
      </c>
      <c r="B1133" s="809" t="s">
        <v>230</v>
      </c>
      <c r="C1133" s="31" t="s">
        <v>10504</v>
      </c>
      <c r="D1133" s="43" t="s">
        <v>38429</v>
      </c>
      <c r="E1133" s="84"/>
      <c r="F1133" s="84"/>
      <c r="G1133" s="430" t="s">
        <v>38430</v>
      </c>
    </row>
    <row r="1134">
      <c r="A1134" s="802" t="s">
        <v>37667</v>
      </c>
      <c r="B1134" s="809" t="s">
        <v>230</v>
      </c>
      <c r="C1134" s="31" t="s">
        <v>22972</v>
      </c>
      <c r="D1134" s="84"/>
      <c r="E1134" s="84" t="s">
        <v>38443</v>
      </c>
      <c r="F1134" s="84"/>
      <c r="G1134" s="430" t="s">
        <v>38430</v>
      </c>
    </row>
    <row r="1135">
      <c r="A1135" s="799" t="s">
        <v>37667</v>
      </c>
      <c r="B1135" s="809" t="s">
        <v>26214</v>
      </c>
      <c r="C1135" s="31" t="s">
        <v>30781</v>
      </c>
      <c r="D1135" s="43" t="s">
        <v>38444</v>
      </c>
      <c r="E1135" s="84"/>
      <c r="F1135" s="84"/>
      <c r="G1135" s="84"/>
    </row>
    <row r="1136">
      <c r="A1136" s="799" t="s">
        <v>37667</v>
      </c>
      <c r="B1136" s="809" t="s">
        <v>26214</v>
      </c>
      <c r="C1136" s="31" t="s">
        <v>38445</v>
      </c>
      <c r="D1136" s="43" t="s">
        <v>37691</v>
      </c>
      <c r="E1136" s="84"/>
      <c r="F1136" s="84"/>
      <c r="G1136" s="84"/>
    </row>
    <row r="1137">
      <c r="A1137" s="799" t="s">
        <v>37667</v>
      </c>
      <c r="B1137" s="809" t="s">
        <v>687</v>
      </c>
      <c r="C1137" s="31" t="s">
        <v>38446</v>
      </c>
      <c r="D1137" s="43" t="s">
        <v>37691</v>
      </c>
      <c r="E1137" s="84"/>
      <c r="F1137" s="84"/>
      <c r="G1137" s="43" t="s">
        <v>38447</v>
      </c>
    </row>
    <row r="1138">
      <c r="A1138" s="799" t="s">
        <v>37667</v>
      </c>
      <c r="B1138" s="809" t="s">
        <v>687</v>
      </c>
      <c r="C1138" s="31" t="s">
        <v>38448</v>
      </c>
      <c r="D1138" s="43" t="s">
        <v>37691</v>
      </c>
      <c r="E1138" s="84"/>
      <c r="F1138" s="84"/>
      <c r="G1138" s="43" t="s">
        <v>38449</v>
      </c>
    </row>
    <row r="1139">
      <c r="A1139" s="799" t="s">
        <v>37667</v>
      </c>
      <c r="B1139" s="809" t="s">
        <v>687</v>
      </c>
      <c r="C1139" s="31" t="s">
        <v>38450</v>
      </c>
      <c r="D1139" s="43" t="s">
        <v>37691</v>
      </c>
      <c r="E1139" s="84"/>
      <c r="F1139" s="84"/>
      <c r="G1139" s="43" t="s">
        <v>38449</v>
      </c>
    </row>
    <row r="1140">
      <c r="A1140" s="799" t="s">
        <v>37667</v>
      </c>
      <c r="B1140" s="809" t="s">
        <v>30837</v>
      </c>
      <c r="C1140" s="31" t="s">
        <v>37678</v>
      </c>
      <c r="D1140" s="43" t="s">
        <v>38429</v>
      </c>
      <c r="E1140" s="84"/>
      <c r="F1140" s="84"/>
      <c r="G1140" s="43" t="s">
        <v>38430</v>
      </c>
    </row>
    <row r="1141">
      <c r="A1141" s="802" t="s">
        <v>37667</v>
      </c>
      <c r="B1141" s="810" t="s">
        <v>248</v>
      </c>
      <c r="C1141" s="31" t="s">
        <v>38451</v>
      </c>
      <c r="D1141" s="43" t="s">
        <v>38096</v>
      </c>
      <c r="E1141" s="84"/>
      <c r="F1141" s="84"/>
      <c r="G1141" s="43" t="s">
        <v>38452</v>
      </c>
    </row>
    <row r="1142">
      <c r="A1142" s="802" t="s">
        <v>37667</v>
      </c>
      <c r="B1142" s="810" t="s">
        <v>248</v>
      </c>
      <c r="C1142" s="189" t="s">
        <v>9851</v>
      </c>
      <c r="D1142" s="84"/>
      <c r="E1142" s="84" t="s">
        <v>38453</v>
      </c>
      <c r="F1142" s="84"/>
      <c r="G1142" s="43" t="s">
        <v>38430</v>
      </c>
    </row>
    <row r="1143">
      <c r="A1143" s="802" t="s">
        <v>37667</v>
      </c>
      <c r="B1143" s="810" t="s">
        <v>248</v>
      </c>
      <c r="C1143" s="31" t="s">
        <v>38454</v>
      </c>
      <c r="D1143" s="43" t="s">
        <v>38455</v>
      </c>
      <c r="E1143" s="84"/>
      <c r="F1143" s="84"/>
      <c r="G1143" s="43"/>
    </row>
    <row r="1144">
      <c r="A1144" s="802" t="s">
        <v>37667</v>
      </c>
      <c r="B1144" s="810" t="s">
        <v>248</v>
      </c>
      <c r="C1144" s="31" t="s">
        <v>5459</v>
      </c>
      <c r="D1144" s="43" t="s">
        <v>38442</v>
      </c>
      <c r="E1144" s="84"/>
      <c r="F1144" s="84"/>
      <c r="G1144" s="43"/>
    </row>
    <row r="1145">
      <c r="A1145" s="802" t="s">
        <v>37667</v>
      </c>
      <c r="B1145" s="810" t="s">
        <v>248</v>
      </c>
      <c r="C1145" s="31" t="s">
        <v>18437</v>
      </c>
      <c r="D1145" s="43" t="s">
        <v>37691</v>
      </c>
      <c r="E1145" s="84"/>
      <c r="F1145" s="84"/>
      <c r="G1145" s="84"/>
    </row>
    <row r="1146">
      <c r="A1146" s="802" t="s">
        <v>37667</v>
      </c>
      <c r="B1146" s="810" t="s">
        <v>248</v>
      </c>
      <c r="C1146" s="31" t="s">
        <v>10975</v>
      </c>
      <c r="D1146" s="43" t="s">
        <v>38456</v>
      </c>
      <c r="E1146" s="84" t="s">
        <v>38443</v>
      </c>
      <c r="F1146" s="84"/>
      <c r="G1146" s="84"/>
    </row>
    <row r="1147">
      <c r="A1147" s="802" t="s">
        <v>37667</v>
      </c>
      <c r="B1147" s="810" t="s">
        <v>248</v>
      </c>
      <c r="C1147" s="31" t="s">
        <v>11069</v>
      </c>
      <c r="D1147" s="43" t="s">
        <v>38456</v>
      </c>
      <c r="E1147" s="84"/>
      <c r="F1147" s="84"/>
      <c r="G1147" s="84"/>
    </row>
    <row r="1148">
      <c r="A1148" s="802" t="s">
        <v>37667</v>
      </c>
      <c r="B1148" s="810" t="s">
        <v>248</v>
      </c>
      <c r="C1148" s="31" t="s">
        <v>7691</v>
      </c>
      <c r="D1148" s="43" t="s">
        <v>38456</v>
      </c>
      <c r="E1148" s="84"/>
      <c r="F1148" s="84"/>
      <c r="G1148" s="84"/>
    </row>
    <row r="1149">
      <c r="A1149" s="802" t="s">
        <v>37667</v>
      </c>
      <c r="B1149" s="810" t="s">
        <v>248</v>
      </c>
      <c r="C1149" s="31" t="s">
        <v>22841</v>
      </c>
      <c r="D1149" s="43" t="s">
        <v>38456</v>
      </c>
      <c r="E1149" s="84"/>
      <c r="F1149" s="84"/>
      <c r="G1149" s="84"/>
    </row>
    <row r="1150">
      <c r="A1150" s="802" t="s">
        <v>37667</v>
      </c>
      <c r="B1150" s="810" t="s">
        <v>248</v>
      </c>
      <c r="C1150" s="31" t="s">
        <v>7043</v>
      </c>
      <c r="D1150" s="43" t="s">
        <v>38456</v>
      </c>
      <c r="E1150" s="43"/>
      <c r="F1150" s="43"/>
      <c r="G1150" s="430"/>
    </row>
    <row r="1151">
      <c r="A1151" s="802" t="s">
        <v>37667</v>
      </c>
      <c r="B1151" s="810" t="s">
        <v>248</v>
      </c>
      <c r="C1151" s="31" t="s">
        <v>38457</v>
      </c>
      <c r="D1151" s="43" t="s">
        <v>38456</v>
      </c>
      <c r="E1151" s="84"/>
      <c r="F1151" s="84"/>
      <c r="G1151" s="84"/>
    </row>
    <row r="1152">
      <c r="A1152" s="799" t="s">
        <v>37667</v>
      </c>
      <c r="B1152" s="809" t="s">
        <v>566</v>
      </c>
      <c r="C1152" s="31" t="s">
        <v>25524</v>
      </c>
      <c r="D1152" s="43" t="s">
        <v>38429</v>
      </c>
      <c r="E1152" s="43"/>
      <c r="F1152" s="43"/>
      <c r="G1152" s="430" t="s">
        <v>38430</v>
      </c>
    </row>
    <row r="1153">
      <c r="A1153" s="799" t="s">
        <v>37667</v>
      </c>
      <c r="B1153" s="809" t="s">
        <v>566</v>
      </c>
      <c r="C1153" s="31" t="s">
        <v>35860</v>
      </c>
      <c r="D1153" s="43" t="s">
        <v>38458</v>
      </c>
      <c r="E1153" s="43"/>
      <c r="F1153" s="43"/>
      <c r="G1153" s="43" t="s">
        <v>38459</v>
      </c>
    </row>
    <row r="1154">
      <c r="A1154" s="799" t="s">
        <v>37667</v>
      </c>
      <c r="B1154" s="809" t="s">
        <v>566</v>
      </c>
      <c r="C1154" s="31" t="s">
        <v>5515</v>
      </c>
      <c r="D1154" s="43"/>
      <c r="E1154" s="43" t="s">
        <v>38443</v>
      </c>
      <c r="F1154" s="43" t="s">
        <v>38460</v>
      </c>
      <c r="G1154" s="430" t="s">
        <v>38430</v>
      </c>
    </row>
    <row r="1155">
      <c r="A1155" s="799" t="s">
        <v>37812</v>
      </c>
      <c r="B1155" s="809" t="s">
        <v>230</v>
      </c>
      <c r="C1155" s="31" t="s">
        <v>38461</v>
      </c>
      <c r="D1155" s="43" t="s">
        <v>37691</v>
      </c>
      <c r="E1155" s="43"/>
      <c r="F1155" s="84"/>
      <c r="G1155" s="43" t="s">
        <v>38462</v>
      </c>
    </row>
    <row r="1156">
      <c r="A1156" s="799" t="s">
        <v>37812</v>
      </c>
      <c r="B1156" s="809" t="s">
        <v>230</v>
      </c>
      <c r="C1156" s="31" t="s">
        <v>37814</v>
      </c>
      <c r="D1156" s="43" t="s">
        <v>38433</v>
      </c>
      <c r="E1156" s="84" t="s">
        <v>38443</v>
      </c>
      <c r="F1156" s="84"/>
      <c r="G1156" s="43" t="s">
        <v>38452</v>
      </c>
    </row>
    <row r="1157">
      <c r="A1157" s="799" t="s">
        <v>37708</v>
      </c>
      <c r="B1157" s="809" t="s">
        <v>16850</v>
      </c>
      <c r="C1157" s="31" t="s">
        <v>10755</v>
      </c>
      <c r="D1157" s="43"/>
      <c r="E1157" s="43" t="s">
        <v>38463</v>
      </c>
      <c r="F1157" s="84"/>
      <c r="G1157" s="43"/>
    </row>
    <row r="1158">
      <c r="A1158" s="802" t="s">
        <v>37708</v>
      </c>
      <c r="B1158" s="809" t="s">
        <v>326</v>
      </c>
      <c r="C1158" s="31" t="s">
        <v>1215</v>
      </c>
      <c r="D1158" s="84"/>
      <c r="E1158" s="43" t="s">
        <v>38443</v>
      </c>
      <c r="F1158" s="43"/>
      <c r="G1158" s="43" t="s">
        <v>38464</v>
      </c>
    </row>
    <row r="1159">
      <c r="A1159" s="802" t="s">
        <v>37708</v>
      </c>
      <c r="B1159" s="809" t="s">
        <v>326</v>
      </c>
      <c r="C1159" s="31" t="s">
        <v>8049</v>
      </c>
      <c r="D1159" s="43"/>
      <c r="E1159" s="43" t="s">
        <v>38465</v>
      </c>
      <c r="F1159" s="43" t="s">
        <v>38466</v>
      </c>
      <c r="G1159" s="43" t="s">
        <v>38467</v>
      </c>
    </row>
    <row r="1160">
      <c r="A1160" s="802" t="s">
        <v>37708</v>
      </c>
      <c r="B1160" s="809" t="s">
        <v>326</v>
      </c>
      <c r="C1160" s="31" t="s">
        <v>658</v>
      </c>
      <c r="D1160" s="43"/>
      <c r="E1160" s="43" t="s">
        <v>38468</v>
      </c>
      <c r="F1160" s="84"/>
      <c r="G1160" s="43"/>
    </row>
    <row r="1161">
      <c r="A1161" s="802" t="s">
        <v>37708</v>
      </c>
      <c r="B1161" s="809" t="s">
        <v>38469</v>
      </c>
      <c r="C1161" s="31" t="s">
        <v>38470</v>
      </c>
      <c r="D1161" s="43" t="s">
        <v>37857</v>
      </c>
      <c r="E1161" s="43"/>
      <c r="F1161" s="84"/>
      <c r="G1161" s="43"/>
    </row>
    <row r="1162">
      <c r="A1162" s="802" t="s">
        <v>37708</v>
      </c>
      <c r="B1162" s="809" t="s">
        <v>3514</v>
      </c>
      <c r="C1162" s="31" t="s">
        <v>3515</v>
      </c>
      <c r="D1162" s="43" t="s">
        <v>38471</v>
      </c>
      <c r="E1162" s="43"/>
      <c r="F1162" s="84"/>
      <c r="G1162" s="43" t="s">
        <v>38447</v>
      </c>
    </row>
    <row r="1163">
      <c r="A1163" s="799" t="s">
        <v>37708</v>
      </c>
      <c r="B1163" s="809" t="s">
        <v>3600</v>
      </c>
      <c r="C1163" s="31" t="s">
        <v>38472</v>
      </c>
      <c r="D1163" s="43" t="s">
        <v>37691</v>
      </c>
      <c r="E1163" s="43"/>
      <c r="F1163" s="84"/>
      <c r="G1163" s="43" t="s">
        <v>38447</v>
      </c>
    </row>
    <row r="1164">
      <c r="A1164" s="799" t="s">
        <v>37708</v>
      </c>
      <c r="B1164" s="809" t="s">
        <v>38473</v>
      </c>
      <c r="C1164" s="31" t="s">
        <v>4496</v>
      </c>
      <c r="D1164" s="43" t="s">
        <v>38474</v>
      </c>
      <c r="E1164" s="43"/>
      <c r="F1164" s="84"/>
      <c r="G1164" s="43" t="s">
        <v>38452</v>
      </c>
    </row>
    <row r="1165">
      <c r="A1165" s="802" t="s">
        <v>37708</v>
      </c>
      <c r="B1165" s="810" t="s">
        <v>388</v>
      </c>
      <c r="C1165" s="31" t="s">
        <v>5619</v>
      </c>
      <c r="D1165" s="43"/>
      <c r="E1165" s="43" t="s">
        <v>38443</v>
      </c>
      <c r="F1165" s="43" t="s">
        <v>38475</v>
      </c>
      <c r="G1165" s="43"/>
    </row>
    <row r="1166">
      <c r="A1166" s="802" t="s">
        <v>37708</v>
      </c>
      <c r="B1166" s="810" t="s">
        <v>388</v>
      </c>
      <c r="C1166" s="31" t="s">
        <v>1010</v>
      </c>
      <c r="D1166" s="43"/>
      <c r="E1166" s="43" t="s">
        <v>38443</v>
      </c>
      <c r="F1166" s="43" t="s">
        <v>38475</v>
      </c>
      <c r="G1166" s="661" t="s">
        <v>38476</v>
      </c>
    </row>
    <row r="1167">
      <c r="A1167" s="802" t="s">
        <v>37708</v>
      </c>
      <c r="B1167" s="810" t="s">
        <v>388</v>
      </c>
      <c r="C1167" s="189" t="s">
        <v>1006</v>
      </c>
      <c r="D1167" s="84" t="s">
        <v>37857</v>
      </c>
      <c r="E1167" s="84"/>
      <c r="F1167" s="84"/>
      <c r="G1167" s="43" t="s">
        <v>38452</v>
      </c>
    </row>
    <row r="1168">
      <c r="A1168" s="802" t="s">
        <v>37708</v>
      </c>
      <c r="B1168" s="810" t="s">
        <v>388</v>
      </c>
      <c r="C1168" s="31" t="s">
        <v>3110</v>
      </c>
      <c r="D1168" s="43" t="s">
        <v>37691</v>
      </c>
      <c r="E1168" s="84"/>
      <c r="F1168" s="84"/>
      <c r="G1168" s="43" t="s">
        <v>38477</v>
      </c>
    </row>
    <row r="1169">
      <c r="A1169" s="799" t="s">
        <v>37708</v>
      </c>
      <c r="B1169" s="809" t="s">
        <v>3453</v>
      </c>
      <c r="C1169" s="31" t="s">
        <v>38478</v>
      </c>
      <c r="D1169" s="43" t="s">
        <v>38096</v>
      </c>
      <c r="E1169" s="43"/>
      <c r="F1169" s="84"/>
      <c r="G1169" s="43" t="s">
        <v>38452</v>
      </c>
    </row>
    <row r="1170">
      <c r="A1170" s="799" t="s">
        <v>37708</v>
      </c>
      <c r="B1170" s="809" t="s">
        <v>566</v>
      </c>
      <c r="C1170" s="31" t="s">
        <v>38479</v>
      </c>
      <c r="D1170" s="43" t="s">
        <v>37691</v>
      </c>
      <c r="E1170" s="43"/>
      <c r="F1170" s="84"/>
      <c r="G1170" s="84"/>
    </row>
    <row r="1171">
      <c r="A1171" s="799" t="s">
        <v>37708</v>
      </c>
      <c r="B1171" s="809" t="s">
        <v>9279</v>
      </c>
      <c r="C1171" s="31" t="s">
        <v>34886</v>
      </c>
      <c r="D1171" s="43"/>
      <c r="E1171" s="43" t="s">
        <v>38443</v>
      </c>
      <c r="F1171" s="84"/>
      <c r="G1171" s="84"/>
    </row>
    <row r="1172">
      <c r="A1172" s="799" t="s">
        <v>37712</v>
      </c>
      <c r="B1172" s="809" t="s">
        <v>326</v>
      </c>
      <c r="C1172" s="31" t="s">
        <v>23640</v>
      </c>
      <c r="D1172" s="43"/>
      <c r="E1172" s="43" t="s">
        <v>38480</v>
      </c>
      <c r="F1172" s="43"/>
      <c r="G1172" s="43" t="s">
        <v>38481</v>
      </c>
    </row>
    <row r="1173">
      <c r="A1173" s="799" t="s">
        <v>37712</v>
      </c>
      <c r="B1173" s="809" t="s">
        <v>4371</v>
      </c>
      <c r="C1173" s="31" t="s">
        <v>38482</v>
      </c>
      <c r="D1173" s="43"/>
      <c r="E1173" s="43" t="s">
        <v>38443</v>
      </c>
      <c r="F1173" s="43"/>
      <c r="G1173" s="43"/>
    </row>
    <row r="1174">
      <c r="A1174" s="799" t="s">
        <v>37712</v>
      </c>
      <c r="B1174" s="809" t="s">
        <v>5153</v>
      </c>
      <c r="C1174" s="31" t="s">
        <v>38483</v>
      </c>
      <c r="D1174" s="43"/>
      <c r="E1174" s="43" t="s">
        <v>38443</v>
      </c>
      <c r="F1174" s="84"/>
      <c r="G1174" s="43" t="s">
        <v>38452</v>
      </c>
    </row>
    <row r="1175">
      <c r="A1175" s="799" t="s">
        <v>37712</v>
      </c>
      <c r="B1175" s="294" t="s">
        <v>3280</v>
      </c>
      <c r="C1175" s="31" t="s">
        <v>7279</v>
      </c>
      <c r="D1175" s="43"/>
      <c r="E1175" s="84"/>
      <c r="F1175" s="84"/>
      <c r="G1175" s="43" t="s">
        <v>38484</v>
      </c>
    </row>
    <row r="1176">
      <c r="A1176" s="799" t="s">
        <v>37712</v>
      </c>
      <c r="B1176" s="810" t="s">
        <v>388</v>
      </c>
      <c r="C1176" s="31" t="s">
        <v>14575</v>
      </c>
      <c r="D1176" s="43"/>
      <c r="E1176" s="43" t="s">
        <v>38485</v>
      </c>
      <c r="F1176" s="43" t="s">
        <v>38437</v>
      </c>
      <c r="G1176" s="43"/>
    </row>
    <row r="1177">
      <c r="A1177" s="799" t="s">
        <v>37712</v>
      </c>
      <c r="B1177" s="810" t="s">
        <v>388</v>
      </c>
      <c r="C1177" s="31" t="s">
        <v>14818</v>
      </c>
      <c r="D1177" s="43"/>
      <c r="E1177" s="43" t="s">
        <v>38480</v>
      </c>
      <c r="F1177" s="84"/>
      <c r="G1177" s="84"/>
    </row>
    <row r="1178">
      <c r="A1178" s="830"/>
      <c r="B1178" s="830"/>
      <c r="C1178" s="830"/>
      <c r="D1178" s="830"/>
      <c r="E1178" s="830"/>
      <c r="F1178" s="830"/>
      <c r="G1178" s="830"/>
    </row>
    <row r="1179">
      <c r="A1179" s="745"/>
    </row>
    <row r="1180">
      <c r="A1180" s="830"/>
    </row>
    <row r="1181">
      <c r="A1181" s="31" t="s">
        <v>38486</v>
      </c>
      <c r="B1181" s="823"/>
      <c r="C1181" s="823"/>
      <c r="D1181" s="823"/>
      <c r="E1181" s="823"/>
      <c r="F1181" s="823"/>
      <c r="G1181" s="823"/>
    </row>
    <row r="1182">
      <c r="A1182" s="830"/>
    </row>
    <row r="1183">
      <c r="A1183" s="799" t="s">
        <v>37663</v>
      </c>
      <c r="B1183" s="800" t="s">
        <v>4788</v>
      </c>
      <c r="C1183" s="31" t="s">
        <v>38487</v>
      </c>
      <c r="D1183" s="43" t="s">
        <v>38488</v>
      </c>
      <c r="E1183" s="84"/>
      <c r="F1183" s="84"/>
      <c r="G1183" s="84"/>
    </row>
    <row r="1184">
      <c r="A1184" s="799" t="s">
        <v>37663</v>
      </c>
      <c r="B1184" s="800" t="s">
        <v>4788</v>
      </c>
      <c r="C1184" s="31" t="s">
        <v>17284</v>
      </c>
      <c r="D1184" s="43" t="s">
        <v>37857</v>
      </c>
      <c r="E1184" s="84"/>
      <c r="F1184" s="84"/>
      <c r="G1184" s="84"/>
    </row>
    <row r="1185">
      <c r="A1185" s="799" t="s">
        <v>37663</v>
      </c>
      <c r="B1185" s="800" t="s">
        <v>8825</v>
      </c>
      <c r="C1185" s="31" t="s">
        <v>38489</v>
      </c>
      <c r="D1185" s="43" t="s">
        <v>38488</v>
      </c>
      <c r="E1185" s="84"/>
      <c r="F1185" s="84"/>
      <c r="G1185" s="84"/>
    </row>
    <row r="1186">
      <c r="A1186" s="799" t="s">
        <v>37663</v>
      </c>
      <c r="B1186" s="800" t="s">
        <v>38490</v>
      </c>
      <c r="C1186" s="31" t="s">
        <v>38491</v>
      </c>
      <c r="D1186" s="43" t="s">
        <v>37857</v>
      </c>
      <c r="E1186" s="84"/>
      <c r="F1186" s="84"/>
      <c r="G1186" s="84"/>
    </row>
    <row r="1187">
      <c r="A1187" s="799" t="s">
        <v>37667</v>
      </c>
      <c r="B1187" s="800" t="s">
        <v>4540</v>
      </c>
      <c r="C1187" s="831" t="s">
        <v>38492</v>
      </c>
      <c r="D1187" s="43" t="s">
        <v>37857</v>
      </c>
      <c r="E1187" s="84"/>
      <c r="F1187" s="84"/>
      <c r="G1187" s="43" t="s">
        <v>38493</v>
      </c>
    </row>
    <row r="1188">
      <c r="A1188" s="799" t="s">
        <v>37667</v>
      </c>
      <c r="B1188" s="800" t="s">
        <v>4540</v>
      </c>
      <c r="C1188" s="31" t="s">
        <v>38494</v>
      </c>
      <c r="D1188" s="43" t="s">
        <v>37857</v>
      </c>
      <c r="E1188" s="84"/>
      <c r="F1188" s="84"/>
      <c r="G1188" s="84"/>
    </row>
    <row r="1189">
      <c r="A1189" s="799" t="s">
        <v>37667</v>
      </c>
      <c r="B1189" s="800" t="s">
        <v>4540</v>
      </c>
      <c r="C1189" s="31" t="s">
        <v>38495</v>
      </c>
      <c r="D1189" s="43" t="s">
        <v>37857</v>
      </c>
      <c r="E1189" s="84"/>
      <c r="F1189" s="84"/>
      <c r="G1189" s="84"/>
    </row>
    <row r="1190">
      <c r="A1190" s="799" t="s">
        <v>37667</v>
      </c>
      <c r="B1190" s="800" t="s">
        <v>38496</v>
      </c>
      <c r="C1190" s="31" t="s">
        <v>38497</v>
      </c>
      <c r="D1190" s="43" t="s">
        <v>37857</v>
      </c>
      <c r="E1190" s="84"/>
      <c r="F1190" s="84"/>
      <c r="G1190" s="43"/>
    </row>
    <row r="1191">
      <c r="A1191" s="799" t="s">
        <v>37667</v>
      </c>
      <c r="B1191" s="800" t="s">
        <v>38498</v>
      </c>
      <c r="C1191" s="31" t="s">
        <v>38499</v>
      </c>
      <c r="D1191" s="43" t="s">
        <v>37857</v>
      </c>
      <c r="E1191" s="84"/>
      <c r="F1191" s="84"/>
      <c r="G1191" s="43" t="s">
        <v>38500</v>
      </c>
    </row>
    <row r="1192">
      <c r="A1192" s="799" t="s">
        <v>37667</v>
      </c>
      <c r="B1192" s="800" t="s">
        <v>248</v>
      </c>
      <c r="C1192" s="31" t="s">
        <v>4496</v>
      </c>
      <c r="D1192" s="43" t="s">
        <v>38093</v>
      </c>
      <c r="E1192" s="84"/>
      <c r="F1192" s="84"/>
      <c r="G1192" s="84"/>
    </row>
    <row r="1193">
      <c r="A1193" s="799" t="s">
        <v>37667</v>
      </c>
      <c r="B1193" s="800" t="s">
        <v>248</v>
      </c>
      <c r="C1193" s="31" t="s">
        <v>249</v>
      </c>
      <c r="D1193" s="43" t="s">
        <v>38093</v>
      </c>
      <c r="E1193" s="84"/>
      <c r="F1193" s="84"/>
      <c r="G1193" s="84"/>
    </row>
    <row r="1194">
      <c r="A1194" s="799" t="s">
        <v>37667</v>
      </c>
      <c r="B1194" s="800" t="s">
        <v>248</v>
      </c>
      <c r="C1194" s="31" t="s">
        <v>4908</v>
      </c>
      <c r="D1194" s="43" t="s">
        <v>38093</v>
      </c>
      <c r="E1194" s="84"/>
      <c r="F1194" s="84"/>
      <c r="G1194" s="84"/>
    </row>
    <row r="1195">
      <c r="A1195" s="799" t="s">
        <v>37667</v>
      </c>
      <c r="B1195" s="800" t="s">
        <v>248</v>
      </c>
      <c r="C1195" s="31" t="s">
        <v>4580</v>
      </c>
      <c r="D1195" s="43" t="s">
        <v>38093</v>
      </c>
      <c r="E1195" s="84"/>
      <c r="F1195" s="84"/>
      <c r="G1195" s="84"/>
    </row>
    <row r="1196">
      <c r="A1196" s="799" t="s">
        <v>37708</v>
      </c>
      <c r="B1196" s="800" t="s">
        <v>38501</v>
      </c>
      <c r="C1196" s="31" t="s">
        <v>38502</v>
      </c>
      <c r="D1196" s="43" t="s">
        <v>37857</v>
      </c>
      <c r="E1196" s="84"/>
      <c r="F1196" s="84"/>
      <c r="G1196" s="43"/>
    </row>
    <row r="1197">
      <c r="A1197" s="799" t="s">
        <v>37708</v>
      </c>
      <c r="B1197" s="800" t="s">
        <v>38503</v>
      </c>
      <c r="C1197" s="31" t="s">
        <v>38504</v>
      </c>
      <c r="D1197" s="43" t="s">
        <v>37857</v>
      </c>
      <c r="E1197" s="84"/>
      <c r="F1197" s="84"/>
      <c r="G1197" s="43"/>
    </row>
    <row r="1198">
      <c r="A1198" s="799" t="s">
        <v>37708</v>
      </c>
      <c r="B1198" s="800" t="s">
        <v>38505</v>
      </c>
      <c r="C1198" s="31" t="s">
        <v>38506</v>
      </c>
      <c r="D1198" s="43" t="s">
        <v>37857</v>
      </c>
      <c r="E1198" s="84"/>
      <c r="F1198" s="84"/>
      <c r="G1198" s="43"/>
    </row>
    <row r="1199">
      <c r="A1199" s="799" t="s">
        <v>37712</v>
      </c>
      <c r="B1199" s="800" t="s">
        <v>642</v>
      </c>
      <c r="C1199" s="31" t="s">
        <v>38507</v>
      </c>
      <c r="D1199" s="43" t="s">
        <v>38093</v>
      </c>
      <c r="E1199" s="84"/>
      <c r="F1199" s="84"/>
      <c r="G1199" s="43"/>
    </row>
    <row r="1200">
      <c r="A1200" s="799" t="s">
        <v>37712</v>
      </c>
      <c r="B1200" s="800" t="s">
        <v>642</v>
      </c>
      <c r="C1200" s="31" t="s">
        <v>38508</v>
      </c>
      <c r="D1200" s="43" t="s">
        <v>38093</v>
      </c>
      <c r="E1200" s="84"/>
      <c r="F1200" s="84"/>
      <c r="G1200" s="43"/>
    </row>
    <row r="1201">
      <c r="A1201" s="799" t="s">
        <v>37712</v>
      </c>
      <c r="B1201" s="800" t="s">
        <v>642</v>
      </c>
      <c r="C1201" s="31" t="s">
        <v>38509</v>
      </c>
      <c r="D1201" s="43" t="s">
        <v>38093</v>
      </c>
      <c r="E1201" s="84"/>
      <c r="F1201" s="84"/>
      <c r="G1201" s="43"/>
    </row>
    <row r="1202">
      <c r="A1202" s="799" t="s">
        <v>37712</v>
      </c>
      <c r="B1202" s="800" t="s">
        <v>316</v>
      </c>
      <c r="C1202" s="31" t="s">
        <v>1446</v>
      </c>
      <c r="D1202" s="43" t="s">
        <v>38093</v>
      </c>
      <c r="E1202" s="84"/>
      <c r="F1202" s="84"/>
      <c r="G1202" s="43" t="s">
        <v>38510</v>
      </c>
    </row>
    <row r="1203">
      <c r="A1203" s="799" t="s">
        <v>37712</v>
      </c>
      <c r="B1203" s="800" t="s">
        <v>4540</v>
      </c>
      <c r="C1203" s="31" t="s">
        <v>38511</v>
      </c>
      <c r="D1203" s="43" t="s">
        <v>38093</v>
      </c>
      <c r="E1203" s="84"/>
      <c r="F1203" s="84"/>
      <c r="G1203" s="43"/>
    </row>
    <row r="1204">
      <c r="A1204" s="799" t="s">
        <v>37712</v>
      </c>
      <c r="B1204" s="800" t="s">
        <v>5496</v>
      </c>
      <c r="C1204" s="31" t="s">
        <v>368</v>
      </c>
      <c r="D1204" s="43"/>
      <c r="E1204" s="84"/>
      <c r="F1204" s="84"/>
      <c r="G1204" s="43" t="s">
        <v>38512</v>
      </c>
    </row>
    <row r="1205">
      <c r="A1205" s="799" t="s">
        <v>37712</v>
      </c>
      <c r="B1205" s="800" t="s">
        <v>1107</v>
      </c>
      <c r="C1205" s="31" t="s">
        <v>368</v>
      </c>
      <c r="D1205" s="43" t="s">
        <v>38093</v>
      </c>
      <c r="E1205" s="84"/>
      <c r="F1205" s="84"/>
      <c r="G1205" s="43" t="s">
        <v>38513</v>
      </c>
    </row>
    <row r="1206">
      <c r="A1206" s="830"/>
      <c r="B1206" s="830"/>
      <c r="C1206" s="830"/>
      <c r="D1206" s="830"/>
      <c r="E1206" s="830"/>
      <c r="F1206" s="830"/>
      <c r="G1206" s="830"/>
    </row>
    <row r="1207">
      <c r="A1207" s="745"/>
    </row>
    <row r="1208">
      <c r="A1208" s="830"/>
    </row>
    <row r="1209">
      <c r="A1209" s="31" t="s">
        <v>38514</v>
      </c>
      <c r="B1209" s="823"/>
      <c r="C1209" s="823"/>
      <c r="D1209" s="823"/>
      <c r="E1209" s="823"/>
      <c r="F1209" s="823"/>
      <c r="G1209" s="823"/>
    </row>
    <row r="1210">
      <c r="A1210" s="830"/>
    </row>
    <row r="1211">
      <c r="A1211" s="799" t="s">
        <v>37663</v>
      </c>
      <c r="B1211" s="800" t="s">
        <v>38047</v>
      </c>
      <c r="C1211" s="31" t="s">
        <v>38515</v>
      </c>
      <c r="D1211" s="43" t="s">
        <v>37691</v>
      </c>
      <c r="E1211" s="84"/>
      <c r="F1211" s="84"/>
      <c r="G1211" s="84"/>
    </row>
    <row r="1212">
      <c r="A1212" s="799" t="s">
        <v>37663</v>
      </c>
      <c r="B1212" s="800" t="s">
        <v>1016</v>
      </c>
      <c r="C1212" s="31" t="s">
        <v>38516</v>
      </c>
      <c r="D1212" s="43" t="s">
        <v>38517</v>
      </c>
      <c r="E1212" s="84"/>
      <c r="F1212" s="84"/>
      <c r="G1212" s="84"/>
    </row>
    <row r="1213">
      <c r="A1213" s="799" t="s">
        <v>37663</v>
      </c>
      <c r="B1213" s="800" t="s">
        <v>1016</v>
      </c>
      <c r="C1213" s="31" t="s">
        <v>38518</v>
      </c>
      <c r="D1213" s="43" t="s">
        <v>37691</v>
      </c>
      <c r="E1213" s="84"/>
      <c r="F1213" s="84"/>
      <c r="G1213" s="84"/>
    </row>
    <row r="1214">
      <c r="A1214" s="799" t="s">
        <v>37667</v>
      </c>
      <c r="B1214" s="800" t="s">
        <v>4540</v>
      </c>
      <c r="C1214" s="31" t="s">
        <v>38519</v>
      </c>
      <c r="D1214" s="43" t="s">
        <v>37691</v>
      </c>
      <c r="E1214" s="84"/>
      <c r="F1214" s="84"/>
      <c r="G1214" s="84"/>
    </row>
    <row r="1215">
      <c r="A1215" s="799" t="s">
        <v>37667</v>
      </c>
      <c r="B1215" s="800" t="s">
        <v>566</v>
      </c>
      <c r="C1215" s="31" t="s">
        <v>5515</v>
      </c>
      <c r="D1215" s="43"/>
      <c r="E1215" s="84"/>
      <c r="F1215" s="84"/>
      <c r="G1215" s="84"/>
    </row>
    <row r="1216">
      <c r="A1216" s="799" t="s">
        <v>37708</v>
      </c>
      <c r="B1216" s="800" t="s">
        <v>687</v>
      </c>
      <c r="C1216" s="31" t="s">
        <v>1293</v>
      </c>
      <c r="D1216" s="43"/>
      <c r="E1216" s="84"/>
      <c r="F1216" s="84"/>
      <c r="G1216" s="84"/>
    </row>
    <row r="1217">
      <c r="A1217" s="799" t="s">
        <v>37708</v>
      </c>
      <c r="B1217" s="800" t="s">
        <v>687</v>
      </c>
      <c r="C1217" s="31" t="s">
        <v>1306</v>
      </c>
      <c r="D1217" s="43"/>
      <c r="E1217" s="84"/>
      <c r="F1217" s="84"/>
      <c r="G1217" s="84"/>
    </row>
    <row r="1218">
      <c r="A1218" s="799" t="s">
        <v>37708</v>
      </c>
      <c r="B1218" s="800" t="s">
        <v>687</v>
      </c>
      <c r="C1218" s="31" t="s">
        <v>33903</v>
      </c>
      <c r="D1218" s="43"/>
      <c r="E1218" s="84"/>
      <c r="F1218" s="84"/>
      <c r="G1218" s="84"/>
    </row>
    <row r="1219">
      <c r="A1219" s="799" t="s">
        <v>37708</v>
      </c>
      <c r="B1219" s="800" t="s">
        <v>388</v>
      </c>
      <c r="C1219" s="31" t="s">
        <v>2083</v>
      </c>
      <c r="D1219" s="43"/>
      <c r="E1219" s="84"/>
      <c r="F1219" s="84"/>
      <c r="G1219" s="84"/>
    </row>
    <row r="1220">
      <c r="A1220" s="799" t="s">
        <v>37708</v>
      </c>
      <c r="B1220" s="800" t="s">
        <v>388</v>
      </c>
      <c r="C1220" s="31" t="s">
        <v>1010</v>
      </c>
      <c r="D1220" s="43"/>
      <c r="E1220" s="84"/>
      <c r="F1220" s="84"/>
      <c r="G1220" s="84"/>
    </row>
    <row r="1221">
      <c r="A1221" s="799" t="s">
        <v>37708</v>
      </c>
      <c r="B1221" s="800" t="s">
        <v>1016</v>
      </c>
      <c r="C1221" s="31" t="s">
        <v>5628</v>
      </c>
      <c r="D1221" s="43"/>
      <c r="E1221" s="84"/>
      <c r="F1221" s="84"/>
      <c r="G1221" s="84"/>
    </row>
    <row r="1222">
      <c r="A1222" s="799" t="s">
        <v>37708</v>
      </c>
      <c r="B1222" s="800" t="s">
        <v>1016</v>
      </c>
      <c r="C1222" s="31" t="s">
        <v>4928</v>
      </c>
      <c r="D1222" s="43"/>
      <c r="E1222" s="84"/>
      <c r="F1222" s="84"/>
      <c r="G1222" s="84"/>
    </row>
    <row r="1223">
      <c r="A1223" s="799" t="s">
        <v>37712</v>
      </c>
      <c r="B1223" s="800" t="s">
        <v>316</v>
      </c>
      <c r="C1223" s="31" t="s">
        <v>4651</v>
      </c>
      <c r="D1223" s="43"/>
      <c r="E1223" s="84"/>
      <c r="F1223" s="84"/>
      <c r="G1223" s="84"/>
    </row>
    <row r="1224">
      <c r="A1224" s="799" t="s">
        <v>37712</v>
      </c>
      <c r="B1224" s="800" t="s">
        <v>4540</v>
      </c>
      <c r="C1224" s="31" t="s">
        <v>38520</v>
      </c>
      <c r="D1224" s="43"/>
      <c r="E1224" s="84"/>
      <c r="F1224" s="84"/>
      <c r="G1224" s="84"/>
    </row>
    <row r="1225">
      <c r="A1225" s="799" t="s">
        <v>37712</v>
      </c>
      <c r="B1225" s="800" t="s">
        <v>4540</v>
      </c>
      <c r="C1225" s="31" t="s">
        <v>38511</v>
      </c>
      <c r="D1225" s="43" t="s">
        <v>37691</v>
      </c>
      <c r="E1225" s="84"/>
      <c r="F1225" s="84"/>
      <c r="G1225" s="84"/>
    </row>
    <row r="1226">
      <c r="A1226" s="799" t="s">
        <v>37712</v>
      </c>
      <c r="B1226" s="800" t="s">
        <v>671</v>
      </c>
      <c r="C1226" s="31" t="s">
        <v>368</v>
      </c>
      <c r="D1226" s="43"/>
      <c r="E1226" s="84"/>
      <c r="F1226" s="84"/>
      <c r="G1226" s="84"/>
    </row>
    <row r="1227">
      <c r="A1227" s="799" t="s">
        <v>37712</v>
      </c>
      <c r="B1227" s="800" t="s">
        <v>687</v>
      </c>
      <c r="C1227" s="31" t="s">
        <v>693</v>
      </c>
      <c r="D1227" s="43"/>
      <c r="E1227" s="84"/>
      <c r="F1227" s="84"/>
      <c r="G1227" s="84"/>
    </row>
    <row r="1228">
      <c r="A1228" s="830"/>
      <c r="B1228" s="830"/>
      <c r="C1228" s="830"/>
      <c r="D1228" s="830"/>
      <c r="E1228" s="830"/>
      <c r="F1228" s="830"/>
      <c r="G1228" s="830"/>
    </row>
    <row r="1229">
      <c r="A1229" s="745"/>
    </row>
    <row r="1230">
      <c r="A1230" s="830"/>
    </row>
    <row r="1231">
      <c r="A1231" s="31" t="s">
        <v>38521</v>
      </c>
      <c r="B1231" s="823"/>
      <c r="C1231" s="823"/>
      <c r="D1231" s="823"/>
      <c r="E1231" s="823"/>
      <c r="F1231" s="823"/>
      <c r="G1231" s="823"/>
    </row>
    <row r="1232">
      <c r="A1232" s="830"/>
    </row>
    <row r="1233">
      <c r="A1233" s="799" t="s">
        <v>37663</v>
      </c>
      <c r="B1233" s="800" t="s">
        <v>37748</v>
      </c>
      <c r="C1233" s="31" t="s">
        <v>37749</v>
      </c>
      <c r="D1233" s="91" t="s">
        <v>38522</v>
      </c>
      <c r="E1233" s="84"/>
      <c r="F1233" s="84"/>
      <c r="G1233" s="84"/>
    </row>
    <row r="1234">
      <c r="A1234" s="799" t="s">
        <v>37663</v>
      </c>
      <c r="B1234" s="800" t="s">
        <v>1016</v>
      </c>
      <c r="C1234" s="31" t="s">
        <v>38426</v>
      </c>
      <c r="D1234" s="91" t="s">
        <v>37876</v>
      </c>
      <c r="E1234" s="84"/>
      <c r="F1234" s="84"/>
      <c r="G1234" s="84"/>
    </row>
    <row r="1235">
      <c r="A1235" s="799" t="s">
        <v>37667</v>
      </c>
      <c r="B1235" s="800" t="s">
        <v>306</v>
      </c>
      <c r="C1235" s="31" t="s">
        <v>307</v>
      </c>
      <c r="D1235" s="43" t="s">
        <v>38523</v>
      </c>
      <c r="E1235" s="43" t="s">
        <v>38524</v>
      </c>
      <c r="F1235" s="43" t="s">
        <v>38525</v>
      </c>
      <c r="G1235" s="84"/>
    </row>
    <row r="1236">
      <c r="A1236" s="799" t="s">
        <v>37667</v>
      </c>
      <c r="B1236" s="800" t="s">
        <v>248</v>
      </c>
      <c r="C1236" s="31" t="s">
        <v>38526</v>
      </c>
      <c r="D1236" s="43" t="s">
        <v>38527</v>
      </c>
      <c r="E1236" s="43" t="s">
        <v>38528</v>
      </c>
      <c r="F1236" s="84"/>
      <c r="G1236" s="84"/>
    </row>
    <row r="1237">
      <c r="A1237" s="799" t="s">
        <v>37667</v>
      </c>
      <c r="B1237" s="800" t="s">
        <v>248</v>
      </c>
      <c r="C1237" s="31" t="s">
        <v>249</v>
      </c>
      <c r="D1237" s="43" t="s">
        <v>38527</v>
      </c>
      <c r="E1237" s="43" t="s">
        <v>38529</v>
      </c>
      <c r="F1237" s="43" t="s">
        <v>38530</v>
      </c>
      <c r="G1237" s="84"/>
    </row>
    <row r="1238">
      <c r="A1238" s="799" t="s">
        <v>37667</v>
      </c>
      <c r="B1238" s="800" t="s">
        <v>566</v>
      </c>
      <c r="C1238" s="31" t="s">
        <v>38531</v>
      </c>
      <c r="D1238" s="43" t="s">
        <v>38532</v>
      </c>
      <c r="E1238" s="43"/>
      <c r="F1238" s="84"/>
      <c r="G1238" s="84"/>
    </row>
    <row r="1239">
      <c r="A1239" s="799" t="s">
        <v>37708</v>
      </c>
      <c r="B1239" s="800" t="s">
        <v>306</v>
      </c>
      <c r="C1239" s="31" t="s">
        <v>31889</v>
      </c>
      <c r="D1239" s="43"/>
      <c r="E1239" s="43" t="s">
        <v>38533</v>
      </c>
      <c r="F1239" s="43" t="s">
        <v>38534</v>
      </c>
      <c r="G1239" s="84"/>
    </row>
    <row r="1240">
      <c r="A1240" s="799" t="s">
        <v>37708</v>
      </c>
      <c r="B1240" s="800" t="s">
        <v>38535</v>
      </c>
      <c r="C1240" s="31" t="s">
        <v>38536</v>
      </c>
      <c r="D1240" s="43" t="s">
        <v>38537</v>
      </c>
      <c r="E1240" s="43"/>
      <c r="F1240" s="43"/>
      <c r="G1240" s="84"/>
    </row>
    <row r="1241">
      <c r="A1241" s="799" t="s">
        <v>37708</v>
      </c>
      <c r="B1241" s="800" t="s">
        <v>1016</v>
      </c>
      <c r="C1241" s="31" t="s">
        <v>32225</v>
      </c>
      <c r="D1241" s="43"/>
      <c r="E1241" s="43" t="s">
        <v>38538</v>
      </c>
      <c r="F1241" s="43" t="s">
        <v>38539</v>
      </c>
      <c r="G1241" s="84"/>
    </row>
    <row r="1242">
      <c r="A1242" s="799" t="s">
        <v>37708</v>
      </c>
      <c r="B1242" s="800" t="s">
        <v>1016</v>
      </c>
      <c r="C1242" s="31" t="s">
        <v>18786</v>
      </c>
      <c r="D1242" s="43"/>
      <c r="E1242" s="43" t="s">
        <v>38540</v>
      </c>
      <c r="F1242" s="43" t="s">
        <v>38525</v>
      </c>
      <c r="G1242" s="43" t="s">
        <v>38541</v>
      </c>
    </row>
    <row r="1243">
      <c r="A1243" s="799" t="s">
        <v>37708</v>
      </c>
      <c r="B1243" s="800" t="s">
        <v>1016</v>
      </c>
      <c r="C1243" s="31" t="s">
        <v>1782</v>
      </c>
      <c r="D1243" s="43" t="s">
        <v>38542</v>
      </c>
      <c r="E1243" s="43" t="s">
        <v>38539</v>
      </c>
      <c r="F1243" s="43" t="s">
        <v>38525</v>
      </c>
      <c r="G1243" s="43"/>
    </row>
    <row r="1244">
      <c r="A1244" s="799" t="s">
        <v>37708</v>
      </c>
      <c r="B1244" s="800" t="s">
        <v>1016</v>
      </c>
      <c r="C1244" s="31" t="s">
        <v>38543</v>
      </c>
      <c r="D1244" s="43"/>
      <c r="E1244" s="43" t="s">
        <v>38533</v>
      </c>
      <c r="F1244" s="43" t="s">
        <v>38544</v>
      </c>
      <c r="G1244" s="43" t="s">
        <v>38545</v>
      </c>
    </row>
    <row r="1245">
      <c r="A1245" s="799" t="s">
        <v>37708</v>
      </c>
      <c r="B1245" s="800" t="s">
        <v>1016</v>
      </c>
      <c r="C1245" s="31" t="s">
        <v>11912</v>
      </c>
      <c r="D1245" s="43" t="s">
        <v>38546</v>
      </c>
      <c r="E1245" s="43" t="s">
        <v>38547</v>
      </c>
      <c r="F1245" s="43" t="s">
        <v>38548</v>
      </c>
      <c r="G1245" s="43"/>
    </row>
    <row r="1246">
      <c r="A1246" s="799" t="s">
        <v>37708</v>
      </c>
      <c r="B1246" s="800" t="s">
        <v>1016</v>
      </c>
      <c r="C1246" s="31" t="s">
        <v>2924</v>
      </c>
      <c r="D1246" s="43" t="s">
        <v>38549</v>
      </c>
      <c r="E1246" s="43" t="s">
        <v>38550</v>
      </c>
      <c r="F1246" s="43" t="s">
        <v>38525</v>
      </c>
      <c r="G1246" s="43" t="s">
        <v>38551</v>
      </c>
    </row>
    <row r="1247">
      <c r="A1247" s="799" t="s">
        <v>37708</v>
      </c>
      <c r="B1247" s="800" t="s">
        <v>1016</v>
      </c>
      <c r="C1247" s="31" t="s">
        <v>32231</v>
      </c>
      <c r="D1247" s="43"/>
      <c r="E1247" s="43" t="s">
        <v>38538</v>
      </c>
      <c r="F1247" s="43" t="s">
        <v>38525</v>
      </c>
      <c r="G1247" s="84"/>
    </row>
    <row r="1248">
      <c r="A1248" s="799" t="s">
        <v>37708</v>
      </c>
      <c r="B1248" s="800" t="s">
        <v>1016</v>
      </c>
      <c r="C1248" s="31" t="s">
        <v>13941</v>
      </c>
      <c r="D1248" s="43"/>
      <c r="E1248" s="43" t="s">
        <v>38552</v>
      </c>
      <c r="F1248" s="43" t="s">
        <v>38547</v>
      </c>
      <c r="G1248" s="84"/>
    </row>
    <row r="1249">
      <c r="A1249" s="799" t="s">
        <v>37708</v>
      </c>
      <c r="B1249" s="800" t="s">
        <v>1016</v>
      </c>
      <c r="C1249" s="31" t="s">
        <v>32002</v>
      </c>
      <c r="D1249" s="43"/>
      <c r="E1249" s="43" t="s">
        <v>38552</v>
      </c>
      <c r="F1249" s="43" t="s">
        <v>38553</v>
      </c>
      <c r="G1249" s="84"/>
    </row>
    <row r="1250">
      <c r="A1250" s="799" t="s">
        <v>37708</v>
      </c>
      <c r="B1250" s="810" t="s">
        <v>388</v>
      </c>
      <c r="C1250" s="31" t="s">
        <v>1392</v>
      </c>
      <c r="D1250" s="43"/>
      <c r="E1250" s="43" t="s">
        <v>38554</v>
      </c>
      <c r="F1250" s="43" t="s">
        <v>38525</v>
      </c>
      <c r="G1250" s="84"/>
    </row>
    <row r="1251">
      <c r="A1251" s="799" t="s">
        <v>37708</v>
      </c>
      <c r="B1251" s="809" t="s">
        <v>3979</v>
      </c>
      <c r="C1251" s="31" t="s">
        <v>3980</v>
      </c>
      <c r="D1251" s="43"/>
      <c r="E1251" s="43" t="s">
        <v>38539</v>
      </c>
      <c r="F1251" s="43" t="s">
        <v>38525</v>
      </c>
      <c r="G1251" s="43" t="s">
        <v>38555</v>
      </c>
    </row>
    <row r="1252">
      <c r="A1252" s="799" t="s">
        <v>37708</v>
      </c>
      <c r="B1252" s="809" t="s">
        <v>2927</v>
      </c>
      <c r="C1252" s="31" t="s">
        <v>32384</v>
      </c>
      <c r="D1252" s="43"/>
      <c r="E1252" s="43" t="s">
        <v>38539</v>
      </c>
      <c r="F1252" s="43" t="s">
        <v>38556</v>
      </c>
      <c r="G1252" s="43" t="s">
        <v>38557</v>
      </c>
    </row>
    <row r="1253">
      <c r="A1253" s="799" t="s">
        <v>37712</v>
      </c>
      <c r="B1253" s="809" t="s">
        <v>32058</v>
      </c>
      <c r="C1253" s="31" t="s">
        <v>38558</v>
      </c>
      <c r="D1253" s="43"/>
      <c r="E1253" s="43" t="s">
        <v>38559</v>
      </c>
      <c r="F1253" s="43" t="s">
        <v>38560</v>
      </c>
      <c r="G1253" s="43"/>
    </row>
    <row r="1254">
      <c r="A1254" s="799" t="s">
        <v>37712</v>
      </c>
      <c r="B1254" s="809" t="s">
        <v>24054</v>
      </c>
      <c r="C1254" s="31" t="s">
        <v>32709</v>
      </c>
      <c r="D1254" s="43"/>
      <c r="E1254" s="43" t="s">
        <v>38525</v>
      </c>
      <c r="F1254" s="43"/>
      <c r="G1254" s="43" t="s">
        <v>38561</v>
      </c>
    </row>
    <row r="1255">
      <c r="A1255" s="799" t="s">
        <v>37712</v>
      </c>
      <c r="B1255" s="809" t="s">
        <v>1016</v>
      </c>
      <c r="C1255" s="31" t="s">
        <v>32738</v>
      </c>
      <c r="D1255" s="43"/>
      <c r="E1255" s="43" t="s">
        <v>38525</v>
      </c>
      <c r="F1255" s="43"/>
      <c r="G1255" s="43"/>
    </row>
    <row r="1256">
      <c r="A1256" s="799" t="s">
        <v>37712</v>
      </c>
      <c r="B1256" s="809" t="s">
        <v>3001</v>
      </c>
      <c r="C1256" s="31" t="s">
        <v>3002</v>
      </c>
      <c r="D1256" s="43"/>
      <c r="E1256" s="43" t="s">
        <v>38539</v>
      </c>
      <c r="F1256" s="43" t="s">
        <v>38525</v>
      </c>
      <c r="G1256" s="43"/>
    </row>
    <row r="1257">
      <c r="A1257" s="830"/>
      <c r="B1257" s="830"/>
      <c r="C1257" s="830"/>
      <c r="D1257" s="830"/>
      <c r="E1257" s="830"/>
      <c r="F1257" s="830"/>
      <c r="G1257" s="830"/>
    </row>
    <row r="1258">
      <c r="A1258" s="745"/>
    </row>
    <row r="1259">
      <c r="A1259" s="830"/>
    </row>
    <row r="1260">
      <c r="A1260" s="31" t="s">
        <v>38562</v>
      </c>
      <c r="B1260" s="823"/>
      <c r="C1260" s="823"/>
      <c r="D1260" s="823"/>
      <c r="E1260" s="823"/>
      <c r="F1260" s="823"/>
      <c r="G1260" s="823"/>
    </row>
    <row r="1261">
      <c r="A1261" s="830"/>
    </row>
    <row r="1262">
      <c r="A1262" s="799" t="s">
        <v>37663</v>
      </c>
      <c r="B1262" s="800" t="s">
        <v>37748</v>
      </c>
      <c r="C1262" s="31" t="s">
        <v>37749</v>
      </c>
      <c r="D1262" s="91" t="s">
        <v>37691</v>
      </c>
      <c r="E1262" s="43"/>
      <c r="F1262" s="84"/>
      <c r="G1262" s="84"/>
    </row>
    <row r="1263">
      <c r="A1263" s="799" t="s">
        <v>37663</v>
      </c>
      <c r="B1263" s="800" t="s">
        <v>1016</v>
      </c>
      <c r="C1263" s="31" t="s">
        <v>38563</v>
      </c>
      <c r="D1263" s="91" t="s">
        <v>37691</v>
      </c>
      <c r="E1263" s="43"/>
      <c r="F1263" s="84"/>
      <c r="G1263" s="84"/>
    </row>
    <row r="1264">
      <c r="A1264" s="799" t="s">
        <v>37667</v>
      </c>
      <c r="B1264" s="800" t="s">
        <v>230</v>
      </c>
      <c r="C1264" s="31" t="s">
        <v>12745</v>
      </c>
      <c r="D1264" s="91" t="s">
        <v>37691</v>
      </c>
      <c r="E1264" s="43"/>
      <c r="F1264" s="84"/>
      <c r="G1264" s="84"/>
    </row>
    <row r="1265">
      <c r="A1265" s="799" t="s">
        <v>37667</v>
      </c>
      <c r="B1265" s="800" t="s">
        <v>248</v>
      </c>
      <c r="C1265" s="31" t="s">
        <v>37690</v>
      </c>
      <c r="D1265" s="91" t="s">
        <v>37691</v>
      </c>
      <c r="E1265" s="43"/>
      <c r="F1265" s="84"/>
      <c r="G1265" s="84"/>
    </row>
    <row r="1266">
      <c r="A1266" s="799" t="s">
        <v>37667</v>
      </c>
      <c r="B1266" s="800" t="s">
        <v>38564</v>
      </c>
      <c r="C1266" s="31" t="s">
        <v>38565</v>
      </c>
      <c r="D1266" s="91" t="s">
        <v>37691</v>
      </c>
      <c r="E1266" s="43"/>
      <c r="F1266" s="84"/>
      <c r="G1266" s="84"/>
    </row>
    <row r="1267">
      <c r="A1267" s="799" t="s">
        <v>37708</v>
      </c>
      <c r="B1267" s="294" t="s">
        <v>687</v>
      </c>
      <c r="C1267" s="31" t="s">
        <v>27106</v>
      </c>
      <c r="D1267" s="91" t="s">
        <v>37691</v>
      </c>
      <c r="E1267" s="43"/>
      <c r="F1267" s="84"/>
      <c r="G1267" s="84"/>
    </row>
    <row r="1268">
      <c r="A1268" s="799" t="s">
        <v>37708</v>
      </c>
      <c r="B1268" s="294" t="s">
        <v>687</v>
      </c>
      <c r="C1268" s="31" t="s">
        <v>33903</v>
      </c>
      <c r="D1268" s="91" t="s">
        <v>37691</v>
      </c>
      <c r="E1268" s="43"/>
      <c r="F1268" s="84"/>
      <c r="G1268" s="84"/>
    </row>
    <row r="1269">
      <c r="A1269" s="799" t="s">
        <v>37708</v>
      </c>
      <c r="B1269" s="800" t="s">
        <v>21108</v>
      </c>
      <c r="C1269" s="31" t="s">
        <v>21109</v>
      </c>
      <c r="D1269" s="91" t="s">
        <v>37691</v>
      </c>
      <c r="E1269" s="43"/>
      <c r="F1269" s="84"/>
      <c r="G1269" s="84"/>
    </row>
    <row r="1270">
      <c r="A1270" s="830"/>
    </row>
    <row r="1271">
      <c r="A1271" s="745"/>
    </row>
    <row r="1272">
      <c r="A1272" s="830"/>
    </row>
    <row r="1273">
      <c r="A1273" s="31" t="s">
        <v>38566</v>
      </c>
      <c r="B1273" s="823"/>
      <c r="C1273" s="823"/>
      <c r="D1273" s="823"/>
      <c r="E1273" s="823"/>
      <c r="F1273" s="823"/>
      <c r="G1273" s="823"/>
    </row>
    <row r="1274">
      <c r="A1274" s="830"/>
    </row>
    <row r="1275">
      <c r="A1275" s="799" t="s">
        <v>37663</v>
      </c>
      <c r="B1275" s="800" t="s">
        <v>23666</v>
      </c>
      <c r="C1275" s="31" t="s">
        <v>38041</v>
      </c>
      <c r="D1275" s="91" t="s">
        <v>38567</v>
      </c>
      <c r="E1275" s="43" t="s">
        <v>38568</v>
      </c>
      <c r="F1275" s="84"/>
      <c r="G1275" s="84"/>
    </row>
    <row r="1276">
      <c r="A1276" s="799" t="s">
        <v>37663</v>
      </c>
      <c r="B1276" s="800" t="s">
        <v>37748</v>
      </c>
      <c r="C1276" s="31" t="s">
        <v>38569</v>
      </c>
      <c r="D1276" s="91" t="s">
        <v>38570</v>
      </c>
      <c r="E1276" s="43" t="s">
        <v>38571</v>
      </c>
      <c r="F1276" s="84"/>
      <c r="G1276" s="84"/>
    </row>
    <row r="1277">
      <c r="A1277" s="799" t="s">
        <v>37663</v>
      </c>
      <c r="B1277" s="800" t="s">
        <v>8825</v>
      </c>
      <c r="C1277" s="31" t="s">
        <v>38389</v>
      </c>
      <c r="D1277" s="91" t="s">
        <v>38570</v>
      </c>
      <c r="E1277" s="43" t="s">
        <v>38572</v>
      </c>
      <c r="F1277" s="84"/>
      <c r="G1277" s="84"/>
    </row>
    <row r="1278">
      <c r="A1278" s="799" t="s">
        <v>37663</v>
      </c>
      <c r="B1278" s="800" t="s">
        <v>8825</v>
      </c>
      <c r="C1278" s="31" t="s">
        <v>38391</v>
      </c>
      <c r="D1278" s="91" t="s">
        <v>38567</v>
      </c>
      <c r="E1278" s="43"/>
      <c r="F1278" s="84"/>
      <c r="G1278" s="84"/>
    </row>
    <row r="1279">
      <c r="A1279" s="799" t="s">
        <v>37663</v>
      </c>
      <c r="B1279" s="800" t="s">
        <v>38573</v>
      </c>
      <c r="C1279" s="31" t="s">
        <v>38574</v>
      </c>
      <c r="D1279" s="91" t="s">
        <v>38575</v>
      </c>
      <c r="E1279" s="43" t="s">
        <v>38576</v>
      </c>
      <c r="F1279" s="84"/>
      <c r="G1279" s="84"/>
    </row>
    <row r="1280">
      <c r="A1280" s="799" t="s">
        <v>37663</v>
      </c>
      <c r="B1280" s="800" t="s">
        <v>38490</v>
      </c>
      <c r="C1280" s="31" t="s">
        <v>38577</v>
      </c>
      <c r="D1280" s="91" t="s">
        <v>37691</v>
      </c>
      <c r="E1280" s="84"/>
      <c r="F1280" s="84"/>
      <c r="G1280" s="84"/>
    </row>
    <row r="1281">
      <c r="A1281" s="799" t="s">
        <v>37663</v>
      </c>
      <c r="B1281" s="800" t="s">
        <v>38490</v>
      </c>
      <c r="C1281" s="31" t="s">
        <v>38491</v>
      </c>
      <c r="D1281" s="91" t="s">
        <v>37691</v>
      </c>
      <c r="E1281" s="43" t="s">
        <v>38578</v>
      </c>
      <c r="F1281" s="84"/>
      <c r="G1281" s="84"/>
    </row>
    <row r="1282">
      <c r="A1282" s="799" t="s">
        <v>37663</v>
      </c>
      <c r="B1282" s="800" t="s">
        <v>3280</v>
      </c>
      <c r="C1282" s="31" t="s">
        <v>38579</v>
      </c>
      <c r="D1282" s="91" t="s">
        <v>38567</v>
      </c>
      <c r="E1282" s="43" t="s">
        <v>38568</v>
      </c>
      <c r="F1282" s="84"/>
      <c r="G1282" s="84"/>
    </row>
    <row r="1283">
      <c r="A1283" s="799" t="s">
        <v>37663</v>
      </c>
      <c r="B1283" s="800" t="s">
        <v>1016</v>
      </c>
      <c r="C1283" s="31" t="s">
        <v>38580</v>
      </c>
      <c r="D1283" s="91" t="s">
        <v>37691</v>
      </c>
      <c r="E1283" s="84"/>
      <c r="F1283" s="84"/>
      <c r="G1283" s="84"/>
    </row>
    <row r="1284">
      <c r="A1284" s="799" t="s">
        <v>38395</v>
      </c>
      <c r="B1284" s="800" t="s">
        <v>19884</v>
      </c>
      <c r="C1284" s="31" t="s">
        <v>38581</v>
      </c>
      <c r="D1284" s="91" t="s">
        <v>37691</v>
      </c>
      <c r="E1284" s="43"/>
      <c r="F1284" s="84"/>
      <c r="G1284" s="84"/>
    </row>
    <row r="1285">
      <c r="A1285" s="799" t="s">
        <v>37667</v>
      </c>
      <c r="B1285" s="800" t="s">
        <v>8313</v>
      </c>
      <c r="C1285" s="31" t="s">
        <v>8314</v>
      </c>
      <c r="D1285" s="91" t="s">
        <v>38570</v>
      </c>
      <c r="E1285" s="43" t="s">
        <v>38572</v>
      </c>
      <c r="F1285" s="84"/>
      <c r="G1285" s="84"/>
    </row>
    <row r="1286">
      <c r="A1286" s="799" t="s">
        <v>37667</v>
      </c>
      <c r="B1286" s="800" t="s">
        <v>4540</v>
      </c>
      <c r="C1286" s="31" t="s">
        <v>4614</v>
      </c>
      <c r="D1286" s="91" t="s">
        <v>38570</v>
      </c>
      <c r="E1286" s="43" t="s">
        <v>38572</v>
      </c>
      <c r="F1286" s="84"/>
      <c r="G1286" s="84"/>
    </row>
    <row r="1287">
      <c r="A1287" s="799" t="s">
        <v>37667</v>
      </c>
      <c r="B1287" s="800" t="s">
        <v>230</v>
      </c>
      <c r="C1287" s="31" t="s">
        <v>20439</v>
      </c>
      <c r="D1287" s="91" t="s">
        <v>38570</v>
      </c>
      <c r="E1287" s="43" t="s">
        <v>38572</v>
      </c>
      <c r="F1287" s="84"/>
      <c r="G1287" s="84"/>
    </row>
    <row r="1288">
      <c r="A1288" s="799" t="s">
        <v>37667</v>
      </c>
      <c r="B1288" s="800" t="s">
        <v>248</v>
      </c>
      <c r="C1288" s="31" t="s">
        <v>38582</v>
      </c>
      <c r="D1288" s="91" t="s">
        <v>38583</v>
      </c>
      <c r="E1288" s="84"/>
      <c r="F1288" s="84"/>
      <c r="G1288" s="84"/>
    </row>
    <row r="1289">
      <c r="A1289" s="799" t="s">
        <v>37667</v>
      </c>
      <c r="B1289" s="800" t="s">
        <v>248</v>
      </c>
      <c r="C1289" s="31" t="s">
        <v>9851</v>
      </c>
      <c r="D1289" s="91" t="s">
        <v>38570</v>
      </c>
      <c r="E1289" s="43" t="s">
        <v>38572</v>
      </c>
      <c r="F1289" s="84"/>
      <c r="G1289" s="84"/>
    </row>
    <row r="1290">
      <c r="A1290" s="799" t="s">
        <v>37667</v>
      </c>
      <c r="B1290" s="800" t="s">
        <v>248</v>
      </c>
      <c r="C1290" s="31" t="s">
        <v>38584</v>
      </c>
      <c r="D1290" s="91" t="s">
        <v>38583</v>
      </c>
      <c r="E1290" s="43"/>
      <c r="F1290" s="84"/>
      <c r="G1290" s="84"/>
    </row>
    <row r="1291">
      <c r="A1291" s="799" t="s">
        <v>37667</v>
      </c>
      <c r="B1291" s="800" t="s">
        <v>248</v>
      </c>
      <c r="C1291" s="31" t="s">
        <v>5996</v>
      </c>
      <c r="D1291" s="91" t="s">
        <v>37691</v>
      </c>
      <c r="E1291" s="25" t="s">
        <v>38585</v>
      </c>
      <c r="F1291" s="84"/>
      <c r="G1291" s="84"/>
    </row>
    <row r="1292">
      <c r="A1292" s="799" t="s">
        <v>37667</v>
      </c>
      <c r="B1292" s="800" t="s">
        <v>248</v>
      </c>
      <c r="C1292" s="31" t="s">
        <v>10840</v>
      </c>
      <c r="D1292" s="91" t="s">
        <v>37691</v>
      </c>
      <c r="E1292" s="43"/>
      <c r="F1292" s="84"/>
      <c r="G1292" s="84"/>
    </row>
    <row r="1293">
      <c r="A1293" s="799" t="s">
        <v>37667</v>
      </c>
      <c r="B1293" s="800" t="s">
        <v>248</v>
      </c>
      <c r="C1293" s="31" t="s">
        <v>4908</v>
      </c>
      <c r="D1293" s="91" t="s">
        <v>38570</v>
      </c>
      <c r="E1293" s="43" t="s">
        <v>38571</v>
      </c>
      <c r="F1293" s="84"/>
      <c r="G1293" s="84"/>
    </row>
    <row r="1294">
      <c r="A1294" s="799" t="s">
        <v>37667</v>
      </c>
      <c r="B1294" s="800" t="s">
        <v>248</v>
      </c>
      <c r="C1294" s="31" t="s">
        <v>249</v>
      </c>
      <c r="D1294" s="91" t="s">
        <v>38570</v>
      </c>
      <c r="E1294" s="43"/>
      <c r="F1294" s="84"/>
      <c r="G1294" s="84"/>
    </row>
    <row r="1295">
      <c r="A1295" s="799" t="s">
        <v>37667</v>
      </c>
      <c r="B1295" s="800" t="s">
        <v>248</v>
      </c>
      <c r="C1295" s="31" t="s">
        <v>10534</v>
      </c>
      <c r="D1295" s="91" t="s">
        <v>38570</v>
      </c>
      <c r="E1295" s="43" t="s">
        <v>38572</v>
      </c>
      <c r="F1295" s="84"/>
      <c r="G1295" s="84"/>
    </row>
    <row r="1296">
      <c r="A1296" s="799" t="s">
        <v>37667</v>
      </c>
      <c r="B1296" s="800" t="s">
        <v>248</v>
      </c>
      <c r="C1296" s="31" t="s">
        <v>38586</v>
      </c>
      <c r="D1296" s="91" t="s">
        <v>37691</v>
      </c>
      <c r="E1296" s="84"/>
      <c r="F1296" s="84"/>
      <c r="G1296" s="84"/>
    </row>
    <row r="1297">
      <c r="A1297" s="799" t="s">
        <v>37667</v>
      </c>
      <c r="B1297" s="800" t="s">
        <v>248</v>
      </c>
      <c r="C1297" s="31" t="s">
        <v>7043</v>
      </c>
      <c r="D1297" s="91" t="s">
        <v>37691</v>
      </c>
      <c r="E1297" s="43" t="s">
        <v>38587</v>
      </c>
      <c r="F1297" s="84"/>
      <c r="G1297" s="84"/>
    </row>
    <row r="1298">
      <c r="A1298" s="799" t="s">
        <v>37667</v>
      </c>
      <c r="B1298" s="800" t="s">
        <v>248</v>
      </c>
      <c r="C1298" s="31" t="s">
        <v>5459</v>
      </c>
      <c r="D1298" s="91" t="s">
        <v>37691</v>
      </c>
      <c r="E1298" s="84"/>
      <c r="F1298" s="84"/>
      <c r="G1298" s="84"/>
    </row>
    <row r="1299">
      <c r="A1299" s="799" t="s">
        <v>37667</v>
      </c>
      <c r="B1299" s="800" t="s">
        <v>566</v>
      </c>
      <c r="C1299" s="31" t="s">
        <v>38588</v>
      </c>
      <c r="D1299" s="91" t="s">
        <v>37691</v>
      </c>
      <c r="E1299" s="84"/>
      <c r="F1299" s="84"/>
      <c r="G1299" s="84"/>
    </row>
    <row r="1300">
      <c r="A1300" s="799" t="s">
        <v>37667</v>
      </c>
      <c r="B1300" s="800" t="s">
        <v>566</v>
      </c>
      <c r="C1300" s="31" t="s">
        <v>14588</v>
      </c>
      <c r="D1300" s="91" t="s">
        <v>38570</v>
      </c>
      <c r="E1300" s="84"/>
      <c r="F1300" s="84"/>
      <c r="G1300" s="84"/>
    </row>
    <row r="1301">
      <c r="A1301" s="799" t="s">
        <v>37667</v>
      </c>
      <c r="B1301" s="800" t="s">
        <v>566</v>
      </c>
      <c r="C1301" s="31" t="s">
        <v>29646</v>
      </c>
      <c r="D1301" s="91" t="s">
        <v>38583</v>
      </c>
      <c r="E1301" s="84"/>
      <c r="F1301" s="84"/>
      <c r="G1301" s="84"/>
    </row>
    <row r="1302">
      <c r="A1302" s="799" t="s">
        <v>37667</v>
      </c>
      <c r="B1302" s="800" t="s">
        <v>566</v>
      </c>
      <c r="C1302" s="31" t="s">
        <v>38589</v>
      </c>
      <c r="D1302" s="91" t="s">
        <v>38583</v>
      </c>
      <c r="E1302" s="84"/>
      <c r="F1302" s="84"/>
      <c r="G1302" s="84"/>
    </row>
    <row r="1303">
      <c r="A1303" s="802" t="s">
        <v>37708</v>
      </c>
      <c r="B1303" s="809" t="s">
        <v>8825</v>
      </c>
      <c r="C1303" s="31" t="s">
        <v>4791</v>
      </c>
      <c r="D1303" s="91" t="s">
        <v>38567</v>
      </c>
      <c r="E1303" s="84"/>
      <c r="F1303" s="84"/>
      <c r="G1303" s="84"/>
    </row>
    <row r="1304">
      <c r="A1304" s="802" t="s">
        <v>37708</v>
      </c>
      <c r="B1304" s="809" t="s">
        <v>8825</v>
      </c>
      <c r="C1304" s="31" t="s">
        <v>6969</v>
      </c>
      <c r="D1304" s="91" t="s">
        <v>38567</v>
      </c>
      <c r="E1304" s="84"/>
      <c r="F1304" s="84"/>
      <c r="G1304" s="84"/>
    </row>
    <row r="1305">
      <c r="A1305" s="802" t="s">
        <v>37708</v>
      </c>
      <c r="B1305" s="809" t="s">
        <v>36960</v>
      </c>
      <c r="C1305" s="31" t="s">
        <v>38590</v>
      </c>
      <c r="D1305" s="91" t="s">
        <v>37691</v>
      </c>
      <c r="E1305" s="84"/>
      <c r="F1305" s="84"/>
      <c r="G1305" s="84"/>
    </row>
    <row r="1306">
      <c r="A1306" s="802" t="s">
        <v>37708</v>
      </c>
      <c r="B1306" s="810" t="s">
        <v>230</v>
      </c>
      <c r="C1306" s="189" t="s">
        <v>2597</v>
      </c>
      <c r="D1306" s="91" t="s">
        <v>37691</v>
      </c>
      <c r="E1306" s="84"/>
      <c r="F1306" s="84"/>
      <c r="G1306" s="84"/>
    </row>
    <row r="1307">
      <c r="A1307" s="799" t="s">
        <v>37708</v>
      </c>
      <c r="B1307" s="294" t="s">
        <v>38591</v>
      </c>
      <c r="C1307" s="18" t="s">
        <v>38592</v>
      </c>
      <c r="D1307" s="91" t="s">
        <v>37691</v>
      </c>
      <c r="E1307" s="84"/>
      <c r="F1307" s="84"/>
      <c r="G1307" s="84"/>
    </row>
    <row r="1308">
      <c r="A1308" s="799" t="s">
        <v>37708</v>
      </c>
      <c r="B1308" s="294" t="s">
        <v>38591</v>
      </c>
      <c r="C1308" s="18" t="s">
        <v>38593</v>
      </c>
      <c r="D1308" s="91" t="s">
        <v>37691</v>
      </c>
      <c r="E1308" s="84"/>
      <c r="F1308" s="84"/>
      <c r="G1308" s="84"/>
    </row>
    <row r="1309">
      <c r="A1309" s="799" t="s">
        <v>37708</v>
      </c>
      <c r="B1309" s="294" t="s">
        <v>687</v>
      </c>
      <c r="C1309" s="18" t="s">
        <v>27106</v>
      </c>
      <c r="D1309" s="91" t="s">
        <v>38570</v>
      </c>
      <c r="E1309" s="43" t="s">
        <v>38594</v>
      </c>
      <c r="F1309" s="84"/>
      <c r="G1309" s="84"/>
    </row>
    <row r="1310">
      <c r="A1310" s="799" t="s">
        <v>37708</v>
      </c>
      <c r="B1310" s="294" t="s">
        <v>687</v>
      </c>
      <c r="C1310" s="31" t="s">
        <v>38595</v>
      </c>
      <c r="D1310" s="91" t="s">
        <v>37691</v>
      </c>
      <c r="E1310" s="43"/>
      <c r="F1310" s="84"/>
      <c r="G1310" s="84"/>
    </row>
    <row r="1311">
      <c r="A1311" s="799" t="s">
        <v>37708</v>
      </c>
      <c r="B1311" s="294" t="s">
        <v>687</v>
      </c>
      <c r="C1311" s="18" t="s">
        <v>35468</v>
      </c>
      <c r="D1311" s="91" t="s">
        <v>38570</v>
      </c>
      <c r="E1311" s="84"/>
      <c r="F1311" s="84"/>
      <c r="G1311" s="84"/>
    </row>
    <row r="1312">
      <c r="A1312" s="799" t="s">
        <v>37708</v>
      </c>
      <c r="B1312" s="294" t="s">
        <v>687</v>
      </c>
      <c r="C1312" s="18" t="s">
        <v>33850</v>
      </c>
      <c r="D1312" s="91" t="s">
        <v>37691</v>
      </c>
      <c r="E1312" s="84"/>
      <c r="F1312" s="84"/>
      <c r="G1312" s="84"/>
    </row>
    <row r="1313">
      <c r="A1313" s="799" t="s">
        <v>37708</v>
      </c>
      <c r="B1313" s="800" t="s">
        <v>13268</v>
      </c>
      <c r="C1313" s="31" t="s">
        <v>13269</v>
      </c>
      <c r="D1313" s="91" t="s">
        <v>38570</v>
      </c>
      <c r="F1313" s="84"/>
      <c r="G1313" s="84"/>
    </row>
    <row r="1314">
      <c r="A1314" s="799" t="s">
        <v>37708</v>
      </c>
      <c r="B1314" s="800" t="s">
        <v>13268</v>
      </c>
      <c r="C1314" s="31" t="s">
        <v>38596</v>
      </c>
      <c r="D1314" s="91" t="s">
        <v>38570</v>
      </c>
      <c r="E1314" s="43" t="s">
        <v>38578</v>
      </c>
      <c r="F1314" s="84"/>
      <c r="G1314" s="84"/>
    </row>
    <row r="1315">
      <c r="A1315" s="799" t="s">
        <v>37708</v>
      </c>
      <c r="B1315" s="800" t="s">
        <v>21108</v>
      </c>
      <c r="C1315" s="31" t="s">
        <v>38597</v>
      </c>
      <c r="D1315" s="91" t="s">
        <v>37691</v>
      </c>
      <c r="E1315" s="43" t="s">
        <v>38598</v>
      </c>
      <c r="F1315" s="84"/>
      <c r="G1315" s="84"/>
    </row>
    <row r="1316">
      <c r="A1316" s="799" t="s">
        <v>37708</v>
      </c>
      <c r="B1316" s="800" t="s">
        <v>21108</v>
      </c>
      <c r="C1316" s="31" t="s">
        <v>21109</v>
      </c>
      <c r="D1316" s="91" t="s">
        <v>38599</v>
      </c>
      <c r="E1316" s="43" t="s">
        <v>38600</v>
      </c>
      <c r="F1316" s="84"/>
      <c r="G1316" s="84"/>
    </row>
    <row r="1317">
      <c r="A1317" s="799" t="s">
        <v>37708</v>
      </c>
      <c r="B1317" s="800" t="s">
        <v>37819</v>
      </c>
      <c r="C1317" s="31" t="s">
        <v>38601</v>
      </c>
      <c r="D1317" s="91" t="s">
        <v>37691</v>
      </c>
      <c r="E1317" s="43"/>
      <c r="F1317" s="84"/>
      <c r="G1317" s="84"/>
    </row>
    <row r="1318">
      <c r="A1318" s="799" t="s">
        <v>37712</v>
      </c>
      <c r="B1318" s="294" t="s">
        <v>10828</v>
      </c>
      <c r="C1318" s="31" t="s">
        <v>12284</v>
      </c>
      <c r="D1318" s="91"/>
      <c r="E1318" s="43" t="s">
        <v>38587</v>
      </c>
      <c r="F1318" s="84"/>
      <c r="G1318" s="84"/>
    </row>
    <row r="1319">
      <c r="A1319" s="799" t="s">
        <v>37712</v>
      </c>
      <c r="B1319" s="294" t="s">
        <v>38602</v>
      </c>
      <c r="C1319" s="31" t="s">
        <v>38603</v>
      </c>
      <c r="D1319" s="91" t="s">
        <v>37691</v>
      </c>
      <c r="E1319" s="43"/>
      <c r="F1319" s="84"/>
      <c r="G1319" s="84"/>
    </row>
    <row r="1320">
      <c r="A1320" s="799" t="s">
        <v>37712</v>
      </c>
      <c r="B1320" s="294" t="s">
        <v>316</v>
      </c>
      <c r="C1320" s="31" t="s">
        <v>6023</v>
      </c>
      <c r="D1320" s="91"/>
      <c r="E1320" s="43" t="s">
        <v>38587</v>
      </c>
      <c r="F1320" s="84"/>
      <c r="G1320" s="84"/>
    </row>
    <row r="1321">
      <c r="A1321" s="799" t="s">
        <v>37712</v>
      </c>
      <c r="B1321" s="294" t="s">
        <v>316</v>
      </c>
      <c r="C1321" s="31" t="s">
        <v>21089</v>
      </c>
      <c r="D1321" s="91"/>
      <c r="E1321" s="43" t="s">
        <v>38576</v>
      </c>
      <c r="F1321" s="84"/>
      <c r="G1321" s="84"/>
    </row>
    <row r="1322">
      <c r="A1322" s="799" t="s">
        <v>37712</v>
      </c>
      <c r="B1322" s="294" t="s">
        <v>38604</v>
      </c>
      <c r="C1322" s="31" t="s">
        <v>20414</v>
      </c>
      <c r="D1322" s="91"/>
      <c r="E1322" s="43" t="s">
        <v>38576</v>
      </c>
      <c r="F1322" s="84"/>
      <c r="G1322" s="84"/>
    </row>
    <row r="1323">
      <c r="A1323" s="799" t="s">
        <v>37712</v>
      </c>
      <c r="B1323" s="294" t="s">
        <v>687</v>
      </c>
      <c r="C1323" s="31" t="s">
        <v>38605</v>
      </c>
      <c r="D1323" s="91" t="s">
        <v>38570</v>
      </c>
      <c r="E1323" s="43" t="s">
        <v>38594</v>
      </c>
      <c r="F1323" s="84"/>
      <c r="G1323" s="84"/>
    </row>
    <row r="1324">
      <c r="A1324" s="799" t="s">
        <v>37712</v>
      </c>
      <c r="B1324" s="800" t="s">
        <v>17672</v>
      </c>
      <c r="C1324" s="31" t="s">
        <v>20440</v>
      </c>
      <c r="D1324" s="91" t="s">
        <v>37691</v>
      </c>
      <c r="E1324" s="43" t="s">
        <v>38606</v>
      </c>
      <c r="F1324" s="84"/>
      <c r="G1324" s="84"/>
    </row>
    <row r="1325">
      <c r="A1325" s="799" t="s">
        <v>37712</v>
      </c>
      <c r="B1325" s="800" t="s">
        <v>6119</v>
      </c>
      <c r="C1325" s="31" t="s">
        <v>38607</v>
      </c>
      <c r="D1325" s="91" t="s">
        <v>38570</v>
      </c>
      <c r="E1325" s="43" t="s">
        <v>38594</v>
      </c>
      <c r="F1325" s="84"/>
      <c r="G1325" s="84"/>
    </row>
    <row r="1326">
      <c r="A1326" s="799" t="s">
        <v>37712</v>
      </c>
      <c r="B1326" s="800" t="s">
        <v>38014</v>
      </c>
      <c r="C1326" s="31" t="s">
        <v>38015</v>
      </c>
      <c r="D1326" s="91" t="s">
        <v>37691</v>
      </c>
      <c r="E1326" s="84"/>
      <c r="F1326" s="84"/>
      <c r="G1326" s="84"/>
    </row>
    <row r="1327">
      <c r="A1327" s="830"/>
      <c r="B1327" s="830"/>
      <c r="C1327" s="830"/>
      <c r="D1327" s="830"/>
      <c r="E1327" s="830"/>
      <c r="F1327" s="830"/>
      <c r="G1327" s="830"/>
    </row>
    <row r="1328">
      <c r="A1328" s="745"/>
    </row>
    <row r="1329">
      <c r="A1329" s="830"/>
      <c r="B1329" s="830"/>
      <c r="C1329" s="830"/>
      <c r="D1329" s="830"/>
      <c r="E1329" s="830"/>
      <c r="F1329" s="830"/>
      <c r="G1329" s="830"/>
    </row>
    <row r="1330">
      <c r="A1330" s="31" t="s">
        <v>38608</v>
      </c>
      <c r="B1330" s="823"/>
      <c r="C1330" s="823"/>
      <c r="D1330" s="823"/>
      <c r="E1330" s="823"/>
      <c r="F1330" s="823"/>
      <c r="G1330" s="823"/>
    </row>
    <row r="1331">
      <c r="A1331" s="830"/>
      <c r="B1331" s="830"/>
      <c r="C1331" s="830"/>
      <c r="D1331" s="830"/>
      <c r="E1331" s="830"/>
      <c r="F1331" s="830"/>
      <c r="G1331" s="830"/>
    </row>
    <row r="1332">
      <c r="A1332" s="799" t="s">
        <v>37663</v>
      </c>
      <c r="B1332" s="800" t="s">
        <v>4788</v>
      </c>
      <c r="C1332" s="31" t="s">
        <v>5289</v>
      </c>
      <c r="D1332" s="91"/>
      <c r="E1332" s="84"/>
      <c r="F1332" s="84"/>
      <c r="G1332" s="84"/>
    </row>
    <row r="1333">
      <c r="A1333" s="799" t="s">
        <v>37663</v>
      </c>
      <c r="B1333" s="800" t="s">
        <v>8825</v>
      </c>
      <c r="C1333" s="31" t="s">
        <v>38609</v>
      </c>
      <c r="D1333" s="91"/>
      <c r="E1333" s="84"/>
      <c r="F1333" s="43" t="s">
        <v>38610</v>
      </c>
      <c r="G1333" s="84"/>
    </row>
    <row r="1334">
      <c r="A1334" s="799" t="s">
        <v>37667</v>
      </c>
      <c r="B1334" s="800" t="s">
        <v>4540</v>
      </c>
      <c r="C1334" s="31" t="s">
        <v>38376</v>
      </c>
      <c r="D1334" s="91"/>
      <c r="E1334" s="84"/>
      <c r="F1334" s="84"/>
      <c r="G1334" s="84"/>
    </row>
    <row r="1335">
      <c r="A1335" s="830"/>
      <c r="B1335" s="830"/>
      <c r="C1335" s="830"/>
      <c r="D1335" s="830"/>
      <c r="E1335" s="830"/>
      <c r="F1335" s="830"/>
      <c r="G1335" s="830"/>
    </row>
    <row r="1336">
      <c r="A1336" s="745"/>
    </row>
    <row r="1337">
      <c r="A1337" s="830"/>
      <c r="B1337" s="830"/>
      <c r="C1337" s="830"/>
      <c r="D1337" s="830"/>
      <c r="E1337" s="830"/>
      <c r="F1337" s="830"/>
      <c r="G1337" s="830"/>
    </row>
    <row r="1338">
      <c r="A1338" s="31" t="s">
        <v>38611</v>
      </c>
      <c r="B1338" s="823"/>
      <c r="C1338" s="823"/>
      <c r="D1338" s="823"/>
      <c r="E1338" s="823"/>
      <c r="F1338" s="823"/>
      <c r="G1338" s="823"/>
    </row>
    <row r="1339">
      <c r="A1339" s="830"/>
      <c r="B1339" s="830"/>
      <c r="C1339" s="830"/>
      <c r="D1339" s="830"/>
      <c r="E1339" s="830"/>
      <c r="F1339" s="830"/>
      <c r="G1339" s="830"/>
    </row>
    <row r="1340">
      <c r="A1340" s="799" t="s">
        <v>37663</v>
      </c>
      <c r="B1340" s="800" t="s">
        <v>23666</v>
      </c>
      <c r="C1340" s="31" t="s">
        <v>38041</v>
      </c>
      <c r="D1340" s="91" t="s">
        <v>38612</v>
      </c>
      <c r="E1340" s="84"/>
      <c r="F1340" s="84"/>
      <c r="G1340" s="84"/>
    </row>
    <row r="1341">
      <c r="A1341" s="799" t="s">
        <v>38613</v>
      </c>
      <c r="B1341" s="800" t="s">
        <v>38614</v>
      </c>
      <c r="C1341" s="31" t="s">
        <v>38615</v>
      </c>
      <c r="D1341" s="91" t="s">
        <v>38612</v>
      </c>
      <c r="E1341" s="84"/>
      <c r="F1341" s="84"/>
      <c r="G1341" s="84"/>
    </row>
    <row r="1342">
      <c r="A1342" s="799" t="s">
        <v>38395</v>
      </c>
      <c r="B1342" s="800" t="s">
        <v>38616</v>
      </c>
      <c r="C1342" s="31" t="s">
        <v>38617</v>
      </c>
      <c r="D1342" s="91" t="s">
        <v>38612</v>
      </c>
      <c r="E1342" s="84"/>
      <c r="F1342" s="84"/>
      <c r="G1342" s="84"/>
    </row>
    <row r="1343">
      <c r="A1343" s="799" t="s">
        <v>38395</v>
      </c>
      <c r="B1343" s="800" t="s">
        <v>38618</v>
      </c>
      <c r="C1343" s="31" t="s">
        <v>38619</v>
      </c>
      <c r="D1343" s="91" t="s">
        <v>38612</v>
      </c>
      <c r="E1343" s="84"/>
      <c r="F1343" s="84"/>
      <c r="G1343" s="84"/>
    </row>
    <row r="1344">
      <c r="A1344" s="799" t="s">
        <v>38395</v>
      </c>
      <c r="B1344" s="800" t="s">
        <v>38618</v>
      </c>
      <c r="C1344" s="31" t="s">
        <v>38620</v>
      </c>
      <c r="D1344" s="91" t="s">
        <v>38612</v>
      </c>
      <c r="E1344" s="84"/>
      <c r="F1344" s="84"/>
      <c r="G1344" s="84"/>
    </row>
    <row r="1345">
      <c r="A1345" s="799" t="s">
        <v>37667</v>
      </c>
      <c r="B1345" s="800" t="s">
        <v>26214</v>
      </c>
      <c r="C1345" s="31" t="s">
        <v>38621</v>
      </c>
      <c r="D1345" s="91" t="s">
        <v>38612</v>
      </c>
      <c r="E1345" s="84"/>
      <c r="F1345" s="84"/>
      <c r="G1345" s="84"/>
    </row>
    <row r="1346">
      <c r="A1346" s="799" t="s">
        <v>37667</v>
      </c>
      <c r="B1346" s="800" t="s">
        <v>13936</v>
      </c>
      <c r="C1346" s="31" t="s">
        <v>38622</v>
      </c>
      <c r="D1346" s="91" t="s">
        <v>38612</v>
      </c>
      <c r="E1346" s="84"/>
      <c r="F1346" s="84"/>
      <c r="G1346" s="84"/>
    </row>
    <row r="1347">
      <c r="A1347" s="799" t="s">
        <v>37667</v>
      </c>
      <c r="B1347" s="800" t="s">
        <v>38623</v>
      </c>
      <c r="C1347" s="31" t="s">
        <v>38624</v>
      </c>
      <c r="D1347" s="91" t="s">
        <v>38612</v>
      </c>
      <c r="E1347" s="84"/>
      <c r="F1347" s="84"/>
      <c r="G1347" s="84"/>
    </row>
    <row r="1348">
      <c r="A1348" s="799" t="s">
        <v>37667</v>
      </c>
      <c r="B1348" s="800" t="s">
        <v>38625</v>
      </c>
      <c r="C1348" s="31" t="s">
        <v>38626</v>
      </c>
      <c r="D1348" s="91" t="s">
        <v>38612</v>
      </c>
      <c r="E1348" s="84"/>
      <c r="F1348" s="84"/>
      <c r="G1348" s="84"/>
    </row>
    <row r="1349">
      <c r="A1349" s="799" t="s">
        <v>37812</v>
      </c>
      <c r="B1349" s="800" t="s">
        <v>687</v>
      </c>
      <c r="C1349" s="31" t="s">
        <v>38088</v>
      </c>
      <c r="D1349" s="91" t="s">
        <v>38612</v>
      </c>
      <c r="E1349" s="84"/>
      <c r="F1349" s="84"/>
      <c r="G1349" s="84"/>
    </row>
    <row r="1350">
      <c r="A1350" s="799" t="s">
        <v>37708</v>
      </c>
      <c r="B1350" s="800" t="s">
        <v>37996</v>
      </c>
      <c r="C1350" s="31" t="s">
        <v>19955</v>
      </c>
      <c r="D1350" s="91" t="s">
        <v>38612</v>
      </c>
      <c r="E1350" s="84"/>
      <c r="F1350" s="84"/>
      <c r="G1350" s="84"/>
    </row>
    <row r="1351">
      <c r="A1351" s="799" t="s">
        <v>37708</v>
      </c>
      <c r="B1351" s="800" t="s">
        <v>38627</v>
      </c>
      <c r="C1351" s="31" t="s">
        <v>38628</v>
      </c>
      <c r="D1351" s="91" t="s">
        <v>38612</v>
      </c>
      <c r="E1351" s="84"/>
      <c r="F1351" s="84"/>
      <c r="G1351" s="84"/>
    </row>
    <row r="1352">
      <c r="A1352" s="799" t="s">
        <v>37708</v>
      </c>
      <c r="B1352" s="800" t="s">
        <v>38627</v>
      </c>
      <c r="C1352" s="31" t="s">
        <v>38629</v>
      </c>
      <c r="D1352" s="91" t="s">
        <v>38612</v>
      </c>
      <c r="E1352" s="84"/>
      <c r="F1352" s="84"/>
      <c r="G1352" s="84"/>
    </row>
    <row r="1353">
      <c r="A1353" s="799" t="s">
        <v>37708</v>
      </c>
      <c r="B1353" s="800" t="s">
        <v>38630</v>
      </c>
      <c r="C1353" s="31" t="s">
        <v>38631</v>
      </c>
      <c r="D1353" s="91" t="s">
        <v>38612</v>
      </c>
      <c r="E1353" s="84"/>
      <c r="F1353" s="84"/>
      <c r="G1353" s="84"/>
    </row>
    <row r="1354">
      <c r="A1354" s="799" t="s">
        <v>37708</v>
      </c>
      <c r="B1354" s="800" t="s">
        <v>13268</v>
      </c>
      <c r="C1354" s="31" t="s">
        <v>19955</v>
      </c>
      <c r="D1354" s="91" t="s">
        <v>38612</v>
      </c>
      <c r="E1354" s="84"/>
      <c r="F1354" s="84"/>
      <c r="G1354" s="84"/>
    </row>
    <row r="1355">
      <c r="A1355" s="799" t="s">
        <v>37708</v>
      </c>
      <c r="B1355" s="800" t="s">
        <v>38632</v>
      </c>
      <c r="C1355" s="31" t="s">
        <v>19955</v>
      </c>
      <c r="D1355" s="91" t="s">
        <v>38612</v>
      </c>
      <c r="E1355" s="84"/>
      <c r="F1355" s="84"/>
      <c r="G1355" s="84"/>
    </row>
    <row r="1356">
      <c r="A1356" s="799" t="s">
        <v>37708</v>
      </c>
      <c r="B1356" s="800" t="s">
        <v>23155</v>
      </c>
      <c r="C1356" s="31" t="s">
        <v>36650</v>
      </c>
      <c r="D1356" s="91" t="s">
        <v>38612</v>
      </c>
      <c r="E1356" s="84"/>
      <c r="F1356" s="84"/>
      <c r="G1356" s="84"/>
    </row>
    <row r="1357">
      <c r="A1357" s="799" t="s">
        <v>37708</v>
      </c>
      <c r="B1357" s="800" t="s">
        <v>23155</v>
      </c>
      <c r="C1357" s="31" t="s">
        <v>38347</v>
      </c>
      <c r="D1357" s="91" t="s">
        <v>38612</v>
      </c>
      <c r="E1357" s="84"/>
      <c r="F1357" s="84"/>
      <c r="G1357" s="84"/>
    </row>
    <row r="1358">
      <c r="A1358" s="799" t="s">
        <v>37708</v>
      </c>
      <c r="B1358" s="800" t="s">
        <v>388</v>
      </c>
      <c r="C1358" s="31" t="s">
        <v>3110</v>
      </c>
      <c r="D1358" s="91" t="s">
        <v>38612</v>
      </c>
      <c r="E1358" s="84"/>
      <c r="F1358" s="84"/>
      <c r="G1358" s="84"/>
    </row>
    <row r="1359">
      <c r="A1359" s="799" t="s">
        <v>37708</v>
      </c>
      <c r="B1359" s="800" t="s">
        <v>38633</v>
      </c>
      <c r="C1359" s="31" t="s">
        <v>38634</v>
      </c>
      <c r="D1359" s="91" t="s">
        <v>38612</v>
      </c>
      <c r="E1359" s="84"/>
      <c r="F1359" s="84"/>
      <c r="G1359" s="84"/>
    </row>
    <row r="1360">
      <c r="A1360" s="799" t="s">
        <v>37708</v>
      </c>
      <c r="B1360" s="800" t="s">
        <v>687</v>
      </c>
      <c r="C1360" s="31" t="s">
        <v>1293</v>
      </c>
      <c r="D1360" s="91" t="s">
        <v>38635</v>
      </c>
      <c r="E1360" s="43" t="s">
        <v>38636</v>
      </c>
      <c r="F1360" s="43" t="s">
        <v>38637</v>
      </c>
      <c r="G1360" s="43" t="s">
        <v>38638</v>
      </c>
    </row>
    <row r="1361">
      <c r="A1361" s="799" t="s">
        <v>37708</v>
      </c>
      <c r="B1361" s="800" t="s">
        <v>687</v>
      </c>
      <c r="C1361" s="31" t="s">
        <v>33903</v>
      </c>
      <c r="D1361" s="91" t="s">
        <v>38612</v>
      </c>
      <c r="E1361" s="84"/>
      <c r="F1361" s="84"/>
      <c r="G1361" s="84"/>
    </row>
    <row r="1362">
      <c r="A1362" s="799" t="s">
        <v>37712</v>
      </c>
      <c r="B1362" s="800" t="s">
        <v>326</v>
      </c>
      <c r="C1362" s="31" t="s">
        <v>38639</v>
      </c>
      <c r="D1362" s="91" t="s">
        <v>38612</v>
      </c>
      <c r="E1362" s="84"/>
      <c r="F1362" s="84"/>
      <c r="G1362" s="84"/>
    </row>
    <row r="1363">
      <c r="A1363" s="799" t="s">
        <v>37712</v>
      </c>
      <c r="B1363" s="800" t="s">
        <v>19167</v>
      </c>
      <c r="C1363" s="31" t="s">
        <v>38640</v>
      </c>
      <c r="D1363" s="91" t="s">
        <v>38612</v>
      </c>
      <c r="E1363" s="84"/>
      <c r="F1363" s="84"/>
      <c r="G1363" s="84"/>
    </row>
    <row r="1364">
      <c r="A1364" s="799" t="s">
        <v>37712</v>
      </c>
      <c r="B1364" s="800" t="s">
        <v>19167</v>
      </c>
      <c r="C1364" s="31" t="s">
        <v>38641</v>
      </c>
      <c r="D1364" s="91" t="s">
        <v>38612</v>
      </c>
      <c r="E1364" s="84"/>
      <c r="F1364" s="84"/>
      <c r="G1364" s="84"/>
    </row>
    <row r="1365">
      <c r="A1365" s="799" t="s">
        <v>37712</v>
      </c>
      <c r="B1365" s="800" t="s">
        <v>19167</v>
      </c>
      <c r="C1365" s="31" t="s">
        <v>38642</v>
      </c>
      <c r="D1365" s="91" t="s">
        <v>38612</v>
      </c>
      <c r="E1365" s="84"/>
      <c r="F1365" s="84"/>
      <c r="G1365" s="84"/>
    </row>
    <row r="1366">
      <c r="A1366" s="799" t="s">
        <v>37712</v>
      </c>
      <c r="B1366" s="800" t="s">
        <v>4635</v>
      </c>
      <c r="C1366" s="31" t="s">
        <v>2703</v>
      </c>
      <c r="D1366" s="91" t="s">
        <v>38612</v>
      </c>
      <c r="E1366" s="84"/>
      <c r="F1366" s="84"/>
      <c r="G1366" s="84"/>
    </row>
    <row r="1367">
      <c r="A1367" s="799" t="s">
        <v>37712</v>
      </c>
      <c r="B1367" s="800" t="s">
        <v>26211</v>
      </c>
      <c r="C1367" s="31" t="s">
        <v>38643</v>
      </c>
      <c r="D1367" s="91" t="s">
        <v>38612</v>
      </c>
      <c r="E1367" s="43" t="s">
        <v>38637</v>
      </c>
      <c r="F1367" s="84"/>
      <c r="G1367" s="84"/>
    </row>
    <row r="1368">
      <c r="A1368" s="799" t="s">
        <v>37712</v>
      </c>
      <c r="B1368" s="800" t="s">
        <v>687</v>
      </c>
      <c r="C1368" s="31" t="s">
        <v>693</v>
      </c>
      <c r="D1368" s="91" t="s">
        <v>38644</v>
      </c>
      <c r="E1368" s="43" t="s">
        <v>38636</v>
      </c>
      <c r="F1368" s="43" t="s">
        <v>38637</v>
      </c>
      <c r="G1368" s="43" t="s">
        <v>38645</v>
      </c>
    </row>
    <row r="1369">
      <c r="A1369" s="799" t="s">
        <v>37712</v>
      </c>
      <c r="B1369" s="800" t="s">
        <v>12597</v>
      </c>
      <c r="C1369" s="31" t="s">
        <v>19955</v>
      </c>
      <c r="D1369" s="91" t="s">
        <v>38612</v>
      </c>
      <c r="E1369" s="84"/>
      <c r="F1369" s="84"/>
      <c r="G1369" s="84"/>
    </row>
    <row r="1370">
      <c r="A1370" s="799" t="s">
        <v>37712</v>
      </c>
      <c r="B1370" s="800" t="s">
        <v>3788</v>
      </c>
      <c r="C1370" s="31" t="s">
        <v>38646</v>
      </c>
      <c r="D1370" s="91" t="s">
        <v>38612</v>
      </c>
      <c r="E1370" s="84"/>
      <c r="F1370" s="84"/>
      <c r="G1370" s="84"/>
    </row>
    <row r="1371">
      <c r="A1371" s="799" t="s">
        <v>37712</v>
      </c>
      <c r="B1371" s="800" t="s">
        <v>3788</v>
      </c>
      <c r="C1371" s="31" t="s">
        <v>38647</v>
      </c>
      <c r="D1371" s="91" t="s">
        <v>38612</v>
      </c>
      <c r="E1371" s="84"/>
      <c r="F1371" s="84"/>
      <c r="G1371" s="84"/>
    </row>
    <row r="1372">
      <c r="A1372" s="830"/>
      <c r="B1372" s="830"/>
      <c r="C1372" s="830"/>
      <c r="D1372" s="830"/>
      <c r="E1372" s="830"/>
      <c r="F1372" s="830"/>
      <c r="G1372" s="830"/>
    </row>
    <row r="1373">
      <c r="A1373" s="745"/>
    </row>
    <row r="1374">
      <c r="A1374" s="830"/>
      <c r="B1374" s="830"/>
      <c r="C1374" s="830"/>
      <c r="D1374" s="830"/>
      <c r="E1374" s="830"/>
      <c r="F1374" s="830"/>
      <c r="G1374" s="830"/>
    </row>
    <row r="1375">
      <c r="A1375" s="31" t="s">
        <v>38648</v>
      </c>
      <c r="B1375" s="823"/>
      <c r="C1375" s="823"/>
      <c r="D1375" s="823"/>
      <c r="E1375" s="823"/>
      <c r="F1375" s="823"/>
      <c r="G1375" s="823"/>
    </row>
    <row r="1376">
      <c r="A1376" s="830"/>
      <c r="B1376" s="830"/>
      <c r="C1376" s="830"/>
      <c r="D1376" s="830"/>
      <c r="E1376" s="830"/>
      <c r="F1376" s="830"/>
      <c r="G1376" s="830"/>
    </row>
    <row r="1377">
      <c r="A1377" s="799" t="s">
        <v>37663</v>
      </c>
      <c r="B1377" s="800" t="s">
        <v>4788</v>
      </c>
      <c r="C1377" s="31" t="s">
        <v>5164</v>
      </c>
      <c r="D1377" s="91" t="s">
        <v>38649</v>
      </c>
      <c r="E1377" s="84"/>
      <c r="F1377" s="84"/>
      <c r="G1377" s="84"/>
    </row>
    <row r="1378">
      <c r="A1378" s="799" t="s">
        <v>37663</v>
      </c>
      <c r="B1378" s="800" t="s">
        <v>4788</v>
      </c>
      <c r="C1378" s="31" t="s">
        <v>17284</v>
      </c>
      <c r="D1378" s="91" t="s">
        <v>37691</v>
      </c>
      <c r="E1378" s="84"/>
      <c r="F1378" s="84"/>
      <c r="G1378" s="84"/>
    </row>
    <row r="1379">
      <c r="A1379" s="799" t="s">
        <v>37663</v>
      </c>
      <c r="B1379" s="800" t="s">
        <v>4521</v>
      </c>
      <c r="C1379" s="31" t="s">
        <v>38650</v>
      </c>
      <c r="D1379" s="91" t="s">
        <v>37691</v>
      </c>
      <c r="E1379" s="84"/>
      <c r="F1379" s="84"/>
      <c r="G1379" s="84"/>
    </row>
    <row r="1380">
      <c r="A1380" s="799" t="s">
        <v>37667</v>
      </c>
      <c r="B1380" s="800" t="s">
        <v>38651</v>
      </c>
      <c r="C1380" s="31" t="s">
        <v>38652</v>
      </c>
      <c r="D1380" s="91" t="s">
        <v>37691</v>
      </c>
      <c r="E1380" s="84"/>
      <c r="F1380" s="84"/>
      <c r="G1380" s="84"/>
    </row>
    <row r="1381">
      <c r="A1381" s="799" t="s">
        <v>37667</v>
      </c>
      <c r="B1381" s="800" t="s">
        <v>566</v>
      </c>
      <c r="C1381" s="31" t="s">
        <v>38653</v>
      </c>
      <c r="D1381" s="91" t="s">
        <v>37691</v>
      </c>
      <c r="E1381" s="84"/>
      <c r="F1381" s="84"/>
      <c r="G1381" s="84"/>
    </row>
    <row r="1382">
      <c r="A1382" s="799" t="s">
        <v>37708</v>
      </c>
      <c r="B1382" s="800" t="s">
        <v>38469</v>
      </c>
      <c r="C1382" s="31" t="s">
        <v>38470</v>
      </c>
      <c r="D1382" s="91" t="s">
        <v>37691</v>
      </c>
      <c r="E1382" s="84"/>
      <c r="F1382" s="84"/>
      <c r="G1382" s="84"/>
    </row>
    <row r="1383">
      <c r="A1383" s="799" t="s">
        <v>37708</v>
      </c>
      <c r="B1383" s="800" t="s">
        <v>13268</v>
      </c>
      <c r="C1383" s="31" t="s">
        <v>13269</v>
      </c>
      <c r="D1383" s="91"/>
      <c r="E1383" s="84"/>
      <c r="F1383" s="84"/>
      <c r="G1383" s="84"/>
    </row>
    <row r="1384">
      <c r="A1384" s="830"/>
      <c r="B1384" s="830"/>
      <c r="C1384" s="830"/>
      <c r="D1384" s="830"/>
      <c r="E1384" s="830"/>
      <c r="F1384" s="830"/>
      <c r="G1384" s="830"/>
    </row>
    <row r="1385">
      <c r="A1385" s="745"/>
    </row>
    <row r="1386">
      <c r="A1386" s="830"/>
      <c r="B1386" s="830"/>
      <c r="C1386" s="830"/>
      <c r="D1386" s="830"/>
      <c r="E1386" s="830"/>
      <c r="F1386" s="830"/>
      <c r="G1386" s="830"/>
    </row>
    <row r="1387">
      <c r="A1387" s="31" t="s">
        <v>38654</v>
      </c>
      <c r="B1387" s="823"/>
      <c r="C1387" s="823"/>
      <c r="D1387" s="823"/>
      <c r="E1387" s="823"/>
      <c r="F1387" s="823"/>
      <c r="G1387" s="823"/>
    </row>
    <row r="1388">
      <c r="A1388" s="830"/>
      <c r="B1388" s="830"/>
      <c r="C1388" s="830"/>
      <c r="D1388" s="830"/>
      <c r="E1388" s="830"/>
      <c r="F1388" s="830"/>
      <c r="G1388" s="830"/>
    </row>
    <row r="1389">
      <c r="A1389" s="799" t="s">
        <v>37663</v>
      </c>
      <c r="B1389" s="800" t="s">
        <v>4788</v>
      </c>
      <c r="C1389" s="31" t="s">
        <v>17284</v>
      </c>
      <c r="D1389" s="91" t="s">
        <v>37876</v>
      </c>
      <c r="E1389" s="84"/>
      <c r="F1389" s="84"/>
      <c r="G1389" s="84"/>
    </row>
    <row r="1390">
      <c r="A1390" s="799" t="s">
        <v>37663</v>
      </c>
      <c r="B1390" s="800" t="s">
        <v>678</v>
      </c>
      <c r="C1390" s="31" t="s">
        <v>38655</v>
      </c>
      <c r="D1390" s="91" t="s">
        <v>37876</v>
      </c>
      <c r="E1390" s="84"/>
      <c r="F1390" s="84"/>
      <c r="G1390" s="84"/>
    </row>
    <row r="1391">
      <c r="A1391" s="799" t="s">
        <v>37667</v>
      </c>
      <c r="B1391" s="800" t="s">
        <v>642</v>
      </c>
      <c r="C1391" s="31" t="s">
        <v>38656</v>
      </c>
      <c r="D1391" s="91" t="s">
        <v>37876</v>
      </c>
      <c r="E1391" s="84"/>
      <c r="F1391" s="84"/>
      <c r="G1391" s="84"/>
    </row>
    <row r="1392">
      <c r="A1392" s="799" t="s">
        <v>37667</v>
      </c>
      <c r="B1392" s="800" t="s">
        <v>642</v>
      </c>
      <c r="C1392" s="31" t="s">
        <v>12637</v>
      </c>
      <c r="D1392" s="91" t="s">
        <v>37876</v>
      </c>
      <c r="E1392" s="84"/>
      <c r="F1392" s="84"/>
      <c r="G1392" s="84"/>
    </row>
    <row r="1393">
      <c r="A1393" s="799" t="s">
        <v>37667</v>
      </c>
      <c r="B1393" s="800" t="s">
        <v>38657</v>
      </c>
      <c r="C1393" s="31" t="s">
        <v>38658</v>
      </c>
      <c r="D1393" s="91" t="s">
        <v>37876</v>
      </c>
      <c r="E1393" s="84"/>
      <c r="F1393" s="84"/>
      <c r="G1393" s="84"/>
    </row>
    <row r="1394">
      <c r="A1394" s="799" t="s">
        <v>37667</v>
      </c>
      <c r="B1394" s="800" t="s">
        <v>13312</v>
      </c>
      <c r="C1394" s="31" t="s">
        <v>37928</v>
      </c>
      <c r="D1394" s="91" t="s">
        <v>37876</v>
      </c>
      <c r="E1394" s="84"/>
      <c r="F1394" s="84"/>
      <c r="G1394" s="84"/>
    </row>
    <row r="1395">
      <c r="A1395" s="799" t="s">
        <v>37667</v>
      </c>
      <c r="B1395" s="800" t="s">
        <v>38659</v>
      </c>
      <c r="C1395" s="31" t="s">
        <v>38660</v>
      </c>
      <c r="D1395" s="91" t="s">
        <v>37876</v>
      </c>
      <c r="E1395" s="84"/>
      <c r="F1395" s="84"/>
      <c r="G1395" s="84"/>
    </row>
    <row r="1396">
      <c r="A1396" s="799" t="s">
        <v>37667</v>
      </c>
      <c r="B1396" s="800" t="s">
        <v>4540</v>
      </c>
      <c r="C1396" s="31" t="s">
        <v>38661</v>
      </c>
      <c r="D1396" s="160" t="s">
        <v>37876</v>
      </c>
      <c r="E1396" s="84"/>
      <c r="F1396" s="84"/>
      <c r="G1396" s="84"/>
    </row>
    <row r="1397">
      <c r="A1397" s="799" t="s">
        <v>37667</v>
      </c>
      <c r="B1397" s="800" t="s">
        <v>4540</v>
      </c>
      <c r="C1397" s="31" t="s">
        <v>12620</v>
      </c>
      <c r="D1397" s="160" t="s">
        <v>37876</v>
      </c>
      <c r="E1397" s="84"/>
      <c r="F1397" s="84"/>
      <c r="G1397" s="84"/>
    </row>
    <row r="1398">
      <c r="A1398" s="799" t="s">
        <v>37667</v>
      </c>
      <c r="B1398" s="800" t="s">
        <v>4540</v>
      </c>
      <c r="C1398" s="31" t="s">
        <v>6019</v>
      </c>
      <c r="D1398" s="91" t="s">
        <v>37876</v>
      </c>
      <c r="E1398" s="43" t="s">
        <v>38662</v>
      </c>
      <c r="F1398" s="84"/>
      <c r="G1398" s="84"/>
    </row>
    <row r="1399">
      <c r="A1399" s="799" t="s">
        <v>37667</v>
      </c>
      <c r="B1399" s="800" t="s">
        <v>4540</v>
      </c>
      <c r="C1399" s="31" t="s">
        <v>4614</v>
      </c>
      <c r="D1399" s="91" t="s">
        <v>37876</v>
      </c>
      <c r="E1399" s="84"/>
      <c r="F1399" s="84"/>
      <c r="G1399" s="84"/>
    </row>
    <row r="1400">
      <c r="A1400" s="799" t="s">
        <v>37667</v>
      </c>
      <c r="B1400" s="800" t="s">
        <v>4540</v>
      </c>
      <c r="C1400" s="31" t="s">
        <v>11018</v>
      </c>
      <c r="D1400" s="91" t="s">
        <v>37876</v>
      </c>
      <c r="E1400" s="84"/>
      <c r="F1400" s="84"/>
      <c r="G1400" s="84"/>
    </row>
    <row r="1401">
      <c r="A1401" s="799" t="s">
        <v>37667</v>
      </c>
      <c r="B1401" s="800" t="s">
        <v>4540</v>
      </c>
      <c r="C1401" s="31" t="s">
        <v>13072</v>
      </c>
      <c r="D1401" s="160" t="s">
        <v>37876</v>
      </c>
      <c r="E1401" s="84"/>
      <c r="F1401" s="84"/>
      <c r="G1401" s="84"/>
    </row>
    <row r="1402">
      <c r="A1402" s="799" t="s">
        <v>37667</v>
      </c>
      <c r="B1402" s="800" t="s">
        <v>5964</v>
      </c>
      <c r="C1402" s="31" t="s">
        <v>38663</v>
      </c>
      <c r="D1402" s="160" t="s">
        <v>37876</v>
      </c>
      <c r="E1402" s="84"/>
      <c r="F1402" s="84"/>
      <c r="G1402" s="84"/>
    </row>
    <row r="1403">
      <c r="A1403" s="799" t="s">
        <v>37667</v>
      </c>
      <c r="B1403" s="800" t="s">
        <v>230</v>
      </c>
      <c r="C1403" s="31" t="s">
        <v>10943</v>
      </c>
      <c r="D1403" s="160" t="s">
        <v>38664</v>
      </c>
      <c r="E1403" s="43" t="s">
        <v>38662</v>
      </c>
      <c r="F1403" s="84"/>
      <c r="G1403" s="84"/>
    </row>
    <row r="1404">
      <c r="A1404" s="799" t="s">
        <v>37667</v>
      </c>
      <c r="B1404" s="800" t="s">
        <v>230</v>
      </c>
      <c r="C1404" s="31" t="s">
        <v>38665</v>
      </c>
      <c r="D1404" s="160" t="s">
        <v>38666</v>
      </c>
      <c r="E1404" s="84"/>
      <c r="F1404" s="84"/>
      <c r="G1404" s="84"/>
    </row>
    <row r="1405">
      <c r="A1405" s="799" t="s">
        <v>37667</v>
      </c>
      <c r="B1405" s="800" t="s">
        <v>230</v>
      </c>
      <c r="C1405" s="31" t="s">
        <v>240</v>
      </c>
      <c r="D1405" s="91" t="s">
        <v>37876</v>
      </c>
      <c r="E1405" s="84"/>
      <c r="F1405" s="84"/>
      <c r="G1405" s="84"/>
    </row>
    <row r="1406">
      <c r="A1406" s="799" t="s">
        <v>37667</v>
      </c>
      <c r="B1406" s="800" t="s">
        <v>230</v>
      </c>
      <c r="C1406" s="31" t="s">
        <v>38667</v>
      </c>
      <c r="D1406" s="160" t="s">
        <v>37876</v>
      </c>
      <c r="E1406" s="84"/>
      <c r="F1406" s="84"/>
      <c r="G1406" s="84"/>
    </row>
    <row r="1407">
      <c r="A1407" s="799" t="s">
        <v>37667</v>
      </c>
      <c r="B1407" s="800" t="s">
        <v>26214</v>
      </c>
      <c r="C1407" s="31" t="s">
        <v>38668</v>
      </c>
      <c r="D1407" s="160" t="s">
        <v>38666</v>
      </c>
      <c r="E1407" s="84"/>
      <c r="F1407" s="84"/>
      <c r="G1407" s="84"/>
    </row>
    <row r="1408">
      <c r="A1408" s="799" t="s">
        <v>37667</v>
      </c>
      <c r="B1408" s="800" t="s">
        <v>248</v>
      </c>
      <c r="C1408" s="31" t="s">
        <v>4553</v>
      </c>
      <c r="D1408" s="160" t="s">
        <v>37876</v>
      </c>
      <c r="E1408" s="84"/>
      <c r="F1408" s="84"/>
      <c r="G1408" s="84"/>
    </row>
    <row r="1409">
      <c r="A1409" s="799" t="s">
        <v>37667</v>
      </c>
      <c r="B1409" s="800" t="s">
        <v>248</v>
      </c>
      <c r="C1409" s="31" t="s">
        <v>22428</v>
      </c>
      <c r="D1409" s="160" t="s">
        <v>37876</v>
      </c>
      <c r="E1409" s="84"/>
      <c r="F1409" s="84"/>
      <c r="G1409" s="84"/>
    </row>
    <row r="1410">
      <c r="A1410" s="799" t="s">
        <v>37667</v>
      </c>
      <c r="B1410" s="800" t="s">
        <v>248</v>
      </c>
      <c r="C1410" s="31" t="s">
        <v>9851</v>
      </c>
      <c r="D1410" s="91" t="s">
        <v>37876</v>
      </c>
      <c r="E1410" s="84"/>
      <c r="F1410" s="84"/>
      <c r="G1410" s="84"/>
    </row>
    <row r="1411">
      <c r="A1411" s="799" t="s">
        <v>37667</v>
      </c>
      <c r="B1411" s="800" t="s">
        <v>248</v>
      </c>
      <c r="C1411" s="31" t="s">
        <v>4908</v>
      </c>
      <c r="D1411" s="160" t="s">
        <v>37876</v>
      </c>
      <c r="E1411" s="84"/>
      <c r="F1411" s="84"/>
      <c r="G1411" s="84"/>
    </row>
    <row r="1412">
      <c r="A1412" s="799" t="s">
        <v>37667</v>
      </c>
      <c r="B1412" s="800" t="s">
        <v>248</v>
      </c>
      <c r="C1412" s="31" t="s">
        <v>5459</v>
      </c>
      <c r="D1412" s="91" t="s">
        <v>37876</v>
      </c>
      <c r="E1412" s="84"/>
      <c r="F1412" s="84"/>
      <c r="G1412" s="84"/>
    </row>
    <row r="1413">
      <c r="A1413" s="799" t="s">
        <v>37667</v>
      </c>
      <c r="B1413" s="800" t="s">
        <v>38564</v>
      </c>
      <c r="C1413" s="31" t="s">
        <v>38669</v>
      </c>
      <c r="D1413" s="160" t="s">
        <v>37876</v>
      </c>
      <c r="E1413" s="84"/>
      <c r="F1413" s="84"/>
      <c r="G1413" s="84"/>
    </row>
    <row r="1414">
      <c r="A1414" s="799" t="s">
        <v>37667</v>
      </c>
      <c r="B1414" s="800" t="s">
        <v>566</v>
      </c>
      <c r="C1414" s="31" t="s">
        <v>38670</v>
      </c>
      <c r="D1414" s="160" t="s">
        <v>37876</v>
      </c>
      <c r="E1414" s="84"/>
      <c r="F1414" s="84"/>
      <c r="G1414" s="84"/>
    </row>
    <row r="1415">
      <c r="A1415" s="799" t="s">
        <v>37667</v>
      </c>
      <c r="B1415" s="800" t="s">
        <v>566</v>
      </c>
      <c r="C1415" s="31" t="s">
        <v>14588</v>
      </c>
      <c r="D1415" s="160" t="s">
        <v>37876</v>
      </c>
      <c r="E1415" s="84"/>
      <c r="F1415" s="84"/>
      <c r="G1415" s="84"/>
    </row>
    <row r="1416">
      <c r="A1416" s="799" t="s">
        <v>37667</v>
      </c>
      <c r="B1416" s="800" t="s">
        <v>566</v>
      </c>
      <c r="C1416" s="31" t="s">
        <v>38671</v>
      </c>
      <c r="D1416" s="160" t="s">
        <v>37876</v>
      </c>
      <c r="E1416" s="84"/>
      <c r="F1416" s="84"/>
      <c r="G1416" s="84"/>
    </row>
    <row r="1417">
      <c r="A1417" s="799" t="s">
        <v>37708</v>
      </c>
      <c r="B1417" s="800" t="s">
        <v>8825</v>
      </c>
      <c r="C1417" s="31" t="s">
        <v>6969</v>
      </c>
      <c r="D1417" s="91" t="s">
        <v>37876</v>
      </c>
      <c r="E1417" s="84"/>
      <c r="F1417" s="84"/>
      <c r="G1417" s="84"/>
    </row>
    <row r="1418">
      <c r="A1418" s="799" t="s">
        <v>37708</v>
      </c>
      <c r="B1418" s="800" t="s">
        <v>13206</v>
      </c>
      <c r="C1418" s="31" t="s">
        <v>38672</v>
      </c>
      <c r="D1418" s="91" t="s">
        <v>37876</v>
      </c>
      <c r="E1418" s="84"/>
      <c r="F1418" s="84"/>
      <c r="G1418" s="84"/>
    </row>
    <row r="1419">
      <c r="A1419" s="799" t="s">
        <v>37708</v>
      </c>
      <c r="B1419" s="800" t="s">
        <v>388</v>
      </c>
      <c r="C1419" s="31" t="s">
        <v>1006</v>
      </c>
      <c r="D1419" s="91" t="s">
        <v>37876</v>
      </c>
      <c r="E1419" s="84"/>
      <c r="F1419" s="84"/>
      <c r="G1419" s="84"/>
    </row>
    <row r="1420">
      <c r="A1420" s="799" t="s">
        <v>37708</v>
      </c>
      <c r="B1420" s="800" t="s">
        <v>3368</v>
      </c>
      <c r="C1420" s="31" t="s">
        <v>3369</v>
      </c>
      <c r="D1420" s="91" t="s">
        <v>37876</v>
      </c>
      <c r="E1420" s="84"/>
      <c r="F1420" s="84"/>
      <c r="G1420" s="84"/>
    </row>
    <row r="1421">
      <c r="A1421" s="799" t="s">
        <v>37712</v>
      </c>
      <c r="B1421" s="800" t="s">
        <v>326</v>
      </c>
      <c r="C1421" s="18" t="s">
        <v>17622</v>
      </c>
      <c r="D1421" s="91"/>
      <c r="E1421" s="84"/>
      <c r="F1421" s="84"/>
      <c r="G1421" s="84"/>
    </row>
    <row r="1422">
      <c r="A1422" s="799" t="s">
        <v>37712</v>
      </c>
      <c r="B1422" s="800" t="s">
        <v>38673</v>
      </c>
      <c r="C1422" s="18" t="s">
        <v>38674</v>
      </c>
      <c r="D1422" s="91"/>
      <c r="E1422" s="84"/>
      <c r="F1422" s="84"/>
      <c r="G1422" s="84"/>
    </row>
    <row r="1423">
      <c r="A1423" s="799" t="s">
        <v>37712</v>
      </c>
      <c r="B1423" s="800" t="s">
        <v>988</v>
      </c>
      <c r="C1423" s="18" t="s">
        <v>994</v>
      </c>
      <c r="D1423" s="91"/>
      <c r="E1423" s="84"/>
      <c r="F1423" s="84"/>
      <c r="G1423" s="84"/>
    </row>
    <row r="1424">
      <c r="A1424" s="799" t="s">
        <v>37712</v>
      </c>
      <c r="B1424" s="800" t="s">
        <v>234</v>
      </c>
      <c r="C1424" s="18" t="s">
        <v>38675</v>
      </c>
      <c r="D1424" s="91"/>
      <c r="E1424" s="84"/>
      <c r="F1424" s="84"/>
      <c r="G1424" s="84"/>
    </row>
    <row r="1425">
      <c r="A1425" s="830"/>
      <c r="B1425" s="830"/>
      <c r="C1425" s="830"/>
      <c r="D1425" s="830"/>
      <c r="E1425" s="830"/>
      <c r="F1425" s="830"/>
      <c r="G1425" s="830"/>
    </row>
    <row r="1426">
      <c r="A1426" s="745"/>
    </row>
    <row r="1427">
      <c r="A1427" s="830"/>
      <c r="B1427" s="830"/>
      <c r="C1427" s="830"/>
      <c r="D1427" s="830"/>
      <c r="E1427" s="830"/>
      <c r="F1427" s="830"/>
      <c r="G1427" s="830"/>
    </row>
    <row r="1428">
      <c r="A1428" s="31" t="s">
        <v>38101</v>
      </c>
      <c r="B1428" s="823"/>
      <c r="C1428" s="823"/>
      <c r="D1428" s="823"/>
      <c r="E1428" s="823"/>
      <c r="F1428" s="823"/>
      <c r="G1428" s="823"/>
    </row>
    <row r="1429">
      <c r="A1429" s="830"/>
      <c r="B1429" s="830"/>
      <c r="C1429" s="830"/>
      <c r="D1429" s="830"/>
      <c r="E1429" s="830"/>
      <c r="F1429" s="830"/>
      <c r="G1429" s="830"/>
    </row>
    <row r="1430">
      <c r="A1430" s="799" t="s">
        <v>37663</v>
      </c>
      <c r="B1430" s="800" t="s">
        <v>4788</v>
      </c>
      <c r="C1430" s="31" t="s">
        <v>17284</v>
      </c>
      <c r="D1430" s="91" t="s">
        <v>38666</v>
      </c>
      <c r="E1430" s="84"/>
      <c r="F1430" s="84"/>
      <c r="G1430" s="84"/>
    </row>
    <row r="1431">
      <c r="A1431" s="799" t="s">
        <v>37667</v>
      </c>
      <c r="B1431" s="800" t="s">
        <v>642</v>
      </c>
      <c r="C1431" s="31" t="s">
        <v>12637</v>
      </c>
      <c r="D1431" s="91"/>
      <c r="E1431" s="43" t="s">
        <v>38100</v>
      </c>
      <c r="F1431" s="84"/>
      <c r="G1431" s="84"/>
    </row>
    <row r="1432">
      <c r="A1432" s="799" t="s">
        <v>37667</v>
      </c>
      <c r="B1432" s="800" t="s">
        <v>230</v>
      </c>
      <c r="C1432" s="31" t="s">
        <v>240</v>
      </c>
      <c r="D1432" s="91" t="s">
        <v>37876</v>
      </c>
      <c r="E1432" s="84"/>
      <c r="F1432" s="84"/>
      <c r="G1432" s="84"/>
    </row>
    <row r="1433">
      <c r="A1433" s="799" t="s">
        <v>37667</v>
      </c>
      <c r="B1433" s="800" t="s">
        <v>230</v>
      </c>
      <c r="C1433" s="31" t="s">
        <v>6370</v>
      </c>
      <c r="D1433" s="91" t="s">
        <v>37876</v>
      </c>
      <c r="E1433" s="84"/>
      <c r="F1433" s="84"/>
      <c r="G1433" s="84"/>
    </row>
    <row r="1434">
      <c r="A1434" s="799" t="s">
        <v>37667</v>
      </c>
      <c r="B1434" s="800" t="s">
        <v>566</v>
      </c>
      <c r="C1434" s="31" t="s">
        <v>5515</v>
      </c>
      <c r="D1434" s="91" t="s">
        <v>37876</v>
      </c>
      <c r="E1434" s="84"/>
      <c r="F1434" s="84"/>
      <c r="G1434" s="84"/>
    </row>
    <row r="1435">
      <c r="A1435" s="799" t="s">
        <v>37667</v>
      </c>
      <c r="B1435" s="800" t="s">
        <v>566</v>
      </c>
      <c r="C1435" s="31" t="s">
        <v>7612</v>
      </c>
      <c r="D1435" s="91"/>
      <c r="E1435" s="43" t="s">
        <v>38100</v>
      </c>
      <c r="F1435" s="84"/>
      <c r="G1435" s="84"/>
    </row>
    <row r="1436">
      <c r="A1436" s="799" t="s">
        <v>37708</v>
      </c>
      <c r="B1436" s="800" t="s">
        <v>687</v>
      </c>
      <c r="C1436" s="31" t="s">
        <v>35468</v>
      </c>
      <c r="D1436" s="91" t="s">
        <v>38666</v>
      </c>
      <c r="E1436" s="84"/>
      <c r="F1436" s="84"/>
      <c r="G1436" s="84"/>
    </row>
    <row r="1437">
      <c r="A1437" s="799" t="s">
        <v>37712</v>
      </c>
      <c r="B1437" s="800" t="s">
        <v>37929</v>
      </c>
      <c r="C1437" s="31" t="s">
        <v>368</v>
      </c>
      <c r="D1437" s="91" t="s">
        <v>38676</v>
      </c>
      <c r="E1437" s="84"/>
      <c r="F1437" s="84"/>
      <c r="G1437" s="84"/>
    </row>
    <row r="1438">
      <c r="A1438" s="799" t="s">
        <v>37712</v>
      </c>
      <c r="B1438" s="800" t="s">
        <v>38677</v>
      </c>
      <c r="C1438" s="31" t="s">
        <v>38678</v>
      </c>
      <c r="D1438" s="91" t="s">
        <v>38676</v>
      </c>
      <c r="E1438" s="84"/>
      <c r="F1438" s="84"/>
      <c r="G1438" s="84"/>
    </row>
    <row r="1439">
      <c r="A1439" s="799" t="s">
        <v>37712</v>
      </c>
      <c r="B1439" s="800" t="s">
        <v>38677</v>
      </c>
      <c r="C1439" s="31" t="s">
        <v>38679</v>
      </c>
      <c r="D1439" s="91" t="s">
        <v>38676</v>
      </c>
      <c r="E1439" s="84"/>
      <c r="F1439" s="84"/>
      <c r="G1439" s="84"/>
    </row>
    <row r="1440">
      <c r="A1440" s="799" t="s">
        <v>37712</v>
      </c>
      <c r="B1440" s="800" t="s">
        <v>38677</v>
      </c>
      <c r="C1440" s="31" t="s">
        <v>38680</v>
      </c>
      <c r="D1440" s="91" t="s">
        <v>38676</v>
      </c>
      <c r="E1440" s="84"/>
      <c r="F1440" s="84"/>
      <c r="G1440" s="84"/>
    </row>
    <row r="1441">
      <c r="A1441" s="799" t="s">
        <v>37712</v>
      </c>
      <c r="B1441" s="800" t="s">
        <v>38681</v>
      </c>
      <c r="C1441" s="31" t="s">
        <v>38682</v>
      </c>
      <c r="D1441" s="91" t="s">
        <v>38666</v>
      </c>
      <c r="E1441" s="84"/>
      <c r="F1441" s="84"/>
      <c r="G1441" s="84"/>
    </row>
    <row r="1442">
      <c r="A1442" s="830"/>
      <c r="B1442" s="830"/>
      <c r="C1442" s="830"/>
      <c r="D1442" s="830"/>
      <c r="E1442" s="830"/>
      <c r="F1442" s="830"/>
      <c r="G1442" s="830"/>
    </row>
    <row r="1443">
      <c r="A1443" s="745"/>
    </row>
    <row r="1444">
      <c r="A1444" s="830"/>
      <c r="B1444" s="830"/>
      <c r="C1444" s="830"/>
      <c r="D1444" s="830"/>
      <c r="E1444" s="830"/>
      <c r="F1444" s="830"/>
      <c r="G1444" s="830"/>
    </row>
    <row r="1445">
      <c r="A1445" s="31" t="s">
        <v>38683</v>
      </c>
      <c r="B1445" s="823"/>
      <c r="C1445" s="823"/>
      <c r="D1445" s="823"/>
      <c r="E1445" s="823"/>
      <c r="F1445" s="823"/>
      <c r="G1445" s="823"/>
    </row>
    <row r="1446">
      <c r="A1446" s="830"/>
      <c r="B1446" s="830"/>
      <c r="C1446" s="830"/>
      <c r="D1446" s="830"/>
      <c r="E1446" s="830"/>
      <c r="F1446" s="830"/>
      <c r="G1446" s="830"/>
    </row>
    <row r="1447">
      <c r="A1447" s="799" t="s">
        <v>37663</v>
      </c>
      <c r="B1447" s="800" t="s">
        <v>4521</v>
      </c>
      <c r="C1447" s="31" t="s">
        <v>37894</v>
      </c>
      <c r="D1447" s="91" t="s">
        <v>38684</v>
      </c>
      <c r="E1447" s="84"/>
      <c r="F1447" s="84"/>
      <c r="G1447" s="84"/>
    </row>
    <row r="1448">
      <c r="A1448" s="799" t="s">
        <v>37667</v>
      </c>
      <c r="B1448" s="800" t="s">
        <v>642</v>
      </c>
      <c r="C1448" s="31" t="s">
        <v>38266</v>
      </c>
      <c r="D1448" s="91" t="s">
        <v>38685</v>
      </c>
      <c r="E1448" s="84"/>
      <c r="F1448" s="84"/>
      <c r="G1448" s="84"/>
    </row>
    <row r="1449">
      <c r="A1449" s="799" t="s">
        <v>37667</v>
      </c>
      <c r="B1449" s="800" t="s">
        <v>230</v>
      </c>
      <c r="C1449" s="31" t="s">
        <v>37935</v>
      </c>
      <c r="D1449" s="91" t="s">
        <v>38685</v>
      </c>
      <c r="E1449" s="84"/>
      <c r="F1449" s="84"/>
      <c r="G1449" s="84"/>
    </row>
    <row r="1450">
      <c r="A1450" s="799" t="s">
        <v>37667</v>
      </c>
      <c r="B1450" s="800" t="s">
        <v>248</v>
      </c>
      <c r="C1450" s="31" t="s">
        <v>4496</v>
      </c>
      <c r="D1450" s="91" t="s">
        <v>38685</v>
      </c>
      <c r="E1450" s="84"/>
      <c r="F1450" s="84"/>
      <c r="G1450" s="84"/>
    </row>
    <row r="1451">
      <c r="A1451" s="799" t="s">
        <v>37667</v>
      </c>
      <c r="B1451" s="800" t="s">
        <v>248</v>
      </c>
      <c r="C1451" s="31" t="s">
        <v>10930</v>
      </c>
      <c r="D1451" s="91" t="s">
        <v>38685</v>
      </c>
      <c r="E1451" s="84"/>
      <c r="F1451" s="84"/>
      <c r="G1451" s="84"/>
    </row>
    <row r="1452">
      <c r="A1452" s="799" t="s">
        <v>37667</v>
      </c>
      <c r="B1452" s="800" t="s">
        <v>566</v>
      </c>
      <c r="C1452" s="31" t="s">
        <v>38686</v>
      </c>
      <c r="D1452" s="91" t="s">
        <v>38685</v>
      </c>
      <c r="E1452" s="84"/>
      <c r="F1452" s="84"/>
      <c r="G1452" s="84"/>
    </row>
    <row r="1453">
      <c r="A1453" s="799" t="s">
        <v>37667</v>
      </c>
      <c r="B1453" s="800" t="s">
        <v>566</v>
      </c>
      <c r="C1453" s="31" t="s">
        <v>38671</v>
      </c>
      <c r="D1453" s="91" t="s">
        <v>38685</v>
      </c>
      <c r="E1453" s="84"/>
      <c r="F1453" s="84"/>
      <c r="G1453" s="84"/>
    </row>
    <row r="1454">
      <c r="A1454" s="830"/>
      <c r="B1454" s="830"/>
      <c r="C1454" s="830"/>
      <c r="D1454" s="830"/>
      <c r="E1454" s="830"/>
      <c r="F1454" s="830"/>
      <c r="G1454" s="830"/>
    </row>
    <row r="1455">
      <c r="A1455" s="832"/>
    </row>
    <row r="1456">
      <c r="A1456" s="830"/>
      <c r="B1456" s="830"/>
      <c r="C1456" s="830"/>
      <c r="D1456" s="830"/>
      <c r="E1456" s="830"/>
      <c r="F1456" s="830"/>
      <c r="G1456" s="830"/>
    </row>
    <row r="1457">
      <c r="A1457" s="31" t="s">
        <v>38687</v>
      </c>
      <c r="B1457" s="823"/>
      <c r="C1457" s="823"/>
      <c r="D1457" s="823"/>
      <c r="E1457" s="823"/>
      <c r="F1457" s="823"/>
      <c r="G1457" s="823"/>
    </row>
    <row r="1458">
      <c r="A1458" s="812"/>
      <c r="B1458" s="833"/>
      <c r="C1458" s="834"/>
      <c r="D1458" s="835"/>
      <c r="E1458" s="836"/>
      <c r="F1458" s="836"/>
      <c r="G1458" s="836"/>
    </row>
    <row r="1459">
      <c r="A1459" s="799" t="s">
        <v>37663</v>
      </c>
      <c r="B1459" s="800" t="s">
        <v>12439</v>
      </c>
      <c r="C1459" s="31" t="s">
        <v>12440</v>
      </c>
      <c r="D1459" s="91" t="s">
        <v>38688</v>
      </c>
      <c r="E1459" s="84"/>
      <c r="F1459" s="84"/>
      <c r="G1459" s="84"/>
    </row>
    <row r="1460">
      <c r="A1460" s="799" t="s">
        <v>37663</v>
      </c>
      <c r="B1460" s="800" t="s">
        <v>1016</v>
      </c>
      <c r="C1460" s="31" t="s">
        <v>37904</v>
      </c>
      <c r="D1460" s="91" t="s">
        <v>38688</v>
      </c>
      <c r="E1460" s="84"/>
      <c r="F1460" s="84"/>
      <c r="G1460" s="84"/>
    </row>
    <row r="1461">
      <c r="A1461" s="799" t="s">
        <v>37663</v>
      </c>
      <c r="B1461" s="800" t="s">
        <v>1016</v>
      </c>
      <c r="C1461" s="31" t="s">
        <v>38689</v>
      </c>
      <c r="D1461" s="91" t="s">
        <v>37691</v>
      </c>
      <c r="E1461" s="84"/>
      <c r="F1461" s="84"/>
      <c r="G1461" s="84"/>
    </row>
    <row r="1462">
      <c r="A1462" s="799" t="s">
        <v>37663</v>
      </c>
      <c r="B1462" s="800" t="s">
        <v>1016</v>
      </c>
      <c r="C1462" s="31" t="s">
        <v>38690</v>
      </c>
      <c r="D1462" s="91" t="s">
        <v>37691</v>
      </c>
      <c r="E1462" s="84"/>
      <c r="F1462" s="84"/>
      <c r="G1462" s="84"/>
    </row>
    <row r="1463">
      <c r="A1463" s="799" t="s">
        <v>37667</v>
      </c>
      <c r="B1463" s="800" t="s">
        <v>4540</v>
      </c>
      <c r="C1463" s="31" t="s">
        <v>4614</v>
      </c>
      <c r="D1463" s="91" t="s">
        <v>38688</v>
      </c>
      <c r="E1463" s="84"/>
      <c r="F1463" s="84"/>
      <c r="G1463" s="430" t="s">
        <v>38691</v>
      </c>
    </row>
    <row r="1464">
      <c r="A1464" s="799" t="s">
        <v>37667</v>
      </c>
      <c r="B1464" s="800" t="s">
        <v>38498</v>
      </c>
      <c r="C1464" s="31" t="s">
        <v>38692</v>
      </c>
      <c r="D1464" s="91" t="s">
        <v>38688</v>
      </c>
      <c r="E1464" s="84"/>
      <c r="F1464" s="84"/>
      <c r="G1464" s="84"/>
    </row>
    <row r="1465">
      <c r="A1465" s="799" t="s">
        <v>37667</v>
      </c>
      <c r="B1465" s="800" t="s">
        <v>248</v>
      </c>
      <c r="C1465" s="31" t="s">
        <v>249</v>
      </c>
      <c r="D1465" s="91" t="s">
        <v>38688</v>
      </c>
      <c r="E1465" s="84"/>
      <c r="F1465" s="84"/>
      <c r="G1465" s="430" t="s">
        <v>38691</v>
      </c>
    </row>
    <row r="1466">
      <c r="A1466" s="799" t="s">
        <v>37667</v>
      </c>
      <c r="B1466" s="800" t="s">
        <v>248</v>
      </c>
      <c r="C1466" s="31" t="s">
        <v>5459</v>
      </c>
      <c r="D1466" s="91" t="s">
        <v>38688</v>
      </c>
      <c r="E1466" s="84"/>
      <c r="F1466" s="84"/>
      <c r="G1466" s="84"/>
    </row>
    <row r="1467">
      <c r="A1467" s="799" t="s">
        <v>37667</v>
      </c>
      <c r="B1467" s="800" t="s">
        <v>566</v>
      </c>
      <c r="C1467" s="31" t="s">
        <v>38693</v>
      </c>
      <c r="D1467" s="91" t="s">
        <v>38688</v>
      </c>
      <c r="E1467" s="84"/>
      <c r="F1467" s="84"/>
      <c r="G1467" s="84"/>
    </row>
    <row r="1468">
      <c r="A1468" s="799" t="s">
        <v>37812</v>
      </c>
      <c r="B1468" s="800" t="s">
        <v>326</v>
      </c>
      <c r="C1468" s="31" t="s">
        <v>5426</v>
      </c>
      <c r="D1468" s="91" t="s">
        <v>38694</v>
      </c>
      <c r="E1468" s="84"/>
      <c r="F1468" s="84"/>
      <c r="G1468" s="84"/>
    </row>
    <row r="1469">
      <c r="A1469" s="799" t="s">
        <v>37812</v>
      </c>
      <c r="B1469" s="800" t="s">
        <v>687</v>
      </c>
      <c r="C1469" s="31" t="s">
        <v>38695</v>
      </c>
      <c r="D1469" s="91" t="s">
        <v>37691</v>
      </c>
      <c r="E1469" s="84"/>
      <c r="F1469" s="84"/>
      <c r="G1469" s="84"/>
    </row>
    <row r="1470">
      <c r="A1470" s="799" t="s">
        <v>37812</v>
      </c>
      <c r="B1470" s="800" t="s">
        <v>687</v>
      </c>
      <c r="C1470" s="31" t="s">
        <v>38696</v>
      </c>
      <c r="D1470" s="91" t="s">
        <v>37691</v>
      </c>
      <c r="E1470" s="84"/>
      <c r="F1470" s="84"/>
      <c r="G1470" s="84"/>
    </row>
    <row r="1471">
      <c r="A1471" s="799" t="s">
        <v>37812</v>
      </c>
      <c r="B1471" s="800" t="s">
        <v>37819</v>
      </c>
      <c r="C1471" s="31" t="s">
        <v>38697</v>
      </c>
      <c r="D1471" s="91" t="s">
        <v>38688</v>
      </c>
      <c r="E1471" s="84"/>
      <c r="F1471" s="84"/>
      <c r="G1471" s="84"/>
    </row>
    <row r="1472">
      <c r="A1472" s="799" t="s">
        <v>37708</v>
      </c>
      <c r="B1472" s="800" t="s">
        <v>38698</v>
      </c>
      <c r="C1472" s="31" t="s">
        <v>38699</v>
      </c>
      <c r="D1472" s="91" t="s">
        <v>37691</v>
      </c>
      <c r="E1472" s="84"/>
      <c r="F1472" s="84"/>
      <c r="G1472" s="84"/>
    </row>
    <row r="1473">
      <c r="A1473" s="799" t="s">
        <v>37708</v>
      </c>
      <c r="B1473" s="800" t="s">
        <v>38700</v>
      </c>
      <c r="C1473" s="31" t="s">
        <v>38701</v>
      </c>
      <c r="D1473" s="91" t="s">
        <v>37691</v>
      </c>
      <c r="E1473" s="84"/>
      <c r="F1473" s="84"/>
      <c r="G1473" s="84"/>
    </row>
    <row r="1474">
      <c r="A1474" s="799" t="s">
        <v>37708</v>
      </c>
      <c r="B1474" s="800" t="s">
        <v>38700</v>
      </c>
      <c r="C1474" s="31" t="s">
        <v>38702</v>
      </c>
      <c r="D1474" s="91" t="s">
        <v>37691</v>
      </c>
      <c r="E1474" s="84"/>
      <c r="F1474" s="84"/>
      <c r="G1474" s="84"/>
    </row>
    <row r="1475">
      <c r="A1475" s="799" t="s">
        <v>37708</v>
      </c>
      <c r="B1475" s="800" t="s">
        <v>38703</v>
      </c>
      <c r="C1475" s="31" t="s">
        <v>38704</v>
      </c>
      <c r="D1475" s="91" t="s">
        <v>37691</v>
      </c>
      <c r="E1475" s="84"/>
      <c r="F1475" s="84"/>
      <c r="G1475" s="84"/>
    </row>
    <row r="1476">
      <c r="A1476" s="799" t="s">
        <v>37708</v>
      </c>
      <c r="B1476" s="800" t="s">
        <v>687</v>
      </c>
      <c r="C1476" s="31" t="s">
        <v>35468</v>
      </c>
      <c r="D1476" s="91" t="s">
        <v>37691</v>
      </c>
      <c r="E1476" s="84"/>
      <c r="F1476" s="84"/>
      <c r="G1476" s="84"/>
    </row>
    <row r="1477">
      <c r="A1477" s="799" t="s">
        <v>37708</v>
      </c>
      <c r="B1477" s="800" t="s">
        <v>687</v>
      </c>
      <c r="C1477" s="31" t="s">
        <v>18771</v>
      </c>
      <c r="D1477" s="91" t="s">
        <v>37691</v>
      </c>
      <c r="E1477" s="84"/>
      <c r="F1477" s="84"/>
      <c r="G1477" s="84"/>
    </row>
    <row r="1478">
      <c r="A1478" s="799" t="s">
        <v>37708</v>
      </c>
      <c r="B1478" s="800" t="s">
        <v>687</v>
      </c>
      <c r="C1478" s="31" t="s">
        <v>38705</v>
      </c>
      <c r="D1478" s="91" t="s">
        <v>38688</v>
      </c>
      <c r="E1478" s="84"/>
      <c r="F1478" s="84"/>
      <c r="G1478" s="84"/>
    </row>
    <row r="1479">
      <c r="A1479" s="799" t="s">
        <v>37708</v>
      </c>
      <c r="B1479" s="800" t="s">
        <v>38706</v>
      </c>
      <c r="C1479" s="31" t="s">
        <v>38707</v>
      </c>
      <c r="D1479" s="91" t="s">
        <v>38688</v>
      </c>
      <c r="E1479" s="84"/>
      <c r="F1479" s="84"/>
      <c r="G1479" s="84"/>
    </row>
    <row r="1480">
      <c r="A1480" s="799" t="s">
        <v>37708</v>
      </c>
      <c r="B1480" s="800" t="s">
        <v>4808</v>
      </c>
      <c r="C1480" s="31" t="s">
        <v>5440</v>
      </c>
      <c r="D1480" s="91" t="s">
        <v>38688</v>
      </c>
      <c r="E1480" s="84"/>
      <c r="F1480" s="84"/>
      <c r="G1480" s="84"/>
    </row>
    <row r="1481">
      <c r="A1481" s="799" t="s">
        <v>37708</v>
      </c>
      <c r="B1481" s="800" t="s">
        <v>4835</v>
      </c>
      <c r="C1481" s="31" t="s">
        <v>4836</v>
      </c>
      <c r="D1481" s="91" t="s">
        <v>38708</v>
      </c>
      <c r="E1481" s="84"/>
      <c r="F1481" s="84"/>
      <c r="G1481" s="84"/>
    </row>
    <row r="1482">
      <c r="A1482" s="799" t="s">
        <v>37708</v>
      </c>
      <c r="B1482" s="800" t="s">
        <v>388</v>
      </c>
      <c r="C1482" s="31" t="s">
        <v>1006</v>
      </c>
      <c r="D1482" s="91" t="s">
        <v>38708</v>
      </c>
      <c r="E1482" s="43" t="s">
        <v>38709</v>
      </c>
      <c r="F1482" s="91"/>
      <c r="G1482" s="84"/>
    </row>
    <row r="1483">
      <c r="A1483" s="799" t="s">
        <v>37708</v>
      </c>
      <c r="B1483" s="800" t="s">
        <v>388</v>
      </c>
      <c r="C1483" s="31" t="s">
        <v>3110</v>
      </c>
      <c r="D1483" s="91" t="s">
        <v>38710</v>
      </c>
      <c r="E1483" s="43"/>
      <c r="F1483" s="84"/>
      <c r="G1483" s="84"/>
    </row>
    <row r="1484">
      <c r="A1484" s="799" t="s">
        <v>37708</v>
      </c>
      <c r="B1484" s="800" t="s">
        <v>388</v>
      </c>
      <c r="C1484" s="31" t="s">
        <v>1010</v>
      </c>
      <c r="D1484" s="91" t="s">
        <v>38708</v>
      </c>
      <c r="E1484" s="43" t="s">
        <v>38709</v>
      </c>
      <c r="F1484" s="84"/>
      <c r="G1484" s="84"/>
    </row>
    <row r="1485">
      <c r="A1485" s="799" t="s">
        <v>37708</v>
      </c>
      <c r="B1485" s="800" t="s">
        <v>1016</v>
      </c>
      <c r="C1485" s="31" t="s">
        <v>38344</v>
      </c>
      <c r="D1485" s="91" t="s">
        <v>38688</v>
      </c>
      <c r="E1485" s="84"/>
      <c r="F1485" s="84"/>
      <c r="G1485" s="84"/>
    </row>
    <row r="1486">
      <c r="A1486" s="799" t="s">
        <v>37708</v>
      </c>
      <c r="B1486" s="800" t="s">
        <v>1016</v>
      </c>
      <c r="C1486" s="31" t="s">
        <v>3824</v>
      </c>
      <c r="D1486" s="91" t="s">
        <v>38688</v>
      </c>
      <c r="E1486" s="84"/>
      <c r="F1486" s="84"/>
      <c r="G1486" s="84"/>
    </row>
    <row r="1487">
      <c r="A1487" s="799" t="s">
        <v>37708</v>
      </c>
      <c r="B1487" s="800" t="s">
        <v>1016</v>
      </c>
      <c r="C1487" s="31" t="s">
        <v>38711</v>
      </c>
      <c r="D1487" s="91" t="s">
        <v>38688</v>
      </c>
      <c r="E1487" s="84"/>
      <c r="F1487" s="84"/>
      <c r="G1487" s="84"/>
    </row>
    <row r="1488">
      <c r="A1488" s="799" t="s">
        <v>37708</v>
      </c>
      <c r="B1488" s="800" t="s">
        <v>3788</v>
      </c>
      <c r="C1488" s="31" t="s">
        <v>37918</v>
      </c>
      <c r="D1488" s="91" t="s">
        <v>37691</v>
      </c>
      <c r="E1488" s="84"/>
      <c r="F1488" s="84"/>
      <c r="G1488" s="84"/>
    </row>
    <row r="1489">
      <c r="A1489" s="799" t="s">
        <v>37708</v>
      </c>
      <c r="B1489" s="800" t="s">
        <v>38258</v>
      </c>
      <c r="C1489" s="31" t="s">
        <v>38712</v>
      </c>
      <c r="D1489" s="91" t="s">
        <v>37691</v>
      </c>
      <c r="E1489" s="84"/>
      <c r="F1489" s="84"/>
      <c r="G1489" s="84"/>
    </row>
    <row r="1490">
      <c r="A1490" s="799" t="s">
        <v>37708</v>
      </c>
      <c r="B1490" s="800" t="s">
        <v>23675</v>
      </c>
      <c r="C1490" s="31" t="s">
        <v>38713</v>
      </c>
      <c r="D1490" s="91" t="s">
        <v>38688</v>
      </c>
      <c r="E1490" s="84"/>
      <c r="F1490" s="84"/>
      <c r="G1490" s="84"/>
    </row>
    <row r="1491">
      <c r="A1491" s="799" t="s">
        <v>37708</v>
      </c>
      <c r="B1491" s="800" t="s">
        <v>23675</v>
      </c>
      <c r="C1491" s="31" t="s">
        <v>38714</v>
      </c>
      <c r="D1491" s="91" t="s">
        <v>38688</v>
      </c>
      <c r="E1491" s="84"/>
      <c r="F1491" s="84"/>
      <c r="G1491" s="84"/>
    </row>
    <row r="1492">
      <c r="A1492" s="799" t="s">
        <v>37708</v>
      </c>
      <c r="B1492" s="800" t="s">
        <v>3368</v>
      </c>
      <c r="C1492" s="31" t="s">
        <v>3369</v>
      </c>
      <c r="D1492" s="43" t="s">
        <v>37691</v>
      </c>
      <c r="E1492" s="91" t="s">
        <v>38715</v>
      </c>
      <c r="F1492" s="84"/>
      <c r="G1492" s="84"/>
    </row>
    <row r="1493">
      <c r="A1493" s="799" t="s">
        <v>37708</v>
      </c>
      <c r="B1493" s="800" t="s">
        <v>1402</v>
      </c>
      <c r="C1493" s="31" t="s">
        <v>1403</v>
      </c>
      <c r="D1493" s="91" t="s">
        <v>37691</v>
      </c>
      <c r="E1493" s="43" t="s">
        <v>38709</v>
      </c>
      <c r="F1493" s="84"/>
      <c r="G1493" s="84"/>
    </row>
    <row r="1494">
      <c r="A1494" s="799" t="s">
        <v>37708</v>
      </c>
      <c r="B1494" s="800" t="s">
        <v>1402</v>
      </c>
      <c r="C1494" s="31" t="s">
        <v>38716</v>
      </c>
      <c r="D1494" s="91" t="s">
        <v>37691</v>
      </c>
      <c r="E1494" s="84"/>
      <c r="F1494" s="84"/>
      <c r="G1494" s="84"/>
    </row>
    <row r="1495">
      <c r="A1495" s="799" t="s">
        <v>37708</v>
      </c>
      <c r="B1495" s="800" t="s">
        <v>38717</v>
      </c>
      <c r="C1495" s="31" t="s">
        <v>38718</v>
      </c>
      <c r="D1495" s="91" t="s">
        <v>37691</v>
      </c>
      <c r="E1495" s="84"/>
      <c r="F1495" s="84"/>
      <c r="G1495" s="84"/>
    </row>
    <row r="1496">
      <c r="A1496" s="799" t="s">
        <v>37712</v>
      </c>
      <c r="B1496" s="800" t="s">
        <v>2398</v>
      </c>
      <c r="C1496" s="31" t="s">
        <v>2399</v>
      </c>
      <c r="D1496" s="91" t="s">
        <v>38708</v>
      </c>
      <c r="E1496" s="43" t="s">
        <v>38719</v>
      </c>
      <c r="F1496" s="84"/>
      <c r="G1496" s="84"/>
    </row>
    <row r="1497">
      <c r="A1497" s="799" t="s">
        <v>37712</v>
      </c>
      <c r="B1497" s="800" t="s">
        <v>38720</v>
      </c>
      <c r="C1497" s="31" t="s">
        <v>38721</v>
      </c>
      <c r="D1497" s="91" t="s">
        <v>37691</v>
      </c>
      <c r="E1497" s="84"/>
      <c r="F1497" s="84"/>
      <c r="G1497" s="84"/>
    </row>
    <row r="1498">
      <c r="A1498" s="799" t="s">
        <v>37712</v>
      </c>
      <c r="B1498" s="800" t="s">
        <v>316</v>
      </c>
      <c r="C1498" s="31" t="s">
        <v>1193</v>
      </c>
      <c r="D1498" s="91"/>
      <c r="E1498" s="43" t="s">
        <v>38709</v>
      </c>
      <c r="F1498" s="43" t="s">
        <v>38722</v>
      </c>
      <c r="G1498" s="84"/>
    </row>
    <row r="1499">
      <c r="A1499" s="799" t="s">
        <v>37712</v>
      </c>
      <c r="B1499" s="800" t="s">
        <v>3436</v>
      </c>
      <c r="C1499" s="31" t="s">
        <v>5202</v>
      </c>
      <c r="D1499" s="91" t="s">
        <v>37691</v>
      </c>
      <c r="E1499" s="43" t="s">
        <v>38723</v>
      </c>
      <c r="F1499" s="91" t="s">
        <v>38715</v>
      </c>
      <c r="G1499" s="84"/>
    </row>
    <row r="1500">
      <c r="A1500" s="799" t="s">
        <v>37712</v>
      </c>
      <c r="B1500" s="800" t="s">
        <v>687</v>
      </c>
      <c r="C1500" s="31" t="s">
        <v>693</v>
      </c>
      <c r="D1500" s="91" t="s">
        <v>37845</v>
      </c>
      <c r="E1500" s="84"/>
      <c r="F1500" s="84"/>
      <c r="G1500" s="84"/>
    </row>
    <row r="1501">
      <c r="A1501" s="799" t="s">
        <v>37712</v>
      </c>
      <c r="B1501" s="800" t="s">
        <v>1016</v>
      </c>
      <c r="C1501" s="31" t="s">
        <v>10353</v>
      </c>
      <c r="D1501" s="91" t="s">
        <v>38688</v>
      </c>
      <c r="E1501" s="84"/>
      <c r="F1501" s="84"/>
      <c r="G1501" s="84"/>
    </row>
    <row r="1502">
      <c r="A1502" s="799" t="s">
        <v>37712</v>
      </c>
      <c r="B1502" s="800" t="s">
        <v>636</v>
      </c>
      <c r="C1502" s="31" t="s">
        <v>31448</v>
      </c>
      <c r="D1502" s="91" t="s">
        <v>37691</v>
      </c>
      <c r="E1502" s="84"/>
      <c r="F1502" s="84"/>
      <c r="G1502" s="84"/>
    </row>
    <row r="1503">
      <c r="A1503" s="799" t="s">
        <v>37712</v>
      </c>
      <c r="B1503" s="800" t="s">
        <v>4677</v>
      </c>
      <c r="C1503" s="31" t="s">
        <v>3355</v>
      </c>
      <c r="D1503" s="91"/>
      <c r="E1503" s="84"/>
      <c r="F1503" s="84"/>
      <c r="G1503" s="84"/>
    </row>
    <row r="1504">
      <c r="A1504" s="799" t="s">
        <v>37712</v>
      </c>
      <c r="B1504" s="800" t="s">
        <v>4677</v>
      </c>
      <c r="C1504" s="31" t="s">
        <v>38724</v>
      </c>
      <c r="D1504" s="91"/>
      <c r="E1504" s="84"/>
      <c r="F1504" s="84"/>
      <c r="G1504" s="84"/>
    </row>
    <row r="1505">
      <c r="A1505" s="799" t="s">
        <v>37712</v>
      </c>
      <c r="B1505" s="800" t="s">
        <v>4677</v>
      </c>
      <c r="C1505" s="31" t="s">
        <v>11799</v>
      </c>
      <c r="D1505" s="91"/>
      <c r="E1505" s="84"/>
      <c r="F1505" s="84"/>
      <c r="G1505" s="84"/>
    </row>
    <row r="1506">
      <c r="A1506" s="799" t="s">
        <v>37712</v>
      </c>
      <c r="B1506" s="800" t="s">
        <v>4677</v>
      </c>
      <c r="C1506" s="31" t="s">
        <v>38725</v>
      </c>
      <c r="D1506" s="91"/>
      <c r="E1506" s="84"/>
      <c r="F1506" s="84"/>
      <c r="G1506" s="84"/>
    </row>
    <row r="1507">
      <c r="A1507" s="799" t="s">
        <v>37712</v>
      </c>
      <c r="B1507" s="800" t="s">
        <v>1107</v>
      </c>
      <c r="C1507" s="31" t="s">
        <v>368</v>
      </c>
      <c r="D1507" s="91" t="s">
        <v>38708</v>
      </c>
      <c r="E1507" s="84"/>
      <c r="F1507" s="84"/>
      <c r="G1507" s="430" t="s">
        <v>38726</v>
      </c>
    </row>
    <row r="1508">
      <c r="A1508" s="799" t="s">
        <v>37712</v>
      </c>
      <c r="B1508" s="800" t="s">
        <v>38727</v>
      </c>
      <c r="C1508" s="31" t="s">
        <v>38728</v>
      </c>
      <c r="D1508" s="91" t="s">
        <v>37691</v>
      </c>
      <c r="E1508" s="84"/>
      <c r="F1508" s="84"/>
      <c r="G1508" s="84"/>
    </row>
    <row r="1509">
      <c r="A1509" s="812"/>
      <c r="B1509" s="833"/>
      <c r="C1509" s="834"/>
      <c r="D1509" s="835"/>
      <c r="E1509" s="836"/>
      <c r="F1509" s="836"/>
      <c r="G1509" s="836"/>
    </row>
    <row r="1510">
      <c r="A1510" s="832"/>
    </row>
    <row r="1511">
      <c r="A1511" s="830"/>
      <c r="B1511" s="830"/>
      <c r="C1511" s="830"/>
      <c r="D1511" s="830"/>
      <c r="E1511" s="830"/>
      <c r="F1511" s="830"/>
      <c r="G1511" s="830"/>
    </row>
    <row r="1512">
      <c r="A1512" s="31" t="s">
        <v>37662</v>
      </c>
      <c r="B1512" s="823"/>
      <c r="C1512" s="823"/>
      <c r="D1512" s="823"/>
      <c r="E1512" s="823"/>
      <c r="F1512" s="823"/>
      <c r="G1512" s="823"/>
    </row>
    <row r="1513">
      <c r="A1513" s="812"/>
      <c r="B1513" s="833"/>
      <c r="C1513" s="834"/>
      <c r="D1513" s="835"/>
      <c r="E1513" s="836"/>
      <c r="F1513" s="836"/>
      <c r="G1513" s="836"/>
    </row>
    <row r="1514">
      <c r="A1514" s="799" t="s">
        <v>37663</v>
      </c>
      <c r="B1514" s="800" t="s">
        <v>4788</v>
      </c>
      <c r="C1514" s="31" t="s">
        <v>5164</v>
      </c>
      <c r="D1514" s="91" t="s">
        <v>37691</v>
      </c>
      <c r="E1514" s="84"/>
      <c r="F1514" s="84"/>
      <c r="G1514" s="43" t="s">
        <v>38729</v>
      </c>
    </row>
    <row r="1515">
      <c r="A1515" s="799" t="s">
        <v>37663</v>
      </c>
      <c r="B1515" s="800" t="s">
        <v>4788</v>
      </c>
      <c r="C1515" s="31" t="s">
        <v>17284</v>
      </c>
      <c r="D1515" s="91" t="s">
        <v>37691</v>
      </c>
      <c r="E1515" s="84"/>
      <c r="F1515" s="84"/>
      <c r="G1515" s="43" t="s">
        <v>38729</v>
      </c>
    </row>
    <row r="1516">
      <c r="A1516" s="799" t="s">
        <v>37663</v>
      </c>
      <c r="B1516" s="800" t="s">
        <v>23955</v>
      </c>
      <c r="C1516" s="31" t="s">
        <v>37894</v>
      </c>
      <c r="D1516" s="91" t="s">
        <v>38730</v>
      </c>
      <c r="E1516" s="43" t="s">
        <v>38731</v>
      </c>
      <c r="F1516" s="84"/>
      <c r="G1516" s="43" t="s">
        <v>38732</v>
      </c>
    </row>
    <row r="1517">
      <c r="A1517" s="799" t="s">
        <v>37663</v>
      </c>
      <c r="B1517" s="800" t="s">
        <v>37748</v>
      </c>
      <c r="C1517" s="31" t="s">
        <v>37749</v>
      </c>
      <c r="D1517" s="91" t="s">
        <v>38733</v>
      </c>
      <c r="E1517" s="84"/>
      <c r="F1517" s="84"/>
      <c r="G1517" s="43" t="s">
        <v>38734</v>
      </c>
    </row>
    <row r="1518">
      <c r="A1518" s="799" t="s">
        <v>37663</v>
      </c>
      <c r="B1518" s="800" t="s">
        <v>8825</v>
      </c>
      <c r="C1518" s="31" t="s">
        <v>38735</v>
      </c>
      <c r="D1518" s="91" t="s">
        <v>38736</v>
      </c>
      <c r="E1518" s="84"/>
      <c r="F1518" s="84"/>
      <c r="G1518" s="43" t="s">
        <v>38737</v>
      </c>
    </row>
    <row r="1519">
      <c r="A1519" s="799" t="s">
        <v>37663</v>
      </c>
      <c r="B1519" s="800" t="s">
        <v>4521</v>
      </c>
      <c r="C1519" s="31" t="s">
        <v>37894</v>
      </c>
      <c r="D1519" s="91" t="s">
        <v>37682</v>
      </c>
      <c r="E1519" s="84"/>
      <c r="F1519" s="84"/>
      <c r="G1519" s="43" t="s">
        <v>38738</v>
      </c>
    </row>
    <row r="1520">
      <c r="A1520" s="799" t="s">
        <v>37663</v>
      </c>
      <c r="B1520" s="800" t="s">
        <v>4521</v>
      </c>
      <c r="C1520" s="31" t="s">
        <v>38739</v>
      </c>
      <c r="D1520" s="91" t="s">
        <v>38740</v>
      </c>
      <c r="E1520" s="84"/>
      <c r="F1520" s="84"/>
      <c r="G1520" s="43" t="s">
        <v>38741</v>
      </c>
    </row>
    <row r="1521">
      <c r="A1521" s="799" t="s">
        <v>37663</v>
      </c>
      <c r="B1521" s="800" t="s">
        <v>678</v>
      </c>
      <c r="C1521" s="31" t="s">
        <v>37895</v>
      </c>
      <c r="D1521" s="91" t="s">
        <v>37682</v>
      </c>
      <c r="E1521" s="43" t="s">
        <v>38742</v>
      </c>
      <c r="F1521" s="43" t="s">
        <v>38743</v>
      </c>
      <c r="G1521" s="43" t="s">
        <v>38744</v>
      </c>
    </row>
    <row r="1522">
      <c r="A1522" s="799" t="s">
        <v>37663</v>
      </c>
      <c r="B1522" s="800" t="s">
        <v>678</v>
      </c>
      <c r="C1522" s="31" t="s">
        <v>38745</v>
      </c>
      <c r="D1522" s="91" t="s">
        <v>37691</v>
      </c>
      <c r="E1522" s="84"/>
      <c r="F1522" s="84"/>
      <c r="G1522" s="43" t="s">
        <v>38741</v>
      </c>
    </row>
    <row r="1523">
      <c r="A1523" s="799" t="s">
        <v>37663</v>
      </c>
      <c r="B1523" s="800" t="s">
        <v>38047</v>
      </c>
      <c r="C1523" s="31" t="s">
        <v>38746</v>
      </c>
      <c r="D1523" s="91" t="s">
        <v>37682</v>
      </c>
      <c r="E1523" s="84"/>
      <c r="F1523" s="84"/>
      <c r="G1523" s="43" t="s">
        <v>38747</v>
      </c>
    </row>
    <row r="1524">
      <c r="A1524" s="799" t="s">
        <v>37663</v>
      </c>
      <c r="B1524" s="800" t="s">
        <v>38490</v>
      </c>
      <c r="C1524" s="31" t="s">
        <v>38748</v>
      </c>
      <c r="D1524" s="91" t="s">
        <v>37691</v>
      </c>
      <c r="E1524" s="84"/>
      <c r="F1524" s="84"/>
      <c r="G1524" s="43" t="s">
        <v>38729</v>
      </c>
    </row>
    <row r="1525">
      <c r="A1525" s="799" t="s">
        <v>37663</v>
      </c>
      <c r="B1525" s="800" t="s">
        <v>12439</v>
      </c>
      <c r="C1525" s="31" t="s">
        <v>12440</v>
      </c>
      <c r="D1525" s="91" t="s">
        <v>37691</v>
      </c>
      <c r="E1525" s="84"/>
      <c r="F1525" s="84"/>
      <c r="G1525" s="43" t="s">
        <v>38729</v>
      </c>
    </row>
    <row r="1526">
      <c r="A1526" s="799" t="s">
        <v>37663</v>
      </c>
      <c r="B1526" s="800" t="s">
        <v>12439</v>
      </c>
      <c r="C1526" s="31" t="s">
        <v>38749</v>
      </c>
      <c r="D1526" s="91" t="s">
        <v>38740</v>
      </c>
      <c r="E1526" s="84"/>
      <c r="F1526" s="84"/>
      <c r="G1526" s="43" t="s">
        <v>38741</v>
      </c>
    </row>
    <row r="1527">
      <c r="A1527" s="799" t="s">
        <v>37663</v>
      </c>
      <c r="B1527" s="800" t="s">
        <v>1016</v>
      </c>
      <c r="C1527" s="31" t="s">
        <v>38580</v>
      </c>
      <c r="D1527" s="91" t="s">
        <v>38750</v>
      </c>
      <c r="E1527" s="43" t="s">
        <v>38751</v>
      </c>
      <c r="F1527" s="84"/>
      <c r="G1527" s="43" t="s">
        <v>38752</v>
      </c>
    </row>
    <row r="1528">
      <c r="A1528" s="799" t="s">
        <v>37663</v>
      </c>
      <c r="B1528" s="800" t="s">
        <v>1016</v>
      </c>
      <c r="C1528" s="31" t="s">
        <v>38563</v>
      </c>
      <c r="D1528" s="91" t="s">
        <v>37691</v>
      </c>
      <c r="E1528" s="43" t="s">
        <v>38753</v>
      </c>
      <c r="F1528" s="84"/>
      <c r="G1528" s="43" t="s">
        <v>38754</v>
      </c>
    </row>
    <row r="1529">
      <c r="A1529" s="799" t="s">
        <v>37663</v>
      </c>
      <c r="B1529" s="800" t="s">
        <v>1016</v>
      </c>
      <c r="C1529" s="31" t="s">
        <v>38755</v>
      </c>
      <c r="D1529" s="91" t="s">
        <v>38756</v>
      </c>
      <c r="E1529" s="84"/>
      <c r="F1529" s="84"/>
      <c r="G1529" s="43" t="s">
        <v>38757</v>
      </c>
    </row>
    <row r="1530">
      <c r="A1530" s="799" t="s">
        <v>37663</v>
      </c>
      <c r="B1530" s="800" t="s">
        <v>1016</v>
      </c>
      <c r="C1530" s="31" t="s">
        <v>38758</v>
      </c>
      <c r="D1530" s="91" t="s">
        <v>38759</v>
      </c>
      <c r="E1530" s="84"/>
      <c r="F1530" s="84"/>
      <c r="G1530" s="43" t="s">
        <v>38760</v>
      </c>
    </row>
    <row r="1531">
      <c r="A1531" s="799" t="s">
        <v>37667</v>
      </c>
      <c r="B1531" s="800" t="s">
        <v>13936</v>
      </c>
      <c r="C1531" s="31" t="s">
        <v>13937</v>
      </c>
      <c r="D1531" s="91" t="s">
        <v>37682</v>
      </c>
      <c r="E1531" s="84"/>
      <c r="F1531" s="84"/>
      <c r="G1531" s="43" t="s">
        <v>38752</v>
      </c>
    </row>
    <row r="1532">
      <c r="A1532" s="799" t="s">
        <v>37667</v>
      </c>
      <c r="B1532" s="800" t="s">
        <v>642</v>
      </c>
      <c r="C1532" s="31" t="s">
        <v>38656</v>
      </c>
      <c r="D1532" s="91" t="s">
        <v>38736</v>
      </c>
      <c r="E1532" s="84"/>
      <c r="F1532" s="84"/>
      <c r="G1532" s="43" t="s">
        <v>38737</v>
      </c>
    </row>
    <row r="1533">
      <c r="A1533" s="799" t="s">
        <v>37667</v>
      </c>
      <c r="B1533" s="800" t="s">
        <v>642</v>
      </c>
      <c r="C1533" s="31" t="s">
        <v>13633</v>
      </c>
      <c r="D1533" s="91" t="s">
        <v>38761</v>
      </c>
      <c r="E1533" s="84"/>
      <c r="F1533" s="84"/>
      <c r="G1533" s="43" t="s">
        <v>38732</v>
      </c>
    </row>
    <row r="1534">
      <c r="A1534" s="799" t="s">
        <v>37667</v>
      </c>
      <c r="B1534" s="800" t="s">
        <v>642</v>
      </c>
      <c r="C1534" s="31" t="s">
        <v>12637</v>
      </c>
      <c r="D1534" s="91" t="s">
        <v>37682</v>
      </c>
      <c r="E1534" s="84"/>
      <c r="F1534" s="84"/>
      <c r="G1534" s="43" t="s">
        <v>38762</v>
      </c>
    </row>
    <row r="1535">
      <c r="A1535" s="799" t="s">
        <v>37667</v>
      </c>
      <c r="B1535" s="800" t="s">
        <v>642</v>
      </c>
      <c r="C1535" s="31" t="s">
        <v>38373</v>
      </c>
      <c r="D1535" s="91" t="s">
        <v>37682</v>
      </c>
      <c r="E1535" s="84"/>
      <c r="F1535" s="84"/>
      <c r="G1535" s="43" t="s">
        <v>38763</v>
      </c>
    </row>
    <row r="1536">
      <c r="A1536" s="799" t="s">
        <v>37667</v>
      </c>
      <c r="B1536" s="800" t="s">
        <v>642</v>
      </c>
      <c r="C1536" s="31" t="s">
        <v>38266</v>
      </c>
      <c r="D1536" s="91" t="s">
        <v>38764</v>
      </c>
      <c r="E1536" s="84"/>
      <c r="F1536" s="84"/>
      <c r="G1536" s="43" t="s">
        <v>38765</v>
      </c>
    </row>
    <row r="1537">
      <c r="A1537" s="799" t="s">
        <v>37667</v>
      </c>
      <c r="B1537" s="800" t="s">
        <v>642</v>
      </c>
      <c r="C1537" s="31" t="s">
        <v>368</v>
      </c>
      <c r="D1537" s="91" t="s">
        <v>38766</v>
      </c>
      <c r="E1537" s="84"/>
      <c r="F1537" s="84"/>
      <c r="G1537" s="43" t="s">
        <v>38767</v>
      </c>
    </row>
    <row r="1538">
      <c r="A1538" s="799" t="s">
        <v>37667</v>
      </c>
      <c r="B1538" s="800" t="s">
        <v>8313</v>
      </c>
      <c r="C1538" s="31" t="s">
        <v>8314</v>
      </c>
      <c r="D1538" s="91" t="s">
        <v>38768</v>
      </c>
      <c r="E1538" s="84"/>
      <c r="F1538" s="84"/>
      <c r="G1538" s="43" t="s">
        <v>38769</v>
      </c>
    </row>
    <row r="1539">
      <c r="A1539" s="799" t="s">
        <v>37667</v>
      </c>
      <c r="B1539" s="800" t="s">
        <v>38770</v>
      </c>
      <c r="C1539" s="31" t="s">
        <v>38771</v>
      </c>
      <c r="D1539" s="91" t="s">
        <v>38772</v>
      </c>
      <c r="E1539" s="84"/>
      <c r="F1539" s="84"/>
      <c r="G1539" s="43" t="s">
        <v>38767</v>
      </c>
    </row>
    <row r="1540">
      <c r="A1540" s="799" t="s">
        <v>37667</v>
      </c>
      <c r="B1540" s="800" t="s">
        <v>13312</v>
      </c>
      <c r="C1540" s="31" t="s">
        <v>13313</v>
      </c>
      <c r="D1540" s="91" t="s">
        <v>37682</v>
      </c>
      <c r="E1540" s="43" t="s">
        <v>38773</v>
      </c>
      <c r="F1540" s="84"/>
      <c r="G1540" s="43" t="s">
        <v>38774</v>
      </c>
    </row>
    <row r="1541">
      <c r="A1541" s="799" t="s">
        <v>37667</v>
      </c>
      <c r="B1541" s="800" t="s">
        <v>13312</v>
      </c>
      <c r="C1541" s="31" t="s">
        <v>38399</v>
      </c>
      <c r="D1541" s="91" t="s">
        <v>38775</v>
      </c>
      <c r="E1541" s="84"/>
      <c r="F1541" s="84"/>
      <c r="G1541" s="43" t="s">
        <v>38776</v>
      </c>
    </row>
    <row r="1542">
      <c r="A1542" s="799" t="s">
        <v>37667</v>
      </c>
      <c r="B1542" s="800" t="s">
        <v>4540</v>
      </c>
      <c r="C1542" s="31" t="s">
        <v>38777</v>
      </c>
      <c r="D1542" s="91" t="s">
        <v>38775</v>
      </c>
      <c r="E1542" s="84"/>
      <c r="F1542" s="84"/>
      <c r="G1542" s="43" t="s">
        <v>38776</v>
      </c>
    </row>
    <row r="1543">
      <c r="A1543" s="799" t="s">
        <v>37667</v>
      </c>
      <c r="B1543" s="800" t="s">
        <v>4540</v>
      </c>
      <c r="C1543" s="31" t="s">
        <v>38778</v>
      </c>
      <c r="D1543" s="91" t="s">
        <v>38779</v>
      </c>
      <c r="E1543" s="84"/>
      <c r="F1543" s="84"/>
      <c r="G1543" s="43" t="s">
        <v>38776</v>
      </c>
    </row>
    <row r="1544">
      <c r="A1544" s="799" t="s">
        <v>37667</v>
      </c>
      <c r="B1544" s="800" t="s">
        <v>4540</v>
      </c>
      <c r="C1544" s="31" t="s">
        <v>4614</v>
      </c>
      <c r="D1544" s="91" t="s">
        <v>38759</v>
      </c>
      <c r="E1544" s="84"/>
      <c r="F1544" s="84"/>
      <c r="G1544" s="43" t="s">
        <v>38760</v>
      </c>
    </row>
    <row r="1545">
      <c r="A1545" s="799" t="s">
        <v>37667</v>
      </c>
      <c r="B1545" s="800" t="s">
        <v>4540</v>
      </c>
      <c r="C1545" s="31" t="s">
        <v>38780</v>
      </c>
      <c r="D1545" s="91" t="s">
        <v>38781</v>
      </c>
      <c r="E1545" s="84"/>
      <c r="F1545" s="84"/>
      <c r="G1545" s="43" t="s">
        <v>38782</v>
      </c>
    </row>
    <row r="1546">
      <c r="A1546" s="799" t="s">
        <v>37667</v>
      </c>
      <c r="B1546" s="800" t="s">
        <v>4540</v>
      </c>
      <c r="C1546" s="31" t="s">
        <v>13637</v>
      </c>
      <c r="D1546" s="91" t="s">
        <v>38761</v>
      </c>
      <c r="E1546" s="84"/>
      <c r="F1546" s="84"/>
      <c r="G1546" s="43" t="s">
        <v>38732</v>
      </c>
    </row>
    <row r="1547">
      <c r="A1547" s="799" t="s">
        <v>37667</v>
      </c>
      <c r="B1547" s="800" t="s">
        <v>4540</v>
      </c>
      <c r="C1547" s="31" t="s">
        <v>18542</v>
      </c>
      <c r="D1547" s="91" t="s">
        <v>38736</v>
      </c>
      <c r="E1547" s="84"/>
      <c r="F1547" s="84"/>
      <c r="G1547" s="43" t="s">
        <v>38737</v>
      </c>
    </row>
    <row r="1548">
      <c r="A1548" s="799" t="s">
        <v>37667</v>
      </c>
      <c r="B1548" s="800" t="s">
        <v>5954</v>
      </c>
      <c r="C1548" s="31" t="s">
        <v>28333</v>
      </c>
      <c r="D1548" s="91" t="s">
        <v>38783</v>
      </c>
      <c r="E1548" s="84"/>
      <c r="F1548" s="84"/>
      <c r="G1548" s="43" t="s">
        <v>38784</v>
      </c>
    </row>
    <row r="1549">
      <c r="A1549" s="799" t="s">
        <v>37667</v>
      </c>
      <c r="B1549" s="800" t="s">
        <v>5954</v>
      </c>
      <c r="C1549" s="31" t="s">
        <v>13026</v>
      </c>
      <c r="D1549" s="91" t="s">
        <v>38783</v>
      </c>
      <c r="E1549" s="84"/>
      <c r="F1549" s="84"/>
      <c r="G1549" s="43" t="s">
        <v>38784</v>
      </c>
    </row>
    <row r="1550">
      <c r="A1550" s="799" t="s">
        <v>37667</v>
      </c>
      <c r="B1550" s="800" t="s">
        <v>5964</v>
      </c>
      <c r="C1550" s="31" t="s">
        <v>38785</v>
      </c>
      <c r="D1550" s="91" t="s">
        <v>38781</v>
      </c>
      <c r="E1550" s="84"/>
      <c r="F1550" s="84"/>
      <c r="G1550" s="43" t="s">
        <v>38782</v>
      </c>
    </row>
    <row r="1551">
      <c r="A1551" s="799" t="s">
        <v>37667</v>
      </c>
      <c r="B1551" s="800" t="s">
        <v>230</v>
      </c>
      <c r="C1551" s="31" t="s">
        <v>12701</v>
      </c>
      <c r="D1551" s="91" t="s">
        <v>38764</v>
      </c>
      <c r="E1551" s="84"/>
      <c r="F1551" s="84"/>
      <c r="G1551" s="43" t="s">
        <v>38765</v>
      </c>
    </row>
    <row r="1552">
      <c r="A1552" s="799" t="s">
        <v>37667</v>
      </c>
      <c r="B1552" s="800" t="s">
        <v>230</v>
      </c>
      <c r="C1552" s="31" t="s">
        <v>38786</v>
      </c>
      <c r="D1552" s="91" t="s">
        <v>38759</v>
      </c>
      <c r="E1552" s="84"/>
      <c r="F1552" s="84"/>
      <c r="G1552" s="43" t="s">
        <v>38760</v>
      </c>
    </row>
    <row r="1553">
      <c r="A1553" s="799" t="s">
        <v>37667</v>
      </c>
      <c r="B1553" s="800" t="s">
        <v>230</v>
      </c>
      <c r="C1553" s="31" t="s">
        <v>24228</v>
      </c>
      <c r="D1553" s="91" t="s">
        <v>38787</v>
      </c>
      <c r="E1553" s="84"/>
      <c r="F1553" s="84"/>
      <c r="G1553" s="43" t="s">
        <v>38776</v>
      </c>
    </row>
    <row r="1554">
      <c r="A1554" s="799" t="s">
        <v>37667</v>
      </c>
      <c r="B1554" s="800" t="s">
        <v>230</v>
      </c>
      <c r="C1554" s="31" t="s">
        <v>13940</v>
      </c>
      <c r="D1554" s="91" t="s">
        <v>38788</v>
      </c>
      <c r="E1554" s="84"/>
      <c r="F1554" s="84"/>
      <c r="G1554" s="43" t="s">
        <v>38789</v>
      </c>
    </row>
    <row r="1555">
      <c r="A1555" s="799" t="s">
        <v>37667</v>
      </c>
      <c r="B1555" s="800" t="s">
        <v>230</v>
      </c>
      <c r="C1555" s="31" t="s">
        <v>10584</v>
      </c>
      <c r="D1555" s="91" t="s">
        <v>38779</v>
      </c>
      <c r="E1555" s="84"/>
      <c r="F1555" s="84"/>
      <c r="G1555" s="43" t="s">
        <v>38776</v>
      </c>
    </row>
    <row r="1556">
      <c r="A1556" s="799" t="s">
        <v>37667</v>
      </c>
      <c r="B1556" s="800" t="s">
        <v>230</v>
      </c>
      <c r="C1556" s="31" t="s">
        <v>240</v>
      </c>
      <c r="D1556" s="91" t="s">
        <v>38730</v>
      </c>
      <c r="E1556" s="84"/>
      <c r="F1556" s="84"/>
      <c r="G1556" s="43" t="s">
        <v>38732</v>
      </c>
    </row>
    <row r="1557">
      <c r="A1557" s="799" t="s">
        <v>37667</v>
      </c>
      <c r="B1557" s="800" t="s">
        <v>230</v>
      </c>
      <c r="C1557" s="31" t="s">
        <v>13343</v>
      </c>
      <c r="D1557" s="91" t="s">
        <v>38790</v>
      </c>
      <c r="E1557" s="84"/>
      <c r="F1557" s="84"/>
      <c r="G1557" s="43" t="s">
        <v>38791</v>
      </c>
    </row>
    <row r="1558">
      <c r="A1558" s="799" t="s">
        <v>37667</v>
      </c>
      <c r="B1558" s="800" t="s">
        <v>230</v>
      </c>
      <c r="C1558" s="31" t="s">
        <v>38401</v>
      </c>
      <c r="D1558" s="91" t="s">
        <v>38775</v>
      </c>
      <c r="E1558" s="84"/>
      <c r="F1558" s="84"/>
      <c r="G1558" s="43" t="s">
        <v>38776</v>
      </c>
    </row>
    <row r="1559">
      <c r="A1559" s="799" t="s">
        <v>37667</v>
      </c>
      <c r="B1559" s="800" t="s">
        <v>230</v>
      </c>
      <c r="C1559" s="31" t="s">
        <v>38378</v>
      </c>
      <c r="D1559" s="91" t="s">
        <v>38792</v>
      </c>
      <c r="E1559" s="84"/>
      <c r="F1559" s="84"/>
      <c r="G1559" s="43" t="s">
        <v>38741</v>
      </c>
    </row>
    <row r="1560">
      <c r="A1560" s="799" t="s">
        <v>37667</v>
      </c>
      <c r="B1560" s="800" t="s">
        <v>230</v>
      </c>
      <c r="C1560" s="31" t="s">
        <v>22972</v>
      </c>
      <c r="D1560" s="91" t="s">
        <v>38764</v>
      </c>
      <c r="E1560" s="84"/>
      <c r="F1560" s="84"/>
      <c r="G1560" s="43" t="s">
        <v>38765</v>
      </c>
    </row>
    <row r="1561">
      <c r="A1561" s="799" t="s">
        <v>37667</v>
      </c>
      <c r="B1561" s="800" t="s">
        <v>230</v>
      </c>
      <c r="C1561" s="31" t="s">
        <v>6370</v>
      </c>
      <c r="D1561" s="91" t="s">
        <v>38793</v>
      </c>
      <c r="E1561" s="84"/>
      <c r="F1561" s="84"/>
      <c r="G1561" s="43" t="s">
        <v>38794</v>
      </c>
    </row>
    <row r="1562">
      <c r="A1562" s="799" t="s">
        <v>37667</v>
      </c>
      <c r="B1562" s="800" t="s">
        <v>230</v>
      </c>
      <c r="C1562" s="31" t="s">
        <v>10504</v>
      </c>
      <c r="D1562" s="91" t="s">
        <v>37682</v>
      </c>
      <c r="E1562" s="43" t="s">
        <v>38795</v>
      </c>
      <c r="F1562" s="43" t="s">
        <v>38796</v>
      </c>
      <c r="G1562" s="43" t="s">
        <v>38797</v>
      </c>
    </row>
    <row r="1563">
      <c r="A1563" s="799" t="s">
        <v>37667</v>
      </c>
      <c r="B1563" s="800" t="s">
        <v>230</v>
      </c>
      <c r="C1563" s="31" t="s">
        <v>13007</v>
      </c>
      <c r="D1563" s="91" t="s">
        <v>38764</v>
      </c>
      <c r="E1563" s="84"/>
      <c r="F1563" s="84"/>
      <c r="G1563" s="43" t="s">
        <v>38765</v>
      </c>
    </row>
    <row r="1564">
      <c r="A1564" s="799" t="s">
        <v>37667</v>
      </c>
      <c r="B1564" s="800" t="s">
        <v>26214</v>
      </c>
      <c r="C1564" s="31" t="s">
        <v>38798</v>
      </c>
      <c r="D1564" s="91" t="s">
        <v>38759</v>
      </c>
      <c r="E1564" s="84"/>
      <c r="F1564" s="84"/>
      <c r="G1564" s="43" t="s">
        <v>38760</v>
      </c>
    </row>
    <row r="1565">
      <c r="A1565" s="799" t="s">
        <v>37667</v>
      </c>
      <c r="B1565" s="800" t="s">
        <v>30837</v>
      </c>
      <c r="C1565" s="31" t="s">
        <v>38799</v>
      </c>
      <c r="D1565" s="91" t="s">
        <v>38800</v>
      </c>
      <c r="E1565" s="84"/>
      <c r="F1565" s="84"/>
      <c r="G1565" s="43" t="s">
        <v>38741</v>
      </c>
    </row>
    <row r="1566">
      <c r="A1566" s="799" t="s">
        <v>37667</v>
      </c>
      <c r="B1566" s="800" t="s">
        <v>30837</v>
      </c>
      <c r="C1566" s="31" t="s">
        <v>38801</v>
      </c>
      <c r="D1566" s="91" t="s">
        <v>38779</v>
      </c>
      <c r="E1566" s="84"/>
      <c r="F1566" s="84"/>
      <c r="G1566" s="43" t="s">
        <v>38776</v>
      </c>
    </row>
    <row r="1567">
      <c r="A1567" s="799" t="s">
        <v>37667</v>
      </c>
      <c r="B1567" s="800" t="s">
        <v>38802</v>
      </c>
      <c r="C1567" s="31" t="s">
        <v>38803</v>
      </c>
      <c r="D1567" s="91" t="s">
        <v>38779</v>
      </c>
      <c r="E1567" s="84"/>
      <c r="F1567" s="84"/>
      <c r="G1567" s="43" t="s">
        <v>38776</v>
      </c>
    </row>
    <row r="1568">
      <c r="A1568" s="799" t="s">
        <v>37667</v>
      </c>
      <c r="B1568" s="800" t="s">
        <v>248</v>
      </c>
      <c r="C1568" s="31" t="s">
        <v>12852</v>
      </c>
      <c r="D1568" s="91" t="s">
        <v>37682</v>
      </c>
      <c r="E1568" s="43" t="s">
        <v>38804</v>
      </c>
      <c r="F1568" s="43" t="s">
        <v>38805</v>
      </c>
      <c r="G1568" s="43" t="s">
        <v>38806</v>
      </c>
    </row>
    <row r="1569">
      <c r="A1569" s="799" t="s">
        <v>37667</v>
      </c>
      <c r="B1569" s="800" t="s">
        <v>248</v>
      </c>
      <c r="C1569" s="31" t="s">
        <v>38807</v>
      </c>
      <c r="D1569" s="91" t="s">
        <v>38779</v>
      </c>
      <c r="E1569" s="84"/>
      <c r="F1569" s="84"/>
      <c r="G1569" s="43" t="s">
        <v>38776</v>
      </c>
    </row>
    <row r="1570">
      <c r="A1570" s="799" t="s">
        <v>37667</v>
      </c>
      <c r="B1570" s="800" t="s">
        <v>248</v>
      </c>
      <c r="C1570" s="31" t="s">
        <v>5973</v>
      </c>
      <c r="D1570" s="91" t="s">
        <v>38779</v>
      </c>
      <c r="E1570" s="84"/>
      <c r="F1570" s="84"/>
      <c r="G1570" s="43" t="s">
        <v>38776</v>
      </c>
    </row>
    <row r="1571">
      <c r="A1571" s="799" t="s">
        <v>37667</v>
      </c>
      <c r="B1571" s="800" t="s">
        <v>248</v>
      </c>
      <c r="C1571" s="31" t="s">
        <v>4553</v>
      </c>
      <c r="D1571" s="91" t="s">
        <v>38756</v>
      </c>
      <c r="E1571" s="84"/>
      <c r="F1571" s="84"/>
      <c r="G1571" s="43" t="s">
        <v>38757</v>
      </c>
    </row>
    <row r="1572">
      <c r="A1572" s="799" t="s">
        <v>37667</v>
      </c>
      <c r="B1572" s="800" t="s">
        <v>248</v>
      </c>
      <c r="C1572" s="31" t="s">
        <v>16632</v>
      </c>
      <c r="D1572" s="91" t="s">
        <v>38808</v>
      </c>
      <c r="E1572" s="84"/>
      <c r="F1572" s="84"/>
      <c r="G1572" s="43" t="s">
        <v>38809</v>
      </c>
    </row>
    <row r="1573">
      <c r="A1573" s="799" t="s">
        <v>37667</v>
      </c>
      <c r="B1573" s="800" t="s">
        <v>248</v>
      </c>
      <c r="C1573" s="31" t="s">
        <v>9851</v>
      </c>
      <c r="D1573" s="91" t="s">
        <v>37682</v>
      </c>
      <c r="E1573" s="43" t="s">
        <v>38795</v>
      </c>
      <c r="F1573" s="43" t="s">
        <v>38796</v>
      </c>
      <c r="G1573" s="43" t="s">
        <v>38810</v>
      </c>
    </row>
    <row r="1574">
      <c r="A1574" s="799" t="s">
        <v>37667</v>
      </c>
      <c r="B1574" s="800" t="s">
        <v>248</v>
      </c>
      <c r="C1574" s="31" t="s">
        <v>5996</v>
      </c>
      <c r="D1574" s="91" t="s">
        <v>38775</v>
      </c>
      <c r="E1574" s="84"/>
      <c r="F1574" s="84"/>
      <c r="G1574" s="43" t="s">
        <v>38776</v>
      </c>
    </row>
    <row r="1575">
      <c r="A1575" s="799" t="s">
        <v>37667</v>
      </c>
      <c r="B1575" s="800" t="s">
        <v>248</v>
      </c>
      <c r="C1575" s="31" t="s">
        <v>38811</v>
      </c>
      <c r="D1575" s="91" t="s">
        <v>38812</v>
      </c>
      <c r="E1575" s="84"/>
      <c r="F1575" s="84"/>
      <c r="G1575" s="43" t="s">
        <v>38813</v>
      </c>
    </row>
    <row r="1576">
      <c r="A1576" s="799" t="s">
        <v>37667</v>
      </c>
      <c r="B1576" s="800" t="s">
        <v>248</v>
      </c>
      <c r="C1576" s="31" t="s">
        <v>249</v>
      </c>
      <c r="D1576" s="91" t="s">
        <v>37682</v>
      </c>
      <c r="E1576" s="84"/>
      <c r="F1576" s="84"/>
      <c r="G1576" s="43" t="s">
        <v>38814</v>
      </c>
    </row>
    <row r="1577">
      <c r="A1577" s="799" t="s">
        <v>37667</v>
      </c>
      <c r="B1577" s="800" t="s">
        <v>248</v>
      </c>
      <c r="C1577" s="31" t="s">
        <v>4908</v>
      </c>
      <c r="D1577" s="91" t="s">
        <v>37682</v>
      </c>
      <c r="E1577" s="84"/>
      <c r="F1577" s="84"/>
      <c r="G1577" s="43" t="s">
        <v>38815</v>
      </c>
    </row>
    <row r="1578">
      <c r="A1578" s="799" t="s">
        <v>37667</v>
      </c>
      <c r="B1578" s="800" t="s">
        <v>248</v>
      </c>
      <c r="C1578" s="31" t="s">
        <v>10534</v>
      </c>
      <c r="D1578" s="91" t="s">
        <v>38812</v>
      </c>
      <c r="E1578" s="84"/>
      <c r="F1578" s="84"/>
      <c r="G1578" s="43" t="s">
        <v>38813</v>
      </c>
    </row>
    <row r="1579">
      <c r="A1579" s="799" t="s">
        <v>37667</v>
      </c>
      <c r="B1579" s="800" t="s">
        <v>248</v>
      </c>
      <c r="C1579" s="31" t="s">
        <v>38816</v>
      </c>
      <c r="D1579" s="91" t="s">
        <v>38768</v>
      </c>
      <c r="E1579" s="84"/>
      <c r="F1579" s="84"/>
      <c r="G1579" s="43" t="s">
        <v>38769</v>
      </c>
    </row>
    <row r="1580">
      <c r="A1580" s="799" t="s">
        <v>37667</v>
      </c>
      <c r="B1580" s="800" t="s">
        <v>248</v>
      </c>
      <c r="C1580" s="31" t="s">
        <v>31938</v>
      </c>
      <c r="D1580" s="91" t="s">
        <v>38736</v>
      </c>
      <c r="E1580" s="84"/>
      <c r="F1580" s="84"/>
      <c r="G1580" s="43" t="s">
        <v>38737</v>
      </c>
    </row>
    <row r="1581">
      <c r="A1581" s="799" t="s">
        <v>37667</v>
      </c>
      <c r="B1581" s="800" t="s">
        <v>566</v>
      </c>
      <c r="C1581" s="31" t="s">
        <v>15318</v>
      </c>
      <c r="D1581" s="91" t="s">
        <v>38733</v>
      </c>
      <c r="E1581" s="84"/>
      <c r="F1581" s="84"/>
      <c r="G1581" s="43" t="s">
        <v>38734</v>
      </c>
    </row>
    <row r="1582">
      <c r="A1582" s="799" t="s">
        <v>37667</v>
      </c>
      <c r="B1582" s="800" t="s">
        <v>566</v>
      </c>
      <c r="C1582" s="31" t="s">
        <v>26645</v>
      </c>
      <c r="D1582" s="91" t="s">
        <v>38772</v>
      </c>
      <c r="E1582" s="84"/>
      <c r="F1582" s="84"/>
      <c r="G1582" s="43" t="s">
        <v>38767</v>
      </c>
    </row>
    <row r="1583">
      <c r="A1583" s="799" t="s">
        <v>37667</v>
      </c>
      <c r="B1583" s="800" t="s">
        <v>566</v>
      </c>
      <c r="C1583" s="31" t="s">
        <v>22387</v>
      </c>
      <c r="D1583" s="91" t="s">
        <v>38768</v>
      </c>
      <c r="E1583" s="84"/>
      <c r="F1583" s="84"/>
      <c r="G1583" s="43" t="s">
        <v>38769</v>
      </c>
    </row>
    <row r="1584">
      <c r="A1584" s="799" t="s">
        <v>37667</v>
      </c>
      <c r="B1584" s="800" t="s">
        <v>566</v>
      </c>
      <c r="C1584" s="31" t="s">
        <v>14588</v>
      </c>
      <c r="D1584" s="91" t="s">
        <v>38733</v>
      </c>
      <c r="E1584" s="84"/>
      <c r="F1584" s="84"/>
      <c r="G1584" s="43" t="s">
        <v>38734</v>
      </c>
    </row>
    <row r="1585">
      <c r="A1585" s="799" t="s">
        <v>37667</v>
      </c>
      <c r="B1585" s="800" t="s">
        <v>566</v>
      </c>
      <c r="C1585" s="31" t="s">
        <v>28202</v>
      </c>
      <c r="D1585" s="91" t="s">
        <v>38787</v>
      </c>
      <c r="E1585" s="84"/>
      <c r="F1585" s="84"/>
      <c r="G1585" s="43" t="s">
        <v>38776</v>
      </c>
    </row>
    <row r="1586">
      <c r="A1586" s="799" t="s">
        <v>37667</v>
      </c>
      <c r="B1586" s="800" t="s">
        <v>566</v>
      </c>
      <c r="C1586" s="31" t="s">
        <v>38686</v>
      </c>
      <c r="D1586" s="91" t="s">
        <v>38779</v>
      </c>
      <c r="E1586" s="84"/>
      <c r="F1586" s="84"/>
      <c r="G1586" s="43" t="s">
        <v>38776</v>
      </c>
    </row>
    <row r="1587">
      <c r="A1587" s="799" t="s">
        <v>37812</v>
      </c>
      <c r="B1587" s="800" t="s">
        <v>230</v>
      </c>
      <c r="C1587" s="31" t="s">
        <v>37814</v>
      </c>
      <c r="D1587" s="91" t="s">
        <v>38800</v>
      </c>
      <c r="E1587" s="43" t="s">
        <v>38817</v>
      </c>
      <c r="F1587" s="84"/>
      <c r="G1587" s="43" t="s">
        <v>38741</v>
      </c>
    </row>
    <row r="1588">
      <c r="A1588" s="799" t="s">
        <v>37812</v>
      </c>
      <c r="B1588" s="800" t="s">
        <v>687</v>
      </c>
      <c r="C1588" s="31" t="s">
        <v>37816</v>
      </c>
      <c r="D1588" s="91" t="s">
        <v>38800</v>
      </c>
      <c r="E1588" s="84"/>
      <c r="F1588" s="84"/>
      <c r="G1588" s="43" t="s">
        <v>38741</v>
      </c>
    </row>
    <row r="1589">
      <c r="A1589" s="799" t="s">
        <v>37812</v>
      </c>
      <c r="B1589" s="800" t="s">
        <v>38818</v>
      </c>
      <c r="C1589" s="31" t="s">
        <v>38819</v>
      </c>
      <c r="D1589" s="91" t="s">
        <v>38800</v>
      </c>
      <c r="E1589" s="84"/>
      <c r="F1589" s="84"/>
      <c r="G1589" s="43" t="s">
        <v>38741</v>
      </c>
    </row>
    <row r="1590">
      <c r="A1590" s="799" t="s">
        <v>37812</v>
      </c>
      <c r="B1590" s="800" t="s">
        <v>37819</v>
      </c>
      <c r="C1590" s="31" t="s">
        <v>38820</v>
      </c>
      <c r="D1590" s="91" t="s">
        <v>38821</v>
      </c>
      <c r="E1590" s="84"/>
      <c r="F1590" s="84"/>
      <c r="G1590" s="43" t="s">
        <v>38822</v>
      </c>
    </row>
    <row r="1591">
      <c r="A1591" s="799" t="s">
        <v>37812</v>
      </c>
      <c r="B1591" s="800" t="s">
        <v>37819</v>
      </c>
      <c r="C1591" s="31" t="s">
        <v>38823</v>
      </c>
      <c r="D1591" s="91" t="s">
        <v>38787</v>
      </c>
      <c r="E1591" s="84"/>
      <c r="F1591" s="84"/>
      <c r="G1591" s="43" t="s">
        <v>38776</v>
      </c>
    </row>
    <row r="1592">
      <c r="A1592" s="799" t="s">
        <v>37708</v>
      </c>
      <c r="B1592" s="800" t="s">
        <v>326</v>
      </c>
      <c r="C1592" s="31" t="s">
        <v>38824</v>
      </c>
      <c r="D1592" s="91" t="s">
        <v>37691</v>
      </c>
      <c r="E1592" s="84"/>
      <c r="F1592" s="84"/>
      <c r="G1592" s="43" t="s">
        <v>38729</v>
      </c>
    </row>
    <row r="1593">
      <c r="A1593" s="799" t="s">
        <v>37708</v>
      </c>
      <c r="B1593" s="800" t="s">
        <v>8825</v>
      </c>
      <c r="C1593" s="31" t="s">
        <v>6969</v>
      </c>
      <c r="D1593" s="91" t="s">
        <v>38825</v>
      </c>
      <c r="E1593" s="84"/>
      <c r="F1593" s="84"/>
      <c r="G1593" s="43" t="s">
        <v>38826</v>
      </c>
    </row>
    <row r="1594">
      <c r="A1594" s="799" t="s">
        <v>37708</v>
      </c>
      <c r="B1594" s="800" t="s">
        <v>671</v>
      </c>
      <c r="C1594" s="31" t="s">
        <v>13841</v>
      </c>
      <c r="D1594" s="91" t="s">
        <v>38800</v>
      </c>
      <c r="E1594" s="43" t="s">
        <v>38827</v>
      </c>
      <c r="F1594" s="43" t="s">
        <v>38828</v>
      </c>
      <c r="G1594" s="43" t="s">
        <v>38741</v>
      </c>
    </row>
    <row r="1595">
      <c r="A1595" s="799" t="s">
        <v>37708</v>
      </c>
      <c r="B1595" s="800" t="s">
        <v>14445</v>
      </c>
      <c r="C1595" s="31" t="s">
        <v>14446</v>
      </c>
      <c r="D1595" s="91" t="s">
        <v>38750</v>
      </c>
      <c r="E1595" s="43" t="s">
        <v>38751</v>
      </c>
      <c r="F1595" s="84"/>
      <c r="G1595" s="43" t="s">
        <v>38752</v>
      </c>
    </row>
    <row r="1596">
      <c r="A1596" s="799" t="s">
        <v>37708</v>
      </c>
      <c r="B1596" s="800" t="s">
        <v>678</v>
      </c>
      <c r="C1596" s="31" t="s">
        <v>38829</v>
      </c>
      <c r="D1596" s="91" t="s">
        <v>38800</v>
      </c>
      <c r="E1596" s="84"/>
      <c r="F1596" s="84"/>
      <c r="G1596" s="43" t="s">
        <v>38741</v>
      </c>
    </row>
    <row r="1597">
      <c r="A1597" s="799" t="s">
        <v>37708</v>
      </c>
      <c r="B1597" s="800" t="s">
        <v>687</v>
      </c>
      <c r="C1597" s="31" t="s">
        <v>688</v>
      </c>
      <c r="D1597" s="91" t="s">
        <v>38730</v>
      </c>
      <c r="E1597" s="43"/>
      <c r="F1597" s="43"/>
      <c r="G1597" s="43" t="s">
        <v>38752</v>
      </c>
    </row>
    <row r="1598">
      <c r="A1598" s="799" t="s">
        <v>37708</v>
      </c>
      <c r="B1598" s="800" t="s">
        <v>687</v>
      </c>
      <c r="C1598" s="31" t="s">
        <v>2648</v>
      </c>
      <c r="D1598" s="43" t="s">
        <v>38830</v>
      </c>
      <c r="E1598" s="43" t="s">
        <v>38731</v>
      </c>
      <c r="F1598" s="43"/>
      <c r="G1598" s="43" t="s">
        <v>38752</v>
      </c>
    </row>
    <row r="1599">
      <c r="A1599" s="799" t="s">
        <v>37708</v>
      </c>
      <c r="B1599" s="800" t="s">
        <v>687</v>
      </c>
      <c r="C1599" s="31" t="s">
        <v>1638</v>
      </c>
      <c r="D1599" s="91" t="s">
        <v>37682</v>
      </c>
      <c r="E1599" s="43" t="s">
        <v>38817</v>
      </c>
      <c r="F1599" s="43" t="s">
        <v>38753</v>
      </c>
      <c r="G1599" s="43" t="s">
        <v>38831</v>
      </c>
    </row>
    <row r="1600">
      <c r="A1600" s="799" t="s">
        <v>37708</v>
      </c>
      <c r="B1600" s="800" t="s">
        <v>687</v>
      </c>
      <c r="C1600" s="31" t="s">
        <v>11090</v>
      </c>
      <c r="D1600" s="91" t="s">
        <v>38787</v>
      </c>
      <c r="E1600" s="84"/>
      <c r="F1600" s="84"/>
      <c r="G1600" s="43" t="s">
        <v>38776</v>
      </c>
    </row>
    <row r="1601">
      <c r="A1601" s="799" t="s">
        <v>37708</v>
      </c>
      <c r="B1601" s="800" t="s">
        <v>13268</v>
      </c>
      <c r="C1601" s="31" t="s">
        <v>38832</v>
      </c>
      <c r="D1601" s="91" t="s">
        <v>37691</v>
      </c>
      <c r="E1601" s="43"/>
      <c r="F1601" s="43"/>
      <c r="G1601" s="43" t="s">
        <v>38752</v>
      </c>
    </row>
    <row r="1602">
      <c r="A1602" s="799" t="s">
        <v>37708</v>
      </c>
      <c r="B1602" s="800" t="s">
        <v>4808</v>
      </c>
      <c r="C1602" s="31" t="s">
        <v>4809</v>
      </c>
      <c r="D1602" s="91" t="s">
        <v>37682</v>
      </c>
      <c r="E1602" s="43" t="s">
        <v>38828</v>
      </c>
      <c r="F1602" s="43" t="s">
        <v>38833</v>
      </c>
      <c r="G1602" s="43" t="s">
        <v>38752</v>
      </c>
    </row>
    <row r="1603">
      <c r="A1603" s="799" t="s">
        <v>37708</v>
      </c>
      <c r="B1603" s="800" t="s">
        <v>13206</v>
      </c>
      <c r="C1603" s="31" t="s">
        <v>38834</v>
      </c>
      <c r="D1603" s="91" t="s">
        <v>37691</v>
      </c>
      <c r="E1603" s="43" t="s">
        <v>38753</v>
      </c>
      <c r="F1603" s="84"/>
      <c r="G1603" s="43" t="s">
        <v>38754</v>
      </c>
    </row>
    <row r="1604">
      <c r="A1604" s="799" t="s">
        <v>37708</v>
      </c>
      <c r="B1604" s="800" t="s">
        <v>388</v>
      </c>
      <c r="C1604" s="31" t="s">
        <v>1006</v>
      </c>
      <c r="D1604" s="91" t="s">
        <v>38730</v>
      </c>
      <c r="E1604" s="43"/>
      <c r="F1604" s="43"/>
      <c r="G1604" s="43" t="s">
        <v>38752</v>
      </c>
    </row>
    <row r="1605">
      <c r="A1605" s="799" t="s">
        <v>37708</v>
      </c>
      <c r="B1605" s="800" t="s">
        <v>388</v>
      </c>
      <c r="C1605" s="31" t="s">
        <v>3110</v>
      </c>
      <c r="D1605" s="91" t="s">
        <v>37682</v>
      </c>
      <c r="E1605" s="43" t="s">
        <v>38796</v>
      </c>
      <c r="F1605" s="43" t="s">
        <v>38833</v>
      </c>
      <c r="G1605" s="43" t="s">
        <v>38835</v>
      </c>
    </row>
    <row r="1606">
      <c r="A1606" s="799" t="s">
        <v>37708</v>
      </c>
      <c r="B1606" s="800" t="s">
        <v>388</v>
      </c>
      <c r="C1606" s="31" t="s">
        <v>1010</v>
      </c>
      <c r="D1606" s="91" t="s">
        <v>38800</v>
      </c>
      <c r="E1606" s="43" t="s">
        <v>38836</v>
      </c>
      <c r="F1606" s="43" t="s">
        <v>38833</v>
      </c>
      <c r="G1606" s="43" t="s">
        <v>38741</v>
      </c>
    </row>
    <row r="1607">
      <c r="A1607" s="799" t="s">
        <v>37708</v>
      </c>
      <c r="B1607" s="800" t="s">
        <v>388</v>
      </c>
      <c r="C1607" s="31" t="s">
        <v>1392</v>
      </c>
      <c r="D1607" s="91"/>
      <c r="E1607" s="43" t="s">
        <v>38837</v>
      </c>
      <c r="F1607" s="43" t="s">
        <v>38828</v>
      </c>
      <c r="G1607" s="43" t="s">
        <v>38838</v>
      </c>
    </row>
    <row r="1608">
      <c r="A1608" s="799" t="s">
        <v>37708</v>
      </c>
      <c r="B1608" s="800" t="s">
        <v>1016</v>
      </c>
      <c r="C1608" s="31" t="s">
        <v>38839</v>
      </c>
      <c r="D1608" s="91" t="s">
        <v>38756</v>
      </c>
      <c r="E1608" s="84"/>
      <c r="F1608" s="84"/>
      <c r="G1608" s="43" t="s">
        <v>38757</v>
      </c>
    </row>
    <row r="1609">
      <c r="A1609" s="799" t="s">
        <v>37708</v>
      </c>
      <c r="B1609" s="800" t="s">
        <v>1016</v>
      </c>
      <c r="C1609" s="31" t="s">
        <v>21132</v>
      </c>
      <c r="D1609" s="91" t="s">
        <v>38787</v>
      </c>
      <c r="E1609" s="84"/>
      <c r="F1609" s="84"/>
      <c r="G1609" s="43" t="s">
        <v>38776</v>
      </c>
    </row>
    <row r="1610">
      <c r="A1610" s="799" t="s">
        <v>37708</v>
      </c>
      <c r="B1610" s="800" t="s">
        <v>1016</v>
      </c>
      <c r="C1610" s="31" t="s">
        <v>38840</v>
      </c>
      <c r="D1610" s="91" t="s">
        <v>38787</v>
      </c>
      <c r="E1610" s="84"/>
      <c r="F1610" s="84"/>
      <c r="G1610" s="43" t="s">
        <v>38776</v>
      </c>
    </row>
    <row r="1611">
      <c r="A1611" s="799" t="s">
        <v>37708</v>
      </c>
      <c r="B1611" s="800" t="s">
        <v>1016</v>
      </c>
      <c r="C1611" s="31" t="s">
        <v>38841</v>
      </c>
      <c r="D1611" s="91" t="s">
        <v>38756</v>
      </c>
      <c r="E1611" s="84"/>
      <c r="F1611" s="84"/>
      <c r="G1611" s="43" t="s">
        <v>38757</v>
      </c>
    </row>
    <row r="1612">
      <c r="A1612" s="799" t="s">
        <v>37708</v>
      </c>
      <c r="B1612" s="800" t="s">
        <v>1016</v>
      </c>
      <c r="C1612" s="31" t="s">
        <v>38842</v>
      </c>
      <c r="D1612" s="91" t="s">
        <v>38787</v>
      </c>
      <c r="E1612" s="84"/>
      <c r="F1612" s="84"/>
      <c r="G1612" s="43" t="s">
        <v>38776</v>
      </c>
    </row>
    <row r="1613">
      <c r="A1613" s="799" t="s">
        <v>37708</v>
      </c>
      <c r="B1613" s="800" t="s">
        <v>1016</v>
      </c>
      <c r="C1613" s="31" t="s">
        <v>13941</v>
      </c>
      <c r="D1613" s="91" t="s">
        <v>38756</v>
      </c>
      <c r="E1613" s="84"/>
      <c r="F1613" s="84"/>
      <c r="G1613" s="43" t="s">
        <v>38757</v>
      </c>
    </row>
    <row r="1614">
      <c r="A1614" s="799" t="s">
        <v>37708</v>
      </c>
      <c r="B1614" s="800" t="s">
        <v>1016</v>
      </c>
      <c r="C1614" s="31" t="s">
        <v>32002</v>
      </c>
      <c r="D1614" s="91" t="s">
        <v>38756</v>
      </c>
      <c r="E1614" s="84"/>
      <c r="F1614" s="84"/>
      <c r="G1614" s="43" t="s">
        <v>38757</v>
      </c>
    </row>
    <row r="1615">
      <c r="A1615" s="799" t="s">
        <v>37708</v>
      </c>
      <c r="B1615" s="800" t="s">
        <v>1016</v>
      </c>
      <c r="C1615" s="31" t="s">
        <v>38843</v>
      </c>
      <c r="D1615" s="91" t="s">
        <v>38756</v>
      </c>
      <c r="E1615" s="84"/>
      <c r="F1615" s="84"/>
      <c r="G1615" s="43" t="s">
        <v>38757</v>
      </c>
    </row>
    <row r="1616">
      <c r="A1616" s="799" t="s">
        <v>37708</v>
      </c>
      <c r="B1616" s="800" t="s">
        <v>1016</v>
      </c>
      <c r="C1616" s="31" t="s">
        <v>38844</v>
      </c>
      <c r="D1616" s="91" t="s">
        <v>37691</v>
      </c>
      <c r="E1616" s="84"/>
      <c r="F1616" s="84"/>
      <c r="G1616" s="43" t="s">
        <v>38729</v>
      </c>
    </row>
    <row r="1617">
      <c r="A1617" s="799" t="s">
        <v>37708</v>
      </c>
      <c r="B1617" s="800" t="s">
        <v>38818</v>
      </c>
      <c r="C1617" s="31" t="s">
        <v>38845</v>
      </c>
      <c r="D1617" s="91" t="s">
        <v>37691</v>
      </c>
      <c r="E1617" s="84"/>
      <c r="F1617" s="84"/>
      <c r="G1617" s="43" t="s">
        <v>38729</v>
      </c>
    </row>
    <row r="1618">
      <c r="A1618" s="799" t="s">
        <v>37708</v>
      </c>
      <c r="B1618" s="800" t="s">
        <v>1107</v>
      </c>
      <c r="C1618" s="31" t="s">
        <v>27969</v>
      </c>
      <c r="D1618" s="91" t="s">
        <v>37691</v>
      </c>
      <c r="E1618" s="84"/>
      <c r="F1618" s="84"/>
      <c r="G1618" s="43" t="s">
        <v>38729</v>
      </c>
    </row>
    <row r="1619">
      <c r="A1619" s="799" t="s">
        <v>37708</v>
      </c>
      <c r="B1619" s="800" t="s">
        <v>23675</v>
      </c>
      <c r="C1619" s="31" t="s">
        <v>38846</v>
      </c>
      <c r="D1619" s="91" t="s">
        <v>38756</v>
      </c>
      <c r="E1619" s="84"/>
      <c r="F1619" s="84"/>
      <c r="G1619" s="43" t="s">
        <v>38757</v>
      </c>
    </row>
    <row r="1620">
      <c r="A1620" s="799" t="s">
        <v>37708</v>
      </c>
      <c r="B1620" s="800" t="s">
        <v>14219</v>
      </c>
      <c r="C1620" s="31" t="s">
        <v>14220</v>
      </c>
      <c r="D1620" s="91" t="s">
        <v>37691</v>
      </c>
      <c r="E1620" s="43" t="s">
        <v>38837</v>
      </c>
      <c r="F1620" s="43" t="s">
        <v>38847</v>
      </c>
      <c r="G1620" s="43" t="s">
        <v>38752</v>
      </c>
    </row>
    <row r="1621">
      <c r="A1621" s="799" t="s">
        <v>37712</v>
      </c>
      <c r="B1621" s="800" t="s">
        <v>4788</v>
      </c>
      <c r="C1621" s="31" t="s">
        <v>7260</v>
      </c>
      <c r="D1621" s="91" t="s">
        <v>38848</v>
      </c>
      <c r="E1621" s="43" t="s">
        <v>38849</v>
      </c>
      <c r="F1621" s="43" t="s">
        <v>38828</v>
      </c>
      <c r="G1621" s="43" t="s">
        <v>38741</v>
      </c>
    </row>
    <row r="1622">
      <c r="A1622" s="799" t="s">
        <v>37712</v>
      </c>
      <c r="B1622" s="800" t="s">
        <v>34054</v>
      </c>
      <c r="C1622" s="31" t="s">
        <v>38850</v>
      </c>
      <c r="D1622" s="91" t="s">
        <v>37691</v>
      </c>
      <c r="E1622" s="43" t="s">
        <v>38753</v>
      </c>
      <c r="F1622" s="84"/>
      <c r="G1622" s="43" t="s">
        <v>38754</v>
      </c>
    </row>
    <row r="1623">
      <c r="A1623" s="799" t="s">
        <v>37712</v>
      </c>
      <c r="B1623" s="800" t="s">
        <v>3354</v>
      </c>
      <c r="C1623" s="31" t="s">
        <v>38851</v>
      </c>
      <c r="D1623" s="91" t="s">
        <v>38750</v>
      </c>
      <c r="E1623" s="43" t="s">
        <v>38751</v>
      </c>
      <c r="F1623" s="84"/>
      <c r="G1623" s="43" t="s">
        <v>38752</v>
      </c>
    </row>
    <row r="1624">
      <c r="A1624" s="812"/>
      <c r="B1624" s="833"/>
      <c r="C1624" s="834"/>
      <c r="D1624" s="835"/>
      <c r="E1624" s="836"/>
      <c r="F1624" s="836"/>
      <c r="G1624" s="836"/>
    </row>
    <row r="1625">
      <c r="A1625" s="832"/>
    </row>
    <row r="1626">
      <c r="A1626" s="830"/>
      <c r="B1626" s="830"/>
      <c r="C1626" s="830"/>
      <c r="D1626" s="830"/>
      <c r="E1626" s="830"/>
      <c r="F1626" s="830"/>
      <c r="G1626" s="830"/>
    </row>
    <row r="1627">
      <c r="A1627" s="31" t="s">
        <v>38852</v>
      </c>
    </row>
    <row r="1628">
      <c r="A1628" s="812"/>
      <c r="B1628" s="833"/>
      <c r="C1628" s="834"/>
      <c r="D1628" s="835"/>
      <c r="E1628" s="836"/>
      <c r="F1628" s="836"/>
      <c r="G1628" s="836"/>
    </row>
    <row r="1629">
      <c r="A1629" s="799" t="s">
        <v>37663</v>
      </c>
      <c r="B1629" s="800" t="s">
        <v>8825</v>
      </c>
      <c r="C1629" s="31" t="s">
        <v>38609</v>
      </c>
      <c r="D1629" s="91" t="s">
        <v>38853</v>
      </c>
      <c r="E1629" s="43"/>
      <c r="F1629" s="832"/>
      <c r="G1629" s="832"/>
    </row>
    <row r="1630">
      <c r="A1630" s="799" t="s">
        <v>37663</v>
      </c>
      <c r="B1630" s="800" t="s">
        <v>4521</v>
      </c>
      <c r="C1630" s="31" t="s">
        <v>38854</v>
      </c>
      <c r="D1630" s="91" t="s">
        <v>38855</v>
      </c>
      <c r="E1630" s="43" t="s">
        <v>38856</v>
      </c>
      <c r="F1630" s="43" t="s">
        <v>38857</v>
      </c>
      <c r="G1630" s="43" t="s">
        <v>38858</v>
      </c>
    </row>
    <row r="1631">
      <c r="A1631" s="799" t="s">
        <v>37667</v>
      </c>
      <c r="B1631" s="800" t="s">
        <v>642</v>
      </c>
      <c r="C1631" s="31" t="s">
        <v>38859</v>
      </c>
      <c r="D1631" s="91" t="s">
        <v>37691</v>
      </c>
      <c r="E1631" s="43"/>
      <c r="F1631" s="832"/>
      <c r="G1631" s="832"/>
    </row>
    <row r="1632">
      <c r="A1632" s="799" t="s">
        <v>37667</v>
      </c>
      <c r="B1632" s="800" t="s">
        <v>642</v>
      </c>
      <c r="C1632" s="31" t="s">
        <v>38860</v>
      </c>
      <c r="D1632" s="91" t="s">
        <v>37691</v>
      </c>
      <c r="E1632" s="43"/>
      <c r="F1632" s="832"/>
      <c r="G1632" s="832"/>
    </row>
    <row r="1633">
      <c r="A1633" s="799" t="s">
        <v>37667</v>
      </c>
      <c r="B1633" s="800" t="s">
        <v>8313</v>
      </c>
      <c r="C1633" s="31" t="s">
        <v>13024</v>
      </c>
      <c r="D1633" s="91" t="s">
        <v>37691</v>
      </c>
      <c r="E1633" s="84"/>
      <c r="F1633" s="84"/>
      <c r="G1633" s="43"/>
    </row>
    <row r="1634">
      <c r="A1634" s="799" t="s">
        <v>37667</v>
      </c>
      <c r="B1634" s="800" t="s">
        <v>8313</v>
      </c>
      <c r="C1634" s="31" t="s">
        <v>8314</v>
      </c>
      <c r="D1634" s="91" t="s">
        <v>37691</v>
      </c>
      <c r="E1634" s="43" t="s">
        <v>38795</v>
      </c>
      <c r="F1634" s="84"/>
      <c r="G1634" s="43"/>
    </row>
    <row r="1635">
      <c r="A1635" s="799" t="s">
        <v>37667</v>
      </c>
      <c r="B1635" s="800" t="s">
        <v>8313</v>
      </c>
      <c r="C1635" s="31" t="s">
        <v>38861</v>
      </c>
      <c r="D1635" s="91" t="s">
        <v>37691</v>
      </c>
      <c r="E1635" s="84"/>
      <c r="F1635" s="84"/>
      <c r="G1635" s="43"/>
    </row>
    <row r="1636">
      <c r="A1636" s="799" t="s">
        <v>37667</v>
      </c>
      <c r="B1636" s="800" t="s">
        <v>38862</v>
      </c>
      <c r="C1636" s="31" t="s">
        <v>368</v>
      </c>
      <c r="D1636" s="91" t="s">
        <v>37691</v>
      </c>
      <c r="E1636" s="43"/>
      <c r="F1636" s="832"/>
      <c r="G1636" s="832"/>
    </row>
    <row r="1637">
      <c r="A1637" s="799" t="s">
        <v>37667</v>
      </c>
      <c r="B1637" s="800" t="s">
        <v>38863</v>
      </c>
      <c r="C1637" s="31" t="s">
        <v>38864</v>
      </c>
      <c r="D1637" s="91" t="s">
        <v>37691</v>
      </c>
      <c r="E1637" s="43" t="s">
        <v>38865</v>
      </c>
      <c r="F1637" s="832"/>
      <c r="G1637" s="832"/>
    </row>
    <row r="1638">
      <c r="A1638" s="799" t="s">
        <v>37667</v>
      </c>
      <c r="B1638" s="800" t="s">
        <v>4521</v>
      </c>
      <c r="C1638" s="31" t="s">
        <v>38866</v>
      </c>
      <c r="D1638" s="91" t="s">
        <v>38855</v>
      </c>
      <c r="E1638" s="43" t="s">
        <v>38856</v>
      </c>
      <c r="F1638" s="832"/>
      <c r="G1638" s="832"/>
    </row>
    <row r="1639">
      <c r="A1639" s="799" t="s">
        <v>37667</v>
      </c>
      <c r="B1639" s="800" t="s">
        <v>38867</v>
      </c>
      <c r="C1639" s="31" t="s">
        <v>38868</v>
      </c>
      <c r="D1639" s="91" t="s">
        <v>38869</v>
      </c>
      <c r="E1639" s="43" t="s">
        <v>38773</v>
      </c>
      <c r="F1639" s="832"/>
      <c r="G1639" s="832"/>
    </row>
    <row r="1640">
      <c r="A1640" s="799" t="s">
        <v>37667</v>
      </c>
      <c r="B1640" s="800" t="s">
        <v>38870</v>
      </c>
      <c r="C1640" s="31" t="s">
        <v>38871</v>
      </c>
      <c r="D1640" s="91" t="s">
        <v>37691</v>
      </c>
      <c r="E1640" s="43" t="s">
        <v>38872</v>
      </c>
      <c r="F1640" s="832"/>
      <c r="G1640" s="832"/>
    </row>
    <row r="1641">
      <c r="A1641" s="799" t="s">
        <v>37667</v>
      </c>
      <c r="B1641" s="800" t="s">
        <v>38873</v>
      </c>
      <c r="C1641" s="31" t="s">
        <v>13330</v>
      </c>
      <c r="D1641" s="91" t="s">
        <v>37691</v>
      </c>
      <c r="E1641" s="84"/>
      <c r="F1641" s="84"/>
      <c r="G1641" s="43"/>
    </row>
    <row r="1642">
      <c r="A1642" s="799" t="s">
        <v>37667</v>
      </c>
      <c r="B1642" s="800" t="s">
        <v>38874</v>
      </c>
      <c r="C1642" s="31" t="s">
        <v>38875</v>
      </c>
      <c r="D1642" s="91" t="s">
        <v>37691</v>
      </c>
      <c r="E1642" s="43" t="s">
        <v>38773</v>
      </c>
      <c r="F1642" s="84"/>
      <c r="G1642" s="43"/>
    </row>
    <row r="1643">
      <c r="A1643" s="799" t="s">
        <v>37667</v>
      </c>
      <c r="B1643" s="800" t="s">
        <v>230</v>
      </c>
      <c r="C1643" s="31" t="s">
        <v>4547</v>
      </c>
      <c r="D1643" s="91" t="s">
        <v>37691</v>
      </c>
      <c r="E1643" s="43" t="s">
        <v>38876</v>
      </c>
      <c r="F1643" s="84"/>
      <c r="G1643" s="43"/>
    </row>
    <row r="1644">
      <c r="A1644" s="799" t="s">
        <v>37667</v>
      </c>
      <c r="B1644" s="800" t="s">
        <v>230</v>
      </c>
      <c r="C1644" s="31" t="s">
        <v>13343</v>
      </c>
      <c r="D1644" s="91" t="s">
        <v>37691</v>
      </c>
      <c r="E1644" s="43" t="s">
        <v>38773</v>
      </c>
      <c r="F1644" s="84"/>
      <c r="G1644" s="43"/>
    </row>
    <row r="1645">
      <c r="A1645" s="799" t="s">
        <v>37667</v>
      </c>
      <c r="B1645" s="800" t="s">
        <v>230</v>
      </c>
      <c r="C1645" s="31" t="s">
        <v>6370</v>
      </c>
      <c r="D1645" s="91" t="s">
        <v>37691</v>
      </c>
      <c r="E1645" s="43" t="s">
        <v>38877</v>
      </c>
      <c r="F1645" s="84"/>
      <c r="G1645" s="43"/>
    </row>
    <row r="1646">
      <c r="A1646" s="799" t="s">
        <v>37667</v>
      </c>
      <c r="B1646" s="800" t="s">
        <v>38402</v>
      </c>
      <c r="C1646" s="31" t="s">
        <v>38878</v>
      </c>
      <c r="D1646" s="91" t="s">
        <v>37691</v>
      </c>
      <c r="E1646" s="43" t="s">
        <v>38879</v>
      </c>
      <c r="F1646" s="84"/>
      <c r="G1646" s="43"/>
    </row>
    <row r="1647">
      <c r="A1647" s="799" t="s">
        <v>37667</v>
      </c>
      <c r="B1647" s="800" t="s">
        <v>38402</v>
      </c>
      <c r="C1647" s="31" t="s">
        <v>38880</v>
      </c>
      <c r="D1647" s="91" t="s">
        <v>37691</v>
      </c>
      <c r="E1647" s="43" t="s">
        <v>38881</v>
      </c>
      <c r="F1647" s="84"/>
      <c r="G1647" s="43"/>
    </row>
    <row r="1648">
      <c r="A1648" s="799" t="s">
        <v>37667</v>
      </c>
      <c r="B1648" s="800" t="s">
        <v>38882</v>
      </c>
      <c r="C1648" s="31" t="s">
        <v>38883</v>
      </c>
      <c r="D1648" s="91" t="s">
        <v>37691</v>
      </c>
      <c r="E1648" s="43"/>
      <c r="F1648" s="84"/>
      <c r="G1648" s="43"/>
    </row>
    <row r="1649">
      <c r="A1649" s="799" t="s">
        <v>37667</v>
      </c>
      <c r="B1649" s="800" t="s">
        <v>38884</v>
      </c>
      <c r="C1649" s="837" t="s">
        <v>38885</v>
      </c>
      <c r="D1649" s="91" t="s">
        <v>37691</v>
      </c>
      <c r="E1649" s="43" t="s">
        <v>38865</v>
      </c>
      <c r="F1649" s="84"/>
      <c r="G1649" s="43"/>
    </row>
    <row r="1650">
      <c r="A1650" s="799" t="s">
        <v>37667</v>
      </c>
      <c r="B1650" s="800" t="s">
        <v>248</v>
      </c>
      <c r="C1650" s="31" t="s">
        <v>5996</v>
      </c>
      <c r="D1650" s="91" t="s">
        <v>37691</v>
      </c>
      <c r="E1650" s="43" t="s">
        <v>38886</v>
      </c>
      <c r="F1650" s="43" t="s">
        <v>38773</v>
      </c>
      <c r="G1650" s="832"/>
    </row>
    <row r="1651">
      <c r="A1651" s="799" t="s">
        <v>37667</v>
      </c>
      <c r="B1651" s="800" t="s">
        <v>38887</v>
      </c>
      <c r="C1651" s="31" t="s">
        <v>38888</v>
      </c>
      <c r="D1651" s="91" t="s">
        <v>37691</v>
      </c>
      <c r="E1651" s="84"/>
      <c r="F1651" s="84"/>
      <c r="G1651" s="43"/>
    </row>
    <row r="1652">
      <c r="A1652" s="799" t="s">
        <v>37667</v>
      </c>
      <c r="B1652" s="800" t="s">
        <v>38887</v>
      </c>
      <c r="C1652" s="31" t="s">
        <v>38889</v>
      </c>
      <c r="D1652" s="91" t="s">
        <v>37691</v>
      </c>
      <c r="E1652" s="84"/>
      <c r="F1652" s="84"/>
      <c r="G1652" s="43"/>
    </row>
    <row r="1653">
      <c r="A1653" s="799" t="s">
        <v>37667</v>
      </c>
      <c r="B1653" s="800" t="s">
        <v>38890</v>
      </c>
      <c r="C1653" s="31" t="s">
        <v>38891</v>
      </c>
      <c r="D1653" s="91" t="s">
        <v>37691</v>
      </c>
      <c r="E1653" s="84"/>
      <c r="F1653" s="84"/>
      <c r="G1653" s="43"/>
    </row>
    <row r="1654">
      <c r="A1654" s="799" t="s">
        <v>37667</v>
      </c>
      <c r="B1654" s="800" t="s">
        <v>38892</v>
      </c>
      <c r="C1654" s="31" t="s">
        <v>38893</v>
      </c>
      <c r="D1654" s="91" t="s">
        <v>37691</v>
      </c>
      <c r="E1654" s="43"/>
      <c r="F1654" s="832"/>
      <c r="G1654" s="832"/>
    </row>
    <row r="1655">
      <c r="A1655" s="799" t="s">
        <v>37667</v>
      </c>
      <c r="B1655" s="800" t="s">
        <v>38894</v>
      </c>
      <c r="C1655" s="31" t="s">
        <v>368</v>
      </c>
      <c r="D1655" s="91" t="s">
        <v>37691</v>
      </c>
      <c r="E1655" s="43"/>
      <c r="F1655" s="832"/>
      <c r="G1655" s="832"/>
    </row>
    <row r="1656">
      <c r="A1656" s="821" t="s">
        <v>37712</v>
      </c>
      <c r="B1656" s="801" t="s">
        <v>642</v>
      </c>
      <c r="C1656" s="580" t="s">
        <v>6575</v>
      </c>
      <c r="D1656" s="824" t="s">
        <v>38227</v>
      </c>
      <c r="E1656" s="43"/>
      <c r="F1656" s="84"/>
      <c r="G1656" s="43"/>
    </row>
    <row r="1657">
      <c r="A1657" s="821" t="s">
        <v>37712</v>
      </c>
      <c r="B1657" s="801" t="s">
        <v>326</v>
      </c>
      <c r="C1657" s="580" t="s">
        <v>12659</v>
      </c>
      <c r="D1657" s="824" t="s">
        <v>38227</v>
      </c>
      <c r="E1657" s="43" t="s">
        <v>38856</v>
      </c>
      <c r="F1657" s="84"/>
      <c r="G1657" s="43"/>
    </row>
    <row r="1658">
      <c r="A1658" s="821" t="s">
        <v>37712</v>
      </c>
      <c r="B1658" s="801" t="s">
        <v>326</v>
      </c>
      <c r="C1658" s="580" t="s">
        <v>38230</v>
      </c>
      <c r="D1658" s="824" t="s">
        <v>38227</v>
      </c>
      <c r="E1658" s="43"/>
      <c r="F1658" s="84"/>
      <c r="G1658" s="43"/>
    </row>
    <row r="1659">
      <c r="A1659" s="821" t="s">
        <v>37712</v>
      </c>
      <c r="B1659" s="801" t="s">
        <v>4371</v>
      </c>
      <c r="C1659" s="580" t="s">
        <v>38231</v>
      </c>
      <c r="D1659" s="824" t="s">
        <v>38227</v>
      </c>
      <c r="E1659" s="43"/>
      <c r="F1659" s="84"/>
      <c r="G1659" s="43"/>
    </row>
    <row r="1660">
      <c r="A1660" s="821" t="s">
        <v>37712</v>
      </c>
      <c r="B1660" s="801" t="s">
        <v>6351</v>
      </c>
      <c r="C1660" s="580" t="s">
        <v>6352</v>
      </c>
      <c r="D1660" s="824" t="s">
        <v>38227</v>
      </c>
      <c r="E1660" s="43"/>
      <c r="F1660" s="84"/>
      <c r="G1660" s="43"/>
    </row>
    <row r="1661">
      <c r="A1661" s="799" t="s">
        <v>37784</v>
      </c>
      <c r="B1661" s="800" t="s">
        <v>5283</v>
      </c>
      <c r="C1661" s="31" t="s">
        <v>10890</v>
      </c>
      <c r="D1661" s="91" t="s">
        <v>37691</v>
      </c>
      <c r="E1661" s="43" t="s">
        <v>38895</v>
      </c>
      <c r="F1661" s="84"/>
      <c r="G1661" s="43"/>
    </row>
    <row r="1662">
      <c r="A1662" s="799" t="s">
        <v>37784</v>
      </c>
      <c r="B1662" s="800" t="s">
        <v>5283</v>
      </c>
      <c r="C1662" s="31" t="s">
        <v>5284</v>
      </c>
      <c r="D1662" s="43" t="s">
        <v>38896</v>
      </c>
      <c r="E1662" s="43" t="s">
        <v>38895</v>
      </c>
      <c r="F1662" s="84"/>
      <c r="G1662" s="43"/>
    </row>
    <row r="1663">
      <c r="A1663" s="812"/>
      <c r="B1663" s="833"/>
      <c r="C1663" s="834"/>
      <c r="D1663" s="835"/>
      <c r="E1663" s="836"/>
      <c r="F1663" s="836"/>
      <c r="G1663" s="836"/>
    </row>
    <row r="1664">
      <c r="A1664" s="832"/>
    </row>
    <row r="1665">
      <c r="A1665" s="830"/>
      <c r="B1665" s="830"/>
      <c r="C1665" s="830"/>
      <c r="D1665" s="830"/>
      <c r="E1665" s="830"/>
      <c r="F1665" s="830"/>
      <c r="G1665" s="830"/>
    </row>
    <row r="1666">
      <c r="A1666" s="31" t="s">
        <v>38897</v>
      </c>
      <c r="B1666" s="823"/>
      <c r="C1666" s="823"/>
      <c r="D1666" s="823"/>
      <c r="E1666" s="823"/>
      <c r="F1666" s="823"/>
      <c r="G1666" s="823"/>
    </row>
    <row r="1667">
      <c r="A1667" s="812"/>
      <c r="B1667" s="833"/>
      <c r="C1667" s="834"/>
      <c r="D1667" s="835"/>
      <c r="E1667" s="836"/>
      <c r="F1667" s="836"/>
      <c r="G1667" s="836"/>
    </row>
    <row r="1668">
      <c r="A1668" s="799" t="s">
        <v>37663</v>
      </c>
      <c r="B1668" s="800" t="s">
        <v>678</v>
      </c>
      <c r="C1668" s="31" t="s">
        <v>37895</v>
      </c>
      <c r="D1668" s="91" t="s">
        <v>38898</v>
      </c>
      <c r="E1668" s="84"/>
      <c r="F1668" s="84"/>
      <c r="G1668" s="43" t="s">
        <v>38899</v>
      </c>
    </row>
    <row r="1669">
      <c r="A1669" s="799" t="s">
        <v>37663</v>
      </c>
      <c r="B1669" s="800" t="s">
        <v>678</v>
      </c>
      <c r="C1669" s="31" t="s">
        <v>37754</v>
      </c>
      <c r="D1669" s="91" t="s">
        <v>38392</v>
      </c>
      <c r="E1669" s="84"/>
      <c r="F1669" s="84"/>
      <c r="G1669" s="43" t="s">
        <v>38899</v>
      </c>
    </row>
    <row r="1670">
      <c r="A1670" s="799" t="s">
        <v>37667</v>
      </c>
      <c r="B1670" s="800" t="s">
        <v>642</v>
      </c>
      <c r="C1670" s="31" t="s">
        <v>38900</v>
      </c>
      <c r="D1670" s="91" t="s">
        <v>38901</v>
      </c>
      <c r="E1670" s="84"/>
      <c r="F1670" s="84"/>
      <c r="G1670" s="43" t="s">
        <v>38902</v>
      </c>
    </row>
    <row r="1671">
      <c r="A1671" s="799" t="s">
        <v>37667</v>
      </c>
      <c r="B1671" s="800" t="s">
        <v>4540</v>
      </c>
      <c r="C1671" s="31" t="s">
        <v>13002</v>
      </c>
      <c r="D1671" s="91" t="s">
        <v>38901</v>
      </c>
      <c r="E1671" s="84"/>
      <c r="F1671" s="84"/>
      <c r="G1671" s="43" t="s">
        <v>38902</v>
      </c>
    </row>
    <row r="1672">
      <c r="A1672" s="799" t="s">
        <v>37667</v>
      </c>
      <c r="B1672" s="800" t="s">
        <v>4540</v>
      </c>
      <c r="C1672" s="31" t="s">
        <v>4545</v>
      </c>
      <c r="D1672" s="91" t="s">
        <v>38901</v>
      </c>
      <c r="E1672" s="84"/>
      <c r="F1672" s="84"/>
      <c r="G1672" s="43" t="s">
        <v>38902</v>
      </c>
    </row>
    <row r="1673">
      <c r="A1673" s="799" t="s">
        <v>37667</v>
      </c>
      <c r="B1673" s="800" t="s">
        <v>5954</v>
      </c>
      <c r="C1673" s="31" t="s">
        <v>38903</v>
      </c>
      <c r="D1673" s="91" t="s">
        <v>38904</v>
      </c>
      <c r="E1673" s="84"/>
      <c r="F1673" s="84"/>
      <c r="G1673" s="43" t="s">
        <v>38902</v>
      </c>
    </row>
    <row r="1674">
      <c r="A1674" s="799" t="s">
        <v>37667</v>
      </c>
      <c r="B1674" s="800" t="s">
        <v>13028</v>
      </c>
      <c r="C1674" s="31" t="s">
        <v>13029</v>
      </c>
      <c r="D1674" s="91" t="s">
        <v>38905</v>
      </c>
      <c r="E1674" s="84"/>
      <c r="F1674" s="84"/>
      <c r="G1674" s="43" t="s">
        <v>38902</v>
      </c>
    </row>
    <row r="1675">
      <c r="A1675" s="799" t="s">
        <v>37667</v>
      </c>
      <c r="B1675" s="800" t="s">
        <v>230</v>
      </c>
      <c r="C1675" s="31" t="s">
        <v>38786</v>
      </c>
      <c r="D1675" s="91" t="s">
        <v>38906</v>
      </c>
      <c r="E1675" s="84"/>
      <c r="F1675" s="84"/>
      <c r="G1675" s="43" t="s">
        <v>38902</v>
      </c>
    </row>
    <row r="1676">
      <c r="A1676" s="799" t="s">
        <v>37667</v>
      </c>
      <c r="B1676" s="800" t="s">
        <v>230</v>
      </c>
      <c r="C1676" s="31" t="s">
        <v>10943</v>
      </c>
      <c r="D1676" s="91" t="s">
        <v>38901</v>
      </c>
      <c r="E1676" s="84"/>
      <c r="F1676" s="84"/>
      <c r="G1676" s="43" t="s">
        <v>38902</v>
      </c>
    </row>
    <row r="1677">
      <c r="A1677" s="799" t="s">
        <v>37667</v>
      </c>
      <c r="B1677" s="800" t="s">
        <v>230</v>
      </c>
      <c r="C1677" s="31" t="s">
        <v>240</v>
      </c>
      <c r="D1677" s="91" t="s">
        <v>38901</v>
      </c>
      <c r="E1677" s="84"/>
      <c r="F1677" s="84"/>
      <c r="G1677" s="43" t="s">
        <v>38902</v>
      </c>
    </row>
    <row r="1678">
      <c r="A1678" s="799" t="s">
        <v>37667</v>
      </c>
      <c r="B1678" s="800" t="s">
        <v>230</v>
      </c>
      <c r="C1678" s="31" t="s">
        <v>13007</v>
      </c>
      <c r="D1678" s="91"/>
      <c r="E1678" s="84"/>
      <c r="F1678" s="84"/>
      <c r="G1678" s="43" t="s">
        <v>38902</v>
      </c>
    </row>
    <row r="1679">
      <c r="A1679" s="799" t="s">
        <v>37667</v>
      </c>
      <c r="B1679" s="800" t="s">
        <v>6685</v>
      </c>
      <c r="C1679" s="31" t="s">
        <v>13019</v>
      </c>
      <c r="D1679" s="91" t="s">
        <v>38416</v>
      </c>
      <c r="E1679" s="84"/>
      <c r="F1679" s="84"/>
      <c r="G1679" s="43" t="s">
        <v>38899</v>
      </c>
    </row>
    <row r="1680">
      <c r="A1680" s="799" t="s">
        <v>37667</v>
      </c>
      <c r="B1680" s="800" t="s">
        <v>248</v>
      </c>
      <c r="C1680" s="31" t="s">
        <v>5973</v>
      </c>
      <c r="D1680" s="91" t="s">
        <v>38901</v>
      </c>
      <c r="E1680" s="84"/>
      <c r="F1680" s="84"/>
      <c r="G1680" s="43" t="s">
        <v>38902</v>
      </c>
    </row>
    <row r="1681">
      <c r="A1681" s="799" t="s">
        <v>37667</v>
      </c>
      <c r="B1681" s="800" t="s">
        <v>248</v>
      </c>
      <c r="C1681" s="31" t="s">
        <v>12875</v>
      </c>
      <c r="D1681" s="91" t="s">
        <v>38906</v>
      </c>
      <c r="E1681" s="84"/>
      <c r="F1681" s="84"/>
      <c r="G1681" s="43" t="s">
        <v>38902</v>
      </c>
    </row>
    <row r="1682">
      <c r="A1682" s="799" t="s">
        <v>37667</v>
      </c>
      <c r="B1682" s="800" t="s">
        <v>248</v>
      </c>
      <c r="C1682" s="31" t="s">
        <v>4553</v>
      </c>
      <c r="D1682" s="91" t="s">
        <v>38392</v>
      </c>
      <c r="E1682" s="84"/>
      <c r="F1682" s="84"/>
      <c r="G1682" s="43" t="s">
        <v>38899</v>
      </c>
    </row>
    <row r="1683">
      <c r="A1683" s="799" t="s">
        <v>37667</v>
      </c>
      <c r="B1683" s="800" t="s">
        <v>38564</v>
      </c>
      <c r="C1683" s="31" t="s">
        <v>38907</v>
      </c>
      <c r="D1683" s="91" t="s">
        <v>38906</v>
      </c>
      <c r="E1683" s="84"/>
      <c r="F1683" s="84"/>
      <c r="G1683" s="43" t="s">
        <v>38902</v>
      </c>
    </row>
    <row r="1684">
      <c r="A1684" s="812"/>
      <c r="B1684" s="833"/>
      <c r="C1684" s="834"/>
      <c r="D1684" s="835"/>
      <c r="E1684" s="836"/>
      <c r="F1684" s="836"/>
      <c r="G1684" s="836"/>
    </row>
    <row r="1685">
      <c r="A1685" s="832"/>
    </row>
    <row r="1686">
      <c r="A1686" s="830"/>
    </row>
    <row r="1687">
      <c r="A1687" s="31" t="s">
        <v>38908</v>
      </c>
    </row>
    <row r="1688">
      <c r="A1688" s="830"/>
    </row>
    <row r="1689">
      <c r="A1689" s="802" t="s">
        <v>37663</v>
      </c>
      <c r="B1689" s="800" t="s">
        <v>4788</v>
      </c>
      <c r="C1689" s="31" t="s">
        <v>17284</v>
      </c>
      <c r="D1689" s="43" t="s">
        <v>38909</v>
      </c>
      <c r="E1689" s="84"/>
      <c r="F1689" s="84"/>
      <c r="G1689" s="84"/>
    </row>
    <row r="1690">
      <c r="A1690" s="802" t="s">
        <v>37663</v>
      </c>
      <c r="B1690" s="800" t="s">
        <v>23955</v>
      </c>
      <c r="C1690" s="31" t="s">
        <v>38910</v>
      </c>
      <c r="D1690" s="43" t="s">
        <v>38909</v>
      </c>
      <c r="E1690" s="84"/>
      <c r="F1690" s="84"/>
      <c r="G1690" s="84"/>
    </row>
    <row r="1691">
      <c r="A1691" s="802" t="s">
        <v>37663</v>
      </c>
      <c r="B1691" s="800" t="s">
        <v>4521</v>
      </c>
      <c r="C1691" s="189" t="s">
        <v>37894</v>
      </c>
      <c r="D1691" s="43" t="s">
        <v>38356</v>
      </c>
      <c r="E1691" s="84"/>
      <c r="F1691" s="84"/>
      <c r="G1691" s="84"/>
    </row>
    <row r="1692">
      <c r="A1692" s="799" t="s">
        <v>37667</v>
      </c>
      <c r="B1692" s="800" t="s">
        <v>4540</v>
      </c>
      <c r="C1692" s="31" t="s">
        <v>23464</v>
      </c>
      <c r="D1692" s="43" t="s">
        <v>38356</v>
      </c>
      <c r="E1692" s="84"/>
      <c r="F1692" s="84"/>
      <c r="G1692" s="84"/>
    </row>
    <row r="1693">
      <c r="A1693" s="799" t="s">
        <v>37667</v>
      </c>
      <c r="B1693" s="800" t="s">
        <v>4540</v>
      </c>
      <c r="C1693" s="31" t="s">
        <v>38276</v>
      </c>
      <c r="D1693" s="43" t="s">
        <v>38356</v>
      </c>
      <c r="E1693" s="43" t="s">
        <v>38911</v>
      </c>
      <c r="F1693" s="84"/>
      <c r="G1693" s="84"/>
    </row>
    <row r="1694">
      <c r="A1694" s="799" t="s">
        <v>37667</v>
      </c>
      <c r="B1694" s="800" t="s">
        <v>4540</v>
      </c>
      <c r="C1694" s="31" t="s">
        <v>18542</v>
      </c>
      <c r="D1694" s="43" t="s">
        <v>38356</v>
      </c>
      <c r="E1694" s="43" t="s">
        <v>38911</v>
      </c>
      <c r="F1694" s="84"/>
      <c r="G1694" s="84"/>
    </row>
    <row r="1695">
      <c r="A1695" s="799" t="s">
        <v>37667</v>
      </c>
      <c r="B1695" s="800" t="s">
        <v>30837</v>
      </c>
      <c r="C1695" s="31" t="s">
        <v>31658</v>
      </c>
      <c r="D1695" s="43" t="s">
        <v>38356</v>
      </c>
      <c r="E1695" s="84"/>
      <c r="F1695" s="84"/>
      <c r="G1695" s="84"/>
    </row>
    <row r="1696">
      <c r="A1696" s="799" t="s">
        <v>37667</v>
      </c>
      <c r="B1696" s="800" t="s">
        <v>248</v>
      </c>
      <c r="C1696" s="31" t="s">
        <v>4496</v>
      </c>
      <c r="D1696" s="43" t="s">
        <v>38356</v>
      </c>
      <c r="E1696" s="43" t="s">
        <v>38911</v>
      </c>
      <c r="F1696" s="84"/>
      <c r="G1696" s="84"/>
    </row>
    <row r="1697">
      <c r="A1697" s="799" t="s">
        <v>37667</v>
      </c>
      <c r="B1697" s="800" t="s">
        <v>248</v>
      </c>
      <c r="C1697" s="31" t="s">
        <v>9851</v>
      </c>
      <c r="D1697" s="43" t="s">
        <v>38356</v>
      </c>
      <c r="E1697" s="43" t="s">
        <v>38911</v>
      </c>
      <c r="F1697" s="84"/>
      <c r="G1697" s="84"/>
    </row>
    <row r="1698">
      <c r="A1698" s="799" t="s">
        <v>37667</v>
      </c>
      <c r="B1698" s="800" t="s">
        <v>248</v>
      </c>
      <c r="C1698" s="31" t="s">
        <v>38912</v>
      </c>
      <c r="D1698" s="43" t="s">
        <v>38913</v>
      </c>
      <c r="E1698" s="84"/>
      <c r="F1698" s="84"/>
      <c r="G1698" s="84"/>
    </row>
    <row r="1699">
      <c r="A1699" s="799" t="s">
        <v>37667</v>
      </c>
      <c r="B1699" s="800" t="s">
        <v>248</v>
      </c>
      <c r="C1699" s="31" t="s">
        <v>20148</v>
      </c>
      <c r="D1699" s="43" t="s">
        <v>38356</v>
      </c>
      <c r="E1699" s="84"/>
      <c r="F1699" s="84"/>
      <c r="G1699" s="84"/>
    </row>
    <row r="1700">
      <c r="A1700" s="799" t="s">
        <v>37667</v>
      </c>
      <c r="B1700" s="801" t="s">
        <v>38222</v>
      </c>
      <c r="C1700" s="580" t="s">
        <v>38223</v>
      </c>
      <c r="D1700" s="43" t="s">
        <v>38356</v>
      </c>
      <c r="E1700" s="84"/>
      <c r="F1700" s="84"/>
      <c r="G1700" s="84"/>
    </row>
    <row r="1701">
      <c r="A1701" s="799" t="s">
        <v>37712</v>
      </c>
      <c r="B1701" s="800" t="s">
        <v>10828</v>
      </c>
      <c r="C1701" s="31" t="s">
        <v>14693</v>
      </c>
      <c r="D1701" s="43"/>
      <c r="E1701" s="43" t="s">
        <v>38914</v>
      </c>
      <c r="F1701" s="43" t="s">
        <v>38915</v>
      </c>
      <c r="G1701" s="84"/>
    </row>
    <row r="1702">
      <c r="A1702" s="799" t="s">
        <v>37712</v>
      </c>
      <c r="B1702" s="800" t="s">
        <v>316</v>
      </c>
      <c r="C1702" s="31" t="s">
        <v>1446</v>
      </c>
      <c r="D1702" s="43" t="s">
        <v>38916</v>
      </c>
      <c r="E1702" s="43" t="s">
        <v>38917</v>
      </c>
      <c r="F1702" s="43" t="s">
        <v>38918</v>
      </c>
      <c r="G1702" s="84"/>
    </row>
    <row r="1703">
      <c r="A1703" s="799" t="s">
        <v>37712</v>
      </c>
      <c r="B1703" s="800" t="s">
        <v>316</v>
      </c>
      <c r="C1703" s="31" t="s">
        <v>33354</v>
      </c>
      <c r="D1703" s="43" t="s">
        <v>38916</v>
      </c>
      <c r="E1703" s="43" t="s">
        <v>38918</v>
      </c>
      <c r="F1703" s="43"/>
      <c r="G1703" s="84"/>
    </row>
    <row r="1704">
      <c r="A1704" s="799" t="s">
        <v>37712</v>
      </c>
      <c r="B1704" s="800" t="s">
        <v>316</v>
      </c>
      <c r="C1704" s="31" t="s">
        <v>5427</v>
      </c>
      <c r="D1704" s="43" t="s">
        <v>38916</v>
      </c>
      <c r="E1704" s="43" t="s">
        <v>38917</v>
      </c>
      <c r="F1704" s="43" t="s">
        <v>38918</v>
      </c>
      <c r="G1704" s="84"/>
    </row>
    <row r="1705">
      <c r="A1705" s="799" t="s">
        <v>37712</v>
      </c>
      <c r="B1705" s="800" t="s">
        <v>316</v>
      </c>
      <c r="C1705" s="31" t="s">
        <v>7800</v>
      </c>
      <c r="D1705" s="43" t="s">
        <v>38916</v>
      </c>
      <c r="E1705" s="43" t="s">
        <v>38914</v>
      </c>
      <c r="F1705" s="43" t="s">
        <v>38918</v>
      </c>
      <c r="G1705" s="84"/>
    </row>
    <row r="1706">
      <c r="A1706" s="799" t="s">
        <v>37712</v>
      </c>
      <c r="B1706" s="800" t="s">
        <v>316</v>
      </c>
      <c r="C1706" s="31" t="s">
        <v>28664</v>
      </c>
      <c r="D1706" s="43"/>
      <c r="E1706" s="43" t="s">
        <v>38914</v>
      </c>
      <c r="F1706" s="43"/>
      <c r="G1706" s="84"/>
    </row>
    <row r="1707">
      <c r="A1707" s="799" t="s">
        <v>37712</v>
      </c>
      <c r="B1707" s="800" t="s">
        <v>316</v>
      </c>
      <c r="C1707" s="31" t="s">
        <v>38919</v>
      </c>
      <c r="D1707" s="43" t="s">
        <v>38916</v>
      </c>
      <c r="E1707" s="43" t="s">
        <v>38918</v>
      </c>
      <c r="F1707" s="43"/>
      <c r="G1707" s="84"/>
    </row>
    <row r="1708">
      <c r="A1708" s="799" t="s">
        <v>37712</v>
      </c>
      <c r="B1708" s="800" t="s">
        <v>1454</v>
      </c>
      <c r="C1708" s="31" t="s">
        <v>14720</v>
      </c>
      <c r="D1708" s="43"/>
      <c r="E1708" s="43" t="s">
        <v>38915</v>
      </c>
      <c r="F1708" s="43"/>
      <c r="G1708" s="84"/>
    </row>
    <row r="1709">
      <c r="A1709" s="799" t="s">
        <v>37712</v>
      </c>
      <c r="B1709" s="800" t="s">
        <v>3436</v>
      </c>
      <c r="C1709" s="31" t="s">
        <v>368</v>
      </c>
      <c r="D1709" s="43" t="s">
        <v>38909</v>
      </c>
      <c r="E1709" s="43"/>
      <c r="F1709" s="43"/>
      <c r="G1709" s="84"/>
    </row>
    <row r="1710">
      <c r="A1710" s="799" t="s">
        <v>37712</v>
      </c>
      <c r="B1710" s="800" t="s">
        <v>326</v>
      </c>
      <c r="C1710" s="31" t="s">
        <v>38920</v>
      </c>
      <c r="D1710" s="43" t="s">
        <v>38916</v>
      </c>
      <c r="E1710" s="43" t="s">
        <v>38917</v>
      </c>
      <c r="F1710" s="43" t="s">
        <v>38918</v>
      </c>
      <c r="G1710" s="84"/>
    </row>
    <row r="1711">
      <c r="A1711" s="799" t="s">
        <v>37712</v>
      </c>
      <c r="B1711" s="800" t="s">
        <v>326</v>
      </c>
      <c r="C1711" s="31" t="s">
        <v>21668</v>
      </c>
      <c r="D1711" s="43" t="s">
        <v>38916</v>
      </c>
      <c r="E1711" s="43" t="s">
        <v>38918</v>
      </c>
      <c r="F1711" s="84"/>
      <c r="G1711" s="84"/>
    </row>
    <row r="1712">
      <c r="A1712" s="799" t="s">
        <v>37712</v>
      </c>
      <c r="B1712" s="800" t="s">
        <v>326</v>
      </c>
      <c r="C1712" s="31" t="s">
        <v>38921</v>
      </c>
      <c r="D1712" s="43" t="s">
        <v>38916</v>
      </c>
      <c r="E1712" s="43" t="s">
        <v>38918</v>
      </c>
      <c r="F1712" s="84"/>
      <c r="G1712" s="84"/>
    </row>
    <row r="1713">
      <c r="A1713" s="799" t="s">
        <v>37712</v>
      </c>
      <c r="B1713" s="800" t="s">
        <v>326</v>
      </c>
      <c r="C1713" s="31" t="s">
        <v>10906</v>
      </c>
      <c r="D1713" s="43" t="s">
        <v>38916</v>
      </c>
      <c r="E1713" s="43" t="s">
        <v>38917</v>
      </c>
      <c r="F1713" s="43" t="s">
        <v>38918</v>
      </c>
      <c r="G1713" s="84"/>
    </row>
    <row r="1714">
      <c r="A1714" s="799" t="s">
        <v>37712</v>
      </c>
      <c r="B1714" s="800" t="s">
        <v>326</v>
      </c>
      <c r="C1714" s="31" t="s">
        <v>18874</v>
      </c>
      <c r="D1714" s="43" t="s">
        <v>38916</v>
      </c>
      <c r="E1714" s="43" t="s">
        <v>38917</v>
      </c>
      <c r="F1714" s="43" t="s">
        <v>38918</v>
      </c>
      <c r="G1714" s="84"/>
    </row>
    <row r="1715">
      <c r="A1715" s="799" t="s">
        <v>37712</v>
      </c>
      <c r="B1715" s="800" t="s">
        <v>326</v>
      </c>
      <c r="C1715" s="31" t="s">
        <v>30834</v>
      </c>
      <c r="D1715" s="43" t="s">
        <v>38916</v>
      </c>
      <c r="E1715" s="43" t="s">
        <v>38918</v>
      </c>
      <c r="F1715" s="84"/>
      <c r="G1715" s="84"/>
    </row>
    <row r="1716">
      <c r="A1716" s="799" t="s">
        <v>37712</v>
      </c>
      <c r="B1716" s="800" t="s">
        <v>9432</v>
      </c>
      <c r="C1716" s="31" t="s">
        <v>38922</v>
      </c>
      <c r="D1716" s="43" t="s">
        <v>38916</v>
      </c>
      <c r="E1716" s="43" t="s">
        <v>38918</v>
      </c>
      <c r="F1716" s="43"/>
      <c r="G1716" s="84"/>
    </row>
    <row r="1717">
      <c r="A1717" s="799" t="s">
        <v>37712</v>
      </c>
      <c r="B1717" s="800" t="s">
        <v>5496</v>
      </c>
      <c r="C1717" s="31" t="s">
        <v>658</v>
      </c>
      <c r="D1717" s="43" t="s">
        <v>38916</v>
      </c>
      <c r="E1717" s="43" t="s">
        <v>38917</v>
      </c>
      <c r="F1717" s="43" t="s">
        <v>38918</v>
      </c>
      <c r="G1717" s="84"/>
    </row>
    <row r="1718">
      <c r="A1718" s="799" t="s">
        <v>37712</v>
      </c>
      <c r="B1718" s="800" t="s">
        <v>18729</v>
      </c>
      <c r="C1718" s="31" t="s">
        <v>368</v>
      </c>
      <c r="D1718" s="43" t="s">
        <v>38909</v>
      </c>
      <c r="E1718" s="43"/>
      <c r="F1718" s="84"/>
      <c r="G1718" s="84"/>
    </row>
    <row r="1719">
      <c r="A1719" s="799" t="s">
        <v>37712</v>
      </c>
      <c r="B1719" s="800" t="s">
        <v>38923</v>
      </c>
      <c r="C1719" s="31" t="s">
        <v>38924</v>
      </c>
      <c r="D1719" s="43" t="s">
        <v>38916</v>
      </c>
      <c r="E1719" s="43" t="s">
        <v>38918</v>
      </c>
      <c r="F1719" s="84"/>
      <c r="G1719" s="84"/>
    </row>
    <row r="1720">
      <c r="A1720" s="799" t="s">
        <v>37712</v>
      </c>
      <c r="B1720" s="800" t="s">
        <v>2078</v>
      </c>
      <c r="C1720" s="31" t="s">
        <v>38925</v>
      </c>
      <c r="D1720" s="43" t="s">
        <v>38916</v>
      </c>
      <c r="E1720" s="43" t="s">
        <v>38918</v>
      </c>
      <c r="F1720" s="84"/>
      <c r="G1720" s="84"/>
    </row>
    <row r="1721">
      <c r="A1721" s="799" t="s">
        <v>37712</v>
      </c>
      <c r="B1721" s="800" t="s">
        <v>2078</v>
      </c>
      <c r="C1721" s="31" t="s">
        <v>38926</v>
      </c>
      <c r="D1721" s="43" t="s">
        <v>38916</v>
      </c>
      <c r="E1721" s="43" t="s">
        <v>38918</v>
      </c>
      <c r="F1721" s="84"/>
      <c r="G1721" s="84"/>
    </row>
    <row r="1722">
      <c r="A1722" s="799" t="s">
        <v>37712</v>
      </c>
      <c r="B1722" s="800" t="s">
        <v>2078</v>
      </c>
      <c r="C1722" s="31" t="s">
        <v>38927</v>
      </c>
      <c r="D1722" s="43" t="s">
        <v>38916</v>
      </c>
      <c r="E1722" s="43" t="s">
        <v>38918</v>
      </c>
      <c r="F1722" s="84"/>
      <c r="G1722" s="84"/>
    </row>
    <row r="1723">
      <c r="A1723" s="799" t="s">
        <v>37712</v>
      </c>
      <c r="B1723" s="800" t="s">
        <v>388</v>
      </c>
      <c r="C1723" s="31" t="s">
        <v>18675</v>
      </c>
      <c r="D1723" s="43" t="s">
        <v>38916</v>
      </c>
      <c r="E1723" s="43" t="s">
        <v>38918</v>
      </c>
      <c r="F1723" s="84"/>
      <c r="G1723" s="84"/>
    </row>
    <row r="1724">
      <c r="A1724" s="799" t="s">
        <v>37712</v>
      </c>
      <c r="B1724" s="800" t="s">
        <v>388</v>
      </c>
      <c r="C1724" s="31" t="s">
        <v>14575</v>
      </c>
      <c r="D1724" s="43" t="s">
        <v>38916</v>
      </c>
      <c r="E1724" s="43" t="s">
        <v>38917</v>
      </c>
      <c r="F1724" s="43" t="s">
        <v>38918</v>
      </c>
      <c r="G1724" s="84"/>
    </row>
    <row r="1725">
      <c r="A1725" s="799" t="s">
        <v>37712</v>
      </c>
      <c r="B1725" s="800" t="s">
        <v>3788</v>
      </c>
      <c r="C1725" s="31" t="s">
        <v>368</v>
      </c>
      <c r="D1725" s="43" t="s">
        <v>38909</v>
      </c>
      <c r="E1725" s="43"/>
      <c r="F1725" s="43"/>
      <c r="G1725" s="84"/>
    </row>
    <row r="1726">
      <c r="A1726" s="799" t="s">
        <v>37712</v>
      </c>
      <c r="B1726" s="800" t="s">
        <v>38928</v>
      </c>
      <c r="C1726" s="31" t="s">
        <v>368</v>
      </c>
      <c r="D1726" s="43" t="s">
        <v>38909</v>
      </c>
      <c r="E1726" s="43"/>
      <c r="F1726" s="43"/>
      <c r="G1726" s="84"/>
    </row>
    <row r="1727">
      <c r="A1727" s="799" t="s">
        <v>37712</v>
      </c>
      <c r="B1727" s="800" t="s">
        <v>1107</v>
      </c>
      <c r="C1727" s="31" t="s">
        <v>38929</v>
      </c>
      <c r="D1727" s="43" t="s">
        <v>38916</v>
      </c>
      <c r="E1727" s="43" t="s">
        <v>38918</v>
      </c>
      <c r="F1727" s="43"/>
      <c r="G1727" s="84"/>
    </row>
    <row r="1728">
      <c r="A1728" s="799" t="s">
        <v>37712</v>
      </c>
      <c r="B1728" s="800" t="s">
        <v>234</v>
      </c>
      <c r="C1728" s="31" t="s">
        <v>38930</v>
      </c>
      <c r="D1728" s="43"/>
      <c r="E1728" s="43" t="s">
        <v>38914</v>
      </c>
      <c r="F1728" s="43" t="s">
        <v>38915</v>
      </c>
      <c r="G1728" s="84"/>
    </row>
    <row r="1729">
      <c r="A1729" s="799" t="s">
        <v>37712</v>
      </c>
      <c r="B1729" s="800" t="s">
        <v>234</v>
      </c>
      <c r="C1729" s="31" t="s">
        <v>1115</v>
      </c>
      <c r="D1729" s="43" t="s">
        <v>38916</v>
      </c>
      <c r="E1729" s="43" t="s">
        <v>38917</v>
      </c>
      <c r="F1729" s="43" t="s">
        <v>38918</v>
      </c>
      <c r="G1729" s="84"/>
    </row>
    <row r="1730">
      <c r="A1730" s="799" t="s">
        <v>37712</v>
      </c>
      <c r="B1730" s="800" t="s">
        <v>234</v>
      </c>
      <c r="C1730" s="31" t="s">
        <v>12033</v>
      </c>
      <c r="D1730" s="43"/>
      <c r="E1730" s="43" t="s">
        <v>38914</v>
      </c>
      <c r="F1730" s="43" t="s">
        <v>38915</v>
      </c>
      <c r="G1730" s="84"/>
    </row>
    <row r="1731">
      <c r="A1731" s="799" t="s">
        <v>37712</v>
      </c>
      <c r="B1731" s="800" t="s">
        <v>234</v>
      </c>
      <c r="C1731" s="31" t="s">
        <v>915</v>
      </c>
      <c r="D1731" s="43" t="s">
        <v>38916</v>
      </c>
      <c r="E1731" s="43" t="s">
        <v>38918</v>
      </c>
      <c r="F1731" s="84"/>
      <c r="G1731" s="84"/>
    </row>
    <row r="1732">
      <c r="A1732" s="799" t="s">
        <v>37712</v>
      </c>
      <c r="B1732" s="800" t="s">
        <v>234</v>
      </c>
      <c r="C1732" s="31" t="s">
        <v>28178</v>
      </c>
      <c r="D1732" s="43" t="s">
        <v>38916</v>
      </c>
      <c r="E1732" s="43" t="s">
        <v>38918</v>
      </c>
      <c r="F1732" s="84"/>
      <c r="G1732" s="84"/>
    </row>
    <row r="1733">
      <c r="A1733" s="799" t="s">
        <v>37712</v>
      </c>
      <c r="B1733" s="800" t="s">
        <v>234</v>
      </c>
      <c r="C1733" s="31" t="s">
        <v>22424</v>
      </c>
      <c r="D1733" s="43"/>
      <c r="E1733" s="43" t="s">
        <v>38915</v>
      </c>
      <c r="F1733" s="84"/>
      <c r="G1733" s="84"/>
    </row>
    <row r="1734">
      <c r="A1734" s="799" t="s">
        <v>37712</v>
      </c>
      <c r="B1734" s="800" t="s">
        <v>234</v>
      </c>
      <c r="C1734" s="31" t="s">
        <v>1951</v>
      </c>
      <c r="D1734" s="43" t="s">
        <v>38916</v>
      </c>
      <c r="E1734" s="43" t="s">
        <v>38918</v>
      </c>
      <c r="F1734" s="84"/>
      <c r="G1734" s="84"/>
    </row>
    <row r="1735">
      <c r="A1735" s="799" t="s">
        <v>37784</v>
      </c>
      <c r="B1735" s="800" t="s">
        <v>2562</v>
      </c>
      <c r="C1735" s="31" t="s">
        <v>35683</v>
      </c>
      <c r="D1735" s="43" t="s">
        <v>38931</v>
      </c>
      <c r="E1735" s="84"/>
      <c r="F1735" s="84"/>
      <c r="G1735" s="84"/>
    </row>
    <row r="1736">
      <c r="A1736" s="799" t="s">
        <v>37784</v>
      </c>
      <c r="B1736" s="800" t="s">
        <v>2562</v>
      </c>
      <c r="C1736" s="31" t="s">
        <v>38932</v>
      </c>
      <c r="D1736" s="43" t="s">
        <v>38933</v>
      </c>
      <c r="E1736" s="84"/>
      <c r="F1736" s="84"/>
      <c r="G1736" s="84"/>
    </row>
    <row r="1737">
      <c r="A1737" s="799" t="s">
        <v>37784</v>
      </c>
      <c r="B1737" s="800" t="s">
        <v>388</v>
      </c>
      <c r="C1737" s="31" t="s">
        <v>1010</v>
      </c>
      <c r="D1737" s="84"/>
      <c r="E1737" s="43" t="s">
        <v>38934</v>
      </c>
      <c r="F1737" s="43" t="s">
        <v>38935</v>
      </c>
      <c r="G1737" s="84"/>
    </row>
    <row r="1738">
      <c r="A1738" s="799" t="s">
        <v>37712</v>
      </c>
      <c r="B1738" s="800" t="s">
        <v>1107</v>
      </c>
      <c r="C1738" s="31" t="s">
        <v>38351</v>
      </c>
      <c r="D1738" s="43" t="s">
        <v>38909</v>
      </c>
      <c r="E1738" s="84"/>
      <c r="F1738" s="84"/>
      <c r="G1738" s="84"/>
    </row>
    <row r="1739">
      <c r="A1739" s="830"/>
    </row>
    <row r="1740">
      <c r="A1740" s="832"/>
    </row>
    <row r="1741">
      <c r="A1741" s="830"/>
      <c r="B1741" s="830"/>
      <c r="C1741" s="830"/>
      <c r="D1741" s="830"/>
      <c r="E1741" s="830"/>
      <c r="F1741" s="830"/>
      <c r="G1741" s="830"/>
    </row>
    <row r="1742">
      <c r="A1742" s="31" t="s">
        <v>38936</v>
      </c>
      <c r="B1742" s="823"/>
      <c r="C1742" s="823"/>
      <c r="D1742" s="823"/>
      <c r="E1742" s="823"/>
      <c r="F1742" s="823"/>
      <c r="G1742" s="823"/>
    </row>
    <row r="1743">
      <c r="A1743" s="812"/>
      <c r="B1743" s="833"/>
      <c r="C1743" s="834"/>
      <c r="D1743" s="835"/>
      <c r="E1743" s="836"/>
      <c r="F1743" s="836"/>
      <c r="G1743" s="836"/>
    </row>
    <row r="1744">
      <c r="A1744" s="799" t="s">
        <v>37663</v>
      </c>
      <c r="B1744" s="800" t="s">
        <v>23955</v>
      </c>
      <c r="C1744" s="31" t="s">
        <v>37894</v>
      </c>
      <c r="D1744" s="91"/>
      <c r="E1744" s="84"/>
      <c r="F1744" s="84"/>
      <c r="G1744" s="43"/>
    </row>
    <row r="1745">
      <c r="A1745" s="799" t="s">
        <v>37663</v>
      </c>
      <c r="B1745" s="800" t="s">
        <v>38937</v>
      </c>
      <c r="C1745" s="31" t="s">
        <v>3603</v>
      </c>
      <c r="D1745" s="91" t="s">
        <v>38730</v>
      </c>
      <c r="E1745" s="84"/>
      <c r="F1745" s="84"/>
      <c r="G1745" s="43"/>
    </row>
    <row r="1746">
      <c r="A1746" s="799" t="s">
        <v>37663</v>
      </c>
      <c r="B1746" s="800" t="s">
        <v>1016</v>
      </c>
      <c r="C1746" s="31" t="s">
        <v>38938</v>
      </c>
      <c r="D1746" s="91" t="s">
        <v>38730</v>
      </c>
      <c r="E1746" s="84"/>
      <c r="F1746" s="84"/>
      <c r="G1746" s="43"/>
    </row>
    <row r="1747">
      <c r="A1747" s="799" t="s">
        <v>37667</v>
      </c>
      <c r="B1747" s="800" t="s">
        <v>38939</v>
      </c>
      <c r="C1747" s="31" t="s">
        <v>38940</v>
      </c>
      <c r="D1747" s="91" t="s">
        <v>38730</v>
      </c>
      <c r="E1747" s="84"/>
      <c r="F1747" s="84"/>
      <c r="G1747" s="43"/>
    </row>
    <row r="1748">
      <c r="A1748" s="799" t="s">
        <v>37667</v>
      </c>
      <c r="B1748" s="800" t="s">
        <v>642</v>
      </c>
      <c r="C1748" s="31" t="s">
        <v>25204</v>
      </c>
      <c r="D1748" s="91" t="s">
        <v>38730</v>
      </c>
      <c r="E1748" s="84"/>
      <c r="F1748" s="84"/>
      <c r="G1748" s="43"/>
    </row>
    <row r="1749">
      <c r="A1749" s="799" t="s">
        <v>37667</v>
      </c>
      <c r="B1749" s="800" t="s">
        <v>38941</v>
      </c>
      <c r="C1749" s="31" t="s">
        <v>38942</v>
      </c>
      <c r="D1749" s="91" t="s">
        <v>38730</v>
      </c>
      <c r="E1749" s="84"/>
      <c r="F1749" s="84"/>
      <c r="G1749" s="43"/>
    </row>
    <row r="1750">
      <c r="A1750" s="799" t="s">
        <v>37667</v>
      </c>
      <c r="B1750" s="800" t="s">
        <v>38657</v>
      </c>
      <c r="C1750" s="31" t="s">
        <v>38943</v>
      </c>
      <c r="D1750" s="91" t="s">
        <v>38730</v>
      </c>
      <c r="E1750" s="84"/>
      <c r="F1750" s="84"/>
      <c r="G1750" s="43"/>
    </row>
    <row r="1751">
      <c r="A1751" s="799" t="s">
        <v>37667</v>
      </c>
      <c r="B1751" s="800" t="s">
        <v>38657</v>
      </c>
      <c r="C1751" s="31" t="s">
        <v>38658</v>
      </c>
      <c r="D1751" s="91" t="s">
        <v>38730</v>
      </c>
      <c r="E1751" s="84"/>
      <c r="F1751" s="84"/>
      <c r="G1751" s="43"/>
    </row>
    <row r="1752">
      <c r="A1752" s="799" t="s">
        <v>37667</v>
      </c>
      <c r="B1752" s="800" t="s">
        <v>5898</v>
      </c>
      <c r="C1752" s="31" t="s">
        <v>38944</v>
      </c>
      <c r="D1752" s="91" t="s">
        <v>38730</v>
      </c>
      <c r="E1752" s="84"/>
      <c r="F1752" s="84"/>
      <c r="G1752" s="43"/>
    </row>
    <row r="1753">
      <c r="A1753" s="799" t="s">
        <v>37667</v>
      </c>
      <c r="B1753" s="800" t="s">
        <v>11991</v>
      </c>
      <c r="C1753" s="31" t="s">
        <v>38945</v>
      </c>
      <c r="D1753" s="91" t="s">
        <v>38730</v>
      </c>
      <c r="E1753" s="84"/>
      <c r="F1753" s="84"/>
      <c r="G1753" s="43"/>
    </row>
    <row r="1754">
      <c r="A1754" s="799" t="s">
        <v>37667</v>
      </c>
      <c r="B1754" s="800" t="s">
        <v>38946</v>
      </c>
      <c r="C1754" s="31" t="s">
        <v>38947</v>
      </c>
      <c r="D1754" s="91" t="s">
        <v>38730</v>
      </c>
      <c r="E1754" s="84"/>
      <c r="F1754" s="84"/>
      <c r="G1754" s="43"/>
    </row>
    <row r="1755">
      <c r="A1755" s="799" t="s">
        <v>37667</v>
      </c>
      <c r="B1755" s="800" t="s">
        <v>38659</v>
      </c>
      <c r="C1755" s="31" t="s">
        <v>38660</v>
      </c>
      <c r="D1755" s="91" t="s">
        <v>38730</v>
      </c>
      <c r="E1755" s="84"/>
      <c r="F1755" s="84"/>
      <c r="G1755" s="43"/>
    </row>
    <row r="1756">
      <c r="A1756" s="799" t="s">
        <v>37667</v>
      </c>
      <c r="B1756" s="800" t="s">
        <v>38659</v>
      </c>
      <c r="C1756" s="31" t="s">
        <v>38948</v>
      </c>
      <c r="D1756" s="91" t="s">
        <v>38730</v>
      </c>
      <c r="E1756" s="84"/>
      <c r="F1756" s="84"/>
      <c r="G1756" s="43"/>
    </row>
    <row r="1757">
      <c r="A1757" s="799" t="s">
        <v>37667</v>
      </c>
      <c r="B1757" s="800" t="s">
        <v>38949</v>
      </c>
      <c r="C1757" s="31" t="s">
        <v>38950</v>
      </c>
      <c r="D1757" s="91" t="s">
        <v>38730</v>
      </c>
      <c r="E1757" s="84"/>
      <c r="F1757" s="84"/>
      <c r="G1757" s="43"/>
    </row>
    <row r="1758">
      <c r="A1758" s="799" t="s">
        <v>37667</v>
      </c>
      <c r="B1758" s="800" t="s">
        <v>4540</v>
      </c>
      <c r="C1758" s="31" t="s">
        <v>4545</v>
      </c>
      <c r="D1758" s="91" t="s">
        <v>38730</v>
      </c>
      <c r="E1758" s="84"/>
      <c r="F1758" s="84"/>
      <c r="G1758" s="43"/>
    </row>
    <row r="1759">
      <c r="A1759" s="799" t="s">
        <v>37667</v>
      </c>
      <c r="B1759" s="800" t="s">
        <v>5954</v>
      </c>
      <c r="C1759" s="31" t="s">
        <v>38951</v>
      </c>
      <c r="D1759" s="91" t="s">
        <v>38730</v>
      </c>
      <c r="E1759" s="84"/>
      <c r="F1759" s="84"/>
      <c r="G1759" s="43"/>
    </row>
    <row r="1760">
      <c r="A1760" s="799" t="s">
        <v>37667</v>
      </c>
      <c r="B1760" s="800" t="s">
        <v>38952</v>
      </c>
      <c r="C1760" s="31" t="s">
        <v>38953</v>
      </c>
      <c r="D1760" s="91" t="s">
        <v>38954</v>
      </c>
      <c r="E1760" s="84"/>
      <c r="F1760" s="84"/>
      <c r="G1760" s="43"/>
    </row>
    <row r="1761">
      <c r="A1761" s="799" t="s">
        <v>37667</v>
      </c>
      <c r="B1761" s="800" t="s">
        <v>38955</v>
      </c>
      <c r="C1761" s="31" t="s">
        <v>38956</v>
      </c>
      <c r="D1761" s="91" t="s">
        <v>38730</v>
      </c>
      <c r="E1761" s="84"/>
      <c r="F1761" s="84"/>
      <c r="G1761" s="43"/>
    </row>
    <row r="1762">
      <c r="A1762" s="799" t="s">
        <v>37667</v>
      </c>
      <c r="B1762" s="800" t="s">
        <v>38957</v>
      </c>
      <c r="C1762" s="31" t="s">
        <v>38958</v>
      </c>
      <c r="D1762" s="91" t="s">
        <v>38730</v>
      </c>
      <c r="E1762" s="84"/>
      <c r="F1762" s="84"/>
      <c r="G1762" s="43"/>
    </row>
    <row r="1763">
      <c r="A1763" s="799" t="s">
        <v>37667</v>
      </c>
      <c r="B1763" s="800" t="s">
        <v>230</v>
      </c>
      <c r="C1763" s="31" t="s">
        <v>4547</v>
      </c>
      <c r="D1763" s="91" t="s">
        <v>38730</v>
      </c>
      <c r="E1763" s="84"/>
      <c r="F1763" s="84"/>
      <c r="G1763" s="43"/>
    </row>
    <row r="1764">
      <c r="A1764" s="799" t="s">
        <v>37667</v>
      </c>
      <c r="B1764" s="800" t="s">
        <v>230</v>
      </c>
      <c r="C1764" s="31" t="s">
        <v>38959</v>
      </c>
      <c r="D1764" s="91" t="s">
        <v>38960</v>
      </c>
      <c r="E1764" s="84"/>
      <c r="F1764" s="84"/>
      <c r="G1764" s="43"/>
    </row>
    <row r="1765">
      <c r="A1765" s="799" t="s">
        <v>37667</v>
      </c>
      <c r="B1765" s="800" t="s">
        <v>230</v>
      </c>
      <c r="C1765" s="31" t="s">
        <v>38961</v>
      </c>
      <c r="D1765" s="91" t="s">
        <v>38730</v>
      </c>
      <c r="E1765" s="84"/>
      <c r="F1765" s="84"/>
      <c r="G1765" s="43"/>
    </row>
    <row r="1766">
      <c r="A1766" s="799" t="s">
        <v>37667</v>
      </c>
      <c r="B1766" s="800" t="s">
        <v>230</v>
      </c>
      <c r="C1766" s="31" t="s">
        <v>10943</v>
      </c>
      <c r="D1766" s="91" t="s">
        <v>38730</v>
      </c>
      <c r="E1766" s="84"/>
      <c r="F1766" s="84"/>
      <c r="G1766" s="43"/>
    </row>
    <row r="1767">
      <c r="A1767" s="799" t="s">
        <v>37667</v>
      </c>
      <c r="B1767" s="800" t="s">
        <v>230</v>
      </c>
      <c r="C1767" s="31" t="s">
        <v>25189</v>
      </c>
      <c r="D1767" s="91" t="s">
        <v>38730</v>
      </c>
      <c r="E1767" s="43" t="s">
        <v>38962</v>
      </c>
      <c r="F1767" s="84"/>
      <c r="G1767" s="43"/>
    </row>
    <row r="1768">
      <c r="A1768" s="799" t="s">
        <v>37667</v>
      </c>
      <c r="B1768" s="800" t="s">
        <v>230</v>
      </c>
      <c r="C1768" s="31" t="s">
        <v>13940</v>
      </c>
      <c r="D1768" s="91" t="s">
        <v>38730</v>
      </c>
      <c r="E1768" s="84"/>
      <c r="F1768" s="84"/>
      <c r="G1768" s="43"/>
    </row>
    <row r="1769">
      <c r="A1769" s="799" t="s">
        <v>37667</v>
      </c>
      <c r="B1769" s="800" t="s">
        <v>230</v>
      </c>
      <c r="C1769" s="31" t="s">
        <v>38440</v>
      </c>
      <c r="D1769" s="91" t="s">
        <v>38730</v>
      </c>
      <c r="E1769" s="84"/>
      <c r="F1769" s="84"/>
      <c r="G1769" s="43"/>
    </row>
    <row r="1770">
      <c r="A1770" s="799" t="s">
        <v>37667</v>
      </c>
      <c r="B1770" s="800" t="s">
        <v>230</v>
      </c>
      <c r="C1770" s="31" t="s">
        <v>20439</v>
      </c>
      <c r="D1770" s="91" t="s">
        <v>38730</v>
      </c>
      <c r="E1770" s="84"/>
      <c r="F1770" s="84"/>
      <c r="G1770" s="43"/>
    </row>
    <row r="1771">
      <c r="A1771" s="799" t="s">
        <v>37667</v>
      </c>
      <c r="B1771" s="800" t="s">
        <v>230</v>
      </c>
      <c r="C1771" s="31" t="s">
        <v>19252</v>
      </c>
      <c r="D1771" s="91" t="s">
        <v>38730</v>
      </c>
      <c r="E1771" s="84"/>
      <c r="F1771" s="84"/>
      <c r="G1771" s="43"/>
    </row>
    <row r="1772">
      <c r="A1772" s="799" t="s">
        <v>37667</v>
      </c>
      <c r="B1772" s="800" t="s">
        <v>230</v>
      </c>
      <c r="C1772" s="31" t="s">
        <v>38963</v>
      </c>
      <c r="D1772" s="91" t="s">
        <v>38730</v>
      </c>
      <c r="E1772" s="84"/>
      <c r="F1772" s="84"/>
      <c r="G1772" s="43"/>
    </row>
    <row r="1773">
      <c r="A1773" s="799" t="s">
        <v>37667</v>
      </c>
      <c r="B1773" s="800" t="s">
        <v>37807</v>
      </c>
      <c r="C1773" s="31" t="s">
        <v>38964</v>
      </c>
      <c r="D1773" s="91" t="s">
        <v>38730</v>
      </c>
      <c r="E1773" s="84"/>
      <c r="F1773" s="84"/>
      <c r="G1773" s="43"/>
    </row>
    <row r="1774">
      <c r="A1774" s="799" t="s">
        <v>37667</v>
      </c>
      <c r="B1774" s="800" t="s">
        <v>38404</v>
      </c>
      <c r="C1774" s="31" t="s">
        <v>38965</v>
      </c>
      <c r="D1774" s="91" t="s">
        <v>38730</v>
      </c>
      <c r="E1774" s="84"/>
      <c r="F1774" s="84"/>
      <c r="G1774" s="43"/>
    </row>
    <row r="1775">
      <c r="A1775" s="799" t="s">
        <v>37667</v>
      </c>
      <c r="B1775" s="800" t="s">
        <v>38966</v>
      </c>
      <c r="C1775" s="31" t="s">
        <v>38967</v>
      </c>
      <c r="D1775" s="91" t="s">
        <v>38730</v>
      </c>
      <c r="E1775" s="84"/>
      <c r="F1775" s="84"/>
      <c r="G1775" s="43"/>
    </row>
    <row r="1776">
      <c r="A1776" s="799" t="s">
        <v>37667</v>
      </c>
      <c r="B1776" s="800" t="s">
        <v>30837</v>
      </c>
      <c r="C1776" s="31" t="s">
        <v>36643</v>
      </c>
      <c r="D1776" s="91" t="s">
        <v>38730</v>
      </c>
      <c r="E1776" s="84"/>
      <c r="F1776" s="84"/>
      <c r="G1776" s="43"/>
    </row>
    <row r="1777">
      <c r="A1777" s="799" t="s">
        <v>37667</v>
      </c>
      <c r="B1777" s="800" t="s">
        <v>248</v>
      </c>
      <c r="C1777" s="31" t="s">
        <v>5973</v>
      </c>
      <c r="D1777" s="91" t="s">
        <v>38730</v>
      </c>
      <c r="E1777" s="84"/>
      <c r="F1777" s="84"/>
      <c r="G1777" s="43"/>
    </row>
    <row r="1778">
      <c r="A1778" s="799" t="s">
        <v>37667</v>
      </c>
      <c r="B1778" s="800" t="s">
        <v>248</v>
      </c>
      <c r="C1778" s="31" t="s">
        <v>12852</v>
      </c>
      <c r="D1778" s="91" t="s">
        <v>38730</v>
      </c>
      <c r="E1778" s="84"/>
      <c r="F1778" s="84"/>
      <c r="G1778" s="43"/>
    </row>
    <row r="1779">
      <c r="A1779" s="799" t="s">
        <v>37667</v>
      </c>
      <c r="B1779" s="800" t="s">
        <v>248</v>
      </c>
      <c r="C1779" s="31" t="s">
        <v>38968</v>
      </c>
      <c r="D1779" s="91" t="s">
        <v>38730</v>
      </c>
      <c r="E1779" s="84"/>
      <c r="F1779" s="84"/>
      <c r="G1779" s="43"/>
    </row>
    <row r="1780">
      <c r="A1780" s="799" t="s">
        <v>37667</v>
      </c>
      <c r="B1780" s="800" t="s">
        <v>248</v>
      </c>
      <c r="C1780" s="31" t="s">
        <v>38969</v>
      </c>
      <c r="D1780" s="91" t="s">
        <v>38730</v>
      </c>
      <c r="E1780" s="84"/>
      <c r="F1780" s="84"/>
      <c r="G1780" s="43"/>
    </row>
    <row r="1781">
      <c r="A1781" s="799" t="s">
        <v>37667</v>
      </c>
      <c r="B1781" s="800" t="s">
        <v>248</v>
      </c>
      <c r="C1781" s="31" t="s">
        <v>4553</v>
      </c>
      <c r="D1781" s="91" t="s">
        <v>38730</v>
      </c>
      <c r="E1781" s="84"/>
      <c r="F1781" s="84"/>
      <c r="G1781" s="43"/>
    </row>
    <row r="1782">
      <c r="A1782" s="799" t="s">
        <v>37667</v>
      </c>
      <c r="B1782" s="800" t="s">
        <v>248</v>
      </c>
      <c r="C1782" s="31" t="s">
        <v>33374</v>
      </c>
      <c r="D1782" s="91" t="s">
        <v>38730</v>
      </c>
      <c r="E1782" s="84"/>
      <c r="F1782" s="84"/>
      <c r="G1782" s="43"/>
    </row>
    <row r="1783">
      <c r="A1783" s="799" t="s">
        <v>37667</v>
      </c>
      <c r="B1783" s="800" t="s">
        <v>248</v>
      </c>
      <c r="C1783" s="31" t="s">
        <v>16632</v>
      </c>
      <c r="D1783" s="91" t="s">
        <v>38730</v>
      </c>
      <c r="E1783" s="84"/>
      <c r="F1783" s="84"/>
      <c r="G1783" s="43"/>
    </row>
    <row r="1784">
      <c r="A1784" s="799" t="s">
        <v>37667</v>
      </c>
      <c r="B1784" s="800" t="s">
        <v>248</v>
      </c>
      <c r="C1784" s="31" t="s">
        <v>38970</v>
      </c>
      <c r="D1784" s="91" t="s">
        <v>38730</v>
      </c>
      <c r="E1784" s="84"/>
      <c r="F1784" s="84"/>
      <c r="G1784" s="43"/>
    </row>
    <row r="1785">
      <c r="A1785" s="799" t="s">
        <v>37667</v>
      </c>
      <c r="B1785" s="800" t="s">
        <v>248</v>
      </c>
      <c r="C1785" s="31" t="s">
        <v>38971</v>
      </c>
      <c r="D1785" s="91" t="s">
        <v>38730</v>
      </c>
      <c r="E1785" s="84"/>
      <c r="F1785" s="84"/>
      <c r="G1785" s="43"/>
    </row>
    <row r="1786">
      <c r="A1786" s="799" t="s">
        <v>37667</v>
      </c>
      <c r="B1786" s="800" t="s">
        <v>248</v>
      </c>
      <c r="C1786" s="31" t="s">
        <v>38972</v>
      </c>
      <c r="D1786" s="91" t="s">
        <v>38730</v>
      </c>
      <c r="E1786" s="84"/>
      <c r="F1786" s="84"/>
      <c r="G1786" s="43"/>
    </row>
    <row r="1787">
      <c r="A1787" s="799" t="s">
        <v>37667</v>
      </c>
      <c r="B1787" s="800" t="s">
        <v>248</v>
      </c>
      <c r="C1787" s="31" t="s">
        <v>36645</v>
      </c>
      <c r="D1787" s="91" t="s">
        <v>38730</v>
      </c>
      <c r="E1787" s="84"/>
      <c r="F1787" s="84"/>
      <c r="G1787" s="43"/>
    </row>
    <row r="1788">
      <c r="A1788" s="799" t="s">
        <v>37667</v>
      </c>
      <c r="B1788" s="800" t="s">
        <v>248</v>
      </c>
      <c r="C1788" s="31" t="s">
        <v>11975</v>
      </c>
      <c r="D1788" s="91" t="s">
        <v>38730</v>
      </c>
      <c r="E1788" s="84"/>
      <c r="F1788" s="84"/>
      <c r="G1788" s="43"/>
    </row>
    <row r="1789">
      <c r="A1789" s="799" t="s">
        <v>37667</v>
      </c>
      <c r="B1789" s="800" t="s">
        <v>248</v>
      </c>
      <c r="C1789" s="31" t="s">
        <v>38973</v>
      </c>
      <c r="D1789" s="91" t="s">
        <v>38730</v>
      </c>
      <c r="E1789" s="84"/>
      <c r="F1789" s="84"/>
      <c r="G1789" s="43"/>
    </row>
    <row r="1790">
      <c r="A1790" s="799" t="s">
        <v>37667</v>
      </c>
      <c r="B1790" s="800" t="s">
        <v>248</v>
      </c>
      <c r="C1790" s="31" t="s">
        <v>19253</v>
      </c>
      <c r="D1790" s="91" t="s">
        <v>38730</v>
      </c>
      <c r="E1790" s="84"/>
      <c r="F1790" s="84"/>
      <c r="G1790" s="43" t="s">
        <v>38974</v>
      </c>
    </row>
    <row r="1791">
      <c r="A1791" s="799" t="s">
        <v>37667</v>
      </c>
      <c r="B1791" s="800" t="s">
        <v>248</v>
      </c>
      <c r="C1791" s="31" t="s">
        <v>38215</v>
      </c>
      <c r="D1791" s="91" t="s">
        <v>38730</v>
      </c>
      <c r="E1791" s="84"/>
      <c r="F1791" s="84"/>
      <c r="G1791" s="43"/>
    </row>
    <row r="1792">
      <c r="A1792" s="799" t="s">
        <v>37667</v>
      </c>
      <c r="B1792" s="800" t="s">
        <v>248</v>
      </c>
      <c r="C1792" s="31" t="s">
        <v>249</v>
      </c>
      <c r="D1792" s="91" t="s">
        <v>38954</v>
      </c>
      <c r="E1792" s="84"/>
      <c r="F1792" s="84"/>
      <c r="G1792" s="43"/>
    </row>
    <row r="1793">
      <c r="A1793" s="799" t="s">
        <v>37667</v>
      </c>
      <c r="B1793" s="800" t="s">
        <v>248</v>
      </c>
      <c r="C1793" s="31" t="s">
        <v>4908</v>
      </c>
      <c r="D1793" s="91" t="s">
        <v>38954</v>
      </c>
      <c r="E1793" s="84"/>
      <c r="F1793" s="84"/>
      <c r="G1793" s="43"/>
    </row>
    <row r="1794">
      <c r="A1794" s="799" t="s">
        <v>37667</v>
      </c>
      <c r="B1794" s="800" t="s">
        <v>248</v>
      </c>
      <c r="C1794" s="31" t="s">
        <v>12614</v>
      </c>
      <c r="D1794" s="91" t="s">
        <v>38730</v>
      </c>
      <c r="E1794" s="84"/>
      <c r="F1794" s="84"/>
      <c r="G1794" s="43"/>
    </row>
    <row r="1795">
      <c r="A1795" s="799" t="s">
        <v>37667</v>
      </c>
      <c r="B1795" s="800" t="s">
        <v>248</v>
      </c>
      <c r="C1795" s="31" t="s">
        <v>16634</v>
      </c>
      <c r="D1795" s="91" t="s">
        <v>38730</v>
      </c>
      <c r="E1795" s="84"/>
      <c r="F1795" s="84"/>
      <c r="G1795" s="43"/>
    </row>
    <row r="1796">
      <c r="A1796" s="799" t="s">
        <v>37667</v>
      </c>
      <c r="B1796" s="800" t="s">
        <v>248</v>
      </c>
      <c r="C1796" s="31" t="s">
        <v>38975</v>
      </c>
      <c r="D1796" s="91" t="s">
        <v>38730</v>
      </c>
      <c r="E1796" s="84"/>
      <c r="F1796" s="84"/>
      <c r="G1796" s="43"/>
    </row>
    <row r="1797">
      <c r="A1797" s="799" t="s">
        <v>37667</v>
      </c>
      <c r="B1797" s="800" t="s">
        <v>38564</v>
      </c>
      <c r="C1797" s="31" t="s">
        <v>38976</v>
      </c>
      <c r="D1797" s="91" t="s">
        <v>38730</v>
      </c>
      <c r="E1797" s="84"/>
      <c r="F1797" s="84"/>
      <c r="G1797" s="43"/>
    </row>
    <row r="1798">
      <c r="A1798" s="799" t="s">
        <v>37667</v>
      </c>
      <c r="B1798" s="800" t="s">
        <v>38977</v>
      </c>
      <c r="C1798" s="31" t="s">
        <v>38978</v>
      </c>
      <c r="D1798" s="91" t="s">
        <v>38730</v>
      </c>
      <c r="E1798" s="84"/>
      <c r="F1798" s="84"/>
      <c r="G1798" s="43"/>
    </row>
    <row r="1799">
      <c r="A1799" s="799" t="s">
        <v>37667</v>
      </c>
      <c r="B1799" s="800" t="s">
        <v>38979</v>
      </c>
      <c r="C1799" s="31" t="s">
        <v>38980</v>
      </c>
      <c r="D1799" s="91" t="s">
        <v>38730</v>
      </c>
      <c r="E1799" s="84"/>
      <c r="F1799" s="84"/>
      <c r="G1799" s="43"/>
    </row>
    <row r="1800">
      <c r="A1800" s="799" t="s">
        <v>37667</v>
      </c>
      <c r="B1800" s="800" t="s">
        <v>23675</v>
      </c>
      <c r="C1800" s="31" t="s">
        <v>38981</v>
      </c>
      <c r="D1800" s="91" t="s">
        <v>38730</v>
      </c>
      <c r="E1800" s="84"/>
      <c r="F1800" s="84"/>
      <c r="G1800" s="43"/>
    </row>
    <row r="1801">
      <c r="A1801" s="799" t="s">
        <v>37667</v>
      </c>
      <c r="B1801" s="800" t="s">
        <v>23675</v>
      </c>
      <c r="C1801" s="31" t="s">
        <v>10132</v>
      </c>
      <c r="D1801" s="91" t="s">
        <v>38730</v>
      </c>
      <c r="E1801" s="84"/>
      <c r="F1801" s="84"/>
      <c r="G1801" s="43"/>
    </row>
    <row r="1802">
      <c r="A1802" s="799" t="s">
        <v>37667</v>
      </c>
      <c r="B1802" s="800" t="s">
        <v>566</v>
      </c>
      <c r="C1802" s="31" t="s">
        <v>38982</v>
      </c>
      <c r="D1802" s="91" t="s">
        <v>38983</v>
      </c>
      <c r="E1802" s="84"/>
      <c r="F1802" s="84"/>
      <c r="G1802" s="43"/>
    </row>
    <row r="1803">
      <c r="A1803" s="799" t="s">
        <v>37667</v>
      </c>
      <c r="B1803" s="800" t="s">
        <v>566</v>
      </c>
      <c r="C1803" s="31" t="s">
        <v>38984</v>
      </c>
      <c r="D1803" s="91" t="s">
        <v>38730</v>
      </c>
      <c r="E1803" s="84"/>
      <c r="F1803" s="84"/>
      <c r="G1803" s="43"/>
    </row>
    <row r="1804">
      <c r="A1804" s="799" t="s">
        <v>37667</v>
      </c>
      <c r="B1804" s="800" t="s">
        <v>566</v>
      </c>
      <c r="C1804" s="31" t="s">
        <v>26645</v>
      </c>
      <c r="D1804" s="91" t="s">
        <v>38730</v>
      </c>
      <c r="E1804" s="84"/>
      <c r="F1804" s="84"/>
      <c r="G1804" s="43"/>
    </row>
    <row r="1805">
      <c r="A1805" s="799" t="s">
        <v>37667</v>
      </c>
      <c r="B1805" s="800" t="s">
        <v>566</v>
      </c>
      <c r="C1805" s="31" t="s">
        <v>38985</v>
      </c>
      <c r="D1805" s="91" t="s">
        <v>38730</v>
      </c>
      <c r="E1805" s="84"/>
      <c r="F1805" s="84"/>
      <c r="G1805" s="43"/>
    </row>
    <row r="1806">
      <c r="A1806" s="799" t="s">
        <v>37667</v>
      </c>
      <c r="B1806" s="800" t="s">
        <v>566</v>
      </c>
      <c r="C1806" s="31" t="s">
        <v>38986</v>
      </c>
      <c r="D1806" s="91" t="s">
        <v>38730</v>
      </c>
      <c r="E1806" s="84"/>
      <c r="F1806" s="84"/>
      <c r="G1806" s="43"/>
    </row>
    <row r="1807">
      <c r="A1807" s="799" t="s">
        <v>37667</v>
      </c>
      <c r="B1807" s="800" t="s">
        <v>566</v>
      </c>
      <c r="C1807" s="31" t="s">
        <v>38987</v>
      </c>
      <c r="D1807" s="91" t="s">
        <v>38730</v>
      </c>
      <c r="E1807" s="84"/>
      <c r="F1807" s="84"/>
      <c r="G1807" s="43"/>
    </row>
    <row r="1808">
      <c r="A1808" s="799" t="s">
        <v>37667</v>
      </c>
      <c r="B1808" s="800" t="s">
        <v>566</v>
      </c>
      <c r="C1808" s="31" t="s">
        <v>7612</v>
      </c>
      <c r="D1808" s="91" t="s">
        <v>38730</v>
      </c>
      <c r="E1808" s="84"/>
      <c r="F1808" s="84"/>
      <c r="G1808" s="43"/>
    </row>
    <row r="1809">
      <c r="A1809" s="799" t="s">
        <v>37667</v>
      </c>
      <c r="B1809" s="800" t="s">
        <v>566</v>
      </c>
      <c r="C1809" s="31" t="s">
        <v>38686</v>
      </c>
      <c r="D1809" s="91" t="s">
        <v>38954</v>
      </c>
      <c r="E1809" s="84"/>
      <c r="F1809" s="84"/>
      <c r="G1809" s="43"/>
    </row>
    <row r="1810">
      <c r="A1810" s="799" t="s">
        <v>37667</v>
      </c>
      <c r="B1810" s="800" t="s">
        <v>566</v>
      </c>
      <c r="C1810" s="31" t="s">
        <v>38671</v>
      </c>
      <c r="D1810" s="91" t="s">
        <v>38954</v>
      </c>
      <c r="E1810" s="84"/>
      <c r="F1810" s="84"/>
      <c r="G1810" s="43"/>
    </row>
    <row r="1811">
      <c r="A1811" s="799" t="s">
        <v>37667</v>
      </c>
      <c r="B1811" s="800" t="s">
        <v>566</v>
      </c>
      <c r="C1811" s="31" t="s">
        <v>19256</v>
      </c>
      <c r="D1811" s="91" t="s">
        <v>38730</v>
      </c>
      <c r="E1811" s="84"/>
      <c r="F1811" s="84"/>
      <c r="G1811" s="43"/>
    </row>
    <row r="1812">
      <c r="A1812" s="799" t="s">
        <v>37667</v>
      </c>
      <c r="B1812" s="800" t="s">
        <v>566</v>
      </c>
      <c r="C1812" s="31" t="s">
        <v>17007</v>
      </c>
      <c r="D1812" s="91" t="s">
        <v>38730</v>
      </c>
      <c r="E1812" s="84"/>
      <c r="F1812" s="84"/>
      <c r="G1812" s="43"/>
    </row>
    <row r="1813">
      <c r="A1813" s="799" t="s">
        <v>37708</v>
      </c>
      <c r="B1813" s="800" t="s">
        <v>5283</v>
      </c>
      <c r="C1813" s="31" t="s">
        <v>5284</v>
      </c>
      <c r="D1813" s="91" t="s">
        <v>38988</v>
      </c>
      <c r="E1813" s="84"/>
      <c r="F1813" s="84"/>
      <c r="G1813" s="43"/>
    </row>
    <row r="1814">
      <c r="A1814" s="799" t="s">
        <v>37708</v>
      </c>
      <c r="B1814" s="800" t="s">
        <v>26149</v>
      </c>
      <c r="C1814" s="31" t="s">
        <v>38989</v>
      </c>
      <c r="D1814" s="91" t="s">
        <v>38730</v>
      </c>
      <c r="E1814" s="84"/>
      <c r="F1814" s="84"/>
      <c r="G1814" s="43"/>
    </row>
    <row r="1815">
      <c r="A1815" s="799" t="s">
        <v>37708</v>
      </c>
      <c r="B1815" s="800" t="s">
        <v>306</v>
      </c>
      <c r="C1815" s="31" t="s">
        <v>21102</v>
      </c>
      <c r="D1815" s="91"/>
      <c r="E1815" s="84"/>
      <c r="F1815" s="84"/>
      <c r="G1815" s="43"/>
    </row>
    <row r="1816">
      <c r="A1816" s="799" t="s">
        <v>37708</v>
      </c>
      <c r="B1816" s="800" t="s">
        <v>37996</v>
      </c>
      <c r="C1816" s="31" t="s">
        <v>38990</v>
      </c>
      <c r="D1816" s="91" t="s">
        <v>38730</v>
      </c>
      <c r="E1816" s="84"/>
      <c r="F1816" s="84"/>
      <c r="G1816" s="43"/>
    </row>
    <row r="1817">
      <c r="A1817" s="799" t="s">
        <v>37708</v>
      </c>
      <c r="B1817" s="800" t="s">
        <v>14445</v>
      </c>
      <c r="C1817" s="31" t="s">
        <v>14446</v>
      </c>
      <c r="D1817" s="91" t="s">
        <v>38730</v>
      </c>
      <c r="E1817" s="84"/>
      <c r="F1817" s="84"/>
      <c r="G1817" s="43"/>
    </row>
    <row r="1818">
      <c r="A1818" s="799" t="s">
        <v>37708</v>
      </c>
      <c r="B1818" s="800" t="s">
        <v>38991</v>
      </c>
      <c r="C1818" s="31" t="s">
        <v>38992</v>
      </c>
      <c r="D1818" s="91" t="s">
        <v>38730</v>
      </c>
      <c r="E1818" s="84"/>
      <c r="F1818" s="84"/>
      <c r="G1818" s="43"/>
    </row>
    <row r="1819">
      <c r="A1819" s="799" t="s">
        <v>37708</v>
      </c>
      <c r="B1819" s="800" t="s">
        <v>1181</v>
      </c>
      <c r="C1819" s="31" t="s">
        <v>38993</v>
      </c>
      <c r="D1819" s="91" t="s">
        <v>38730</v>
      </c>
      <c r="E1819" s="84"/>
      <c r="F1819" s="84"/>
      <c r="G1819" s="43"/>
    </row>
    <row r="1820">
      <c r="A1820" s="799" t="s">
        <v>37708</v>
      </c>
      <c r="B1820" s="800" t="s">
        <v>38994</v>
      </c>
      <c r="C1820" s="31" t="s">
        <v>38995</v>
      </c>
      <c r="D1820" s="91"/>
      <c r="E1820" s="84"/>
      <c r="F1820" s="84"/>
      <c r="G1820" s="43"/>
    </row>
    <row r="1821">
      <c r="A1821" s="799" t="s">
        <v>37708</v>
      </c>
      <c r="B1821" s="800" t="s">
        <v>687</v>
      </c>
      <c r="C1821" s="31" t="s">
        <v>33903</v>
      </c>
      <c r="D1821" s="91" t="s">
        <v>38570</v>
      </c>
      <c r="E1821" s="84"/>
      <c r="F1821" s="84"/>
      <c r="G1821" s="43"/>
    </row>
    <row r="1822">
      <c r="A1822" s="799" t="s">
        <v>37708</v>
      </c>
      <c r="B1822" s="800" t="s">
        <v>30837</v>
      </c>
      <c r="C1822" s="31" t="s">
        <v>30838</v>
      </c>
      <c r="D1822" s="91" t="s">
        <v>38869</v>
      </c>
      <c r="E1822" s="84"/>
      <c r="F1822" s="84"/>
      <c r="G1822" s="43"/>
    </row>
    <row r="1823">
      <c r="A1823" s="799" t="s">
        <v>37708</v>
      </c>
      <c r="B1823" s="800" t="s">
        <v>13268</v>
      </c>
      <c r="C1823" s="31" t="s">
        <v>38996</v>
      </c>
      <c r="D1823" s="91" t="s">
        <v>38730</v>
      </c>
      <c r="E1823" s="84"/>
      <c r="F1823" s="84"/>
      <c r="G1823" s="43"/>
    </row>
    <row r="1824">
      <c r="A1824" s="799" t="s">
        <v>37708</v>
      </c>
      <c r="B1824" s="800" t="s">
        <v>13268</v>
      </c>
      <c r="C1824" s="31" t="s">
        <v>38997</v>
      </c>
      <c r="D1824" s="91" t="s">
        <v>38730</v>
      </c>
      <c r="E1824" s="84"/>
      <c r="F1824" s="84"/>
      <c r="G1824" s="43"/>
    </row>
    <row r="1825">
      <c r="A1825" s="799" t="s">
        <v>37708</v>
      </c>
      <c r="B1825" s="800" t="s">
        <v>13268</v>
      </c>
      <c r="C1825" s="31" t="s">
        <v>38998</v>
      </c>
      <c r="D1825" s="91"/>
      <c r="E1825" s="84"/>
      <c r="F1825" s="84"/>
      <c r="G1825" s="43"/>
    </row>
    <row r="1826">
      <c r="A1826" s="799" t="s">
        <v>37708</v>
      </c>
      <c r="B1826" s="800" t="s">
        <v>4808</v>
      </c>
      <c r="C1826" s="31" t="s">
        <v>5440</v>
      </c>
      <c r="D1826" s="91" t="s">
        <v>38730</v>
      </c>
      <c r="E1826" s="84"/>
      <c r="F1826" s="84"/>
      <c r="G1826" s="43"/>
    </row>
    <row r="1827">
      <c r="A1827" s="799" t="s">
        <v>37708</v>
      </c>
      <c r="B1827" s="800" t="s">
        <v>248</v>
      </c>
      <c r="C1827" s="31" t="s">
        <v>13210</v>
      </c>
      <c r="D1827" s="91" t="s">
        <v>38730</v>
      </c>
      <c r="E1827" s="84"/>
      <c r="F1827" s="84"/>
      <c r="G1827" s="43"/>
    </row>
    <row r="1828">
      <c r="A1828" s="799" t="s">
        <v>37708</v>
      </c>
      <c r="B1828" s="800" t="s">
        <v>21108</v>
      </c>
      <c r="C1828" s="31" t="s">
        <v>21109</v>
      </c>
      <c r="D1828" s="91" t="s">
        <v>38730</v>
      </c>
      <c r="E1828" s="84"/>
      <c r="F1828" s="84"/>
      <c r="G1828" s="43"/>
    </row>
    <row r="1829">
      <c r="A1829" s="799" t="s">
        <v>37708</v>
      </c>
      <c r="B1829" s="800" t="s">
        <v>38999</v>
      </c>
      <c r="C1829" s="31" t="s">
        <v>39000</v>
      </c>
      <c r="D1829" s="91" t="s">
        <v>38988</v>
      </c>
      <c r="E1829" s="84"/>
      <c r="F1829" s="84"/>
      <c r="G1829" s="43"/>
    </row>
    <row r="1830">
      <c r="A1830" s="799" t="s">
        <v>37708</v>
      </c>
      <c r="B1830" s="800" t="s">
        <v>388</v>
      </c>
      <c r="C1830" s="31" t="s">
        <v>1006</v>
      </c>
      <c r="D1830" s="91"/>
      <c r="E1830" s="84"/>
      <c r="F1830" s="84"/>
      <c r="G1830" s="43"/>
    </row>
    <row r="1831">
      <c r="A1831" s="799" t="s">
        <v>37708</v>
      </c>
      <c r="B1831" s="800" t="s">
        <v>388</v>
      </c>
      <c r="C1831" s="31" t="s">
        <v>1010</v>
      </c>
      <c r="D1831" s="91" t="s">
        <v>38730</v>
      </c>
      <c r="E1831" s="84"/>
      <c r="F1831" s="84"/>
      <c r="G1831" s="43"/>
    </row>
    <row r="1832">
      <c r="A1832" s="799" t="s">
        <v>37708</v>
      </c>
      <c r="B1832" s="800" t="s">
        <v>388</v>
      </c>
      <c r="C1832" s="31" t="s">
        <v>1392</v>
      </c>
      <c r="D1832" s="91"/>
      <c r="E1832" s="84"/>
      <c r="F1832" s="84"/>
      <c r="G1832" s="43"/>
    </row>
    <row r="1833">
      <c r="A1833" s="799" t="s">
        <v>37708</v>
      </c>
      <c r="B1833" s="800" t="s">
        <v>1016</v>
      </c>
      <c r="C1833" s="31" t="s">
        <v>21132</v>
      </c>
      <c r="D1833" s="91" t="s">
        <v>38730</v>
      </c>
      <c r="E1833" s="84"/>
      <c r="F1833" s="84"/>
      <c r="G1833" s="43"/>
    </row>
    <row r="1834">
      <c r="A1834" s="799" t="s">
        <v>37708</v>
      </c>
      <c r="B1834" s="800" t="s">
        <v>1016</v>
      </c>
      <c r="C1834" s="31" t="s">
        <v>1733</v>
      </c>
      <c r="D1834" s="91" t="s">
        <v>38730</v>
      </c>
      <c r="E1834" s="84"/>
      <c r="F1834" s="84"/>
      <c r="G1834" s="43"/>
    </row>
    <row r="1835">
      <c r="A1835" s="799" t="s">
        <v>37708</v>
      </c>
      <c r="B1835" s="800" t="s">
        <v>1016</v>
      </c>
      <c r="C1835" s="31" t="s">
        <v>1782</v>
      </c>
      <c r="D1835" s="91" t="s">
        <v>39001</v>
      </c>
      <c r="E1835" s="84"/>
      <c r="F1835" s="84"/>
      <c r="G1835" s="43"/>
    </row>
    <row r="1836">
      <c r="A1836" s="799" t="s">
        <v>37708</v>
      </c>
      <c r="B1836" s="800" t="s">
        <v>39002</v>
      </c>
      <c r="C1836" s="31" t="s">
        <v>39003</v>
      </c>
      <c r="D1836" s="91" t="s">
        <v>38730</v>
      </c>
      <c r="E1836" s="84"/>
      <c r="F1836" s="84"/>
      <c r="G1836" s="43"/>
    </row>
    <row r="1837">
      <c r="A1837" s="799" t="s">
        <v>37708</v>
      </c>
      <c r="B1837" s="800" t="s">
        <v>2927</v>
      </c>
      <c r="C1837" s="31" t="s">
        <v>32384</v>
      </c>
      <c r="D1837" s="91" t="s">
        <v>38730</v>
      </c>
      <c r="E1837" s="84"/>
      <c r="F1837" s="84"/>
      <c r="G1837" s="43"/>
    </row>
    <row r="1838">
      <c r="A1838" s="799" t="s">
        <v>37708</v>
      </c>
      <c r="B1838" s="800" t="s">
        <v>2927</v>
      </c>
      <c r="C1838" s="31" t="s">
        <v>39004</v>
      </c>
      <c r="D1838" s="91" t="s">
        <v>38983</v>
      </c>
      <c r="E1838" s="84"/>
      <c r="F1838" s="84"/>
      <c r="G1838" s="43"/>
    </row>
    <row r="1839">
      <c r="A1839" s="799" t="s">
        <v>37708</v>
      </c>
      <c r="B1839" s="800" t="s">
        <v>39005</v>
      </c>
      <c r="C1839" s="31" t="s">
        <v>39006</v>
      </c>
      <c r="D1839" s="91" t="s">
        <v>38869</v>
      </c>
      <c r="E1839" s="84"/>
      <c r="F1839" s="84"/>
      <c r="G1839" s="43"/>
    </row>
    <row r="1840">
      <c r="A1840" s="799" t="s">
        <v>37708</v>
      </c>
      <c r="B1840" s="800" t="s">
        <v>3368</v>
      </c>
      <c r="C1840" s="31" t="s">
        <v>3369</v>
      </c>
      <c r="D1840" s="91" t="s">
        <v>38730</v>
      </c>
      <c r="E1840" s="84"/>
      <c r="F1840" s="84"/>
      <c r="G1840" s="43"/>
    </row>
    <row r="1841">
      <c r="A1841" s="799" t="s">
        <v>37708</v>
      </c>
      <c r="B1841" s="800" t="s">
        <v>1402</v>
      </c>
      <c r="C1841" s="31" t="s">
        <v>1403</v>
      </c>
      <c r="D1841" s="91" t="s">
        <v>38730</v>
      </c>
      <c r="E1841" s="84"/>
      <c r="F1841" s="84"/>
      <c r="G1841" s="43"/>
    </row>
    <row r="1842">
      <c r="A1842" s="799" t="s">
        <v>37712</v>
      </c>
      <c r="B1842" s="800" t="s">
        <v>39007</v>
      </c>
      <c r="C1842" s="31" t="s">
        <v>39008</v>
      </c>
      <c r="D1842" s="91" t="s">
        <v>38730</v>
      </c>
      <c r="E1842" s="84"/>
      <c r="F1842" s="84"/>
      <c r="G1842" s="43"/>
    </row>
    <row r="1843">
      <c r="A1843" s="799" t="s">
        <v>37712</v>
      </c>
      <c r="B1843" s="800" t="s">
        <v>326</v>
      </c>
      <c r="C1843" s="31" t="s">
        <v>658</v>
      </c>
      <c r="D1843" s="91"/>
      <c r="E1843" s="84"/>
      <c r="F1843" s="84"/>
      <c r="G1843" s="43"/>
    </row>
    <row r="1844">
      <c r="A1844" s="799" t="s">
        <v>37712</v>
      </c>
      <c r="B1844" s="800" t="s">
        <v>12769</v>
      </c>
      <c r="C1844" s="31" t="s">
        <v>12770</v>
      </c>
      <c r="D1844" s="91" t="s">
        <v>38730</v>
      </c>
      <c r="E1844" s="43" t="s">
        <v>39009</v>
      </c>
      <c r="F1844" s="84"/>
      <c r="G1844" s="43"/>
    </row>
    <row r="1845">
      <c r="A1845" s="799" t="s">
        <v>37712</v>
      </c>
      <c r="B1845" s="294" t="s">
        <v>2078</v>
      </c>
      <c r="C1845" s="31" t="s">
        <v>2079</v>
      </c>
      <c r="D1845" s="91"/>
      <c r="E1845" s="84"/>
      <c r="F1845" s="84"/>
      <c r="G1845" s="43"/>
    </row>
    <row r="1846">
      <c r="A1846" s="799" t="s">
        <v>37712</v>
      </c>
      <c r="B1846" s="800" t="s">
        <v>3681</v>
      </c>
      <c r="C1846" s="31" t="s">
        <v>39010</v>
      </c>
      <c r="D1846" s="91" t="s">
        <v>38983</v>
      </c>
      <c r="E1846" s="84"/>
      <c r="F1846" s="84"/>
      <c r="G1846" s="43"/>
    </row>
    <row r="1847">
      <c r="A1847" s="799" t="s">
        <v>37712</v>
      </c>
      <c r="B1847" s="800" t="s">
        <v>3354</v>
      </c>
      <c r="C1847" s="31" t="s">
        <v>39011</v>
      </c>
      <c r="D1847" s="91" t="s">
        <v>38983</v>
      </c>
      <c r="E1847" s="84"/>
      <c r="F1847" s="84"/>
      <c r="G1847" s="43"/>
    </row>
    <row r="1848">
      <c r="A1848" s="799" t="s">
        <v>37712</v>
      </c>
      <c r="B1848" s="800" t="s">
        <v>3354</v>
      </c>
      <c r="C1848" s="31" t="s">
        <v>39012</v>
      </c>
      <c r="D1848" s="91" t="s">
        <v>38983</v>
      </c>
      <c r="E1848" s="84"/>
      <c r="F1848" s="84"/>
      <c r="G1848" s="43"/>
    </row>
    <row r="1849">
      <c r="A1849" s="799" t="s">
        <v>37712</v>
      </c>
      <c r="B1849" s="800" t="s">
        <v>234</v>
      </c>
      <c r="C1849" s="31" t="s">
        <v>8344</v>
      </c>
      <c r="D1849" s="91" t="s">
        <v>38730</v>
      </c>
      <c r="E1849" s="84"/>
      <c r="F1849" s="84"/>
      <c r="G1849" s="43"/>
    </row>
    <row r="1850">
      <c r="A1850" s="812"/>
      <c r="B1850" s="833"/>
      <c r="C1850" s="834"/>
      <c r="D1850" s="835"/>
      <c r="E1850" s="836"/>
      <c r="F1850" s="836"/>
      <c r="G1850" s="836"/>
    </row>
    <row r="1851">
      <c r="A1851" s="832"/>
    </row>
    <row r="1852">
      <c r="A1852" s="812"/>
      <c r="B1852" s="833"/>
      <c r="C1852" s="834"/>
      <c r="D1852" s="835"/>
      <c r="E1852" s="836"/>
      <c r="F1852" s="836"/>
      <c r="G1852" s="836"/>
    </row>
    <row r="1853">
      <c r="A1853" s="31" t="s">
        <v>39013</v>
      </c>
      <c r="B1853" s="823"/>
      <c r="C1853" s="823"/>
      <c r="D1853" s="823"/>
      <c r="E1853" s="823"/>
      <c r="F1853" s="823"/>
      <c r="G1853" s="823"/>
    </row>
    <row r="1854">
      <c r="A1854" s="812"/>
      <c r="B1854" s="833"/>
      <c r="C1854" s="834"/>
      <c r="D1854" s="835"/>
      <c r="E1854" s="836"/>
      <c r="F1854" s="836"/>
      <c r="G1854" s="836"/>
    </row>
    <row r="1855">
      <c r="A1855" s="799" t="s">
        <v>37663</v>
      </c>
      <c r="B1855" s="800" t="s">
        <v>4788</v>
      </c>
      <c r="C1855" s="31" t="s">
        <v>39014</v>
      </c>
      <c r="D1855" s="91" t="s">
        <v>39015</v>
      </c>
      <c r="E1855" s="84"/>
      <c r="F1855" s="84"/>
      <c r="G1855" s="43"/>
    </row>
    <row r="1856">
      <c r="A1856" s="799" t="s">
        <v>37663</v>
      </c>
      <c r="B1856" s="800" t="s">
        <v>23955</v>
      </c>
      <c r="C1856" s="31" t="s">
        <v>39016</v>
      </c>
      <c r="D1856" s="91" t="s">
        <v>38096</v>
      </c>
      <c r="E1856" s="84"/>
      <c r="F1856" s="84"/>
      <c r="G1856" s="43"/>
    </row>
    <row r="1857">
      <c r="A1857" s="799" t="s">
        <v>37663</v>
      </c>
      <c r="B1857" s="800" t="s">
        <v>8825</v>
      </c>
      <c r="C1857" s="31" t="s">
        <v>39017</v>
      </c>
      <c r="D1857" s="91" t="s">
        <v>39015</v>
      </c>
      <c r="E1857" s="84"/>
      <c r="F1857" s="84"/>
      <c r="G1857" s="43"/>
    </row>
    <row r="1858">
      <c r="A1858" s="799" t="s">
        <v>37663</v>
      </c>
      <c r="B1858" s="800" t="s">
        <v>678</v>
      </c>
      <c r="C1858" s="31" t="s">
        <v>38370</v>
      </c>
      <c r="D1858" s="91" t="s">
        <v>39018</v>
      </c>
      <c r="E1858" s="84"/>
      <c r="F1858" s="84"/>
      <c r="G1858" s="43"/>
    </row>
    <row r="1859">
      <c r="A1859" s="799" t="s">
        <v>37663</v>
      </c>
      <c r="B1859" s="800" t="s">
        <v>678</v>
      </c>
      <c r="C1859" s="31" t="s">
        <v>39019</v>
      </c>
      <c r="D1859" s="91" t="s">
        <v>39015</v>
      </c>
      <c r="E1859" s="84"/>
      <c r="F1859" s="84"/>
      <c r="G1859" s="43"/>
    </row>
    <row r="1860">
      <c r="A1860" s="799" t="s">
        <v>37663</v>
      </c>
      <c r="B1860" s="800" t="s">
        <v>678</v>
      </c>
      <c r="C1860" s="31" t="s">
        <v>39020</v>
      </c>
      <c r="D1860" s="91" t="s">
        <v>38730</v>
      </c>
      <c r="E1860" s="84"/>
      <c r="F1860" s="84"/>
      <c r="G1860" s="43"/>
    </row>
    <row r="1861">
      <c r="A1861" s="799" t="s">
        <v>37663</v>
      </c>
      <c r="B1861" s="800" t="s">
        <v>1016</v>
      </c>
      <c r="C1861" s="31" t="s">
        <v>39021</v>
      </c>
      <c r="D1861" s="91" t="s">
        <v>39015</v>
      </c>
      <c r="E1861" s="84"/>
      <c r="F1861" s="84"/>
      <c r="G1861" s="43"/>
    </row>
    <row r="1862">
      <c r="A1862" s="799" t="s">
        <v>37663</v>
      </c>
      <c r="B1862" s="800" t="s">
        <v>1016</v>
      </c>
      <c r="C1862" s="31" t="s">
        <v>39022</v>
      </c>
      <c r="D1862" s="91" t="s">
        <v>39015</v>
      </c>
      <c r="E1862" s="84"/>
      <c r="F1862" s="84"/>
      <c r="G1862" s="43"/>
    </row>
    <row r="1863">
      <c r="A1863" s="799" t="s">
        <v>37663</v>
      </c>
      <c r="B1863" s="800" t="s">
        <v>1016</v>
      </c>
      <c r="C1863" s="31" t="s">
        <v>39023</v>
      </c>
      <c r="D1863" s="91" t="s">
        <v>39015</v>
      </c>
      <c r="E1863" s="84"/>
      <c r="F1863" s="84"/>
      <c r="G1863" s="43"/>
    </row>
    <row r="1864">
      <c r="A1864" s="799" t="s">
        <v>37667</v>
      </c>
      <c r="B1864" s="800" t="s">
        <v>642</v>
      </c>
      <c r="C1864" s="31" t="s">
        <v>39024</v>
      </c>
      <c r="D1864" s="91" t="s">
        <v>38096</v>
      </c>
      <c r="E1864" s="84"/>
      <c r="F1864" s="84"/>
      <c r="G1864" s="43"/>
    </row>
    <row r="1865">
      <c r="A1865" s="799" t="s">
        <v>37667</v>
      </c>
      <c r="B1865" s="800" t="s">
        <v>642</v>
      </c>
      <c r="C1865" s="31" t="s">
        <v>38373</v>
      </c>
      <c r="D1865" s="91" t="s">
        <v>39025</v>
      </c>
      <c r="E1865" s="43" t="s">
        <v>39026</v>
      </c>
      <c r="F1865" s="84"/>
      <c r="G1865" s="43"/>
    </row>
    <row r="1866">
      <c r="A1866" s="799" t="s">
        <v>37667</v>
      </c>
      <c r="B1866" s="800" t="s">
        <v>642</v>
      </c>
      <c r="C1866" s="31" t="s">
        <v>38266</v>
      </c>
      <c r="D1866" s="91" t="s">
        <v>39018</v>
      </c>
      <c r="E1866" s="84"/>
      <c r="F1866" s="84"/>
      <c r="G1866" s="43"/>
    </row>
    <row r="1867">
      <c r="A1867" s="799" t="s">
        <v>37667</v>
      </c>
      <c r="B1867" s="800" t="s">
        <v>8313</v>
      </c>
      <c r="C1867" s="31" t="s">
        <v>8314</v>
      </c>
      <c r="D1867" s="91" t="s">
        <v>39015</v>
      </c>
      <c r="E1867" s="43" t="s">
        <v>39027</v>
      </c>
      <c r="F1867" s="43" t="s">
        <v>39028</v>
      </c>
      <c r="G1867" s="43"/>
    </row>
    <row r="1868">
      <c r="A1868" s="799" t="s">
        <v>37667</v>
      </c>
      <c r="B1868" s="800" t="s">
        <v>38657</v>
      </c>
      <c r="C1868" s="31" t="s">
        <v>38943</v>
      </c>
      <c r="D1868" s="91" t="s">
        <v>37857</v>
      </c>
      <c r="E1868" s="84"/>
      <c r="F1868" s="84"/>
      <c r="G1868" s="43"/>
    </row>
    <row r="1869">
      <c r="A1869" s="799" t="s">
        <v>37667</v>
      </c>
      <c r="B1869" s="800" t="s">
        <v>38657</v>
      </c>
      <c r="C1869" s="31" t="s">
        <v>39029</v>
      </c>
      <c r="D1869" s="91" t="s">
        <v>37857</v>
      </c>
      <c r="E1869" s="84"/>
      <c r="F1869" s="84"/>
      <c r="G1869" s="43"/>
    </row>
    <row r="1870">
      <c r="A1870" s="799" t="s">
        <v>37667</v>
      </c>
      <c r="B1870" s="800" t="s">
        <v>13312</v>
      </c>
      <c r="C1870" s="31" t="s">
        <v>13313</v>
      </c>
      <c r="D1870" s="91" t="s">
        <v>39015</v>
      </c>
      <c r="E1870" s="84"/>
      <c r="F1870" s="84"/>
      <c r="G1870" s="43"/>
    </row>
    <row r="1871">
      <c r="A1871" s="799" t="s">
        <v>37667</v>
      </c>
      <c r="B1871" s="800" t="s">
        <v>4521</v>
      </c>
      <c r="C1871" s="31" t="s">
        <v>39030</v>
      </c>
      <c r="D1871" s="91" t="s">
        <v>39015</v>
      </c>
      <c r="E1871" s="84"/>
      <c r="F1871" s="84"/>
      <c r="G1871" s="43"/>
    </row>
    <row r="1872">
      <c r="A1872" s="799" t="s">
        <v>37667</v>
      </c>
      <c r="B1872" s="800" t="s">
        <v>4540</v>
      </c>
      <c r="C1872" s="31" t="s">
        <v>39031</v>
      </c>
      <c r="D1872" s="91" t="s">
        <v>39015</v>
      </c>
      <c r="E1872" s="84"/>
      <c r="F1872" s="84"/>
      <c r="G1872" s="43"/>
    </row>
    <row r="1873">
      <c r="A1873" s="799" t="s">
        <v>37667</v>
      </c>
      <c r="B1873" s="800" t="s">
        <v>4540</v>
      </c>
      <c r="C1873" s="31" t="s">
        <v>38519</v>
      </c>
      <c r="D1873" s="91" t="s">
        <v>39025</v>
      </c>
      <c r="E1873" s="43" t="s">
        <v>39026</v>
      </c>
      <c r="F1873" s="43" t="s">
        <v>39028</v>
      </c>
      <c r="G1873" s="43"/>
    </row>
    <row r="1874">
      <c r="A1874" s="799" t="s">
        <v>37667</v>
      </c>
      <c r="B1874" s="800" t="s">
        <v>4540</v>
      </c>
      <c r="C1874" s="31" t="s">
        <v>31689</v>
      </c>
      <c r="D1874" s="91" t="s">
        <v>39015</v>
      </c>
      <c r="E1874" s="84"/>
      <c r="F1874" s="84"/>
      <c r="G1874" s="43"/>
    </row>
    <row r="1875">
      <c r="A1875" s="799" t="s">
        <v>37667</v>
      </c>
      <c r="B1875" s="800" t="s">
        <v>4540</v>
      </c>
      <c r="C1875" s="31" t="s">
        <v>4545</v>
      </c>
      <c r="D1875" s="91" t="s">
        <v>39015</v>
      </c>
      <c r="E1875" s="84"/>
      <c r="F1875" s="84"/>
      <c r="G1875" s="43"/>
    </row>
    <row r="1876">
      <c r="A1876" s="799" t="s">
        <v>37667</v>
      </c>
      <c r="B1876" s="800" t="s">
        <v>4540</v>
      </c>
      <c r="C1876" s="31" t="s">
        <v>39032</v>
      </c>
      <c r="D1876" s="91" t="s">
        <v>39018</v>
      </c>
      <c r="E1876" s="84"/>
      <c r="F1876" s="84"/>
      <c r="G1876" s="43" t="s">
        <v>39033</v>
      </c>
    </row>
    <row r="1877">
      <c r="A1877" s="799" t="s">
        <v>37667</v>
      </c>
      <c r="B1877" s="800" t="s">
        <v>5954</v>
      </c>
      <c r="C1877" s="31" t="s">
        <v>10568</v>
      </c>
      <c r="D1877" s="91" t="s">
        <v>39015</v>
      </c>
      <c r="E1877" s="43" t="s">
        <v>39027</v>
      </c>
      <c r="F1877" s="84"/>
      <c r="G1877" s="43"/>
    </row>
    <row r="1878">
      <c r="A1878" s="799" t="s">
        <v>37667</v>
      </c>
      <c r="B1878" s="800" t="s">
        <v>230</v>
      </c>
      <c r="C1878" s="31" t="s">
        <v>11912</v>
      </c>
      <c r="D1878" s="91" t="s">
        <v>37857</v>
      </c>
      <c r="E1878" s="84"/>
      <c r="F1878" s="84"/>
      <c r="G1878" s="43"/>
    </row>
    <row r="1879">
      <c r="A1879" s="799" t="s">
        <v>37667</v>
      </c>
      <c r="B1879" s="800" t="s">
        <v>230</v>
      </c>
      <c r="C1879" s="31" t="s">
        <v>10504</v>
      </c>
      <c r="D1879" s="91" t="s">
        <v>39015</v>
      </c>
      <c r="E1879" s="84"/>
      <c r="F1879" s="84"/>
      <c r="G1879" s="43"/>
    </row>
    <row r="1880">
      <c r="A1880" s="799" t="s">
        <v>37667</v>
      </c>
      <c r="B1880" s="800" t="s">
        <v>6685</v>
      </c>
      <c r="C1880" s="31" t="s">
        <v>6686</v>
      </c>
      <c r="D1880" s="91" t="s">
        <v>39015</v>
      </c>
      <c r="E1880" s="84"/>
      <c r="F1880" s="84"/>
      <c r="G1880" s="43"/>
    </row>
    <row r="1881">
      <c r="A1881" s="799" t="s">
        <v>37667</v>
      </c>
      <c r="B1881" s="800" t="s">
        <v>38285</v>
      </c>
      <c r="C1881" s="736" t="s">
        <v>39034</v>
      </c>
      <c r="D1881" s="91" t="s">
        <v>39018</v>
      </c>
      <c r="E1881" s="84"/>
      <c r="F1881" s="84"/>
      <c r="G1881" s="43"/>
    </row>
    <row r="1882">
      <c r="A1882" s="799" t="s">
        <v>37667</v>
      </c>
      <c r="B1882" s="800" t="s">
        <v>678</v>
      </c>
      <c r="C1882" s="736" t="s">
        <v>39035</v>
      </c>
      <c r="D1882" s="91" t="s">
        <v>39018</v>
      </c>
      <c r="E1882" s="84"/>
      <c r="F1882" s="84"/>
      <c r="G1882" s="43"/>
    </row>
    <row r="1883">
      <c r="A1883" s="799" t="s">
        <v>37667</v>
      </c>
      <c r="B1883" s="800" t="s">
        <v>678</v>
      </c>
      <c r="C1883" s="736">
        <v>308.0</v>
      </c>
      <c r="D1883" s="91" t="s">
        <v>39018</v>
      </c>
      <c r="E1883" s="84"/>
      <c r="F1883" s="84"/>
      <c r="G1883" s="43"/>
    </row>
    <row r="1884">
      <c r="A1884" s="799" t="s">
        <v>37667</v>
      </c>
      <c r="B1884" s="800" t="s">
        <v>678</v>
      </c>
      <c r="C1884" s="31" t="s">
        <v>39036</v>
      </c>
      <c r="D1884" s="91" t="s">
        <v>39015</v>
      </c>
      <c r="E1884" s="84"/>
      <c r="F1884" s="84"/>
      <c r="G1884" s="43"/>
    </row>
    <row r="1885">
      <c r="A1885" s="799" t="s">
        <v>37667</v>
      </c>
      <c r="B1885" s="800" t="s">
        <v>678</v>
      </c>
      <c r="C1885" s="31" t="s">
        <v>39037</v>
      </c>
      <c r="D1885" s="91" t="s">
        <v>39015</v>
      </c>
      <c r="E1885" s="84"/>
      <c r="F1885" s="84"/>
      <c r="G1885" s="43"/>
    </row>
    <row r="1886">
      <c r="A1886" s="799" t="s">
        <v>37667</v>
      </c>
      <c r="B1886" s="800" t="s">
        <v>678</v>
      </c>
      <c r="C1886" s="31" t="s">
        <v>39038</v>
      </c>
      <c r="D1886" s="91" t="s">
        <v>39015</v>
      </c>
      <c r="E1886" s="84"/>
      <c r="F1886" s="84"/>
      <c r="G1886" s="43"/>
    </row>
    <row r="1887">
      <c r="A1887" s="799" t="s">
        <v>37667</v>
      </c>
      <c r="B1887" s="800" t="s">
        <v>678</v>
      </c>
      <c r="C1887" s="31" t="s">
        <v>39039</v>
      </c>
      <c r="D1887" s="91" t="s">
        <v>39015</v>
      </c>
      <c r="E1887" s="84"/>
      <c r="F1887" s="84"/>
      <c r="G1887" s="43"/>
    </row>
    <row r="1888">
      <c r="A1888" s="799" t="s">
        <v>37667</v>
      </c>
      <c r="B1888" s="800" t="s">
        <v>678</v>
      </c>
      <c r="C1888" s="31" t="s">
        <v>39040</v>
      </c>
      <c r="D1888" s="91" t="s">
        <v>39015</v>
      </c>
      <c r="E1888" s="84"/>
      <c r="F1888" s="84"/>
      <c r="G1888" s="43"/>
    </row>
    <row r="1889">
      <c r="A1889" s="799" t="s">
        <v>37667</v>
      </c>
      <c r="B1889" s="800" t="s">
        <v>38498</v>
      </c>
      <c r="C1889" s="31" t="s">
        <v>39041</v>
      </c>
      <c r="D1889" s="91" t="s">
        <v>39015</v>
      </c>
      <c r="E1889" s="84"/>
      <c r="F1889" s="84"/>
      <c r="G1889" s="43"/>
    </row>
    <row r="1890">
      <c r="A1890" s="799" t="s">
        <v>37667</v>
      </c>
      <c r="B1890" s="800" t="s">
        <v>248</v>
      </c>
      <c r="C1890" s="31" t="s">
        <v>22428</v>
      </c>
      <c r="D1890" s="91" t="s">
        <v>37857</v>
      </c>
      <c r="E1890" s="43"/>
      <c r="F1890" s="43"/>
      <c r="G1890" s="43"/>
    </row>
    <row r="1891">
      <c r="A1891" s="799" t="s">
        <v>37667</v>
      </c>
      <c r="B1891" s="800" t="s">
        <v>248</v>
      </c>
      <c r="C1891" s="31" t="s">
        <v>9851</v>
      </c>
      <c r="D1891" s="91" t="s">
        <v>37857</v>
      </c>
      <c r="E1891" s="43" t="s">
        <v>39027</v>
      </c>
      <c r="F1891" s="43" t="s">
        <v>39042</v>
      </c>
      <c r="G1891" s="43" t="s">
        <v>39043</v>
      </c>
    </row>
    <row r="1892">
      <c r="A1892" s="799" t="s">
        <v>37667</v>
      </c>
      <c r="B1892" s="800" t="s">
        <v>248</v>
      </c>
      <c r="C1892" s="31" t="s">
        <v>39044</v>
      </c>
      <c r="D1892" s="91" t="s">
        <v>39015</v>
      </c>
      <c r="E1892" s="84"/>
      <c r="F1892" s="84"/>
      <c r="G1892" s="43"/>
    </row>
    <row r="1893">
      <c r="A1893" s="799" t="s">
        <v>37667</v>
      </c>
      <c r="B1893" s="800" t="s">
        <v>248</v>
      </c>
      <c r="C1893" s="31" t="s">
        <v>39045</v>
      </c>
      <c r="D1893" s="91" t="s">
        <v>37857</v>
      </c>
      <c r="E1893" s="84"/>
      <c r="F1893" s="84"/>
      <c r="G1893" s="43"/>
    </row>
    <row r="1894">
      <c r="A1894" s="799" t="s">
        <v>37667</v>
      </c>
      <c r="B1894" s="800" t="s">
        <v>248</v>
      </c>
      <c r="C1894" s="31" t="s">
        <v>39046</v>
      </c>
      <c r="D1894" s="91" t="s">
        <v>39015</v>
      </c>
      <c r="E1894" s="84"/>
      <c r="F1894" s="84"/>
      <c r="G1894" s="43"/>
    </row>
    <row r="1895">
      <c r="A1895" s="799" t="s">
        <v>37667</v>
      </c>
      <c r="B1895" s="800" t="s">
        <v>248</v>
      </c>
      <c r="C1895" s="31" t="s">
        <v>39047</v>
      </c>
      <c r="D1895" s="91" t="s">
        <v>39015</v>
      </c>
      <c r="E1895" s="84"/>
      <c r="F1895" s="84"/>
      <c r="G1895" s="43"/>
    </row>
    <row r="1896">
      <c r="A1896" s="799" t="s">
        <v>37667</v>
      </c>
      <c r="B1896" s="800" t="s">
        <v>248</v>
      </c>
      <c r="C1896" s="31" t="s">
        <v>5135</v>
      </c>
      <c r="D1896" s="91" t="s">
        <v>39015</v>
      </c>
      <c r="E1896" s="84"/>
      <c r="F1896" s="84"/>
      <c r="G1896" s="43"/>
    </row>
    <row r="1897">
      <c r="A1897" s="799" t="s">
        <v>37667</v>
      </c>
      <c r="B1897" s="800" t="s">
        <v>248</v>
      </c>
      <c r="C1897" s="31" t="s">
        <v>9856</v>
      </c>
      <c r="D1897" s="91" t="s">
        <v>39015</v>
      </c>
      <c r="E1897" s="84"/>
      <c r="F1897" s="84"/>
      <c r="G1897" s="43"/>
    </row>
    <row r="1898">
      <c r="A1898" s="799" t="s">
        <v>37667</v>
      </c>
      <c r="B1898" s="800" t="s">
        <v>248</v>
      </c>
      <c r="C1898" s="31" t="s">
        <v>25363</v>
      </c>
      <c r="D1898" s="91" t="s">
        <v>39015</v>
      </c>
      <c r="E1898" s="84"/>
      <c r="F1898" s="84"/>
      <c r="G1898" s="43"/>
    </row>
    <row r="1899">
      <c r="A1899" s="799" t="s">
        <v>37667</v>
      </c>
      <c r="B1899" s="800" t="s">
        <v>248</v>
      </c>
      <c r="C1899" s="31" t="s">
        <v>10975</v>
      </c>
      <c r="D1899" s="91" t="s">
        <v>39015</v>
      </c>
      <c r="E1899" s="84"/>
      <c r="F1899" s="84"/>
      <c r="G1899" s="43"/>
    </row>
    <row r="1900">
      <c r="A1900" s="799" t="s">
        <v>37667</v>
      </c>
      <c r="B1900" s="800" t="s">
        <v>248</v>
      </c>
      <c r="C1900" s="31" t="s">
        <v>4580</v>
      </c>
      <c r="D1900" s="91" t="s">
        <v>39015</v>
      </c>
      <c r="E1900" s="84"/>
      <c r="F1900" s="84"/>
      <c r="G1900" s="43"/>
    </row>
    <row r="1901">
      <c r="A1901" s="799" t="s">
        <v>37667</v>
      </c>
      <c r="B1901" s="800" t="s">
        <v>248</v>
      </c>
      <c r="C1901" s="31" t="s">
        <v>22844</v>
      </c>
      <c r="D1901" s="91" t="s">
        <v>39015</v>
      </c>
      <c r="E1901" s="84"/>
      <c r="F1901" s="84"/>
      <c r="G1901" s="43"/>
    </row>
    <row r="1902">
      <c r="A1902" s="799" t="s">
        <v>37667</v>
      </c>
      <c r="B1902" s="800" t="s">
        <v>248</v>
      </c>
      <c r="C1902" s="31" t="s">
        <v>39048</v>
      </c>
      <c r="D1902" s="91" t="s">
        <v>39015</v>
      </c>
      <c r="E1902" s="84"/>
      <c r="F1902" s="84"/>
      <c r="G1902" s="43"/>
    </row>
    <row r="1903">
      <c r="A1903" s="799" t="s">
        <v>37667</v>
      </c>
      <c r="B1903" s="800" t="s">
        <v>248</v>
      </c>
      <c r="C1903" s="31" t="s">
        <v>7691</v>
      </c>
      <c r="D1903" s="91" t="s">
        <v>39015</v>
      </c>
      <c r="E1903" s="84"/>
      <c r="F1903" s="84"/>
      <c r="G1903" s="43"/>
    </row>
    <row r="1904">
      <c r="A1904" s="799" t="s">
        <v>37667</v>
      </c>
      <c r="B1904" s="800" t="s">
        <v>248</v>
      </c>
      <c r="C1904" s="31" t="s">
        <v>10534</v>
      </c>
      <c r="D1904" s="91" t="s">
        <v>39015</v>
      </c>
      <c r="E1904" s="84"/>
      <c r="F1904" s="84"/>
      <c r="G1904" s="43"/>
    </row>
    <row r="1905">
      <c r="A1905" s="799" t="s">
        <v>37667</v>
      </c>
      <c r="B1905" s="800" t="s">
        <v>248</v>
      </c>
      <c r="C1905" s="31" t="s">
        <v>9484</v>
      </c>
      <c r="D1905" s="91" t="s">
        <v>39015</v>
      </c>
      <c r="E1905" s="43" t="s">
        <v>39049</v>
      </c>
      <c r="F1905" s="84"/>
      <c r="G1905" s="43"/>
    </row>
    <row r="1906">
      <c r="A1906" s="799" t="s">
        <v>37667</v>
      </c>
      <c r="B1906" s="800" t="s">
        <v>248</v>
      </c>
      <c r="C1906" s="31" t="s">
        <v>10537</v>
      </c>
      <c r="D1906" s="91" t="s">
        <v>39015</v>
      </c>
      <c r="E1906" s="43" t="s">
        <v>39049</v>
      </c>
      <c r="F1906" s="43" t="s">
        <v>39028</v>
      </c>
      <c r="G1906" s="43"/>
    </row>
    <row r="1907">
      <c r="A1907" s="799" t="s">
        <v>37667</v>
      </c>
      <c r="B1907" s="800" t="s">
        <v>248</v>
      </c>
      <c r="C1907" s="31" t="s">
        <v>23451</v>
      </c>
      <c r="D1907" s="91" t="s">
        <v>39015</v>
      </c>
      <c r="E1907" s="84"/>
      <c r="F1907" s="84"/>
      <c r="G1907" s="43"/>
    </row>
    <row r="1908">
      <c r="A1908" s="799" t="s">
        <v>37667</v>
      </c>
      <c r="B1908" s="800" t="s">
        <v>248</v>
      </c>
      <c r="C1908" s="31" t="s">
        <v>39050</v>
      </c>
      <c r="D1908" s="91" t="s">
        <v>39015</v>
      </c>
      <c r="E1908" s="84"/>
      <c r="F1908" s="84"/>
      <c r="G1908" s="43"/>
    </row>
    <row r="1909">
      <c r="A1909" s="799" t="s">
        <v>37667</v>
      </c>
      <c r="B1909" s="800" t="s">
        <v>248</v>
      </c>
      <c r="C1909" s="31" t="s">
        <v>22841</v>
      </c>
      <c r="D1909" s="91" t="s">
        <v>39015</v>
      </c>
      <c r="E1909" s="84"/>
      <c r="F1909" s="84"/>
      <c r="G1909" s="43"/>
    </row>
    <row r="1910">
      <c r="A1910" s="799" t="s">
        <v>37667</v>
      </c>
      <c r="B1910" s="800" t="s">
        <v>248</v>
      </c>
      <c r="C1910" s="31" t="s">
        <v>39051</v>
      </c>
      <c r="D1910" s="91" t="s">
        <v>39015</v>
      </c>
      <c r="E1910" s="84"/>
      <c r="F1910" s="84"/>
      <c r="G1910" s="43"/>
    </row>
    <row r="1911">
      <c r="A1911" s="799" t="s">
        <v>37667</v>
      </c>
      <c r="B1911" s="800" t="s">
        <v>248</v>
      </c>
      <c r="C1911" s="31" t="s">
        <v>5459</v>
      </c>
      <c r="D1911" s="91" t="s">
        <v>37857</v>
      </c>
      <c r="E1911" s="84"/>
      <c r="F1911" s="84"/>
      <c r="G1911" s="43"/>
    </row>
    <row r="1912">
      <c r="A1912" s="799" t="s">
        <v>37667</v>
      </c>
      <c r="B1912" s="800" t="s">
        <v>39052</v>
      </c>
      <c r="C1912" s="31" t="s">
        <v>39053</v>
      </c>
      <c r="D1912" s="91" t="s">
        <v>38096</v>
      </c>
      <c r="E1912" s="84"/>
      <c r="F1912" s="84"/>
      <c r="G1912" s="43"/>
    </row>
    <row r="1913">
      <c r="A1913" s="799" t="s">
        <v>37667</v>
      </c>
      <c r="B1913" s="800" t="s">
        <v>38979</v>
      </c>
      <c r="C1913" s="31" t="s">
        <v>39054</v>
      </c>
      <c r="D1913" s="91" t="s">
        <v>37857</v>
      </c>
      <c r="E1913" s="84"/>
      <c r="F1913" s="84"/>
      <c r="G1913" s="43"/>
    </row>
    <row r="1914">
      <c r="A1914" s="799" t="s">
        <v>37667</v>
      </c>
      <c r="B1914" s="800" t="s">
        <v>39055</v>
      </c>
      <c r="C1914" s="31" t="s">
        <v>39056</v>
      </c>
      <c r="D1914" s="91" t="s">
        <v>39018</v>
      </c>
      <c r="E1914" s="84"/>
      <c r="F1914" s="84"/>
      <c r="G1914" s="43"/>
    </row>
    <row r="1915">
      <c r="A1915" s="799" t="s">
        <v>37667</v>
      </c>
      <c r="B1915" s="800" t="s">
        <v>39055</v>
      </c>
      <c r="C1915" s="31" t="s">
        <v>39057</v>
      </c>
      <c r="D1915" s="91" t="s">
        <v>39018</v>
      </c>
      <c r="E1915" s="84"/>
      <c r="F1915" s="84"/>
      <c r="G1915" s="43"/>
    </row>
    <row r="1916">
      <c r="A1916" s="799" t="s">
        <v>37667</v>
      </c>
      <c r="B1916" s="800" t="s">
        <v>566</v>
      </c>
      <c r="C1916" s="31" t="s">
        <v>22387</v>
      </c>
      <c r="D1916" s="91" t="s">
        <v>39015</v>
      </c>
      <c r="E1916" s="84"/>
      <c r="F1916" s="84"/>
      <c r="G1916" s="43"/>
    </row>
    <row r="1917">
      <c r="A1917" s="799" t="s">
        <v>37667</v>
      </c>
      <c r="B1917" s="800" t="s">
        <v>566</v>
      </c>
      <c r="C1917" s="31" t="s">
        <v>38382</v>
      </c>
      <c r="D1917" s="91" t="s">
        <v>39018</v>
      </c>
      <c r="E1917" s="84"/>
      <c r="F1917" s="84"/>
      <c r="G1917" s="43"/>
    </row>
    <row r="1918">
      <c r="A1918" s="799" t="s">
        <v>37667</v>
      </c>
      <c r="B1918" s="800" t="s">
        <v>566</v>
      </c>
      <c r="C1918" s="31" t="s">
        <v>39058</v>
      </c>
      <c r="D1918" s="91" t="s">
        <v>39018</v>
      </c>
      <c r="E1918" s="84"/>
      <c r="F1918" s="84"/>
      <c r="G1918" s="43"/>
    </row>
    <row r="1919">
      <c r="A1919" s="799" t="s">
        <v>37812</v>
      </c>
      <c r="B1919" s="800" t="s">
        <v>230</v>
      </c>
      <c r="C1919" s="31" t="s">
        <v>37814</v>
      </c>
      <c r="D1919" s="91" t="s">
        <v>39015</v>
      </c>
      <c r="E1919" s="84"/>
      <c r="F1919" s="84"/>
      <c r="G1919" s="43"/>
    </row>
    <row r="1920">
      <c r="A1920" s="799" t="s">
        <v>37812</v>
      </c>
      <c r="B1920" s="800" t="s">
        <v>687</v>
      </c>
      <c r="C1920" s="31" t="s">
        <v>38352</v>
      </c>
      <c r="D1920" s="91" t="s">
        <v>39015</v>
      </c>
      <c r="E1920" s="84"/>
      <c r="F1920" s="84"/>
      <c r="G1920" s="43"/>
    </row>
    <row r="1921">
      <c r="A1921" s="799" t="s">
        <v>37812</v>
      </c>
      <c r="B1921" s="800" t="s">
        <v>37819</v>
      </c>
      <c r="C1921" s="31" t="s">
        <v>368</v>
      </c>
      <c r="D1921" s="91" t="s">
        <v>38096</v>
      </c>
      <c r="E1921" s="84"/>
      <c r="F1921" s="84"/>
      <c r="G1921" s="43"/>
    </row>
    <row r="1922">
      <c r="A1922" s="799" t="s">
        <v>37708</v>
      </c>
      <c r="B1922" s="800" t="s">
        <v>671</v>
      </c>
      <c r="C1922" s="31" t="s">
        <v>39059</v>
      </c>
      <c r="D1922" s="91" t="s">
        <v>38730</v>
      </c>
      <c r="E1922" s="84"/>
      <c r="F1922" s="84"/>
      <c r="G1922" s="43"/>
    </row>
    <row r="1923">
      <c r="A1923" s="799" t="s">
        <v>37708</v>
      </c>
      <c r="B1923" s="800" t="s">
        <v>671</v>
      </c>
      <c r="C1923" s="31" t="s">
        <v>672</v>
      </c>
      <c r="D1923" s="91" t="s">
        <v>39015</v>
      </c>
      <c r="E1923" s="84"/>
      <c r="F1923" s="84"/>
      <c r="G1923" s="43"/>
    </row>
    <row r="1924">
      <c r="A1924" s="799" t="s">
        <v>37708</v>
      </c>
      <c r="B1924" s="800" t="s">
        <v>36960</v>
      </c>
      <c r="C1924" s="31" t="s">
        <v>39060</v>
      </c>
      <c r="D1924" s="91" t="s">
        <v>38096</v>
      </c>
      <c r="E1924" s="84"/>
      <c r="F1924" s="84"/>
      <c r="G1924" s="43"/>
    </row>
    <row r="1925">
      <c r="A1925" s="799" t="s">
        <v>37708</v>
      </c>
      <c r="B1925" s="800" t="s">
        <v>678</v>
      </c>
      <c r="C1925" s="31" t="s">
        <v>39061</v>
      </c>
      <c r="D1925" s="91" t="s">
        <v>39015</v>
      </c>
      <c r="E1925" s="84"/>
      <c r="F1925" s="84"/>
      <c r="G1925" s="43"/>
    </row>
    <row r="1926">
      <c r="A1926" s="799" t="s">
        <v>37708</v>
      </c>
      <c r="B1926" s="800" t="s">
        <v>3979</v>
      </c>
      <c r="C1926" s="31" t="s">
        <v>39062</v>
      </c>
      <c r="D1926" s="91" t="s">
        <v>39015</v>
      </c>
      <c r="E1926" s="84"/>
      <c r="F1926" s="84"/>
      <c r="G1926" s="43"/>
    </row>
    <row r="1927">
      <c r="A1927" s="799" t="s">
        <v>37708</v>
      </c>
      <c r="B1927" s="800" t="s">
        <v>687</v>
      </c>
      <c r="C1927" s="31" t="s">
        <v>27106</v>
      </c>
      <c r="D1927" s="91" t="s">
        <v>39015</v>
      </c>
      <c r="E1927" s="84"/>
      <c r="F1927" s="84"/>
      <c r="G1927" s="43" t="s">
        <v>39063</v>
      </c>
    </row>
    <row r="1928">
      <c r="A1928" s="799" t="s">
        <v>37708</v>
      </c>
      <c r="B1928" s="800" t="s">
        <v>687</v>
      </c>
      <c r="C1928" s="31" t="s">
        <v>33903</v>
      </c>
      <c r="D1928" s="91" t="s">
        <v>37857</v>
      </c>
      <c r="E1928" s="84"/>
      <c r="F1928" s="84"/>
      <c r="G1928" s="43" t="s">
        <v>39063</v>
      </c>
    </row>
    <row r="1929">
      <c r="A1929" s="799" t="s">
        <v>37708</v>
      </c>
      <c r="B1929" s="800" t="s">
        <v>687</v>
      </c>
      <c r="C1929" s="31" t="s">
        <v>11090</v>
      </c>
      <c r="D1929" s="91" t="s">
        <v>39015</v>
      </c>
      <c r="E1929" s="84"/>
      <c r="F1929" s="84"/>
      <c r="G1929" s="43" t="s">
        <v>39063</v>
      </c>
    </row>
    <row r="1930">
      <c r="A1930" s="799" t="s">
        <v>37708</v>
      </c>
      <c r="B1930" s="800" t="s">
        <v>388</v>
      </c>
      <c r="C1930" s="31" t="s">
        <v>19808</v>
      </c>
      <c r="D1930" s="91" t="s">
        <v>39064</v>
      </c>
      <c r="E1930" s="84"/>
      <c r="F1930" s="84"/>
      <c r="G1930" s="43"/>
    </row>
    <row r="1931">
      <c r="A1931" s="799" t="s">
        <v>37708</v>
      </c>
      <c r="B1931" s="800" t="s">
        <v>388</v>
      </c>
      <c r="C1931" s="31" t="s">
        <v>1006</v>
      </c>
      <c r="D1931" s="91" t="s">
        <v>39064</v>
      </c>
      <c r="E1931" s="43" t="s">
        <v>39065</v>
      </c>
      <c r="F1931" s="84"/>
      <c r="G1931" s="43" t="s">
        <v>39066</v>
      </c>
    </row>
    <row r="1932">
      <c r="A1932" s="799" t="s">
        <v>37708</v>
      </c>
      <c r="B1932" s="800" t="s">
        <v>3121</v>
      </c>
      <c r="C1932" s="31" t="s">
        <v>39067</v>
      </c>
      <c r="D1932" s="91" t="s">
        <v>39015</v>
      </c>
      <c r="E1932" s="84"/>
      <c r="F1932" s="84"/>
      <c r="G1932" s="43"/>
    </row>
    <row r="1933">
      <c r="A1933" s="799" t="s">
        <v>37708</v>
      </c>
      <c r="B1933" s="800" t="s">
        <v>3121</v>
      </c>
      <c r="C1933" s="31" t="s">
        <v>3122</v>
      </c>
      <c r="D1933" s="91" t="s">
        <v>39015</v>
      </c>
      <c r="E1933" s="84"/>
      <c r="F1933" s="84"/>
      <c r="G1933" s="43"/>
    </row>
    <row r="1934">
      <c r="A1934" s="799" t="s">
        <v>37708</v>
      </c>
      <c r="B1934" s="800" t="s">
        <v>38302</v>
      </c>
      <c r="C1934" s="31" t="s">
        <v>39068</v>
      </c>
      <c r="D1934" s="91"/>
      <c r="E1934" s="84"/>
      <c r="F1934" s="84"/>
      <c r="G1934" s="43"/>
    </row>
    <row r="1935">
      <c r="A1935" s="799" t="s">
        <v>37708</v>
      </c>
      <c r="B1935" s="800" t="s">
        <v>38302</v>
      </c>
      <c r="C1935" s="31" t="s">
        <v>39069</v>
      </c>
      <c r="D1935" s="91" t="s">
        <v>39015</v>
      </c>
      <c r="E1935" s="84"/>
      <c r="F1935" s="84"/>
      <c r="G1935" s="43"/>
    </row>
    <row r="1936">
      <c r="A1936" s="799" t="s">
        <v>37708</v>
      </c>
      <c r="B1936" s="800" t="s">
        <v>2927</v>
      </c>
      <c r="C1936" s="31" t="s">
        <v>32384</v>
      </c>
      <c r="D1936" s="91" t="s">
        <v>39015</v>
      </c>
      <c r="E1936" s="84"/>
      <c r="F1936" s="84"/>
      <c r="G1936" s="43"/>
    </row>
    <row r="1937">
      <c r="A1937" s="799" t="s">
        <v>37708</v>
      </c>
      <c r="B1937" s="800" t="s">
        <v>1107</v>
      </c>
      <c r="C1937" s="31" t="s">
        <v>39070</v>
      </c>
      <c r="D1937" s="91" t="s">
        <v>38096</v>
      </c>
      <c r="E1937" s="84"/>
      <c r="F1937" s="84"/>
      <c r="G1937" s="43"/>
    </row>
    <row r="1938">
      <c r="A1938" s="799" t="s">
        <v>37712</v>
      </c>
      <c r="B1938" s="800" t="s">
        <v>19167</v>
      </c>
      <c r="C1938" s="31" t="s">
        <v>38314</v>
      </c>
      <c r="D1938" s="91" t="s">
        <v>38096</v>
      </c>
      <c r="E1938" s="84"/>
      <c r="F1938" s="84"/>
      <c r="G1938" s="43"/>
    </row>
    <row r="1939">
      <c r="A1939" s="799" t="s">
        <v>37712</v>
      </c>
      <c r="B1939" s="800" t="s">
        <v>19167</v>
      </c>
      <c r="C1939" s="31" t="s">
        <v>39071</v>
      </c>
      <c r="D1939" s="91" t="s">
        <v>38096</v>
      </c>
      <c r="E1939" s="84"/>
      <c r="F1939" s="84"/>
      <c r="G1939" s="43"/>
    </row>
    <row r="1940">
      <c r="A1940" s="799" t="s">
        <v>37712</v>
      </c>
      <c r="B1940" s="800" t="s">
        <v>316</v>
      </c>
      <c r="C1940" s="31" t="s">
        <v>1446</v>
      </c>
      <c r="D1940" s="91"/>
      <c r="E1940" s="43" t="s">
        <v>39072</v>
      </c>
      <c r="F1940" s="43" t="s">
        <v>39042</v>
      </c>
      <c r="G1940" s="43"/>
    </row>
    <row r="1941">
      <c r="A1941" s="799" t="s">
        <v>37712</v>
      </c>
      <c r="B1941" s="800" t="s">
        <v>5496</v>
      </c>
      <c r="C1941" s="31" t="s">
        <v>26230</v>
      </c>
      <c r="D1941" s="91"/>
      <c r="E1941" s="43" t="s">
        <v>39072</v>
      </c>
      <c r="F1941" s="43" t="s">
        <v>39042</v>
      </c>
      <c r="G1941" s="43"/>
    </row>
    <row r="1942">
      <c r="A1942" s="799" t="s">
        <v>37712</v>
      </c>
      <c r="B1942" s="800" t="s">
        <v>5496</v>
      </c>
      <c r="C1942" s="31" t="s">
        <v>39073</v>
      </c>
      <c r="D1942" s="91"/>
      <c r="E1942" s="84"/>
      <c r="F1942" s="84"/>
      <c r="G1942" s="43"/>
    </row>
    <row r="1943">
      <c r="A1943" s="799" t="s">
        <v>37712</v>
      </c>
      <c r="B1943" s="800" t="s">
        <v>687</v>
      </c>
      <c r="C1943" s="31" t="s">
        <v>693</v>
      </c>
      <c r="D1943" s="91" t="s">
        <v>37845</v>
      </c>
      <c r="E1943" s="84"/>
      <c r="F1943" s="84"/>
      <c r="G1943" s="43"/>
    </row>
    <row r="1944">
      <c r="A1944" s="799" t="s">
        <v>37712</v>
      </c>
      <c r="B1944" s="800" t="s">
        <v>22992</v>
      </c>
      <c r="C1944" s="31" t="s">
        <v>18891</v>
      </c>
      <c r="D1944" s="91"/>
      <c r="E1944" s="43" t="s">
        <v>39072</v>
      </c>
      <c r="F1944" s="84"/>
      <c r="G1944" s="43"/>
    </row>
    <row r="1945">
      <c r="A1945" s="799" t="s">
        <v>37712</v>
      </c>
      <c r="B1945" s="800" t="s">
        <v>3788</v>
      </c>
      <c r="C1945" s="31" t="s">
        <v>3491</v>
      </c>
      <c r="D1945" s="91" t="s">
        <v>38096</v>
      </c>
      <c r="E1945" s="84"/>
      <c r="F1945" s="84"/>
      <c r="G1945" s="43"/>
    </row>
    <row r="1946">
      <c r="A1946" s="799" t="s">
        <v>37712</v>
      </c>
      <c r="B1946" s="800" t="s">
        <v>1107</v>
      </c>
      <c r="C1946" s="31" t="s">
        <v>39074</v>
      </c>
      <c r="D1946" s="91" t="s">
        <v>38096</v>
      </c>
      <c r="E1946" s="84"/>
      <c r="F1946" s="84"/>
      <c r="G1946" s="43"/>
    </row>
    <row r="1947">
      <c r="A1947" s="799" t="s">
        <v>37712</v>
      </c>
      <c r="B1947" s="800" t="s">
        <v>1107</v>
      </c>
      <c r="C1947" s="31" t="s">
        <v>39075</v>
      </c>
      <c r="D1947" s="91" t="s">
        <v>38096</v>
      </c>
      <c r="E1947" s="84"/>
      <c r="F1947" s="84"/>
      <c r="G1947" s="43"/>
    </row>
    <row r="1948">
      <c r="A1948" s="799" t="s">
        <v>37712</v>
      </c>
      <c r="B1948" s="800" t="s">
        <v>1107</v>
      </c>
      <c r="C1948" s="31" t="s">
        <v>39076</v>
      </c>
      <c r="D1948" s="91" t="s">
        <v>38096</v>
      </c>
      <c r="E1948" s="84"/>
      <c r="F1948" s="84"/>
      <c r="G1948" s="43"/>
    </row>
    <row r="1949">
      <c r="A1949" s="799" t="s">
        <v>37712</v>
      </c>
      <c r="B1949" s="800" t="s">
        <v>1107</v>
      </c>
      <c r="C1949" s="31" t="s">
        <v>39077</v>
      </c>
      <c r="D1949" s="91" t="s">
        <v>38096</v>
      </c>
      <c r="E1949" s="84"/>
      <c r="F1949" s="84"/>
      <c r="G1949" s="43"/>
    </row>
    <row r="1950">
      <c r="A1950" s="799" t="s">
        <v>37712</v>
      </c>
      <c r="B1950" s="800" t="s">
        <v>1107</v>
      </c>
      <c r="C1950" s="31" t="s">
        <v>39078</v>
      </c>
      <c r="D1950" s="91" t="s">
        <v>38096</v>
      </c>
      <c r="E1950" s="84"/>
      <c r="F1950" s="84"/>
      <c r="G1950" s="43"/>
    </row>
    <row r="1951">
      <c r="A1951" s="812"/>
      <c r="B1951" s="833"/>
      <c r="C1951" s="834"/>
      <c r="D1951" s="835"/>
      <c r="E1951" s="836"/>
      <c r="F1951" s="836"/>
      <c r="G1951" s="836"/>
    </row>
    <row r="1952">
      <c r="A1952" s="832"/>
    </row>
    <row r="1953">
      <c r="A1953" s="812"/>
      <c r="B1953" s="833"/>
      <c r="C1953" s="834"/>
      <c r="D1953" s="835"/>
      <c r="E1953" s="836"/>
      <c r="F1953" s="836"/>
      <c r="G1953" s="836"/>
    </row>
    <row r="1954">
      <c r="A1954" s="31" t="s">
        <v>39079</v>
      </c>
      <c r="B1954" s="823"/>
      <c r="C1954" s="823"/>
      <c r="D1954" s="823"/>
      <c r="E1954" s="823"/>
      <c r="F1954" s="823"/>
      <c r="G1954" s="823"/>
    </row>
    <row r="1955">
      <c r="A1955" s="812"/>
      <c r="B1955" s="833"/>
      <c r="C1955" s="834"/>
      <c r="D1955" s="835"/>
      <c r="E1955" s="836"/>
      <c r="F1955" s="836"/>
      <c r="G1955" s="836"/>
    </row>
    <row r="1956">
      <c r="A1956" s="799" t="s">
        <v>37708</v>
      </c>
      <c r="B1956" s="800" t="s">
        <v>388</v>
      </c>
      <c r="C1956" s="31" t="s">
        <v>3110</v>
      </c>
      <c r="D1956" s="91" t="s">
        <v>37857</v>
      </c>
      <c r="E1956" s="84"/>
      <c r="F1956" s="84"/>
      <c r="G1956" s="43" t="s">
        <v>39080</v>
      </c>
    </row>
    <row r="1957">
      <c r="A1957" s="799" t="s">
        <v>37712</v>
      </c>
      <c r="B1957" s="800" t="s">
        <v>1107</v>
      </c>
      <c r="C1957" s="31" t="s">
        <v>5166</v>
      </c>
      <c r="D1957" s="43" t="s">
        <v>39081</v>
      </c>
      <c r="E1957" s="84"/>
      <c r="F1957" s="84"/>
      <c r="G1957" s="84"/>
    </row>
    <row r="1958">
      <c r="A1958" s="812"/>
      <c r="B1958" s="833"/>
      <c r="C1958" s="834"/>
      <c r="D1958" s="835"/>
      <c r="E1958" s="836"/>
      <c r="F1958" s="836"/>
      <c r="G1958" s="836"/>
    </row>
    <row r="1959">
      <c r="A1959" s="832"/>
    </row>
    <row r="1960">
      <c r="A1960" s="812"/>
      <c r="B1960" s="833"/>
      <c r="C1960" s="834"/>
      <c r="D1960" s="835"/>
      <c r="E1960" s="836"/>
      <c r="F1960" s="836"/>
      <c r="G1960" s="836"/>
    </row>
    <row r="1961">
      <c r="A1961" s="31" t="s">
        <v>39082</v>
      </c>
      <c r="B1961" s="823"/>
      <c r="C1961" s="823"/>
      <c r="D1961" s="823"/>
      <c r="E1961" s="823"/>
      <c r="F1961" s="823"/>
      <c r="G1961" s="823"/>
    </row>
    <row r="1962">
      <c r="A1962" s="812"/>
      <c r="B1962" s="833"/>
      <c r="C1962" s="834"/>
      <c r="D1962" s="835"/>
      <c r="E1962" s="836"/>
      <c r="F1962" s="836"/>
      <c r="G1962" s="836"/>
    </row>
    <row r="1963">
      <c r="A1963" s="799" t="s">
        <v>37663</v>
      </c>
      <c r="B1963" s="800" t="s">
        <v>1016</v>
      </c>
      <c r="C1963" s="31" t="s">
        <v>38426</v>
      </c>
      <c r="D1963" s="91" t="s">
        <v>39083</v>
      </c>
      <c r="E1963" s="84"/>
      <c r="F1963" s="84"/>
      <c r="G1963" s="43"/>
    </row>
    <row r="1964">
      <c r="A1964" s="799" t="s">
        <v>37667</v>
      </c>
      <c r="B1964" s="800" t="s">
        <v>642</v>
      </c>
      <c r="C1964" s="31" t="s">
        <v>25204</v>
      </c>
      <c r="D1964" s="91" t="s">
        <v>39015</v>
      </c>
      <c r="E1964" s="84"/>
      <c r="F1964" s="84"/>
      <c r="G1964" s="43"/>
    </row>
    <row r="1965">
      <c r="A1965" s="799" t="s">
        <v>37667</v>
      </c>
      <c r="B1965" s="800" t="s">
        <v>39084</v>
      </c>
      <c r="C1965" s="31" t="s">
        <v>39085</v>
      </c>
      <c r="D1965" s="91" t="s">
        <v>39015</v>
      </c>
      <c r="E1965" s="84"/>
      <c r="F1965" s="84"/>
      <c r="G1965" s="43"/>
    </row>
    <row r="1966">
      <c r="A1966" s="799" t="s">
        <v>37667</v>
      </c>
      <c r="B1966" s="800" t="s">
        <v>230</v>
      </c>
      <c r="C1966" s="31" t="s">
        <v>4547</v>
      </c>
      <c r="D1966" s="91" t="s">
        <v>39015</v>
      </c>
      <c r="E1966" s="84"/>
      <c r="F1966" s="84"/>
      <c r="G1966" s="43"/>
    </row>
    <row r="1967">
      <c r="A1967" s="799" t="s">
        <v>37667</v>
      </c>
      <c r="B1967" s="800" t="s">
        <v>230</v>
      </c>
      <c r="C1967" s="31" t="s">
        <v>20668</v>
      </c>
      <c r="D1967" s="91" t="s">
        <v>39015</v>
      </c>
      <c r="E1967" s="84"/>
      <c r="F1967" s="84"/>
      <c r="G1967" s="43"/>
    </row>
    <row r="1968">
      <c r="A1968" s="799" t="s">
        <v>37667</v>
      </c>
      <c r="B1968" s="800" t="s">
        <v>6685</v>
      </c>
      <c r="C1968" s="31" t="s">
        <v>13019</v>
      </c>
      <c r="D1968" s="91" t="s">
        <v>39015</v>
      </c>
      <c r="E1968" s="84"/>
      <c r="F1968" s="84"/>
      <c r="G1968" s="43"/>
    </row>
    <row r="1969">
      <c r="A1969" s="799" t="s">
        <v>37667</v>
      </c>
      <c r="B1969" s="800" t="s">
        <v>248</v>
      </c>
      <c r="C1969" s="31" t="s">
        <v>20669</v>
      </c>
      <c r="D1969" s="91" t="s">
        <v>39015</v>
      </c>
      <c r="E1969" s="84"/>
      <c r="F1969" s="84"/>
      <c r="G1969" s="43"/>
    </row>
    <row r="1970">
      <c r="A1970" s="799" t="s">
        <v>37667</v>
      </c>
      <c r="B1970" s="800" t="s">
        <v>566</v>
      </c>
      <c r="C1970" s="31" t="s">
        <v>7612</v>
      </c>
      <c r="D1970" s="91" t="s">
        <v>39015</v>
      </c>
      <c r="E1970" s="43"/>
      <c r="F1970" s="84"/>
      <c r="G1970" s="43"/>
    </row>
    <row r="1971">
      <c r="A1971" s="799" t="s">
        <v>37712</v>
      </c>
      <c r="B1971" s="800" t="s">
        <v>316</v>
      </c>
      <c r="C1971" s="31" t="s">
        <v>1446</v>
      </c>
      <c r="D1971" s="91" t="s">
        <v>39083</v>
      </c>
      <c r="E1971" s="84"/>
      <c r="F1971" s="84"/>
      <c r="G1971" s="43"/>
    </row>
    <row r="1972">
      <c r="A1972" s="799" t="s">
        <v>37712</v>
      </c>
      <c r="B1972" s="800" t="s">
        <v>38604</v>
      </c>
      <c r="C1972" s="31" t="s">
        <v>14532</v>
      </c>
      <c r="D1972" s="91"/>
      <c r="E1972" s="43" t="s">
        <v>39086</v>
      </c>
      <c r="F1972" s="84"/>
      <c r="G1972" s="43"/>
    </row>
    <row r="1973">
      <c r="A1973" s="799" t="s">
        <v>37712</v>
      </c>
      <c r="B1973" s="800" t="s">
        <v>3280</v>
      </c>
      <c r="C1973" s="31" t="s">
        <v>39087</v>
      </c>
      <c r="D1973" s="91"/>
      <c r="E1973" s="43" t="s">
        <v>39088</v>
      </c>
      <c r="F1973" s="84"/>
      <c r="G1973" s="43"/>
    </row>
    <row r="1974">
      <c r="A1974" s="799" t="s">
        <v>37712</v>
      </c>
      <c r="B1974" s="800" t="s">
        <v>988</v>
      </c>
      <c r="C1974" s="31" t="s">
        <v>6938</v>
      </c>
      <c r="D1974" s="91"/>
      <c r="E1974" s="43" t="s">
        <v>39088</v>
      </c>
      <c r="F1974" s="84"/>
      <c r="G1974" s="43"/>
    </row>
    <row r="1975">
      <c r="A1975" s="799" t="s">
        <v>37712</v>
      </c>
      <c r="B1975" s="800" t="s">
        <v>988</v>
      </c>
      <c r="C1975" s="31" t="s">
        <v>6513</v>
      </c>
      <c r="D1975" s="91"/>
      <c r="E1975" s="43" t="s">
        <v>39088</v>
      </c>
      <c r="F1975" s="84"/>
      <c r="G1975" s="43"/>
    </row>
    <row r="1976">
      <c r="A1976" s="799" t="s">
        <v>37712</v>
      </c>
      <c r="B1976" s="800" t="s">
        <v>988</v>
      </c>
      <c r="C1976" s="31" t="s">
        <v>4377</v>
      </c>
      <c r="D1976" s="91"/>
      <c r="E1976" s="43" t="s">
        <v>39088</v>
      </c>
      <c r="F1976" s="84"/>
      <c r="G1976" s="43"/>
    </row>
    <row r="1977">
      <c r="A1977" s="799" t="s">
        <v>37712</v>
      </c>
      <c r="B1977" s="800" t="s">
        <v>988</v>
      </c>
      <c r="C1977" s="31" t="s">
        <v>11599</v>
      </c>
      <c r="D1977" s="91"/>
      <c r="E1977" s="43" t="s">
        <v>39088</v>
      </c>
      <c r="F1977" s="84"/>
      <c r="G1977" s="43"/>
    </row>
    <row r="1978">
      <c r="A1978" s="799" t="s">
        <v>37712</v>
      </c>
      <c r="B1978" s="800" t="s">
        <v>988</v>
      </c>
      <c r="C1978" s="31" t="s">
        <v>994</v>
      </c>
      <c r="D1978" s="91"/>
      <c r="E1978" s="43" t="s">
        <v>39088</v>
      </c>
      <c r="F1978" s="84"/>
      <c r="G1978" s="43"/>
    </row>
    <row r="1979">
      <c r="A1979" s="799" t="s">
        <v>37712</v>
      </c>
      <c r="B1979" s="800" t="s">
        <v>988</v>
      </c>
      <c r="C1979" s="31" t="s">
        <v>6219</v>
      </c>
      <c r="D1979" s="91"/>
      <c r="E1979" s="43" t="s">
        <v>39088</v>
      </c>
      <c r="F1979" s="84"/>
      <c r="G1979" s="43"/>
    </row>
    <row r="1980">
      <c r="A1980" s="799" t="s">
        <v>37712</v>
      </c>
      <c r="B1980" s="800" t="s">
        <v>388</v>
      </c>
      <c r="C1980" s="31" t="s">
        <v>10544</v>
      </c>
      <c r="D1980" s="91" t="s">
        <v>39089</v>
      </c>
      <c r="E1980" s="43" t="s">
        <v>39086</v>
      </c>
      <c r="F1980" s="84"/>
      <c r="G1980" s="43"/>
    </row>
    <row r="1981">
      <c r="A1981" s="799" t="s">
        <v>37712</v>
      </c>
      <c r="B1981" s="800" t="s">
        <v>234</v>
      </c>
      <c r="C1981" s="31" t="s">
        <v>14063</v>
      </c>
      <c r="D1981" s="91"/>
      <c r="E1981" s="43" t="s">
        <v>39090</v>
      </c>
      <c r="F1981" s="84"/>
      <c r="G1981" s="43"/>
    </row>
    <row r="1982">
      <c r="A1982" s="799" t="s">
        <v>37712</v>
      </c>
      <c r="B1982" s="800" t="s">
        <v>234</v>
      </c>
      <c r="C1982" s="31" t="s">
        <v>19123</v>
      </c>
      <c r="D1982" s="91"/>
      <c r="E1982" s="43" t="s">
        <v>39088</v>
      </c>
      <c r="F1982" s="84"/>
      <c r="G1982" s="43"/>
    </row>
    <row r="1983">
      <c r="A1983" s="812"/>
      <c r="B1983" s="833"/>
      <c r="C1983" s="834"/>
      <c r="D1983" s="835"/>
      <c r="E1983" s="836"/>
      <c r="F1983" s="836"/>
      <c r="G1983" s="836"/>
    </row>
    <row r="1984">
      <c r="A1984" s="832"/>
    </row>
    <row r="1985">
      <c r="A1985" s="812"/>
      <c r="B1985" s="833"/>
      <c r="C1985" s="834"/>
      <c r="D1985" s="835"/>
      <c r="E1985" s="836"/>
      <c r="F1985" s="836"/>
      <c r="G1985" s="836"/>
    </row>
    <row r="1986">
      <c r="A1986" s="31" t="s">
        <v>39091</v>
      </c>
      <c r="B1986" s="823"/>
      <c r="C1986" s="823"/>
      <c r="D1986" s="823"/>
      <c r="E1986" s="823"/>
      <c r="F1986" s="823"/>
      <c r="G1986" s="823"/>
    </row>
    <row r="1987">
      <c r="A1987" s="812"/>
      <c r="B1987" s="833"/>
      <c r="C1987" s="834"/>
      <c r="D1987" s="835"/>
      <c r="E1987" s="836"/>
      <c r="F1987" s="836"/>
      <c r="G1987" s="836"/>
    </row>
    <row r="1988">
      <c r="A1988" s="799" t="s">
        <v>37663</v>
      </c>
      <c r="B1988" s="814" t="s">
        <v>1016</v>
      </c>
      <c r="C1988" s="31" t="s">
        <v>38426</v>
      </c>
      <c r="D1988" s="91" t="s">
        <v>39092</v>
      </c>
      <c r="E1988" s="84"/>
      <c r="F1988" s="84"/>
      <c r="G1988" s="43"/>
    </row>
    <row r="1989">
      <c r="A1989" s="799" t="s">
        <v>37663</v>
      </c>
      <c r="B1989" s="814" t="s">
        <v>1016</v>
      </c>
      <c r="C1989" s="31" t="s">
        <v>39093</v>
      </c>
      <c r="D1989" s="91" t="s">
        <v>39092</v>
      </c>
      <c r="E1989" s="84"/>
      <c r="F1989" s="84"/>
      <c r="G1989" s="43"/>
    </row>
    <row r="1990">
      <c r="A1990" s="799" t="s">
        <v>37667</v>
      </c>
      <c r="B1990" s="814" t="s">
        <v>13936</v>
      </c>
      <c r="C1990" s="31" t="s">
        <v>39094</v>
      </c>
      <c r="D1990" s="91" t="s">
        <v>39092</v>
      </c>
      <c r="E1990" s="84"/>
      <c r="F1990" s="84"/>
      <c r="G1990" s="43"/>
    </row>
    <row r="1991">
      <c r="A1991" s="799" t="s">
        <v>37667</v>
      </c>
      <c r="B1991" s="814" t="s">
        <v>642</v>
      </c>
      <c r="C1991" s="31" t="s">
        <v>39095</v>
      </c>
      <c r="D1991" s="91" t="s">
        <v>39092</v>
      </c>
      <c r="E1991" s="84"/>
      <c r="F1991" s="84"/>
      <c r="G1991" s="43"/>
    </row>
    <row r="1992">
      <c r="A1992" s="799" t="s">
        <v>37667</v>
      </c>
      <c r="B1992" s="814" t="s">
        <v>8313</v>
      </c>
      <c r="C1992" s="31" t="s">
        <v>39096</v>
      </c>
      <c r="D1992" s="91" t="s">
        <v>39092</v>
      </c>
      <c r="E1992" s="84"/>
      <c r="F1992" s="84"/>
      <c r="G1992" s="43"/>
    </row>
    <row r="1993">
      <c r="A1993" s="799" t="s">
        <v>37667</v>
      </c>
      <c r="B1993" s="814" t="s">
        <v>38616</v>
      </c>
      <c r="C1993" s="31" t="s">
        <v>39097</v>
      </c>
      <c r="D1993" s="91" t="s">
        <v>39092</v>
      </c>
      <c r="E1993" s="84"/>
      <c r="F1993" s="84"/>
      <c r="G1993" s="43"/>
    </row>
    <row r="1994">
      <c r="A1994" s="799" t="s">
        <v>37667</v>
      </c>
      <c r="B1994" s="814" t="s">
        <v>39098</v>
      </c>
      <c r="C1994" s="31" t="s">
        <v>39099</v>
      </c>
      <c r="D1994" s="91" t="s">
        <v>39092</v>
      </c>
      <c r="E1994" s="84"/>
      <c r="F1994" s="84"/>
      <c r="G1994" s="43"/>
    </row>
    <row r="1995">
      <c r="A1995" s="799" t="s">
        <v>37667</v>
      </c>
      <c r="B1995" s="814" t="s">
        <v>37855</v>
      </c>
      <c r="C1995" s="31" t="s">
        <v>39100</v>
      </c>
      <c r="D1995" s="91" t="s">
        <v>39092</v>
      </c>
      <c r="E1995" s="84"/>
      <c r="F1995" s="84"/>
      <c r="G1995" s="43"/>
    </row>
    <row r="1996">
      <c r="A1996" s="799" t="s">
        <v>37667</v>
      </c>
      <c r="B1996" s="814" t="s">
        <v>38434</v>
      </c>
      <c r="C1996" s="31" t="s">
        <v>39101</v>
      </c>
      <c r="D1996" s="91" t="s">
        <v>39092</v>
      </c>
      <c r="E1996" s="84"/>
      <c r="F1996" s="84"/>
      <c r="G1996" s="43"/>
    </row>
    <row r="1997">
      <c r="A1997" s="799" t="s">
        <v>37667</v>
      </c>
      <c r="B1997" s="814" t="s">
        <v>38434</v>
      </c>
      <c r="C1997" s="31" t="s">
        <v>39102</v>
      </c>
      <c r="D1997" s="91" t="s">
        <v>39092</v>
      </c>
      <c r="E1997" s="84"/>
      <c r="F1997" s="84"/>
      <c r="G1997" s="43"/>
    </row>
    <row r="1998">
      <c r="A1998" s="799" t="s">
        <v>37667</v>
      </c>
      <c r="B1998" s="814" t="s">
        <v>38434</v>
      </c>
      <c r="C1998" s="31" t="s">
        <v>39103</v>
      </c>
      <c r="D1998" s="91" t="s">
        <v>39092</v>
      </c>
      <c r="E1998" s="84"/>
      <c r="F1998" s="84"/>
      <c r="G1998" s="43"/>
    </row>
    <row r="1999">
      <c r="A1999" s="799" t="s">
        <v>37667</v>
      </c>
      <c r="B1999" s="814" t="s">
        <v>4540</v>
      </c>
      <c r="C1999" s="31" t="s">
        <v>38777</v>
      </c>
      <c r="D1999" s="91" t="s">
        <v>39092</v>
      </c>
      <c r="E1999" s="84"/>
      <c r="F1999" s="84"/>
      <c r="G1999" s="43"/>
    </row>
    <row r="2000">
      <c r="A2000" s="799" t="s">
        <v>37667</v>
      </c>
      <c r="B2000" s="814" t="s">
        <v>5954</v>
      </c>
      <c r="C2000" s="31" t="s">
        <v>19204</v>
      </c>
      <c r="D2000" s="91" t="s">
        <v>39092</v>
      </c>
      <c r="E2000" s="43" t="s">
        <v>39104</v>
      </c>
      <c r="F2000" s="84"/>
      <c r="G2000" s="43"/>
    </row>
    <row r="2001">
      <c r="A2001" s="799" t="s">
        <v>37667</v>
      </c>
      <c r="B2001" s="814" t="s">
        <v>39105</v>
      </c>
      <c r="C2001" s="31" t="s">
        <v>39106</v>
      </c>
      <c r="D2001" s="91" t="s">
        <v>39092</v>
      </c>
      <c r="E2001" s="84"/>
      <c r="F2001" s="84"/>
      <c r="G2001" s="43"/>
    </row>
    <row r="2002">
      <c r="A2002" s="799" t="s">
        <v>37667</v>
      </c>
      <c r="B2002" s="814" t="s">
        <v>38285</v>
      </c>
      <c r="C2002" s="31" t="s">
        <v>39107</v>
      </c>
      <c r="D2002" s="91" t="s">
        <v>39092</v>
      </c>
      <c r="E2002" s="84"/>
      <c r="F2002" s="84"/>
      <c r="G2002" s="43"/>
    </row>
    <row r="2003">
      <c r="A2003" s="799" t="s">
        <v>37667</v>
      </c>
      <c r="B2003" s="814" t="s">
        <v>38285</v>
      </c>
      <c r="C2003" s="31" t="s">
        <v>39108</v>
      </c>
      <c r="D2003" s="91" t="s">
        <v>39092</v>
      </c>
      <c r="E2003" s="84"/>
      <c r="F2003" s="84"/>
      <c r="G2003" s="43"/>
    </row>
    <row r="2004">
      <c r="A2004" s="799" t="s">
        <v>37667</v>
      </c>
      <c r="B2004" s="814" t="s">
        <v>26214</v>
      </c>
      <c r="C2004" s="31" t="s">
        <v>39109</v>
      </c>
      <c r="D2004" s="91" t="s">
        <v>39092</v>
      </c>
      <c r="E2004" s="84"/>
      <c r="F2004" s="84"/>
      <c r="G2004" s="43"/>
    </row>
    <row r="2005">
      <c r="A2005" s="799" t="s">
        <v>37667</v>
      </c>
      <c r="B2005" s="814" t="s">
        <v>38802</v>
      </c>
      <c r="C2005" s="31" t="s">
        <v>39110</v>
      </c>
      <c r="D2005" s="91" t="s">
        <v>39092</v>
      </c>
      <c r="E2005" s="84"/>
      <c r="F2005" s="84"/>
      <c r="G2005" s="43"/>
    </row>
    <row r="2006">
      <c r="A2006" s="799" t="s">
        <v>37667</v>
      </c>
      <c r="B2006" s="814" t="s">
        <v>38802</v>
      </c>
      <c r="C2006" s="31" t="s">
        <v>39111</v>
      </c>
      <c r="D2006" s="91" t="s">
        <v>39092</v>
      </c>
      <c r="E2006" s="84"/>
      <c r="F2006" s="84"/>
      <c r="G2006" s="43"/>
    </row>
    <row r="2007">
      <c r="A2007" s="799" t="s">
        <v>37667</v>
      </c>
      <c r="B2007" s="814" t="s">
        <v>38802</v>
      </c>
      <c r="C2007" s="31" t="s">
        <v>39112</v>
      </c>
      <c r="D2007" s="91" t="s">
        <v>39092</v>
      </c>
      <c r="E2007" s="84"/>
      <c r="F2007" s="84"/>
      <c r="G2007" s="43"/>
    </row>
    <row r="2008">
      <c r="A2008" s="799" t="s">
        <v>37667</v>
      </c>
      <c r="B2008" s="814" t="s">
        <v>248</v>
      </c>
      <c r="C2008" s="31" t="s">
        <v>4553</v>
      </c>
      <c r="D2008" s="91" t="s">
        <v>39092</v>
      </c>
      <c r="E2008" s="84"/>
      <c r="F2008" s="84"/>
      <c r="G2008" s="43"/>
    </row>
    <row r="2009">
      <c r="A2009" s="799" t="s">
        <v>37667</v>
      </c>
      <c r="B2009" s="814" t="s">
        <v>248</v>
      </c>
      <c r="C2009" s="31" t="s">
        <v>22428</v>
      </c>
      <c r="D2009" s="91" t="s">
        <v>39092</v>
      </c>
      <c r="E2009" s="84"/>
      <c r="F2009" s="84"/>
      <c r="G2009" s="43"/>
    </row>
    <row r="2010">
      <c r="A2010" s="799" t="s">
        <v>37667</v>
      </c>
      <c r="B2010" s="814" t="s">
        <v>248</v>
      </c>
      <c r="C2010" s="31" t="s">
        <v>39113</v>
      </c>
      <c r="D2010" s="91" t="s">
        <v>39092</v>
      </c>
      <c r="E2010" s="84"/>
      <c r="F2010" s="84"/>
      <c r="G2010" s="43"/>
    </row>
    <row r="2011">
      <c r="A2011" s="799" t="s">
        <v>37667</v>
      </c>
      <c r="B2011" s="814" t="s">
        <v>248</v>
      </c>
      <c r="C2011" s="31" t="s">
        <v>39114</v>
      </c>
      <c r="D2011" s="91" t="s">
        <v>39092</v>
      </c>
      <c r="E2011" s="84"/>
      <c r="F2011" s="84"/>
      <c r="G2011" s="43"/>
    </row>
    <row r="2012">
      <c r="A2012" s="799" t="s">
        <v>37667</v>
      </c>
      <c r="B2012" s="814" t="s">
        <v>248</v>
      </c>
      <c r="C2012" s="31" t="s">
        <v>39115</v>
      </c>
      <c r="D2012" s="91" t="s">
        <v>39092</v>
      </c>
      <c r="E2012" s="84"/>
      <c r="F2012" s="84"/>
      <c r="G2012" s="43"/>
    </row>
    <row r="2013">
      <c r="A2013" s="799" t="s">
        <v>37667</v>
      </c>
      <c r="B2013" s="814" t="s">
        <v>248</v>
      </c>
      <c r="C2013" s="31" t="s">
        <v>4580</v>
      </c>
      <c r="D2013" s="91"/>
      <c r="E2013" s="43" t="s">
        <v>39104</v>
      </c>
      <c r="F2013" s="84"/>
      <c r="G2013" s="43"/>
    </row>
    <row r="2014">
      <c r="A2014" s="799" t="s">
        <v>37667</v>
      </c>
      <c r="B2014" s="814" t="s">
        <v>248</v>
      </c>
      <c r="C2014" s="31" t="s">
        <v>19213</v>
      </c>
      <c r="D2014" s="91"/>
      <c r="E2014" s="43" t="s">
        <v>39104</v>
      </c>
      <c r="F2014" s="84"/>
      <c r="G2014" s="43"/>
    </row>
    <row r="2015">
      <c r="A2015" s="799" t="s">
        <v>37667</v>
      </c>
      <c r="B2015" s="814" t="s">
        <v>248</v>
      </c>
      <c r="C2015" s="31" t="s">
        <v>13433</v>
      </c>
      <c r="D2015" s="91" t="s">
        <v>39092</v>
      </c>
      <c r="E2015" s="84"/>
      <c r="F2015" s="84"/>
      <c r="G2015" s="43"/>
    </row>
    <row r="2016">
      <c r="A2016" s="799" t="s">
        <v>37667</v>
      </c>
      <c r="B2016" s="814" t="s">
        <v>248</v>
      </c>
      <c r="C2016" s="31" t="s">
        <v>39116</v>
      </c>
      <c r="D2016" s="91" t="s">
        <v>39092</v>
      </c>
      <c r="E2016" s="84"/>
      <c r="F2016" s="84"/>
      <c r="G2016" s="43"/>
    </row>
    <row r="2017">
      <c r="A2017" s="799" t="s">
        <v>37667</v>
      </c>
      <c r="B2017" s="814" t="s">
        <v>248</v>
      </c>
      <c r="C2017" s="31" t="s">
        <v>39117</v>
      </c>
      <c r="D2017" s="91" t="s">
        <v>39092</v>
      </c>
      <c r="E2017" s="84"/>
      <c r="F2017" s="84"/>
      <c r="G2017" s="43"/>
    </row>
    <row r="2018">
      <c r="A2018" s="799" t="s">
        <v>37667</v>
      </c>
      <c r="B2018" s="814" t="s">
        <v>248</v>
      </c>
      <c r="C2018" s="31" t="s">
        <v>39118</v>
      </c>
      <c r="D2018" s="91" t="s">
        <v>39092</v>
      </c>
      <c r="E2018" s="84"/>
      <c r="F2018" s="84"/>
      <c r="G2018" s="43"/>
    </row>
    <row r="2019">
      <c r="A2019" s="799" t="s">
        <v>37667</v>
      </c>
      <c r="B2019" s="814" t="s">
        <v>38564</v>
      </c>
      <c r="C2019" s="31" t="s">
        <v>39119</v>
      </c>
      <c r="D2019" s="91" t="s">
        <v>39092</v>
      </c>
      <c r="E2019" s="84"/>
      <c r="F2019" s="84"/>
      <c r="G2019" s="43"/>
    </row>
    <row r="2020">
      <c r="A2020" s="799" t="s">
        <v>37667</v>
      </c>
      <c r="B2020" s="814" t="s">
        <v>33700</v>
      </c>
      <c r="C2020" s="31" t="s">
        <v>39120</v>
      </c>
      <c r="D2020" s="91" t="s">
        <v>39092</v>
      </c>
      <c r="E2020" s="84"/>
      <c r="F2020" s="84"/>
      <c r="G2020" s="43"/>
    </row>
    <row r="2021">
      <c r="A2021" s="799" t="s">
        <v>37667</v>
      </c>
      <c r="B2021" s="814" t="s">
        <v>38818</v>
      </c>
      <c r="C2021" s="31" t="s">
        <v>39121</v>
      </c>
      <c r="D2021" s="91" t="s">
        <v>39092</v>
      </c>
      <c r="E2021" s="84"/>
      <c r="F2021" s="84"/>
      <c r="G2021" s="43"/>
    </row>
    <row r="2022">
      <c r="A2022" s="799" t="s">
        <v>37667</v>
      </c>
      <c r="B2022" s="814" t="s">
        <v>566</v>
      </c>
      <c r="C2022" s="31" t="s">
        <v>39122</v>
      </c>
      <c r="D2022" s="91" t="s">
        <v>39092</v>
      </c>
      <c r="E2022" s="84"/>
      <c r="F2022" s="84"/>
      <c r="G2022" s="43"/>
    </row>
    <row r="2023">
      <c r="A2023" s="799" t="s">
        <v>37667</v>
      </c>
      <c r="B2023" s="814" t="s">
        <v>566</v>
      </c>
      <c r="C2023" s="31" t="s">
        <v>14588</v>
      </c>
      <c r="D2023" s="91" t="s">
        <v>39092</v>
      </c>
      <c r="E2023" s="84"/>
      <c r="F2023" s="84"/>
      <c r="G2023" s="43"/>
    </row>
    <row r="2024">
      <c r="A2024" s="799" t="s">
        <v>37667</v>
      </c>
      <c r="B2024" s="814" t="s">
        <v>566</v>
      </c>
      <c r="C2024" s="31" t="s">
        <v>39123</v>
      </c>
      <c r="D2024" s="91" t="s">
        <v>39092</v>
      </c>
      <c r="E2024" s="84"/>
      <c r="F2024" s="84"/>
      <c r="G2024" s="43"/>
    </row>
    <row r="2025">
      <c r="A2025" s="799" t="s">
        <v>37667</v>
      </c>
      <c r="B2025" s="814" t="s">
        <v>566</v>
      </c>
      <c r="C2025" s="31" t="s">
        <v>4587</v>
      </c>
      <c r="D2025" s="91" t="s">
        <v>39092</v>
      </c>
      <c r="E2025" s="84"/>
      <c r="F2025" s="84"/>
      <c r="G2025" s="43"/>
    </row>
    <row r="2026">
      <c r="A2026" s="799" t="s">
        <v>37667</v>
      </c>
      <c r="B2026" s="814" t="s">
        <v>566</v>
      </c>
      <c r="C2026" s="31" t="s">
        <v>567</v>
      </c>
      <c r="D2026" s="91" t="s">
        <v>39124</v>
      </c>
      <c r="E2026" s="84"/>
      <c r="F2026" s="84"/>
      <c r="G2026" s="43"/>
    </row>
    <row r="2027">
      <c r="A2027" s="799" t="s">
        <v>37708</v>
      </c>
      <c r="B2027" s="814" t="s">
        <v>39125</v>
      </c>
      <c r="C2027" s="31" t="s">
        <v>39126</v>
      </c>
      <c r="D2027" s="91" t="s">
        <v>39092</v>
      </c>
      <c r="E2027" s="84"/>
      <c r="F2027" s="84"/>
      <c r="G2027" s="43"/>
    </row>
    <row r="2028">
      <c r="A2028" s="799" t="s">
        <v>37708</v>
      </c>
      <c r="B2028" s="814" t="s">
        <v>38591</v>
      </c>
      <c r="C2028" s="31" t="s">
        <v>38592</v>
      </c>
      <c r="D2028" s="91" t="s">
        <v>39092</v>
      </c>
      <c r="E2028" s="84"/>
      <c r="F2028" s="84"/>
      <c r="G2028" s="43"/>
    </row>
    <row r="2029">
      <c r="A2029" s="799" t="s">
        <v>37708</v>
      </c>
      <c r="B2029" s="814" t="s">
        <v>388</v>
      </c>
      <c r="C2029" s="31" t="s">
        <v>2083</v>
      </c>
      <c r="D2029" s="91"/>
      <c r="E2029" s="43" t="s">
        <v>39127</v>
      </c>
      <c r="F2029" s="84"/>
      <c r="G2029" s="43"/>
    </row>
    <row r="2030">
      <c r="A2030" s="799" t="s">
        <v>37708</v>
      </c>
      <c r="B2030" s="814" t="s">
        <v>388</v>
      </c>
      <c r="C2030" s="31" t="s">
        <v>1006</v>
      </c>
      <c r="D2030" s="91" t="s">
        <v>39092</v>
      </c>
      <c r="E2030" s="84"/>
      <c r="F2030" s="84"/>
      <c r="G2030" s="43"/>
    </row>
    <row r="2031">
      <c r="A2031" s="799" t="s">
        <v>37708</v>
      </c>
      <c r="B2031" s="814" t="s">
        <v>23155</v>
      </c>
      <c r="C2031" s="31" t="s">
        <v>38349</v>
      </c>
      <c r="D2031" s="91" t="s">
        <v>39092</v>
      </c>
      <c r="E2031" s="84"/>
      <c r="F2031" s="84"/>
      <c r="G2031" s="43"/>
    </row>
    <row r="2032">
      <c r="A2032" s="812"/>
      <c r="B2032" s="833"/>
      <c r="C2032" s="834"/>
      <c r="D2032" s="835"/>
      <c r="E2032" s="836"/>
      <c r="F2032" s="836"/>
      <c r="G2032" s="836"/>
    </row>
    <row r="2033">
      <c r="A2033" s="832"/>
    </row>
    <row r="2034">
      <c r="A2034" s="812"/>
      <c r="B2034" s="833"/>
      <c r="C2034" s="834"/>
      <c r="D2034" s="835"/>
      <c r="E2034" s="836"/>
      <c r="F2034" s="836"/>
      <c r="G2034" s="836"/>
    </row>
    <row r="2035">
      <c r="A2035" s="31" t="s">
        <v>39128</v>
      </c>
      <c r="B2035" s="823"/>
      <c r="C2035" s="823"/>
      <c r="D2035" s="823"/>
      <c r="E2035" s="823"/>
      <c r="F2035" s="823"/>
      <c r="G2035" s="823"/>
    </row>
    <row r="2036">
      <c r="A2036" s="812"/>
      <c r="B2036" s="833"/>
      <c r="C2036" s="834"/>
      <c r="D2036" s="835"/>
      <c r="E2036" s="836"/>
      <c r="F2036" s="836"/>
      <c r="G2036" s="836"/>
    </row>
    <row r="2037">
      <c r="A2037" s="799" t="s">
        <v>37663</v>
      </c>
      <c r="B2037" s="814" t="s">
        <v>38427</v>
      </c>
      <c r="C2037" s="31" t="s">
        <v>23260</v>
      </c>
      <c r="D2037" s="639" t="s">
        <v>39129</v>
      </c>
      <c r="E2037" s="84"/>
      <c r="F2037" s="84"/>
      <c r="G2037" s="43"/>
    </row>
    <row r="2038">
      <c r="A2038" s="799" t="s">
        <v>37667</v>
      </c>
      <c r="B2038" s="814" t="s">
        <v>8313</v>
      </c>
      <c r="C2038" s="31" t="s">
        <v>39130</v>
      </c>
      <c r="D2038" s="91" t="s">
        <v>39131</v>
      </c>
      <c r="E2038" s="84"/>
      <c r="F2038" s="84"/>
      <c r="G2038" s="43"/>
    </row>
    <row r="2039">
      <c r="A2039" s="799" t="s">
        <v>37667</v>
      </c>
      <c r="B2039" s="814" t="s">
        <v>39132</v>
      </c>
      <c r="C2039" s="31" t="s">
        <v>39133</v>
      </c>
      <c r="D2039" s="91" t="s">
        <v>39131</v>
      </c>
      <c r="E2039" s="84"/>
      <c r="F2039" s="84"/>
      <c r="G2039" s="43"/>
    </row>
    <row r="2040">
      <c r="A2040" s="799" t="s">
        <v>37667</v>
      </c>
      <c r="B2040" s="814" t="s">
        <v>39134</v>
      </c>
      <c r="C2040" s="31" t="s">
        <v>39135</v>
      </c>
      <c r="D2040" s="91" t="s">
        <v>39129</v>
      </c>
      <c r="E2040" s="84"/>
      <c r="F2040" s="84"/>
      <c r="G2040" s="43"/>
    </row>
    <row r="2041">
      <c r="A2041" s="799" t="s">
        <v>37667</v>
      </c>
      <c r="B2041" s="814" t="s">
        <v>39134</v>
      </c>
      <c r="C2041" s="31" t="s">
        <v>39136</v>
      </c>
      <c r="D2041" s="91" t="s">
        <v>39131</v>
      </c>
      <c r="E2041" s="84"/>
      <c r="F2041" s="84"/>
      <c r="G2041" s="43"/>
    </row>
    <row r="2042">
      <c r="A2042" s="799" t="s">
        <v>37667</v>
      </c>
      <c r="B2042" s="814" t="s">
        <v>39137</v>
      </c>
      <c r="C2042" s="31" t="s">
        <v>39138</v>
      </c>
      <c r="D2042" s="91" t="s">
        <v>39131</v>
      </c>
      <c r="E2042" s="84"/>
      <c r="F2042" s="84"/>
      <c r="G2042" s="43"/>
    </row>
    <row r="2043">
      <c r="A2043" s="799" t="s">
        <v>37667</v>
      </c>
      <c r="B2043" s="814" t="s">
        <v>39139</v>
      </c>
      <c r="C2043" s="31" t="s">
        <v>39140</v>
      </c>
      <c r="D2043" s="91" t="s">
        <v>39131</v>
      </c>
      <c r="E2043" s="84"/>
      <c r="F2043" s="84"/>
      <c r="G2043" s="43"/>
    </row>
    <row r="2044">
      <c r="A2044" s="799" t="s">
        <v>37667</v>
      </c>
      <c r="B2044" s="814" t="s">
        <v>39139</v>
      </c>
      <c r="C2044" s="31" t="s">
        <v>39141</v>
      </c>
      <c r="D2044" s="91" t="s">
        <v>39129</v>
      </c>
      <c r="E2044" s="84"/>
      <c r="F2044" s="84"/>
      <c r="G2044" s="43"/>
    </row>
    <row r="2045">
      <c r="A2045" s="799" t="s">
        <v>37667</v>
      </c>
      <c r="B2045" s="814" t="s">
        <v>39139</v>
      </c>
      <c r="C2045" s="31" t="s">
        <v>39142</v>
      </c>
      <c r="D2045" s="91" t="s">
        <v>39129</v>
      </c>
      <c r="E2045" s="84"/>
      <c r="F2045" s="84"/>
      <c r="G2045" s="43"/>
    </row>
    <row r="2046">
      <c r="A2046" s="799" t="s">
        <v>37667</v>
      </c>
      <c r="B2046" s="814" t="s">
        <v>5964</v>
      </c>
      <c r="C2046" s="31"/>
      <c r="D2046" s="91"/>
      <c r="E2046" s="84"/>
      <c r="F2046" s="84"/>
      <c r="G2046" s="43"/>
    </row>
    <row r="2047">
      <c r="A2047" s="799" t="s">
        <v>37667</v>
      </c>
      <c r="B2047" s="814" t="s">
        <v>248</v>
      </c>
      <c r="C2047" s="31" t="s">
        <v>34206</v>
      </c>
      <c r="D2047" s="91" t="s">
        <v>39129</v>
      </c>
      <c r="E2047" s="84"/>
      <c r="F2047" s="84"/>
      <c r="G2047" s="43"/>
    </row>
    <row r="2048">
      <c r="A2048" s="799" t="s">
        <v>37667</v>
      </c>
      <c r="B2048" s="814" t="s">
        <v>39143</v>
      </c>
      <c r="C2048" s="31" t="s">
        <v>39144</v>
      </c>
      <c r="D2048" s="91" t="s">
        <v>39145</v>
      </c>
      <c r="E2048" s="84"/>
      <c r="F2048" s="84"/>
      <c r="G2048" s="43"/>
    </row>
    <row r="2049">
      <c r="A2049" s="799" t="s">
        <v>37667</v>
      </c>
      <c r="B2049" s="814" t="s">
        <v>566</v>
      </c>
      <c r="C2049" s="31" t="s">
        <v>38671</v>
      </c>
      <c r="D2049" s="91" t="s">
        <v>39145</v>
      </c>
      <c r="E2049" s="84"/>
      <c r="F2049" s="84"/>
      <c r="G2049" s="43"/>
    </row>
    <row r="2050">
      <c r="A2050" s="812"/>
      <c r="B2050" s="833"/>
      <c r="C2050" s="834"/>
      <c r="D2050" s="835"/>
      <c r="E2050" s="836"/>
      <c r="F2050" s="836"/>
      <c r="G2050" s="836"/>
    </row>
    <row r="2051">
      <c r="A2051" s="832"/>
    </row>
    <row r="2052">
      <c r="A2052" s="812"/>
      <c r="B2052" s="833"/>
      <c r="C2052" s="834"/>
      <c r="D2052" s="835"/>
      <c r="E2052" s="836"/>
      <c r="F2052" s="836"/>
      <c r="G2052" s="836"/>
    </row>
    <row r="2053">
      <c r="A2053" s="31" t="s">
        <v>39146</v>
      </c>
      <c r="B2053" s="823"/>
      <c r="C2053" s="823"/>
      <c r="D2053" s="823"/>
      <c r="E2053" s="823"/>
      <c r="F2053" s="823"/>
      <c r="G2053" s="823"/>
    </row>
    <row r="2054">
      <c r="A2054" s="812"/>
      <c r="B2054" s="833"/>
      <c r="C2054" s="834"/>
      <c r="D2054" s="835"/>
      <c r="E2054" s="836"/>
      <c r="F2054" s="836"/>
      <c r="G2054" s="836"/>
    </row>
    <row r="2055">
      <c r="A2055" s="799" t="s">
        <v>37663</v>
      </c>
      <c r="B2055" s="814" t="s">
        <v>23260</v>
      </c>
      <c r="C2055" s="31" t="s">
        <v>39147</v>
      </c>
      <c r="D2055" s="639" t="s">
        <v>39129</v>
      </c>
      <c r="E2055" s="84"/>
      <c r="F2055" s="84"/>
      <c r="G2055" s="43"/>
    </row>
    <row r="2056">
      <c r="A2056" s="799" t="s">
        <v>37663</v>
      </c>
      <c r="B2056" s="814" t="s">
        <v>38490</v>
      </c>
      <c r="C2056" s="31" t="s">
        <v>38748</v>
      </c>
      <c r="D2056" s="639" t="s">
        <v>37906</v>
      </c>
      <c r="E2056" s="84"/>
      <c r="F2056" s="84"/>
      <c r="G2056" s="43"/>
    </row>
    <row r="2057">
      <c r="A2057" s="799" t="s">
        <v>37667</v>
      </c>
      <c r="B2057" s="814" t="s">
        <v>230</v>
      </c>
      <c r="C2057" s="31" t="s">
        <v>10943</v>
      </c>
      <c r="D2057" s="639" t="s">
        <v>39145</v>
      </c>
      <c r="E2057" s="84"/>
      <c r="F2057" s="84"/>
      <c r="G2057" s="43"/>
    </row>
    <row r="2058">
      <c r="A2058" s="799" t="s">
        <v>37667</v>
      </c>
      <c r="B2058" s="814" t="s">
        <v>37807</v>
      </c>
      <c r="C2058" s="31" t="s">
        <v>39148</v>
      </c>
      <c r="D2058" s="639" t="s">
        <v>39129</v>
      </c>
      <c r="E2058" s="84"/>
      <c r="F2058" s="84"/>
      <c r="G2058" s="43"/>
    </row>
    <row r="2059">
      <c r="A2059" s="799" t="s">
        <v>37667</v>
      </c>
      <c r="B2059" s="814" t="s">
        <v>566</v>
      </c>
      <c r="C2059" s="31" t="s">
        <v>23347</v>
      </c>
      <c r="D2059" s="639" t="s">
        <v>39129</v>
      </c>
      <c r="E2059" s="43" t="s">
        <v>39149</v>
      </c>
      <c r="F2059" s="84"/>
      <c r="G2059" s="43"/>
    </row>
    <row r="2060">
      <c r="A2060" s="799" t="s">
        <v>37708</v>
      </c>
      <c r="B2060" s="814" t="s">
        <v>23260</v>
      </c>
      <c r="C2060" s="31" t="s">
        <v>39150</v>
      </c>
      <c r="D2060" s="639" t="s">
        <v>39129</v>
      </c>
      <c r="E2060" s="84"/>
      <c r="F2060" s="84"/>
      <c r="G2060" s="43"/>
    </row>
    <row r="2061">
      <c r="A2061" s="799" t="s">
        <v>37708</v>
      </c>
      <c r="B2061" s="814" t="s">
        <v>23260</v>
      </c>
      <c r="C2061" s="31" t="s">
        <v>23261</v>
      </c>
      <c r="D2061" s="639" t="s">
        <v>39151</v>
      </c>
      <c r="E2061" s="43" t="s">
        <v>39152</v>
      </c>
      <c r="F2061" s="84"/>
      <c r="G2061" s="43"/>
    </row>
    <row r="2062">
      <c r="A2062" s="799" t="s">
        <v>37708</v>
      </c>
      <c r="B2062" s="814" t="s">
        <v>326</v>
      </c>
      <c r="C2062" s="31" t="s">
        <v>39153</v>
      </c>
      <c r="D2062" s="639" t="s">
        <v>39129</v>
      </c>
      <c r="E2062" s="84"/>
      <c r="F2062" s="84"/>
      <c r="G2062" s="43"/>
    </row>
    <row r="2063">
      <c r="A2063" s="799" t="s">
        <v>37708</v>
      </c>
      <c r="B2063" s="814" t="s">
        <v>326</v>
      </c>
      <c r="C2063" s="31" t="s">
        <v>37821</v>
      </c>
      <c r="D2063" s="639" t="s">
        <v>39129</v>
      </c>
      <c r="E2063" s="84"/>
      <c r="F2063" s="84"/>
      <c r="G2063" s="43"/>
    </row>
    <row r="2064">
      <c r="A2064" s="799" t="s">
        <v>37712</v>
      </c>
      <c r="B2064" s="814" t="s">
        <v>316</v>
      </c>
      <c r="C2064" s="31" t="s">
        <v>4651</v>
      </c>
      <c r="D2064" s="639"/>
      <c r="E2064" s="43" t="s">
        <v>39154</v>
      </c>
      <c r="F2064" s="84"/>
      <c r="G2064" s="43"/>
    </row>
    <row r="2065">
      <c r="A2065" s="799" t="s">
        <v>37712</v>
      </c>
      <c r="B2065" s="814" t="s">
        <v>326</v>
      </c>
      <c r="C2065" s="31" t="s">
        <v>1206</v>
      </c>
      <c r="D2065" s="639" t="s">
        <v>39145</v>
      </c>
      <c r="E2065" s="43" t="s">
        <v>39155</v>
      </c>
      <c r="F2065" s="84"/>
      <c r="G2065" s="43"/>
    </row>
    <row r="2066">
      <c r="A2066" s="799" t="s">
        <v>37712</v>
      </c>
      <c r="B2066" s="814" t="s">
        <v>326</v>
      </c>
      <c r="C2066" s="31" t="s">
        <v>7375</v>
      </c>
      <c r="D2066" s="639" t="s">
        <v>37906</v>
      </c>
      <c r="E2066" s="43"/>
      <c r="F2066" s="84"/>
      <c r="G2066" s="43"/>
    </row>
    <row r="2067">
      <c r="A2067" s="799" t="s">
        <v>37712</v>
      </c>
      <c r="B2067" s="814" t="s">
        <v>326</v>
      </c>
      <c r="C2067" s="31" t="s">
        <v>39156</v>
      </c>
      <c r="D2067" s="639" t="s">
        <v>37906</v>
      </c>
      <c r="E2067" s="43"/>
      <c r="F2067" s="84"/>
      <c r="G2067" s="43"/>
    </row>
    <row r="2068">
      <c r="A2068" s="799" t="s">
        <v>37712</v>
      </c>
      <c r="B2068" s="814" t="s">
        <v>326</v>
      </c>
      <c r="C2068" s="31" t="s">
        <v>39157</v>
      </c>
      <c r="D2068" s="639" t="s">
        <v>37906</v>
      </c>
      <c r="E2068" s="43"/>
      <c r="F2068" s="84"/>
      <c r="G2068" s="43"/>
    </row>
    <row r="2069">
      <c r="A2069" s="799" t="s">
        <v>37712</v>
      </c>
      <c r="B2069" s="814" t="s">
        <v>326</v>
      </c>
      <c r="C2069" s="31" t="s">
        <v>39158</v>
      </c>
      <c r="D2069" s="639" t="s">
        <v>37906</v>
      </c>
      <c r="E2069" s="43"/>
      <c r="F2069" s="84"/>
      <c r="G2069" s="43"/>
    </row>
    <row r="2070">
      <c r="A2070" s="799" t="s">
        <v>37712</v>
      </c>
      <c r="B2070" s="814" t="s">
        <v>326</v>
      </c>
      <c r="C2070" s="31" t="s">
        <v>39159</v>
      </c>
      <c r="D2070" s="639" t="s">
        <v>37906</v>
      </c>
      <c r="E2070" s="43"/>
      <c r="F2070" s="84"/>
      <c r="G2070" s="43"/>
    </row>
    <row r="2071">
      <c r="A2071" s="799" t="s">
        <v>37712</v>
      </c>
      <c r="B2071" s="814" t="s">
        <v>326</v>
      </c>
      <c r="C2071" s="31" t="s">
        <v>39160</v>
      </c>
      <c r="D2071" s="639" t="s">
        <v>37906</v>
      </c>
      <c r="E2071" s="43"/>
      <c r="F2071" s="84"/>
      <c r="G2071" s="43"/>
    </row>
    <row r="2072">
      <c r="A2072" s="799" t="s">
        <v>37712</v>
      </c>
      <c r="B2072" s="814" t="s">
        <v>326</v>
      </c>
      <c r="C2072" s="31" t="s">
        <v>39161</v>
      </c>
      <c r="D2072" s="639" t="s">
        <v>37906</v>
      </c>
      <c r="E2072" s="43"/>
      <c r="F2072" s="84"/>
      <c r="G2072" s="43"/>
    </row>
    <row r="2073">
      <c r="A2073" s="799" t="s">
        <v>37712</v>
      </c>
      <c r="B2073" s="814" t="s">
        <v>326</v>
      </c>
      <c r="C2073" s="31" t="s">
        <v>2009</v>
      </c>
      <c r="D2073" s="639" t="s">
        <v>37906</v>
      </c>
      <c r="E2073" s="43"/>
      <c r="F2073" s="84"/>
      <c r="G2073" s="43"/>
    </row>
    <row r="2074">
      <c r="A2074" s="799" t="s">
        <v>37712</v>
      </c>
      <c r="B2074" s="814" t="s">
        <v>326</v>
      </c>
      <c r="C2074" s="31" t="s">
        <v>1215</v>
      </c>
      <c r="D2074" s="639" t="s">
        <v>37906</v>
      </c>
      <c r="E2074" s="43"/>
      <c r="F2074" s="84"/>
      <c r="G2074" s="43"/>
    </row>
    <row r="2075">
      <c r="A2075" s="799" t="s">
        <v>37712</v>
      </c>
      <c r="B2075" s="814" t="s">
        <v>326</v>
      </c>
      <c r="C2075" s="31" t="s">
        <v>16433</v>
      </c>
      <c r="D2075" s="639" t="s">
        <v>37906</v>
      </c>
      <c r="E2075" s="43"/>
      <c r="F2075" s="84"/>
      <c r="G2075" s="43"/>
    </row>
    <row r="2076">
      <c r="A2076" s="799" t="s">
        <v>37712</v>
      </c>
      <c r="B2076" s="814" t="s">
        <v>326</v>
      </c>
      <c r="C2076" s="31" t="s">
        <v>4654</v>
      </c>
      <c r="D2076" s="639" t="s">
        <v>37906</v>
      </c>
      <c r="E2076" s="43"/>
      <c r="F2076" s="84"/>
      <c r="G2076" s="43"/>
    </row>
    <row r="2077">
      <c r="A2077" s="799" t="s">
        <v>37712</v>
      </c>
      <c r="B2077" s="814" t="s">
        <v>326</v>
      </c>
      <c r="C2077" s="31" t="s">
        <v>16380</v>
      </c>
      <c r="D2077" s="639" t="s">
        <v>37906</v>
      </c>
      <c r="E2077" s="43"/>
      <c r="F2077" s="84"/>
      <c r="G2077" s="43"/>
    </row>
    <row r="2078">
      <c r="A2078" s="799" t="s">
        <v>37712</v>
      </c>
      <c r="B2078" s="814" t="s">
        <v>326</v>
      </c>
      <c r="C2078" s="31" t="s">
        <v>39162</v>
      </c>
      <c r="D2078" s="639" t="s">
        <v>37906</v>
      </c>
      <c r="E2078" s="43" t="s">
        <v>39152</v>
      </c>
      <c r="F2078" s="84"/>
      <c r="G2078" s="43"/>
    </row>
    <row r="2079">
      <c r="A2079" s="799" t="s">
        <v>37712</v>
      </c>
      <c r="B2079" s="814" t="s">
        <v>326</v>
      </c>
      <c r="C2079" s="31" t="s">
        <v>37985</v>
      </c>
      <c r="D2079" s="639" t="s">
        <v>37906</v>
      </c>
      <c r="E2079" s="43"/>
      <c r="F2079" s="84"/>
      <c r="G2079" s="43"/>
    </row>
    <row r="2080">
      <c r="A2080" s="812"/>
      <c r="B2080" s="833"/>
      <c r="C2080" s="834"/>
      <c r="D2080" s="835"/>
      <c r="E2080" s="836"/>
      <c r="F2080" s="836"/>
      <c r="G2080" s="836"/>
    </row>
    <row r="2081">
      <c r="A2081" s="832"/>
    </row>
    <row r="2082">
      <c r="A2082" s="812"/>
      <c r="B2082" s="833"/>
      <c r="C2082" s="834"/>
      <c r="D2082" s="835"/>
      <c r="E2082" s="836"/>
      <c r="F2082" s="836"/>
      <c r="G2082" s="836"/>
    </row>
    <row r="2083">
      <c r="A2083" s="31" t="s">
        <v>39163</v>
      </c>
      <c r="B2083" s="823"/>
      <c r="C2083" s="823"/>
      <c r="D2083" s="823"/>
      <c r="E2083" s="823"/>
      <c r="F2083" s="823"/>
      <c r="G2083" s="823"/>
    </row>
    <row r="2084">
      <c r="A2084" s="812"/>
      <c r="B2084" s="833"/>
      <c r="C2084" s="834"/>
      <c r="D2084" s="835"/>
      <c r="E2084" s="836"/>
      <c r="F2084" s="836"/>
      <c r="G2084" s="836"/>
    </row>
    <row r="2085">
      <c r="A2085" s="799" t="s">
        <v>37663</v>
      </c>
      <c r="B2085" s="814" t="s">
        <v>39164</v>
      </c>
      <c r="C2085" s="31" t="s">
        <v>39165</v>
      </c>
      <c r="D2085" s="639" t="s">
        <v>38096</v>
      </c>
      <c r="E2085" s="84"/>
      <c r="F2085" s="84"/>
      <c r="G2085" s="43"/>
    </row>
    <row r="2086">
      <c r="A2086" s="799" t="s">
        <v>37663</v>
      </c>
      <c r="B2086" s="814" t="s">
        <v>1016</v>
      </c>
      <c r="C2086" s="31" t="s">
        <v>39166</v>
      </c>
      <c r="D2086" s="639" t="s">
        <v>38096</v>
      </c>
      <c r="E2086" s="84"/>
      <c r="F2086" s="84"/>
      <c r="G2086" s="43"/>
    </row>
    <row r="2087">
      <c r="A2087" s="799" t="s">
        <v>37708</v>
      </c>
      <c r="B2087" s="814" t="s">
        <v>326</v>
      </c>
      <c r="C2087" s="31" t="s">
        <v>2474</v>
      </c>
      <c r="D2087" s="639" t="s">
        <v>38096</v>
      </c>
      <c r="E2087" s="84"/>
      <c r="F2087" s="84"/>
      <c r="G2087" s="43"/>
    </row>
    <row r="2088">
      <c r="A2088" s="799" t="s">
        <v>37708</v>
      </c>
      <c r="B2088" s="814" t="s">
        <v>326</v>
      </c>
      <c r="C2088" s="31" t="s">
        <v>4686</v>
      </c>
      <c r="D2088" s="639" t="s">
        <v>38096</v>
      </c>
      <c r="E2088" s="84"/>
      <c r="F2088" s="84"/>
      <c r="G2088" s="43"/>
    </row>
    <row r="2089">
      <c r="A2089" s="799" t="s">
        <v>37708</v>
      </c>
      <c r="B2089" s="814" t="s">
        <v>326</v>
      </c>
      <c r="C2089" s="31" t="s">
        <v>37910</v>
      </c>
      <c r="D2089" s="639" t="s">
        <v>38096</v>
      </c>
      <c r="E2089" s="84"/>
      <c r="F2089" s="84"/>
      <c r="G2089" s="43"/>
    </row>
    <row r="2090">
      <c r="A2090" s="799" t="s">
        <v>37708</v>
      </c>
      <c r="B2090" s="814" t="s">
        <v>38591</v>
      </c>
      <c r="C2090" s="31" t="s">
        <v>39167</v>
      </c>
      <c r="D2090" s="639" t="s">
        <v>38096</v>
      </c>
      <c r="E2090" s="84"/>
      <c r="F2090" s="84"/>
      <c r="G2090" s="43"/>
    </row>
    <row r="2091">
      <c r="A2091" s="799" t="s">
        <v>37708</v>
      </c>
      <c r="B2091" s="814" t="s">
        <v>14445</v>
      </c>
      <c r="C2091" s="31" t="s">
        <v>14446</v>
      </c>
      <c r="D2091" s="639" t="s">
        <v>38096</v>
      </c>
      <c r="E2091" s="84"/>
      <c r="F2091" s="84"/>
      <c r="G2091" s="43"/>
    </row>
    <row r="2092">
      <c r="A2092" s="799" t="s">
        <v>37708</v>
      </c>
      <c r="B2092" s="814" t="s">
        <v>687</v>
      </c>
      <c r="C2092" s="31" t="s">
        <v>27106</v>
      </c>
      <c r="D2092" s="639" t="s">
        <v>38096</v>
      </c>
      <c r="E2092" s="84"/>
      <c r="F2092" s="84"/>
      <c r="G2092" s="43"/>
    </row>
    <row r="2093">
      <c r="A2093" s="799" t="s">
        <v>37708</v>
      </c>
      <c r="B2093" s="814" t="s">
        <v>687</v>
      </c>
      <c r="C2093" s="31" t="s">
        <v>33903</v>
      </c>
      <c r="D2093" s="639" t="s">
        <v>38096</v>
      </c>
      <c r="E2093" s="84"/>
      <c r="F2093" s="84"/>
      <c r="G2093" s="43"/>
    </row>
    <row r="2094">
      <c r="A2094" s="799" t="s">
        <v>37708</v>
      </c>
      <c r="B2094" s="814" t="s">
        <v>13268</v>
      </c>
      <c r="C2094" s="31" t="s">
        <v>13269</v>
      </c>
      <c r="D2094" s="639" t="s">
        <v>38096</v>
      </c>
      <c r="E2094" s="84"/>
      <c r="F2094" s="84"/>
      <c r="G2094" s="43"/>
    </row>
    <row r="2095">
      <c r="A2095" s="799" t="s">
        <v>37708</v>
      </c>
      <c r="B2095" s="814" t="s">
        <v>13206</v>
      </c>
      <c r="C2095" s="31" t="s">
        <v>13207</v>
      </c>
      <c r="D2095" s="639" t="s">
        <v>38096</v>
      </c>
      <c r="E2095" s="84"/>
      <c r="F2095" s="84"/>
      <c r="G2095" s="43"/>
    </row>
    <row r="2096">
      <c r="A2096" s="799" t="s">
        <v>37708</v>
      </c>
      <c r="B2096" s="814" t="s">
        <v>388</v>
      </c>
      <c r="C2096" s="31" t="s">
        <v>1006</v>
      </c>
      <c r="D2096" s="639" t="s">
        <v>38096</v>
      </c>
      <c r="E2096" s="43" t="s">
        <v>39168</v>
      </c>
      <c r="F2096" s="84"/>
      <c r="G2096" s="43"/>
    </row>
    <row r="2097">
      <c r="A2097" s="799" t="s">
        <v>37708</v>
      </c>
      <c r="B2097" s="814" t="s">
        <v>388</v>
      </c>
      <c r="C2097" s="31" t="s">
        <v>1010</v>
      </c>
      <c r="D2097" s="639" t="s">
        <v>38096</v>
      </c>
      <c r="E2097" s="43" t="s">
        <v>39168</v>
      </c>
      <c r="F2097" s="84"/>
      <c r="G2097" s="43"/>
    </row>
    <row r="2098">
      <c r="A2098" s="799" t="s">
        <v>37708</v>
      </c>
      <c r="B2098" s="814" t="s">
        <v>388</v>
      </c>
      <c r="C2098" s="31" t="s">
        <v>23119</v>
      </c>
      <c r="D2098" s="639" t="s">
        <v>38096</v>
      </c>
      <c r="E2098" s="43" t="s">
        <v>39168</v>
      </c>
      <c r="F2098" s="84"/>
      <c r="G2098" s="43"/>
    </row>
    <row r="2099">
      <c r="A2099" s="799" t="s">
        <v>37708</v>
      </c>
      <c r="B2099" s="814" t="s">
        <v>37819</v>
      </c>
      <c r="C2099" s="31" t="s">
        <v>39169</v>
      </c>
      <c r="D2099" s="639" t="s">
        <v>39170</v>
      </c>
      <c r="E2099" s="84"/>
      <c r="F2099" s="84"/>
      <c r="G2099" s="43"/>
    </row>
    <row r="2100">
      <c r="A2100" s="799" t="s">
        <v>37712</v>
      </c>
      <c r="B2100" s="814" t="s">
        <v>2562</v>
      </c>
      <c r="C2100" s="31" t="s">
        <v>2563</v>
      </c>
      <c r="D2100" s="639" t="s">
        <v>38096</v>
      </c>
      <c r="E2100" s="84"/>
      <c r="F2100" s="84"/>
      <c r="G2100" s="43"/>
    </row>
    <row r="2101">
      <c r="A2101" s="799" t="s">
        <v>37712</v>
      </c>
      <c r="B2101" s="814" t="s">
        <v>687</v>
      </c>
      <c r="C2101" s="31" t="s">
        <v>693</v>
      </c>
      <c r="D2101" s="639" t="s">
        <v>37845</v>
      </c>
      <c r="E2101" s="84"/>
      <c r="F2101" s="84"/>
      <c r="G2101" s="43"/>
    </row>
    <row r="2102">
      <c r="A2102" s="799" t="s">
        <v>37712</v>
      </c>
      <c r="B2102" s="814" t="s">
        <v>687</v>
      </c>
      <c r="C2102" s="31" t="s">
        <v>39171</v>
      </c>
      <c r="D2102" s="639" t="s">
        <v>39172</v>
      </c>
      <c r="E2102" s="84"/>
      <c r="F2102" s="84"/>
      <c r="G2102" s="43"/>
    </row>
    <row r="2103">
      <c r="A2103" s="799" t="s">
        <v>37712</v>
      </c>
      <c r="B2103" s="814" t="s">
        <v>234</v>
      </c>
      <c r="C2103" s="31" t="s">
        <v>35726</v>
      </c>
      <c r="D2103" s="639" t="s">
        <v>38096</v>
      </c>
      <c r="E2103" s="84"/>
      <c r="F2103" s="84"/>
      <c r="G2103" s="43"/>
    </row>
    <row r="2104">
      <c r="A2104" s="812"/>
      <c r="B2104" s="833"/>
      <c r="C2104" s="834"/>
      <c r="D2104" s="835"/>
      <c r="E2104" s="836"/>
      <c r="F2104" s="836"/>
      <c r="G2104" s="836"/>
    </row>
    <row r="2105">
      <c r="A2105" s="832"/>
    </row>
    <row r="2106">
      <c r="A2106" s="812"/>
      <c r="B2106" s="833"/>
      <c r="C2106" s="834"/>
      <c r="D2106" s="835"/>
      <c r="E2106" s="836"/>
      <c r="F2106" s="836"/>
      <c r="G2106" s="836"/>
    </row>
    <row r="2107">
      <c r="A2107" s="31" t="s">
        <v>39173</v>
      </c>
      <c r="B2107" s="823"/>
      <c r="C2107" s="823"/>
      <c r="D2107" s="823"/>
      <c r="E2107" s="823"/>
      <c r="F2107" s="823"/>
      <c r="G2107" s="823"/>
    </row>
    <row r="2108">
      <c r="A2108" s="812"/>
      <c r="B2108" s="833"/>
      <c r="C2108" s="834"/>
      <c r="D2108" s="835"/>
      <c r="E2108" s="836"/>
      <c r="F2108" s="836"/>
      <c r="G2108" s="836"/>
    </row>
    <row r="2109">
      <c r="A2109" s="799" t="s">
        <v>37663</v>
      </c>
      <c r="B2109" s="814" t="s">
        <v>678</v>
      </c>
      <c r="C2109" s="31" t="s">
        <v>37895</v>
      </c>
      <c r="D2109" s="639" t="s">
        <v>39015</v>
      </c>
      <c r="E2109" s="84"/>
      <c r="F2109" s="84"/>
      <c r="G2109" s="43"/>
    </row>
    <row r="2110">
      <c r="A2110" s="799" t="s">
        <v>37667</v>
      </c>
      <c r="B2110" s="814" t="s">
        <v>13936</v>
      </c>
      <c r="C2110" s="831" t="s">
        <v>38940</v>
      </c>
      <c r="D2110" s="639" t="s">
        <v>39015</v>
      </c>
      <c r="E2110" s="84"/>
      <c r="F2110" s="84"/>
      <c r="G2110" s="43"/>
    </row>
    <row r="2111">
      <c r="A2111" s="799" t="s">
        <v>37667</v>
      </c>
      <c r="B2111" s="814" t="s">
        <v>39174</v>
      </c>
      <c r="C2111" s="831" t="s">
        <v>39175</v>
      </c>
      <c r="D2111" s="639" t="s">
        <v>39015</v>
      </c>
      <c r="E2111" s="84"/>
      <c r="F2111" s="84"/>
      <c r="G2111" s="43"/>
    </row>
    <row r="2112">
      <c r="A2112" s="799" t="s">
        <v>37667</v>
      </c>
      <c r="B2112" s="814" t="s">
        <v>38949</v>
      </c>
      <c r="C2112" s="831" t="s">
        <v>39176</v>
      </c>
      <c r="D2112" s="639" t="s">
        <v>39015</v>
      </c>
      <c r="E2112" s="84"/>
      <c r="F2112" s="84"/>
      <c r="G2112" s="43"/>
    </row>
    <row r="2113">
      <c r="A2113" s="799" t="s">
        <v>37667</v>
      </c>
      <c r="B2113" s="814" t="s">
        <v>38949</v>
      </c>
      <c r="C2113" s="831" t="s">
        <v>39177</v>
      </c>
      <c r="D2113" s="639" t="s">
        <v>39015</v>
      </c>
      <c r="E2113" s="84"/>
      <c r="F2113" s="84"/>
      <c r="G2113" s="43"/>
    </row>
    <row r="2114">
      <c r="A2114" s="799" t="s">
        <v>37667</v>
      </c>
      <c r="B2114" s="814" t="s">
        <v>39178</v>
      </c>
      <c r="C2114" s="831" t="s">
        <v>39179</v>
      </c>
      <c r="D2114" s="639" t="s">
        <v>39015</v>
      </c>
      <c r="E2114" s="84"/>
      <c r="F2114" s="84"/>
      <c r="G2114" s="43"/>
    </row>
    <row r="2115">
      <c r="A2115" s="799" t="s">
        <v>37667</v>
      </c>
      <c r="B2115" s="814" t="s">
        <v>39105</v>
      </c>
      <c r="C2115" s="831" t="s">
        <v>39106</v>
      </c>
      <c r="D2115" s="639" t="s">
        <v>39015</v>
      </c>
      <c r="E2115" s="84"/>
      <c r="F2115" s="84"/>
      <c r="G2115" s="43"/>
    </row>
    <row r="2116">
      <c r="A2116" s="799" t="s">
        <v>37667</v>
      </c>
      <c r="B2116" s="814" t="s">
        <v>39105</v>
      </c>
      <c r="C2116" s="831" t="s">
        <v>39180</v>
      </c>
      <c r="D2116" s="639" t="s">
        <v>39015</v>
      </c>
      <c r="E2116" s="84"/>
      <c r="F2116" s="84"/>
      <c r="G2116" s="43"/>
    </row>
    <row r="2117">
      <c r="A2117" s="799" t="s">
        <v>37667</v>
      </c>
      <c r="B2117" s="814" t="s">
        <v>39181</v>
      </c>
      <c r="C2117" s="831" t="s">
        <v>39182</v>
      </c>
      <c r="D2117" s="639" t="s">
        <v>39015</v>
      </c>
      <c r="E2117" s="84"/>
      <c r="F2117" s="84"/>
      <c r="G2117" s="43"/>
    </row>
    <row r="2118">
      <c r="A2118" s="799" t="s">
        <v>37667</v>
      </c>
      <c r="B2118" s="814" t="s">
        <v>39181</v>
      </c>
      <c r="C2118" s="831" t="s">
        <v>39183</v>
      </c>
      <c r="D2118" s="639" t="s">
        <v>39015</v>
      </c>
      <c r="E2118" s="84"/>
      <c r="F2118" s="84"/>
      <c r="G2118" s="43"/>
    </row>
    <row r="2119">
      <c r="A2119" s="799" t="s">
        <v>37667</v>
      </c>
      <c r="B2119" s="814" t="s">
        <v>230</v>
      </c>
      <c r="C2119" s="831" t="s">
        <v>12701</v>
      </c>
      <c r="D2119" s="639" t="s">
        <v>39015</v>
      </c>
      <c r="E2119" s="84"/>
      <c r="F2119" s="84"/>
      <c r="G2119" s="43"/>
    </row>
    <row r="2120">
      <c r="A2120" s="799" t="s">
        <v>37667</v>
      </c>
      <c r="B2120" s="814" t="s">
        <v>230</v>
      </c>
      <c r="C2120" s="831" t="s">
        <v>39184</v>
      </c>
      <c r="D2120" s="639" t="s">
        <v>39015</v>
      </c>
      <c r="E2120" s="84"/>
      <c r="F2120" s="84"/>
      <c r="G2120" s="43"/>
    </row>
    <row r="2121">
      <c r="A2121" s="799" t="s">
        <v>37667</v>
      </c>
      <c r="B2121" s="814" t="s">
        <v>230</v>
      </c>
      <c r="C2121" s="831" t="s">
        <v>39185</v>
      </c>
      <c r="D2121" s="639" t="s">
        <v>39015</v>
      </c>
      <c r="E2121" s="84"/>
      <c r="F2121" s="84"/>
      <c r="G2121" s="43"/>
    </row>
    <row r="2122">
      <c r="A2122" s="799" t="s">
        <v>37667</v>
      </c>
      <c r="B2122" s="814" t="s">
        <v>230</v>
      </c>
      <c r="C2122" s="831" t="s">
        <v>22972</v>
      </c>
      <c r="D2122" s="639" t="s">
        <v>39015</v>
      </c>
      <c r="E2122" s="84"/>
      <c r="F2122" s="84"/>
      <c r="G2122" s="43"/>
    </row>
    <row r="2123">
      <c r="A2123" s="799" t="s">
        <v>37667</v>
      </c>
      <c r="B2123" s="814" t="s">
        <v>230</v>
      </c>
      <c r="C2123" s="831" t="s">
        <v>20668</v>
      </c>
      <c r="D2123" s="639" t="s">
        <v>39015</v>
      </c>
      <c r="E2123" s="84"/>
      <c r="F2123" s="84"/>
      <c r="G2123" s="43"/>
    </row>
    <row r="2124">
      <c r="A2124" s="799" t="s">
        <v>37667</v>
      </c>
      <c r="B2124" s="814" t="s">
        <v>38285</v>
      </c>
      <c r="C2124" s="831" t="s">
        <v>39186</v>
      </c>
      <c r="D2124" s="639" t="s">
        <v>39015</v>
      </c>
      <c r="E2124" s="84"/>
      <c r="F2124" s="84"/>
      <c r="G2124" s="43"/>
    </row>
    <row r="2125">
      <c r="A2125" s="799" t="s">
        <v>37667</v>
      </c>
      <c r="B2125" s="814" t="s">
        <v>678</v>
      </c>
      <c r="C2125" s="831" t="s">
        <v>39187</v>
      </c>
      <c r="D2125" s="639" t="s">
        <v>39015</v>
      </c>
      <c r="E2125" s="84"/>
      <c r="F2125" s="84"/>
      <c r="G2125" s="43"/>
    </row>
    <row r="2126">
      <c r="A2126" s="799" t="s">
        <v>37667</v>
      </c>
      <c r="B2126" s="814" t="s">
        <v>678</v>
      </c>
      <c r="C2126" s="831" t="s">
        <v>39188</v>
      </c>
      <c r="D2126" s="639" t="s">
        <v>39015</v>
      </c>
      <c r="E2126" s="84"/>
      <c r="F2126" s="84"/>
      <c r="G2126" s="43"/>
    </row>
    <row r="2127">
      <c r="A2127" s="799" t="s">
        <v>37667</v>
      </c>
      <c r="B2127" s="814" t="s">
        <v>678</v>
      </c>
      <c r="C2127" s="831" t="s">
        <v>39189</v>
      </c>
      <c r="D2127" s="639" t="s">
        <v>39015</v>
      </c>
      <c r="E2127" s="84"/>
      <c r="F2127" s="84"/>
      <c r="G2127" s="43"/>
    </row>
    <row r="2128">
      <c r="A2128" s="799" t="s">
        <v>37667</v>
      </c>
      <c r="B2128" s="814" t="s">
        <v>39190</v>
      </c>
      <c r="C2128" s="831" t="s">
        <v>39191</v>
      </c>
      <c r="D2128" s="639" t="s">
        <v>39015</v>
      </c>
      <c r="E2128" s="84"/>
      <c r="F2128" s="84"/>
      <c r="G2128" s="43"/>
    </row>
    <row r="2129">
      <c r="A2129" s="799" t="s">
        <v>37667</v>
      </c>
      <c r="B2129" s="814" t="s">
        <v>38490</v>
      </c>
      <c r="C2129" s="831" t="s">
        <v>39192</v>
      </c>
      <c r="D2129" s="639" t="s">
        <v>39015</v>
      </c>
      <c r="E2129" s="84"/>
      <c r="F2129" s="84"/>
      <c r="G2129" s="43"/>
    </row>
    <row r="2130">
      <c r="A2130" s="799" t="s">
        <v>37667</v>
      </c>
      <c r="B2130" s="814" t="s">
        <v>248</v>
      </c>
      <c r="C2130" s="831" t="s">
        <v>5973</v>
      </c>
      <c r="D2130" s="639" t="s">
        <v>39015</v>
      </c>
      <c r="E2130" s="84"/>
      <c r="F2130" s="84"/>
      <c r="G2130" s="43"/>
    </row>
    <row r="2131">
      <c r="A2131" s="799" t="s">
        <v>37667</v>
      </c>
      <c r="B2131" s="814" t="s">
        <v>248</v>
      </c>
      <c r="C2131" s="831" t="s">
        <v>39193</v>
      </c>
      <c r="D2131" s="639" t="s">
        <v>39015</v>
      </c>
      <c r="E2131" s="84"/>
      <c r="F2131" s="84"/>
      <c r="G2131" s="43"/>
    </row>
    <row r="2132">
      <c r="A2132" s="799" t="s">
        <v>37667</v>
      </c>
      <c r="B2132" s="814" t="s">
        <v>248</v>
      </c>
      <c r="C2132" s="831" t="s">
        <v>4553</v>
      </c>
      <c r="D2132" s="639" t="s">
        <v>39015</v>
      </c>
      <c r="E2132" s="84"/>
      <c r="F2132" s="84"/>
      <c r="G2132" s="43"/>
    </row>
    <row r="2133">
      <c r="A2133" s="799" t="s">
        <v>37667</v>
      </c>
      <c r="B2133" s="814" t="s">
        <v>248</v>
      </c>
      <c r="C2133" s="831" t="s">
        <v>4496</v>
      </c>
      <c r="D2133" s="639" t="s">
        <v>39015</v>
      </c>
      <c r="E2133" s="84"/>
      <c r="F2133" s="84"/>
      <c r="G2133" s="43"/>
    </row>
    <row r="2134">
      <c r="A2134" s="799" t="s">
        <v>37667</v>
      </c>
      <c r="B2134" s="814" t="s">
        <v>248</v>
      </c>
      <c r="C2134" s="831" t="s">
        <v>9856</v>
      </c>
      <c r="D2134" s="639"/>
      <c r="E2134" s="43" t="s">
        <v>39194</v>
      </c>
      <c r="F2134" s="84"/>
      <c r="G2134" s="43"/>
    </row>
    <row r="2135">
      <c r="A2135" s="799" t="s">
        <v>37667</v>
      </c>
      <c r="B2135" s="814" t="s">
        <v>248</v>
      </c>
      <c r="C2135" s="831" t="s">
        <v>39195</v>
      </c>
      <c r="D2135" s="639" t="s">
        <v>39015</v>
      </c>
      <c r="E2135" s="84"/>
      <c r="F2135" s="84"/>
      <c r="G2135" s="43"/>
    </row>
    <row r="2136">
      <c r="A2136" s="799" t="s">
        <v>37667</v>
      </c>
      <c r="B2136" s="814" t="s">
        <v>248</v>
      </c>
      <c r="C2136" s="831" t="s">
        <v>39196</v>
      </c>
      <c r="D2136" s="639" t="s">
        <v>39015</v>
      </c>
      <c r="E2136" s="84"/>
      <c r="F2136" s="84"/>
      <c r="G2136" s="43"/>
    </row>
    <row r="2137">
      <c r="A2137" s="799" t="s">
        <v>37667</v>
      </c>
      <c r="B2137" s="814" t="s">
        <v>248</v>
      </c>
      <c r="C2137" s="831" t="s">
        <v>5459</v>
      </c>
      <c r="D2137" s="639" t="s">
        <v>39015</v>
      </c>
      <c r="E2137" s="84"/>
      <c r="F2137" s="84"/>
      <c r="G2137" s="43"/>
    </row>
    <row r="2138">
      <c r="A2138" s="799" t="s">
        <v>37667</v>
      </c>
      <c r="B2138" s="814" t="s">
        <v>19884</v>
      </c>
      <c r="C2138" s="831" t="s">
        <v>39197</v>
      </c>
      <c r="D2138" s="639" t="s">
        <v>39015</v>
      </c>
      <c r="E2138" s="84"/>
      <c r="F2138" s="84"/>
      <c r="G2138" s="43"/>
    </row>
    <row r="2139">
      <c r="A2139" s="799" t="s">
        <v>37667</v>
      </c>
      <c r="B2139" s="814" t="s">
        <v>19884</v>
      </c>
      <c r="C2139" s="831" t="s">
        <v>39198</v>
      </c>
      <c r="D2139" s="639" t="s">
        <v>39015</v>
      </c>
      <c r="E2139" s="84"/>
      <c r="F2139" s="84"/>
      <c r="G2139" s="43"/>
    </row>
    <row r="2140">
      <c r="A2140" s="799" t="s">
        <v>37667</v>
      </c>
      <c r="B2140" s="814" t="s">
        <v>23675</v>
      </c>
      <c r="C2140" s="831" t="s">
        <v>10132</v>
      </c>
      <c r="D2140" s="639" t="s">
        <v>39015</v>
      </c>
      <c r="E2140" s="84"/>
      <c r="F2140" s="84"/>
      <c r="G2140" s="43"/>
    </row>
    <row r="2141">
      <c r="A2141" s="799" t="s">
        <v>37812</v>
      </c>
      <c r="B2141" s="814" t="s">
        <v>37819</v>
      </c>
      <c r="C2141" s="31" t="s">
        <v>38820</v>
      </c>
      <c r="D2141" s="639" t="s">
        <v>39015</v>
      </c>
      <c r="E2141" s="84"/>
      <c r="F2141" s="84"/>
      <c r="G2141" s="43"/>
    </row>
    <row r="2142">
      <c r="A2142" s="799" t="s">
        <v>37708</v>
      </c>
      <c r="B2142" s="814" t="s">
        <v>39199</v>
      </c>
      <c r="C2142" s="31" t="s">
        <v>38628</v>
      </c>
      <c r="D2142" s="639" t="s">
        <v>39015</v>
      </c>
      <c r="E2142" s="84"/>
      <c r="F2142" s="84"/>
      <c r="G2142" s="43"/>
    </row>
    <row r="2143">
      <c r="A2143" s="799" t="s">
        <v>37708</v>
      </c>
      <c r="B2143" s="814" t="s">
        <v>678</v>
      </c>
      <c r="C2143" s="31" t="s">
        <v>38829</v>
      </c>
      <c r="D2143" s="639" t="s">
        <v>39015</v>
      </c>
      <c r="E2143" s="84"/>
      <c r="F2143" s="84"/>
      <c r="G2143" s="43"/>
    </row>
    <row r="2144">
      <c r="A2144" s="799" t="s">
        <v>37708</v>
      </c>
      <c r="B2144" s="814" t="s">
        <v>388</v>
      </c>
      <c r="C2144" s="31" t="s">
        <v>2083</v>
      </c>
      <c r="D2144" s="639" t="s">
        <v>39015</v>
      </c>
      <c r="E2144" s="84"/>
      <c r="F2144" s="84"/>
      <c r="G2144" s="43"/>
    </row>
    <row r="2145">
      <c r="A2145" s="799" t="s">
        <v>37708</v>
      </c>
      <c r="B2145" s="814" t="s">
        <v>388</v>
      </c>
      <c r="C2145" s="31" t="s">
        <v>5619</v>
      </c>
      <c r="D2145" s="639" t="s">
        <v>39015</v>
      </c>
      <c r="E2145" s="43" t="s">
        <v>39200</v>
      </c>
      <c r="F2145" s="84"/>
      <c r="G2145" s="43"/>
    </row>
    <row r="2146">
      <c r="A2146" s="799" t="s">
        <v>37708</v>
      </c>
      <c r="B2146" s="814" t="s">
        <v>388</v>
      </c>
      <c r="C2146" s="31" t="s">
        <v>3993</v>
      </c>
      <c r="D2146" s="639" t="s">
        <v>39015</v>
      </c>
      <c r="E2146" s="84"/>
      <c r="F2146" s="84"/>
      <c r="G2146" s="43"/>
    </row>
    <row r="2147">
      <c r="A2147" s="812"/>
      <c r="B2147" s="833"/>
      <c r="C2147" s="834"/>
      <c r="D2147" s="835"/>
      <c r="E2147" s="836"/>
      <c r="F2147" s="836"/>
      <c r="G2147" s="836"/>
    </row>
    <row r="2148">
      <c r="A2148" s="799"/>
    </row>
    <row r="2149">
      <c r="A2149" s="812"/>
      <c r="B2149" s="812"/>
      <c r="C2149" s="812"/>
      <c r="D2149" s="812"/>
      <c r="E2149" s="812"/>
      <c r="F2149" s="812"/>
      <c r="G2149" s="812"/>
    </row>
    <row r="2150">
      <c r="A2150" s="31" t="s">
        <v>39201</v>
      </c>
      <c r="B2150" s="823"/>
      <c r="C2150" s="823"/>
      <c r="D2150" s="823"/>
      <c r="E2150" s="823"/>
      <c r="F2150" s="823"/>
      <c r="G2150" s="823"/>
    </row>
    <row r="2151">
      <c r="A2151" s="812"/>
      <c r="B2151" s="812"/>
      <c r="C2151" s="812"/>
      <c r="D2151" s="812"/>
      <c r="E2151" s="812"/>
      <c r="F2151" s="812"/>
      <c r="G2151" s="812"/>
    </row>
    <row r="2152">
      <c r="A2152" s="799" t="s">
        <v>37663</v>
      </c>
      <c r="B2152" s="814" t="s">
        <v>4788</v>
      </c>
      <c r="C2152" s="31" t="s">
        <v>5289</v>
      </c>
      <c r="D2152" s="639" t="s">
        <v>39202</v>
      </c>
      <c r="E2152" s="84"/>
      <c r="F2152" s="84"/>
      <c r="G2152" s="43"/>
    </row>
    <row r="2153">
      <c r="A2153" s="799" t="s">
        <v>37667</v>
      </c>
      <c r="B2153" s="814" t="s">
        <v>230</v>
      </c>
      <c r="C2153" s="31" t="s">
        <v>10943</v>
      </c>
      <c r="D2153" s="639" t="s">
        <v>38075</v>
      </c>
      <c r="E2153" s="84"/>
      <c r="F2153" s="84"/>
      <c r="G2153" s="43"/>
    </row>
    <row r="2154">
      <c r="A2154" s="799" t="s">
        <v>37667</v>
      </c>
      <c r="B2154" s="814" t="s">
        <v>26214</v>
      </c>
      <c r="C2154" s="31" t="s">
        <v>38068</v>
      </c>
      <c r="D2154" s="639" t="s">
        <v>38522</v>
      </c>
      <c r="E2154" s="84"/>
      <c r="F2154" s="84"/>
      <c r="G2154" s="43"/>
    </row>
    <row r="2155">
      <c r="A2155" s="799" t="s">
        <v>37667</v>
      </c>
      <c r="B2155" s="814" t="s">
        <v>566</v>
      </c>
      <c r="C2155" s="31" t="s">
        <v>26645</v>
      </c>
      <c r="D2155" s="639" t="s">
        <v>38075</v>
      </c>
      <c r="E2155" s="84"/>
      <c r="F2155" s="84"/>
      <c r="G2155" s="43"/>
    </row>
    <row r="2156">
      <c r="A2156" s="799" t="s">
        <v>37708</v>
      </c>
      <c r="B2156" s="814" t="s">
        <v>687</v>
      </c>
      <c r="C2156" s="31" t="s">
        <v>1293</v>
      </c>
      <c r="D2156" s="639" t="s">
        <v>39203</v>
      </c>
      <c r="E2156" s="84"/>
      <c r="F2156" s="84"/>
      <c r="G2156" s="43"/>
    </row>
    <row r="2157">
      <c r="A2157" s="799" t="s">
        <v>37708</v>
      </c>
      <c r="B2157" s="814" t="s">
        <v>687</v>
      </c>
      <c r="C2157" s="31" t="s">
        <v>11081</v>
      </c>
      <c r="D2157" s="639" t="s">
        <v>39204</v>
      </c>
      <c r="E2157" s="84"/>
      <c r="F2157" s="84"/>
      <c r="G2157" s="43"/>
    </row>
    <row r="2158">
      <c r="A2158" s="799" t="s">
        <v>37708</v>
      </c>
      <c r="B2158" s="814" t="s">
        <v>39205</v>
      </c>
      <c r="C2158" s="31" t="s">
        <v>39206</v>
      </c>
      <c r="D2158" s="639" t="s">
        <v>39207</v>
      </c>
      <c r="E2158" s="84"/>
      <c r="F2158" s="84"/>
      <c r="G2158" s="43"/>
    </row>
    <row r="2159">
      <c r="A2159" s="812"/>
      <c r="B2159" s="812"/>
      <c r="C2159" s="812"/>
      <c r="D2159" s="812"/>
      <c r="E2159" s="812"/>
      <c r="F2159" s="812"/>
      <c r="G2159" s="812"/>
    </row>
    <row r="2160">
      <c r="A2160" s="799"/>
    </row>
    <row r="2161">
      <c r="A2161" s="812"/>
      <c r="B2161" s="812"/>
      <c r="C2161" s="812"/>
      <c r="D2161" s="812"/>
      <c r="E2161" s="812"/>
      <c r="F2161" s="812"/>
      <c r="G2161" s="812"/>
    </row>
    <row r="2162">
      <c r="A2162" s="31" t="s">
        <v>39208</v>
      </c>
      <c r="B2162" s="823"/>
      <c r="C2162" s="823"/>
      <c r="D2162" s="823"/>
      <c r="E2162" s="823"/>
      <c r="F2162" s="823"/>
      <c r="G2162" s="823"/>
    </row>
    <row r="2163">
      <c r="A2163" s="812"/>
      <c r="B2163" s="833"/>
      <c r="C2163" s="834"/>
      <c r="D2163" s="835"/>
      <c r="E2163" s="836"/>
      <c r="F2163" s="836"/>
      <c r="G2163" s="836"/>
    </row>
    <row r="2164" ht="16.5" customHeight="1">
      <c r="A2164" s="821" t="s">
        <v>37663</v>
      </c>
      <c r="B2164" s="801" t="s">
        <v>39209</v>
      </c>
      <c r="C2164" s="786" t="s">
        <v>39210</v>
      </c>
      <c r="D2164" s="824" t="s">
        <v>39211</v>
      </c>
      <c r="E2164" s="828"/>
      <c r="F2164" s="828"/>
      <c r="G2164" s="822"/>
    </row>
    <row r="2165" ht="16.5" customHeight="1">
      <c r="A2165" s="821" t="s">
        <v>39212</v>
      </c>
      <c r="B2165" s="801" t="s">
        <v>39213</v>
      </c>
      <c r="C2165" s="786" t="s">
        <v>39214</v>
      </c>
      <c r="D2165" s="824" t="s">
        <v>39215</v>
      </c>
      <c r="E2165" s="822" t="s">
        <v>39216</v>
      </c>
      <c r="F2165" s="822"/>
      <c r="G2165" s="822"/>
    </row>
    <row r="2166" ht="16.5" customHeight="1">
      <c r="A2166" s="821" t="s">
        <v>39217</v>
      </c>
      <c r="B2166" s="801" t="s">
        <v>39218</v>
      </c>
      <c r="C2166" s="786" t="s">
        <v>39219</v>
      </c>
      <c r="D2166" s="824" t="s">
        <v>39215</v>
      </c>
      <c r="E2166" s="822" t="s">
        <v>39220</v>
      </c>
      <c r="F2166" s="822"/>
      <c r="G2166" s="822"/>
    </row>
    <row r="2167" ht="16.5" customHeight="1">
      <c r="A2167" s="821" t="s">
        <v>39217</v>
      </c>
      <c r="B2167" s="801" t="s">
        <v>39221</v>
      </c>
      <c r="C2167" s="786" t="s">
        <v>26192</v>
      </c>
      <c r="D2167" s="824" t="s">
        <v>39215</v>
      </c>
      <c r="E2167" s="822" t="s">
        <v>39216</v>
      </c>
      <c r="F2167" s="822"/>
      <c r="G2167" s="822" t="s">
        <v>39222</v>
      </c>
    </row>
    <row r="2168" ht="16.5" customHeight="1">
      <c r="A2168" s="821" t="s">
        <v>39217</v>
      </c>
      <c r="B2168" s="801" t="s">
        <v>39221</v>
      </c>
      <c r="C2168" s="786" t="s">
        <v>4679</v>
      </c>
      <c r="D2168" s="824" t="s">
        <v>39223</v>
      </c>
      <c r="E2168" s="822"/>
      <c r="F2168" s="822"/>
      <c r="G2168" s="822"/>
    </row>
    <row r="2169" ht="16.5" customHeight="1">
      <c r="A2169" s="821" t="s">
        <v>39217</v>
      </c>
      <c r="B2169" s="801" t="s">
        <v>326</v>
      </c>
      <c r="C2169" s="786" t="s">
        <v>37821</v>
      </c>
      <c r="D2169" s="824" t="s">
        <v>39224</v>
      </c>
      <c r="E2169" s="822" t="s">
        <v>39225</v>
      </c>
      <c r="F2169" s="822" t="s">
        <v>39220</v>
      </c>
      <c r="G2169" s="822"/>
    </row>
    <row r="2170" ht="16.5" customHeight="1">
      <c r="A2170" s="821" t="s">
        <v>39217</v>
      </c>
      <c r="B2170" s="801" t="s">
        <v>306</v>
      </c>
      <c r="C2170" s="786" t="s">
        <v>4962</v>
      </c>
      <c r="D2170" s="824" t="s">
        <v>39226</v>
      </c>
      <c r="E2170" s="822" t="s">
        <v>39227</v>
      </c>
      <c r="F2170" s="822" t="s">
        <v>39228</v>
      </c>
      <c r="G2170" s="822"/>
    </row>
    <row r="2171" ht="16.5" customHeight="1">
      <c r="A2171" s="821" t="s">
        <v>39217</v>
      </c>
      <c r="B2171" s="801" t="s">
        <v>39209</v>
      </c>
      <c r="C2171" s="786" t="s">
        <v>39229</v>
      </c>
      <c r="D2171" s="824" t="s">
        <v>39223</v>
      </c>
      <c r="E2171" s="822"/>
      <c r="F2171" s="822"/>
      <c r="G2171" s="822"/>
    </row>
    <row r="2172" ht="16.5" customHeight="1">
      <c r="A2172" s="821" t="s">
        <v>39217</v>
      </c>
      <c r="B2172" s="801" t="s">
        <v>39230</v>
      </c>
      <c r="C2172" s="786" t="s">
        <v>39231</v>
      </c>
      <c r="D2172" s="824" t="s">
        <v>39232</v>
      </c>
      <c r="E2172" s="822" t="s">
        <v>36324</v>
      </c>
      <c r="F2172" s="822"/>
      <c r="G2172" s="822"/>
    </row>
    <row r="2173" ht="16.5" customHeight="1">
      <c r="A2173" s="821" t="s">
        <v>39217</v>
      </c>
      <c r="B2173" s="801" t="s">
        <v>7565</v>
      </c>
      <c r="C2173" s="786" t="s">
        <v>39233</v>
      </c>
      <c r="D2173" s="824" t="s">
        <v>39223</v>
      </c>
      <c r="E2173" s="822"/>
      <c r="G2173" s="822"/>
    </row>
    <row r="2174" ht="16.5" customHeight="1">
      <c r="A2174" s="821" t="s">
        <v>39217</v>
      </c>
      <c r="B2174" s="801" t="s">
        <v>39234</v>
      </c>
      <c r="C2174" s="786" t="s">
        <v>35760</v>
      </c>
      <c r="D2174" s="822"/>
      <c r="E2174" s="822" t="s">
        <v>39220</v>
      </c>
      <c r="F2174" s="822" t="s">
        <v>39235</v>
      </c>
      <c r="G2174" s="824" t="s">
        <v>39236</v>
      </c>
    </row>
    <row r="2175" ht="16.5" customHeight="1">
      <c r="A2175" s="821" t="s">
        <v>39217</v>
      </c>
      <c r="B2175" s="801" t="s">
        <v>39237</v>
      </c>
      <c r="C2175" s="786" t="s">
        <v>39238</v>
      </c>
      <c r="D2175" s="824" t="s">
        <v>39223</v>
      </c>
      <c r="E2175" s="822"/>
      <c r="G2175" s="822"/>
    </row>
    <row r="2176" ht="16.5" customHeight="1">
      <c r="A2176" s="821" t="s">
        <v>39217</v>
      </c>
      <c r="B2176" s="814" t="s">
        <v>687</v>
      </c>
      <c r="C2176" s="786" t="s">
        <v>1306</v>
      </c>
      <c r="D2176" s="824" t="s">
        <v>39223</v>
      </c>
      <c r="E2176" s="822"/>
      <c r="F2176" s="822"/>
      <c r="G2176" s="822"/>
    </row>
    <row r="2177" ht="16.5" customHeight="1">
      <c r="A2177" s="821" t="s">
        <v>39217</v>
      </c>
      <c r="B2177" s="801" t="s">
        <v>39190</v>
      </c>
      <c r="C2177" s="786" t="s">
        <v>39239</v>
      </c>
      <c r="D2177" s="824" t="s">
        <v>39240</v>
      </c>
      <c r="E2177" s="822" t="s">
        <v>39225</v>
      </c>
      <c r="F2177" s="822" t="s">
        <v>39241</v>
      </c>
      <c r="G2177" s="822"/>
    </row>
    <row r="2178" ht="16.5" customHeight="1">
      <c r="A2178" s="821" t="s">
        <v>39217</v>
      </c>
      <c r="B2178" s="801" t="s">
        <v>35770</v>
      </c>
      <c r="C2178" s="786" t="s">
        <v>35771</v>
      </c>
      <c r="D2178" s="824"/>
      <c r="E2178" s="822" t="s">
        <v>39242</v>
      </c>
      <c r="F2178" s="822" t="s">
        <v>39220</v>
      </c>
      <c r="G2178" s="822"/>
    </row>
    <row r="2179" ht="16.5" customHeight="1">
      <c r="A2179" s="821" t="s">
        <v>39217</v>
      </c>
      <c r="B2179" s="801" t="s">
        <v>14219</v>
      </c>
      <c r="C2179" s="786" t="s">
        <v>39243</v>
      </c>
      <c r="D2179" s="824" t="s">
        <v>39215</v>
      </c>
      <c r="E2179" s="822" t="s">
        <v>39244</v>
      </c>
      <c r="F2179" s="822" t="s">
        <v>39235</v>
      </c>
      <c r="G2179" s="822"/>
    </row>
    <row r="2180" ht="16.5" customHeight="1">
      <c r="A2180" s="821" t="s">
        <v>37712</v>
      </c>
      <c r="B2180" s="801" t="s">
        <v>39245</v>
      </c>
      <c r="C2180" s="786" t="s">
        <v>39246</v>
      </c>
      <c r="D2180" s="838"/>
      <c r="E2180" s="822" t="s">
        <v>39247</v>
      </c>
      <c r="F2180" s="822" t="s">
        <v>39241</v>
      </c>
      <c r="G2180" s="822"/>
    </row>
    <row r="2181" ht="16.5" customHeight="1">
      <c r="A2181" s="821" t="s">
        <v>39248</v>
      </c>
      <c r="B2181" s="801" t="s">
        <v>17882</v>
      </c>
      <c r="C2181" s="786" t="s">
        <v>17883</v>
      </c>
      <c r="D2181" s="824" t="s">
        <v>39215</v>
      </c>
      <c r="E2181" s="822" t="s">
        <v>39244</v>
      </c>
      <c r="F2181" s="822" t="s">
        <v>39249</v>
      </c>
      <c r="G2181" s="822"/>
    </row>
    <row r="2182" ht="16.5" customHeight="1">
      <c r="A2182" s="821" t="s">
        <v>39248</v>
      </c>
      <c r="B2182" s="801" t="s">
        <v>35734</v>
      </c>
      <c r="C2182" s="786" t="s">
        <v>36675</v>
      </c>
      <c r="D2182" s="824" t="s">
        <v>39223</v>
      </c>
      <c r="E2182" s="822"/>
      <c r="F2182" s="822" t="s">
        <v>7050</v>
      </c>
      <c r="G2182" s="822"/>
    </row>
    <row r="2183" ht="16.5" customHeight="1">
      <c r="A2183" s="821" t="s">
        <v>39250</v>
      </c>
      <c r="B2183" s="801" t="s">
        <v>39251</v>
      </c>
      <c r="C2183" s="786" t="s">
        <v>35735</v>
      </c>
      <c r="D2183" s="824" t="s">
        <v>39223</v>
      </c>
      <c r="E2183" s="822" t="s">
        <v>39252</v>
      </c>
      <c r="F2183" s="822" t="s">
        <v>39220</v>
      </c>
      <c r="G2183" s="822"/>
    </row>
    <row r="2184" ht="16.5" customHeight="1">
      <c r="A2184" s="821" t="s">
        <v>39248</v>
      </c>
      <c r="B2184" s="801" t="s">
        <v>35734</v>
      </c>
      <c r="C2184" s="786" t="s">
        <v>36387</v>
      </c>
      <c r="D2184" s="824"/>
      <c r="E2184" s="822" t="s">
        <v>39253</v>
      </c>
      <c r="F2184" s="822"/>
      <c r="G2184" s="822"/>
    </row>
    <row r="2185" ht="16.5" customHeight="1">
      <c r="A2185" s="821" t="s">
        <v>39248</v>
      </c>
      <c r="B2185" s="801" t="s">
        <v>35734</v>
      </c>
      <c r="C2185" s="786" t="s">
        <v>36399</v>
      </c>
      <c r="D2185" s="824" t="s">
        <v>39223</v>
      </c>
      <c r="E2185" s="822" t="s">
        <v>39253</v>
      </c>
      <c r="F2185" s="822"/>
      <c r="G2185" s="822"/>
    </row>
    <row r="2186" ht="16.5" customHeight="1">
      <c r="A2186" s="821" t="s">
        <v>39250</v>
      </c>
      <c r="B2186" s="801" t="s">
        <v>39251</v>
      </c>
      <c r="C2186" s="786" t="s">
        <v>36404</v>
      </c>
      <c r="D2186" s="824" t="s">
        <v>39215</v>
      </c>
      <c r="E2186" s="822" t="s">
        <v>39253</v>
      </c>
      <c r="F2186" s="822"/>
      <c r="G2186" s="822" t="s">
        <v>7050</v>
      </c>
    </row>
    <row r="2187" ht="16.5" customHeight="1">
      <c r="A2187" s="821" t="s">
        <v>39250</v>
      </c>
      <c r="B2187" s="801" t="s">
        <v>39251</v>
      </c>
      <c r="C2187" s="786" t="s">
        <v>36408</v>
      </c>
      <c r="D2187" s="824" t="s">
        <v>39215</v>
      </c>
      <c r="E2187" s="822" t="s">
        <v>39254</v>
      </c>
      <c r="F2187" s="822" t="s">
        <v>39253</v>
      </c>
      <c r="G2187" s="822" t="s">
        <v>7050</v>
      </c>
    </row>
    <row r="2188" ht="16.5" customHeight="1">
      <c r="A2188" s="821" t="s">
        <v>39255</v>
      </c>
      <c r="B2188" s="801" t="s">
        <v>39256</v>
      </c>
      <c r="C2188" s="786" t="s">
        <v>39257</v>
      </c>
      <c r="D2188" s="824" t="s">
        <v>39258</v>
      </c>
      <c r="E2188" s="822" t="s">
        <v>39235</v>
      </c>
      <c r="F2188" s="822"/>
      <c r="G2188" s="822"/>
    </row>
    <row r="2189" ht="16.5" customHeight="1">
      <c r="A2189" s="821" t="s">
        <v>39250</v>
      </c>
      <c r="B2189" s="801" t="s">
        <v>326</v>
      </c>
      <c r="C2189" s="786" t="s">
        <v>39259</v>
      </c>
      <c r="D2189" s="822"/>
      <c r="E2189" s="822" t="s">
        <v>39247</v>
      </c>
      <c r="F2189" s="822"/>
      <c r="G2189" s="822"/>
    </row>
    <row r="2190" ht="16.5" customHeight="1">
      <c r="A2190" s="821" t="s">
        <v>39250</v>
      </c>
      <c r="B2190" s="801" t="s">
        <v>326</v>
      </c>
      <c r="C2190" s="786" t="s">
        <v>658</v>
      </c>
      <c r="D2190" s="824" t="s">
        <v>39224</v>
      </c>
      <c r="E2190" s="822" t="s">
        <v>39225</v>
      </c>
      <c r="F2190" s="822" t="s">
        <v>39220</v>
      </c>
      <c r="G2190" s="822"/>
    </row>
    <row r="2191" ht="16.5" customHeight="1">
      <c r="A2191" s="821" t="s">
        <v>39250</v>
      </c>
      <c r="B2191" s="801" t="s">
        <v>4540</v>
      </c>
      <c r="C2191" s="786" t="s">
        <v>35743</v>
      </c>
      <c r="D2191" s="822" t="s">
        <v>39260</v>
      </c>
      <c r="E2191" s="822" t="s">
        <v>39261</v>
      </c>
      <c r="F2191" s="822" t="s">
        <v>39220</v>
      </c>
      <c r="G2191" s="822"/>
    </row>
    <row r="2192" ht="16.5" customHeight="1">
      <c r="A2192" s="821" t="s">
        <v>39250</v>
      </c>
      <c r="B2192" s="801" t="s">
        <v>4540</v>
      </c>
      <c r="C2192" s="786" t="s">
        <v>39262</v>
      </c>
      <c r="D2192" s="824" t="s">
        <v>39263</v>
      </c>
      <c r="E2192" s="822"/>
      <c r="F2192" s="822"/>
      <c r="G2192" s="822"/>
    </row>
    <row r="2193" ht="16.5" customHeight="1">
      <c r="A2193" s="821" t="s">
        <v>39250</v>
      </c>
      <c r="B2193" s="801" t="s">
        <v>4540</v>
      </c>
      <c r="C2193" s="786" t="s">
        <v>1021</v>
      </c>
      <c r="D2193" s="824" t="s">
        <v>39263</v>
      </c>
      <c r="E2193" s="822"/>
      <c r="F2193" s="822"/>
      <c r="G2193" s="822"/>
    </row>
    <row r="2194" ht="16.5" customHeight="1">
      <c r="A2194" s="821" t="s">
        <v>39250</v>
      </c>
      <c r="B2194" s="801" t="s">
        <v>4540</v>
      </c>
      <c r="C2194" s="786" t="s">
        <v>39264</v>
      </c>
      <c r="D2194" s="824" t="s">
        <v>39263</v>
      </c>
      <c r="E2194" s="822"/>
      <c r="F2194" s="822"/>
      <c r="G2194" s="822"/>
    </row>
    <row r="2195" ht="16.5" customHeight="1">
      <c r="A2195" s="821" t="s">
        <v>39250</v>
      </c>
      <c r="B2195" s="801" t="s">
        <v>4540</v>
      </c>
      <c r="C2195" s="786" t="s">
        <v>4545</v>
      </c>
      <c r="D2195" s="824"/>
      <c r="E2195" s="822" t="s">
        <v>39220</v>
      </c>
      <c r="F2195" s="822"/>
      <c r="G2195" s="822"/>
    </row>
    <row r="2196" ht="16.5" customHeight="1">
      <c r="A2196" s="821" t="s">
        <v>39250</v>
      </c>
      <c r="B2196" s="801" t="s">
        <v>39265</v>
      </c>
      <c r="C2196" s="786" t="s">
        <v>39266</v>
      </c>
      <c r="D2196" s="824" t="s">
        <v>39215</v>
      </c>
      <c r="E2196" s="822" t="s">
        <v>39228</v>
      </c>
      <c r="F2196" s="822" t="s">
        <v>39249</v>
      </c>
      <c r="G2196" s="822"/>
    </row>
    <row r="2197" ht="16.5" customHeight="1">
      <c r="A2197" s="821" t="s">
        <v>39250</v>
      </c>
      <c r="B2197" s="801" t="s">
        <v>39267</v>
      </c>
      <c r="C2197" s="786" t="s">
        <v>36419</v>
      </c>
      <c r="D2197" s="824" t="s">
        <v>39215</v>
      </c>
      <c r="E2197" s="822" t="s">
        <v>39253</v>
      </c>
      <c r="F2197" s="822" t="s">
        <v>39253</v>
      </c>
      <c r="G2197" s="822"/>
    </row>
    <row r="2198" ht="16.5" customHeight="1">
      <c r="A2198" s="821" t="s">
        <v>39248</v>
      </c>
      <c r="B2198" s="801" t="s">
        <v>39267</v>
      </c>
      <c r="C2198" s="786" t="s">
        <v>24801</v>
      </c>
      <c r="D2198" s="824"/>
      <c r="E2198" s="822" t="s">
        <v>39220</v>
      </c>
      <c r="F2198" s="822" t="s">
        <v>39268</v>
      </c>
      <c r="G2198" s="822"/>
    </row>
    <row r="2199" ht="16.5" customHeight="1">
      <c r="A2199" s="821" t="s">
        <v>39250</v>
      </c>
      <c r="B2199" s="801" t="s">
        <v>3581</v>
      </c>
      <c r="C2199" s="786" t="s">
        <v>39269</v>
      </c>
      <c r="D2199" s="824" t="s">
        <v>39223</v>
      </c>
      <c r="E2199" s="822" t="s">
        <v>39253</v>
      </c>
      <c r="F2199" s="822" t="s">
        <v>39241</v>
      </c>
      <c r="G2199" s="822"/>
    </row>
    <row r="2200" ht="16.5" customHeight="1">
      <c r="A2200" s="821" t="s">
        <v>37712</v>
      </c>
      <c r="B2200" s="801" t="s">
        <v>2347</v>
      </c>
      <c r="C2200" s="786" t="s">
        <v>17913</v>
      </c>
      <c r="D2200" s="824" t="s">
        <v>39270</v>
      </c>
      <c r="E2200" s="822" t="s">
        <v>39225</v>
      </c>
      <c r="F2200" s="822" t="s">
        <v>39249</v>
      </c>
      <c r="G2200" s="822"/>
    </row>
    <row r="2201" ht="16.5" customHeight="1">
      <c r="A2201" s="821" t="s">
        <v>37712</v>
      </c>
      <c r="B2201" s="801" t="s">
        <v>2347</v>
      </c>
      <c r="C2201" s="786" t="s">
        <v>17911</v>
      </c>
      <c r="D2201" s="824"/>
      <c r="E2201" s="822" t="s">
        <v>39271</v>
      </c>
      <c r="F2201" s="822" t="s">
        <v>39249</v>
      </c>
      <c r="G2201" s="822"/>
    </row>
    <row r="2202" ht="16.5" customHeight="1">
      <c r="A2202" s="821" t="s">
        <v>39250</v>
      </c>
      <c r="B2202" s="801" t="s">
        <v>39272</v>
      </c>
      <c r="C2202" s="786" t="s">
        <v>39273</v>
      </c>
      <c r="D2202" s="824"/>
      <c r="E2202" s="822" t="s">
        <v>39220</v>
      </c>
      <c r="F2202" s="822"/>
      <c r="G2202" s="822"/>
    </row>
    <row r="2203" ht="16.5" customHeight="1">
      <c r="A2203" s="821" t="s">
        <v>37712</v>
      </c>
      <c r="B2203" s="801" t="s">
        <v>39274</v>
      </c>
      <c r="C2203" s="786" t="s">
        <v>39275</v>
      </c>
      <c r="D2203" s="824" t="s">
        <v>39215</v>
      </c>
      <c r="E2203" s="822" t="s">
        <v>39276</v>
      </c>
      <c r="F2203" s="822" t="s">
        <v>39277</v>
      </c>
      <c r="G2203" s="822"/>
    </row>
    <row r="2204" ht="16.5" customHeight="1">
      <c r="A2204" s="821" t="s">
        <v>37712</v>
      </c>
      <c r="B2204" s="801" t="s">
        <v>3675</v>
      </c>
      <c r="C2204" s="786" t="s">
        <v>3676</v>
      </c>
      <c r="D2204" s="822" t="s">
        <v>39260</v>
      </c>
      <c r="E2204" s="822" t="s">
        <v>39261</v>
      </c>
      <c r="F2204" s="822" t="s">
        <v>39235</v>
      </c>
      <c r="G2204" s="822"/>
    </row>
    <row r="2205" ht="16.5" customHeight="1">
      <c r="A2205" s="821" t="s">
        <v>37712</v>
      </c>
      <c r="B2205" s="801" t="s">
        <v>39278</v>
      </c>
      <c r="C2205" s="786" t="s">
        <v>39279</v>
      </c>
      <c r="D2205" s="822"/>
      <c r="E2205" s="822" t="s">
        <v>39253</v>
      </c>
      <c r="F2205" s="822"/>
      <c r="G2205" s="822"/>
    </row>
    <row r="2206" ht="16.5" customHeight="1">
      <c r="A2206" s="821" t="s">
        <v>37712</v>
      </c>
      <c r="B2206" s="801" t="s">
        <v>3687</v>
      </c>
      <c r="C2206" s="786" t="s">
        <v>3688</v>
      </c>
      <c r="D2206" s="824" t="s">
        <v>39215</v>
      </c>
      <c r="E2206" s="822" t="s">
        <v>39244</v>
      </c>
      <c r="F2206" s="822" t="s">
        <v>39241</v>
      </c>
      <c r="G2206" s="822"/>
    </row>
    <row r="2207" ht="16.5" customHeight="1">
      <c r="A2207" s="821" t="s">
        <v>39250</v>
      </c>
      <c r="B2207" s="801" t="s">
        <v>39280</v>
      </c>
      <c r="C2207" s="786" t="s">
        <v>17942</v>
      </c>
      <c r="D2207" s="824" t="s">
        <v>39281</v>
      </c>
      <c r="E2207" s="822" t="s">
        <v>39252</v>
      </c>
      <c r="F2207" s="822" t="s">
        <v>39249</v>
      </c>
      <c r="G2207" s="822"/>
    </row>
    <row r="2208" ht="16.5" customHeight="1">
      <c r="A2208" s="821" t="s">
        <v>37712</v>
      </c>
      <c r="B2208" s="801" t="s">
        <v>3788</v>
      </c>
      <c r="C2208" s="786" t="s">
        <v>39282</v>
      </c>
      <c r="D2208" s="824"/>
      <c r="E2208" s="822" t="s">
        <v>39220</v>
      </c>
      <c r="F2208" s="822" t="s">
        <v>39241</v>
      </c>
      <c r="G2208" s="822"/>
    </row>
    <row r="2209" ht="16.5" customHeight="1">
      <c r="A2209" s="821" t="s">
        <v>37712</v>
      </c>
      <c r="B2209" s="801" t="s">
        <v>35767</v>
      </c>
      <c r="C2209" s="786" t="s">
        <v>39283</v>
      </c>
      <c r="D2209" s="824" t="s">
        <v>7050</v>
      </c>
      <c r="E2209" s="822" t="s">
        <v>39284</v>
      </c>
      <c r="F2209" s="822"/>
      <c r="G2209" s="822"/>
    </row>
    <row r="2210" ht="16.5" customHeight="1">
      <c r="A2210" s="821" t="s">
        <v>39250</v>
      </c>
      <c r="B2210" s="801" t="s">
        <v>39285</v>
      </c>
      <c r="C2210" s="786" t="s">
        <v>39286</v>
      </c>
      <c r="D2210" s="824"/>
      <c r="E2210" s="822" t="s">
        <v>39242</v>
      </c>
      <c r="F2210" s="822"/>
      <c r="G2210" s="822"/>
    </row>
    <row r="2211" ht="16.5" customHeight="1">
      <c r="A2211" s="821" t="s">
        <v>39248</v>
      </c>
      <c r="B2211" s="801" t="s">
        <v>39256</v>
      </c>
      <c r="C2211" s="786" t="s">
        <v>39287</v>
      </c>
      <c r="D2211" s="824" t="s">
        <v>39223</v>
      </c>
      <c r="E2211" s="822" t="s">
        <v>39220</v>
      </c>
      <c r="F2211" s="822"/>
      <c r="G2211" s="822"/>
    </row>
    <row r="2212" ht="16.5" customHeight="1">
      <c r="A2212" s="821" t="s">
        <v>39248</v>
      </c>
      <c r="B2212" s="801" t="s">
        <v>39256</v>
      </c>
      <c r="C2212" s="786" t="s">
        <v>39288</v>
      </c>
      <c r="D2212" s="824" t="s">
        <v>39226</v>
      </c>
      <c r="E2212" s="822" t="s">
        <v>39227</v>
      </c>
      <c r="F2212" s="822" t="s">
        <v>39253</v>
      </c>
      <c r="G2212" s="822"/>
    </row>
    <row r="2213" ht="16.5" customHeight="1">
      <c r="A2213" s="821" t="s">
        <v>39248</v>
      </c>
      <c r="B2213" s="801" t="s">
        <v>39256</v>
      </c>
      <c r="C2213" s="786" t="s">
        <v>39289</v>
      </c>
      <c r="D2213" s="824"/>
      <c r="E2213" s="822" t="s">
        <v>39253</v>
      </c>
      <c r="F2213" s="822"/>
      <c r="G2213" s="822"/>
    </row>
    <row r="2214" ht="16.5" customHeight="1">
      <c r="A2214" s="821" t="s">
        <v>39248</v>
      </c>
      <c r="B2214" s="801" t="s">
        <v>39256</v>
      </c>
      <c r="C2214" s="786" t="s">
        <v>35782</v>
      </c>
      <c r="D2214" s="824"/>
      <c r="E2214" s="822" t="s">
        <v>39220</v>
      </c>
      <c r="F2214" s="822"/>
      <c r="G2214" s="822"/>
    </row>
    <row r="2215" ht="16.5" customHeight="1">
      <c r="A2215" s="821" t="s">
        <v>39250</v>
      </c>
      <c r="B2215" s="801" t="s">
        <v>39290</v>
      </c>
      <c r="C2215" s="786" t="s">
        <v>39291</v>
      </c>
      <c r="D2215" s="824"/>
      <c r="E2215" s="822"/>
      <c r="F2215" s="822"/>
      <c r="G2215" s="822"/>
    </row>
    <row r="2216" ht="16.5" customHeight="1">
      <c r="A2216" s="821" t="s">
        <v>39250</v>
      </c>
      <c r="B2216" s="801" t="s">
        <v>35778</v>
      </c>
      <c r="C2216" s="786" t="s">
        <v>36528</v>
      </c>
      <c r="D2216" s="824"/>
      <c r="E2216" s="822" t="s">
        <v>39253</v>
      </c>
      <c r="F2216" s="822"/>
      <c r="G2216" s="822"/>
    </row>
    <row r="2217" ht="16.5" customHeight="1">
      <c r="A2217" s="821" t="s">
        <v>39250</v>
      </c>
      <c r="B2217" s="801" t="s">
        <v>39256</v>
      </c>
      <c r="C2217" s="786" t="s">
        <v>39292</v>
      </c>
      <c r="D2217" s="824" t="s">
        <v>39263</v>
      </c>
      <c r="E2217" s="822" t="s">
        <v>39228</v>
      </c>
      <c r="F2217" s="822"/>
      <c r="G2217" s="822"/>
    </row>
    <row r="2218">
      <c r="A2218" s="812"/>
      <c r="B2218" s="833"/>
      <c r="C2218" s="834"/>
      <c r="D2218" s="835"/>
      <c r="E2218" s="836"/>
      <c r="F2218" s="836"/>
      <c r="G2218" s="836"/>
    </row>
    <row r="2219">
      <c r="A2219" s="799"/>
    </row>
    <row r="2220">
      <c r="A2220" s="812"/>
      <c r="B2220" s="833"/>
      <c r="C2220" s="834"/>
      <c r="D2220" s="835"/>
      <c r="E2220" s="836"/>
      <c r="F2220" s="836"/>
      <c r="G2220" s="836"/>
    </row>
    <row r="2221">
      <c r="A2221" s="31" t="s">
        <v>39293</v>
      </c>
      <c r="B2221" s="823"/>
      <c r="C2221" s="823"/>
      <c r="D2221" s="823"/>
      <c r="E2221" s="823"/>
      <c r="F2221" s="823"/>
      <c r="G2221" s="823"/>
    </row>
    <row r="2222">
      <c r="A2222" s="812"/>
      <c r="B2222" s="833"/>
      <c r="C2222" s="834"/>
      <c r="D2222" s="835"/>
      <c r="E2222" s="836"/>
      <c r="F2222" s="836"/>
      <c r="G2222" s="836"/>
    </row>
    <row r="2223">
      <c r="A2223" s="22" t="s">
        <v>39294</v>
      </c>
      <c r="B2223" s="4"/>
      <c r="C2223" s="4"/>
      <c r="D2223" s="4"/>
      <c r="E2223" s="4"/>
      <c r="F2223" s="23"/>
      <c r="G2223" s="263"/>
    </row>
    <row r="2224" ht="16.5" customHeight="1">
      <c r="A2224" s="821" t="s">
        <v>37663</v>
      </c>
      <c r="B2224" s="801" t="s">
        <v>678</v>
      </c>
      <c r="C2224" s="786" t="s">
        <v>37895</v>
      </c>
      <c r="D2224" s="824" t="s">
        <v>39295</v>
      </c>
      <c r="E2224" s="822"/>
      <c r="F2224" s="822"/>
      <c r="G2224" s="822"/>
    </row>
    <row r="2225" ht="16.5" customHeight="1">
      <c r="A2225" s="821" t="s">
        <v>37667</v>
      </c>
      <c r="B2225" s="801" t="s">
        <v>8313</v>
      </c>
      <c r="C2225" s="786" t="s">
        <v>8314</v>
      </c>
      <c r="D2225" s="824" t="s">
        <v>39295</v>
      </c>
      <c r="E2225" s="822"/>
      <c r="F2225" s="822"/>
      <c r="G2225" s="822"/>
    </row>
    <row r="2226" ht="16.5" customHeight="1">
      <c r="A2226" s="821" t="s">
        <v>37667</v>
      </c>
      <c r="B2226" s="801" t="s">
        <v>13312</v>
      </c>
      <c r="C2226" s="786" t="s">
        <v>39296</v>
      </c>
      <c r="D2226" s="824" t="s">
        <v>39295</v>
      </c>
      <c r="E2226" s="822"/>
      <c r="F2226" s="822"/>
      <c r="G2226" s="822"/>
    </row>
    <row r="2227" ht="16.5" customHeight="1">
      <c r="A2227" s="821" t="s">
        <v>37667</v>
      </c>
      <c r="B2227" s="801" t="s">
        <v>4540</v>
      </c>
      <c r="C2227" s="786" t="s">
        <v>38376</v>
      </c>
      <c r="D2227" s="824" t="s">
        <v>39295</v>
      </c>
      <c r="E2227" s="822"/>
      <c r="F2227" s="822"/>
      <c r="G2227" s="822"/>
    </row>
    <row r="2228" ht="16.5" customHeight="1">
      <c r="A2228" s="821" t="s">
        <v>37667</v>
      </c>
      <c r="B2228" s="801" t="s">
        <v>4540</v>
      </c>
      <c r="C2228" s="786" t="s">
        <v>39297</v>
      </c>
      <c r="D2228" s="824" t="s">
        <v>39295</v>
      </c>
      <c r="E2228" s="822"/>
      <c r="F2228" s="822"/>
      <c r="G2228" s="822"/>
    </row>
    <row r="2229" ht="16.5" customHeight="1">
      <c r="A2229" s="821" t="s">
        <v>37667</v>
      </c>
      <c r="B2229" s="801" t="s">
        <v>4540</v>
      </c>
      <c r="C2229" s="786" t="s">
        <v>39298</v>
      </c>
      <c r="D2229" s="824" t="s">
        <v>39295</v>
      </c>
      <c r="E2229" s="822"/>
      <c r="F2229" s="822"/>
      <c r="G2229" s="822"/>
    </row>
    <row r="2230" ht="16.5" customHeight="1">
      <c r="A2230" s="821" t="s">
        <v>37667</v>
      </c>
      <c r="B2230" s="801" t="s">
        <v>39299</v>
      </c>
      <c r="C2230" s="786" t="s">
        <v>39300</v>
      </c>
      <c r="D2230" s="824" t="s">
        <v>37857</v>
      </c>
      <c r="E2230" s="822"/>
      <c r="F2230" s="822"/>
      <c r="G2230" s="822"/>
    </row>
    <row r="2231" ht="16.5" customHeight="1">
      <c r="A2231" s="821" t="s">
        <v>37667</v>
      </c>
      <c r="B2231" s="801" t="s">
        <v>230</v>
      </c>
      <c r="C2231" s="786" t="s">
        <v>39301</v>
      </c>
      <c r="D2231" s="824" t="s">
        <v>39295</v>
      </c>
      <c r="E2231" s="822"/>
      <c r="F2231" s="822"/>
      <c r="G2231" s="822"/>
    </row>
    <row r="2232" ht="16.5" customHeight="1">
      <c r="A2232" s="821" t="s">
        <v>37667</v>
      </c>
      <c r="B2232" s="801" t="s">
        <v>230</v>
      </c>
      <c r="C2232" s="786" t="s">
        <v>31636</v>
      </c>
      <c r="D2232" s="824" t="s">
        <v>39295</v>
      </c>
      <c r="E2232" s="822"/>
      <c r="F2232" s="822"/>
      <c r="G2232" s="822"/>
    </row>
    <row r="2233" ht="16.5" customHeight="1">
      <c r="A2233" s="821" t="s">
        <v>37667</v>
      </c>
      <c r="B2233" s="801" t="s">
        <v>230</v>
      </c>
      <c r="C2233" s="786" t="s">
        <v>39302</v>
      </c>
      <c r="D2233" s="824" t="s">
        <v>39303</v>
      </c>
      <c r="E2233" s="822"/>
      <c r="F2233" s="822"/>
      <c r="G2233" s="822"/>
    </row>
    <row r="2234" ht="16.5" customHeight="1">
      <c r="A2234" s="821" t="s">
        <v>37667</v>
      </c>
      <c r="B2234" s="801" t="s">
        <v>230</v>
      </c>
      <c r="C2234" s="786" t="s">
        <v>39304</v>
      </c>
      <c r="D2234" s="824" t="s">
        <v>39295</v>
      </c>
      <c r="E2234" s="822"/>
      <c r="F2234" s="822"/>
      <c r="G2234" s="822"/>
    </row>
    <row r="2235" ht="16.5" customHeight="1">
      <c r="A2235" s="821" t="s">
        <v>37667</v>
      </c>
      <c r="B2235" s="801" t="s">
        <v>6685</v>
      </c>
      <c r="C2235" s="786" t="s">
        <v>13019</v>
      </c>
      <c r="D2235" s="824" t="s">
        <v>39295</v>
      </c>
      <c r="E2235" s="822"/>
      <c r="F2235" s="822"/>
      <c r="G2235" s="822"/>
    </row>
    <row r="2236" ht="16.5" customHeight="1">
      <c r="A2236" s="821" t="s">
        <v>37667</v>
      </c>
      <c r="B2236" s="801" t="s">
        <v>26214</v>
      </c>
      <c r="C2236" s="786" t="s">
        <v>30781</v>
      </c>
      <c r="D2236" s="824" t="s">
        <v>39295</v>
      </c>
      <c r="E2236" s="822"/>
      <c r="F2236" s="822"/>
      <c r="G2236" s="822"/>
    </row>
    <row r="2237" ht="16.5" customHeight="1">
      <c r="A2237" s="821" t="s">
        <v>37667</v>
      </c>
      <c r="B2237" s="801" t="s">
        <v>248</v>
      </c>
      <c r="C2237" s="786" t="s">
        <v>12844</v>
      </c>
      <c r="D2237" s="824" t="s">
        <v>39295</v>
      </c>
      <c r="E2237" s="822"/>
      <c r="F2237" s="822"/>
      <c r="G2237" s="822"/>
    </row>
    <row r="2238" ht="16.5" customHeight="1">
      <c r="A2238" s="821" t="s">
        <v>37667</v>
      </c>
      <c r="B2238" s="801" t="s">
        <v>248</v>
      </c>
      <c r="C2238" s="786" t="s">
        <v>4496</v>
      </c>
      <c r="D2238" s="824" t="s">
        <v>39295</v>
      </c>
      <c r="E2238" s="822"/>
      <c r="F2238" s="822"/>
      <c r="G2238" s="822"/>
    </row>
    <row r="2239" ht="16.5" customHeight="1">
      <c r="A2239" s="821" t="s">
        <v>37667</v>
      </c>
      <c r="B2239" s="801" t="s">
        <v>248</v>
      </c>
      <c r="C2239" s="786" t="s">
        <v>5996</v>
      </c>
      <c r="D2239" s="824" t="s">
        <v>39295</v>
      </c>
      <c r="E2239" s="822"/>
      <c r="F2239" s="822"/>
      <c r="G2239" s="822"/>
    </row>
    <row r="2240" ht="16.5" customHeight="1">
      <c r="A2240" s="821" t="s">
        <v>37667</v>
      </c>
      <c r="B2240" s="801" t="s">
        <v>248</v>
      </c>
      <c r="C2240" s="786" t="s">
        <v>10930</v>
      </c>
      <c r="D2240" s="824" t="s">
        <v>39295</v>
      </c>
      <c r="E2240" s="822"/>
      <c r="F2240" s="822"/>
      <c r="G2240" s="822"/>
    </row>
    <row r="2241" ht="16.5" customHeight="1">
      <c r="A2241" s="821" t="s">
        <v>37667</v>
      </c>
      <c r="B2241" s="801" t="s">
        <v>38564</v>
      </c>
      <c r="C2241" s="786" t="s">
        <v>39305</v>
      </c>
      <c r="D2241" s="824" t="s">
        <v>39295</v>
      </c>
      <c r="E2241" s="822"/>
      <c r="F2241" s="822"/>
      <c r="G2241" s="822"/>
    </row>
    <row r="2242" ht="16.5" customHeight="1">
      <c r="A2242" s="821" t="s">
        <v>37667</v>
      </c>
      <c r="B2242" s="801" t="s">
        <v>38564</v>
      </c>
      <c r="C2242" s="786" t="s">
        <v>39306</v>
      </c>
      <c r="D2242" s="824" t="s">
        <v>39295</v>
      </c>
      <c r="E2242" s="822"/>
      <c r="F2242" s="822"/>
      <c r="G2242" s="822"/>
    </row>
    <row r="2243" ht="16.5" customHeight="1">
      <c r="A2243" s="821" t="s">
        <v>37667</v>
      </c>
      <c r="B2243" s="801" t="s">
        <v>566</v>
      </c>
      <c r="C2243" s="786" t="s">
        <v>39307</v>
      </c>
      <c r="D2243" s="824" t="s">
        <v>39295</v>
      </c>
      <c r="E2243" s="822"/>
      <c r="F2243" s="822"/>
      <c r="G2243" s="822"/>
    </row>
    <row r="2244" ht="16.5" customHeight="1">
      <c r="A2244" s="821" t="s">
        <v>37667</v>
      </c>
      <c r="B2244" s="801" t="s">
        <v>566</v>
      </c>
      <c r="C2244" s="786" t="s">
        <v>24430</v>
      </c>
      <c r="D2244" s="824" t="s">
        <v>39295</v>
      </c>
      <c r="E2244" s="822"/>
      <c r="F2244" s="822"/>
      <c r="G2244" s="822"/>
    </row>
    <row r="2245" ht="16.5" customHeight="1">
      <c r="A2245" s="821" t="s">
        <v>37667</v>
      </c>
      <c r="B2245" s="801" t="s">
        <v>566</v>
      </c>
      <c r="C2245" s="786" t="s">
        <v>38670</v>
      </c>
      <c r="D2245" s="824" t="s">
        <v>39295</v>
      </c>
      <c r="E2245" s="822"/>
      <c r="F2245" s="822"/>
      <c r="G2245" s="822"/>
    </row>
    <row r="2246" ht="16.5" customHeight="1">
      <c r="A2246" s="821" t="s">
        <v>37667</v>
      </c>
      <c r="B2246" s="801" t="s">
        <v>566</v>
      </c>
      <c r="C2246" s="786" t="s">
        <v>14588</v>
      </c>
      <c r="D2246" s="824" t="s">
        <v>39295</v>
      </c>
      <c r="E2246" s="822"/>
      <c r="F2246" s="822"/>
      <c r="G2246" s="822"/>
    </row>
    <row r="2247" ht="16.5" customHeight="1">
      <c r="A2247" s="821" t="s">
        <v>37667</v>
      </c>
      <c r="B2247" s="801" t="s">
        <v>566</v>
      </c>
      <c r="C2247" s="786" t="s">
        <v>39308</v>
      </c>
      <c r="D2247" s="824" t="s">
        <v>39295</v>
      </c>
      <c r="E2247" s="822"/>
      <c r="F2247" s="822"/>
      <c r="G2247" s="822"/>
    </row>
    <row r="2248" ht="16.5" customHeight="1">
      <c r="A2248" s="821" t="s">
        <v>37712</v>
      </c>
      <c r="B2248" s="801" t="s">
        <v>326</v>
      </c>
      <c r="C2248" s="786" t="s">
        <v>10673</v>
      </c>
      <c r="D2248" s="824"/>
      <c r="E2248" s="822" t="s">
        <v>37777</v>
      </c>
      <c r="F2248" s="822"/>
      <c r="G2248" s="822"/>
    </row>
    <row r="2249" ht="16.5" customHeight="1">
      <c r="A2249" s="821" t="s">
        <v>37712</v>
      </c>
      <c r="B2249" s="801" t="s">
        <v>234</v>
      </c>
      <c r="C2249" s="786" t="s">
        <v>17739</v>
      </c>
      <c r="D2249" s="824"/>
      <c r="E2249" s="822" t="s">
        <v>37777</v>
      </c>
      <c r="F2249" s="822"/>
      <c r="G2249" s="822"/>
    </row>
    <row r="2250" ht="16.5" customHeight="1">
      <c r="A2250" s="821" t="s">
        <v>37784</v>
      </c>
      <c r="B2250" s="801" t="s">
        <v>13682</v>
      </c>
      <c r="C2250" s="786" t="s">
        <v>39309</v>
      </c>
      <c r="D2250" s="824" t="s">
        <v>39295</v>
      </c>
      <c r="E2250" s="822"/>
      <c r="F2250" s="822"/>
      <c r="G2250" s="822"/>
    </row>
    <row r="2251">
      <c r="A2251" s="812"/>
      <c r="B2251" s="833"/>
      <c r="C2251" s="834"/>
      <c r="D2251" s="835"/>
      <c r="E2251" s="836"/>
      <c r="F2251" s="836"/>
      <c r="G2251" s="836"/>
    </row>
    <row r="2252">
      <c r="A2252" s="799"/>
    </row>
    <row r="2253">
      <c r="A2253" s="812"/>
      <c r="B2253" s="833"/>
      <c r="C2253" s="834"/>
      <c r="D2253" s="835"/>
      <c r="E2253" s="836"/>
      <c r="F2253" s="836"/>
      <c r="G2253" s="836"/>
    </row>
    <row r="2254">
      <c r="A2254" s="31" t="s">
        <v>39310</v>
      </c>
      <c r="B2254" s="823"/>
      <c r="C2254" s="823"/>
      <c r="D2254" s="823"/>
      <c r="E2254" s="823"/>
      <c r="F2254" s="823"/>
      <c r="G2254" s="823"/>
    </row>
    <row r="2255">
      <c r="A2255" s="812"/>
      <c r="B2255" s="833"/>
      <c r="C2255" s="834"/>
      <c r="D2255" s="835"/>
      <c r="E2255" s="836"/>
      <c r="F2255" s="836"/>
      <c r="G2255" s="836"/>
    </row>
    <row r="2256">
      <c r="A2256" s="821" t="s">
        <v>37663</v>
      </c>
      <c r="B2256" s="801" t="s">
        <v>4788</v>
      </c>
      <c r="C2256" s="786" t="s">
        <v>5289</v>
      </c>
      <c r="D2256" s="824" t="s">
        <v>39311</v>
      </c>
      <c r="E2256" s="822" t="s">
        <v>39312</v>
      </c>
      <c r="F2256" s="822" t="s">
        <v>39313</v>
      </c>
      <c r="G2256" s="822"/>
    </row>
    <row r="2257">
      <c r="A2257" s="821" t="s">
        <v>37663</v>
      </c>
      <c r="B2257" s="801" t="s">
        <v>39314</v>
      </c>
      <c r="C2257" s="786" t="s">
        <v>39315</v>
      </c>
      <c r="D2257" s="824" t="s">
        <v>39311</v>
      </c>
      <c r="E2257" s="822"/>
      <c r="F2257" s="822"/>
      <c r="G2257" s="822"/>
    </row>
    <row r="2258">
      <c r="A2258" s="821" t="s">
        <v>37663</v>
      </c>
      <c r="B2258" s="801" t="s">
        <v>1016</v>
      </c>
      <c r="C2258" s="786" t="s">
        <v>38758</v>
      </c>
      <c r="D2258" s="824" t="s">
        <v>39311</v>
      </c>
      <c r="E2258" s="822" t="s">
        <v>39316</v>
      </c>
      <c r="F2258" s="822" t="s">
        <v>39317</v>
      </c>
      <c r="G2258" s="822"/>
    </row>
    <row r="2259">
      <c r="A2259" s="821" t="s">
        <v>37667</v>
      </c>
      <c r="B2259" s="801" t="s">
        <v>306</v>
      </c>
      <c r="C2259" s="786" t="s">
        <v>39318</v>
      </c>
      <c r="D2259" s="824" t="s">
        <v>39319</v>
      </c>
      <c r="E2259" s="822"/>
      <c r="F2259" s="822"/>
      <c r="G2259" s="822"/>
    </row>
    <row r="2260">
      <c r="A2260" s="821" t="s">
        <v>37667</v>
      </c>
      <c r="B2260" s="801" t="s">
        <v>30774</v>
      </c>
      <c r="C2260" s="786" t="s">
        <v>39320</v>
      </c>
      <c r="D2260" s="824" t="s">
        <v>39321</v>
      </c>
      <c r="E2260" s="822" t="s">
        <v>39322</v>
      </c>
      <c r="F2260" s="822" t="s">
        <v>39323</v>
      </c>
      <c r="G2260" s="822"/>
    </row>
    <row r="2261">
      <c r="A2261" s="821" t="s">
        <v>37667</v>
      </c>
      <c r="B2261" s="801" t="s">
        <v>30774</v>
      </c>
      <c r="C2261" s="786" t="s">
        <v>39324</v>
      </c>
      <c r="D2261" s="824" t="s">
        <v>39321</v>
      </c>
      <c r="E2261" s="822" t="s">
        <v>39322</v>
      </c>
      <c r="F2261" s="822" t="s">
        <v>39323</v>
      </c>
      <c r="G2261" s="822"/>
    </row>
    <row r="2262">
      <c r="A2262" s="821" t="s">
        <v>37667</v>
      </c>
      <c r="B2262" s="801" t="s">
        <v>230</v>
      </c>
      <c r="C2262" s="786" t="s">
        <v>39325</v>
      </c>
      <c r="D2262" s="824" t="s">
        <v>39311</v>
      </c>
      <c r="E2262" s="822"/>
      <c r="F2262" s="822"/>
      <c r="G2262" s="822"/>
    </row>
    <row r="2263">
      <c r="A2263" s="821" t="s">
        <v>37667</v>
      </c>
      <c r="B2263" s="801" t="s">
        <v>687</v>
      </c>
      <c r="C2263" s="786" t="s">
        <v>39326</v>
      </c>
      <c r="D2263" s="824" t="s">
        <v>39311</v>
      </c>
      <c r="E2263" s="822"/>
      <c r="F2263" s="822"/>
      <c r="G2263" s="822"/>
    </row>
    <row r="2264">
      <c r="A2264" s="821" t="s">
        <v>37667</v>
      </c>
      <c r="B2264" s="801" t="s">
        <v>38979</v>
      </c>
      <c r="C2264" s="786" t="s">
        <v>39327</v>
      </c>
      <c r="D2264" s="824" t="s">
        <v>39311</v>
      </c>
      <c r="E2264" s="822"/>
      <c r="F2264" s="822"/>
      <c r="G2264" s="822"/>
    </row>
    <row r="2265">
      <c r="A2265" s="821" t="s">
        <v>37667</v>
      </c>
      <c r="B2265" s="801" t="s">
        <v>566</v>
      </c>
      <c r="C2265" s="786" t="s">
        <v>39328</v>
      </c>
      <c r="D2265" s="824" t="s">
        <v>39319</v>
      </c>
      <c r="E2265" s="822"/>
      <c r="F2265" s="822"/>
      <c r="G2265" s="822"/>
    </row>
    <row r="2266">
      <c r="A2266" s="821" t="s">
        <v>37708</v>
      </c>
      <c r="B2266" s="801" t="s">
        <v>687</v>
      </c>
      <c r="C2266" s="786" t="s">
        <v>2635</v>
      </c>
      <c r="D2266" s="824"/>
      <c r="E2266" s="822" t="s">
        <v>39317</v>
      </c>
      <c r="F2266" s="822"/>
      <c r="G2266" s="822"/>
    </row>
    <row r="2267">
      <c r="A2267" s="821" t="s">
        <v>37708</v>
      </c>
      <c r="B2267" s="801" t="s">
        <v>687</v>
      </c>
      <c r="C2267" s="786" t="s">
        <v>2687</v>
      </c>
      <c r="D2267" s="824" t="s">
        <v>39321</v>
      </c>
      <c r="E2267" s="822" t="s">
        <v>39317</v>
      </c>
      <c r="F2267" s="822"/>
      <c r="G2267" s="822"/>
    </row>
    <row r="2268">
      <c r="A2268" s="821" t="s">
        <v>37708</v>
      </c>
      <c r="B2268" s="801" t="s">
        <v>687</v>
      </c>
      <c r="C2268" s="786" t="s">
        <v>1306</v>
      </c>
      <c r="D2268" s="824"/>
      <c r="E2268" s="822" t="s">
        <v>39312</v>
      </c>
      <c r="F2268" s="822" t="s">
        <v>39317</v>
      </c>
      <c r="G2268" s="822"/>
    </row>
    <row r="2269">
      <c r="A2269" s="821" t="s">
        <v>37708</v>
      </c>
      <c r="B2269" s="801" t="s">
        <v>687</v>
      </c>
      <c r="C2269" s="786" t="s">
        <v>33903</v>
      </c>
      <c r="D2269" s="824" t="s">
        <v>39319</v>
      </c>
      <c r="E2269" s="822"/>
      <c r="F2269" s="822"/>
      <c r="G2269" s="822"/>
    </row>
    <row r="2270">
      <c r="A2270" s="821" t="s">
        <v>37708</v>
      </c>
      <c r="B2270" s="801" t="s">
        <v>687</v>
      </c>
      <c r="C2270" s="786" t="s">
        <v>1638</v>
      </c>
      <c r="D2270" s="824"/>
      <c r="E2270" s="822" t="s">
        <v>39317</v>
      </c>
      <c r="F2270" s="822"/>
      <c r="G2270" s="822"/>
    </row>
    <row r="2271">
      <c r="A2271" s="821" t="s">
        <v>37708</v>
      </c>
      <c r="B2271" s="801" t="s">
        <v>687</v>
      </c>
      <c r="C2271" s="786" t="s">
        <v>11090</v>
      </c>
      <c r="D2271" s="824" t="s">
        <v>39329</v>
      </c>
      <c r="E2271" s="822"/>
      <c r="F2271" s="822"/>
      <c r="G2271" s="822"/>
    </row>
    <row r="2272">
      <c r="A2272" s="821" t="s">
        <v>37708</v>
      </c>
      <c r="B2272" s="801" t="s">
        <v>687</v>
      </c>
      <c r="C2272" s="786" t="s">
        <v>35469</v>
      </c>
      <c r="D2272" s="824" t="s">
        <v>39329</v>
      </c>
      <c r="E2272" s="822"/>
      <c r="F2272" s="822"/>
      <c r="G2272" s="822"/>
    </row>
    <row r="2273">
      <c r="A2273" s="821" t="s">
        <v>37708</v>
      </c>
      <c r="B2273" s="801" t="s">
        <v>13268</v>
      </c>
      <c r="C2273" s="786" t="s">
        <v>13269</v>
      </c>
      <c r="D2273" s="824" t="s">
        <v>39329</v>
      </c>
      <c r="E2273" s="822"/>
      <c r="F2273" s="822"/>
      <c r="G2273" s="822"/>
    </row>
    <row r="2274">
      <c r="A2274" s="821" t="s">
        <v>37708</v>
      </c>
      <c r="B2274" s="801" t="s">
        <v>388</v>
      </c>
      <c r="C2274" s="786" t="s">
        <v>1006</v>
      </c>
      <c r="D2274" s="824"/>
      <c r="E2274" s="822" t="s">
        <v>39322</v>
      </c>
      <c r="F2274" s="822"/>
      <c r="G2274" s="822"/>
    </row>
    <row r="2275">
      <c r="A2275" s="821" t="s">
        <v>37708</v>
      </c>
      <c r="B2275" s="801" t="s">
        <v>37819</v>
      </c>
      <c r="C2275" s="786" t="s">
        <v>368</v>
      </c>
      <c r="D2275" s="824" t="s">
        <v>38730</v>
      </c>
      <c r="E2275" s="822"/>
      <c r="F2275" s="822"/>
      <c r="G2275" s="822"/>
    </row>
    <row r="2276">
      <c r="A2276" s="821" t="s">
        <v>37712</v>
      </c>
      <c r="B2276" s="801" t="s">
        <v>9432</v>
      </c>
      <c r="C2276" s="786" t="s">
        <v>9433</v>
      </c>
      <c r="D2276" s="824" t="s">
        <v>39319</v>
      </c>
      <c r="E2276" s="822" t="s">
        <v>39316</v>
      </c>
      <c r="F2276" s="822" t="s">
        <v>39317</v>
      </c>
      <c r="G2276" s="822"/>
    </row>
    <row r="2277">
      <c r="A2277" s="821" t="s">
        <v>37712</v>
      </c>
      <c r="B2277" s="801" t="s">
        <v>687</v>
      </c>
      <c r="C2277" s="786" t="s">
        <v>693</v>
      </c>
      <c r="D2277" s="824" t="s">
        <v>37845</v>
      </c>
      <c r="E2277" s="822" t="s">
        <v>39317</v>
      </c>
      <c r="F2277" s="822"/>
      <c r="G2277" s="822"/>
    </row>
    <row r="2278">
      <c r="A2278" s="812"/>
      <c r="B2278" s="833"/>
      <c r="C2278" s="834"/>
      <c r="D2278" s="835"/>
      <c r="E2278" s="836"/>
      <c r="F2278" s="836"/>
      <c r="G2278" s="836"/>
    </row>
    <row r="2279">
      <c r="A2279" s="15"/>
      <c r="B2279" s="15"/>
      <c r="C2279" s="15"/>
      <c r="D2279" s="15"/>
      <c r="E2279" s="15"/>
      <c r="F2279" s="15"/>
      <c r="G2279" s="15"/>
    </row>
    <row r="2280">
      <c r="A2280" s="812"/>
      <c r="B2280" s="833"/>
      <c r="C2280" s="834"/>
      <c r="D2280" s="835"/>
      <c r="E2280" s="836"/>
      <c r="F2280" s="836"/>
      <c r="G2280" s="836"/>
    </row>
    <row r="2281">
      <c r="A2281" s="31" t="s">
        <v>39330</v>
      </c>
      <c r="B2281" s="823"/>
      <c r="C2281" s="823"/>
      <c r="D2281" s="823"/>
      <c r="E2281" s="823"/>
      <c r="F2281" s="823"/>
      <c r="G2281" s="823"/>
    </row>
    <row r="2282">
      <c r="A2282" s="812"/>
      <c r="B2282" s="833"/>
      <c r="C2282" s="834"/>
      <c r="D2282" s="835"/>
      <c r="E2282" s="836"/>
      <c r="F2282" s="836"/>
      <c r="G2282" s="836"/>
    </row>
    <row r="2283">
      <c r="A2283" s="821" t="s">
        <v>37708</v>
      </c>
      <c r="B2283" s="801" t="s">
        <v>19613</v>
      </c>
      <c r="C2283" s="786" t="s">
        <v>39331</v>
      </c>
      <c r="D2283" s="824" t="s">
        <v>38708</v>
      </c>
      <c r="E2283" s="822"/>
      <c r="F2283" s="822"/>
      <c r="G2283" s="822"/>
    </row>
    <row r="2284">
      <c r="A2284" s="821" t="s">
        <v>37708</v>
      </c>
      <c r="B2284" s="801" t="s">
        <v>26149</v>
      </c>
      <c r="C2284" s="786" t="s">
        <v>39332</v>
      </c>
      <c r="D2284" s="824" t="s">
        <v>38708</v>
      </c>
      <c r="E2284" s="822"/>
      <c r="F2284" s="822"/>
      <c r="G2284" s="822"/>
    </row>
    <row r="2285">
      <c r="A2285" s="821" t="s">
        <v>37708</v>
      </c>
      <c r="B2285" s="801" t="s">
        <v>26149</v>
      </c>
      <c r="C2285" s="786" t="s">
        <v>39333</v>
      </c>
      <c r="D2285" s="824" t="s">
        <v>38708</v>
      </c>
      <c r="E2285" s="822"/>
      <c r="F2285" s="822"/>
      <c r="G2285" s="822"/>
    </row>
    <row r="2286">
      <c r="A2286" s="821" t="s">
        <v>37708</v>
      </c>
      <c r="B2286" s="801" t="s">
        <v>39334</v>
      </c>
      <c r="C2286" s="786" t="s">
        <v>3515</v>
      </c>
      <c r="D2286" s="824" t="s">
        <v>38708</v>
      </c>
      <c r="E2286" s="822"/>
      <c r="F2286" s="822"/>
      <c r="G2286" s="822"/>
    </row>
    <row r="2287">
      <c r="A2287" s="821" t="s">
        <v>37708</v>
      </c>
      <c r="B2287" s="801" t="s">
        <v>687</v>
      </c>
      <c r="C2287" s="786" t="s">
        <v>2648</v>
      </c>
      <c r="D2287" s="824" t="s">
        <v>38708</v>
      </c>
      <c r="E2287" s="822"/>
      <c r="F2287" s="822"/>
      <c r="G2287" s="822"/>
    </row>
    <row r="2288">
      <c r="A2288" s="821" t="s">
        <v>37708</v>
      </c>
      <c r="B2288" s="801" t="s">
        <v>687</v>
      </c>
      <c r="C2288" s="786" t="s">
        <v>1638</v>
      </c>
      <c r="D2288" s="824" t="s">
        <v>38708</v>
      </c>
      <c r="E2288" s="822"/>
      <c r="F2288" s="822"/>
      <c r="G2288" s="822"/>
    </row>
    <row r="2289">
      <c r="A2289" s="799" t="s">
        <v>37708</v>
      </c>
      <c r="B2289" s="800" t="s">
        <v>4808</v>
      </c>
      <c r="C2289" s="31" t="s">
        <v>39335</v>
      </c>
      <c r="D2289" s="91" t="s">
        <v>38708</v>
      </c>
      <c r="E2289" s="84"/>
      <c r="F2289" s="84"/>
      <c r="G2289" s="84"/>
    </row>
    <row r="2290">
      <c r="A2290" s="802" t="s">
        <v>37708</v>
      </c>
      <c r="B2290" s="810" t="s">
        <v>388</v>
      </c>
      <c r="C2290" s="31" t="s">
        <v>3110</v>
      </c>
      <c r="D2290" s="43" t="s">
        <v>38708</v>
      </c>
      <c r="E2290" s="84"/>
      <c r="F2290" s="84"/>
      <c r="G2290" s="43"/>
    </row>
    <row r="2291">
      <c r="A2291" s="821" t="s">
        <v>37708</v>
      </c>
      <c r="B2291" s="801" t="s">
        <v>388</v>
      </c>
      <c r="C2291" s="786" t="s">
        <v>1010</v>
      </c>
      <c r="D2291" s="824" t="s">
        <v>38708</v>
      </c>
      <c r="E2291" s="822"/>
      <c r="F2291" s="822"/>
      <c r="G2291" s="822"/>
    </row>
    <row r="2292">
      <c r="A2292" s="799" t="s">
        <v>37708</v>
      </c>
      <c r="B2292" s="814" t="s">
        <v>388</v>
      </c>
      <c r="C2292" s="31" t="s">
        <v>23119</v>
      </c>
      <c r="D2292" s="639" t="s">
        <v>38708</v>
      </c>
      <c r="E2292" s="84"/>
      <c r="F2292" s="84"/>
      <c r="G2292" s="43"/>
    </row>
    <row r="2293">
      <c r="A2293" s="799" t="s">
        <v>37708</v>
      </c>
      <c r="B2293" s="809" t="s">
        <v>3121</v>
      </c>
      <c r="C2293" s="31" t="s">
        <v>10127</v>
      </c>
      <c r="D2293" s="9" t="s">
        <v>38708</v>
      </c>
      <c r="E2293" s="41"/>
      <c r="F2293" s="41"/>
      <c r="G2293" s="811"/>
    </row>
    <row r="2294">
      <c r="A2294" s="799" t="s">
        <v>37708</v>
      </c>
      <c r="B2294" s="809" t="s">
        <v>4677</v>
      </c>
      <c r="C2294" s="31" t="s">
        <v>20288</v>
      </c>
      <c r="D2294" s="43" t="s">
        <v>38708</v>
      </c>
      <c r="E2294" s="84"/>
      <c r="F2294" s="84"/>
      <c r="G2294" s="43"/>
    </row>
    <row r="2295">
      <c r="A2295" s="821" t="s">
        <v>37708</v>
      </c>
      <c r="B2295" s="801" t="s">
        <v>1402</v>
      </c>
      <c r="C2295" s="786" t="s">
        <v>3965</v>
      </c>
      <c r="D2295" s="824" t="s">
        <v>38708</v>
      </c>
      <c r="E2295" s="822"/>
      <c r="F2295" s="822"/>
      <c r="G2295" s="822"/>
    </row>
    <row r="2296">
      <c r="A2296" s="821" t="s">
        <v>37712</v>
      </c>
      <c r="B2296" s="801" t="s">
        <v>2398</v>
      </c>
      <c r="C2296" s="786" t="s">
        <v>2399</v>
      </c>
      <c r="D2296" s="824" t="s">
        <v>38708</v>
      </c>
      <c r="E2296" s="822"/>
      <c r="F2296" s="822"/>
      <c r="G2296" s="822"/>
    </row>
    <row r="2297">
      <c r="A2297" s="821" t="s">
        <v>37712</v>
      </c>
      <c r="B2297" s="801" t="s">
        <v>39336</v>
      </c>
      <c r="C2297" s="786" t="s">
        <v>37951</v>
      </c>
      <c r="D2297" s="824" t="s">
        <v>38708</v>
      </c>
      <c r="E2297" s="822"/>
      <c r="F2297" s="822"/>
      <c r="G2297" s="822"/>
    </row>
    <row r="2298">
      <c r="A2298" s="808" t="s">
        <v>37712</v>
      </c>
      <c r="B2298" s="809" t="s">
        <v>316</v>
      </c>
      <c r="C2298" s="31" t="s">
        <v>39337</v>
      </c>
      <c r="D2298" s="9" t="s">
        <v>38708</v>
      </c>
      <c r="E2298" s="41"/>
      <c r="F2298" s="41"/>
      <c r="G2298" s="41"/>
    </row>
    <row r="2299">
      <c r="A2299" s="799" t="s">
        <v>37712</v>
      </c>
      <c r="B2299" s="800" t="s">
        <v>326</v>
      </c>
      <c r="C2299" s="31" t="s">
        <v>38639</v>
      </c>
      <c r="D2299" s="91" t="s">
        <v>38708</v>
      </c>
      <c r="E2299" s="84"/>
      <c r="F2299" s="84"/>
      <c r="G2299" s="84"/>
    </row>
    <row r="2300">
      <c r="A2300" s="821" t="s">
        <v>37712</v>
      </c>
      <c r="B2300" s="801" t="s">
        <v>2463</v>
      </c>
      <c r="C2300" s="786" t="s">
        <v>2464</v>
      </c>
      <c r="D2300" s="824" t="s">
        <v>38708</v>
      </c>
      <c r="E2300" s="822"/>
      <c r="F2300" s="822"/>
      <c r="G2300" s="822"/>
    </row>
    <row r="2301">
      <c r="A2301" s="821" t="s">
        <v>37712</v>
      </c>
      <c r="B2301" s="801" t="s">
        <v>2463</v>
      </c>
      <c r="C2301" s="786" t="s">
        <v>39338</v>
      </c>
      <c r="D2301" s="824" t="s">
        <v>38708</v>
      </c>
      <c r="E2301" s="822"/>
      <c r="F2301" s="822"/>
      <c r="G2301" s="822"/>
    </row>
    <row r="2302">
      <c r="A2302" s="821" t="s">
        <v>37712</v>
      </c>
      <c r="B2302" s="801" t="s">
        <v>39339</v>
      </c>
      <c r="C2302" s="786" t="s">
        <v>368</v>
      </c>
      <c r="D2302" s="824" t="s">
        <v>38708</v>
      </c>
      <c r="E2302" s="822"/>
      <c r="F2302" s="822"/>
      <c r="G2302" s="822"/>
    </row>
    <row r="2303">
      <c r="A2303" s="821" t="s">
        <v>37712</v>
      </c>
      <c r="B2303" s="801" t="s">
        <v>3453</v>
      </c>
      <c r="C2303" s="786" t="s">
        <v>368</v>
      </c>
      <c r="D2303" s="824" t="s">
        <v>38708</v>
      </c>
      <c r="E2303" s="822"/>
      <c r="F2303" s="822"/>
      <c r="G2303" s="822"/>
    </row>
    <row r="2304">
      <c r="A2304" s="821" t="s">
        <v>37712</v>
      </c>
      <c r="B2304" s="809" t="s">
        <v>1035</v>
      </c>
      <c r="C2304" s="31" t="s">
        <v>368</v>
      </c>
      <c r="D2304" s="822"/>
      <c r="E2304" s="822" t="s">
        <v>37777</v>
      </c>
      <c r="F2304" s="41"/>
      <c r="G2304" s="41"/>
    </row>
    <row r="2305">
      <c r="A2305" s="808" t="s">
        <v>37712</v>
      </c>
      <c r="B2305" s="809" t="s">
        <v>3001</v>
      </c>
      <c r="C2305" s="31" t="s">
        <v>39340</v>
      </c>
      <c r="D2305" s="9" t="s">
        <v>38708</v>
      </c>
      <c r="E2305" s="41"/>
      <c r="F2305" s="41"/>
      <c r="G2305" s="41"/>
    </row>
    <row r="2306">
      <c r="A2306" s="808" t="s">
        <v>37712</v>
      </c>
      <c r="B2306" s="809" t="s">
        <v>3001</v>
      </c>
      <c r="C2306" s="31" t="s">
        <v>3002</v>
      </c>
      <c r="D2306" s="9" t="s">
        <v>38708</v>
      </c>
      <c r="E2306" s="41"/>
      <c r="F2306" s="41"/>
      <c r="G2306" s="41"/>
    </row>
    <row r="2307">
      <c r="A2307" s="808" t="s">
        <v>37712</v>
      </c>
      <c r="B2307" s="809" t="s">
        <v>3001</v>
      </c>
      <c r="C2307" s="31" t="s">
        <v>39341</v>
      </c>
      <c r="D2307" s="9" t="s">
        <v>38708</v>
      </c>
      <c r="E2307" s="41"/>
      <c r="F2307" s="41"/>
      <c r="G2307" s="41"/>
    </row>
    <row r="2308">
      <c r="A2308" s="821" t="s">
        <v>37667</v>
      </c>
      <c r="B2308" s="801" t="s">
        <v>4540</v>
      </c>
      <c r="C2308" s="786" t="s">
        <v>39342</v>
      </c>
      <c r="D2308" s="824" t="s">
        <v>38708</v>
      </c>
      <c r="E2308" s="822"/>
      <c r="F2308" s="822"/>
      <c r="G2308" s="822" t="s">
        <v>39343</v>
      </c>
    </row>
    <row r="2309">
      <c r="A2309" s="808" t="s">
        <v>37667</v>
      </c>
      <c r="B2309" s="294" t="s">
        <v>230</v>
      </c>
      <c r="C2309" s="18" t="s">
        <v>22972</v>
      </c>
      <c r="D2309" s="91" t="s">
        <v>38708</v>
      </c>
      <c r="E2309" s="91"/>
      <c r="F2309" s="91"/>
      <c r="G2309" s="822" t="s">
        <v>39343</v>
      </c>
    </row>
    <row r="2310">
      <c r="A2310" s="821" t="s">
        <v>37667</v>
      </c>
      <c r="B2310" s="801" t="s">
        <v>248</v>
      </c>
      <c r="C2310" s="786" t="s">
        <v>9851</v>
      </c>
      <c r="D2310" s="824" t="s">
        <v>38708</v>
      </c>
      <c r="E2310" s="822"/>
      <c r="F2310" s="822"/>
      <c r="G2310" s="822" t="s">
        <v>39343</v>
      </c>
    </row>
    <row r="2311" ht="16.5" customHeight="1">
      <c r="A2311" s="812"/>
      <c r="B2311" s="833"/>
      <c r="C2311" s="834"/>
      <c r="D2311" s="835"/>
      <c r="E2311" s="836"/>
      <c r="F2311" s="836"/>
      <c r="G2311" s="836"/>
    </row>
    <row r="2312">
      <c r="A2312" s="15"/>
      <c r="B2312" s="15"/>
      <c r="C2312" s="15"/>
      <c r="D2312" s="15"/>
      <c r="E2312" s="15"/>
      <c r="F2312" s="15"/>
      <c r="G2312" s="15"/>
    </row>
    <row r="2313">
      <c r="A2313" s="812"/>
      <c r="B2313" s="833"/>
      <c r="C2313" s="834"/>
      <c r="D2313" s="835"/>
      <c r="E2313" s="836"/>
      <c r="F2313" s="836"/>
      <c r="G2313" s="836"/>
    </row>
    <row r="2314">
      <c r="A2314" s="31" t="s">
        <v>39344</v>
      </c>
      <c r="B2314" s="823"/>
      <c r="C2314" s="823"/>
      <c r="D2314" s="823"/>
      <c r="E2314" s="823"/>
      <c r="F2314" s="823"/>
      <c r="G2314" s="823"/>
    </row>
    <row r="2315">
      <c r="A2315" s="812"/>
      <c r="B2315" s="833"/>
      <c r="C2315" s="834"/>
      <c r="D2315" s="835"/>
      <c r="E2315" s="836"/>
      <c r="F2315" s="836"/>
      <c r="G2315" s="836"/>
    </row>
    <row r="2316">
      <c r="A2316" s="821" t="s">
        <v>37663</v>
      </c>
      <c r="B2316" s="801" t="s">
        <v>4788</v>
      </c>
      <c r="C2316" s="786" t="s">
        <v>39345</v>
      </c>
      <c r="D2316" s="824" t="s">
        <v>38730</v>
      </c>
      <c r="E2316" s="822"/>
      <c r="F2316" s="822"/>
      <c r="G2316" s="822"/>
    </row>
    <row r="2317">
      <c r="A2317" s="821" t="s">
        <v>37663</v>
      </c>
      <c r="B2317" s="801" t="s">
        <v>4788</v>
      </c>
      <c r="C2317" s="786" t="s">
        <v>5164</v>
      </c>
      <c r="D2317" s="824" t="s">
        <v>38730</v>
      </c>
      <c r="E2317" s="822"/>
      <c r="F2317" s="822"/>
      <c r="G2317" s="822"/>
    </row>
    <row r="2318">
      <c r="A2318" s="821" t="s">
        <v>37663</v>
      </c>
      <c r="B2318" s="801" t="s">
        <v>4788</v>
      </c>
      <c r="C2318" s="786" t="s">
        <v>17284</v>
      </c>
      <c r="D2318" s="824" t="s">
        <v>38730</v>
      </c>
      <c r="E2318" s="822"/>
      <c r="F2318" s="822"/>
      <c r="G2318" s="822"/>
    </row>
    <row r="2319">
      <c r="A2319" s="821" t="s">
        <v>37663</v>
      </c>
      <c r="B2319" s="801" t="s">
        <v>23955</v>
      </c>
      <c r="C2319" s="786" t="s">
        <v>37894</v>
      </c>
      <c r="D2319" s="824" t="s">
        <v>38730</v>
      </c>
      <c r="E2319" s="822"/>
      <c r="F2319" s="822"/>
      <c r="G2319" s="822"/>
    </row>
    <row r="2320">
      <c r="A2320" s="821" t="s">
        <v>37663</v>
      </c>
      <c r="B2320" s="801" t="s">
        <v>23955</v>
      </c>
      <c r="C2320" s="786" t="s">
        <v>39346</v>
      </c>
      <c r="D2320" s="839" t="s">
        <v>37859</v>
      </c>
      <c r="E2320" s="822"/>
      <c r="F2320" s="822"/>
      <c r="G2320" s="822"/>
    </row>
    <row r="2321">
      <c r="A2321" s="821" t="s">
        <v>37663</v>
      </c>
      <c r="B2321" s="801" t="s">
        <v>1016</v>
      </c>
      <c r="C2321" s="786" t="s">
        <v>37897</v>
      </c>
      <c r="D2321" s="824" t="s">
        <v>38730</v>
      </c>
      <c r="E2321" s="822"/>
      <c r="F2321" s="822"/>
      <c r="G2321" s="822"/>
    </row>
    <row r="2322">
      <c r="A2322" s="821" t="s">
        <v>37663</v>
      </c>
      <c r="B2322" s="801" t="s">
        <v>1016</v>
      </c>
      <c r="C2322" s="786" t="s">
        <v>39347</v>
      </c>
      <c r="D2322" s="824" t="s">
        <v>37859</v>
      </c>
      <c r="E2322" s="822"/>
      <c r="F2322" s="822"/>
      <c r="G2322" s="822"/>
    </row>
    <row r="2323">
      <c r="A2323" s="821" t="s">
        <v>38395</v>
      </c>
      <c r="B2323" s="801" t="s">
        <v>19884</v>
      </c>
      <c r="C2323" s="786" t="s">
        <v>39348</v>
      </c>
      <c r="D2323" s="824" t="s">
        <v>37859</v>
      </c>
      <c r="E2323" s="822"/>
      <c r="F2323" s="822"/>
      <c r="G2323" s="822"/>
    </row>
    <row r="2324">
      <c r="A2324" s="821" t="s">
        <v>37667</v>
      </c>
      <c r="B2324" s="801" t="s">
        <v>642</v>
      </c>
      <c r="C2324" s="786" t="s">
        <v>39349</v>
      </c>
      <c r="D2324" s="824" t="s">
        <v>37859</v>
      </c>
      <c r="E2324" s="822"/>
      <c r="F2324" s="822"/>
      <c r="G2324" s="822"/>
    </row>
    <row r="2325">
      <c r="A2325" s="821" t="s">
        <v>37667</v>
      </c>
      <c r="B2325" s="801" t="s">
        <v>230</v>
      </c>
      <c r="C2325" s="786" t="s">
        <v>39350</v>
      </c>
      <c r="D2325" s="840" t="s">
        <v>37859</v>
      </c>
      <c r="E2325" s="822"/>
      <c r="F2325" s="822"/>
      <c r="G2325" s="822"/>
    </row>
    <row r="2326">
      <c r="A2326" s="821" t="s">
        <v>37667</v>
      </c>
      <c r="B2326" s="801" t="s">
        <v>37807</v>
      </c>
      <c r="C2326" s="786" t="s">
        <v>39351</v>
      </c>
      <c r="D2326" s="824" t="s">
        <v>37859</v>
      </c>
      <c r="E2326" s="822"/>
      <c r="F2326" s="822"/>
      <c r="G2326" s="822"/>
    </row>
    <row r="2327">
      <c r="A2327" s="821" t="s">
        <v>37667</v>
      </c>
      <c r="B2327" s="801" t="s">
        <v>687</v>
      </c>
      <c r="C2327" s="786" t="s">
        <v>39352</v>
      </c>
      <c r="D2327" s="824" t="s">
        <v>37859</v>
      </c>
      <c r="E2327" s="822"/>
      <c r="F2327" s="822"/>
      <c r="G2327" s="822"/>
    </row>
    <row r="2328">
      <c r="A2328" s="821" t="s">
        <v>37667</v>
      </c>
      <c r="B2328" s="801" t="s">
        <v>30837</v>
      </c>
      <c r="C2328" s="786" t="s">
        <v>39353</v>
      </c>
      <c r="D2328" s="824" t="s">
        <v>38730</v>
      </c>
      <c r="E2328" s="822"/>
      <c r="F2328" s="822"/>
      <c r="G2328" s="822"/>
    </row>
    <row r="2329">
      <c r="A2329" s="821" t="s">
        <v>37667</v>
      </c>
      <c r="B2329" s="801" t="s">
        <v>39354</v>
      </c>
      <c r="C2329" s="786" t="s">
        <v>39355</v>
      </c>
      <c r="D2329" s="824" t="s">
        <v>37859</v>
      </c>
      <c r="E2329" s="822"/>
      <c r="F2329" s="822"/>
      <c r="G2329" s="822"/>
    </row>
    <row r="2330">
      <c r="A2330" s="821" t="s">
        <v>37812</v>
      </c>
      <c r="B2330" s="801" t="s">
        <v>687</v>
      </c>
      <c r="C2330" s="786" t="s">
        <v>39356</v>
      </c>
      <c r="D2330" s="824" t="s">
        <v>37859</v>
      </c>
      <c r="E2330" s="822"/>
      <c r="F2330" s="822"/>
      <c r="G2330" s="822"/>
    </row>
    <row r="2331">
      <c r="A2331" s="821" t="s">
        <v>37812</v>
      </c>
      <c r="B2331" s="801" t="s">
        <v>1107</v>
      </c>
      <c r="C2331" s="786" t="s">
        <v>39357</v>
      </c>
      <c r="D2331" s="824" t="s">
        <v>38730</v>
      </c>
      <c r="E2331" s="822"/>
      <c r="F2331" s="822"/>
      <c r="G2331" s="822"/>
    </row>
    <row r="2332">
      <c r="A2332" s="821" t="s">
        <v>37708</v>
      </c>
      <c r="B2332" s="801" t="s">
        <v>326</v>
      </c>
      <c r="C2332" s="786" t="s">
        <v>37821</v>
      </c>
      <c r="D2332" s="824" t="s">
        <v>38730</v>
      </c>
      <c r="E2332" s="822"/>
      <c r="F2332" s="822"/>
      <c r="G2332" s="822"/>
    </row>
    <row r="2333">
      <c r="A2333" s="821" t="s">
        <v>37708</v>
      </c>
      <c r="B2333" s="801" t="s">
        <v>8825</v>
      </c>
      <c r="C2333" s="786" t="s">
        <v>6969</v>
      </c>
      <c r="D2333" s="824" t="s">
        <v>37859</v>
      </c>
      <c r="E2333" s="822"/>
      <c r="F2333" s="822"/>
      <c r="G2333" s="822"/>
    </row>
    <row r="2334">
      <c r="A2334" s="821" t="s">
        <v>37708</v>
      </c>
      <c r="B2334" s="801" t="s">
        <v>687</v>
      </c>
      <c r="C2334" s="786" t="s">
        <v>35468</v>
      </c>
      <c r="D2334" s="824" t="s">
        <v>37859</v>
      </c>
      <c r="E2334" s="822"/>
      <c r="F2334" s="822"/>
      <c r="G2334" s="822"/>
    </row>
    <row r="2335">
      <c r="A2335" s="821" t="s">
        <v>37708</v>
      </c>
      <c r="B2335" s="801" t="s">
        <v>687</v>
      </c>
      <c r="C2335" s="786" t="s">
        <v>12436</v>
      </c>
      <c r="D2335" s="824" t="s">
        <v>39358</v>
      </c>
      <c r="E2335" s="822"/>
      <c r="F2335" s="822"/>
      <c r="G2335" s="822"/>
    </row>
    <row r="2336">
      <c r="A2336" s="821" t="s">
        <v>37708</v>
      </c>
      <c r="B2336" s="801" t="s">
        <v>388</v>
      </c>
      <c r="C2336" s="786" t="s">
        <v>19808</v>
      </c>
      <c r="D2336" s="824" t="s">
        <v>38730</v>
      </c>
      <c r="E2336" s="822"/>
      <c r="F2336" s="822"/>
      <c r="G2336" s="822"/>
    </row>
    <row r="2337">
      <c r="A2337" s="821" t="s">
        <v>37708</v>
      </c>
      <c r="B2337" s="801" t="s">
        <v>388</v>
      </c>
      <c r="C2337" s="786" t="s">
        <v>1006</v>
      </c>
      <c r="D2337" s="824" t="s">
        <v>37859</v>
      </c>
      <c r="E2337" s="822"/>
      <c r="F2337" s="822"/>
      <c r="G2337" s="822"/>
    </row>
    <row r="2338">
      <c r="A2338" s="821" t="s">
        <v>37708</v>
      </c>
      <c r="B2338" s="801" t="s">
        <v>3121</v>
      </c>
      <c r="C2338" s="786" t="s">
        <v>3122</v>
      </c>
      <c r="D2338" s="824" t="s">
        <v>37859</v>
      </c>
      <c r="E2338" s="822"/>
      <c r="F2338" s="822"/>
      <c r="G2338" s="822"/>
    </row>
    <row r="2339">
      <c r="A2339" s="821" t="s">
        <v>37708</v>
      </c>
      <c r="B2339" s="801" t="s">
        <v>3121</v>
      </c>
      <c r="C2339" s="786" t="s">
        <v>39359</v>
      </c>
      <c r="D2339" s="824" t="s">
        <v>38730</v>
      </c>
      <c r="E2339" s="822"/>
      <c r="F2339" s="822"/>
      <c r="G2339" s="822"/>
    </row>
    <row r="2340">
      <c r="A2340" s="821" t="s">
        <v>37708</v>
      </c>
      <c r="B2340" s="801" t="s">
        <v>1107</v>
      </c>
      <c r="C2340" s="786" t="s">
        <v>37882</v>
      </c>
      <c r="D2340" s="824" t="s">
        <v>38730</v>
      </c>
      <c r="E2340" s="822"/>
      <c r="F2340" s="822"/>
      <c r="G2340" s="822"/>
    </row>
    <row r="2341">
      <c r="A2341" s="821" t="s">
        <v>37708</v>
      </c>
      <c r="B2341" s="801" t="s">
        <v>37819</v>
      </c>
      <c r="C2341" s="786" t="s">
        <v>39360</v>
      </c>
      <c r="D2341" s="824" t="s">
        <v>38730</v>
      </c>
      <c r="E2341" s="822"/>
      <c r="F2341" s="822"/>
      <c r="G2341" s="822"/>
    </row>
    <row r="2342">
      <c r="A2342" s="821" t="s">
        <v>37708</v>
      </c>
      <c r="B2342" s="801" t="s">
        <v>1402</v>
      </c>
      <c r="C2342" s="786" t="s">
        <v>36137</v>
      </c>
      <c r="D2342" s="824" t="s">
        <v>39361</v>
      </c>
      <c r="E2342" s="822"/>
      <c r="F2342" s="822"/>
      <c r="G2342" s="822"/>
    </row>
    <row r="2343">
      <c r="A2343" s="821" t="s">
        <v>37712</v>
      </c>
      <c r="B2343" s="801" t="s">
        <v>19167</v>
      </c>
      <c r="C2343" s="786" t="s">
        <v>39362</v>
      </c>
      <c r="D2343" s="824" t="s">
        <v>37859</v>
      </c>
      <c r="E2343" s="822"/>
      <c r="F2343" s="822"/>
      <c r="G2343" s="822"/>
    </row>
    <row r="2344">
      <c r="A2344" s="821" t="s">
        <v>37712</v>
      </c>
      <c r="B2344" s="801" t="s">
        <v>2398</v>
      </c>
      <c r="C2344" s="786" t="s">
        <v>39363</v>
      </c>
      <c r="D2344" s="824" t="s">
        <v>37859</v>
      </c>
      <c r="E2344" s="822"/>
      <c r="F2344" s="822"/>
      <c r="G2344" s="822"/>
    </row>
    <row r="2345">
      <c r="A2345" s="821" t="s">
        <v>37712</v>
      </c>
      <c r="B2345" s="801" t="s">
        <v>3436</v>
      </c>
      <c r="C2345" s="786" t="s">
        <v>37885</v>
      </c>
      <c r="D2345" s="824" t="s">
        <v>39364</v>
      </c>
      <c r="E2345" s="822"/>
      <c r="F2345" s="822"/>
      <c r="G2345" s="822"/>
    </row>
    <row r="2346">
      <c r="A2346" s="821" t="s">
        <v>37712</v>
      </c>
      <c r="B2346" s="801" t="s">
        <v>3436</v>
      </c>
      <c r="C2346" s="786" t="s">
        <v>39365</v>
      </c>
      <c r="D2346" s="824" t="s">
        <v>37859</v>
      </c>
      <c r="E2346" s="822"/>
      <c r="F2346" s="822"/>
      <c r="G2346" s="822"/>
    </row>
    <row r="2347">
      <c r="A2347" s="821" t="s">
        <v>37712</v>
      </c>
      <c r="B2347" s="801" t="s">
        <v>326</v>
      </c>
      <c r="C2347" s="786" t="s">
        <v>658</v>
      </c>
      <c r="D2347" s="824" t="s">
        <v>38730</v>
      </c>
      <c r="E2347" s="822"/>
      <c r="F2347" s="822"/>
      <c r="G2347" s="822"/>
    </row>
    <row r="2348">
      <c r="A2348" s="821" t="s">
        <v>37712</v>
      </c>
      <c r="B2348" s="801" t="s">
        <v>2562</v>
      </c>
      <c r="C2348" s="786" t="s">
        <v>39366</v>
      </c>
      <c r="D2348" s="824" t="s">
        <v>38730</v>
      </c>
      <c r="E2348" s="822"/>
      <c r="F2348" s="822"/>
      <c r="G2348" s="822"/>
    </row>
    <row r="2349">
      <c r="A2349" s="821" t="s">
        <v>37712</v>
      </c>
      <c r="B2349" s="801" t="s">
        <v>2347</v>
      </c>
      <c r="C2349" s="786" t="s">
        <v>39367</v>
      </c>
      <c r="D2349" s="824" t="s">
        <v>38730</v>
      </c>
      <c r="E2349" s="822"/>
      <c r="F2349" s="822"/>
      <c r="G2349" s="822"/>
    </row>
    <row r="2350">
      <c r="A2350" s="821" t="s">
        <v>37712</v>
      </c>
      <c r="B2350" s="801" t="s">
        <v>2347</v>
      </c>
      <c r="C2350" s="786" t="s">
        <v>3214</v>
      </c>
      <c r="D2350" s="824" t="s">
        <v>38730</v>
      </c>
      <c r="E2350" s="822"/>
      <c r="F2350" s="822"/>
      <c r="G2350" s="822"/>
    </row>
    <row r="2351">
      <c r="A2351" s="821" t="s">
        <v>37712</v>
      </c>
      <c r="B2351" s="801" t="s">
        <v>2347</v>
      </c>
      <c r="C2351" s="786" t="s">
        <v>39368</v>
      </c>
      <c r="D2351" s="824" t="s">
        <v>38730</v>
      </c>
      <c r="E2351" s="822"/>
      <c r="F2351" s="822"/>
      <c r="G2351" s="822"/>
    </row>
    <row r="2352">
      <c r="A2352" s="821" t="s">
        <v>37712</v>
      </c>
      <c r="B2352" s="801" t="s">
        <v>687</v>
      </c>
      <c r="C2352" s="786" t="s">
        <v>2638</v>
      </c>
      <c r="D2352" s="824" t="s">
        <v>38730</v>
      </c>
      <c r="E2352" s="822"/>
      <c r="F2352" s="822"/>
      <c r="G2352" s="822"/>
    </row>
    <row r="2353">
      <c r="A2353" s="821" t="s">
        <v>37712</v>
      </c>
      <c r="B2353" s="801" t="s">
        <v>687</v>
      </c>
      <c r="C2353" s="786" t="s">
        <v>693</v>
      </c>
      <c r="D2353" s="824" t="s">
        <v>37859</v>
      </c>
      <c r="E2353" s="822"/>
      <c r="F2353" s="822"/>
      <c r="G2353" s="822"/>
    </row>
    <row r="2354">
      <c r="A2354" s="821" t="s">
        <v>37712</v>
      </c>
      <c r="B2354" s="801" t="s">
        <v>687</v>
      </c>
      <c r="C2354" s="786" t="s">
        <v>18804</v>
      </c>
      <c r="D2354" s="824" t="s">
        <v>39358</v>
      </c>
      <c r="E2354" s="822"/>
      <c r="F2354" s="822"/>
      <c r="G2354" s="822"/>
    </row>
    <row r="2355">
      <c r="A2355" s="821" t="s">
        <v>37712</v>
      </c>
      <c r="B2355" s="801" t="s">
        <v>687</v>
      </c>
      <c r="C2355" s="786" t="s">
        <v>39369</v>
      </c>
      <c r="D2355" s="824" t="s">
        <v>39358</v>
      </c>
      <c r="E2355" s="822"/>
      <c r="F2355" s="822"/>
      <c r="G2355" s="822"/>
    </row>
    <row r="2356">
      <c r="A2356" s="821" t="s">
        <v>37712</v>
      </c>
      <c r="B2356" s="801" t="s">
        <v>2764</v>
      </c>
      <c r="C2356" s="786" t="s">
        <v>34141</v>
      </c>
      <c r="D2356" s="824" t="s">
        <v>39358</v>
      </c>
      <c r="E2356" s="822"/>
      <c r="F2356" s="822"/>
      <c r="G2356" s="822"/>
    </row>
    <row r="2357">
      <c r="A2357" s="821" t="s">
        <v>37712</v>
      </c>
      <c r="B2357" s="801" t="s">
        <v>2764</v>
      </c>
      <c r="C2357" s="786" t="s">
        <v>3278</v>
      </c>
      <c r="D2357" s="824" t="s">
        <v>37859</v>
      </c>
      <c r="E2357" s="822"/>
      <c r="F2357" s="822"/>
      <c r="G2357" s="822"/>
    </row>
    <row r="2358">
      <c r="A2358" s="821" t="s">
        <v>37712</v>
      </c>
      <c r="B2358" s="801" t="s">
        <v>3453</v>
      </c>
      <c r="C2358" s="786" t="s">
        <v>39370</v>
      </c>
      <c r="D2358" s="824" t="s">
        <v>37859</v>
      </c>
      <c r="E2358" s="822"/>
      <c r="F2358" s="822"/>
      <c r="G2358" s="822"/>
    </row>
    <row r="2359">
      <c r="A2359" s="821" t="s">
        <v>37712</v>
      </c>
      <c r="B2359" s="801" t="s">
        <v>3453</v>
      </c>
      <c r="C2359" s="786" t="s">
        <v>39371</v>
      </c>
      <c r="D2359" s="824" t="s">
        <v>38730</v>
      </c>
      <c r="E2359" s="822"/>
      <c r="F2359" s="822"/>
      <c r="G2359" s="822"/>
    </row>
    <row r="2360">
      <c r="A2360" s="821" t="s">
        <v>37712</v>
      </c>
      <c r="B2360" s="801" t="s">
        <v>12597</v>
      </c>
      <c r="C2360" s="786" t="s">
        <v>39372</v>
      </c>
      <c r="D2360" s="824" t="s">
        <v>38730</v>
      </c>
      <c r="E2360" s="822"/>
      <c r="F2360" s="822"/>
      <c r="G2360" s="822"/>
    </row>
    <row r="2361">
      <c r="A2361" s="821" t="s">
        <v>37712</v>
      </c>
      <c r="B2361" s="801" t="s">
        <v>12597</v>
      </c>
      <c r="C2361" s="786" t="s">
        <v>12598</v>
      </c>
      <c r="D2361" s="824" t="s">
        <v>37859</v>
      </c>
      <c r="E2361" s="822"/>
      <c r="F2361" s="822"/>
      <c r="G2361" s="822"/>
    </row>
    <row r="2362">
      <c r="A2362" s="821" t="s">
        <v>37712</v>
      </c>
      <c r="B2362" s="801" t="s">
        <v>12597</v>
      </c>
      <c r="C2362" s="786" t="s">
        <v>39373</v>
      </c>
      <c r="D2362" s="824" t="s">
        <v>38960</v>
      </c>
      <c r="E2362" s="822"/>
      <c r="F2362" s="822"/>
      <c r="G2362" s="822"/>
    </row>
    <row r="2363">
      <c r="A2363" s="821" t="s">
        <v>37712</v>
      </c>
      <c r="B2363" s="801" t="s">
        <v>38029</v>
      </c>
      <c r="C2363" s="786" t="s">
        <v>39374</v>
      </c>
      <c r="D2363" s="824" t="s">
        <v>38730</v>
      </c>
      <c r="E2363" s="822"/>
      <c r="F2363" s="822"/>
      <c r="G2363" s="822"/>
    </row>
    <row r="2364">
      <c r="A2364" s="812"/>
      <c r="B2364" s="833"/>
      <c r="C2364" s="834"/>
      <c r="D2364" s="835"/>
      <c r="E2364" s="836"/>
      <c r="F2364" s="836"/>
      <c r="G2364" s="836"/>
    </row>
    <row r="2365">
      <c r="A2365" s="15"/>
      <c r="B2365" s="15"/>
      <c r="C2365" s="15"/>
      <c r="D2365" s="15"/>
      <c r="E2365" s="15"/>
      <c r="F2365" s="15"/>
      <c r="G2365" s="15"/>
    </row>
    <row r="2366">
      <c r="A2366" s="812"/>
      <c r="B2366" s="833"/>
      <c r="C2366" s="834"/>
      <c r="D2366" s="835"/>
      <c r="E2366" s="836"/>
      <c r="F2366" s="836"/>
      <c r="G2366" s="836"/>
    </row>
    <row r="2367">
      <c r="A2367" s="31" t="s">
        <v>39375</v>
      </c>
      <c r="B2367" s="823"/>
      <c r="C2367" s="823"/>
      <c r="D2367" s="823"/>
      <c r="E2367" s="823"/>
      <c r="F2367" s="823"/>
      <c r="G2367" s="823"/>
    </row>
    <row r="2368">
      <c r="A2368" s="812"/>
      <c r="B2368" s="833"/>
      <c r="C2368" s="834"/>
      <c r="D2368" s="835"/>
      <c r="E2368" s="836"/>
      <c r="F2368" s="836"/>
      <c r="G2368" s="836"/>
    </row>
    <row r="2369">
      <c r="A2369" s="821" t="s">
        <v>37663</v>
      </c>
      <c r="B2369" s="801" t="s">
        <v>4788</v>
      </c>
      <c r="C2369" s="786" t="s">
        <v>17284</v>
      </c>
      <c r="D2369" s="824" t="s">
        <v>39376</v>
      </c>
      <c r="E2369" s="822"/>
      <c r="F2369" s="822"/>
      <c r="G2369" s="822"/>
    </row>
    <row r="2370">
      <c r="A2370" s="821" t="s">
        <v>37663</v>
      </c>
      <c r="B2370" s="801" t="s">
        <v>23955</v>
      </c>
      <c r="C2370" s="786" t="s">
        <v>39377</v>
      </c>
      <c r="D2370" s="824" t="s">
        <v>39376</v>
      </c>
      <c r="E2370" s="822"/>
      <c r="F2370" s="822"/>
      <c r="G2370" s="822"/>
    </row>
    <row r="2371">
      <c r="A2371" s="821" t="s">
        <v>37663</v>
      </c>
      <c r="B2371" s="801" t="s">
        <v>23955</v>
      </c>
      <c r="C2371" s="786" t="s">
        <v>39378</v>
      </c>
      <c r="D2371" s="824" t="s">
        <v>39376</v>
      </c>
      <c r="E2371" s="822"/>
      <c r="F2371" s="822"/>
      <c r="G2371" s="822"/>
    </row>
    <row r="2372">
      <c r="A2372" s="821" t="s">
        <v>37663</v>
      </c>
      <c r="B2372" s="801" t="s">
        <v>23955</v>
      </c>
      <c r="C2372" s="786" t="s">
        <v>39379</v>
      </c>
      <c r="D2372" s="824" t="s">
        <v>39376</v>
      </c>
      <c r="E2372" s="822"/>
      <c r="F2372" s="822"/>
      <c r="G2372" s="822"/>
    </row>
    <row r="2373">
      <c r="A2373" s="821" t="s">
        <v>37663</v>
      </c>
      <c r="B2373" s="801" t="s">
        <v>678</v>
      </c>
      <c r="C2373" s="786" t="s">
        <v>39380</v>
      </c>
      <c r="D2373" s="824" t="s">
        <v>38093</v>
      </c>
      <c r="E2373" s="822"/>
      <c r="F2373" s="822"/>
      <c r="G2373" s="822"/>
    </row>
    <row r="2374">
      <c r="A2374" s="821" t="s">
        <v>37663</v>
      </c>
      <c r="B2374" s="801" t="s">
        <v>678</v>
      </c>
      <c r="C2374" s="786" t="s">
        <v>38371</v>
      </c>
      <c r="D2374" s="824" t="s">
        <v>39376</v>
      </c>
      <c r="E2374" s="822"/>
      <c r="F2374" s="822"/>
      <c r="G2374" s="822"/>
    </row>
    <row r="2375">
      <c r="A2375" s="821" t="s">
        <v>37663</v>
      </c>
      <c r="B2375" s="801" t="s">
        <v>678</v>
      </c>
      <c r="C2375" s="786" t="s">
        <v>39381</v>
      </c>
      <c r="D2375" s="824" t="s">
        <v>38093</v>
      </c>
      <c r="E2375" s="822"/>
      <c r="F2375" s="822"/>
      <c r="G2375" s="822" t="s">
        <v>39382</v>
      </c>
    </row>
    <row r="2376">
      <c r="A2376" s="821" t="s">
        <v>37663</v>
      </c>
      <c r="B2376" s="801" t="s">
        <v>678</v>
      </c>
      <c r="C2376" s="786" t="s">
        <v>39383</v>
      </c>
      <c r="D2376" s="824" t="s">
        <v>38093</v>
      </c>
      <c r="E2376" s="822"/>
      <c r="F2376" s="822"/>
      <c r="G2376" s="822"/>
    </row>
    <row r="2377">
      <c r="A2377" s="821" t="s">
        <v>37663</v>
      </c>
      <c r="B2377" s="801" t="s">
        <v>678</v>
      </c>
      <c r="C2377" s="786" t="s">
        <v>39384</v>
      </c>
      <c r="D2377" s="824" t="s">
        <v>38093</v>
      </c>
      <c r="E2377" s="822"/>
      <c r="F2377" s="822"/>
      <c r="G2377" s="822"/>
    </row>
    <row r="2378">
      <c r="A2378" s="821" t="s">
        <v>37663</v>
      </c>
      <c r="B2378" s="801" t="s">
        <v>678</v>
      </c>
      <c r="C2378" s="786" t="s">
        <v>39385</v>
      </c>
      <c r="D2378" s="824" t="s">
        <v>38093</v>
      </c>
      <c r="E2378" s="822"/>
      <c r="F2378" s="822"/>
      <c r="G2378" s="822"/>
    </row>
    <row r="2379">
      <c r="A2379" s="821" t="s">
        <v>37663</v>
      </c>
      <c r="B2379" s="801" t="s">
        <v>37924</v>
      </c>
      <c r="C2379" s="786" t="s">
        <v>38577</v>
      </c>
      <c r="D2379" s="824" t="s">
        <v>39376</v>
      </c>
      <c r="E2379" s="822"/>
      <c r="F2379" s="822"/>
      <c r="G2379" s="822"/>
    </row>
    <row r="2380">
      <c r="A2380" s="821" t="s">
        <v>37667</v>
      </c>
      <c r="B2380" s="801" t="s">
        <v>642</v>
      </c>
      <c r="C2380" s="786" t="s">
        <v>39386</v>
      </c>
      <c r="D2380" s="824" t="s">
        <v>38093</v>
      </c>
      <c r="E2380" s="822"/>
      <c r="F2380" s="822"/>
      <c r="G2380" s="822"/>
    </row>
    <row r="2381">
      <c r="A2381" s="821" t="s">
        <v>37667</v>
      </c>
      <c r="B2381" s="801" t="s">
        <v>642</v>
      </c>
      <c r="C2381" s="786" t="s">
        <v>38900</v>
      </c>
      <c r="D2381" s="824" t="s">
        <v>38093</v>
      </c>
      <c r="E2381" s="822"/>
      <c r="F2381" s="822"/>
      <c r="G2381" s="822"/>
    </row>
    <row r="2382">
      <c r="A2382" s="821" t="s">
        <v>37667</v>
      </c>
      <c r="B2382" s="801" t="s">
        <v>642</v>
      </c>
      <c r="C2382" s="786" t="s">
        <v>7592</v>
      </c>
      <c r="D2382" s="824" t="s">
        <v>38093</v>
      </c>
      <c r="E2382" s="822"/>
      <c r="F2382" s="822"/>
      <c r="G2382" s="822"/>
    </row>
    <row r="2383">
      <c r="A2383" s="821" t="s">
        <v>37667</v>
      </c>
      <c r="B2383" s="801" t="s">
        <v>642</v>
      </c>
      <c r="C2383" s="786" t="s">
        <v>12637</v>
      </c>
      <c r="D2383" s="824" t="s">
        <v>38093</v>
      </c>
      <c r="E2383" s="822"/>
      <c r="F2383" s="822"/>
      <c r="G2383" s="822"/>
    </row>
    <row r="2384">
      <c r="A2384" s="821" t="s">
        <v>37667</v>
      </c>
      <c r="B2384" s="801" t="s">
        <v>4540</v>
      </c>
      <c r="C2384" s="786" t="s">
        <v>38376</v>
      </c>
      <c r="D2384" s="824" t="s">
        <v>38093</v>
      </c>
      <c r="E2384" s="822"/>
      <c r="F2384" s="822"/>
      <c r="G2384" s="822"/>
    </row>
    <row r="2385">
      <c r="A2385" s="821" t="s">
        <v>37667</v>
      </c>
      <c r="B2385" s="801" t="s">
        <v>4540</v>
      </c>
      <c r="C2385" s="786" t="s">
        <v>39387</v>
      </c>
      <c r="D2385" s="824" t="s">
        <v>38093</v>
      </c>
      <c r="E2385" s="822"/>
      <c r="F2385" s="822"/>
      <c r="G2385" s="822"/>
    </row>
    <row r="2386">
      <c r="A2386" s="821" t="s">
        <v>37667</v>
      </c>
      <c r="B2386" s="801" t="s">
        <v>4540</v>
      </c>
      <c r="C2386" s="786" t="s">
        <v>38066</v>
      </c>
      <c r="D2386" s="824" t="s">
        <v>38093</v>
      </c>
      <c r="E2386" s="822"/>
      <c r="F2386" s="822"/>
      <c r="G2386" s="822"/>
    </row>
    <row r="2387">
      <c r="A2387" s="821" t="s">
        <v>37667</v>
      </c>
      <c r="B2387" s="801" t="s">
        <v>4540</v>
      </c>
      <c r="C2387" s="786" t="s">
        <v>13086</v>
      </c>
      <c r="D2387" s="824" t="s">
        <v>38093</v>
      </c>
      <c r="E2387" s="822"/>
      <c r="F2387" s="822"/>
      <c r="G2387" s="822"/>
    </row>
    <row r="2388">
      <c r="A2388" s="821" t="s">
        <v>37667</v>
      </c>
      <c r="B2388" s="801" t="s">
        <v>4540</v>
      </c>
      <c r="C2388" s="786" t="s">
        <v>4541</v>
      </c>
      <c r="D2388" s="824" t="s">
        <v>38093</v>
      </c>
      <c r="E2388" s="822"/>
      <c r="F2388" s="822"/>
      <c r="G2388" s="822"/>
    </row>
    <row r="2389">
      <c r="A2389" s="821" t="s">
        <v>37667</v>
      </c>
      <c r="B2389" s="801" t="s">
        <v>4540</v>
      </c>
      <c r="C2389" s="786" t="s">
        <v>4545</v>
      </c>
      <c r="D2389" s="824" t="s">
        <v>38093</v>
      </c>
      <c r="E2389" s="822"/>
      <c r="F2389" s="822"/>
      <c r="G2389" s="822"/>
    </row>
    <row r="2390">
      <c r="A2390" s="821" t="s">
        <v>37667</v>
      </c>
      <c r="B2390" s="801" t="s">
        <v>4540</v>
      </c>
      <c r="C2390" s="786" t="s">
        <v>6343</v>
      </c>
      <c r="D2390" s="824" t="s">
        <v>38093</v>
      </c>
      <c r="E2390" s="822"/>
      <c r="F2390" s="822"/>
      <c r="G2390" s="822"/>
    </row>
    <row r="2391">
      <c r="A2391" s="821" t="s">
        <v>37667</v>
      </c>
      <c r="B2391" s="801" t="s">
        <v>4540</v>
      </c>
      <c r="C2391" s="786" t="s">
        <v>4614</v>
      </c>
      <c r="D2391" s="824" t="s">
        <v>38093</v>
      </c>
      <c r="E2391" s="822"/>
      <c r="F2391" s="822"/>
      <c r="G2391" s="822"/>
    </row>
    <row r="2392">
      <c r="A2392" s="821" t="s">
        <v>37667</v>
      </c>
      <c r="B2392" s="801" t="s">
        <v>5954</v>
      </c>
      <c r="C2392" s="786" t="s">
        <v>39388</v>
      </c>
      <c r="D2392" s="824" t="s">
        <v>38093</v>
      </c>
      <c r="E2392" s="822"/>
      <c r="F2392" s="822"/>
      <c r="G2392" s="822"/>
    </row>
    <row r="2393">
      <c r="A2393" s="821" t="s">
        <v>37667</v>
      </c>
      <c r="B2393" s="801" t="s">
        <v>230</v>
      </c>
      <c r="C2393" s="786" t="s">
        <v>4547</v>
      </c>
      <c r="D2393" s="824" t="s">
        <v>38093</v>
      </c>
      <c r="E2393" s="822"/>
      <c r="F2393" s="822"/>
      <c r="G2393" s="822"/>
    </row>
    <row r="2394">
      <c r="A2394" s="821" t="s">
        <v>37667</v>
      </c>
      <c r="B2394" s="801" t="s">
        <v>230</v>
      </c>
      <c r="C2394" s="786" t="s">
        <v>38959</v>
      </c>
      <c r="D2394" s="824" t="s">
        <v>38093</v>
      </c>
      <c r="E2394" s="822"/>
      <c r="F2394" s="822"/>
      <c r="G2394" s="822"/>
    </row>
    <row r="2395">
      <c r="A2395" s="821" t="s">
        <v>37667</v>
      </c>
      <c r="B2395" s="801" t="s">
        <v>230</v>
      </c>
      <c r="C2395" s="786" t="s">
        <v>10943</v>
      </c>
      <c r="D2395" s="824" t="s">
        <v>38093</v>
      </c>
      <c r="E2395" s="822"/>
      <c r="F2395" s="822"/>
      <c r="G2395" s="822"/>
    </row>
    <row r="2396">
      <c r="A2396" s="821" t="s">
        <v>37667</v>
      </c>
      <c r="B2396" s="801" t="s">
        <v>230</v>
      </c>
      <c r="C2396" s="786" t="s">
        <v>39389</v>
      </c>
      <c r="D2396" s="824" t="s">
        <v>38093</v>
      </c>
      <c r="E2396" s="822"/>
      <c r="F2396" s="822"/>
      <c r="G2396" s="822"/>
    </row>
    <row r="2397">
      <c r="A2397" s="821" t="s">
        <v>37667</v>
      </c>
      <c r="B2397" s="801" t="s">
        <v>230</v>
      </c>
      <c r="C2397" s="786" t="s">
        <v>39390</v>
      </c>
      <c r="D2397" s="824" t="s">
        <v>38093</v>
      </c>
      <c r="E2397" s="822"/>
      <c r="F2397" s="822"/>
      <c r="G2397" s="822"/>
    </row>
    <row r="2398">
      <c r="A2398" s="821" t="s">
        <v>37667</v>
      </c>
      <c r="B2398" s="801" t="s">
        <v>230</v>
      </c>
      <c r="C2398" s="786" t="s">
        <v>39391</v>
      </c>
      <c r="D2398" s="824" t="s">
        <v>38093</v>
      </c>
      <c r="E2398" s="822"/>
      <c r="F2398" s="822"/>
      <c r="G2398" s="822"/>
    </row>
    <row r="2399">
      <c r="A2399" s="821" t="s">
        <v>37667</v>
      </c>
      <c r="B2399" s="801" t="s">
        <v>230</v>
      </c>
      <c r="C2399" s="786" t="s">
        <v>39392</v>
      </c>
      <c r="D2399" s="824" t="s">
        <v>38093</v>
      </c>
      <c r="E2399" s="822"/>
      <c r="F2399" s="822"/>
      <c r="G2399" s="822"/>
    </row>
    <row r="2400">
      <c r="A2400" s="821" t="s">
        <v>37667</v>
      </c>
      <c r="B2400" s="801" t="s">
        <v>230</v>
      </c>
      <c r="C2400" s="786" t="s">
        <v>10504</v>
      </c>
      <c r="D2400" s="824" t="s">
        <v>38093</v>
      </c>
      <c r="E2400" s="822"/>
      <c r="F2400" s="822"/>
      <c r="G2400" s="822"/>
    </row>
    <row r="2401">
      <c r="A2401" s="821" t="s">
        <v>37667</v>
      </c>
      <c r="B2401" s="801" t="s">
        <v>38802</v>
      </c>
      <c r="C2401" s="786" t="s">
        <v>38803</v>
      </c>
      <c r="D2401" s="824" t="s">
        <v>38093</v>
      </c>
      <c r="E2401" s="822"/>
      <c r="F2401" s="822"/>
      <c r="G2401" s="822"/>
    </row>
    <row r="2402">
      <c r="A2402" s="821" t="s">
        <v>37667</v>
      </c>
      <c r="B2402" s="801" t="s">
        <v>38802</v>
      </c>
      <c r="C2402" s="786" t="s">
        <v>39393</v>
      </c>
      <c r="D2402" s="824" t="s">
        <v>38093</v>
      </c>
      <c r="E2402" s="822"/>
      <c r="F2402" s="822"/>
      <c r="G2402" s="822"/>
    </row>
    <row r="2403">
      <c r="A2403" s="821" t="s">
        <v>37667</v>
      </c>
      <c r="B2403" s="801" t="s">
        <v>248</v>
      </c>
      <c r="C2403" s="786" t="s">
        <v>12844</v>
      </c>
      <c r="D2403" s="824" t="s">
        <v>38093</v>
      </c>
      <c r="E2403" s="822"/>
      <c r="F2403" s="822"/>
      <c r="G2403" s="822"/>
    </row>
    <row r="2404">
      <c r="A2404" s="821" t="s">
        <v>37667</v>
      </c>
      <c r="B2404" s="801" t="s">
        <v>248</v>
      </c>
      <c r="C2404" s="786" t="s">
        <v>5973</v>
      </c>
      <c r="D2404" s="824" t="s">
        <v>38093</v>
      </c>
      <c r="E2404" s="822"/>
      <c r="F2404" s="822"/>
      <c r="G2404" s="822"/>
    </row>
    <row r="2405">
      <c r="A2405" s="821" t="s">
        <v>37667</v>
      </c>
      <c r="B2405" s="801" t="s">
        <v>248</v>
      </c>
      <c r="C2405" s="786" t="s">
        <v>12875</v>
      </c>
      <c r="D2405" s="824" t="s">
        <v>38093</v>
      </c>
      <c r="E2405" s="822"/>
      <c r="F2405" s="822"/>
      <c r="G2405" s="822"/>
    </row>
    <row r="2406">
      <c r="A2406" s="821" t="s">
        <v>37667</v>
      </c>
      <c r="B2406" s="801" t="s">
        <v>248</v>
      </c>
      <c r="C2406" s="786" t="s">
        <v>4553</v>
      </c>
      <c r="D2406" s="824" t="s">
        <v>38093</v>
      </c>
      <c r="E2406" s="822"/>
      <c r="F2406" s="822"/>
      <c r="G2406" s="822"/>
    </row>
    <row r="2407">
      <c r="A2407" s="821" t="s">
        <v>37667</v>
      </c>
      <c r="B2407" s="801" t="s">
        <v>248</v>
      </c>
      <c r="C2407" s="786" t="s">
        <v>33374</v>
      </c>
      <c r="D2407" s="824" t="s">
        <v>38093</v>
      </c>
      <c r="E2407" s="822"/>
      <c r="F2407" s="822"/>
      <c r="G2407" s="822"/>
    </row>
    <row r="2408">
      <c r="A2408" s="821" t="s">
        <v>37667</v>
      </c>
      <c r="B2408" s="801" t="s">
        <v>248</v>
      </c>
      <c r="C2408" s="786" t="s">
        <v>22428</v>
      </c>
      <c r="D2408" s="824" t="s">
        <v>38093</v>
      </c>
      <c r="E2408" s="822"/>
      <c r="F2408" s="822"/>
      <c r="G2408" s="822"/>
    </row>
    <row r="2409">
      <c r="A2409" s="821" t="s">
        <v>37667</v>
      </c>
      <c r="B2409" s="801" t="s">
        <v>248</v>
      </c>
      <c r="C2409" s="786" t="s">
        <v>39113</v>
      </c>
      <c r="D2409" s="824" t="s">
        <v>38093</v>
      </c>
      <c r="E2409" s="822"/>
      <c r="F2409" s="822"/>
      <c r="G2409" s="822"/>
    </row>
    <row r="2410">
      <c r="A2410" s="821" t="s">
        <v>37667</v>
      </c>
      <c r="B2410" s="801" t="s">
        <v>248</v>
      </c>
      <c r="C2410" s="786" t="s">
        <v>8329</v>
      </c>
      <c r="D2410" s="824" t="s">
        <v>38093</v>
      </c>
      <c r="E2410" s="822"/>
      <c r="F2410" s="822"/>
      <c r="G2410" s="822"/>
    </row>
    <row r="2411">
      <c r="A2411" s="821" t="s">
        <v>37667</v>
      </c>
      <c r="B2411" s="801" t="s">
        <v>248</v>
      </c>
      <c r="C2411" s="786" t="s">
        <v>4496</v>
      </c>
      <c r="D2411" s="824" t="s">
        <v>38093</v>
      </c>
      <c r="E2411" s="822"/>
      <c r="F2411" s="822"/>
      <c r="G2411" s="822"/>
    </row>
    <row r="2412">
      <c r="A2412" s="821" t="s">
        <v>37667</v>
      </c>
      <c r="B2412" s="801" t="s">
        <v>248</v>
      </c>
      <c r="C2412" s="786" t="s">
        <v>9851</v>
      </c>
      <c r="D2412" s="824" t="s">
        <v>38093</v>
      </c>
      <c r="E2412" s="822"/>
      <c r="F2412" s="822"/>
      <c r="G2412" s="822"/>
    </row>
    <row r="2413">
      <c r="A2413" s="821" t="s">
        <v>37667</v>
      </c>
      <c r="B2413" s="801" t="s">
        <v>248</v>
      </c>
      <c r="C2413" s="786" t="s">
        <v>36645</v>
      </c>
      <c r="D2413" s="824" t="s">
        <v>38093</v>
      </c>
      <c r="E2413" s="822"/>
      <c r="F2413" s="822"/>
      <c r="G2413" s="822"/>
    </row>
    <row r="2414">
      <c r="A2414" s="821" t="s">
        <v>37667</v>
      </c>
      <c r="B2414" s="801" t="s">
        <v>248</v>
      </c>
      <c r="C2414" s="786" t="s">
        <v>37690</v>
      </c>
      <c r="D2414" s="824" t="s">
        <v>38093</v>
      </c>
      <c r="E2414" s="822"/>
      <c r="F2414" s="822"/>
      <c r="G2414" s="822"/>
    </row>
    <row r="2415">
      <c r="A2415" s="821" t="s">
        <v>37667</v>
      </c>
      <c r="B2415" s="801" t="s">
        <v>248</v>
      </c>
      <c r="C2415" s="786" t="s">
        <v>38215</v>
      </c>
      <c r="D2415" s="824" t="s">
        <v>38093</v>
      </c>
      <c r="E2415" s="822"/>
      <c r="F2415" s="822"/>
      <c r="G2415" s="822"/>
    </row>
    <row r="2416">
      <c r="A2416" s="821" t="s">
        <v>37667</v>
      </c>
      <c r="B2416" s="801" t="s">
        <v>248</v>
      </c>
      <c r="C2416" s="786" t="s">
        <v>39394</v>
      </c>
      <c r="D2416" s="824" t="s">
        <v>38093</v>
      </c>
      <c r="E2416" s="822"/>
      <c r="F2416" s="822"/>
      <c r="G2416" s="822"/>
    </row>
    <row r="2417">
      <c r="A2417" s="821" t="s">
        <v>37667</v>
      </c>
      <c r="B2417" s="801" t="s">
        <v>248</v>
      </c>
      <c r="C2417" s="786" t="s">
        <v>37694</v>
      </c>
      <c r="D2417" s="824" t="s">
        <v>38093</v>
      </c>
      <c r="E2417" s="822"/>
      <c r="F2417" s="822"/>
      <c r="G2417" s="822"/>
    </row>
    <row r="2418">
      <c r="A2418" s="821" t="s">
        <v>37667</v>
      </c>
      <c r="B2418" s="801" t="s">
        <v>248</v>
      </c>
      <c r="C2418" s="786" t="s">
        <v>39395</v>
      </c>
      <c r="D2418" s="824" t="s">
        <v>38093</v>
      </c>
      <c r="E2418" s="822"/>
      <c r="F2418" s="822"/>
      <c r="G2418" s="822"/>
    </row>
    <row r="2419">
      <c r="A2419" s="821" t="s">
        <v>37667</v>
      </c>
      <c r="B2419" s="801" t="s">
        <v>248</v>
      </c>
      <c r="C2419" s="786" t="s">
        <v>39396</v>
      </c>
      <c r="D2419" s="824" t="s">
        <v>38093</v>
      </c>
      <c r="E2419" s="822"/>
      <c r="F2419" s="822"/>
      <c r="G2419" s="822"/>
    </row>
    <row r="2420">
      <c r="A2420" s="821" t="s">
        <v>37667</v>
      </c>
      <c r="B2420" s="801" t="s">
        <v>248</v>
      </c>
      <c r="C2420" s="786" t="s">
        <v>21781</v>
      </c>
      <c r="D2420" s="824" t="s">
        <v>38093</v>
      </c>
      <c r="E2420" s="822"/>
      <c r="F2420" s="822"/>
      <c r="G2420" s="822"/>
    </row>
    <row r="2421">
      <c r="A2421" s="821" t="s">
        <v>37667</v>
      </c>
      <c r="B2421" s="801" t="s">
        <v>248</v>
      </c>
      <c r="C2421" s="786" t="s">
        <v>10930</v>
      </c>
      <c r="D2421" s="824" t="s">
        <v>38093</v>
      </c>
      <c r="E2421" s="822"/>
      <c r="F2421" s="822"/>
      <c r="G2421" s="822"/>
    </row>
    <row r="2422">
      <c r="A2422" s="821" t="s">
        <v>37667</v>
      </c>
      <c r="B2422" s="801" t="s">
        <v>248</v>
      </c>
      <c r="C2422" s="786" t="s">
        <v>5459</v>
      </c>
      <c r="D2422" s="824" t="s">
        <v>38093</v>
      </c>
      <c r="E2422" s="822"/>
      <c r="F2422" s="822"/>
      <c r="G2422" s="822"/>
    </row>
    <row r="2423">
      <c r="A2423" s="821" t="s">
        <v>37667</v>
      </c>
      <c r="B2423" s="801" t="s">
        <v>248</v>
      </c>
      <c r="C2423" s="786" t="s">
        <v>39397</v>
      </c>
      <c r="D2423" s="824" t="s">
        <v>38093</v>
      </c>
      <c r="E2423" s="822"/>
      <c r="F2423" s="822"/>
      <c r="G2423" s="822"/>
    </row>
    <row r="2424">
      <c r="A2424" s="821" t="s">
        <v>37667</v>
      </c>
      <c r="B2424" s="801" t="s">
        <v>248</v>
      </c>
      <c r="C2424" s="786" t="s">
        <v>38975</v>
      </c>
      <c r="D2424" s="824" t="s">
        <v>38093</v>
      </c>
      <c r="E2424" s="822"/>
      <c r="F2424" s="822"/>
      <c r="G2424" s="822"/>
    </row>
    <row r="2425">
      <c r="A2425" s="821" t="s">
        <v>37667</v>
      </c>
      <c r="B2425" s="801" t="s">
        <v>566</v>
      </c>
      <c r="C2425" s="786" t="s">
        <v>39398</v>
      </c>
      <c r="D2425" s="824" t="s">
        <v>38093</v>
      </c>
      <c r="E2425" s="822"/>
      <c r="F2425" s="822"/>
      <c r="G2425" s="822"/>
    </row>
    <row r="2426">
      <c r="A2426" s="821" t="s">
        <v>37667</v>
      </c>
      <c r="B2426" s="801" t="s">
        <v>566</v>
      </c>
      <c r="C2426" s="786" t="s">
        <v>26645</v>
      </c>
      <c r="D2426" s="824" t="s">
        <v>38093</v>
      </c>
      <c r="E2426" s="822"/>
      <c r="F2426" s="822"/>
      <c r="G2426" s="822"/>
    </row>
    <row r="2427">
      <c r="A2427" s="821" t="s">
        <v>37667</v>
      </c>
      <c r="B2427" s="801" t="s">
        <v>566</v>
      </c>
      <c r="C2427" s="786" t="s">
        <v>11324</v>
      </c>
      <c r="D2427" s="824" t="s">
        <v>38093</v>
      </c>
      <c r="E2427" s="822"/>
      <c r="F2427" s="822"/>
      <c r="G2427" s="822"/>
    </row>
    <row r="2428">
      <c r="A2428" s="821" t="s">
        <v>37667</v>
      </c>
      <c r="B2428" s="801" t="s">
        <v>566</v>
      </c>
      <c r="C2428" s="786" t="s">
        <v>7555</v>
      </c>
      <c r="D2428" s="824" t="s">
        <v>38093</v>
      </c>
      <c r="E2428" s="822"/>
      <c r="F2428" s="822"/>
      <c r="G2428" s="822"/>
    </row>
    <row r="2429">
      <c r="A2429" s="821" t="s">
        <v>37667</v>
      </c>
      <c r="B2429" s="801" t="s">
        <v>566</v>
      </c>
      <c r="C2429" s="786" t="s">
        <v>38686</v>
      </c>
      <c r="D2429" s="824" t="s">
        <v>38093</v>
      </c>
      <c r="E2429" s="822"/>
      <c r="F2429" s="822"/>
      <c r="G2429" s="822"/>
    </row>
    <row r="2430">
      <c r="A2430" s="821" t="s">
        <v>37708</v>
      </c>
      <c r="B2430" s="801" t="s">
        <v>19613</v>
      </c>
      <c r="C2430" s="841" t="s">
        <v>368</v>
      </c>
      <c r="D2430" s="822" t="s">
        <v>38093</v>
      </c>
      <c r="E2430" s="106"/>
      <c r="F2430" s="112"/>
      <c r="G2430" s="105"/>
    </row>
    <row r="2431">
      <c r="A2431" s="821" t="s">
        <v>37708</v>
      </c>
      <c r="B2431" s="801" t="s">
        <v>39399</v>
      </c>
      <c r="C2431" s="842" t="s">
        <v>39400</v>
      </c>
      <c r="D2431" s="822"/>
      <c r="E2431" s="106" t="s">
        <v>39401</v>
      </c>
      <c r="F2431" s="112"/>
      <c r="G2431" s="105"/>
    </row>
    <row r="2432">
      <c r="A2432" s="821" t="s">
        <v>37708</v>
      </c>
      <c r="B2432" s="801" t="s">
        <v>3514</v>
      </c>
      <c r="C2432" s="841" t="s">
        <v>38001</v>
      </c>
      <c r="D2432" s="822" t="s">
        <v>37857</v>
      </c>
      <c r="E2432" s="106"/>
      <c r="F2432" s="112"/>
      <c r="G2432" s="105"/>
    </row>
    <row r="2433">
      <c r="A2433" s="821" t="s">
        <v>37708</v>
      </c>
      <c r="B2433" s="801" t="s">
        <v>1181</v>
      </c>
      <c r="C2433" s="841" t="s">
        <v>1182</v>
      </c>
      <c r="D2433" s="822" t="s">
        <v>37857</v>
      </c>
      <c r="E2433" s="106"/>
      <c r="F2433" s="112"/>
      <c r="G2433" s="105"/>
    </row>
    <row r="2434">
      <c r="A2434" s="821" t="s">
        <v>37708</v>
      </c>
      <c r="B2434" s="801" t="s">
        <v>678</v>
      </c>
      <c r="C2434" s="841" t="s">
        <v>3105</v>
      </c>
      <c r="D2434" s="822" t="s">
        <v>38093</v>
      </c>
      <c r="E2434" s="106"/>
      <c r="F2434" s="112"/>
      <c r="G2434" s="105"/>
    </row>
    <row r="2435">
      <c r="A2435" s="821" t="s">
        <v>37708</v>
      </c>
      <c r="B2435" s="801" t="s">
        <v>687</v>
      </c>
      <c r="C2435" s="841" t="s">
        <v>33903</v>
      </c>
      <c r="D2435" s="822" t="s">
        <v>38093</v>
      </c>
      <c r="E2435" s="106"/>
      <c r="F2435" s="112"/>
      <c r="G2435" s="105"/>
    </row>
    <row r="2436">
      <c r="A2436" s="821" t="s">
        <v>37708</v>
      </c>
      <c r="B2436" s="801" t="s">
        <v>388</v>
      </c>
      <c r="C2436" s="841" t="s">
        <v>1006</v>
      </c>
      <c r="D2436" s="824" t="s">
        <v>38093</v>
      </c>
      <c r="E2436" s="106"/>
      <c r="F2436" s="112"/>
      <c r="G2436" s="105"/>
    </row>
    <row r="2437">
      <c r="A2437" s="821" t="s">
        <v>37708</v>
      </c>
      <c r="B2437" s="801" t="s">
        <v>388</v>
      </c>
      <c r="C2437" s="841" t="s">
        <v>3110</v>
      </c>
      <c r="D2437" s="822" t="s">
        <v>38093</v>
      </c>
      <c r="E2437" s="106"/>
      <c r="F2437" s="112"/>
      <c r="G2437" s="105"/>
    </row>
    <row r="2438">
      <c r="A2438" s="821" t="s">
        <v>37708</v>
      </c>
      <c r="B2438" s="801" t="s">
        <v>388</v>
      </c>
      <c r="C2438" s="841" t="s">
        <v>1010</v>
      </c>
      <c r="D2438" s="824" t="s">
        <v>38093</v>
      </c>
      <c r="E2438" s="106"/>
      <c r="F2438" s="112"/>
      <c r="G2438" s="105"/>
    </row>
    <row r="2439">
      <c r="A2439" s="821" t="s">
        <v>37708</v>
      </c>
      <c r="B2439" s="801" t="s">
        <v>388</v>
      </c>
      <c r="C2439" s="841" t="s">
        <v>1392</v>
      </c>
      <c r="D2439" s="824" t="s">
        <v>38093</v>
      </c>
      <c r="E2439" s="106"/>
      <c r="F2439" s="112"/>
      <c r="G2439" s="105"/>
    </row>
    <row r="2440">
      <c r="A2440" s="821" t="s">
        <v>37708</v>
      </c>
      <c r="B2440" s="801" t="s">
        <v>1402</v>
      </c>
      <c r="C2440" s="841" t="s">
        <v>1403</v>
      </c>
      <c r="D2440" s="824" t="s">
        <v>38093</v>
      </c>
      <c r="E2440" s="106"/>
      <c r="F2440" s="112"/>
      <c r="G2440" s="105"/>
    </row>
    <row r="2441">
      <c r="A2441" s="812"/>
      <c r="B2441" s="833"/>
      <c r="C2441" s="834"/>
      <c r="D2441" s="835"/>
      <c r="E2441" s="836"/>
      <c r="F2441" s="836"/>
      <c r="G2441" s="836"/>
    </row>
    <row r="2442">
      <c r="A2442" s="799"/>
    </row>
    <row r="2443">
      <c r="A2443" s="812"/>
      <c r="B2443" s="833"/>
      <c r="C2443" s="834"/>
      <c r="D2443" s="835"/>
      <c r="E2443" s="836"/>
      <c r="F2443" s="836"/>
      <c r="G2443" s="836"/>
    </row>
    <row r="2444">
      <c r="A2444" s="31" t="s">
        <v>39402</v>
      </c>
      <c r="B2444" s="823"/>
      <c r="C2444" s="823"/>
      <c r="D2444" s="823"/>
      <c r="E2444" s="823"/>
      <c r="F2444" s="823"/>
      <c r="G2444" s="823"/>
    </row>
    <row r="2445">
      <c r="A2445" s="812"/>
      <c r="B2445" s="833"/>
      <c r="C2445" s="834"/>
      <c r="D2445" s="835"/>
      <c r="E2445" s="836"/>
      <c r="F2445" s="836"/>
      <c r="G2445" s="836"/>
    </row>
    <row r="2446">
      <c r="A2446" s="821" t="s">
        <v>37667</v>
      </c>
      <c r="B2446" s="801" t="s">
        <v>4540</v>
      </c>
      <c r="C2446" s="786" t="s">
        <v>31672</v>
      </c>
      <c r="D2446" s="824"/>
      <c r="E2446" s="822"/>
      <c r="F2446" s="822"/>
      <c r="G2446" s="822"/>
    </row>
    <row r="2447">
      <c r="A2447" s="821" t="s">
        <v>37667</v>
      </c>
      <c r="B2447" s="801" t="s">
        <v>4540</v>
      </c>
      <c r="C2447" s="786" t="s">
        <v>4614</v>
      </c>
      <c r="D2447" s="824"/>
      <c r="E2447" s="822"/>
      <c r="F2447" s="822"/>
      <c r="G2447" s="822"/>
    </row>
    <row r="2448">
      <c r="A2448" s="821" t="s">
        <v>37667</v>
      </c>
      <c r="B2448" s="801" t="s">
        <v>4540</v>
      </c>
      <c r="C2448" s="786" t="s">
        <v>27074</v>
      </c>
      <c r="D2448" s="824"/>
      <c r="E2448" s="822"/>
      <c r="F2448" s="822"/>
      <c r="G2448" s="822"/>
    </row>
    <row r="2449">
      <c r="A2449" s="821" t="s">
        <v>37667</v>
      </c>
      <c r="B2449" s="801" t="s">
        <v>230</v>
      </c>
      <c r="C2449" s="786" t="s">
        <v>39403</v>
      </c>
      <c r="D2449" s="824"/>
      <c r="E2449" s="822"/>
      <c r="F2449" s="822"/>
      <c r="G2449" s="822"/>
    </row>
    <row r="2450">
      <c r="A2450" s="821" t="s">
        <v>37667</v>
      </c>
      <c r="B2450" s="801" t="s">
        <v>230</v>
      </c>
      <c r="C2450" s="786" t="s">
        <v>39404</v>
      </c>
      <c r="D2450" s="824"/>
      <c r="E2450" s="822"/>
      <c r="F2450" s="822"/>
      <c r="G2450" s="822"/>
    </row>
    <row r="2451">
      <c r="A2451" s="821" t="s">
        <v>37667</v>
      </c>
      <c r="B2451" s="801" t="s">
        <v>230</v>
      </c>
      <c r="C2451" s="786" t="s">
        <v>20439</v>
      </c>
      <c r="D2451" s="824"/>
      <c r="E2451" s="822"/>
      <c r="F2451" s="822"/>
      <c r="G2451" s="822"/>
    </row>
    <row r="2452">
      <c r="A2452" s="821" t="s">
        <v>37712</v>
      </c>
      <c r="B2452" s="801" t="s">
        <v>39405</v>
      </c>
      <c r="C2452" s="786" t="s">
        <v>25584</v>
      </c>
      <c r="D2452" s="824"/>
      <c r="E2452" s="822"/>
      <c r="F2452" s="822"/>
      <c r="G2452" s="822"/>
    </row>
    <row r="2453">
      <c r="A2453" s="812"/>
      <c r="B2453" s="833"/>
      <c r="C2453" s="834"/>
      <c r="D2453" s="835"/>
      <c r="E2453" s="836"/>
      <c r="F2453" s="836"/>
      <c r="G2453" s="836"/>
    </row>
    <row r="2454">
      <c r="A2454" s="799"/>
    </row>
    <row r="2455">
      <c r="A2455" s="812"/>
      <c r="B2455" s="833"/>
      <c r="C2455" s="834"/>
      <c r="D2455" s="835"/>
      <c r="E2455" s="836"/>
      <c r="F2455" s="836"/>
      <c r="G2455" s="836"/>
    </row>
    <row r="2456">
      <c r="A2456" s="31" t="s">
        <v>39406</v>
      </c>
      <c r="B2456" s="823"/>
      <c r="C2456" s="823"/>
      <c r="D2456" s="823"/>
      <c r="E2456" s="823"/>
      <c r="F2456" s="823"/>
      <c r="G2456" s="823"/>
    </row>
    <row r="2457">
      <c r="A2457" s="812"/>
      <c r="B2457" s="833"/>
      <c r="C2457" s="834"/>
      <c r="D2457" s="835"/>
      <c r="E2457" s="836"/>
      <c r="F2457" s="836"/>
      <c r="G2457" s="836"/>
    </row>
    <row r="2458">
      <c r="A2458" s="821" t="s">
        <v>37663</v>
      </c>
      <c r="B2458" s="801" t="s">
        <v>1016</v>
      </c>
      <c r="C2458" s="786" t="s">
        <v>38563</v>
      </c>
      <c r="D2458" s="824" t="s">
        <v>39407</v>
      </c>
      <c r="E2458" s="822"/>
      <c r="F2458" s="822"/>
      <c r="G2458" s="822"/>
    </row>
    <row r="2459">
      <c r="A2459" s="821" t="s">
        <v>37667</v>
      </c>
      <c r="B2459" s="801" t="s">
        <v>687</v>
      </c>
      <c r="C2459" s="786" t="s">
        <v>39408</v>
      </c>
      <c r="D2459" s="824" t="s">
        <v>39407</v>
      </c>
      <c r="E2459" s="822"/>
      <c r="F2459" s="822"/>
      <c r="G2459" s="822"/>
    </row>
    <row r="2460">
      <c r="A2460" s="821" t="s">
        <v>37812</v>
      </c>
      <c r="B2460" s="801" t="s">
        <v>687</v>
      </c>
      <c r="C2460" s="786" t="s">
        <v>38083</v>
      </c>
      <c r="D2460" s="824" t="s">
        <v>39407</v>
      </c>
      <c r="E2460" s="822"/>
      <c r="F2460" s="822"/>
      <c r="G2460" s="822"/>
    </row>
    <row r="2461">
      <c r="A2461" s="821" t="s">
        <v>37708</v>
      </c>
      <c r="B2461" s="801" t="s">
        <v>316</v>
      </c>
      <c r="C2461" s="786" t="s">
        <v>39409</v>
      </c>
      <c r="D2461" s="824" t="s">
        <v>39407</v>
      </c>
      <c r="E2461" s="822"/>
      <c r="F2461" s="822"/>
      <c r="G2461" s="822"/>
    </row>
    <row r="2462">
      <c r="A2462" s="821" t="s">
        <v>37708</v>
      </c>
      <c r="B2462" s="801" t="s">
        <v>326</v>
      </c>
      <c r="C2462" s="786" t="s">
        <v>37821</v>
      </c>
      <c r="D2462" s="824" t="s">
        <v>39407</v>
      </c>
      <c r="E2462" s="822"/>
      <c r="F2462" s="822"/>
      <c r="G2462" s="822"/>
    </row>
    <row r="2463">
      <c r="A2463" s="821" t="s">
        <v>37708</v>
      </c>
      <c r="B2463" s="801" t="s">
        <v>14445</v>
      </c>
      <c r="C2463" s="786" t="s">
        <v>14446</v>
      </c>
      <c r="D2463" s="824" t="s">
        <v>39407</v>
      </c>
      <c r="E2463" s="822"/>
      <c r="F2463" s="822"/>
      <c r="G2463" s="822"/>
    </row>
    <row r="2464">
      <c r="A2464" s="821" t="s">
        <v>37708</v>
      </c>
      <c r="B2464" s="801" t="s">
        <v>18729</v>
      </c>
      <c r="C2464" s="786" t="s">
        <v>39410</v>
      </c>
      <c r="D2464" s="824" t="s">
        <v>39407</v>
      </c>
      <c r="E2464" s="822"/>
      <c r="F2464" s="822"/>
      <c r="G2464" s="822"/>
    </row>
    <row r="2465">
      <c r="A2465" s="821" t="s">
        <v>37708</v>
      </c>
      <c r="B2465" s="801" t="s">
        <v>388</v>
      </c>
      <c r="C2465" s="786" t="s">
        <v>39411</v>
      </c>
      <c r="D2465" s="824" t="s">
        <v>39407</v>
      </c>
      <c r="E2465" s="822"/>
      <c r="F2465" s="822"/>
      <c r="G2465" s="822"/>
    </row>
    <row r="2466">
      <c r="A2466" s="821" t="s">
        <v>37708</v>
      </c>
      <c r="B2466" s="801" t="s">
        <v>388</v>
      </c>
      <c r="C2466" s="786" t="s">
        <v>39412</v>
      </c>
      <c r="D2466" s="824" t="s">
        <v>39407</v>
      </c>
      <c r="E2466" s="822"/>
      <c r="F2466" s="822"/>
      <c r="G2466" s="822"/>
    </row>
    <row r="2467">
      <c r="A2467" s="821" t="s">
        <v>37708</v>
      </c>
      <c r="B2467" s="801" t="s">
        <v>388</v>
      </c>
      <c r="C2467" s="786" t="s">
        <v>19808</v>
      </c>
      <c r="D2467" s="824" t="s">
        <v>39407</v>
      </c>
      <c r="E2467" s="822"/>
      <c r="F2467" s="822"/>
      <c r="G2467" s="822"/>
    </row>
    <row r="2468">
      <c r="A2468" s="821" t="s">
        <v>37708</v>
      </c>
      <c r="B2468" s="801" t="s">
        <v>388</v>
      </c>
      <c r="C2468" s="786" t="s">
        <v>39413</v>
      </c>
      <c r="D2468" s="824" t="s">
        <v>39407</v>
      </c>
      <c r="E2468" s="822"/>
      <c r="F2468" s="822"/>
      <c r="G2468" s="822"/>
    </row>
    <row r="2469">
      <c r="A2469" s="821" t="s">
        <v>37708</v>
      </c>
      <c r="B2469" s="801" t="s">
        <v>1107</v>
      </c>
      <c r="C2469" s="786" t="s">
        <v>27969</v>
      </c>
      <c r="D2469" s="824" t="s">
        <v>39407</v>
      </c>
      <c r="E2469" s="822"/>
      <c r="F2469" s="822"/>
      <c r="G2469" s="822"/>
    </row>
    <row r="2470">
      <c r="A2470" s="821" t="s">
        <v>37708</v>
      </c>
      <c r="B2470" s="801" t="s">
        <v>636</v>
      </c>
      <c r="C2470" s="786" t="s">
        <v>37832</v>
      </c>
      <c r="D2470" s="824" t="s">
        <v>39407</v>
      </c>
      <c r="E2470" s="822"/>
      <c r="F2470" s="822"/>
      <c r="G2470" s="822"/>
    </row>
    <row r="2471">
      <c r="A2471" s="821" t="s">
        <v>37708</v>
      </c>
      <c r="B2471" s="801" t="s">
        <v>1402</v>
      </c>
      <c r="C2471" s="786" t="s">
        <v>3965</v>
      </c>
      <c r="D2471" s="824" t="s">
        <v>39407</v>
      </c>
      <c r="E2471" s="822"/>
      <c r="F2471" s="822"/>
      <c r="G2471" s="822"/>
    </row>
    <row r="2472">
      <c r="A2472" s="821" t="s">
        <v>37708</v>
      </c>
      <c r="B2472" s="801" t="s">
        <v>1402</v>
      </c>
      <c r="C2472" s="786" t="s">
        <v>36137</v>
      </c>
      <c r="D2472" s="824" t="s">
        <v>39407</v>
      </c>
      <c r="E2472" s="822"/>
      <c r="F2472" s="822"/>
      <c r="G2472" s="822"/>
    </row>
    <row r="2473">
      <c r="A2473" s="821" t="s">
        <v>37712</v>
      </c>
      <c r="B2473" s="801" t="s">
        <v>19167</v>
      </c>
      <c r="C2473" s="786" t="s">
        <v>18797</v>
      </c>
      <c r="D2473" s="824" t="s">
        <v>39414</v>
      </c>
      <c r="E2473" s="822" t="s">
        <v>39415</v>
      </c>
      <c r="F2473" s="822" t="s">
        <v>39416</v>
      </c>
      <c r="G2473" s="822"/>
    </row>
    <row r="2474">
      <c r="A2474" s="821" t="s">
        <v>37712</v>
      </c>
      <c r="B2474" s="801" t="s">
        <v>316</v>
      </c>
      <c r="C2474" s="786" t="s">
        <v>39417</v>
      </c>
      <c r="D2474" s="824" t="s">
        <v>39407</v>
      </c>
      <c r="E2474" s="822"/>
      <c r="F2474" s="822"/>
      <c r="G2474" s="822"/>
    </row>
    <row r="2475">
      <c r="A2475" s="821" t="s">
        <v>37712</v>
      </c>
      <c r="B2475" s="801" t="s">
        <v>316</v>
      </c>
      <c r="C2475" s="786" t="s">
        <v>33314</v>
      </c>
      <c r="D2475" s="824" t="s">
        <v>39407</v>
      </c>
      <c r="E2475" s="822"/>
      <c r="F2475" s="822"/>
      <c r="G2475" s="822"/>
    </row>
    <row r="2476">
      <c r="A2476" s="821" t="s">
        <v>37712</v>
      </c>
      <c r="B2476" s="801" t="s">
        <v>1454</v>
      </c>
      <c r="C2476" s="786" t="s">
        <v>39418</v>
      </c>
      <c r="D2476" s="824" t="s">
        <v>39407</v>
      </c>
      <c r="E2476" s="822"/>
      <c r="F2476" s="822"/>
      <c r="G2476" s="822"/>
    </row>
    <row r="2477">
      <c r="A2477" s="821" t="s">
        <v>37712</v>
      </c>
      <c r="B2477" s="801" t="s">
        <v>326</v>
      </c>
      <c r="C2477" s="786" t="s">
        <v>1206</v>
      </c>
      <c r="D2477" s="824" t="s">
        <v>39407</v>
      </c>
      <c r="E2477" s="822"/>
      <c r="F2477" s="822"/>
      <c r="G2477" s="822"/>
    </row>
    <row r="2478">
      <c r="A2478" s="821" t="s">
        <v>37712</v>
      </c>
      <c r="B2478" s="801" t="s">
        <v>326</v>
      </c>
      <c r="C2478" s="786" t="s">
        <v>39419</v>
      </c>
      <c r="D2478" s="824" t="s">
        <v>39407</v>
      </c>
      <c r="E2478" s="822"/>
      <c r="F2478" s="822"/>
      <c r="G2478" s="822"/>
    </row>
    <row r="2479">
      <c r="A2479" s="821" t="s">
        <v>37712</v>
      </c>
      <c r="B2479" s="801" t="s">
        <v>326</v>
      </c>
      <c r="C2479" s="786" t="s">
        <v>1215</v>
      </c>
      <c r="D2479" s="824" t="s">
        <v>39407</v>
      </c>
      <c r="E2479" s="822"/>
      <c r="F2479" s="822"/>
      <c r="G2479" s="822"/>
    </row>
    <row r="2480">
      <c r="A2480" s="821" t="s">
        <v>37712</v>
      </c>
      <c r="B2480" s="801" t="s">
        <v>326</v>
      </c>
      <c r="C2480" s="786" t="s">
        <v>16380</v>
      </c>
      <c r="D2480" s="824" t="s">
        <v>39407</v>
      </c>
      <c r="E2480" s="822"/>
      <c r="F2480" s="822"/>
      <c r="G2480" s="822"/>
    </row>
    <row r="2481">
      <c r="A2481" s="821" t="s">
        <v>37712</v>
      </c>
      <c r="B2481" s="801" t="s">
        <v>326</v>
      </c>
      <c r="C2481" s="786" t="s">
        <v>39420</v>
      </c>
      <c r="D2481" s="824" t="s">
        <v>39407</v>
      </c>
      <c r="E2481" s="822"/>
      <c r="F2481" s="822"/>
      <c r="G2481" s="822"/>
    </row>
    <row r="2482">
      <c r="A2482" s="821" t="s">
        <v>37712</v>
      </c>
      <c r="B2482" s="801" t="s">
        <v>326</v>
      </c>
      <c r="C2482" s="786" t="s">
        <v>39421</v>
      </c>
      <c r="D2482" s="824" t="s">
        <v>39407</v>
      </c>
      <c r="E2482" s="822"/>
      <c r="F2482" s="822"/>
      <c r="G2482" s="822"/>
    </row>
    <row r="2483">
      <c r="A2483" s="821" t="s">
        <v>37712</v>
      </c>
      <c r="B2483" s="801" t="s">
        <v>39422</v>
      </c>
      <c r="C2483" s="786" t="s">
        <v>39423</v>
      </c>
      <c r="D2483" s="824" t="s">
        <v>39407</v>
      </c>
      <c r="E2483" s="822"/>
      <c r="F2483" s="822"/>
      <c r="G2483" s="822"/>
    </row>
    <row r="2484">
      <c r="A2484" s="821" t="s">
        <v>37712</v>
      </c>
      <c r="B2484" s="801" t="s">
        <v>39422</v>
      </c>
      <c r="C2484" s="786" t="s">
        <v>39424</v>
      </c>
      <c r="D2484" s="824" t="s">
        <v>39407</v>
      </c>
      <c r="E2484" s="822"/>
      <c r="F2484" s="822"/>
      <c r="G2484" s="822"/>
    </row>
    <row r="2485">
      <c r="A2485" s="821" t="s">
        <v>37712</v>
      </c>
      <c r="B2485" s="801" t="s">
        <v>39422</v>
      </c>
      <c r="C2485" s="786" t="s">
        <v>39425</v>
      </c>
      <c r="D2485" s="824" t="s">
        <v>39407</v>
      </c>
      <c r="E2485" s="822"/>
      <c r="F2485" s="822"/>
      <c r="G2485" s="822"/>
    </row>
    <row r="2486">
      <c r="A2486" s="821" t="s">
        <v>37712</v>
      </c>
      <c r="B2486" s="801" t="s">
        <v>39422</v>
      </c>
      <c r="C2486" s="786" t="s">
        <v>39426</v>
      </c>
      <c r="D2486" s="824" t="s">
        <v>39407</v>
      </c>
      <c r="E2486" s="822"/>
      <c r="F2486" s="822"/>
      <c r="G2486" s="822"/>
    </row>
    <row r="2487">
      <c r="A2487" s="821" t="s">
        <v>37712</v>
      </c>
      <c r="B2487" s="801" t="s">
        <v>39422</v>
      </c>
      <c r="C2487" s="786" t="s">
        <v>39427</v>
      </c>
      <c r="D2487" s="824" t="s">
        <v>39407</v>
      </c>
      <c r="E2487" s="822"/>
      <c r="F2487" s="822"/>
      <c r="G2487" s="822"/>
    </row>
    <row r="2488">
      <c r="A2488" s="821" t="s">
        <v>37712</v>
      </c>
      <c r="B2488" s="801" t="s">
        <v>39422</v>
      </c>
      <c r="C2488" s="786" t="s">
        <v>39428</v>
      </c>
      <c r="D2488" s="824" t="s">
        <v>39407</v>
      </c>
      <c r="E2488" s="822"/>
      <c r="F2488" s="822"/>
      <c r="G2488" s="822"/>
    </row>
    <row r="2489">
      <c r="A2489" s="821" t="s">
        <v>37712</v>
      </c>
      <c r="B2489" s="801" t="s">
        <v>39422</v>
      </c>
      <c r="C2489" s="786" t="s">
        <v>39429</v>
      </c>
      <c r="D2489" s="824" t="s">
        <v>39407</v>
      </c>
      <c r="E2489" s="822"/>
      <c r="F2489" s="822"/>
      <c r="G2489" s="822"/>
    </row>
    <row r="2490">
      <c r="A2490" s="821" t="s">
        <v>37712</v>
      </c>
      <c r="B2490" s="801" t="s">
        <v>6787</v>
      </c>
      <c r="C2490" s="786" t="s">
        <v>39430</v>
      </c>
      <c r="D2490" s="824" t="s">
        <v>39407</v>
      </c>
      <c r="E2490" s="822"/>
      <c r="F2490" s="822"/>
      <c r="G2490" s="822"/>
    </row>
    <row r="2491">
      <c r="A2491" s="821" t="s">
        <v>37712</v>
      </c>
      <c r="B2491" s="801" t="s">
        <v>6787</v>
      </c>
      <c r="C2491" s="786" t="s">
        <v>39431</v>
      </c>
      <c r="D2491" s="824" t="s">
        <v>39407</v>
      </c>
      <c r="E2491" s="822"/>
      <c r="F2491" s="822"/>
      <c r="G2491" s="822"/>
    </row>
    <row r="2492">
      <c r="A2492" s="821" t="s">
        <v>37712</v>
      </c>
      <c r="B2492" s="801" t="s">
        <v>6787</v>
      </c>
      <c r="C2492" s="786" t="s">
        <v>39432</v>
      </c>
      <c r="D2492" s="824" t="s">
        <v>39407</v>
      </c>
      <c r="E2492" s="822"/>
      <c r="F2492" s="822"/>
      <c r="G2492" s="822"/>
    </row>
    <row r="2493">
      <c r="A2493" s="821" t="s">
        <v>37712</v>
      </c>
      <c r="B2493" s="801" t="s">
        <v>6787</v>
      </c>
      <c r="C2493" s="786" t="s">
        <v>39433</v>
      </c>
      <c r="D2493" s="824" t="s">
        <v>39407</v>
      </c>
      <c r="E2493" s="822"/>
      <c r="F2493" s="822"/>
      <c r="G2493" s="822"/>
    </row>
    <row r="2494">
      <c r="A2494" s="821" t="s">
        <v>37712</v>
      </c>
      <c r="B2494" s="801" t="s">
        <v>6787</v>
      </c>
      <c r="C2494" s="786" t="s">
        <v>39434</v>
      </c>
      <c r="D2494" s="824" t="s">
        <v>39407</v>
      </c>
      <c r="E2494" s="822"/>
      <c r="F2494" s="822"/>
      <c r="G2494" s="822"/>
    </row>
    <row r="2495">
      <c r="A2495" s="821" t="s">
        <v>37712</v>
      </c>
      <c r="B2495" s="801" t="s">
        <v>6787</v>
      </c>
      <c r="C2495" s="786" t="s">
        <v>39435</v>
      </c>
      <c r="D2495" s="824" t="s">
        <v>39407</v>
      </c>
      <c r="E2495" s="822"/>
      <c r="F2495" s="822"/>
      <c r="G2495" s="822"/>
    </row>
    <row r="2496">
      <c r="A2496" s="821" t="s">
        <v>37712</v>
      </c>
      <c r="B2496" s="801" t="s">
        <v>6787</v>
      </c>
      <c r="C2496" s="786" t="s">
        <v>39436</v>
      </c>
      <c r="D2496" s="824" t="s">
        <v>39407</v>
      </c>
      <c r="E2496" s="822"/>
      <c r="F2496" s="822"/>
      <c r="G2496" s="822"/>
    </row>
    <row r="2497">
      <c r="A2497" s="821" t="s">
        <v>37712</v>
      </c>
      <c r="B2497" s="801" t="s">
        <v>39437</v>
      </c>
      <c r="C2497" s="786" t="s">
        <v>39438</v>
      </c>
      <c r="D2497" s="824" t="s">
        <v>39407</v>
      </c>
      <c r="E2497" s="822"/>
      <c r="F2497" s="822"/>
      <c r="G2497" s="822"/>
    </row>
    <row r="2498">
      <c r="A2498" s="821" t="s">
        <v>37712</v>
      </c>
      <c r="B2498" s="801" t="s">
        <v>39437</v>
      </c>
      <c r="C2498" s="786" t="s">
        <v>39418</v>
      </c>
      <c r="D2498" s="824" t="s">
        <v>39407</v>
      </c>
      <c r="E2498" s="822"/>
      <c r="F2498" s="822"/>
      <c r="G2498" s="822"/>
    </row>
    <row r="2499">
      <c r="A2499" s="821" t="s">
        <v>37712</v>
      </c>
      <c r="B2499" s="801" t="s">
        <v>39437</v>
      </c>
      <c r="C2499" s="786" t="s">
        <v>16697</v>
      </c>
      <c r="D2499" s="824" t="s">
        <v>39407</v>
      </c>
      <c r="E2499" s="822"/>
      <c r="F2499" s="822"/>
      <c r="G2499" s="822"/>
    </row>
    <row r="2500">
      <c r="A2500" s="821" t="s">
        <v>37712</v>
      </c>
      <c r="B2500" s="801" t="s">
        <v>39439</v>
      </c>
      <c r="C2500" s="786" t="s">
        <v>39440</v>
      </c>
      <c r="D2500" s="824" t="s">
        <v>39407</v>
      </c>
      <c r="E2500" s="822"/>
      <c r="F2500" s="822"/>
      <c r="G2500" s="822"/>
    </row>
    <row r="2501">
      <c r="A2501" s="821" t="s">
        <v>37712</v>
      </c>
      <c r="B2501" s="801" t="s">
        <v>7580</v>
      </c>
      <c r="C2501" s="786" t="s">
        <v>4654</v>
      </c>
      <c r="D2501" s="824" t="s">
        <v>39414</v>
      </c>
      <c r="E2501" s="822"/>
      <c r="F2501" s="822"/>
      <c r="G2501" s="822"/>
    </row>
    <row r="2502">
      <c r="A2502" s="821" t="s">
        <v>37712</v>
      </c>
      <c r="B2502" s="801" t="s">
        <v>2361</v>
      </c>
      <c r="C2502" s="786" t="s">
        <v>368</v>
      </c>
      <c r="D2502" s="824" t="s">
        <v>39441</v>
      </c>
      <c r="E2502" s="822"/>
      <c r="F2502" s="822"/>
      <c r="G2502" s="822" t="s">
        <v>39442</v>
      </c>
    </row>
    <row r="2503">
      <c r="A2503" s="821" t="s">
        <v>37712</v>
      </c>
      <c r="B2503" s="801" t="s">
        <v>39443</v>
      </c>
      <c r="C2503" s="786" t="s">
        <v>39444</v>
      </c>
      <c r="D2503" s="824" t="s">
        <v>39407</v>
      </c>
      <c r="E2503" s="822"/>
      <c r="F2503" s="822"/>
      <c r="G2503" s="822"/>
    </row>
    <row r="2504">
      <c r="A2504" s="821" t="s">
        <v>37712</v>
      </c>
      <c r="B2504" s="801" t="s">
        <v>3123</v>
      </c>
      <c r="C2504" s="786" t="s">
        <v>39445</v>
      </c>
      <c r="D2504" s="824" t="s">
        <v>39407</v>
      </c>
      <c r="E2504" s="822"/>
      <c r="F2504" s="822"/>
      <c r="G2504" s="822"/>
    </row>
    <row r="2505">
      <c r="A2505" s="821" t="s">
        <v>37712</v>
      </c>
      <c r="B2505" s="801" t="s">
        <v>2361</v>
      </c>
      <c r="C2505" s="786" t="s">
        <v>39446</v>
      </c>
      <c r="D2505" s="824" t="s">
        <v>39407</v>
      </c>
      <c r="E2505" s="822"/>
      <c r="F2505" s="822"/>
      <c r="G2505" s="822"/>
    </row>
    <row r="2506">
      <c r="A2506" s="821" t="s">
        <v>37712</v>
      </c>
      <c r="B2506" s="801" t="s">
        <v>2361</v>
      </c>
      <c r="C2506" s="786" t="s">
        <v>39447</v>
      </c>
      <c r="D2506" s="824" t="s">
        <v>39407</v>
      </c>
      <c r="E2506" s="822"/>
      <c r="F2506" s="822"/>
      <c r="G2506" s="822"/>
    </row>
    <row r="2507">
      <c r="A2507" s="821" t="s">
        <v>37712</v>
      </c>
      <c r="B2507" s="801" t="s">
        <v>2361</v>
      </c>
      <c r="C2507" s="786" t="s">
        <v>39448</v>
      </c>
      <c r="D2507" s="824" t="s">
        <v>39407</v>
      </c>
      <c r="E2507" s="822"/>
      <c r="F2507" s="822"/>
      <c r="G2507" s="822"/>
    </row>
    <row r="2508">
      <c r="A2508" s="821" t="s">
        <v>37712</v>
      </c>
      <c r="B2508" s="801" t="s">
        <v>2361</v>
      </c>
      <c r="C2508" s="786" t="s">
        <v>39449</v>
      </c>
      <c r="D2508" s="824" t="s">
        <v>39407</v>
      </c>
      <c r="E2508" s="822"/>
      <c r="F2508" s="822"/>
      <c r="G2508" s="822"/>
    </row>
    <row r="2509">
      <c r="A2509" s="821" t="s">
        <v>37712</v>
      </c>
      <c r="B2509" s="801" t="s">
        <v>2361</v>
      </c>
      <c r="C2509" s="786" t="s">
        <v>39450</v>
      </c>
      <c r="D2509" s="824" t="s">
        <v>39407</v>
      </c>
      <c r="E2509" s="822"/>
      <c r="F2509" s="822"/>
      <c r="G2509" s="822"/>
    </row>
    <row r="2510">
      <c r="A2510" s="821" t="s">
        <v>37712</v>
      </c>
      <c r="B2510" s="801" t="s">
        <v>2361</v>
      </c>
      <c r="C2510" s="786" t="s">
        <v>39451</v>
      </c>
      <c r="D2510" s="824" t="s">
        <v>39407</v>
      </c>
      <c r="E2510" s="822"/>
      <c r="F2510" s="822"/>
      <c r="G2510" s="822"/>
    </row>
    <row r="2511">
      <c r="A2511" s="821" t="s">
        <v>37712</v>
      </c>
      <c r="B2511" s="801" t="s">
        <v>2361</v>
      </c>
      <c r="C2511" s="786" t="s">
        <v>39452</v>
      </c>
      <c r="D2511" s="824" t="s">
        <v>39407</v>
      </c>
      <c r="E2511" s="822"/>
      <c r="F2511" s="822"/>
      <c r="G2511" s="822"/>
    </row>
    <row r="2512">
      <c r="A2512" s="821" t="s">
        <v>37712</v>
      </c>
      <c r="B2512" s="801" t="s">
        <v>2361</v>
      </c>
      <c r="C2512" s="786" t="s">
        <v>39453</v>
      </c>
      <c r="D2512" s="824" t="s">
        <v>39407</v>
      </c>
      <c r="E2512" s="822"/>
      <c r="F2512" s="822"/>
      <c r="G2512" s="822"/>
    </row>
    <row r="2513">
      <c r="A2513" s="821" t="s">
        <v>37712</v>
      </c>
      <c r="B2513" s="801" t="s">
        <v>2361</v>
      </c>
      <c r="C2513" s="786" t="s">
        <v>39454</v>
      </c>
      <c r="D2513" s="824" t="s">
        <v>39407</v>
      </c>
      <c r="E2513" s="822"/>
      <c r="F2513" s="822"/>
      <c r="G2513" s="822"/>
    </row>
    <row r="2514">
      <c r="A2514" s="812"/>
      <c r="B2514" s="833"/>
      <c r="C2514" s="834"/>
      <c r="D2514" s="835"/>
      <c r="E2514" s="836"/>
      <c r="F2514" s="836"/>
      <c r="G2514" s="836"/>
    </row>
    <row r="2515">
      <c r="A2515" s="799"/>
      <c r="B2515" s="799"/>
      <c r="C2515" s="799"/>
      <c r="D2515" s="799"/>
      <c r="E2515" s="799"/>
      <c r="F2515" s="799"/>
      <c r="G2515" s="799"/>
    </row>
    <row r="2516">
      <c r="A2516" s="812"/>
      <c r="B2516" s="833"/>
      <c r="C2516" s="834"/>
      <c r="D2516" s="835"/>
      <c r="E2516" s="836"/>
      <c r="F2516" s="836"/>
      <c r="G2516" s="836"/>
    </row>
    <row r="2517">
      <c r="A2517" s="31" t="s">
        <v>39455</v>
      </c>
      <c r="B2517" s="823"/>
      <c r="C2517" s="823"/>
      <c r="D2517" s="823"/>
      <c r="E2517" s="823"/>
      <c r="F2517" s="823"/>
      <c r="G2517" s="823"/>
    </row>
    <row r="2518">
      <c r="A2518" s="812"/>
      <c r="B2518" s="833"/>
      <c r="C2518" s="834"/>
      <c r="D2518" s="835"/>
      <c r="E2518" s="836"/>
      <c r="F2518" s="836"/>
      <c r="G2518" s="836"/>
    </row>
    <row r="2519">
      <c r="A2519" s="821" t="s">
        <v>37667</v>
      </c>
      <c r="B2519" s="801" t="s">
        <v>13312</v>
      </c>
      <c r="C2519" s="786" t="s">
        <v>39296</v>
      </c>
      <c r="D2519" s="824" t="s">
        <v>38730</v>
      </c>
      <c r="E2519" s="822"/>
      <c r="F2519" s="822"/>
      <c r="G2519" s="822"/>
    </row>
    <row r="2520">
      <c r="A2520" s="821" t="s">
        <v>37667</v>
      </c>
      <c r="B2520" s="801" t="s">
        <v>12758</v>
      </c>
      <c r="C2520" s="786" t="s">
        <v>240</v>
      </c>
      <c r="D2520" s="824" t="s">
        <v>38730</v>
      </c>
      <c r="E2520" s="822"/>
      <c r="F2520" s="822"/>
      <c r="G2520" s="822"/>
    </row>
    <row r="2521">
      <c r="A2521" s="821" t="s">
        <v>37667</v>
      </c>
      <c r="B2521" s="801" t="s">
        <v>12758</v>
      </c>
      <c r="C2521" s="786" t="s">
        <v>20668</v>
      </c>
      <c r="D2521" s="824" t="s">
        <v>38730</v>
      </c>
      <c r="E2521" s="822"/>
      <c r="F2521" s="822"/>
      <c r="G2521" s="822"/>
    </row>
    <row r="2522">
      <c r="A2522" s="821" t="s">
        <v>37667</v>
      </c>
      <c r="B2522" s="801" t="s">
        <v>6685</v>
      </c>
      <c r="C2522" s="786" t="s">
        <v>6686</v>
      </c>
      <c r="D2522" s="824" t="s">
        <v>38730</v>
      </c>
      <c r="E2522" s="822"/>
      <c r="F2522" s="822"/>
      <c r="G2522" s="822"/>
    </row>
    <row r="2523">
      <c r="A2523" s="821" t="s">
        <v>37667</v>
      </c>
      <c r="B2523" s="801" t="s">
        <v>6685</v>
      </c>
      <c r="C2523" s="786" t="s">
        <v>368</v>
      </c>
      <c r="D2523" s="824" t="s">
        <v>38730</v>
      </c>
      <c r="E2523" s="822"/>
      <c r="F2523" s="822"/>
      <c r="G2523" s="822"/>
    </row>
    <row r="2524">
      <c r="A2524" s="821" t="s">
        <v>37667</v>
      </c>
      <c r="B2524" s="801" t="s">
        <v>39456</v>
      </c>
      <c r="C2524" s="786" t="s">
        <v>39457</v>
      </c>
      <c r="D2524" s="824" t="s">
        <v>38730</v>
      </c>
      <c r="E2524" s="822"/>
      <c r="F2524" s="822"/>
      <c r="G2524" s="822"/>
    </row>
    <row r="2525">
      <c r="A2525" s="812"/>
      <c r="B2525" s="833"/>
      <c r="C2525" s="834"/>
      <c r="D2525" s="835"/>
      <c r="E2525" s="836"/>
      <c r="F2525" s="836"/>
      <c r="G2525" s="836"/>
    </row>
    <row r="2526">
      <c r="A2526" s="799"/>
    </row>
    <row r="2527">
      <c r="A2527" s="812"/>
      <c r="B2527" s="833"/>
      <c r="C2527" s="834"/>
      <c r="D2527" s="835"/>
      <c r="E2527" s="836"/>
      <c r="F2527" s="836"/>
      <c r="G2527" s="836"/>
    </row>
    <row r="2528">
      <c r="A2528" s="31" t="s">
        <v>39458</v>
      </c>
      <c r="B2528" s="823"/>
      <c r="C2528" s="823"/>
      <c r="D2528" s="823"/>
      <c r="E2528" s="823"/>
      <c r="F2528" s="823"/>
      <c r="G2528" s="823"/>
    </row>
    <row r="2529">
      <c r="A2529" s="812"/>
      <c r="B2529" s="833"/>
      <c r="C2529" s="834"/>
      <c r="D2529" s="835"/>
      <c r="E2529" s="836"/>
      <c r="F2529" s="836"/>
      <c r="G2529" s="836"/>
    </row>
    <row r="2530">
      <c r="A2530" s="821" t="s">
        <v>37663</v>
      </c>
      <c r="B2530" s="801" t="s">
        <v>4788</v>
      </c>
      <c r="C2530" s="786" t="s">
        <v>5289</v>
      </c>
      <c r="D2530" s="824" t="s">
        <v>38730</v>
      </c>
      <c r="E2530" s="822"/>
      <c r="F2530" s="822"/>
      <c r="G2530" s="822"/>
    </row>
    <row r="2531">
      <c r="A2531" s="821" t="s">
        <v>37663</v>
      </c>
      <c r="B2531" s="801" t="s">
        <v>1016</v>
      </c>
      <c r="C2531" s="786" t="s">
        <v>37755</v>
      </c>
      <c r="D2531" s="824" t="s">
        <v>38730</v>
      </c>
      <c r="E2531" s="822"/>
      <c r="F2531" s="822"/>
      <c r="G2531" s="822"/>
    </row>
    <row r="2532">
      <c r="A2532" s="821" t="s">
        <v>37667</v>
      </c>
      <c r="B2532" s="801" t="s">
        <v>13312</v>
      </c>
      <c r="C2532" s="786" t="s">
        <v>39459</v>
      </c>
      <c r="D2532" s="824" t="s">
        <v>38570</v>
      </c>
      <c r="E2532" s="822"/>
      <c r="F2532" s="822"/>
      <c r="G2532" s="822"/>
    </row>
    <row r="2533">
      <c r="A2533" s="821" t="s">
        <v>37667</v>
      </c>
      <c r="B2533" s="801" t="s">
        <v>687</v>
      </c>
      <c r="C2533" s="786" t="s">
        <v>39408</v>
      </c>
      <c r="D2533" s="824" t="s">
        <v>38730</v>
      </c>
      <c r="E2533" s="822"/>
      <c r="F2533" s="822"/>
      <c r="G2533" s="822"/>
    </row>
    <row r="2534">
      <c r="A2534" s="821" t="s">
        <v>37667</v>
      </c>
      <c r="B2534" s="801" t="s">
        <v>248</v>
      </c>
      <c r="C2534" s="786" t="s">
        <v>21729</v>
      </c>
      <c r="D2534" s="824" t="s">
        <v>38570</v>
      </c>
      <c r="E2534" s="822"/>
      <c r="F2534" s="822"/>
      <c r="G2534" s="822"/>
    </row>
    <row r="2535">
      <c r="A2535" s="821" t="s">
        <v>37667</v>
      </c>
      <c r="B2535" s="801" t="s">
        <v>248</v>
      </c>
      <c r="C2535" s="786" t="s">
        <v>5459</v>
      </c>
      <c r="D2535" s="824" t="s">
        <v>38730</v>
      </c>
      <c r="E2535" s="822"/>
      <c r="F2535" s="822"/>
      <c r="G2535" s="822"/>
    </row>
    <row r="2536">
      <c r="A2536" s="821" t="s">
        <v>37667</v>
      </c>
      <c r="B2536" s="801" t="s">
        <v>39460</v>
      </c>
      <c r="C2536" s="786" t="s">
        <v>39461</v>
      </c>
      <c r="D2536" s="824" t="s">
        <v>38730</v>
      </c>
      <c r="E2536" s="822"/>
      <c r="F2536" s="822"/>
      <c r="G2536" s="822"/>
    </row>
    <row r="2537">
      <c r="A2537" s="821" t="s">
        <v>37667</v>
      </c>
      <c r="B2537" s="801" t="s">
        <v>566</v>
      </c>
      <c r="C2537" s="786" t="s">
        <v>39462</v>
      </c>
      <c r="D2537" s="824" t="s">
        <v>38730</v>
      </c>
      <c r="E2537" s="822"/>
      <c r="F2537" s="822"/>
      <c r="G2537" s="822"/>
    </row>
    <row r="2538">
      <c r="A2538" s="821" t="s">
        <v>37812</v>
      </c>
      <c r="B2538" s="801" t="s">
        <v>38285</v>
      </c>
      <c r="C2538" s="786" t="s">
        <v>39463</v>
      </c>
      <c r="D2538" s="843" t="s">
        <v>38570</v>
      </c>
      <c r="E2538" s="822"/>
      <c r="F2538" s="822"/>
      <c r="G2538" s="822"/>
    </row>
    <row r="2539">
      <c r="A2539" s="821" t="s">
        <v>37708</v>
      </c>
      <c r="B2539" s="801" t="s">
        <v>39464</v>
      </c>
      <c r="C2539" s="786" t="s">
        <v>39465</v>
      </c>
      <c r="D2539" s="843" t="s">
        <v>38570</v>
      </c>
      <c r="E2539" s="822"/>
      <c r="F2539" s="822"/>
      <c r="G2539" s="822"/>
    </row>
    <row r="2540">
      <c r="A2540" s="821" t="s">
        <v>37708</v>
      </c>
      <c r="B2540" s="801" t="s">
        <v>39466</v>
      </c>
      <c r="C2540" s="786" t="s">
        <v>39467</v>
      </c>
      <c r="D2540" s="824" t="s">
        <v>38730</v>
      </c>
      <c r="E2540" s="822"/>
      <c r="F2540" s="822"/>
      <c r="G2540" s="822"/>
    </row>
    <row r="2541">
      <c r="A2541" s="821" t="s">
        <v>37708</v>
      </c>
      <c r="B2541" s="801" t="s">
        <v>3514</v>
      </c>
      <c r="C2541" s="786" t="s">
        <v>38001</v>
      </c>
      <c r="D2541" s="824" t="s">
        <v>38730</v>
      </c>
      <c r="E2541" s="822"/>
      <c r="F2541" s="822"/>
      <c r="G2541" s="822"/>
    </row>
    <row r="2542">
      <c r="A2542" s="821" t="s">
        <v>37708</v>
      </c>
      <c r="B2542" s="801" t="s">
        <v>39468</v>
      </c>
      <c r="C2542" s="786" t="s">
        <v>39400</v>
      </c>
      <c r="D2542" s="824" t="s">
        <v>38730</v>
      </c>
      <c r="E2542" s="822"/>
      <c r="F2542" s="822"/>
      <c r="G2542" s="822"/>
    </row>
    <row r="2543">
      <c r="A2543" s="821" t="s">
        <v>37708</v>
      </c>
      <c r="B2543" s="801" t="s">
        <v>687</v>
      </c>
      <c r="C2543" s="786" t="s">
        <v>33903</v>
      </c>
      <c r="D2543" s="824" t="s">
        <v>38730</v>
      </c>
      <c r="E2543" s="822"/>
      <c r="F2543" s="822"/>
      <c r="G2543" s="822"/>
    </row>
    <row r="2544">
      <c r="A2544" s="821" t="s">
        <v>37708</v>
      </c>
      <c r="B2544" s="801" t="s">
        <v>388</v>
      </c>
      <c r="C2544" s="786" t="s">
        <v>1006</v>
      </c>
      <c r="D2544" s="824" t="s">
        <v>38730</v>
      </c>
      <c r="E2544" s="822"/>
      <c r="F2544" s="822"/>
      <c r="G2544" s="822"/>
    </row>
    <row r="2545">
      <c r="A2545" s="821" t="s">
        <v>37708</v>
      </c>
      <c r="B2545" s="801" t="s">
        <v>388</v>
      </c>
      <c r="C2545" s="786" t="s">
        <v>1392</v>
      </c>
      <c r="D2545" s="824" t="s">
        <v>38730</v>
      </c>
      <c r="E2545" s="822"/>
      <c r="F2545" s="822"/>
      <c r="G2545" s="822"/>
    </row>
    <row r="2546">
      <c r="A2546" s="821" t="s">
        <v>37708</v>
      </c>
      <c r="B2546" s="801" t="s">
        <v>37819</v>
      </c>
      <c r="C2546" s="786" t="s">
        <v>39469</v>
      </c>
      <c r="D2546" s="824" t="s">
        <v>38730</v>
      </c>
      <c r="E2546" s="822"/>
      <c r="F2546" s="822"/>
      <c r="G2546" s="822"/>
    </row>
    <row r="2547">
      <c r="A2547" s="821" t="s">
        <v>37708</v>
      </c>
      <c r="B2547" s="801" t="s">
        <v>14219</v>
      </c>
      <c r="C2547" s="786" t="s">
        <v>14220</v>
      </c>
      <c r="D2547" s="824" t="s">
        <v>38730</v>
      </c>
      <c r="E2547" s="822"/>
      <c r="F2547" s="822"/>
      <c r="G2547" s="822"/>
    </row>
    <row r="2548">
      <c r="A2548" s="821" t="s">
        <v>37712</v>
      </c>
      <c r="B2548" s="801" t="s">
        <v>2398</v>
      </c>
      <c r="C2548" s="786" t="s">
        <v>2399</v>
      </c>
      <c r="D2548" s="824" t="s">
        <v>38730</v>
      </c>
      <c r="E2548" s="822"/>
      <c r="F2548" s="822"/>
      <c r="G2548" s="822"/>
    </row>
    <row r="2549">
      <c r="A2549" s="821" t="s">
        <v>37712</v>
      </c>
      <c r="B2549" s="801" t="s">
        <v>326</v>
      </c>
      <c r="C2549" s="786" t="s">
        <v>16433</v>
      </c>
      <c r="D2549" s="824" t="s">
        <v>38730</v>
      </c>
      <c r="E2549" s="822"/>
      <c r="F2549" s="822"/>
      <c r="G2549" s="822"/>
    </row>
    <row r="2550">
      <c r="A2550" s="821" t="s">
        <v>37712</v>
      </c>
      <c r="B2550" s="801" t="s">
        <v>326</v>
      </c>
      <c r="C2550" s="786" t="s">
        <v>16380</v>
      </c>
      <c r="D2550" s="824" t="s">
        <v>38730</v>
      </c>
      <c r="E2550" s="822"/>
      <c r="F2550" s="822"/>
      <c r="G2550" s="822"/>
    </row>
    <row r="2551">
      <c r="A2551" s="821" t="s">
        <v>37712</v>
      </c>
      <c r="B2551" s="801" t="s">
        <v>326</v>
      </c>
      <c r="C2551" s="786" t="s">
        <v>864</v>
      </c>
      <c r="D2551" s="824" t="s">
        <v>38730</v>
      </c>
      <c r="E2551" s="822"/>
      <c r="F2551" s="822"/>
      <c r="G2551" s="822"/>
    </row>
    <row r="2552">
      <c r="A2552" s="821" t="s">
        <v>37712</v>
      </c>
      <c r="B2552" s="801" t="s">
        <v>326</v>
      </c>
      <c r="C2552" s="786" t="s">
        <v>658</v>
      </c>
      <c r="D2552" s="824" t="s">
        <v>38730</v>
      </c>
      <c r="E2552" s="822"/>
      <c r="F2552" s="822"/>
      <c r="G2552" s="822"/>
    </row>
    <row r="2553">
      <c r="A2553" s="821" t="s">
        <v>37712</v>
      </c>
      <c r="B2553" s="801" t="s">
        <v>4635</v>
      </c>
      <c r="C2553" s="786" t="s">
        <v>37993</v>
      </c>
      <c r="D2553" s="824" t="s">
        <v>38730</v>
      </c>
      <c r="E2553" s="822"/>
      <c r="F2553" s="822"/>
      <c r="G2553" s="822"/>
    </row>
    <row r="2554">
      <c r="A2554" s="821" t="s">
        <v>37712</v>
      </c>
      <c r="B2554" s="801" t="s">
        <v>2562</v>
      </c>
      <c r="C2554" s="786" t="s">
        <v>39470</v>
      </c>
      <c r="D2554" s="824" t="s">
        <v>38730</v>
      </c>
      <c r="E2554" s="822"/>
      <c r="F2554" s="822"/>
      <c r="G2554" s="822"/>
    </row>
    <row r="2555">
      <c r="A2555" s="821" t="s">
        <v>37712</v>
      </c>
      <c r="B2555" s="801" t="s">
        <v>2347</v>
      </c>
      <c r="C2555" s="786" t="s">
        <v>17371</v>
      </c>
      <c r="D2555" s="824" t="s">
        <v>38730</v>
      </c>
      <c r="E2555" s="822"/>
      <c r="F2555" s="822"/>
      <c r="G2555" s="822"/>
    </row>
    <row r="2556">
      <c r="A2556" s="821" t="s">
        <v>37712</v>
      </c>
      <c r="B2556" s="801" t="s">
        <v>18729</v>
      </c>
      <c r="C2556" s="786" t="s">
        <v>36234</v>
      </c>
      <c r="D2556" s="824" t="s">
        <v>38570</v>
      </c>
      <c r="E2556" s="822"/>
      <c r="F2556" s="822"/>
      <c r="G2556" s="822"/>
    </row>
    <row r="2557">
      <c r="A2557" s="821" t="s">
        <v>37712</v>
      </c>
      <c r="B2557" s="801" t="s">
        <v>4835</v>
      </c>
      <c r="C2557" s="786" t="s">
        <v>17936</v>
      </c>
      <c r="D2557" s="824" t="s">
        <v>38570</v>
      </c>
      <c r="E2557" s="822"/>
      <c r="F2557" s="822"/>
      <c r="G2557" s="822"/>
    </row>
    <row r="2558">
      <c r="A2558" s="821" t="s">
        <v>37712</v>
      </c>
      <c r="B2558" s="801" t="s">
        <v>4835</v>
      </c>
      <c r="C2558" s="786" t="s">
        <v>39471</v>
      </c>
      <c r="D2558" s="843" t="s">
        <v>38570</v>
      </c>
      <c r="E2558" s="822"/>
      <c r="F2558" s="822"/>
      <c r="G2558" s="822"/>
    </row>
    <row r="2559">
      <c r="A2559" s="821" t="s">
        <v>37712</v>
      </c>
      <c r="B2559" s="801" t="s">
        <v>4835</v>
      </c>
      <c r="C2559" s="786" t="s">
        <v>39472</v>
      </c>
      <c r="D2559" s="824" t="s">
        <v>38570</v>
      </c>
      <c r="E2559" s="822"/>
      <c r="F2559" s="822"/>
      <c r="G2559" s="822"/>
    </row>
    <row r="2560">
      <c r="A2560" s="821" t="s">
        <v>37712</v>
      </c>
      <c r="B2560" s="801" t="s">
        <v>3453</v>
      </c>
      <c r="C2560" s="786" t="s">
        <v>39473</v>
      </c>
      <c r="D2560" s="824" t="s">
        <v>38570</v>
      </c>
      <c r="E2560" s="822"/>
      <c r="F2560" s="822"/>
      <c r="G2560" s="822"/>
    </row>
    <row r="2561">
      <c r="A2561" s="821" t="s">
        <v>37712</v>
      </c>
      <c r="B2561" s="801" t="s">
        <v>3453</v>
      </c>
      <c r="C2561" s="786" t="s">
        <v>39370</v>
      </c>
      <c r="D2561" s="824" t="s">
        <v>38730</v>
      </c>
      <c r="E2561" s="822"/>
      <c r="F2561" s="822"/>
      <c r="G2561" s="822"/>
    </row>
    <row r="2562">
      <c r="A2562" s="821" t="s">
        <v>37712</v>
      </c>
      <c r="B2562" s="801" t="s">
        <v>3453</v>
      </c>
      <c r="C2562" s="786" t="s">
        <v>39474</v>
      </c>
      <c r="D2562" s="824" t="s">
        <v>38570</v>
      </c>
      <c r="E2562" s="822"/>
      <c r="F2562" s="822"/>
      <c r="G2562" s="822"/>
    </row>
    <row r="2563">
      <c r="A2563" s="821" t="s">
        <v>37712</v>
      </c>
      <c r="B2563" s="801" t="s">
        <v>3453</v>
      </c>
      <c r="C2563" s="786" t="s">
        <v>39475</v>
      </c>
      <c r="D2563" s="824" t="s">
        <v>38570</v>
      </c>
      <c r="E2563" s="822"/>
      <c r="F2563" s="822"/>
      <c r="G2563" s="822"/>
    </row>
    <row r="2564">
      <c r="A2564" s="821" t="s">
        <v>37712</v>
      </c>
      <c r="B2564" s="801" t="s">
        <v>1107</v>
      </c>
      <c r="C2564" s="786" t="s">
        <v>39476</v>
      </c>
      <c r="D2564" s="824" t="s">
        <v>38570</v>
      </c>
      <c r="E2564" s="822"/>
      <c r="F2564" s="822"/>
      <c r="G2564" s="822"/>
    </row>
    <row r="2565">
      <c r="A2565" s="812"/>
      <c r="B2565" s="833"/>
      <c r="C2565" s="834"/>
      <c r="D2565" s="835"/>
      <c r="E2565" s="836"/>
      <c r="F2565" s="836"/>
      <c r="G2565" s="836"/>
    </row>
    <row r="2566">
      <c r="A2566" s="821"/>
      <c r="B2566" s="801"/>
      <c r="C2566" s="786"/>
      <c r="D2566" s="824"/>
      <c r="E2566" s="822"/>
      <c r="F2566" s="822"/>
      <c r="G2566" s="822"/>
    </row>
    <row r="2567">
      <c r="A2567" s="812"/>
      <c r="B2567" s="833"/>
      <c r="C2567" s="834"/>
      <c r="D2567" s="835"/>
      <c r="E2567" s="836"/>
      <c r="F2567" s="836"/>
      <c r="G2567" s="836"/>
    </row>
    <row r="2568">
      <c r="A2568" s="31" t="s">
        <v>39477</v>
      </c>
      <c r="B2568" s="823"/>
      <c r="C2568" s="823"/>
      <c r="D2568" s="823"/>
      <c r="E2568" s="823"/>
      <c r="F2568" s="823"/>
      <c r="G2568" s="823"/>
    </row>
    <row r="2569">
      <c r="A2569" s="812"/>
      <c r="B2569" s="833"/>
      <c r="C2569" s="834"/>
      <c r="D2569" s="835"/>
      <c r="E2569" s="836"/>
      <c r="F2569" s="836"/>
      <c r="G2569" s="836"/>
    </row>
    <row r="2570">
      <c r="A2570" s="821" t="s">
        <v>37663</v>
      </c>
      <c r="B2570" s="819" t="s">
        <v>38302</v>
      </c>
      <c r="C2570" s="777" t="s">
        <v>23668</v>
      </c>
      <c r="D2570" s="844" t="s">
        <v>39478</v>
      </c>
      <c r="E2570" s="822" t="s">
        <v>39479</v>
      </c>
      <c r="F2570" s="822"/>
      <c r="G2570" s="822"/>
    </row>
    <row r="2571">
      <c r="A2571" s="821" t="s">
        <v>37708</v>
      </c>
      <c r="B2571" s="819" t="s">
        <v>23666</v>
      </c>
      <c r="C2571" s="189" t="s">
        <v>23667</v>
      </c>
      <c r="D2571" s="844" t="s">
        <v>39478</v>
      </c>
      <c r="E2571" s="822" t="s">
        <v>39479</v>
      </c>
      <c r="F2571" s="822"/>
      <c r="G2571" s="822"/>
    </row>
    <row r="2572">
      <c r="A2572" s="821" t="s">
        <v>37667</v>
      </c>
      <c r="B2572" s="819" t="s">
        <v>13936</v>
      </c>
      <c r="C2572" s="189" t="s">
        <v>368</v>
      </c>
      <c r="D2572" s="844" t="s">
        <v>39478</v>
      </c>
      <c r="E2572" s="822" t="s">
        <v>39479</v>
      </c>
      <c r="F2572" s="822"/>
      <c r="G2572" s="822"/>
    </row>
    <row r="2573">
      <c r="A2573" s="821" t="s">
        <v>37708</v>
      </c>
      <c r="B2573" s="819" t="s">
        <v>4788</v>
      </c>
      <c r="C2573" s="189" t="s">
        <v>9818</v>
      </c>
      <c r="D2573" s="844" t="s">
        <v>39478</v>
      </c>
      <c r="E2573" s="822" t="s">
        <v>39479</v>
      </c>
      <c r="F2573" s="822"/>
      <c r="G2573" s="822"/>
    </row>
    <row r="2574">
      <c r="A2574" s="821" t="s">
        <v>37708</v>
      </c>
      <c r="B2574" s="819" t="s">
        <v>4788</v>
      </c>
      <c r="C2574" s="189" t="s">
        <v>4791</v>
      </c>
      <c r="D2574" s="844" t="s">
        <v>39478</v>
      </c>
      <c r="E2574" s="822" t="s">
        <v>39479</v>
      </c>
      <c r="F2574" s="822"/>
      <c r="G2574" s="822"/>
    </row>
    <row r="2575">
      <c r="A2575" s="821" t="s">
        <v>37708</v>
      </c>
      <c r="B2575" s="819" t="s">
        <v>4788</v>
      </c>
      <c r="C2575" s="189" t="s">
        <v>7263</v>
      </c>
      <c r="D2575" s="844" t="s">
        <v>39478</v>
      </c>
      <c r="E2575" s="822" t="s">
        <v>39479</v>
      </c>
      <c r="F2575" s="822"/>
      <c r="G2575" s="822"/>
    </row>
    <row r="2576">
      <c r="A2576" s="821" t="s">
        <v>37667</v>
      </c>
      <c r="B2576" s="819" t="s">
        <v>4540</v>
      </c>
      <c r="C2576" s="189" t="s">
        <v>368</v>
      </c>
      <c r="D2576" s="844" t="s">
        <v>39478</v>
      </c>
      <c r="E2576" s="822" t="s">
        <v>39479</v>
      </c>
      <c r="F2576" s="822"/>
      <c r="G2576" s="822"/>
    </row>
    <row r="2577">
      <c r="A2577" s="821" t="s">
        <v>37708</v>
      </c>
      <c r="B2577" s="819" t="s">
        <v>23669</v>
      </c>
      <c r="C2577" s="189" t="s">
        <v>23670</v>
      </c>
      <c r="D2577" s="844" t="s">
        <v>39478</v>
      </c>
      <c r="E2577" s="822" t="s">
        <v>39479</v>
      </c>
      <c r="F2577" s="822"/>
      <c r="G2577" s="822"/>
    </row>
    <row r="2578">
      <c r="A2578" s="821" t="s">
        <v>37708</v>
      </c>
      <c r="B2578" s="819" t="s">
        <v>23669</v>
      </c>
      <c r="C2578" s="189" t="s">
        <v>23671</v>
      </c>
      <c r="D2578" s="844" t="s">
        <v>39478</v>
      </c>
      <c r="E2578" s="822" t="s">
        <v>39479</v>
      </c>
      <c r="F2578" s="822"/>
      <c r="G2578" s="822"/>
    </row>
    <row r="2579">
      <c r="A2579" s="821" t="s">
        <v>37708</v>
      </c>
      <c r="B2579" s="819" t="s">
        <v>23669</v>
      </c>
      <c r="C2579" s="189" t="s">
        <v>23672</v>
      </c>
      <c r="D2579" s="844" t="s">
        <v>39478</v>
      </c>
      <c r="E2579" s="822" t="s">
        <v>39479</v>
      </c>
      <c r="F2579" s="822"/>
      <c r="G2579" s="822"/>
    </row>
    <row r="2580">
      <c r="A2580" s="821" t="s">
        <v>37708</v>
      </c>
      <c r="B2580" s="819" t="s">
        <v>23669</v>
      </c>
      <c r="C2580" s="31" t="s">
        <v>39480</v>
      </c>
      <c r="D2580" s="844" t="s">
        <v>39478</v>
      </c>
      <c r="E2580" s="822" t="s">
        <v>39479</v>
      </c>
      <c r="F2580" s="822"/>
      <c r="G2580" s="822"/>
    </row>
    <row r="2581">
      <c r="A2581" s="821" t="s">
        <v>37667</v>
      </c>
      <c r="B2581" s="819" t="s">
        <v>230</v>
      </c>
      <c r="C2581" s="189" t="s">
        <v>368</v>
      </c>
      <c r="D2581" s="844" t="s">
        <v>39478</v>
      </c>
      <c r="E2581" s="822" t="s">
        <v>39479</v>
      </c>
      <c r="F2581" s="822"/>
      <c r="G2581" s="822"/>
    </row>
    <row r="2582">
      <c r="A2582" s="821" t="s">
        <v>37667</v>
      </c>
      <c r="B2582" s="819" t="s">
        <v>23674</v>
      </c>
      <c r="C2582" s="189" t="s">
        <v>368</v>
      </c>
      <c r="D2582" s="844" t="s">
        <v>39478</v>
      </c>
      <c r="E2582" s="822" t="s">
        <v>39479</v>
      </c>
      <c r="F2582" s="822"/>
      <c r="G2582" s="822"/>
    </row>
    <row r="2583">
      <c r="A2583" s="821" t="s">
        <v>37667</v>
      </c>
      <c r="B2583" s="819" t="s">
        <v>248</v>
      </c>
      <c r="C2583" s="189" t="s">
        <v>368</v>
      </c>
      <c r="D2583" s="844" t="s">
        <v>39478</v>
      </c>
      <c r="E2583" s="822" t="s">
        <v>39479</v>
      </c>
      <c r="F2583" s="822"/>
      <c r="G2583" s="822"/>
    </row>
    <row r="2584">
      <c r="A2584" s="821" t="s">
        <v>37708</v>
      </c>
      <c r="B2584" s="801" t="s">
        <v>388</v>
      </c>
      <c r="C2584" s="31" t="s">
        <v>1010</v>
      </c>
      <c r="D2584" s="844" t="s">
        <v>39478</v>
      </c>
      <c r="E2584" s="822" t="s">
        <v>39479</v>
      </c>
      <c r="F2584" s="822"/>
      <c r="G2584" s="822"/>
    </row>
    <row r="2585">
      <c r="A2585" s="821" t="s">
        <v>37667</v>
      </c>
      <c r="B2585" s="819" t="s">
        <v>23675</v>
      </c>
      <c r="C2585" s="189" t="s">
        <v>368</v>
      </c>
      <c r="D2585" s="844" t="s">
        <v>39478</v>
      </c>
      <c r="E2585" s="822" t="s">
        <v>39479</v>
      </c>
      <c r="F2585" s="822"/>
      <c r="G2585" s="822"/>
    </row>
    <row r="2586">
      <c r="A2586" s="812"/>
      <c r="B2586" s="833"/>
      <c r="C2586" s="834"/>
      <c r="D2586" s="835"/>
      <c r="E2586" s="836"/>
      <c r="F2586" s="836"/>
      <c r="G2586" s="836"/>
    </row>
    <row r="2587">
      <c r="A2587" s="31" t="s">
        <v>39481</v>
      </c>
      <c r="B2587" s="823"/>
      <c r="C2587" s="823"/>
      <c r="D2587" s="823"/>
      <c r="E2587" s="823"/>
      <c r="F2587" s="823"/>
      <c r="G2587" s="823"/>
    </row>
    <row r="2588">
      <c r="A2588" s="812"/>
      <c r="B2588" s="833"/>
      <c r="C2588" s="834"/>
      <c r="D2588" s="835"/>
      <c r="E2588" s="836"/>
      <c r="F2588" s="836"/>
      <c r="G2588" s="836"/>
    </row>
    <row r="2589">
      <c r="A2589" s="821" t="s">
        <v>37663</v>
      </c>
      <c r="B2589" s="801" t="s">
        <v>3600</v>
      </c>
      <c r="C2589" s="786" t="s">
        <v>39482</v>
      </c>
      <c r="D2589" s="824"/>
      <c r="E2589" s="822"/>
      <c r="F2589" s="822"/>
      <c r="G2589" s="822"/>
    </row>
    <row r="2590">
      <c r="A2590" s="821" t="s">
        <v>37663</v>
      </c>
      <c r="B2590" s="801" t="s">
        <v>3600</v>
      </c>
      <c r="C2590" s="786" t="s">
        <v>39483</v>
      </c>
      <c r="D2590" s="824" t="s">
        <v>38730</v>
      </c>
      <c r="E2590" s="822"/>
      <c r="F2590" s="822"/>
      <c r="G2590" s="822"/>
    </row>
    <row r="2591">
      <c r="A2591" s="821" t="s">
        <v>37812</v>
      </c>
      <c r="B2591" s="801" t="s">
        <v>13267</v>
      </c>
      <c r="C2591" s="786" t="s">
        <v>39484</v>
      </c>
      <c r="D2591" s="824"/>
      <c r="E2591" s="822"/>
      <c r="F2591" s="822"/>
      <c r="G2591" s="822"/>
    </row>
    <row r="2592">
      <c r="A2592" s="821" t="s">
        <v>37812</v>
      </c>
      <c r="B2592" s="801" t="s">
        <v>687</v>
      </c>
      <c r="C2592" s="786" t="s">
        <v>37818</v>
      </c>
      <c r="D2592" s="824"/>
      <c r="E2592" s="822"/>
      <c r="F2592" s="822"/>
      <c r="G2592" s="822"/>
    </row>
    <row r="2593">
      <c r="A2593" s="821" t="s">
        <v>37708</v>
      </c>
      <c r="B2593" s="801" t="s">
        <v>230</v>
      </c>
      <c r="C2593" s="786" t="s">
        <v>2597</v>
      </c>
      <c r="D2593" s="824" t="s">
        <v>37876</v>
      </c>
      <c r="E2593" s="822" t="s">
        <v>39485</v>
      </c>
      <c r="F2593" s="822" t="s">
        <v>39486</v>
      </c>
      <c r="G2593" s="822"/>
    </row>
    <row r="2594">
      <c r="A2594" s="821" t="s">
        <v>37708</v>
      </c>
      <c r="B2594" s="801" t="s">
        <v>230</v>
      </c>
      <c r="C2594" s="786" t="s">
        <v>2601</v>
      </c>
      <c r="D2594" s="824" t="s">
        <v>37876</v>
      </c>
      <c r="E2594" s="822"/>
      <c r="F2594" s="822"/>
      <c r="G2594" s="822"/>
    </row>
    <row r="2595">
      <c r="A2595" s="821" t="s">
        <v>37708</v>
      </c>
      <c r="B2595" s="801" t="s">
        <v>230</v>
      </c>
      <c r="C2595" s="786" t="s">
        <v>2614</v>
      </c>
      <c r="D2595" s="824"/>
      <c r="E2595" s="822" t="s">
        <v>39487</v>
      </c>
      <c r="F2595" s="822"/>
      <c r="G2595" s="822"/>
    </row>
    <row r="2596">
      <c r="A2596" s="821" t="s">
        <v>37708</v>
      </c>
      <c r="B2596" s="801" t="s">
        <v>687</v>
      </c>
      <c r="C2596" s="786" t="s">
        <v>2635</v>
      </c>
      <c r="D2596" s="824" t="s">
        <v>37876</v>
      </c>
      <c r="E2596" s="822"/>
      <c r="F2596" s="822"/>
      <c r="G2596" s="822"/>
    </row>
    <row r="2597">
      <c r="A2597" s="821" t="s">
        <v>37708</v>
      </c>
      <c r="B2597" s="801" t="s">
        <v>687</v>
      </c>
      <c r="C2597" s="786" t="s">
        <v>2648</v>
      </c>
      <c r="D2597" s="824" t="s">
        <v>37876</v>
      </c>
      <c r="E2597" s="822"/>
      <c r="F2597" s="822"/>
      <c r="G2597" s="822"/>
    </row>
    <row r="2598">
      <c r="A2598" s="821" t="s">
        <v>37708</v>
      </c>
      <c r="B2598" s="801" t="s">
        <v>687</v>
      </c>
      <c r="C2598" s="786" t="s">
        <v>1306</v>
      </c>
      <c r="D2598" s="824" t="s">
        <v>37876</v>
      </c>
      <c r="E2598" s="822"/>
      <c r="F2598" s="822"/>
      <c r="G2598" s="822"/>
    </row>
    <row r="2599">
      <c r="A2599" s="821" t="s">
        <v>37708</v>
      </c>
      <c r="B2599" s="801" t="s">
        <v>687</v>
      </c>
      <c r="C2599" s="786" t="s">
        <v>35468</v>
      </c>
      <c r="D2599" s="824" t="s">
        <v>37876</v>
      </c>
      <c r="E2599" s="822"/>
      <c r="F2599" s="822"/>
      <c r="G2599" s="822"/>
    </row>
    <row r="2600">
      <c r="A2600" s="821" t="s">
        <v>37708</v>
      </c>
      <c r="B2600" s="801" t="s">
        <v>687</v>
      </c>
      <c r="C2600" s="786" t="s">
        <v>39488</v>
      </c>
      <c r="D2600" s="824" t="s">
        <v>37876</v>
      </c>
      <c r="E2600" s="822"/>
      <c r="F2600" s="822"/>
      <c r="G2600" s="822"/>
    </row>
    <row r="2601">
      <c r="A2601" s="821" t="s">
        <v>37708</v>
      </c>
      <c r="B2601" s="801" t="s">
        <v>687</v>
      </c>
      <c r="C2601" s="786" t="s">
        <v>1638</v>
      </c>
      <c r="D2601" s="824" t="s">
        <v>37876</v>
      </c>
      <c r="E2601" s="822"/>
      <c r="F2601" s="822"/>
      <c r="G2601" s="822"/>
    </row>
    <row r="2602">
      <c r="A2602" s="821" t="s">
        <v>37708</v>
      </c>
      <c r="B2602" s="801" t="s">
        <v>636</v>
      </c>
      <c r="C2602" s="786" t="s">
        <v>39489</v>
      </c>
      <c r="D2602" s="824" t="s">
        <v>37876</v>
      </c>
      <c r="E2602" s="822"/>
      <c r="F2602" s="822"/>
      <c r="G2602" s="822"/>
    </row>
    <row r="2603">
      <c r="A2603" s="821" t="s">
        <v>37708</v>
      </c>
      <c r="B2603" s="801" t="s">
        <v>3368</v>
      </c>
      <c r="C2603" s="786" t="s">
        <v>3369</v>
      </c>
      <c r="D2603" s="824" t="s">
        <v>37876</v>
      </c>
      <c r="E2603" s="822"/>
      <c r="F2603" s="822"/>
      <c r="G2603" s="822"/>
    </row>
    <row r="2604">
      <c r="A2604" s="821" t="s">
        <v>37708</v>
      </c>
      <c r="B2604" s="801" t="s">
        <v>1402</v>
      </c>
      <c r="C2604" s="786" t="s">
        <v>3965</v>
      </c>
      <c r="D2604" s="824" t="s">
        <v>37876</v>
      </c>
      <c r="E2604" s="822"/>
      <c r="F2604" s="822"/>
      <c r="G2604" s="822"/>
    </row>
    <row r="2605">
      <c r="A2605" s="821" t="s">
        <v>37712</v>
      </c>
      <c r="B2605" s="801" t="s">
        <v>316</v>
      </c>
      <c r="C2605" s="786" t="s">
        <v>13120</v>
      </c>
      <c r="D2605" s="824"/>
      <c r="E2605" s="822" t="s">
        <v>39490</v>
      </c>
      <c r="F2605" s="822" t="s">
        <v>39491</v>
      </c>
      <c r="G2605" s="822"/>
    </row>
    <row r="2606">
      <c r="A2606" s="821" t="s">
        <v>37712</v>
      </c>
      <c r="B2606" s="801" t="s">
        <v>2463</v>
      </c>
      <c r="C2606" s="786" t="s">
        <v>2464</v>
      </c>
      <c r="D2606" s="824"/>
      <c r="E2606" s="822" t="s">
        <v>39492</v>
      </c>
      <c r="F2606" s="822"/>
      <c r="G2606" s="822"/>
    </row>
    <row r="2607">
      <c r="A2607" s="821" t="s">
        <v>37712</v>
      </c>
      <c r="B2607" s="801" t="s">
        <v>2463</v>
      </c>
      <c r="C2607" s="786" t="s">
        <v>39338</v>
      </c>
      <c r="D2607" s="824"/>
      <c r="E2607" s="822" t="s">
        <v>39492</v>
      </c>
      <c r="F2607" s="822"/>
      <c r="G2607" s="822"/>
    </row>
    <row r="2608">
      <c r="A2608" s="821" t="s">
        <v>37712</v>
      </c>
      <c r="B2608" s="801" t="s">
        <v>4635</v>
      </c>
      <c r="C2608" s="786" t="s">
        <v>4636</v>
      </c>
      <c r="D2608" s="824"/>
      <c r="E2608" s="822"/>
      <c r="F2608" s="822"/>
      <c r="G2608" s="822"/>
    </row>
    <row r="2609">
      <c r="A2609" s="821" t="s">
        <v>37712</v>
      </c>
      <c r="B2609" s="801" t="s">
        <v>39493</v>
      </c>
      <c r="C2609" s="786" t="s">
        <v>10336</v>
      </c>
      <c r="D2609" s="824"/>
      <c r="E2609" s="822"/>
      <c r="F2609" s="822"/>
      <c r="G2609" s="822"/>
    </row>
    <row r="2610">
      <c r="A2610" s="821" t="s">
        <v>37712</v>
      </c>
      <c r="B2610" s="801" t="s">
        <v>2562</v>
      </c>
      <c r="C2610" s="786" t="s">
        <v>2580</v>
      </c>
      <c r="D2610" s="824" t="s">
        <v>37906</v>
      </c>
      <c r="E2610" s="822"/>
      <c r="F2610" s="822"/>
      <c r="G2610" s="822"/>
    </row>
    <row r="2611">
      <c r="A2611" s="821" t="s">
        <v>37712</v>
      </c>
      <c r="B2611" s="801" t="s">
        <v>13267</v>
      </c>
      <c r="C2611" s="786" t="s">
        <v>1461</v>
      </c>
      <c r="D2611" s="824"/>
      <c r="E2611" s="822"/>
      <c r="F2611" s="822"/>
      <c r="G2611" s="822"/>
    </row>
    <row r="2612">
      <c r="A2612" s="821" t="s">
        <v>37712</v>
      </c>
      <c r="B2612" s="801" t="s">
        <v>13267</v>
      </c>
      <c r="C2612" s="786" t="s">
        <v>956</v>
      </c>
      <c r="D2612" s="824"/>
      <c r="E2612" s="822"/>
      <c r="F2612" s="822"/>
      <c r="G2612" s="822"/>
    </row>
    <row r="2613">
      <c r="A2613" s="821" t="s">
        <v>37712</v>
      </c>
      <c r="B2613" s="801" t="s">
        <v>13267</v>
      </c>
      <c r="C2613" s="786" t="s">
        <v>39494</v>
      </c>
      <c r="D2613" s="824"/>
      <c r="E2613" s="822"/>
      <c r="F2613" s="822"/>
      <c r="G2613" s="822"/>
    </row>
    <row r="2614">
      <c r="A2614" s="821" t="s">
        <v>37712</v>
      </c>
      <c r="B2614" s="801" t="s">
        <v>2347</v>
      </c>
      <c r="C2614" s="786" t="s">
        <v>17371</v>
      </c>
      <c r="D2614" s="824"/>
      <c r="E2614" s="822"/>
      <c r="F2614" s="822"/>
      <c r="G2614" s="822"/>
    </row>
    <row r="2615">
      <c r="A2615" s="821" t="s">
        <v>37712</v>
      </c>
      <c r="B2615" s="801" t="s">
        <v>687</v>
      </c>
      <c r="C2615" s="786" t="s">
        <v>37919</v>
      </c>
      <c r="D2615" s="824"/>
      <c r="E2615" s="822"/>
      <c r="F2615" s="822"/>
      <c r="G2615" s="822"/>
    </row>
    <row r="2616">
      <c r="A2616" s="821" t="s">
        <v>37712</v>
      </c>
      <c r="B2616" s="801" t="s">
        <v>687</v>
      </c>
      <c r="C2616" s="786" t="s">
        <v>20304</v>
      </c>
      <c r="D2616" s="824"/>
      <c r="E2616" s="822"/>
      <c r="F2616" s="822"/>
      <c r="G2616" s="822"/>
    </row>
    <row r="2617">
      <c r="A2617" s="821" t="s">
        <v>37712</v>
      </c>
      <c r="B2617" s="801" t="s">
        <v>4835</v>
      </c>
      <c r="C2617" s="786" t="s">
        <v>7165</v>
      </c>
      <c r="D2617" s="824"/>
      <c r="E2617" s="822" t="s">
        <v>39487</v>
      </c>
      <c r="F2617" s="822"/>
      <c r="G2617" s="822"/>
    </row>
    <row r="2618">
      <c r="A2618" s="821" t="s">
        <v>37712</v>
      </c>
      <c r="B2618" s="801" t="s">
        <v>2764</v>
      </c>
      <c r="C2618" s="786" t="s">
        <v>3278</v>
      </c>
      <c r="D2618" s="824"/>
      <c r="E2618" s="822"/>
      <c r="F2618" s="822"/>
      <c r="G2618" s="822"/>
    </row>
    <row r="2619">
      <c r="A2619" s="821" t="s">
        <v>37712</v>
      </c>
      <c r="B2619" s="801" t="s">
        <v>2764</v>
      </c>
      <c r="C2619" s="786" t="s">
        <v>18542</v>
      </c>
      <c r="D2619" s="824"/>
      <c r="E2619" s="822"/>
      <c r="F2619" s="822"/>
      <c r="G2619" s="822"/>
    </row>
    <row r="2620">
      <c r="A2620" s="821" t="s">
        <v>37712</v>
      </c>
      <c r="B2620" s="801" t="s">
        <v>2927</v>
      </c>
      <c r="C2620" s="786" t="s">
        <v>39495</v>
      </c>
      <c r="D2620" s="824"/>
      <c r="E2620" s="822" t="s">
        <v>39487</v>
      </c>
      <c r="F2620" s="822"/>
      <c r="G2620" s="822"/>
    </row>
    <row r="2621">
      <c r="A2621" s="821" t="s">
        <v>37712</v>
      </c>
      <c r="B2621" s="801" t="s">
        <v>2927</v>
      </c>
      <c r="C2621" s="786" t="s">
        <v>8295</v>
      </c>
      <c r="D2621" s="824"/>
      <c r="E2621" s="822" t="s">
        <v>39496</v>
      </c>
      <c r="F2621" s="822"/>
      <c r="G2621" s="822"/>
    </row>
    <row r="2622">
      <c r="A2622" s="821" t="s">
        <v>37712</v>
      </c>
      <c r="B2622" s="801" t="s">
        <v>636</v>
      </c>
      <c r="C2622" s="786" t="s">
        <v>8289</v>
      </c>
      <c r="D2622" s="824"/>
      <c r="E2622" s="822" t="s">
        <v>39491</v>
      </c>
      <c r="F2622" s="822"/>
      <c r="G2622" s="822"/>
    </row>
    <row r="2623">
      <c r="A2623" s="821" t="s">
        <v>39497</v>
      </c>
      <c r="B2623" s="801" t="s">
        <v>15509</v>
      </c>
      <c r="C2623" s="786" t="s">
        <v>15510</v>
      </c>
      <c r="D2623" s="824" t="s">
        <v>39498</v>
      </c>
      <c r="E2623" s="822"/>
      <c r="F2623" s="822"/>
      <c r="G2623" s="822" t="s">
        <v>39499</v>
      </c>
    </row>
    <row r="2624">
      <c r="A2624" s="812"/>
      <c r="B2624" s="833"/>
      <c r="C2624" s="834"/>
      <c r="D2624" s="835"/>
      <c r="E2624" s="836"/>
      <c r="F2624" s="836"/>
      <c r="G2624" s="836"/>
    </row>
    <row r="2625">
      <c r="A2625" s="799"/>
    </row>
    <row r="2626">
      <c r="A2626" s="812"/>
      <c r="B2626" s="833"/>
      <c r="C2626" s="834"/>
      <c r="D2626" s="835"/>
      <c r="E2626" s="836"/>
      <c r="F2626" s="836"/>
      <c r="G2626" s="836"/>
    </row>
    <row r="2627">
      <c r="A2627" s="31" t="s">
        <v>39500</v>
      </c>
      <c r="B2627" s="823"/>
      <c r="C2627" s="823"/>
      <c r="D2627" s="823"/>
      <c r="E2627" s="823"/>
      <c r="F2627" s="823"/>
      <c r="G2627" s="823"/>
    </row>
    <row r="2628">
      <c r="A2628" s="812"/>
      <c r="B2628" s="833"/>
      <c r="C2628" s="834"/>
      <c r="D2628" s="835"/>
      <c r="E2628" s="836"/>
      <c r="F2628" s="836"/>
      <c r="G2628" s="836"/>
    </row>
    <row r="2629">
      <c r="A2629" s="821" t="s">
        <v>37663</v>
      </c>
      <c r="B2629" s="801" t="s">
        <v>23666</v>
      </c>
      <c r="C2629" s="786" t="s">
        <v>39501</v>
      </c>
      <c r="D2629" s="824" t="s">
        <v>39502</v>
      </c>
      <c r="E2629" s="822"/>
      <c r="F2629" s="822"/>
      <c r="G2629" s="822" t="s">
        <v>39503</v>
      </c>
    </row>
    <row r="2630">
      <c r="A2630" s="821" t="s">
        <v>37663</v>
      </c>
      <c r="B2630" s="801" t="s">
        <v>23666</v>
      </c>
      <c r="C2630" s="786" t="s">
        <v>39504</v>
      </c>
      <c r="D2630" s="824" t="s">
        <v>39505</v>
      </c>
      <c r="E2630" s="822"/>
      <c r="F2630" s="822"/>
      <c r="G2630" s="822"/>
    </row>
    <row r="2631">
      <c r="A2631" s="821" t="s">
        <v>37663</v>
      </c>
      <c r="B2631" s="801" t="s">
        <v>23666</v>
      </c>
      <c r="C2631" s="786" t="s">
        <v>39506</v>
      </c>
      <c r="D2631" s="824" t="s">
        <v>39507</v>
      </c>
      <c r="E2631" s="822"/>
      <c r="F2631" s="822"/>
      <c r="G2631" s="822"/>
    </row>
    <row r="2632">
      <c r="A2632" s="821" t="s">
        <v>37663</v>
      </c>
      <c r="B2632" s="801" t="s">
        <v>23260</v>
      </c>
      <c r="C2632" s="786" t="s">
        <v>39508</v>
      </c>
      <c r="D2632" s="824" t="s">
        <v>39502</v>
      </c>
      <c r="E2632" s="822"/>
      <c r="F2632" s="822"/>
      <c r="G2632" s="822"/>
    </row>
    <row r="2633">
      <c r="A2633" s="821" t="s">
        <v>37663</v>
      </c>
      <c r="B2633" s="801" t="s">
        <v>23260</v>
      </c>
      <c r="C2633" s="786" t="s">
        <v>39509</v>
      </c>
      <c r="D2633" s="824" t="s">
        <v>38730</v>
      </c>
      <c r="E2633" s="822"/>
      <c r="F2633" s="822"/>
      <c r="G2633" s="822"/>
    </row>
    <row r="2634">
      <c r="A2634" s="821" t="s">
        <v>37663</v>
      </c>
      <c r="B2634" s="801" t="s">
        <v>39314</v>
      </c>
      <c r="C2634" s="786" t="s">
        <v>39510</v>
      </c>
      <c r="D2634" s="824" t="s">
        <v>38730</v>
      </c>
      <c r="E2634" s="822"/>
      <c r="F2634" s="822"/>
      <c r="G2634" s="822"/>
    </row>
    <row r="2635">
      <c r="A2635" s="821" t="s">
        <v>37663</v>
      </c>
      <c r="B2635" s="801" t="s">
        <v>3600</v>
      </c>
      <c r="C2635" s="786" t="s">
        <v>39511</v>
      </c>
      <c r="D2635" s="824" t="s">
        <v>38730</v>
      </c>
      <c r="E2635" s="822"/>
      <c r="F2635" s="822"/>
      <c r="G2635" s="822"/>
    </row>
    <row r="2636">
      <c r="A2636" s="821" t="s">
        <v>37663</v>
      </c>
      <c r="B2636" s="801" t="s">
        <v>39512</v>
      </c>
      <c r="C2636" s="786" t="s">
        <v>39513</v>
      </c>
      <c r="D2636" s="824" t="s">
        <v>38730</v>
      </c>
      <c r="E2636" s="822"/>
      <c r="F2636" s="822"/>
      <c r="G2636" s="822"/>
    </row>
    <row r="2637">
      <c r="A2637" s="821" t="s">
        <v>37663</v>
      </c>
      <c r="B2637" s="801" t="s">
        <v>13682</v>
      </c>
      <c r="C2637" s="786" t="s">
        <v>38239</v>
      </c>
      <c r="D2637" s="824" t="s">
        <v>39502</v>
      </c>
      <c r="E2637" s="822"/>
      <c r="F2637" s="822"/>
      <c r="G2637" s="822"/>
    </row>
    <row r="2638">
      <c r="A2638" s="821" t="s">
        <v>37663</v>
      </c>
      <c r="B2638" s="801" t="s">
        <v>12439</v>
      </c>
      <c r="C2638" s="786" t="s">
        <v>12440</v>
      </c>
      <c r="D2638" s="824" t="s">
        <v>39502</v>
      </c>
      <c r="E2638" s="822"/>
      <c r="F2638" s="822"/>
      <c r="G2638" s="822" t="s">
        <v>39503</v>
      </c>
    </row>
    <row r="2639">
      <c r="A2639" s="821" t="s">
        <v>37663</v>
      </c>
      <c r="B2639" s="801" t="s">
        <v>1016</v>
      </c>
      <c r="C2639" s="786" t="s">
        <v>38247</v>
      </c>
      <c r="D2639" s="824" t="s">
        <v>39502</v>
      </c>
      <c r="E2639" s="822"/>
      <c r="F2639" s="822"/>
      <c r="G2639" s="822"/>
    </row>
    <row r="2640">
      <c r="A2640" s="821" t="s">
        <v>37663</v>
      </c>
      <c r="B2640" s="801" t="s">
        <v>1016</v>
      </c>
      <c r="C2640" s="786" t="s">
        <v>39514</v>
      </c>
      <c r="D2640" s="824" t="s">
        <v>39502</v>
      </c>
      <c r="E2640" s="822"/>
      <c r="F2640" s="822"/>
      <c r="G2640" s="822"/>
    </row>
    <row r="2641">
      <c r="A2641" s="821" t="s">
        <v>37663</v>
      </c>
      <c r="B2641" s="801" t="s">
        <v>1016</v>
      </c>
      <c r="C2641" s="786" t="s">
        <v>39515</v>
      </c>
      <c r="D2641" s="824" t="s">
        <v>39502</v>
      </c>
      <c r="E2641" s="822"/>
      <c r="F2641" s="822"/>
      <c r="G2641" s="822"/>
    </row>
    <row r="2642">
      <c r="A2642" s="821" t="s">
        <v>37663</v>
      </c>
      <c r="B2642" s="801" t="s">
        <v>1016</v>
      </c>
      <c r="C2642" s="786" t="s">
        <v>38426</v>
      </c>
      <c r="D2642" s="824" t="s">
        <v>38730</v>
      </c>
      <c r="E2642" s="822"/>
      <c r="F2642" s="822"/>
      <c r="G2642" s="822"/>
    </row>
    <row r="2643">
      <c r="A2643" s="821" t="s">
        <v>37667</v>
      </c>
      <c r="B2643" s="801" t="s">
        <v>39516</v>
      </c>
      <c r="C2643" s="786" t="s">
        <v>39517</v>
      </c>
      <c r="D2643" s="824" t="s">
        <v>39518</v>
      </c>
      <c r="E2643" s="822"/>
      <c r="F2643" s="822"/>
      <c r="G2643" s="822"/>
    </row>
    <row r="2644">
      <c r="A2644" s="821" t="s">
        <v>37667</v>
      </c>
      <c r="B2644" s="801" t="s">
        <v>39519</v>
      </c>
      <c r="C2644" s="786" t="s">
        <v>39520</v>
      </c>
      <c r="D2644" s="824" t="s">
        <v>39518</v>
      </c>
      <c r="E2644" s="822"/>
      <c r="F2644" s="822"/>
      <c r="G2644" s="822"/>
    </row>
    <row r="2645">
      <c r="A2645" s="821" t="s">
        <v>37667</v>
      </c>
      <c r="B2645" s="801" t="s">
        <v>4540</v>
      </c>
      <c r="C2645" s="786" t="s">
        <v>4614</v>
      </c>
      <c r="D2645" s="824" t="s">
        <v>38730</v>
      </c>
      <c r="E2645" s="822"/>
      <c r="F2645" s="822"/>
      <c r="G2645" s="822"/>
    </row>
    <row r="2646">
      <c r="A2646" s="821" t="s">
        <v>37667</v>
      </c>
      <c r="B2646" s="801" t="s">
        <v>4540</v>
      </c>
      <c r="C2646" s="786" t="s">
        <v>4545</v>
      </c>
      <c r="D2646" s="824" t="s">
        <v>38730</v>
      </c>
      <c r="E2646" s="822"/>
      <c r="F2646" s="822"/>
      <c r="G2646" s="822"/>
    </row>
    <row r="2647">
      <c r="A2647" s="821" t="s">
        <v>37667</v>
      </c>
      <c r="B2647" s="801" t="s">
        <v>306</v>
      </c>
      <c r="C2647" s="786" t="s">
        <v>39521</v>
      </c>
      <c r="D2647" s="824" t="s">
        <v>39518</v>
      </c>
      <c r="E2647" s="822"/>
      <c r="F2647" s="822"/>
      <c r="G2647" s="822"/>
    </row>
    <row r="2648">
      <c r="A2648" s="821" t="s">
        <v>37667</v>
      </c>
      <c r="B2648" s="801" t="s">
        <v>30774</v>
      </c>
      <c r="C2648" s="786" t="s">
        <v>39522</v>
      </c>
      <c r="D2648" s="824" t="s">
        <v>39518</v>
      </c>
      <c r="E2648" s="822"/>
      <c r="F2648" s="822"/>
      <c r="G2648" s="822"/>
    </row>
    <row r="2649">
      <c r="A2649" s="821" t="s">
        <v>37667</v>
      </c>
      <c r="B2649" s="801" t="s">
        <v>30774</v>
      </c>
      <c r="C2649" s="786" t="s">
        <v>39523</v>
      </c>
      <c r="D2649" s="824" t="s">
        <v>39518</v>
      </c>
      <c r="E2649" s="822"/>
      <c r="F2649" s="822"/>
      <c r="G2649" s="822"/>
    </row>
    <row r="2650">
      <c r="A2650" s="821" t="s">
        <v>37667</v>
      </c>
      <c r="B2650" s="801" t="s">
        <v>39524</v>
      </c>
      <c r="C2650" s="786" t="s">
        <v>39525</v>
      </c>
      <c r="D2650" s="824" t="s">
        <v>39518</v>
      </c>
      <c r="E2650" s="822"/>
      <c r="F2650" s="822"/>
      <c r="G2650" s="822"/>
    </row>
    <row r="2651">
      <c r="A2651" s="821" t="s">
        <v>37667</v>
      </c>
      <c r="B2651" s="801" t="s">
        <v>39526</v>
      </c>
      <c r="C2651" s="786" t="s">
        <v>1632</v>
      </c>
      <c r="D2651" s="824" t="s">
        <v>39527</v>
      </c>
      <c r="E2651" s="822"/>
      <c r="F2651" s="822"/>
      <c r="G2651" s="822"/>
    </row>
    <row r="2652">
      <c r="A2652" s="821" t="s">
        <v>37667</v>
      </c>
      <c r="B2652" s="801" t="s">
        <v>39137</v>
      </c>
      <c r="C2652" s="786" t="s">
        <v>39528</v>
      </c>
      <c r="D2652" s="824" t="s">
        <v>39518</v>
      </c>
      <c r="E2652" s="822"/>
      <c r="F2652" s="822"/>
      <c r="G2652" s="822"/>
    </row>
    <row r="2653">
      <c r="A2653" s="821" t="s">
        <v>37667</v>
      </c>
      <c r="B2653" s="801" t="s">
        <v>39137</v>
      </c>
      <c r="C2653" s="786" t="s">
        <v>39529</v>
      </c>
      <c r="D2653" s="824" t="s">
        <v>39530</v>
      </c>
      <c r="E2653" s="822"/>
      <c r="F2653" s="822"/>
      <c r="G2653" s="822"/>
    </row>
    <row r="2654">
      <c r="A2654" s="821" t="s">
        <v>37667</v>
      </c>
      <c r="B2654" s="801" t="s">
        <v>39137</v>
      </c>
      <c r="C2654" s="786" t="s">
        <v>39531</v>
      </c>
      <c r="D2654" s="824" t="s">
        <v>39518</v>
      </c>
      <c r="E2654" s="822"/>
      <c r="F2654" s="822"/>
      <c r="G2654" s="822"/>
    </row>
    <row r="2655">
      <c r="A2655" s="821" t="s">
        <v>37667</v>
      </c>
      <c r="B2655" s="801" t="s">
        <v>38402</v>
      </c>
      <c r="C2655" s="786" t="s">
        <v>39532</v>
      </c>
      <c r="D2655" s="824" t="s">
        <v>39518</v>
      </c>
      <c r="E2655" s="822"/>
      <c r="F2655" s="822"/>
      <c r="G2655" s="822"/>
    </row>
    <row r="2656">
      <c r="A2656" s="821" t="s">
        <v>37667</v>
      </c>
      <c r="B2656" s="801" t="s">
        <v>37617</v>
      </c>
      <c r="C2656" s="786" t="s">
        <v>39533</v>
      </c>
      <c r="D2656" s="824" t="s">
        <v>39518</v>
      </c>
      <c r="E2656" s="822"/>
      <c r="F2656" s="822"/>
      <c r="G2656" s="822"/>
    </row>
    <row r="2657">
      <c r="A2657" s="821" t="s">
        <v>37667</v>
      </c>
      <c r="B2657" s="801" t="s">
        <v>37807</v>
      </c>
      <c r="C2657" s="786" t="s">
        <v>39534</v>
      </c>
      <c r="D2657" s="824" t="s">
        <v>38730</v>
      </c>
      <c r="E2657" s="822"/>
      <c r="F2657" s="822"/>
      <c r="G2657" s="822"/>
    </row>
    <row r="2658">
      <c r="A2658" s="821" t="s">
        <v>37667</v>
      </c>
      <c r="B2658" s="801" t="s">
        <v>39190</v>
      </c>
      <c r="C2658" s="786" t="s">
        <v>39535</v>
      </c>
      <c r="D2658" s="824" t="s">
        <v>39518</v>
      </c>
      <c r="E2658" s="822"/>
      <c r="F2658" s="822"/>
      <c r="G2658" s="822"/>
    </row>
    <row r="2659">
      <c r="A2659" s="821" t="s">
        <v>37667</v>
      </c>
      <c r="B2659" s="801" t="s">
        <v>39536</v>
      </c>
      <c r="C2659" s="786" t="s">
        <v>39537</v>
      </c>
      <c r="D2659" s="824" t="s">
        <v>39518</v>
      </c>
      <c r="E2659" s="822"/>
      <c r="F2659" s="822"/>
      <c r="G2659" s="822"/>
    </row>
    <row r="2660">
      <c r="A2660" s="821" t="s">
        <v>37667</v>
      </c>
      <c r="B2660" s="801" t="s">
        <v>248</v>
      </c>
      <c r="C2660" s="786" t="s">
        <v>21729</v>
      </c>
      <c r="D2660" s="824" t="s">
        <v>38730</v>
      </c>
      <c r="E2660" s="822"/>
      <c r="F2660" s="822"/>
      <c r="G2660" s="822"/>
    </row>
    <row r="2661">
      <c r="A2661" s="821" t="s">
        <v>37667</v>
      </c>
      <c r="B2661" s="801" t="s">
        <v>248</v>
      </c>
      <c r="C2661" s="786" t="s">
        <v>39538</v>
      </c>
      <c r="D2661" s="824" t="s">
        <v>39518</v>
      </c>
      <c r="E2661" s="822"/>
      <c r="F2661" s="822"/>
      <c r="G2661" s="822"/>
    </row>
    <row r="2662">
      <c r="A2662" s="821" t="s">
        <v>37667</v>
      </c>
      <c r="B2662" s="801" t="s">
        <v>39539</v>
      </c>
      <c r="C2662" s="845" t="s">
        <v>39540</v>
      </c>
      <c r="D2662" s="824" t="s">
        <v>39518</v>
      </c>
      <c r="E2662" s="822"/>
      <c r="F2662" s="822"/>
      <c r="G2662" s="822"/>
    </row>
    <row r="2663">
      <c r="A2663" s="821" t="s">
        <v>37667</v>
      </c>
      <c r="B2663" s="801" t="s">
        <v>39460</v>
      </c>
      <c r="C2663" s="786" t="s">
        <v>39461</v>
      </c>
      <c r="D2663" s="824" t="s">
        <v>39502</v>
      </c>
      <c r="E2663" s="822"/>
      <c r="F2663" s="822"/>
      <c r="G2663" s="822"/>
    </row>
    <row r="2664">
      <c r="A2664" s="821" t="s">
        <v>37667</v>
      </c>
      <c r="B2664" s="801" t="s">
        <v>566</v>
      </c>
      <c r="C2664" s="786" t="s">
        <v>39541</v>
      </c>
      <c r="D2664" s="824" t="s">
        <v>39502</v>
      </c>
      <c r="E2664" s="822"/>
      <c r="F2664" s="822"/>
      <c r="G2664" s="822"/>
    </row>
    <row r="2665">
      <c r="A2665" s="821" t="s">
        <v>37667</v>
      </c>
      <c r="B2665" s="801" t="s">
        <v>566</v>
      </c>
      <c r="C2665" s="786" t="s">
        <v>33964</v>
      </c>
      <c r="D2665" s="824" t="s">
        <v>38730</v>
      </c>
      <c r="E2665" s="822" t="s">
        <v>39542</v>
      </c>
      <c r="F2665" s="822"/>
      <c r="G2665" s="822"/>
    </row>
    <row r="2666">
      <c r="A2666" s="821" t="s">
        <v>37667</v>
      </c>
      <c r="B2666" s="801" t="s">
        <v>566</v>
      </c>
      <c r="C2666" s="786" t="s">
        <v>39543</v>
      </c>
      <c r="D2666" s="824" t="s">
        <v>38730</v>
      </c>
      <c r="E2666" s="822"/>
      <c r="F2666" s="822"/>
      <c r="G2666" s="822"/>
    </row>
    <row r="2667">
      <c r="A2667" s="821" t="s">
        <v>37667</v>
      </c>
      <c r="B2667" s="801" t="s">
        <v>566</v>
      </c>
      <c r="C2667" s="786" t="s">
        <v>34155</v>
      </c>
      <c r="D2667" s="824" t="s">
        <v>38730</v>
      </c>
      <c r="E2667" s="822"/>
      <c r="F2667" s="822"/>
      <c r="G2667" s="822"/>
    </row>
    <row r="2668">
      <c r="A2668" s="821" t="s">
        <v>37667</v>
      </c>
      <c r="B2668" s="801" t="s">
        <v>566</v>
      </c>
      <c r="C2668" s="786" t="s">
        <v>39544</v>
      </c>
      <c r="D2668" s="824" t="s">
        <v>39518</v>
      </c>
      <c r="E2668" s="822"/>
      <c r="F2668" s="822"/>
      <c r="G2668" s="822"/>
    </row>
    <row r="2669">
      <c r="A2669" s="821" t="s">
        <v>37812</v>
      </c>
      <c r="B2669" s="801" t="s">
        <v>2347</v>
      </c>
      <c r="C2669" s="786" t="s">
        <v>39545</v>
      </c>
      <c r="D2669" s="824" t="s">
        <v>38730</v>
      </c>
      <c r="E2669" s="822"/>
      <c r="F2669" s="822"/>
      <c r="G2669" s="822"/>
    </row>
    <row r="2670">
      <c r="A2670" s="821" t="s">
        <v>37812</v>
      </c>
      <c r="B2670" s="801" t="s">
        <v>687</v>
      </c>
      <c r="C2670" s="786" t="s">
        <v>37818</v>
      </c>
      <c r="D2670" s="824" t="s">
        <v>38730</v>
      </c>
      <c r="E2670" s="822"/>
      <c r="F2670" s="822"/>
      <c r="G2670" s="822"/>
    </row>
    <row r="2671">
      <c r="A2671" s="821" t="s">
        <v>37812</v>
      </c>
      <c r="B2671" s="801" t="s">
        <v>4835</v>
      </c>
      <c r="C2671" s="786" t="s">
        <v>39546</v>
      </c>
      <c r="D2671" s="824" t="s">
        <v>38730</v>
      </c>
      <c r="E2671" s="822"/>
      <c r="F2671" s="822"/>
      <c r="G2671" s="822"/>
    </row>
    <row r="2672">
      <c r="A2672" s="821" t="s">
        <v>37708</v>
      </c>
      <c r="B2672" s="801" t="s">
        <v>39547</v>
      </c>
      <c r="C2672" s="786" t="s">
        <v>34087</v>
      </c>
      <c r="D2672" s="824" t="s">
        <v>38730</v>
      </c>
      <c r="E2672" s="822"/>
      <c r="F2672" s="822"/>
      <c r="G2672" s="822"/>
    </row>
    <row r="2673">
      <c r="A2673" s="821" t="s">
        <v>37708</v>
      </c>
      <c r="B2673" s="801" t="s">
        <v>19613</v>
      </c>
      <c r="C2673" s="786" t="s">
        <v>39548</v>
      </c>
      <c r="D2673" s="824" t="s">
        <v>39530</v>
      </c>
      <c r="E2673" s="822" t="s">
        <v>39549</v>
      </c>
      <c r="F2673" s="822"/>
      <c r="G2673" s="822"/>
    </row>
    <row r="2674">
      <c r="A2674" s="821" t="s">
        <v>37708</v>
      </c>
      <c r="B2674" s="801" t="s">
        <v>326</v>
      </c>
      <c r="C2674" s="786" t="s">
        <v>37821</v>
      </c>
      <c r="D2674" s="824" t="s">
        <v>39550</v>
      </c>
      <c r="E2674" s="822"/>
      <c r="F2674" s="822"/>
      <c r="G2674" s="822"/>
    </row>
    <row r="2675">
      <c r="A2675" s="821" t="s">
        <v>37708</v>
      </c>
      <c r="B2675" s="801" t="s">
        <v>4540</v>
      </c>
      <c r="C2675" s="786" t="s">
        <v>39551</v>
      </c>
      <c r="D2675" s="824" t="s">
        <v>38730</v>
      </c>
      <c r="E2675" s="822"/>
      <c r="F2675" s="822"/>
      <c r="G2675" s="822"/>
    </row>
    <row r="2676">
      <c r="A2676" s="821" t="s">
        <v>37708</v>
      </c>
      <c r="B2676" s="801" t="s">
        <v>3514</v>
      </c>
      <c r="C2676" s="786" t="s">
        <v>39552</v>
      </c>
      <c r="D2676" s="824" t="s">
        <v>39518</v>
      </c>
      <c r="E2676" s="822"/>
      <c r="F2676" s="822"/>
      <c r="G2676" s="822"/>
    </row>
    <row r="2677">
      <c r="A2677" s="821" t="s">
        <v>37708</v>
      </c>
      <c r="B2677" s="801" t="s">
        <v>3514</v>
      </c>
      <c r="C2677" s="786" t="s">
        <v>34049</v>
      </c>
      <c r="D2677" s="824" t="s">
        <v>38730</v>
      </c>
      <c r="E2677" s="822"/>
      <c r="F2677" s="822"/>
      <c r="G2677" s="822"/>
    </row>
    <row r="2678">
      <c r="A2678" s="821" t="s">
        <v>37708</v>
      </c>
      <c r="B2678" s="801" t="s">
        <v>3600</v>
      </c>
      <c r="C2678" s="786" t="s">
        <v>20241</v>
      </c>
      <c r="D2678" s="824" t="s">
        <v>38730</v>
      </c>
      <c r="E2678" s="822"/>
      <c r="F2678" s="822"/>
      <c r="G2678" s="822"/>
    </row>
    <row r="2679">
      <c r="A2679" s="821" t="s">
        <v>37708</v>
      </c>
      <c r="B2679" s="801" t="s">
        <v>36960</v>
      </c>
      <c r="C2679" s="786" t="s">
        <v>39553</v>
      </c>
      <c r="D2679" s="824" t="s">
        <v>39550</v>
      </c>
      <c r="E2679" s="822" t="s">
        <v>39549</v>
      </c>
      <c r="F2679" s="822"/>
      <c r="G2679" s="822"/>
    </row>
    <row r="2680">
      <c r="A2680" s="821" t="s">
        <v>37708</v>
      </c>
      <c r="B2680" s="801" t="s">
        <v>36960</v>
      </c>
      <c r="C2680" s="786" t="s">
        <v>39554</v>
      </c>
      <c r="D2680" s="824" t="s">
        <v>39550</v>
      </c>
      <c r="E2680" s="822"/>
      <c r="F2680" s="822"/>
      <c r="G2680" s="822"/>
    </row>
    <row r="2681">
      <c r="A2681" s="821" t="s">
        <v>37708</v>
      </c>
      <c r="B2681" s="801" t="s">
        <v>36960</v>
      </c>
      <c r="C2681" s="786" t="s">
        <v>39555</v>
      </c>
      <c r="D2681" s="824" t="s">
        <v>39550</v>
      </c>
      <c r="E2681" s="822"/>
      <c r="F2681" s="822"/>
      <c r="G2681" s="822"/>
    </row>
    <row r="2682">
      <c r="A2682" s="821" t="s">
        <v>37708</v>
      </c>
      <c r="B2682" s="801" t="s">
        <v>230</v>
      </c>
      <c r="C2682" s="786" t="s">
        <v>2597</v>
      </c>
      <c r="D2682" s="824" t="s">
        <v>38730</v>
      </c>
      <c r="E2682" s="822" t="s">
        <v>39556</v>
      </c>
      <c r="F2682" s="822"/>
      <c r="G2682" s="822"/>
    </row>
    <row r="2683">
      <c r="A2683" s="821" t="s">
        <v>37708</v>
      </c>
      <c r="B2683" s="801" t="s">
        <v>230</v>
      </c>
      <c r="C2683" s="786" t="s">
        <v>2620</v>
      </c>
      <c r="D2683" s="824" t="s">
        <v>39530</v>
      </c>
      <c r="E2683" s="822" t="s">
        <v>39549</v>
      </c>
      <c r="F2683" s="822"/>
      <c r="G2683" s="822"/>
    </row>
    <row r="2684">
      <c r="A2684" s="821" t="s">
        <v>37708</v>
      </c>
      <c r="B2684" s="801" t="s">
        <v>687</v>
      </c>
      <c r="C2684" s="786" t="s">
        <v>1293</v>
      </c>
      <c r="D2684" s="824" t="s">
        <v>39550</v>
      </c>
      <c r="E2684" s="822"/>
      <c r="F2684" s="822"/>
      <c r="G2684" s="822"/>
    </row>
    <row r="2685">
      <c r="A2685" s="821" t="s">
        <v>37708</v>
      </c>
      <c r="B2685" s="801" t="s">
        <v>687</v>
      </c>
      <c r="C2685" s="786" t="s">
        <v>688</v>
      </c>
      <c r="D2685" s="824" t="s">
        <v>38730</v>
      </c>
      <c r="E2685" s="822" t="s">
        <v>39557</v>
      </c>
      <c r="F2685" s="822" t="s">
        <v>39558</v>
      </c>
      <c r="G2685" s="822"/>
    </row>
    <row r="2686">
      <c r="A2686" s="821" t="s">
        <v>37708</v>
      </c>
      <c r="B2686" s="801" t="s">
        <v>687</v>
      </c>
      <c r="C2686" s="786" t="s">
        <v>2648</v>
      </c>
      <c r="D2686" s="824" t="s">
        <v>39550</v>
      </c>
      <c r="E2686" s="822" t="s">
        <v>39559</v>
      </c>
      <c r="F2686" s="822"/>
      <c r="G2686" s="822"/>
    </row>
    <row r="2687">
      <c r="A2687" s="821" t="s">
        <v>37708</v>
      </c>
      <c r="B2687" s="801" t="s">
        <v>687</v>
      </c>
      <c r="C2687" s="786" t="s">
        <v>20671</v>
      </c>
      <c r="D2687" s="824" t="s">
        <v>39550</v>
      </c>
      <c r="E2687" s="822"/>
      <c r="F2687" s="822"/>
      <c r="G2687" s="822"/>
    </row>
    <row r="2688">
      <c r="A2688" s="821" t="s">
        <v>37708</v>
      </c>
      <c r="B2688" s="801" t="s">
        <v>687</v>
      </c>
      <c r="C2688" s="786" t="s">
        <v>1306</v>
      </c>
      <c r="D2688" s="824" t="s">
        <v>39560</v>
      </c>
      <c r="E2688" s="822" t="s">
        <v>39549</v>
      </c>
      <c r="F2688" s="822" t="s">
        <v>39559</v>
      </c>
      <c r="G2688" s="822"/>
    </row>
    <row r="2689">
      <c r="A2689" s="821" t="s">
        <v>37708</v>
      </c>
      <c r="B2689" s="801" t="s">
        <v>687</v>
      </c>
      <c r="C2689" s="786" t="s">
        <v>38595</v>
      </c>
      <c r="D2689" s="824" t="s">
        <v>39550</v>
      </c>
      <c r="E2689" s="822" t="s">
        <v>39549</v>
      </c>
      <c r="F2689" s="822"/>
      <c r="G2689" s="822"/>
    </row>
    <row r="2690">
      <c r="A2690" s="821" t="s">
        <v>37708</v>
      </c>
      <c r="B2690" s="801" t="s">
        <v>687</v>
      </c>
      <c r="C2690" s="786" t="s">
        <v>35468</v>
      </c>
      <c r="D2690" s="824" t="s">
        <v>38730</v>
      </c>
      <c r="E2690" s="822"/>
      <c r="F2690" s="822" t="s">
        <v>39559</v>
      </c>
      <c r="G2690" s="822"/>
    </row>
    <row r="2691">
      <c r="A2691" s="821" t="s">
        <v>37708</v>
      </c>
      <c r="B2691" s="801" t="s">
        <v>687</v>
      </c>
      <c r="C2691" s="786" t="s">
        <v>1638</v>
      </c>
      <c r="D2691" s="824" t="s">
        <v>38730</v>
      </c>
      <c r="E2691" s="822" t="s">
        <v>39549</v>
      </c>
      <c r="F2691" s="822" t="s">
        <v>39559</v>
      </c>
      <c r="G2691" s="822"/>
    </row>
    <row r="2692">
      <c r="A2692" s="821" t="s">
        <v>37708</v>
      </c>
      <c r="B2692" s="801" t="s">
        <v>687</v>
      </c>
      <c r="C2692" s="786" t="s">
        <v>35469</v>
      </c>
      <c r="D2692" s="824" t="s">
        <v>39550</v>
      </c>
      <c r="E2692" s="822"/>
      <c r="F2692" s="822"/>
      <c r="G2692" s="822"/>
    </row>
    <row r="2693">
      <c r="A2693" s="821" t="s">
        <v>37708</v>
      </c>
      <c r="B2693" s="801" t="s">
        <v>687</v>
      </c>
      <c r="C2693" s="786" t="s">
        <v>39561</v>
      </c>
      <c r="D2693" s="824" t="s">
        <v>39550</v>
      </c>
      <c r="E2693" s="822"/>
      <c r="F2693" s="822"/>
      <c r="G2693" s="822"/>
    </row>
    <row r="2694">
      <c r="A2694" s="821" t="s">
        <v>37708</v>
      </c>
      <c r="B2694" s="801" t="s">
        <v>13682</v>
      </c>
      <c r="C2694" s="786" t="s">
        <v>39309</v>
      </c>
      <c r="D2694" s="824" t="s">
        <v>39502</v>
      </c>
      <c r="E2694" s="822"/>
      <c r="F2694" s="822"/>
      <c r="G2694" s="822"/>
    </row>
    <row r="2695">
      <c r="A2695" s="821" t="s">
        <v>37708</v>
      </c>
      <c r="B2695" s="801" t="s">
        <v>13268</v>
      </c>
      <c r="C2695" s="786" t="s">
        <v>13269</v>
      </c>
      <c r="D2695" s="824" t="s">
        <v>38730</v>
      </c>
      <c r="E2695" s="822"/>
      <c r="F2695" s="822"/>
      <c r="G2695" s="822"/>
    </row>
    <row r="2696">
      <c r="A2696" s="821" t="s">
        <v>37708</v>
      </c>
      <c r="B2696" s="801" t="s">
        <v>21108</v>
      </c>
      <c r="C2696" s="786" t="s">
        <v>21109</v>
      </c>
      <c r="D2696" s="824" t="s">
        <v>38730</v>
      </c>
      <c r="E2696" s="822" t="s">
        <v>39542</v>
      </c>
      <c r="F2696" s="822" t="s">
        <v>39562</v>
      </c>
      <c r="G2696" s="822"/>
    </row>
    <row r="2697">
      <c r="A2697" s="821" t="s">
        <v>37708</v>
      </c>
      <c r="B2697" s="801" t="s">
        <v>38632</v>
      </c>
      <c r="C2697" s="786" t="s">
        <v>368</v>
      </c>
      <c r="D2697" s="824" t="s">
        <v>39550</v>
      </c>
      <c r="E2697" s="822"/>
      <c r="F2697" s="822"/>
      <c r="G2697" s="822"/>
    </row>
    <row r="2698">
      <c r="A2698" s="821" t="s">
        <v>37708</v>
      </c>
      <c r="B2698" s="801" t="s">
        <v>39563</v>
      </c>
      <c r="C2698" s="786" t="s">
        <v>39564</v>
      </c>
      <c r="D2698" s="824" t="s">
        <v>39550</v>
      </c>
      <c r="E2698" s="822"/>
      <c r="F2698" s="822"/>
      <c r="G2698" s="822"/>
    </row>
    <row r="2699">
      <c r="A2699" s="821" t="s">
        <v>37708</v>
      </c>
      <c r="B2699" s="801" t="s">
        <v>1016</v>
      </c>
      <c r="C2699" s="786" t="s">
        <v>1782</v>
      </c>
      <c r="D2699" s="824" t="s">
        <v>39550</v>
      </c>
      <c r="E2699" s="822"/>
      <c r="F2699" s="822"/>
      <c r="G2699" s="822"/>
    </row>
    <row r="2700">
      <c r="A2700" s="821" t="s">
        <v>37708</v>
      </c>
      <c r="B2700" s="801" t="s">
        <v>38633</v>
      </c>
      <c r="C2700" s="786" t="s">
        <v>39565</v>
      </c>
      <c r="D2700" s="824" t="s">
        <v>39550</v>
      </c>
      <c r="E2700" s="822"/>
      <c r="F2700" s="822"/>
      <c r="G2700" s="822"/>
    </row>
    <row r="2701">
      <c r="A2701" s="821" t="s">
        <v>37708</v>
      </c>
      <c r="B2701" s="801" t="s">
        <v>38633</v>
      </c>
      <c r="C2701" s="786" t="s">
        <v>39566</v>
      </c>
      <c r="D2701" s="824" t="s">
        <v>39550</v>
      </c>
      <c r="E2701" s="822"/>
      <c r="F2701" s="822"/>
      <c r="G2701" s="822"/>
    </row>
    <row r="2702">
      <c r="A2702" s="821" t="s">
        <v>37708</v>
      </c>
      <c r="B2702" s="801" t="s">
        <v>38633</v>
      </c>
      <c r="C2702" s="786" t="s">
        <v>39567</v>
      </c>
      <c r="D2702" s="824" t="s">
        <v>39550</v>
      </c>
      <c r="E2702" s="822"/>
      <c r="F2702" s="822"/>
      <c r="G2702" s="822"/>
    </row>
    <row r="2703">
      <c r="A2703" s="821" t="s">
        <v>37708</v>
      </c>
      <c r="B2703" s="801" t="s">
        <v>38633</v>
      </c>
      <c r="C2703" s="786" t="s">
        <v>39568</v>
      </c>
      <c r="D2703" s="824" t="s">
        <v>39550</v>
      </c>
      <c r="E2703" s="822"/>
      <c r="F2703" s="822"/>
      <c r="G2703" s="822"/>
    </row>
    <row r="2704">
      <c r="A2704" s="821" t="s">
        <v>37708</v>
      </c>
      <c r="B2704" s="801" t="s">
        <v>38633</v>
      </c>
      <c r="C2704" s="786" t="s">
        <v>39569</v>
      </c>
      <c r="D2704" s="824" t="s">
        <v>39550</v>
      </c>
      <c r="E2704" s="822"/>
      <c r="F2704" s="822"/>
      <c r="G2704" s="822"/>
    </row>
    <row r="2705">
      <c r="A2705" s="821" t="s">
        <v>37708</v>
      </c>
      <c r="B2705" s="801" t="s">
        <v>38633</v>
      </c>
      <c r="C2705" s="786" t="s">
        <v>39570</v>
      </c>
      <c r="D2705" s="824" t="s">
        <v>39550</v>
      </c>
      <c r="E2705" s="822"/>
      <c r="F2705" s="822"/>
      <c r="G2705" s="822"/>
    </row>
    <row r="2706">
      <c r="A2706" s="821" t="s">
        <v>37708</v>
      </c>
      <c r="B2706" s="801" t="s">
        <v>38633</v>
      </c>
      <c r="C2706" s="786" t="s">
        <v>39571</v>
      </c>
      <c r="D2706" s="824" t="s">
        <v>39550</v>
      </c>
      <c r="E2706" s="822"/>
      <c r="F2706" s="822"/>
      <c r="G2706" s="822"/>
    </row>
    <row r="2707">
      <c r="A2707" s="821" t="s">
        <v>37708</v>
      </c>
      <c r="B2707" s="801" t="s">
        <v>2927</v>
      </c>
      <c r="C2707" s="786" t="s">
        <v>14205</v>
      </c>
      <c r="D2707" s="824" t="s">
        <v>38730</v>
      </c>
      <c r="E2707" s="822"/>
      <c r="F2707" s="822"/>
      <c r="G2707" s="822"/>
    </row>
    <row r="2708">
      <c r="A2708" s="821" t="s">
        <v>37708</v>
      </c>
      <c r="B2708" s="801" t="s">
        <v>23155</v>
      </c>
      <c r="C2708" s="786" t="s">
        <v>23168</v>
      </c>
      <c r="D2708" s="824" t="s">
        <v>38730</v>
      </c>
      <c r="E2708" s="822" t="s">
        <v>39549</v>
      </c>
      <c r="F2708" s="822"/>
      <c r="G2708" s="822"/>
    </row>
    <row r="2709">
      <c r="A2709" s="821" t="s">
        <v>37708</v>
      </c>
      <c r="B2709" s="801" t="s">
        <v>39572</v>
      </c>
      <c r="C2709" s="786" t="s">
        <v>38351</v>
      </c>
      <c r="D2709" s="824" t="s">
        <v>38730</v>
      </c>
      <c r="E2709" s="822"/>
      <c r="F2709" s="822"/>
      <c r="G2709" s="822"/>
    </row>
    <row r="2710">
      <c r="A2710" s="821" t="s">
        <v>37708</v>
      </c>
      <c r="B2710" s="801" t="s">
        <v>38037</v>
      </c>
      <c r="C2710" s="786" t="s">
        <v>39573</v>
      </c>
      <c r="D2710" s="824" t="s">
        <v>38730</v>
      </c>
      <c r="E2710" s="822"/>
      <c r="F2710" s="822"/>
      <c r="G2710" s="822"/>
    </row>
    <row r="2711">
      <c r="A2711" s="821" t="s">
        <v>37708</v>
      </c>
      <c r="B2711" s="801" t="s">
        <v>3368</v>
      </c>
      <c r="C2711" s="786" t="s">
        <v>3369</v>
      </c>
      <c r="D2711" s="824" t="s">
        <v>39550</v>
      </c>
      <c r="E2711" s="822"/>
      <c r="F2711" s="822"/>
      <c r="G2711" s="822"/>
    </row>
    <row r="2712">
      <c r="A2712" s="821" t="s">
        <v>37708</v>
      </c>
      <c r="B2712" s="801" t="s">
        <v>566</v>
      </c>
      <c r="C2712" s="786" t="s">
        <v>39574</v>
      </c>
      <c r="D2712" s="824" t="s">
        <v>39518</v>
      </c>
      <c r="E2712" s="822"/>
      <c r="F2712" s="822"/>
      <c r="G2712" s="822"/>
    </row>
    <row r="2713">
      <c r="A2713" s="821" t="s">
        <v>37712</v>
      </c>
      <c r="B2713" s="801" t="s">
        <v>18796</v>
      </c>
      <c r="C2713" s="786" t="s">
        <v>39575</v>
      </c>
      <c r="D2713" s="824" t="s">
        <v>38730</v>
      </c>
      <c r="E2713" s="822"/>
      <c r="F2713" s="822"/>
      <c r="G2713" s="822"/>
    </row>
    <row r="2714">
      <c r="A2714" s="821" t="s">
        <v>37712</v>
      </c>
      <c r="B2714" s="801" t="s">
        <v>18796</v>
      </c>
      <c r="C2714" s="786" t="s">
        <v>39576</v>
      </c>
      <c r="D2714" s="824" t="s">
        <v>38730</v>
      </c>
      <c r="E2714" s="822"/>
      <c r="F2714" s="822"/>
      <c r="G2714" s="822"/>
    </row>
    <row r="2715">
      <c r="A2715" s="821" t="s">
        <v>37712</v>
      </c>
      <c r="B2715" s="801" t="s">
        <v>18796</v>
      </c>
      <c r="C2715" s="786" t="s">
        <v>39577</v>
      </c>
      <c r="D2715" s="824" t="s">
        <v>39550</v>
      </c>
      <c r="E2715" s="822"/>
      <c r="F2715" s="822"/>
      <c r="G2715" s="822"/>
    </row>
    <row r="2716">
      <c r="A2716" s="821" t="s">
        <v>37712</v>
      </c>
      <c r="B2716" s="801" t="s">
        <v>3436</v>
      </c>
      <c r="C2716" s="786" t="s">
        <v>4211</v>
      </c>
      <c r="D2716" s="824" t="s">
        <v>38730</v>
      </c>
      <c r="E2716" s="822"/>
      <c r="F2716" s="822"/>
      <c r="G2716" s="822"/>
    </row>
    <row r="2717">
      <c r="A2717" s="821" t="s">
        <v>37712</v>
      </c>
      <c r="B2717" s="801" t="s">
        <v>3436</v>
      </c>
      <c r="C2717" s="786" t="s">
        <v>39578</v>
      </c>
      <c r="D2717" s="824" t="s">
        <v>38730</v>
      </c>
      <c r="E2717" s="822"/>
      <c r="F2717" s="822"/>
      <c r="G2717" s="822"/>
    </row>
    <row r="2718">
      <c r="A2718" s="821" t="s">
        <v>37712</v>
      </c>
      <c r="B2718" s="801" t="s">
        <v>39132</v>
      </c>
      <c r="C2718" s="786" t="s">
        <v>39579</v>
      </c>
      <c r="D2718" s="824" t="s">
        <v>38730</v>
      </c>
      <c r="E2718" s="822"/>
      <c r="F2718" s="822"/>
      <c r="G2718" s="822"/>
    </row>
    <row r="2719">
      <c r="A2719" s="821" t="s">
        <v>37712</v>
      </c>
      <c r="B2719" s="801" t="s">
        <v>33948</v>
      </c>
      <c r="C2719" s="786" t="s">
        <v>33949</v>
      </c>
      <c r="D2719" s="824" t="s">
        <v>38730</v>
      </c>
      <c r="E2719" s="822" t="s">
        <v>39580</v>
      </c>
      <c r="F2719" s="822" t="s">
        <v>39559</v>
      </c>
      <c r="G2719" s="822"/>
    </row>
    <row r="2720">
      <c r="A2720" s="821" t="s">
        <v>37712</v>
      </c>
      <c r="B2720" s="801" t="s">
        <v>326</v>
      </c>
      <c r="C2720" s="786" t="s">
        <v>39581</v>
      </c>
      <c r="D2720" s="824" t="s">
        <v>39582</v>
      </c>
      <c r="E2720" s="822"/>
      <c r="F2720" s="822"/>
      <c r="G2720" s="822"/>
    </row>
    <row r="2721">
      <c r="A2721" s="821" t="s">
        <v>37712</v>
      </c>
      <c r="B2721" s="801" t="s">
        <v>326</v>
      </c>
      <c r="C2721" s="786" t="s">
        <v>7375</v>
      </c>
      <c r="D2721" s="824" t="s">
        <v>39582</v>
      </c>
      <c r="E2721" s="822"/>
      <c r="F2721" s="822"/>
      <c r="G2721" s="822"/>
    </row>
    <row r="2722">
      <c r="A2722" s="821" t="s">
        <v>37712</v>
      </c>
      <c r="B2722" s="801" t="s">
        <v>326</v>
      </c>
      <c r="C2722" s="786" t="s">
        <v>2474</v>
      </c>
      <c r="D2722" s="824" t="s">
        <v>38730</v>
      </c>
      <c r="E2722" s="822"/>
      <c r="F2722" s="822"/>
      <c r="G2722" s="822"/>
    </row>
    <row r="2723">
      <c r="A2723" s="821" t="s">
        <v>37712</v>
      </c>
      <c r="B2723" s="801" t="s">
        <v>326</v>
      </c>
      <c r="C2723" s="786" t="s">
        <v>1215</v>
      </c>
      <c r="D2723" s="824" t="s">
        <v>39502</v>
      </c>
      <c r="E2723" s="822" t="s">
        <v>39557</v>
      </c>
      <c r="F2723" s="822" t="s">
        <v>39559</v>
      </c>
      <c r="G2723" s="822" t="s">
        <v>39583</v>
      </c>
    </row>
    <row r="2724">
      <c r="A2724" s="821" t="s">
        <v>37712</v>
      </c>
      <c r="B2724" s="801" t="s">
        <v>326</v>
      </c>
      <c r="C2724" s="786" t="s">
        <v>16380</v>
      </c>
      <c r="D2724" s="824" t="s">
        <v>39582</v>
      </c>
      <c r="E2724" s="822"/>
      <c r="F2724" s="822"/>
      <c r="G2724" s="822"/>
    </row>
    <row r="2725">
      <c r="A2725" s="821" t="s">
        <v>37712</v>
      </c>
      <c r="B2725" s="801" t="s">
        <v>326</v>
      </c>
      <c r="C2725" s="786" t="s">
        <v>864</v>
      </c>
      <c r="D2725" s="824" t="s">
        <v>39584</v>
      </c>
      <c r="E2725" s="822"/>
      <c r="F2725" s="822"/>
      <c r="G2725" s="822" t="s">
        <v>39585</v>
      </c>
    </row>
    <row r="2726">
      <c r="A2726" s="821" t="s">
        <v>37712</v>
      </c>
      <c r="B2726" s="801" t="s">
        <v>326</v>
      </c>
      <c r="C2726" s="786" t="s">
        <v>658</v>
      </c>
      <c r="D2726" s="824" t="s">
        <v>39584</v>
      </c>
      <c r="E2726" s="822" t="s">
        <v>39586</v>
      </c>
      <c r="F2726" s="822" t="s">
        <v>39559</v>
      </c>
      <c r="G2726" s="822" t="s">
        <v>39587</v>
      </c>
    </row>
    <row r="2727">
      <c r="A2727" s="821" t="s">
        <v>37712</v>
      </c>
      <c r="B2727" s="801" t="s">
        <v>4635</v>
      </c>
      <c r="C2727" s="786" t="s">
        <v>39588</v>
      </c>
      <c r="D2727" s="824" t="s">
        <v>38730</v>
      </c>
      <c r="E2727" s="822"/>
      <c r="F2727" s="822"/>
      <c r="G2727" s="822"/>
    </row>
    <row r="2728">
      <c r="A2728" s="821" t="s">
        <v>37712</v>
      </c>
      <c r="B2728" s="801" t="s">
        <v>4635</v>
      </c>
      <c r="C2728" s="786" t="s">
        <v>4636</v>
      </c>
      <c r="D2728" s="824" t="s">
        <v>38730</v>
      </c>
      <c r="E2728" s="822"/>
      <c r="F2728" s="822"/>
      <c r="G2728" s="822"/>
    </row>
    <row r="2729">
      <c r="A2729" s="821" t="s">
        <v>37712</v>
      </c>
      <c r="B2729" s="801" t="s">
        <v>4540</v>
      </c>
      <c r="C2729" s="786" t="s">
        <v>39589</v>
      </c>
      <c r="D2729" s="824" t="s">
        <v>38730</v>
      </c>
      <c r="E2729" s="822"/>
      <c r="F2729" s="822"/>
      <c r="G2729" s="822"/>
    </row>
    <row r="2730">
      <c r="A2730" s="821" t="s">
        <v>37712</v>
      </c>
      <c r="B2730" s="801" t="s">
        <v>4540</v>
      </c>
      <c r="C2730" s="786" t="s">
        <v>33990</v>
      </c>
      <c r="D2730" s="824" t="s">
        <v>38730</v>
      </c>
      <c r="E2730" s="822"/>
      <c r="F2730" s="822"/>
      <c r="G2730" s="822"/>
    </row>
    <row r="2731">
      <c r="A2731" s="821" t="s">
        <v>37712</v>
      </c>
      <c r="B2731" s="801" t="s">
        <v>671</v>
      </c>
      <c r="C2731" s="786" t="s">
        <v>7056</v>
      </c>
      <c r="D2731" s="824" t="s">
        <v>38730</v>
      </c>
      <c r="E2731" s="822"/>
      <c r="F2731" s="822"/>
      <c r="G2731" s="822"/>
    </row>
    <row r="2732">
      <c r="A2732" s="821" t="s">
        <v>37712</v>
      </c>
      <c r="B2732" s="801" t="s">
        <v>2347</v>
      </c>
      <c r="C2732" s="786" t="s">
        <v>34050</v>
      </c>
      <c r="D2732" s="824" t="s">
        <v>39590</v>
      </c>
      <c r="E2732" s="822" t="s">
        <v>39549</v>
      </c>
      <c r="F2732" s="822"/>
      <c r="G2732" s="822"/>
    </row>
    <row r="2733">
      <c r="A2733" s="821" t="s">
        <v>37712</v>
      </c>
      <c r="B2733" s="801" t="s">
        <v>2347</v>
      </c>
      <c r="C2733" s="786" t="s">
        <v>34090</v>
      </c>
      <c r="D2733" s="824" t="s">
        <v>39550</v>
      </c>
      <c r="E2733" s="822"/>
      <c r="F2733" s="822"/>
      <c r="G2733" s="822"/>
    </row>
    <row r="2734">
      <c r="A2734" s="821" t="s">
        <v>37712</v>
      </c>
      <c r="B2734" s="801" t="s">
        <v>2347</v>
      </c>
      <c r="C2734" s="786" t="s">
        <v>39591</v>
      </c>
      <c r="D2734" s="824" t="s">
        <v>38730</v>
      </c>
      <c r="E2734" s="822"/>
      <c r="F2734" s="822"/>
      <c r="G2734" s="822"/>
    </row>
    <row r="2735">
      <c r="A2735" s="821" t="s">
        <v>37712</v>
      </c>
      <c r="B2735" s="801" t="s">
        <v>6787</v>
      </c>
      <c r="C2735" s="786" t="s">
        <v>39592</v>
      </c>
      <c r="D2735" s="824"/>
      <c r="E2735" s="822"/>
      <c r="F2735" s="822"/>
      <c r="G2735" s="822"/>
    </row>
    <row r="2736">
      <c r="A2736" s="821" t="s">
        <v>37712</v>
      </c>
      <c r="B2736" s="801" t="s">
        <v>39593</v>
      </c>
      <c r="C2736" s="786" t="s">
        <v>959</v>
      </c>
      <c r="D2736" s="824" t="s">
        <v>39594</v>
      </c>
      <c r="E2736" s="822"/>
      <c r="F2736" s="822"/>
      <c r="G2736" s="822"/>
    </row>
    <row r="2737">
      <c r="A2737" s="821" t="s">
        <v>37712</v>
      </c>
      <c r="B2737" s="801" t="s">
        <v>39595</v>
      </c>
      <c r="C2737" s="786" t="s">
        <v>39596</v>
      </c>
      <c r="D2737" s="824" t="s">
        <v>39550</v>
      </c>
      <c r="E2737" s="822"/>
      <c r="F2737" s="822"/>
      <c r="G2737" s="822"/>
    </row>
    <row r="2738">
      <c r="A2738" s="821" t="s">
        <v>37712</v>
      </c>
      <c r="B2738" s="801" t="s">
        <v>2078</v>
      </c>
      <c r="C2738" s="786" t="s">
        <v>24472</v>
      </c>
      <c r="D2738" s="824" t="s">
        <v>39550</v>
      </c>
      <c r="E2738" s="822"/>
      <c r="F2738" s="822"/>
      <c r="G2738" s="822"/>
    </row>
    <row r="2739">
      <c r="A2739" s="821" t="s">
        <v>37712</v>
      </c>
      <c r="B2739" s="801" t="s">
        <v>2078</v>
      </c>
      <c r="C2739" s="786" t="s">
        <v>36146</v>
      </c>
      <c r="D2739" s="824" t="s">
        <v>39594</v>
      </c>
      <c r="E2739" s="822"/>
      <c r="F2739" s="822"/>
      <c r="G2739" s="822"/>
    </row>
    <row r="2740">
      <c r="A2740" s="821" t="s">
        <v>37712</v>
      </c>
      <c r="B2740" s="801" t="s">
        <v>3453</v>
      </c>
      <c r="C2740" s="786" t="s">
        <v>368</v>
      </c>
      <c r="D2740" s="824" t="s">
        <v>38730</v>
      </c>
      <c r="E2740" s="822"/>
      <c r="F2740" s="822"/>
      <c r="G2740" s="822"/>
    </row>
    <row r="2741">
      <c r="A2741" s="821" t="s">
        <v>37712</v>
      </c>
      <c r="B2741" s="801" t="s">
        <v>39597</v>
      </c>
      <c r="C2741" s="786" t="s">
        <v>39598</v>
      </c>
      <c r="D2741" s="824" t="s">
        <v>39518</v>
      </c>
      <c r="E2741" s="822"/>
      <c r="F2741" s="822"/>
      <c r="G2741" s="822"/>
    </row>
    <row r="2742">
      <c r="A2742" s="821" t="s">
        <v>37712</v>
      </c>
      <c r="B2742" s="801" t="s">
        <v>2927</v>
      </c>
      <c r="C2742" s="786" t="s">
        <v>25665</v>
      </c>
      <c r="D2742" s="824" t="s">
        <v>39518</v>
      </c>
      <c r="E2742" s="822"/>
      <c r="F2742" s="822"/>
      <c r="G2742" s="822"/>
    </row>
    <row r="2743">
      <c r="A2743" s="821" t="s">
        <v>37712</v>
      </c>
      <c r="B2743" s="801" t="s">
        <v>2927</v>
      </c>
      <c r="C2743" s="786" t="s">
        <v>39599</v>
      </c>
      <c r="D2743" s="824"/>
      <c r="E2743" s="822"/>
      <c r="F2743" s="822"/>
      <c r="G2743" s="822" t="s">
        <v>39600</v>
      </c>
    </row>
    <row r="2744">
      <c r="A2744" s="821" t="s">
        <v>37712</v>
      </c>
      <c r="B2744" s="801" t="s">
        <v>368</v>
      </c>
      <c r="C2744" s="786" t="s">
        <v>39601</v>
      </c>
      <c r="D2744" s="824" t="s">
        <v>39502</v>
      </c>
      <c r="E2744" s="822"/>
      <c r="F2744" s="822"/>
      <c r="G2744" s="822"/>
    </row>
    <row r="2745">
      <c r="A2745" s="821" t="s">
        <v>37712</v>
      </c>
      <c r="B2745" s="801" t="s">
        <v>368</v>
      </c>
      <c r="C2745" s="786" t="s">
        <v>39602</v>
      </c>
      <c r="D2745" s="824" t="s">
        <v>39550</v>
      </c>
      <c r="E2745" s="822"/>
      <c r="F2745" s="822"/>
      <c r="G2745" s="822"/>
    </row>
    <row r="2746">
      <c r="A2746" s="821" t="s">
        <v>37712</v>
      </c>
      <c r="B2746" s="801" t="s">
        <v>368</v>
      </c>
      <c r="C2746" s="786" t="s">
        <v>39603</v>
      </c>
      <c r="D2746" s="824" t="s">
        <v>39550</v>
      </c>
      <c r="E2746" s="822"/>
      <c r="F2746" s="822"/>
      <c r="G2746" s="822"/>
    </row>
    <row r="2747">
      <c r="A2747" s="821" t="s">
        <v>37712</v>
      </c>
      <c r="B2747" s="801" t="s">
        <v>368</v>
      </c>
      <c r="C2747" s="786" t="s">
        <v>39604</v>
      </c>
      <c r="D2747" s="824" t="s">
        <v>39550</v>
      </c>
      <c r="E2747" s="822"/>
      <c r="F2747" s="822"/>
      <c r="G2747" s="822"/>
    </row>
    <row r="2748">
      <c r="A2748" s="821" t="s">
        <v>39497</v>
      </c>
      <c r="B2748" s="801" t="s">
        <v>2347</v>
      </c>
      <c r="C2748" s="786" t="s">
        <v>39605</v>
      </c>
      <c r="D2748" s="824" t="s">
        <v>39590</v>
      </c>
      <c r="E2748" s="822"/>
      <c r="F2748" s="822"/>
      <c r="G2748" s="822"/>
    </row>
    <row r="2749">
      <c r="A2749" s="812"/>
      <c r="B2749" s="833"/>
      <c r="C2749" s="834"/>
      <c r="D2749" s="835"/>
      <c r="E2749" s="836"/>
      <c r="F2749" s="836"/>
      <c r="G2749" s="836"/>
    </row>
    <row r="2750">
      <c r="A2750" s="799"/>
    </row>
    <row r="2751">
      <c r="A2751" s="812"/>
      <c r="B2751" s="833"/>
      <c r="C2751" s="834"/>
      <c r="D2751" s="835"/>
      <c r="E2751" s="836"/>
      <c r="F2751" s="836"/>
      <c r="G2751" s="836"/>
    </row>
    <row r="2752">
      <c r="A2752" s="31" t="s">
        <v>39606</v>
      </c>
      <c r="B2752" s="823"/>
      <c r="C2752" s="823"/>
      <c r="D2752" s="823"/>
      <c r="E2752" s="823"/>
      <c r="F2752" s="823"/>
      <c r="G2752" s="823"/>
    </row>
    <row r="2753">
      <c r="A2753" s="812"/>
      <c r="B2753" s="833"/>
      <c r="C2753" s="834"/>
      <c r="D2753" s="835"/>
      <c r="E2753" s="836"/>
      <c r="F2753" s="836"/>
      <c r="G2753" s="836"/>
    </row>
    <row r="2754">
      <c r="A2754" s="821" t="s">
        <v>37663</v>
      </c>
      <c r="B2754" s="801" t="s">
        <v>23666</v>
      </c>
      <c r="C2754" s="786" t="s">
        <v>38041</v>
      </c>
      <c r="D2754" s="824" t="s">
        <v>38664</v>
      </c>
      <c r="E2754" s="822"/>
      <c r="F2754" s="822"/>
      <c r="G2754" s="822"/>
    </row>
    <row r="2755">
      <c r="A2755" s="821" t="s">
        <v>37663</v>
      </c>
      <c r="B2755" s="801" t="s">
        <v>1016</v>
      </c>
      <c r="C2755" s="786" t="s">
        <v>38247</v>
      </c>
      <c r="D2755" s="824" t="s">
        <v>38664</v>
      </c>
      <c r="E2755" s="822"/>
      <c r="F2755" s="822"/>
      <c r="G2755" s="822"/>
    </row>
    <row r="2756">
      <c r="A2756" s="821" t="s">
        <v>37667</v>
      </c>
      <c r="B2756" s="801" t="s">
        <v>4540</v>
      </c>
      <c r="C2756" s="786" t="s">
        <v>39607</v>
      </c>
      <c r="D2756" s="824" t="s">
        <v>38664</v>
      </c>
      <c r="E2756" s="822"/>
      <c r="F2756" s="822"/>
      <c r="G2756" s="822"/>
    </row>
    <row r="2757">
      <c r="A2757" s="821" t="s">
        <v>37667</v>
      </c>
      <c r="B2757" s="801" t="s">
        <v>248</v>
      </c>
      <c r="C2757" s="786" t="s">
        <v>4496</v>
      </c>
      <c r="D2757" s="824" t="s">
        <v>39518</v>
      </c>
      <c r="E2757" s="822"/>
      <c r="F2757" s="822"/>
      <c r="G2757" s="822"/>
    </row>
    <row r="2758">
      <c r="A2758" s="821" t="s">
        <v>37667</v>
      </c>
      <c r="B2758" s="801" t="s">
        <v>248</v>
      </c>
      <c r="C2758" s="786" t="s">
        <v>39608</v>
      </c>
      <c r="D2758" s="824" t="s">
        <v>39518</v>
      </c>
      <c r="E2758" s="822"/>
      <c r="F2758" s="822"/>
      <c r="G2758" s="822"/>
    </row>
    <row r="2759">
      <c r="A2759" s="821" t="s">
        <v>37667</v>
      </c>
      <c r="B2759" s="801" t="s">
        <v>248</v>
      </c>
      <c r="C2759" s="786" t="s">
        <v>38972</v>
      </c>
      <c r="D2759" s="824" t="s">
        <v>39518</v>
      </c>
      <c r="E2759" s="822"/>
      <c r="F2759" s="822"/>
      <c r="G2759" s="822"/>
    </row>
    <row r="2760">
      <c r="A2760" s="821" t="s">
        <v>37667</v>
      </c>
      <c r="B2760" s="801" t="s">
        <v>248</v>
      </c>
      <c r="C2760" s="786" t="s">
        <v>4553</v>
      </c>
      <c r="D2760" s="824" t="s">
        <v>39518</v>
      </c>
      <c r="E2760" s="822"/>
      <c r="F2760" s="822"/>
      <c r="G2760" s="822"/>
    </row>
    <row r="2761">
      <c r="A2761" s="821" t="s">
        <v>37667</v>
      </c>
      <c r="B2761" s="801" t="s">
        <v>248</v>
      </c>
      <c r="C2761" s="786" t="s">
        <v>36645</v>
      </c>
      <c r="D2761" s="824" t="s">
        <v>39518</v>
      </c>
      <c r="E2761" s="822"/>
      <c r="F2761" s="822"/>
      <c r="G2761" s="822"/>
    </row>
    <row r="2762">
      <c r="A2762" s="821" t="s">
        <v>37667</v>
      </c>
      <c r="B2762" s="801" t="s">
        <v>248</v>
      </c>
      <c r="C2762" s="786" t="s">
        <v>37694</v>
      </c>
      <c r="D2762" s="824" t="s">
        <v>39518</v>
      </c>
      <c r="E2762" s="822"/>
      <c r="F2762" s="822"/>
      <c r="G2762" s="822"/>
    </row>
    <row r="2763">
      <c r="A2763" s="821" t="s">
        <v>37812</v>
      </c>
      <c r="B2763" s="801" t="s">
        <v>230</v>
      </c>
      <c r="C2763" s="786" t="s">
        <v>37814</v>
      </c>
      <c r="D2763" s="824" t="s">
        <v>38664</v>
      </c>
      <c r="E2763" s="822"/>
      <c r="F2763" s="822"/>
      <c r="G2763" s="822"/>
    </row>
    <row r="2764">
      <c r="A2764" s="821" t="s">
        <v>37708</v>
      </c>
      <c r="B2764" s="801" t="s">
        <v>39609</v>
      </c>
      <c r="C2764" s="786" t="s">
        <v>39610</v>
      </c>
      <c r="D2764" s="824" t="s">
        <v>38664</v>
      </c>
      <c r="E2764" s="822"/>
      <c r="F2764" s="822"/>
      <c r="G2764" s="822"/>
    </row>
    <row r="2765">
      <c r="A2765" s="821" t="s">
        <v>37708</v>
      </c>
      <c r="B2765" s="801" t="s">
        <v>39609</v>
      </c>
      <c r="C2765" s="786" t="s">
        <v>39611</v>
      </c>
      <c r="D2765" s="824" t="s">
        <v>38664</v>
      </c>
      <c r="E2765" s="822"/>
      <c r="F2765" s="822"/>
      <c r="G2765" s="822"/>
    </row>
    <row r="2766">
      <c r="A2766" s="821" t="s">
        <v>37708</v>
      </c>
      <c r="B2766" s="801" t="s">
        <v>13262</v>
      </c>
      <c r="C2766" s="786" t="s">
        <v>13263</v>
      </c>
      <c r="D2766" s="824" t="s">
        <v>38664</v>
      </c>
      <c r="E2766" s="822"/>
      <c r="F2766" s="822"/>
      <c r="G2766" s="822"/>
    </row>
    <row r="2767">
      <c r="A2767" s="821" t="s">
        <v>37708</v>
      </c>
      <c r="B2767" s="801" t="s">
        <v>19613</v>
      </c>
      <c r="C2767" s="786" t="s">
        <v>19614</v>
      </c>
      <c r="D2767" s="824" t="s">
        <v>38664</v>
      </c>
      <c r="E2767" s="822"/>
      <c r="F2767" s="822"/>
      <c r="G2767" s="822"/>
    </row>
    <row r="2768">
      <c r="A2768" s="821" t="s">
        <v>37708</v>
      </c>
      <c r="B2768" s="801" t="s">
        <v>19613</v>
      </c>
      <c r="C2768" s="786" t="s">
        <v>39612</v>
      </c>
      <c r="D2768" s="824" t="s">
        <v>38664</v>
      </c>
      <c r="E2768" s="822"/>
      <c r="F2768" s="822"/>
      <c r="G2768" s="822"/>
    </row>
    <row r="2769">
      <c r="A2769" s="821" t="s">
        <v>37708</v>
      </c>
      <c r="B2769" s="801" t="s">
        <v>19613</v>
      </c>
      <c r="C2769" s="786" t="s">
        <v>38084</v>
      </c>
      <c r="D2769" s="824" t="s">
        <v>38664</v>
      </c>
      <c r="E2769" s="822"/>
      <c r="F2769" s="822"/>
      <c r="G2769" s="822"/>
    </row>
    <row r="2770">
      <c r="A2770" s="818" t="s">
        <v>37708</v>
      </c>
      <c r="B2770" s="801" t="s">
        <v>39613</v>
      </c>
      <c r="C2770" s="786" t="s">
        <v>39614</v>
      </c>
      <c r="D2770" s="776" t="s">
        <v>38664</v>
      </c>
      <c r="E2770" s="825"/>
      <c r="F2770" s="825"/>
      <c r="G2770" s="825"/>
    </row>
    <row r="2771">
      <c r="A2771" s="818" t="s">
        <v>37708</v>
      </c>
      <c r="B2771" s="801" t="s">
        <v>39613</v>
      </c>
      <c r="C2771" s="786" t="s">
        <v>23672</v>
      </c>
      <c r="D2771" s="776" t="s">
        <v>38664</v>
      </c>
      <c r="E2771" s="825"/>
      <c r="F2771" s="825"/>
      <c r="G2771" s="825"/>
    </row>
    <row r="2772">
      <c r="A2772" s="818" t="s">
        <v>37708</v>
      </c>
      <c r="B2772" s="801" t="s">
        <v>39615</v>
      </c>
      <c r="C2772" s="786" t="s">
        <v>39616</v>
      </c>
      <c r="D2772" s="776" t="s">
        <v>38664</v>
      </c>
      <c r="E2772" s="825"/>
      <c r="F2772" s="825"/>
      <c r="G2772" s="825"/>
    </row>
    <row r="2773">
      <c r="A2773" s="821" t="s">
        <v>37708</v>
      </c>
      <c r="B2773" s="801" t="s">
        <v>687</v>
      </c>
      <c r="C2773" s="786" t="s">
        <v>11351</v>
      </c>
      <c r="D2773" s="824" t="s">
        <v>38664</v>
      </c>
      <c r="E2773" s="822"/>
      <c r="F2773" s="822"/>
      <c r="G2773" s="822"/>
    </row>
    <row r="2774">
      <c r="A2774" s="821" t="s">
        <v>37708</v>
      </c>
      <c r="B2774" s="801" t="s">
        <v>687</v>
      </c>
      <c r="C2774" s="786" t="s">
        <v>10750</v>
      </c>
      <c r="D2774" s="824" t="s">
        <v>38664</v>
      </c>
      <c r="E2774" s="822"/>
      <c r="F2774" s="822"/>
      <c r="G2774" s="822"/>
    </row>
    <row r="2775">
      <c r="A2775" s="821" t="s">
        <v>37708</v>
      </c>
      <c r="B2775" s="801" t="s">
        <v>687</v>
      </c>
      <c r="C2775" s="786" t="s">
        <v>11081</v>
      </c>
      <c r="D2775" s="824" t="s">
        <v>38664</v>
      </c>
      <c r="E2775" s="822"/>
      <c r="F2775" s="822"/>
      <c r="G2775" s="822"/>
    </row>
    <row r="2776">
      <c r="A2776" s="821" t="s">
        <v>37708</v>
      </c>
      <c r="B2776" s="801" t="s">
        <v>687</v>
      </c>
      <c r="C2776" s="786" t="s">
        <v>39617</v>
      </c>
      <c r="D2776" s="824" t="s">
        <v>38664</v>
      </c>
      <c r="E2776" s="822"/>
      <c r="F2776" s="822"/>
      <c r="G2776" s="822"/>
    </row>
    <row r="2777">
      <c r="A2777" s="821" t="s">
        <v>37708</v>
      </c>
      <c r="B2777" s="801" t="s">
        <v>687</v>
      </c>
      <c r="C2777" s="786" t="s">
        <v>11090</v>
      </c>
      <c r="D2777" s="824" t="s">
        <v>38664</v>
      </c>
      <c r="E2777" s="822"/>
      <c r="F2777" s="822"/>
      <c r="G2777" s="822"/>
    </row>
    <row r="2778">
      <c r="A2778" s="821" t="s">
        <v>37708</v>
      </c>
      <c r="B2778" s="801" t="s">
        <v>687</v>
      </c>
      <c r="C2778" s="786" t="s">
        <v>20247</v>
      </c>
      <c r="D2778" s="824" t="s">
        <v>38664</v>
      </c>
      <c r="E2778" s="822"/>
      <c r="F2778" s="822"/>
      <c r="G2778" s="822"/>
    </row>
    <row r="2779">
      <c r="A2779" s="821" t="s">
        <v>37708</v>
      </c>
      <c r="B2779" s="801" t="s">
        <v>12437</v>
      </c>
      <c r="C2779" s="786" t="s">
        <v>39618</v>
      </c>
      <c r="D2779" s="824" t="s">
        <v>38664</v>
      </c>
      <c r="E2779" s="822"/>
      <c r="F2779" s="822"/>
      <c r="G2779" s="822"/>
    </row>
    <row r="2780">
      <c r="A2780" s="821" t="s">
        <v>37708</v>
      </c>
      <c r="B2780" s="801" t="s">
        <v>388</v>
      </c>
      <c r="C2780" s="786" t="s">
        <v>2083</v>
      </c>
      <c r="D2780" s="824" t="s">
        <v>38664</v>
      </c>
      <c r="E2780" s="822"/>
      <c r="F2780" s="822"/>
      <c r="G2780" s="822"/>
    </row>
    <row r="2781">
      <c r="A2781" s="821" t="s">
        <v>37708</v>
      </c>
      <c r="B2781" s="801" t="s">
        <v>388</v>
      </c>
      <c r="C2781" s="786" t="s">
        <v>1010</v>
      </c>
      <c r="D2781" s="824" t="s">
        <v>38664</v>
      </c>
      <c r="E2781" s="822"/>
      <c r="F2781" s="822"/>
      <c r="G2781" s="822"/>
    </row>
    <row r="2782">
      <c r="A2782" s="821" t="s">
        <v>37708</v>
      </c>
      <c r="B2782" s="801" t="s">
        <v>388</v>
      </c>
      <c r="C2782" s="786" t="s">
        <v>3993</v>
      </c>
      <c r="D2782" s="824" t="s">
        <v>38664</v>
      </c>
      <c r="E2782" s="822"/>
      <c r="F2782" s="822"/>
      <c r="G2782" s="822"/>
    </row>
    <row r="2783">
      <c r="A2783" s="821" t="s">
        <v>37708</v>
      </c>
      <c r="B2783" s="801" t="s">
        <v>1016</v>
      </c>
      <c r="C2783" s="786" t="s">
        <v>38839</v>
      </c>
      <c r="D2783" s="824" t="s">
        <v>38664</v>
      </c>
      <c r="E2783" s="822"/>
      <c r="F2783" s="822"/>
      <c r="G2783" s="822"/>
    </row>
    <row r="2784">
      <c r="A2784" s="821" t="s">
        <v>37708</v>
      </c>
      <c r="B2784" s="801" t="s">
        <v>1016</v>
      </c>
      <c r="C2784" s="786" t="s">
        <v>3791</v>
      </c>
      <c r="D2784" s="824" t="s">
        <v>38664</v>
      </c>
      <c r="E2784" s="822"/>
      <c r="F2784" s="822"/>
      <c r="G2784" s="822"/>
    </row>
    <row r="2785">
      <c r="A2785" s="821" t="s">
        <v>37708</v>
      </c>
      <c r="B2785" s="801" t="s">
        <v>1016</v>
      </c>
      <c r="C2785" s="786" t="s">
        <v>21132</v>
      </c>
      <c r="D2785" s="824" t="s">
        <v>38664</v>
      </c>
      <c r="E2785" s="822"/>
      <c r="F2785" s="822"/>
      <c r="G2785" s="822"/>
    </row>
    <row r="2786">
      <c r="A2786" s="821" t="s">
        <v>37708</v>
      </c>
      <c r="B2786" s="801" t="s">
        <v>1016</v>
      </c>
      <c r="C2786" s="786" t="s">
        <v>13941</v>
      </c>
      <c r="D2786" s="824" t="s">
        <v>38664</v>
      </c>
      <c r="E2786" s="822"/>
      <c r="F2786" s="822"/>
      <c r="G2786" s="822"/>
    </row>
    <row r="2787">
      <c r="A2787" s="821" t="s">
        <v>37708</v>
      </c>
      <c r="B2787" s="801" t="s">
        <v>1016</v>
      </c>
      <c r="C2787" s="786" t="s">
        <v>32002</v>
      </c>
      <c r="D2787" s="824" t="s">
        <v>38664</v>
      </c>
      <c r="E2787" s="822"/>
      <c r="F2787" s="822"/>
      <c r="G2787" s="822"/>
    </row>
    <row r="2788">
      <c r="A2788" s="821" t="s">
        <v>37708</v>
      </c>
      <c r="B2788" s="801" t="s">
        <v>1016</v>
      </c>
      <c r="C2788" s="786" t="s">
        <v>19552</v>
      </c>
      <c r="D2788" s="824" t="s">
        <v>38664</v>
      </c>
      <c r="E2788" s="822"/>
      <c r="F2788" s="822"/>
      <c r="G2788" s="822"/>
    </row>
    <row r="2789">
      <c r="A2789" s="821" t="s">
        <v>37708</v>
      </c>
      <c r="B2789" s="801" t="s">
        <v>38302</v>
      </c>
      <c r="C2789" s="786" t="s">
        <v>39619</v>
      </c>
      <c r="D2789" s="824" t="s">
        <v>38664</v>
      </c>
      <c r="E2789" s="822"/>
      <c r="F2789" s="822"/>
      <c r="G2789" s="822"/>
    </row>
    <row r="2790">
      <c r="A2790" s="821" t="s">
        <v>37712</v>
      </c>
      <c r="B2790" s="801" t="s">
        <v>687</v>
      </c>
      <c r="C2790" s="786" t="s">
        <v>11154</v>
      </c>
      <c r="D2790" s="824" t="s">
        <v>39620</v>
      </c>
      <c r="E2790" s="822"/>
      <c r="F2790" s="822"/>
      <c r="G2790" s="822"/>
    </row>
    <row r="2791">
      <c r="A2791" s="812"/>
      <c r="B2791" s="833"/>
      <c r="C2791" s="834"/>
      <c r="D2791" s="835"/>
      <c r="E2791" s="836"/>
      <c r="F2791" s="836"/>
      <c r="G2791" s="836"/>
    </row>
    <row r="2792">
      <c r="A2792" s="799"/>
    </row>
    <row r="2793">
      <c r="A2793" s="812"/>
      <c r="B2793" s="833"/>
      <c r="C2793" s="834"/>
      <c r="D2793" s="835"/>
      <c r="E2793" s="836"/>
      <c r="F2793" s="836"/>
      <c r="G2793" s="836"/>
    </row>
    <row r="2794">
      <c r="A2794" s="31" t="s">
        <v>39621</v>
      </c>
      <c r="B2794" s="823"/>
      <c r="C2794" s="823"/>
      <c r="D2794" s="823"/>
      <c r="E2794" s="823"/>
      <c r="F2794" s="823"/>
      <c r="G2794" s="823"/>
    </row>
    <row r="2795">
      <c r="A2795" s="812"/>
      <c r="B2795" s="833"/>
      <c r="C2795" s="834"/>
      <c r="D2795" s="835"/>
      <c r="E2795" s="836"/>
      <c r="F2795" s="836"/>
      <c r="G2795" s="836"/>
    </row>
    <row r="2796">
      <c r="A2796" s="821" t="s">
        <v>37663</v>
      </c>
      <c r="B2796" s="801" t="s">
        <v>23666</v>
      </c>
      <c r="C2796" s="786" t="s">
        <v>38041</v>
      </c>
      <c r="D2796" s="824" t="s">
        <v>38664</v>
      </c>
      <c r="E2796" s="822"/>
      <c r="F2796" s="822"/>
      <c r="G2796" s="822"/>
    </row>
    <row r="2797">
      <c r="A2797" s="821" t="s">
        <v>37663</v>
      </c>
      <c r="B2797" s="801" t="s">
        <v>23260</v>
      </c>
      <c r="C2797" s="786" t="s">
        <v>23344</v>
      </c>
      <c r="D2797" s="824" t="s">
        <v>38664</v>
      </c>
      <c r="E2797" s="822"/>
      <c r="F2797" s="822"/>
      <c r="G2797" s="822"/>
    </row>
    <row r="2798">
      <c r="A2798" s="821" t="s">
        <v>37667</v>
      </c>
      <c r="B2798" s="801" t="s">
        <v>39622</v>
      </c>
      <c r="C2798" s="786" t="s">
        <v>39623</v>
      </c>
      <c r="D2798" s="824" t="s">
        <v>39172</v>
      </c>
      <c r="E2798" s="822"/>
      <c r="F2798" s="822"/>
      <c r="G2798" s="822"/>
    </row>
    <row r="2799">
      <c r="A2799" s="821" t="s">
        <v>37667</v>
      </c>
      <c r="B2799" s="801" t="s">
        <v>39624</v>
      </c>
      <c r="C2799" s="786" t="s">
        <v>39625</v>
      </c>
      <c r="D2799" s="824" t="s">
        <v>39172</v>
      </c>
      <c r="E2799" s="822"/>
      <c r="F2799" s="822"/>
      <c r="G2799" s="822"/>
    </row>
    <row r="2800">
      <c r="A2800" s="821" t="s">
        <v>37667</v>
      </c>
      <c r="B2800" s="801" t="s">
        <v>230</v>
      </c>
      <c r="C2800" s="786" t="s">
        <v>39626</v>
      </c>
      <c r="D2800" s="824" t="s">
        <v>39172</v>
      </c>
      <c r="E2800" s="822"/>
      <c r="F2800" s="822"/>
      <c r="G2800" s="822"/>
    </row>
    <row r="2801">
      <c r="A2801" s="821" t="s">
        <v>37667</v>
      </c>
      <c r="B2801" s="801" t="s">
        <v>230</v>
      </c>
      <c r="C2801" s="786" t="s">
        <v>38665</v>
      </c>
      <c r="D2801" s="824" t="s">
        <v>39172</v>
      </c>
      <c r="E2801" s="822"/>
      <c r="F2801" s="822"/>
      <c r="G2801" s="822"/>
    </row>
    <row r="2802">
      <c r="A2802" s="821" t="s">
        <v>37667</v>
      </c>
      <c r="B2802" s="801" t="s">
        <v>230</v>
      </c>
      <c r="C2802" s="786" t="s">
        <v>39627</v>
      </c>
      <c r="D2802" s="824" t="s">
        <v>39172</v>
      </c>
      <c r="E2802" s="822"/>
      <c r="F2802" s="822"/>
      <c r="G2802" s="822"/>
    </row>
    <row r="2803">
      <c r="A2803" s="821" t="s">
        <v>37667</v>
      </c>
      <c r="B2803" s="801" t="s">
        <v>37807</v>
      </c>
      <c r="C2803" s="786" t="s">
        <v>39628</v>
      </c>
      <c r="D2803" s="824" t="s">
        <v>39172</v>
      </c>
      <c r="E2803" s="822"/>
      <c r="F2803" s="822"/>
      <c r="G2803" s="822"/>
    </row>
    <row r="2804">
      <c r="A2804" s="821" t="s">
        <v>37667</v>
      </c>
      <c r="B2804" s="801" t="s">
        <v>39629</v>
      </c>
      <c r="C2804" s="786" t="s">
        <v>39630</v>
      </c>
      <c r="D2804" s="824" t="s">
        <v>39172</v>
      </c>
      <c r="E2804" s="822"/>
      <c r="F2804" s="822"/>
      <c r="G2804" s="822"/>
    </row>
    <row r="2805">
      <c r="A2805" s="821" t="s">
        <v>37667</v>
      </c>
      <c r="B2805" s="801" t="s">
        <v>566</v>
      </c>
      <c r="C2805" s="786" t="s">
        <v>39631</v>
      </c>
      <c r="D2805" s="824" t="s">
        <v>38664</v>
      </c>
      <c r="E2805" s="822"/>
      <c r="F2805" s="822"/>
      <c r="G2805" s="822"/>
    </row>
    <row r="2806">
      <c r="A2806" s="821" t="s">
        <v>37812</v>
      </c>
      <c r="B2806" s="801" t="s">
        <v>19613</v>
      </c>
      <c r="C2806" s="786" t="s">
        <v>39632</v>
      </c>
      <c r="D2806" s="824" t="s">
        <v>38664</v>
      </c>
      <c r="E2806" s="822"/>
      <c r="F2806" s="822"/>
      <c r="G2806" s="822"/>
    </row>
    <row r="2807">
      <c r="A2807" s="821" t="s">
        <v>37812</v>
      </c>
      <c r="B2807" s="801" t="s">
        <v>3788</v>
      </c>
      <c r="C2807" s="786" t="s">
        <v>3789</v>
      </c>
      <c r="D2807" s="824" t="s">
        <v>38664</v>
      </c>
      <c r="E2807" s="822"/>
      <c r="F2807" s="822"/>
      <c r="G2807" s="822"/>
    </row>
    <row r="2808">
      <c r="A2808" s="821" t="s">
        <v>37708</v>
      </c>
      <c r="B2808" s="801" t="s">
        <v>19613</v>
      </c>
      <c r="C2808" s="786" t="s">
        <v>39633</v>
      </c>
      <c r="D2808" s="824" t="s">
        <v>39634</v>
      </c>
      <c r="E2808" s="822"/>
      <c r="F2808" s="822"/>
      <c r="G2808" s="822"/>
    </row>
    <row r="2809">
      <c r="A2809" s="821" t="s">
        <v>37708</v>
      </c>
      <c r="B2809" s="801" t="s">
        <v>19613</v>
      </c>
      <c r="C2809" s="786" t="s">
        <v>39635</v>
      </c>
      <c r="D2809" s="824" t="s">
        <v>38664</v>
      </c>
      <c r="E2809" s="822" t="s">
        <v>39636</v>
      </c>
      <c r="F2809" s="822"/>
      <c r="G2809" s="822"/>
    </row>
    <row r="2810">
      <c r="A2810" s="821" t="s">
        <v>37708</v>
      </c>
      <c r="B2810" s="801" t="s">
        <v>39466</v>
      </c>
      <c r="C2810" s="786" t="s">
        <v>39467</v>
      </c>
      <c r="D2810" s="824" t="s">
        <v>38664</v>
      </c>
      <c r="E2810" s="822"/>
      <c r="F2810" s="822"/>
      <c r="G2810" s="822"/>
    </row>
    <row r="2811">
      <c r="A2811" s="821" t="s">
        <v>37708</v>
      </c>
      <c r="B2811" s="801" t="s">
        <v>687</v>
      </c>
      <c r="C2811" s="786" t="s">
        <v>1638</v>
      </c>
      <c r="D2811" s="824" t="s">
        <v>38664</v>
      </c>
      <c r="E2811" s="822" t="s">
        <v>39637</v>
      </c>
      <c r="F2811" s="822"/>
      <c r="G2811" s="822"/>
    </row>
    <row r="2812">
      <c r="A2812" s="821" t="s">
        <v>37708</v>
      </c>
      <c r="B2812" s="801" t="s">
        <v>687</v>
      </c>
      <c r="C2812" s="786" t="s">
        <v>18771</v>
      </c>
      <c r="D2812" s="824" t="s">
        <v>38664</v>
      </c>
      <c r="E2812" s="822"/>
      <c r="F2812" s="822"/>
      <c r="G2812" s="822"/>
    </row>
    <row r="2813">
      <c r="A2813" s="821" t="s">
        <v>37708</v>
      </c>
      <c r="B2813" s="801" t="s">
        <v>687</v>
      </c>
      <c r="C2813" s="786" t="s">
        <v>33903</v>
      </c>
      <c r="D2813" s="824" t="s">
        <v>38664</v>
      </c>
      <c r="E2813" s="822"/>
      <c r="F2813" s="822"/>
      <c r="G2813" s="822"/>
    </row>
    <row r="2814">
      <c r="A2814" s="821" t="s">
        <v>37708</v>
      </c>
      <c r="B2814" s="801" t="s">
        <v>13268</v>
      </c>
      <c r="C2814" s="786" t="s">
        <v>13269</v>
      </c>
      <c r="D2814" s="824" t="s">
        <v>39172</v>
      </c>
      <c r="E2814" s="822"/>
      <c r="F2814" s="822"/>
      <c r="G2814" s="822"/>
    </row>
    <row r="2815">
      <c r="A2815" s="821" t="s">
        <v>37708</v>
      </c>
      <c r="B2815" s="801" t="s">
        <v>39638</v>
      </c>
      <c r="C2815" s="786" t="s">
        <v>39639</v>
      </c>
      <c r="D2815" s="824" t="s">
        <v>38664</v>
      </c>
      <c r="E2815" s="822"/>
      <c r="F2815" s="822"/>
      <c r="G2815" s="822"/>
    </row>
    <row r="2816">
      <c r="A2816" s="821" t="s">
        <v>37708</v>
      </c>
      <c r="B2816" s="801" t="s">
        <v>566</v>
      </c>
      <c r="C2816" s="786" t="s">
        <v>39640</v>
      </c>
      <c r="D2816" s="824" t="s">
        <v>38664</v>
      </c>
      <c r="E2816" s="822"/>
      <c r="F2816" s="822"/>
      <c r="G2816" s="822"/>
    </row>
    <row r="2817">
      <c r="A2817" s="821" t="s">
        <v>37712</v>
      </c>
      <c r="B2817" s="801" t="s">
        <v>316</v>
      </c>
      <c r="C2817" s="786" t="s">
        <v>33314</v>
      </c>
      <c r="D2817" s="824" t="s">
        <v>38664</v>
      </c>
      <c r="E2817" s="822"/>
      <c r="F2817" s="822"/>
      <c r="G2817" s="822"/>
    </row>
    <row r="2818">
      <c r="A2818" s="821" t="s">
        <v>37712</v>
      </c>
      <c r="B2818" s="801" t="s">
        <v>326</v>
      </c>
      <c r="C2818" s="786" t="s">
        <v>8049</v>
      </c>
      <c r="D2818" s="824" t="s">
        <v>39172</v>
      </c>
      <c r="E2818" s="822"/>
      <c r="F2818" s="822"/>
      <c r="G2818" s="822"/>
    </row>
    <row r="2819">
      <c r="A2819" s="821" t="s">
        <v>37712</v>
      </c>
      <c r="B2819" s="801" t="s">
        <v>326</v>
      </c>
      <c r="C2819" s="786" t="s">
        <v>658</v>
      </c>
      <c r="D2819" s="824" t="s">
        <v>39172</v>
      </c>
      <c r="E2819" s="822"/>
      <c r="F2819" s="822"/>
      <c r="G2819" s="822"/>
    </row>
    <row r="2820">
      <c r="A2820" s="821" t="s">
        <v>37712</v>
      </c>
      <c r="B2820" s="801" t="s">
        <v>4635</v>
      </c>
      <c r="C2820" s="786" t="s">
        <v>39641</v>
      </c>
      <c r="D2820" s="824" t="s">
        <v>38664</v>
      </c>
      <c r="E2820" s="822"/>
      <c r="F2820" s="822"/>
      <c r="G2820" s="822"/>
    </row>
    <row r="2821">
      <c r="A2821" s="821" t="s">
        <v>37712</v>
      </c>
      <c r="B2821" s="801" t="s">
        <v>9432</v>
      </c>
      <c r="C2821" s="786" t="s">
        <v>9433</v>
      </c>
      <c r="D2821" s="824" t="s">
        <v>38664</v>
      </c>
      <c r="E2821" s="822"/>
      <c r="F2821" s="822"/>
      <c r="G2821" s="822"/>
    </row>
    <row r="2822">
      <c r="A2822" s="821" t="s">
        <v>37712</v>
      </c>
      <c r="B2822" s="801" t="s">
        <v>13267</v>
      </c>
      <c r="C2822" s="786" t="s">
        <v>39642</v>
      </c>
      <c r="D2822" s="824" t="s">
        <v>38664</v>
      </c>
      <c r="E2822" s="822"/>
      <c r="F2822" s="822"/>
      <c r="G2822" s="822"/>
    </row>
    <row r="2823">
      <c r="A2823" s="821" t="s">
        <v>37712</v>
      </c>
      <c r="B2823" s="801" t="s">
        <v>2347</v>
      </c>
      <c r="C2823" s="786" t="s">
        <v>17371</v>
      </c>
      <c r="D2823" s="824" t="s">
        <v>38664</v>
      </c>
      <c r="E2823" s="822"/>
      <c r="F2823" s="822"/>
      <c r="G2823" s="822"/>
    </row>
    <row r="2824">
      <c r="A2824" s="821" t="s">
        <v>37712</v>
      </c>
      <c r="B2824" s="801" t="s">
        <v>2347</v>
      </c>
      <c r="C2824" s="786" t="s">
        <v>36192</v>
      </c>
      <c r="D2824" s="824" t="s">
        <v>38664</v>
      </c>
      <c r="E2824" s="822"/>
      <c r="F2824" s="822"/>
      <c r="G2824" s="822"/>
    </row>
    <row r="2825">
      <c r="A2825" s="821" t="s">
        <v>37712</v>
      </c>
      <c r="B2825" s="801" t="s">
        <v>39643</v>
      </c>
      <c r="C2825" s="786" t="s">
        <v>39644</v>
      </c>
      <c r="D2825" s="824" t="s">
        <v>39172</v>
      </c>
      <c r="E2825" s="822"/>
      <c r="F2825" s="822"/>
      <c r="G2825" s="822"/>
    </row>
    <row r="2826">
      <c r="A2826" s="821" t="s">
        <v>37712</v>
      </c>
      <c r="B2826" s="801" t="s">
        <v>687</v>
      </c>
      <c r="C2826" s="786" t="s">
        <v>37844</v>
      </c>
      <c r="D2826" s="824" t="s">
        <v>39172</v>
      </c>
      <c r="E2826" s="822"/>
      <c r="F2826" s="822"/>
      <c r="G2826" s="822"/>
    </row>
    <row r="2827">
      <c r="A2827" s="821" t="s">
        <v>37712</v>
      </c>
      <c r="B2827" s="801" t="s">
        <v>687</v>
      </c>
      <c r="C2827" s="786" t="s">
        <v>693</v>
      </c>
      <c r="D2827" s="824" t="s">
        <v>38664</v>
      </c>
      <c r="E2827" s="822"/>
      <c r="F2827" s="822"/>
      <c r="G2827" s="822"/>
    </row>
    <row r="2828">
      <c r="A2828" s="821" t="s">
        <v>37712</v>
      </c>
      <c r="B2828" s="801" t="s">
        <v>687</v>
      </c>
      <c r="C2828" s="786" t="s">
        <v>26218</v>
      </c>
      <c r="D2828" s="824" t="s">
        <v>38664</v>
      </c>
      <c r="E2828" s="822" t="s">
        <v>39636</v>
      </c>
      <c r="F2828" s="822"/>
      <c r="G2828" s="822"/>
    </row>
    <row r="2829">
      <c r="A2829" s="821" t="s">
        <v>37712</v>
      </c>
      <c r="B2829" s="801" t="s">
        <v>3453</v>
      </c>
      <c r="C2829" s="786" t="s">
        <v>37918</v>
      </c>
      <c r="D2829" s="824" t="s">
        <v>38664</v>
      </c>
      <c r="E2829" s="822"/>
      <c r="F2829" s="822"/>
      <c r="G2829" s="822"/>
    </row>
    <row r="2830">
      <c r="A2830" s="821" t="s">
        <v>37712</v>
      </c>
      <c r="B2830" s="801" t="s">
        <v>3453</v>
      </c>
      <c r="C2830" s="786" t="s">
        <v>39645</v>
      </c>
      <c r="D2830" s="824" t="s">
        <v>38664</v>
      </c>
      <c r="E2830" s="822"/>
      <c r="F2830" s="822"/>
      <c r="G2830" s="822"/>
    </row>
    <row r="2831">
      <c r="A2831" s="821" t="s">
        <v>37712</v>
      </c>
      <c r="B2831" s="801" t="s">
        <v>3453</v>
      </c>
      <c r="C2831" s="786" t="s">
        <v>39646</v>
      </c>
      <c r="D2831" s="824" t="s">
        <v>38664</v>
      </c>
      <c r="E2831" s="822"/>
      <c r="F2831" s="822"/>
      <c r="G2831" s="822"/>
    </row>
    <row r="2832">
      <c r="A2832" s="821" t="s">
        <v>37712</v>
      </c>
      <c r="B2832" s="801" t="s">
        <v>3453</v>
      </c>
      <c r="C2832" s="786" t="s">
        <v>39647</v>
      </c>
      <c r="D2832" s="824" t="s">
        <v>38664</v>
      </c>
      <c r="E2832" s="822"/>
      <c r="F2832" s="822"/>
      <c r="G2832" s="822"/>
    </row>
    <row r="2833">
      <c r="A2833" s="821" t="s">
        <v>37712</v>
      </c>
      <c r="B2833" s="801" t="s">
        <v>3453</v>
      </c>
      <c r="C2833" s="786" t="s">
        <v>3501</v>
      </c>
      <c r="D2833" s="824" t="s">
        <v>38664</v>
      </c>
      <c r="E2833" s="822"/>
      <c r="F2833" s="822"/>
      <c r="G2833" s="822"/>
    </row>
    <row r="2834">
      <c r="A2834" s="812"/>
      <c r="B2834" s="833"/>
      <c r="C2834" s="834"/>
      <c r="D2834" s="835"/>
      <c r="E2834" s="836"/>
      <c r="F2834" s="836"/>
      <c r="G2834" s="836"/>
    </row>
    <row r="2835">
      <c r="A2835" s="799"/>
    </row>
    <row r="2836">
      <c r="A2836" s="812"/>
      <c r="B2836" s="833"/>
      <c r="C2836" s="834"/>
      <c r="D2836" s="835"/>
      <c r="E2836" s="836"/>
      <c r="F2836" s="836"/>
      <c r="G2836" s="836"/>
    </row>
    <row r="2837">
      <c r="A2837" s="31" t="s">
        <v>39648</v>
      </c>
      <c r="B2837" s="823"/>
      <c r="C2837" s="823"/>
      <c r="D2837" s="823"/>
      <c r="E2837" s="823"/>
      <c r="F2837" s="823"/>
      <c r="G2837" s="823"/>
    </row>
    <row r="2838">
      <c r="A2838" s="812"/>
      <c r="B2838" s="833"/>
      <c r="C2838" s="834"/>
      <c r="D2838" s="835"/>
      <c r="E2838" s="836"/>
      <c r="F2838" s="836"/>
      <c r="G2838" s="836"/>
    </row>
    <row r="2839">
      <c r="A2839" s="821" t="s">
        <v>37663</v>
      </c>
      <c r="B2839" s="801" t="s">
        <v>23666</v>
      </c>
      <c r="C2839" s="786" t="s">
        <v>39649</v>
      </c>
      <c r="D2839" s="824" t="s">
        <v>38869</v>
      </c>
      <c r="E2839" s="822"/>
      <c r="F2839" s="822"/>
      <c r="G2839" s="822"/>
    </row>
    <row r="2840">
      <c r="A2840" s="821" t="s">
        <v>37663</v>
      </c>
      <c r="B2840" s="801" t="s">
        <v>3600</v>
      </c>
      <c r="C2840" s="786" t="s">
        <v>3603</v>
      </c>
      <c r="D2840" s="824" t="s">
        <v>38869</v>
      </c>
      <c r="E2840" s="822"/>
      <c r="F2840" s="822"/>
      <c r="G2840" s="822"/>
    </row>
    <row r="2841">
      <c r="A2841" s="821" t="s">
        <v>37667</v>
      </c>
      <c r="B2841" s="801" t="s">
        <v>39650</v>
      </c>
      <c r="C2841" s="786" t="s">
        <v>39651</v>
      </c>
      <c r="D2841" s="824" t="s">
        <v>38869</v>
      </c>
      <c r="E2841" s="822"/>
      <c r="F2841" s="822"/>
      <c r="G2841" s="822"/>
    </row>
    <row r="2842">
      <c r="A2842" s="821" t="s">
        <v>37667</v>
      </c>
      <c r="B2842" s="801" t="s">
        <v>39652</v>
      </c>
      <c r="C2842" s="786" t="s">
        <v>39653</v>
      </c>
      <c r="D2842" s="824" t="s">
        <v>38869</v>
      </c>
      <c r="E2842" s="822"/>
      <c r="F2842" s="822"/>
      <c r="G2842" s="822"/>
    </row>
    <row r="2843">
      <c r="A2843" s="821" t="s">
        <v>37667</v>
      </c>
      <c r="B2843" s="801" t="s">
        <v>39654</v>
      </c>
      <c r="C2843" s="786" t="s">
        <v>39655</v>
      </c>
      <c r="D2843" s="824" t="s">
        <v>38869</v>
      </c>
      <c r="E2843" s="822"/>
      <c r="F2843" s="822"/>
      <c r="G2843" s="822"/>
    </row>
    <row r="2844">
      <c r="A2844" s="821" t="s">
        <v>37667</v>
      </c>
      <c r="B2844" s="801" t="s">
        <v>39654</v>
      </c>
      <c r="C2844" s="786" t="s">
        <v>39656</v>
      </c>
      <c r="D2844" s="824" t="s">
        <v>38869</v>
      </c>
      <c r="E2844" s="822"/>
      <c r="F2844" s="822"/>
      <c r="G2844" s="822"/>
    </row>
    <row r="2845">
      <c r="A2845" s="821" t="s">
        <v>37667</v>
      </c>
      <c r="B2845" s="801" t="s">
        <v>39657</v>
      </c>
      <c r="C2845" s="786" t="s">
        <v>39658</v>
      </c>
      <c r="D2845" s="824" t="s">
        <v>38869</v>
      </c>
      <c r="E2845" s="822"/>
      <c r="F2845" s="822"/>
      <c r="G2845" s="822"/>
    </row>
    <row r="2846">
      <c r="A2846" s="821" t="s">
        <v>37667</v>
      </c>
      <c r="B2846" s="801" t="s">
        <v>39659</v>
      </c>
      <c r="C2846" s="786" t="s">
        <v>39660</v>
      </c>
      <c r="D2846" s="824" t="s">
        <v>38869</v>
      </c>
      <c r="E2846" s="822"/>
      <c r="F2846" s="822"/>
      <c r="G2846" s="822"/>
    </row>
    <row r="2847">
      <c r="A2847" s="821" t="s">
        <v>37667</v>
      </c>
      <c r="B2847" s="801" t="s">
        <v>39661</v>
      </c>
      <c r="C2847" s="786" t="s">
        <v>39662</v>
      </c>
      <c r="D2847" s="824" t="s">
        <v>38869</v>
      </c>
      <c r="E2847" s="822"/>
      <c r="F2847" s="822"/>
      <c r="G2847" s="822"/>
    </row>
    <row r="2848">
      <c r="A2848" s="821" t="s">
        <v>37667</v>
      </c>
      <c r="B2848" s="801" t="s">
        <v>39663</v>
      </c>
      <c r="C2848" s="786" t="s">
        <v>39664</v>
      </c>
      <c r="D2848" s="824" t="s">
        <v>38869</v>
      </c>
      <c r="E2848" s="822"/>
      <c r="F2848" s="822"/>
      <c r="G2848" s="822"/>
    </row>
    <row r="2849">
      <c r="A2849" s="821" t="s">
        <v>37667</v>
      </c>
      <c r="B2849" s="801" t="s">
        <v>39665</v>
      </c>
      <c r="C2849" s="786" t="s">
        <v>39666</v>
      </c>
      <c r="D2849" s="824" t="s">
        <v>38869</v>
      </c>
      <c r="E2849" s="822"/>
      <c r="F2849" s="822"/>
      <c r="G2849" s="822"/>
    </row>
    <row r="2850">
      <c r="A2850" s="821" t="s">
        <v>37812</v>
      </c>
      <c r="B2850" s="801" t="s">
        <v>37996</v>
      </c>
      <c r="C2850" s="786" t="s">
        <v>39667</v>
      </c>
      <c r="D2850" s="824" t="s">
        <v>38869</v>
      </c>
      <c r="E2850" s="822"/>
      <c r="F2850" s="822"/>
      <c r="G2850" s="822"/>
    </row>
    <row r="2851">
      <c r="A2851" s="821" t="s">
        <v>37812</v>
      </c>
      <c r="B2851" s="801" t="s">
        <v>37819</v>
      </c>
      <c r="C2851" s="786" t="s">
        <v>39668</v>
      </c>
      <c r="D2851" s="824" t="s">
        <v>38869</v>
      </c>
      <c r="E2851" s="822"/>
      <c r="F2851" s="822"/>
      <c r="G2851" s="822"/>
    </row>
    <row r="2852">
      <c r="A2852" s="821" t="s">
        <v>37708</v>
      </c>
      <c r="B2852" s="801" t="s">
        <v>39199</v>
      </c>
      <c r="C2852" s="786" t="s">
        <v>39465</v>
      </c>
      <c r="D2852" s="824" t="s">
        <v>38869</v>
      </c>
      <c r="E2852" s="822"/>
      <c r="F2852" s="822"/>
      <c r="G2852" s="822"/>
    </row>
    <row r="2853">
      <c r="A2853" s="821" t="s">
        <v>37708</v>
      </c>
      <c r="B2853" s="801" t="s">
        <v>39669</v>
      </c>
      <c r="C2853" s="786" t="s">
        <v>39670</v>
      </c>
      <c r="D2853" s="824" t="s">
        <v>39671</v>
      </c>
      <c r="E2853" s="822"/>
      <c r="F2853" s="822"/>
      <c r="G2853" s="822"/>
    </row>
    <row r="2854">
      <c r="A2854" s="821" t="s">
        <v>37708</v>
      </c>
      <c r="B2854" s="801" t="s">
        <v>326</v>
      </c>
      <c r="C2854" s="786" t="s">
        <v>39672</v>
      </c>
      <c r="D2854" s="824" t="s">
        <v>38869</v>
      </c>
      <c r="E2854" s="822"/>
      <c r="F2854" s="822"/>
      <c r="G2854" s="822"/>
    </row>
    <row r="2855">
      <c r="A2855" s="821" t="s">
        <v>37708</v>
      </c>
      <c r="B2855" s="801" t="s">
        <v>38703</v>
      </c>
      <c r="C2855" s="786" t="s">
        <v>39673</v>
      </c>
      <c r="D2855" s="824" t="s">
        <v>38869</v>
      </c>
      <c r="E2855" s="822"/>
      <c r="F2855" s="822"/>
      <c r="G2855" s="822"/>
    </row>
    <row r="2856">
      <c r="A2856" s="821" t="s">
        <v>37708</v>
      </c>
      <c r="B2856" s="801" t="s">
        <v>671</v>
      </c>
      <c r="C2856" s="786" t="s">
        <v>39674</v>
      </c>
      <c r="D2856" s="824" t="s">
        <v>38869</v>
      </c>
      <c r="E2856" s="822"/>
      <c r="F2856" s="822"/>
      <c r="G2856" s="822"/>
    </row>
    <row r="2857">
      <c r="A2857" s="821" t="s">
        <v>37708</v>
      </c>
      <c r="B2857" s="801" t="s">
        <v>39675</v>
      </c>
      <c r="C2857" s="786" t="s">
        <v>39676</v>
      </c>
      <c r="D2857" s="824" t="s">
        <v>38869</v>
      </c>
      <c r="E2857" s="822"/>
      <c r="F2857" s="822"/>
      <c r="G2857" s="822"/>
    </row>
    <row r="2858">
      <c r="A2858" s="821" t="s">
        <v>37708</v>
      </c>
      <c r="B2858" s="801" t="s">
        <v>39675</v>
      </c>
      <c r="C2858" s="786" t="s">
        <v>39553</v>
      </c>
      <c r="D2858" s="824" t="s">
        <v>38869</v>
      </c>
      <c r="E2858" s="822"/>
      <c r="F2858" s="822"/>
      <c r="G2858" s="822"/>
    </row>
    <row r="2859">
      <c r="A2859" s="821" t="s">
        <v>37708</v>
      </c>
      <c r="B2859" s="801" t="s">
        <v>39675</v>
      </c>
      <c r="C2859" s="786" t="s">
        <v>39677</v>
      </c>
      <c r="D2859" s="824" t="s">
        <v>38869</v>
      </c>
      <c r="E2859" s="822"/>
      <c r="F2859" s="822"/>
      <c r="G2859" s="822"/>
    </row>
    <row r="2860">
      <c r="A2860" s="821" t="s">
        <v>37708</v>
      </c>
      <c r="B2860" s="801" t="s">
        <v>39675</v>
      </c>
      <c r="C2860" s="786" t="s">
        <v>39678</v>
      </c>
      <c r="D2860" s="824" t="s">
        <v>38869</v>
      </c>
      <c r="E2860" s="822"/>
      <c r="F2860" s="822"/>
      <c r="G2860" s="822"/>
    </row>
    <row r="2861">
      <c r="A2861" s="821" t="s">
        <v>37708</v>
      </c>
      <c r="B2861" s="801" t="s">
        <v>687</v>
      </c>
      <c r="C2861" s="786" t="s">
        <v>33903</v>
      </c>
      <c r="D2861" s="824" t="s">
        <v>38869</v>
      </c>
      <c r="E2861" s="822"/>
      <c r="F2861" s="822"/>
      <c r="G2861" s="822"/>
    </row>
    <row r="2862">
      <c r="A2862" s="821" t="s">
        <v>37708</v>
      </c>
      <c r="B2862" s="801" t="s">
        <v>687</v>
      </c>
      <c r="C2862" s="786" t="s">
        <v>38407</v>
      </c>
      <c r="D2862" s="824" t="s">
        <v>38869</v>
      </c>
      <c r="E2862" s="822"/>
      <c r="F2862" s="822"/>
      <c r="G2862" s="822"/>
    </row>
    <row r="2863">
      <c r="A2863" s="821" t="s">
        <v>37708</v>
      </c>
      <c r="B2863" s="801" t="s">
        <v>687</v>
      </c>
      <c r="C2863" s="786" t="s">
        <v>33850</v>
      </c>
      <c r="D2863" s="824" t="s">
        <v>38869</v>
      </c>
      <c r="E2863" s="822"/>
      <c r="F2863" s="822"/>
      <c r="G2863" s="822"/>
    </row>
    <row r="2864">
      <c r="A2864" s="821" t="s">
        <v>37708</v>
      </c>
      <c r="B2864" s="801" t="s">
        <v>39679</v>
      </c>
      <c r="C2864" s="786" t="s">
        <v>39680</v>
      </c>
      <c r="D2864" s="824" t="s">
        <v>38869</v>
      </c>
      <c r="E2864" s="822"/>
      <c r="F2864" s="822"/>
      <c r="G2864" s="822"/>
    </row>
    <row r="2865">
      <c r="A2865" s="821" t="s">
        <v>37708</v>
      </c>
      <c r="B2865" s="801" t="s">
        <v>39681</v>
      </c>
      <c r="C2865" s="786" t="s">
        <v>39682</v>
      </c>
      <c r="D2865" s="824" t="s">
        <v>38869</v>
      </c>
      <c r="E2865" s="822"/>
      <c r="F2865" s="822"/>
      <c r="G2865" s="822"/>
    </row>
    <row r="2866">
      <c r="A2866" s="821" t="s">
        <v>37708</v>
      </c>
      <c r="B2866" s="801" t="s">
        <v>39681</v>
      </c>
      <c r="C2866" s="786" t="s">
        <v>39683</v>
      </c>
      <c r="D2866" s="824" t="s">
        <v>38869</v>
      </c>
      <c r="E2866" s="822"/>
      <c r="F2866" s="822"/>
      <c r="G2866" s="822"/>
    </row>
    <row r="2867">
      <c r="A2867" s="821" t="s">
        <v>37708</v>
      </c>
      <c r="B2867" s="801" t="s">
        <v>39684</v>
      </c>
      <c r="C2867" s="786" t="s">
        <v>368</v>
      </c>
      <c r="D2867" s="824" t="s">
        <v>38869</v>
      </c>
      <c r="E2867" s="822"/>
      <c r="F2867" s="822"/>
      <c r="G2867" s="822"/>
    </row>
    <row r="2868">
      <c r="A2868" s="821" t="s">
        <v>37708</v>
      </c>
      <c r="B2868" s="801" t="s">
        <v>39685</v>
      </c>
      <c r="C2868" s="786" t="s">
        <v>39686</v>
      </c>
      <c r="D2868" s="824" t="s">
        <v>38869</v>
      </c>
      <c r="E2868" s="822"/>
      <c r="F2868" s="822"/>
      <c r="G2868" s="822"/>
    </row>
    <row r="2869">
      <c r="A2869" s="821" t="s">
        <v>37708</v>
      </c>
      <c r="B2869" s="801" t="s">
        <v>39687</v>
      </c>
      <c r="C2869" s="786" t="s">
        <v>39688</v>
      </c>
      <c r="D2869" s="824" t="s">
        <v>39689</v>
      </c>
      <c r="E2869" s="822"/>
      <c r="F2869" s="822"/>
      <c r="G2869" s="822"/>
    </row>
    <row r="2870">
      <c r="A2870" s="821" t="s">
        <v>37708</v>
      </c>
      <c r="B2870" s="801" t="s">
        <v>39354</v>
      </c>
      <c r="C2870" s="786" t="s">
        <v>39690</v>
      </c>
      <c r="D2870" s="824" t="s">
        <v>39671</v>
      </c>
      <c r="E2870" s="822"/>
      <c r="F2870" s="822"/>
      <c r="G2870" s="822"/>
    </row>
    <row r="2871">
      <c r="A2871" s="821" t="s">
        <v>37708</v>
      </c>
      <c r="B2871" s="801" t="s">
        <v>39354</v>
      </c>
      <c r="C2871" s="786" t="s">
        <v>39691</v>
      </c>
      <c r="D2871" s="824" t="s">
        <v>38869</v>
      </c>
      <c r="E2871" s="822"/>
      <c r="F2871" s="822"/>
      <c r="G2871" s="822"/>
    </row>
    <row r="2872">
      <c r="A2872" s="821" t="s">
        <v>37708</v>
      </c>
      <c r="B2872" s="801" t="s">
        <v>39692</v>
      </c>
      <c r="C2872" s="786" t="s">
        <v>3369</v>
      </c>
      <c r="D2872" s="824" t="s">
        <v>39172</v>
      </c>
      <c r="E2872" s="822"/>
      <c r="F2872" s="822"/>
      <c r="G2872" s="822"/>
    </row>
    <row r="2873">
      <c r="A2873" s="821" t="s">
        <v>37708</v>
      </c>
      <c r="B2873" s="801" t="s">
        <v>38717</v>
      </c>
      <c r="C2873" s="786" t="s">
        <v>39693</v>
      </c>
      <c r="D2873" s="824" t="s">
        <v>38869</v>
      </c>
      <c r="E2873" s="822"/>
      <c r="F2873" s="822"/>
      <c r="G2873" s="822"/>
    </row>
    <row r="2874">
      <c r="A2874" s="821" t="s">
        <v>37712</v>
      </c>
      <c r="B2874" s="801" t="s">
        <v>326</v>
      </c>
      <c r="C2874" s="786" t="s">
        <v>368</v>
      </c>
      <c r="D2874" s="824" t="s">
        <v>38869</v>
      </c>
      <c r="E2874" s="822"/>
      <c r="F2874" s="822"/>
      <c r="G2874" s="822"/>
    </row>
    <row r="2875">
      <c r="A2875" s="821" t="s">
        <v>37712</v>
      </c>
      <c r="B2875" s="801" t="s">
        <v>687</v>
      </c>
      <c r="C2875" s="786" t="s">
        <v>20304</v>
      </c>
      <c r="D2875" s="824" t="s">
        <v>38869</v>
      </c>
      <c r="E2875" s="822"/>
      <c r="F2875" s="822"/>
      <c r="G2875" s="822"/>
    </row>
    <row r="2876">
      <c r="A2876" s="821" t="s">
        <v>37712</v>
      </c>
      <c r="B2876" s="801" t="s">
        <v>687</v>
      </c>
      <c r="C2876" s="786" t="s">
        <v>20308</v>
      </c>
      <c r="D2876" s="824" t="s">
        <v>38869</v>
      </c>
      <c r="E2876" s="822"/>
      <c r="F2876" s="822"/>
      <c r="G2876" s="822"/>
    </row>
    <row r="2877">
      <c r="A2877" s="821" t="s">
        <v>37712</v>
      </c>
      <c r="B2877" s="801" t="s">
        <v>687</v>
      </c>
      <c r="C2877" s="786" t="s">
        <v>693</v>
      </c>
      <c r="D2877" s="824" t="s">
        <v>39694</v>
      </c>
      <c r="E2877" s="822"/>
      <c r="F2877" s="822"/>
      <c r="G2877" s="822"/>
    </row>
    <row r="2878">
      <c r="A2878" s="821" t="s">
        <v>37712</v>
      </c>
      <c r="B2878" s="801" t="s">
        <v>39695</v>
      </c>
      <c r="C2878" s="786" t="s">
        <v>39696</v>
      </c>
      <c r="D2878" s="824" t="s">
        <v>39689</v>
      </c>
      <c r="E2878" s="822"/>
      <c r="F2878" s="822"/>
      <c r="G2878" s="822"/>
    </row>
    <row r="2879">
      <c r="A2879" s="821" t="s">
        <v>37712</v>
      </c>
      <c r="B2879" s="801" t="s">
        <v>2927</v>
      </c>
      <c r="C2879" s="786" t="s">
        <v>368</v>
      </c>
      <c r="D2879" s="824" t="s">
        <v>38869</v>
      </c>
      <c r="E2879" s="822"/>
      <c r="F2879" s="822"/>
      <c r="G2879" s="822"/>
    </row>
    <row r="2880">
      <c r="A2880" s="812"/>
      <c r="B2880" s="833"/>
      <c r="C2880" s="834"/>
      <c r="D2880" s="835"/>
      <c r="E2880" s="836"/>
      <c r="F2880" s="836"/>
      <c r="G2880" s="836"/>
    </row>
    <row r="2881">
      <c r="A2881" s="799"/>
    </row>
    <row r="2882">
      <c r="A2882" s="812"/>
      <c r="B2882" s="833"/>
      <c r="C2882" s="834"/>
      <c r="D2882" s="835"/>
      <c r="E2882" s="836"/>
      <c r="F2882" s="836"/>
      <c r="G2882" s="836"/>
    </row>
    <row r="2883">
      <c r="A2883" s="31" t="s">
        <v>39697</v>
      </c>
      <c r="B2883" s="823"/>
      <c r="C2883" s="823"/>
      <c r="D2883" s="823"/>
      <c r="E2883" s="823"/>
      <c r="F2883" s="823"/>
      <c r="G2883" s="823"/>
    </row>
    <row r="2884">
      <c r="A2884" s="812"/>
      <c r="B2884" s="833"/>
      <c r="C2884" s="834"/>
      <c r="D2884" s="835"/>
      <c r="E2884" s="836"/>
      <c r="F2884" s="836"/>
      <c r="G2884" s="836"/>
    </row>
    <row r="2885">
      <c r="A2885" s="821" t="s">
        <v>37663</v>
      </c>
      <c r="B2885" s="801" t="s">
        <v>4788</v>
      </c>
      <c r="C2885" s="786" t="s">
        <v>5289</v>
      </c>
      <c r="D2885" s="824" t="s">
        <v>38869</v>
      </c>
      <c r="E2885" s="822"/>
      <c r="F2885" s="822"/>
      <c r="G2885" s="822"/>
    </row>
    <row r="2886">
      <c r="A2886" s="821" t="s">
        <v>37663</v>
      </c>
      <c r="B2886" s="801" t="s">
        <v>1016</v>
      </c>
      <c r="C2886" s="786" t="s">
        <v>38426</v>
      </c>
      <c r="D2886" s="824" t="s">
        <v>38869</v>
      </c>
      <c r="E2886" s="822"/>
      <c r="F2886" s="822"/>
      <c r="G2886" s="822"/>
    </row>
    <row r="2887">
      <c r="A2887" s="821" t="s">
        <v>37708</v>
      </c>
      <c r="B2887" s="801" t="s">
        <v>19613</v>
      </c>
      <c r="C2887" s="786" t="s">
        <v>36891</v>
      </c>
      <c r="D2887" s="824" t="s">
        <v>38869</v>
      </c>
      <c r="E2887" s="822"/>
      <c r="F2887" s="822"/>
      <c r="G2887" s="822"/>
    </row>
    <row r="2888">
      <c r="A2888" s="821" t="s">
        <v>37708</v>
      </c>
      <c r="B2888" s="801" t="s">
        <v>39681</v>
      </c>
      <c r="C2888" s="786" t="s">
        <v>39683</v>
      </c>
      <c r="D2888" s="824" t="s">
        <v>38869</v>
      </c>
      <c r="E2888" s="822"/>
      <c r="F2888" s="822"/>
      <c r="G2888" s="822"/>
    </row>
    <row r="2889">
      <c r="A2889" s="821" t="s">
        <v>37712</v>
      </c>
      <c r="B2889" s="801" t="s">
        <v>326</v>
      </c>
      <c r="C2889" s="786" t="s">
        <v>39698</v>
      </c>
      <c r="D2889" s="824"/>
      <c r="E2889" s="822" t="s">
        <v>39699</v>
      </c>
      <c r="F2889" s="822"/>
      <c r="G2889" s="822"/>
    </row>
    <row r="2890">
      <c r="A2890" s="821" t="s">
        <v>37712</v>
      </c>
      <c r="B2890" s="801" t="s">
        <v>388</v>
      </c>
      <c r="C2890" s="786" t="s">
        <v>20985</v>
      </c>
      <c r="D2890" s="824"/>
      <c r="E2890" s="822" t="s">
        <v>39699</v>
      </c>
      <c r="F2890" s="822"/>
      <c r="G2890" s="822"/>
    </row>
    <row r="2891">
      <c r="A2891" s="821" t="s">
        <v>37712</v>
      </c>
      <c r="B2891" s="801" t="s">
        <v>388</v>
      </c>
      <c r="C2891" s="786" t="s">
        <v>389</v>
      </c>
      <c r="D2891" s="824"/>
      <c r="E2891" s="822" t="s">
        <v>39700</v>
      </c>
      <c r="F2891" s="822"/>
      <c r="G2891" s="822"/>
    </row>
    <row r="2892">
      <c r="A2892" s="821" t="s">
        <v>37712</v>
      </c>
      <c r="B2892" s="801" t="s">
        <v>1035</v>
      </c>
      <c r="C2892" s="786" t="s">
        <v>2930</v>
      </c>
      <c r="D2892" s="824"/>
      <c r="E2892" s="822" t="s">
        <v>39700</v>
      </c>
      <c r="F2892" s="822"/>
      <c r="G2892" s="822"/>
    </row>
    <row r="2893">
      <c r="A2893" s="821" t="s">
        <v>37712</v>
      </c>
      <c r="B2893" s="801" t="s">
        <v>234</v>
      </c>
      <c r="C2893" s="786" t="s">
        <v>13914</v>
      </c>
      <c r="D2893" s="824"/>
      <c r="E2893" s="822" t="s">
        <v>39701</v>
      </c>
      <c r="F2893" s="822"/>
      <c r="G2893" s="822"/>
    </row>
    <row r="2894">
      <c r="A2894" s="812"/>
      <c r="B2894" s="833"/>
      <c r="C2894" s="834"/>
      <c r="D2894" s="835"/>
      <c r="E2894" s="836"/>
      <c r="F2894" s="836"/>
      <c r="G2894" s="836"/>
    </row>
    <row r="2895">
      <c r="A2895" s="799"/>
    </row>
    <row r="2896">
      <c r="A2896" s="812"/>
      <c r="B2896" s="833"/>
      <c r="C2896" s="834"/>
      <c r="D2896" s="835"/>
      <c r="E2896" s="836"/>
      <c r="F2896" s="836"/>
      <c r="G2896" s="836"/>
    </row>
    <row r="2897">
      <c r="A2897" s="31" t="s">
        <v>39702</v>
      </c>
      <c r="B2897" s="823"/>
      <c r="C2897" s="823"/>
      <c r="D2897" s="823"/>
      <c r="E2897" s="823"/>
      <c r="F2897" s="823"/>
      <c r="G2897" s="823"/>
    </row>
    <row r="2898">
      <c r="A2898" s="812"/>
      <c r="B2898" s="833"/>
      <c r="C2898" s="834"/>
      <c r="D2898" s="835"/>
      <c r="E2898" s="836"/>
      <c r="F2898" s="836"/>
      <c r="G2898" s="836"/>
    </row>
    <row r="2899">
      <c r="A2899" s="821" t="s">
        <v>37663</v>
      </c>
      <c r="B2899" s="801" t="s">
        <v>4788</v>
      </c>
      <c r="C2899" s="786" t="s">
        <v>17284</v>
      </c>
      <c r="D2899" s="824" t="s">
        <v>39015</v>
      </c>
      <c r="E2899" s="822"/>
      <c r="F2899" s="822"/>
      <c r="G2899" s="822"/>
    </row>
    <row r="2900">
      <c r="A2900" s="821" t="s">
        <v>37812</v>
      </c>
      <c r="B2900" s="801" t="s">
        <v>2562</v>
      </c>
      <c r="C2900" s="786" t="s">
        <v>39703</v>
      </c>
      <c r="D2900" s="824" t="s">
        <v>39015</v>
      </c>
      <c r="E2900" s="822"/>
      <c r="F2900" s="822"/>
      <c r="G2900" s="822"/>
    </row>
    <row r="2901">
      <c r="A2901" s="821" t="s">
        <v>37708</v>
      </c>
      <c r="B2901" s="801" t="s">
        <v>11399</v>
      </c>
      <c r="C2901" s="786" t="s">
        <v>39704</v>
      </c>
      <c r="D2901" s="824" t="s">
        <v>38869</v>
      </c>
      <c r="E2901" s="822" t="s">
        <v>39705</v>
      </c>
      <c r="F2901" s="822"/>
      <c r="G2901" s="822"/>
    </row>
    <row r="2902">
      <c r="A2902" s="821" t="s">
        <v>37708</v>
      </c>
      <c r="B2902" s="801" t="s">
        <v>687</v>
      </c>
      <c r="C2902" s="786" t="s">
        <v>33903</v>
      </c>
      <c r="D2902" s="824" t="s">
        <v>39706</v>
      </c>
      <c r="E2902" s="822"/>
      <c r="F2902" s="822"/>
      <c r="G2902" s="822"/>
    </row>
    <row r="2903">
      <c r="A2903" s="821" t="s">
        <v>37708</v>
      </c>
      <c r="B2903" s="801" t="s">
        <v>388</v>
      </c>
      <c r="C2903" s="786" t="s">
        <v>1392</v>
      </c>
      <c r="D2903" s="824" t="s">
        <v>39015</v>
      </c>
      <c r="E2903" s="822"/>
      <c r="F2903" s="822"/>
      <c r="G2903" s="822"/>
    </row>
    <row r="2904">
      <c r="A2904" s="821" t="s">
        <v>37708</v>
      </c>
      <c r="B2904" s="801" t="s">
        <v>1016</v>
      </c>
      <c r="C2904" s="786" t="s">
        <v>13941</v>
      </c>
      <c r="D2904" s="824" t="s">
        <v>39015</v>
      </c>
      <c r="E2904" s="822"/>
      <c r="F2904" s="822"/>
      <c r="G2904" s="822"/>
    </row>
    <row r="2905">
      <c r="A2905" s="821" t="s">
        <v>37712</v>
      </c>
      <c r="B2905" s="801" t="s">
        <v>18796</v>
      </c>
      <c r="C2905" s="786" t="s">
        <v>39707</v>
      </c>
      <c r="D2905" s="824" t="s">
        <v>39015</v>
      </c>
      <c r="E2905" s="822"/>
      <c r="F2905" s="822"/>
      <c r="G2905" s="822"/>
    </row>
    <row r="2906">
      <c r="A2906" s="821" t="s">
        <v>37712</v>
      </c>
      <c r="B2906" s="801" t="s">
        <v>18796</v>
      </c>
      <c r="C2906" s="786" t="s">
        <v>39708</v>
      </c>
      <c r="D2906" s="824" t="s">
        <v>39015</v>
      </c>
      <c r="E2906" s="822"/>
      <c r="F2906" s="822"/>
      <c r="G2906" s="822"/>
    </row>
    <row r="2907">
      <c r="A2907" s="821" t="s">
        <v>37712</v>
      </c>
      <c r="B2907" s="801" t="s">
        <v>18796</v>
      </c>
      <c r="C2907" s="786" t="s">
        <v>39709</v>
      </c>
      <c r="D2907" s="824" t="s">
        <v>39015</v>
      </c>
      <c r="E2907" s="822"/>
      <c r="F2907" s="822"/>
      <c r="G2907" s="822"/>
    </row>
    <row r="2908">
      <c r="A2908" s="821" t="s">
        <v>37712</v>
      </c>
      <c r="B2908" s="801" t="s">
        <v>18796</v>
      </c>
      <c r="C2908" s="786" t="s">
        <v>39710</v>
      </c>
      <c r="D2908" s="824" t="s">
        <v>39015</v>
      </c>
      <c r="E2908" s="822"/>
      <c r="F2908" s="822"/>
      <c r="G2908" s="822"/>
    </row>
    <row r="2909">
      <c r="A2909" s="821" t="s">
        <v>37712</v>
      </c>
      <c r="B2909" s="801" t="s">
        <v>18796</v>
      </c>
      <c r="C2909" s="786" t="s">
        <v>18797</v>
      </c>
      <c r="D2909" s="824" t="s">
        <v>39015</v>
      </c>
      <c r="E2909" s="822"/>
      <c r="F2909" s="822"/>
      <c r="G2909" s="822"/>
    </row>
    <row r="2910">
      <c r="A2910" s="821" t="s">
        <v>37712</v>
      </c>
      <c r="B2910" s="801" t="s">
        <v>18796</v>
      </c>
      <c r="C2910" s="786" t="s">
        <v>39711</v>
      </c>
      <c r="D2910" s="824" t="s">
        <v>39015</v>
      </c>
      <c r="E2910" s="822"/>
      <c r="F2910" s="822"/>
      <c r="G2910" s="822"/>
    </row>
    <row r="2911">
      <c r="A2911" s="821" t="s">
        <v>37712</v>
      </c>
      <c r="B2911" s="801" t="s">
        <v>3436</v>
      </c>
      <c r="C2911" s="786" t="s">
        <v>39712</v>
      </c>
      <c r="D2911" s="824" t="s">
        <v>39015</v>
      </c>
      <c r="E2911" s="822"/>
      <c r="F2911" s="822"/>
      <c r="G2911" s="822"/>
    </row>
    <row r="2912">
      <c r="A2912" s="821" t="s">
        <v>37712</v>
      </c>
      <c r="B2912" s="801" t="s">
        <v>3436</v>
      </c>
      <c r="C2912" s="786" t="s">
        <v>39365</v>
      </c>
      <c r="D2912" s="824" t="s">
        <v>39015</v>
      </c>
      <c r="E2912" s="822"/>
      <c r="F2912" s="822"/>
      <c r="G2912" s="822"/>
    </row>
    <row r="2913">
      <c r="A2913" s="821" t="s">
        <v>37712</v>
      </c>
      <c r="B2913" s="801" t="s">
        <v>3436</v>
      </c>
      <c r="C2913" s="786" t="s">
        <v>39713</v>
      </c>
      <c r="D2913" s="824" t="s">
        <v>39015</v>
      </c>
      <c r="E2913" s="822"/>
      <c r="F2913" s="822"/>
      <c r="G2913" s="822"/>
    </row>
    <row r="2914">
      <c r="A2914" s="821" t="s">
        <v>37712</v>
      </c>
      <c r="B2914" s="801" t="s">
        <v>3436</v>
      </c>
      <c r="C2914" s="786" t="s">
        <v>39714</v>
      </c>
      <c r="D2914" s="824" t="s">
        <v>39015</v>
      </c>
      <c r="E2914" s="822"/>
      <c r="F2914" s="822"/>
      <c r="G2914" s="822"/>
    </row>
    <row r="2915">
      <c r="A2915" s="821" t="s">
        <v>37712</v>
      </c>
      <c r="B2915" s="801" t="s">
        <v>3436</v>
      </c>
      <c r="C2915" s="786" t="s">
        <v>39715</v>
      </c>
      <c r="D2915" s="824" t="s">
        <v>39015</v>
      </c>
      <c r="E2915" s="822"/>
      <c r="F2915" s="822"/>
      <c r="G2915" s="822"/>
    </row>
    <row r="2916">
      <c r="A2916" s="821" t="s">
        <v>37712</v>
      </c>
      <c r="B2916" s="801" t="s">
        <v>3436</v>
      </c>
      <c r="C2916" s="786" t="s">
        <v>39716</v>
      </c>
      <c r="D2916" s="824" t="s">
        <v>39015</v>
      </c>
      <c r="E2916" s="822"/>
      <c r="F2916" s="822"/>
      <c r="G2916" s="822"/>
    </row>
    <row r="2917">
      <c r="A2917" s="821" t="s">
        <v>37712</v>
      </c>
      <c r="B2917" s="801" t="s">
        <v>326</v>
      </c>
      <c r="C2917" s="786" t="s">
        <v>1206</v>
      </c>
      <c r="D2917" s="824" t="s">
        <v>39015</v>
      </c>
      <c r="E2917" s="822"/>
      <c r="F2917" s="822"/>
      <c r="G2917" s="822"/>
    </row>
    <row r="2918">
      <c r="A2918" s="821" t="s">
        <v>37712</v>
      </c>
      <c r="B2918" s="801" t="s">
        <v>326</v>
      </c>
      <c r="C2918" s="786" t="s">
        <v>7375</v>
      </c>
      <c r="D2918" s="824" t="s">
        <v>39015</v>
      </c>
      <c r="E2918" s="822"/>
      <c r="F2918" s="822"/>
      <c r="G2918" s="822"/>
    </row>
    <row r="2919">
      <c r="A2919" s="821" t="s">
        <v>37712</v>
      </c>
      <c r="B2919" s="801" t="s">
        <v>326</v>
      </c>
      <c r="C2919" s="786" t="s">
        <v>2474</v>
      </c>
      <c r="D2919" s="824" t="s">
        <v>39015</v>
      </c>
      <c r="E2919" s="822"/>
      <c r="F2919" s="822"/>
      <c r="G2919" s="822"/>
    </row>
    <row r="2920">
      <c r="A2920" s="821" t="s">
        <v>37712</v>
      </c>
      <c r="B2920" s="801" t="s">
        <v>326</v>
      </c>
      <c r="C2920" s="786" t="s">
        <v>2481</v>
      </c>
      <c r="D2920" s="824" t="s">
        <v>39015</v>
      </c>
      <c r="E2920" s="822"/>
      <c r="F2920" s="822"/>
      <c r="G2920" s="822"/>
    </row>
    <row r="2921">
      <c r="A2921" s="821" t="s">
        <v>37712</v>
      </c>
      <c r="B2921" s="801" t="s">
        <v>326</v>
      </c>
      <c r="C2921" s="786" t="s">
        <v>4686</v>
      </c>
      <c r="D2921" s="824" t="s">
        <v>39015</v>
      </c>
      <c r="E2921" s="822"/>
      <c r="F2921" s="822"/>
      <c r="G2921" s="822"/>
    </row>
    <row r="2922">
      <c r="A2922" s="821" t="s">
        <v>37712</v>
      </c>
      <c r="B2922" s="801" t="s">
        <v>326</v>
      </c>
      <c r="C2922" s="786" t="s">
        <v>1215</v>
      </c>
      <c r="D2922" s="824" t="s">
        <v>39015</v>
      </c>
      <c r="E2922" s="822"/>
      <c r="F2922" s="822"/>
      <c r="G2922" s="822"/>
    </row>
    <row r="2923">
      <c r="A2923" s="821" t="s">
        <v>37712</v>
      </c>
      <c r="B2923" s="801" t="s">
        <v>326</v>
      </c>
      <c r="C2923" s="786" t="s">
        <v>16433</v>
      </c>
      <c r="D2923" s="824" t="s">
        <v>39015</v>
      </c>
      <c r="E2923" s="822"/>
      <c r="F2923" s="822"/>
      <c r="G2923" s="822"/>
    </row>
    <row r="2924">
      <c r="A2924" s="821" t="s">
        <v>37712</v>
      </c>
      <c r="B2924" s="801" t="s">
        <v>326</v>
      </c>
      <c r="C2924" s="786" t="s">
        <v>16380</v>
      </c>
      <c r="D2924" s="824" t="s">
        <v>39015</v>
      </c>
      <c r="E2924" s="822"/>
      <c r="F2924" s="822"/>
      <c r="G2924" s="822"/>
    </row>
    <row r="2925">
      <c r="A2925" s="821" t="s">
        <v>37712</v>
      </c>
      <c r="B2925" s="801" t="s">
        <v>326</v>
      </c>
      <c r="C2925" s="786" t="s">
        <v>864</v>
      </c>
      <c r="D2925" s="824" t="s">
        <v>39015</v>
      </c>
      <c r="E2925" s="822"/>
      <c r="F2925" s="822"/>
      <c r="G2925" s="822"/>
    </row>
    <row r="2926">
      <c r="A2926" s="821" t="s">
        <v>37712</v>
      </c>
      <c r="B2926" s="801" t="s">
        <v>326</v>
      </c>
      <c r="C2926" s="786" t="s">
        <v>658</v>
      </c>
      <c r="D2926" s="824" t="s">
        <v>39015</v>
      </c>
      <c r="E2926" s="822"/>
      <c r="F2926" s="822"/>
      <c r="G2926" s="822"/>
    </row>
    <row r="2927">
      <c r="A2927" s="821" t="s">
        <v>37712</v>
      </c>
      <c r="B2927" s="801" t="s">
        <v>326</v>
      </c>
      <c r="C2927" s="786" t="s">
        <v>37985</v>
      </c>
      <c r="D2927" s="824" t="s">
        <v>39015</v>
      </c>
      <c r="E2927" s="822"/>
      <c r="F2927" s="822"/>
      <c r="G2927" s="822"/>
    </row>
    <row r="2928">
      <c r="A2928" s="821" t="s">
        <v>37712</v>
      </c>
      <c r="B2928" s="801" t="s">
        <v>326</v>
      </c>
      <c r="C2928" s="786" t="s">
        <v>1545</v>
      </c>
      <c r="D2928" s="824" t="s">
        <v>39015</v>
      </c>
      <c r="E2928" s="822"/>
      <c r="F2928" s="822"/>
      <c r="G2928" s="822"/>
    </row>
    <row r="2929">
      <c r="A2929" s="821" t="s">
        <v>37712</v>
      </c>
      <c r="B2929" s="801" t="s">
        <v>9432</v>
      </c>
      <c r="C2929" s="786" t="s">
        <v>39717</v>
      </c>
      <c r="D2929" s="824" t="s">
        <v>39015</v>
      </c>
      <c r="E2929" s="822"/>
      <c r="F2929" s="822"/>
      <c r="G2929" s="822"/>
    </row>
    <row r="2930">
      <c r="A2930" s="821" t="s">
        <v>37712</v>
      </c>
      <c r="B2930" s="801" t="s">
        <v>9432</v>
      </c>
      <c r="C2930" s="786" t="s">
        <v>39718</v>
      </c>
      <c r="D2930" s="824" t="s">
        <v>39015</v>
      </c>
      <c r="E2930" s="822"/>
      <c r="F2930" s="822"/>
      <c r="G2930" s="822"/>
    </row>
    <row r="2931">
      <c r="A2931" s="821" t="s">
        <v>37712</v>
      </c>
      <c r="B2931" s="801" t="s">
        <v>9432</v>
      </c>
      <c r="C2931" s="786" t="s">
        <v>9433</v>
      </c>
      <c r="D2931" s="824" t="s">
        <v>39015</v>
      </c>
      <c r="E2931" s="822"/>
      <c r="F2931" s="822"/>
      <c r="G2931" s="822"/>
    </row>
    <row r="2932">
      <c r="A2932" s="821" t="s">
        <v>37712</v>
      </c>
      <c r="B2932" s="801" t="s">
        <v>9432</v>
      </c>
      <c r="C2932" s="786" t="s">
        <v>39719</v>
      </c>
      <c r="D2932" s="824" t="s">
        <v>39015</v>
      </c>
      <c r="E2932" s="822"/>
      <c r="F2932" s="822"/>
      <c r="G2932" s="822"/>
    </row>
    <row r="2933">
      <c r="A2933" s="821" t="s">
        <v>37712</v>
      </c>
      <c r="B2933" s="801" t="s">
        <v>9432</v>
      </c>
      <c r="C2933" s="786" t="s">
        <v>38004</v>
      </c>
      <c r="D2933" s="824" t="s">
        <v>39015</v>
      </c>
      <c r="E2933" s="822"/>
      <c r="F2933" s="822"/>
      <c r="G2933" s="822"/>
    </row>
    <row r="2934">
      <c r="A2934" s="821" t="s">
        <v>37712</v>
      </c>
      <c r="B2934" s="801" t="s">
        <v>2562</v>
      </c>
      <c r="C2934" s="786" t="s">
        <v>2563</v>
      </c>
      <c r="D2934" s="824" t="s">
        <v>39015</v>
      </c>
      <c r="E2934" s="822"/>
      <c r="F2934" s="822"/>
      <c r="G2934" s="822"/>
    </row>
    <row r="2935">
      <c r="A2935" s="821" t="s">
        <v>37712</v>
      </c>
      <c r="B2935" s="801" t="s">
        <v>2562</v>
      </c>
      <c r="C2935" s="786" t="s">
        <v>7411</v>
      </c>
      <c r="D2935" s="824" t="s">
        <v>39015</v>
      </c>
      <c r="E2935" s="822"/>
      <c r="F2935" s="822"/>
      <c r="G2935" s="822"/>
    </row>
    <row r="2936">
      <c r="A2936" s="821" t="s">
        <v>37712</v>
      </c>
      <c r="B2936" s="801" t="s">
        <v>2562</v>
      </c>
      <c r="C2936" s="786" t="s">
        <v>2580</v>
      </c>
      <c r="D2936" s="824" t="s">
        <v>39015</v>
      </c>
      <c r="E2936" s="822"/>
      <c r="F2936" s="822"/>
      <c r="G2936" s="822"/>
    </row>
    <row r="2937">
      <c r="A2937" s="821" t="s">
        <v>37712</v>
      </c>
      <c r="B2937" s="801" t="s">
        <v>2562</v>
      </c>
      <c r="C2937" s="786" t="s">
        <v>2587</v>
      </c>
      <c r="D2937" s="824" t="s">
        <v>39015</v>
      </c>
      <c r="E2937" s="822"/>
      <c r="F2937" s="822"/>
      <c r="G2937" s="822"/>
    </row>
    <row r="2938">
      <c r="A2938" s="821" t="s">
        <v>37712</v>
      </c>
      <c r="B2938" s="801" t="s">
        <v>2562</v>
      </c>
      <c r="C2938" s="786" t="s">
        <v>36052</v>
      </c>
      <c r="D2938" s="824" t="s">
        <v>39015</v>
      </c>
      <c r="E2938" s="822"/>
      <c r="F2938" s="822"/>
      <c r="G2938" s="822"/>
    </row>
    <row r="2939">
      <c r="A2939" s="821" t="s">
        <v>37712</v>
      </c>
      <c r="B2939" s="801" t="s">
        <v>2562</v>
      </c>
      <c r="C2939" s="786" t="s">
        <v>39720</v>
      </c>
      <c r="D2939" s="824" t="s">
        <v>39015</v>
      </c>
      <c r="E2939" s="822"/>
      <c r="F2939" s="822"/>
      <c r="G2939" s="822"/>
    </row>
    <row r="2940">
      <c r="A2940" s="821" t="s">
        <v>37712</v>
      </c>
      <c r="B2940" s="801" t="s">
        <v>2562</v>
      </c>
      <c r="C2940" s="786" t="s">
        <v>39721</v>
      </c>
      <c r="D2940" s="824" t="s">
        <v>39015</v>
      </c>
      <c r="E2940" s="822"/>
      <c r="F2940" s="822"/>
      <c r="G2940" s="822"/>
    </row>
    <row r="2941">
      <c r="A2941" s="821" t="s">
        <v>37712</v>
      </c>
      <c r="B2941" s="801" t="s">
        <v>2562</v>
      </c>
      <c r="C2941" s="786" t="s">
        <v>39722</v>
      </c>
      <c r="D2941" s="824" t="s">
        <v>39015</v>
      </c>
      <c r="E2941" s="822"/>
      <c r="F2941" s="822"/>
      <c r="G2941" s="822"/>
    </row>
    <row r="2942">
      <c r="A2942" s="821" t="s">
        <v>37712</v>
      </c>
      <c r="B2942" s="801" t="s">
        <v>2562</v>
      </c>
      <c r="C2942" s="786" t="s">
        <v>39723</v>
      </c>
      <c r="D2942" s="824" t="s">
        <v>39015</v>
      </c>
      <c r="E2942" s="822"/>
      <c r="F2942" s="822"/>
      <c r="G2942" s="822"/>
    </row>
    <row r="2943">
      <c r="A2943" s="821" t="s">
        <v>37712</v>
      </c>
      <c r="B2943" s="801" t="s">
        <v>2562</v>
      </c>
      <c r="C2943" s="786" t="s">
        <v>39724</v>
      </c>
      <c r="D2943" s="824" t="s">
        <v>39015</v>
      </c>
      <c r="E2943" s="822"/>
      <c r="F2943" s="822"/>
      <c r="G2943" s="822"/>
    </row>
    <row r="2944">
      <c r="A2944" s="821" t="s">
        <v>37712</v>
      </c>
      <c r="B2944" s="801" t="s">
        <v>687</v>
      </c>
      <c r="C2944" s="786" t="s">
        <v>37919</v>
      </c>
      <c r="D2944" s="824" t="s">
        <v>39015</v>
      </c>
      <c r="E2944" s="822"/>
      <c r="F2944" s="822"/>
      <c r="G2944" s="822"/>
    </row>
    <row r="2945">
      <c r="A2945" s="821" t="s">
        <v>37712</v>
      </c>
      <c r="B2945" s="801" t="s">
        <v>687</v>
      </c>
      <c r="C2945" s="786" t="s">
        <v>20304</v>
      </c>
      <c r="D2945" s="824" t="s">
        <v>39015</v>
      </c>
      <c r="E2945" s="822"/>
      <c r="F2945" s="822"/>
      <c r="G2945" s="822"/>
    </row>
    <row r="2946">
      <c r="A2946" s="821" t="s">
        <v>37712</v>
      </c>
      <c r="B2946" s="801" t="s">
        <v>687</v>
      </c>
      <c r="C2946" s="786" t="s">
        <v>37920</v>
      </c>
      <c r="D2946" s="824" t="s">
        <v>39015</v>
      </c>
      <c r="E2946" s="822"/>
      <c r="F2946" s="822"/>
      <c r="G2946" s="822"/>
    </row>
    <row r="2947">
      <c r="A2947" s="821" t="s">
        <v>37712</v>
      </c>
      <c r="B2947" s="801" t="s">
        <v>687</v>
      </c>
      <c r="C2947" s="786" t="s">
        <v>20308</v>
      </c>
      <c r="D2947" s="824" t="s">
        <v>39015</v>
      </c>
      <c r="E2947" s="822"/>
      <c r="F2947" s="822"/>
      <c r="G2947" s="822"/>
    </row>
    <row r="2948">
      <c r="A2948" s="821" t="s">
        <v>37712</v>
      </c>
      <c r="B2948" s="801" t="s">
        <v>687</v>
      </c>
      <c r="C2948" s="786" t="s">
        <v>37921</v>
      </c>
      <c r="D2948" s="824" t="s">
        <v>39015</v>
      </c>
      <c r="E2948" s="822"/>
      <c r="F2948" s="822"/>
      <c r="G2948" s="822"/>
    </row>
    <row r="2949">
      <c r="A2949" s="821" t="s">
        <v>37712</v>
      </c>
      <c r="B2949" s="801" t="s">
        <v>687</v>
      </c>
      <c r="C2949" s="786" t="s">
        <v>39725</v>
      </c>
      <c r="D2949" s="824" t="s">
        <v>39015</v>
      </c>
      <c r="E2949" s="822"/>
      <c r="F2949" s="822"/>
      <c r="G2949" s="822"/>
    </row>
    <row r="2950">
      <c r="A2950" s="821" t="s">
        <v>37712</v>
      </c>
      <c r="B2950" s="801" t="s">
        <v>687</v>
      </c>
      <c r="C2950" s="786" t="s">
        <v>35399</v>
      </c>
      <c r="D2950" s="824" t="s">
        <v>39015</v>
      </c>
      <c r="E2950" s="822"/>
      <c r="F2950" s="822"/>
      <c r="G2950" s="822"/>
    </row>
    <row r="2951">
      <c r="A2951" s="821" t="s">
        <v>37712</v>
      </c>
      <c r="B2951" s="801" t="s">
        <v>687</v>
      </c>
      <c r="C2951" s="786" t="s">
        <v>17318</v>
      </c>
      <c r="D2951" s="824" t="s">
        <v>39015</v>
      </c>
      <c r="E2951" s="822"/>
      <c r="F2951" s="822"/>
      <c r="G2951" s="822"/>
    </row>
    <row r="2952">
      <c r="A2952" s="821" t="s">
        <v>37712</v>
      </c>
      <c r="B2952" s="801" t="s">
        <v>687</v>
      </c>
      <c r="C2952" s="786" t="s">
        <v>2672</v>
      </c>
      <c r="D2952" s="824" t="s">
        <v>39015</v>
      </c>
      <c r="E2952" s="822"/>
      <c r="F2952" s="822"/>
      <c r="G2952" s="822"/>
    </row>
    <row r="2953">
      <c r="A2953" s="821" t="s">
        <v>37712</v>
      </c>
      <c r="B2953" s="801" t="s">
        <v>687</v>
      </c>
      <c r="C2953" s="786" t="s">
        <v>39726</v>
      </c>
      <c r="D2953" s="824" t="s">
        <v>39015</v>
      </c>
      <c r="E2953" s="822"/>
      <c r="F2953" s="822"/>
      <c r="G2953" s="822"/>
    </row>
    <row r="2954">
      <c r="A2954" s="821" t="s">
        <v>37712</v>
      </c>
      <c r="B2954" s="801" t="s">
        <v>687</v>
      </c>
      <c r="C2954" s="786" t="s">
        <v>3234</v>
      </c>
      <c r="D2954" s="824" t="s">
        <v>39015</v>
      </c>
      <c r="E2954" s="822"/>
      <c r="F2954" s="822"/>
      <c r="G2954" s="822"/>
    </row>
    <row r="2955">
      <c r="A2955" s="821" t="s">
        <v>37712</v>
      </c>
      <c r="B2955" s="801" t="s">
        <v>687</v>
      </c>
      <c r="C2955" s="786" t="s">
        <v>693</v>
      </c>
      <c r="D2955" s="824" t="s">
        <v>39015</v>
      </c>
      <c r="E2955" s="822"/>
      <c r="F2955" s="822"/>
      <c r="G2955" s="822"/>
    </row>
    <row r="2956">
      <c r="A2956" s="821" t="s">
        <v>37712</v>
      </c>
      <c r="B2956" s="801" t="s">
        <v>687</v>
      </c>
      <c r="C2956" s="786" t="s">
        <v>39727</v>
      </c>
      <c r="D2956" s="824" t="s">
        <v>39015</v>
      </c>
      <c r="E2956" s="822"/>
      <c r="F2956" s="822"/>
      <c r="G2956" s="822"/>
    </row>
    <row r="2957">
      <c r="A2957" s="821" t="s">
        <v>37712</v>
      </c>
      <c r="B2957" s="801" t="s">
        <v>687</v>
      </c>
      <c r="C2957" s="786" t="s">
        <v>39728</v>
      </c>
      <c r="D2957" s="824" t="s">
        <v>39015</v>
      </c>
      <c r="E2957" s="822"/>
      <c r="F2957" s="822"/>
      <c r="G2957" s="822"/>
    </row>
    <row r="2958">
      <c r="A2958" s="821" t="s">
        <v>37712</v>
      </c>
      <c r="B2958" s="801" t="s">
        <v>687</v>
      </c>
      <c r="C2958" s="786" t="s">
        <v>37922</v>
      </c>
      <c r="D2958" s="824" t="s">
        <v>39015</v>
      </c>
      <c r="E2958" s="822"/>
      <c r="F2958" s="822"/>
      <c r="G2958" s="822"/>
    </row>
    <row r="2959">
      <c r="A2959" s="821" t="s">
        <v>37712</v>
      </c>
      <c r="B2959" s="801" t="s">
        <v>687</v>
      </c>
      <c r="C2959" s="786" t="s">
        <v>2736</v>
      </c>
      <c r="D2959" s="824" t="s">
        <v>39015</v>
      </c>
      <c r="E2959" s="822"/>
      <c r="F2959" s="822"/>
      <c r="G2959" s="822"/>
    </row>
    <row r="2960">
      <c r="A2960" s="821" t="s">
        <v>37712</v>
      </c>
      <c r="B2960" s="801" t="s">
        <v>687</v>
      </c>
      <c r="C2960" s="786" t="s">
        <v>11191</v>
      </c>
      <c r="D2960" s="824" t="s">
        <v>39015</v>
      </c>
      <c r="E2960" s="822"/>
      <c r="F2960" s="822"/>
      <c r="G2960" s="822"/>
    </row>
    <row r="2961">
      <c r="A2961" s="821" t="s">
        <v>37712</v>
      </c>
      <c r="B2961" s="801" t="s">
        <v>687</v>
      </c>
      <c r="C2961" s="786" t="s">
        <v>39338</v>
      </c>
      <c r="D2961" s="824" t="s">
        <v>39015</v>
      </c>
      <c r="E2961" s="822"/>
      <c r="F2961" s="822"/>
      <c r="G2961" s="822"/>
    </row>
    <row r="2962">
      <c r="A2962" s="821" t="s">
        <v>37712</v>
      </c>
      <c r="B2962" s="801" t="s">
        <v>687</v>
      </c>
      <c r="C2962" s="786" t="s">
        <v>2754</v>
      </c>
      <c r="D2962" s="824" t="s">
        <v>39015</v>
      </c>
      <c r="E2962" s="822"/>
      <c r="F2962" s="822"/>
      <c r="G2962" s="822"/>
    </row>
    <row r="2963">
      <c r="A2963" s="821" t="s">
        <v>37712</v>
      </c>
      <c r="B2963" s="801" t="s">
        <v>687</v>
      </c>
      <c r="C2963" s="786" t="s">
        <v>9834</v>
      </c>
      <c r="D2963" s="824" t="s">
        <v>39015</v>
      </c>
      <c r="E2963" s="822"/>
      <c r="F2963" s="822"/>
      <c r="G2963" s="822"/>
    </row>
    <row r="2964">
      <c r="A2964" s="821" t="s">
        <v>37712</v>
      </c>
      <c r="B2964" s="801" t="s">
        <v>687</v>
      </c>
      <c r="C2964" s="786" t="s">
        <v>2052</v>
      </c>
      <c r="D2964" s="824" t="s">
        <v>39015</v>
      </c>
      <c r="E2964" s="822"/>
      <c r="F2964" s="822"/>
      <c r="G2964" s="822"/>
    </row>
    <row r="2965">
      <c r="A2965" s="821" t="s">
        <v>37712</v>
      </c>
      <c r="B2965" s="801" t="s">
        <v>687</v>
      </c>
      <c r="C2965" s="786" t="s">
        <v>18542</v>
      </c>
      <c r="D2965" s="824" t="s">
        <v>39015</v>
      </c>
      <c r="E2965" s="822"/>
      <c r="F2965" s="822"/>
      <c r="G2965" s="822"/>
    </row>
    <row r="2966">
      <c r="A2966" s="821" t="s">
        <v>37712</v>
      </c>
      <c r="B2966" s="801" t="s">
        <v>687</v>
      </c>
      <c r="C2966" s="786" t="s">
        <v>1964</v>
      </c>
      <c r="D2966" s="824" t="s">
        <v>39015</v>
      </c>
      <c r="E2966" s="822"/>
      <c r="F2966" s="822"/>
      <c r="G2966" s="822"/>
    </row>
    <row r="2967">
      <c r="A2967" s="821" t="s">
        <v>37712</v>
      </c>
      <c r="B2967" s="801" t="s">
        <v>3675</v>
      </c>
      <c r="C2967" s="786" t="s">
        <v>39729</v>
      </c>
      <c r="D2967" s="824" t="s">
        <v>39015</v>
      </c>
      <c r="E2967" s="822"/>
      <c r="F2967" s="822"/>
      <c r="G2967" s="822"/>
    </row>
    <row r="2968">
      <c r="A2968" s="821" t="s">
        <v>37712</v>
      </c>
      <c r="B2968" s="801" t="s">
        <v>2764</v>
      </c>
      <c r="C2968" s="786" t="s">
        <v>13272</v>
      </c>
      <c r="D2968" s="824" t="s">
        <v>39015</v>
      </c>
      <c r="E2968" s="822"/>
      <c r="F2968" s="822"/>
      <c r="G2968" s="822"/>
    </row>
    <row r="2969">
      <c r="A2969" s="821" t="s">
        <v>37712</v>
      </c>
      <c r="B2969" s="801" t="s">
        <v>2764</v>
      </c>
      <c r="C2969" s="786" t="s">
        <v>3278</v>
      </c>
      <c r="D2969" s="824" t="s">
        <v>39015</v>
      </c>
      <c r="E2969" s="822"/>
      <c r="F2969" s="822"/>
      <c r="G2969" s="822"/>
    </row>
    <row r="2970">
      <c r="A2970" s="821" t="s">
        <v>37712</v>
      </c>
      <c r="B2970" s="801" t="s">
        <v>3280</v>
      </c>
      <c r="C2970" s="786" t="s">
        <v>39730</v>
      </c>
      <c r="D2970" s="824"/>
      <c r="E2970" s="822" t="s">
        <v>39731</v>
      </c>
      <c r="F2970" s="822"/>
      <c r="G2970" s="822"/>
    </row>
    <row r="2971">
      <c r="A2971" s="821" t="s">
        <v>37712</v>
      </c>
      <c r="B2971" s="801" t="s">
        <v>3280</v>
      </c>
      <c r="C2971" s="786" t="s">
        <v>20169</v>
      </c>
      <c r="D2971" s="824"/>
      <c r="E2971" s="822" t="s">
        <v>39732</v>
      </c>
      <c r="F2971" s="822"/>
      <c r="G2971" s="822"/>
    </row>
    <row r="2972">
      <c r="A2972" s="821" t="s">
        <v>37712</v>
      </c>
      <c r="B2972" s="801" t="s">
        <v>24054</v>
      </c>
      <c r="C2972" s="786" t="s">
        <v>39733</v>
      </c>
      <c r="D2972" s="824" t="s">
        <v>39015</v>
      </c>
      <c r="E2972" s="822"/>
      <c r="F2972" s="822"/>
      <c r="G2972" s="822"/>
    </row>
    <row r="2973">
      <c r="A2973" s="821" t="s">
        <v>37712</v>
      </c>
      <c r="B2973" s="801" t="s">
        <v>24054</v>
      </c>
      <c r="C2973" s="786" t="s">
        <v>39734</v>
      </c>
      <c r="D2973" s="824" t="s">
        <v>39015</v>
      </c>
      <c r="E2973" s="822"/>
      <c r="F2973" s="822"/>
      <c r="G2973" s="822"/>
    </row>
    <row r="2974">
      <c r="A2974" s="821" t="s">
        <v>37712</v>
      </c>
      <c r="B2974" s="801" t="s">
        <v>234</v>
      </c>
      <c r="C2974" s="786" t="s">
        <v>39735</v>
      </c>
      <c r="D2974" s="824" t="s">
        <v>38869</v>
      </c>
      <c r="E2974" s="822" t="s">
        <v>39736</v>
      </c>
      <c r="F2974" s="822"/>
      <c r="G2974" s="822" t="s">
        <v>39737</v>
      </c>
    </row>
    <row r="2975">
      <c r="A2975" s="821" t="s">
        <v>37712</v>
      </c>
      <c r="B2975" s="801" t="s">
        <v>234</v>
      </c>
      <c r="C2975" s="786" t="s">
        <v>39738</v>
      </c>
      <c r="D2975" s="824" t="s">
        <v>39015</v>
      </c>
      <c r="E2975" s="822"/>
      <c r="F2975" s="822"/>
      <c r="G2975" s="822"/>
    </row>
    <row r="2976">
      <c r="A2976" s="821" t="s">
        <v>37712</v>
      </c>
      <c r="B2976" s="801" t="s">
        <v>234</v>
      </c>
      <c r="C2976" s="786" t="s">
        <v>39739</v>
      </c>
      <c r="D2976" s="822"/>
      <c r="E2976" s="822" t="s">
        <v>39740</v>
      </c>
      <c r="F2976" s="822"/>
      <c r="G2976" s="822"/>
    </row>
    <row r="2977">
      <c r="A2977" s="812"/>
      <c r="B2977" s="833"/>
      <c r="C2977" s="834"/>
      <c r="D2977" s="835"/>
      <c r="E2977" s="836"/>
      <c r="F2977" s="836"/>
      <c r="G2977" s="836"/>
    </row>
    <row r="2978">
      <c r="A2978" s="799"/>
    </row>
    <row r="2979">
      <c r="A2979" s="812"/>
      <c r="B2979" s="833"/>
      <c r="C2979" s="834"/>
      <c r="D2979" s="835"/>
      <c r="E2979" s="836"/>
      <c r="F2979" s="836"/>
      <c r="G2979" s="836"/>
    </row>
    <row r="2980">
      <c r="A2980" s="31" t="s">
        <v>39741</v>
      </c>
      <c r="B2980" s="823"/>
      <c r="C2980" s="823"/>
      <c r="D2980" s="823"/>
      <c r="E2980" s="823"/>
      <c r="F2980" s="823"/>
      <c r="G2980" s="823"/>
    </row>
    <row r="2981">
      <c r="A2981" s="812"/>
      <c r="B2981" s="833"/>
      <c r="C2981" s="834"/>
      <c r="D2981" s="835"/>
      <c r="E2981" s="836"/>
      <c r="F2981" s="836"/>
      <c r="G2981" s="836"/>
    </row>
    <row r="2982">
      <c r="A2982" s="821" t="s">
        <v>37663</v>
      </c>
      <c r="B2982" s="801" t="s">
        <v>8825</v>
      </c>
      <c r="C2982" s="786" t="s">
        <v>38735</v>
      </c>
      <c r="D2982" s="824" t="s">
        <v>39015</v>
      </c>
      <c r="E2982" s="822"/>
      <c r="F2982" s="822"/>
      <c r="G2982" s="822"/>
    </row>
    <row r="2983">
      <c r="A2983" s="821" t="s">
        <v>37667</v>
      </c>
      <c r="B2983" s="801" t="s">
        <v>39742</v>
      </c>
      <c r="C2983" s="786" t="s">
        <v>39743</v>
      </c>
      <c r="D2983" s="824" t="s">
        <v>39015</v>
      </c>
      <c r="E2983" s="822"/>
      <c r="F2983" s="822"/>
      <c r="G2983" s="822"/>
    </row>
    <row r="2984">
      <c r="A2984" s="821" t="s">
        <v>37667</v>
      </c>
      <c r="B2984" s="801" t="s">
        <v>39744</v>
      </c>
      <c r="C2984" s="786" t="s">
        <v>39745</v>
      </c>
      <c r="D2984" s="824" t="s">
        <v>39015</v>
      </c>
      <c r="E2984" s="822"/>
      <c r="F2984" s="822"/>
      <c r="G2984" s="822"/>
    </row>
    <row r="2985">
      <c r="A2985" s="821" t="s">
        <v>37667</v>
      </c>
      <c r="B2985" s="801" t="s">
        <v>13312</v>
      </c>
      <c r="C2985" s="786" t="s">
        <v>39746</v>
      </c>
      <c r="D2985" s="824" t="s">
        <v>39015</v>
      </c>
      <c r="E2985" s="822"/>
      <c r="F2985" s="822"/>
      <c r="G2985" s="822"/>
    </row>
    <row r="2986">
      <c r="A2986" s="821" t="s">
        <v>37667</v>
      </c>
      <c r="B2986" s="801" t="s">
        <v>4521</v>
      </c>
      <c r="C2986" s="786" t="s">
        <v>39747</v>
      </c>
      <c r="D2986" s="824" t="s">
        <v>39015</v>
      </c>
      <c r="E2986" s="822"/>
      <c r="F2986" s="822"/>
      <c r="G2986" s="822"/>
    </row>
    <row r="2987">
      <c r="A2987" s="821" t="s">
        <v>37667</v>
      </c>
      <c r="B2987" s="801" t="s">
        <v>4540</v>
      </c>
      <c r="C2987" s="786" t="s">
        <v>38376</v>
      </c>
      <c r="D2987" s="824" t="s">
        <v>39015</v>
      </c>
      <c r="E2987" s="822"/>
      <c r="F2987" s="822"/>
      <c r="G2987" s="822"/>
    </row>
    <row r="2988">
      <c r="A2988" s="821" t="s">
        <v>37667</v>
      </c>
      <c r="B2988" s="801" t="s">
        <v>4540</v>
      </c>
      <c r="C2988" s="786" t="s">
        <v>38777</v>
      </c>
      <c r="D2988" s="824" t="s">
        <v>39015</v>
      </c>
      <c r="E2988" s="822"/>
      <c r="F2988" s="822"/>
      <c r="G2988" s="822"/>
    </row>
    <row r="2989">
      <c r="A2989" s="821" t="s">
        <v>37667</v>
      </c>
      <c r="B2989" s="801" t="s">
        <v>4540</v>
      </c>
      <c r="C2989" s="786" t="s">
        <v>39387</v>
      </c>
      <c r="D2989" s="824" t="s">
        <v>39015</v>
      </c>
      <c r="E2989" s="822"/>
      <c r="F2989" s="822"/>
      <c r="G2989" s="822"/>
    </row>
    <row r="2990">
      <c r="A2990" s="821" t="s">
        <v>37667</v>
      </c>
      <c r="B2990" s="801" t="s">
        <v>4540</v>
      </c>
      <c r="C2990" s="786" t="s">
        <v>4614</v>
      </c>
      <c r="D2990" s="824" t="s">
        <v>39015</v>
      </c>
      <c r="E2990" s="822"/>
      <c r="F2990" s="822"/>
      <c r="G2990" s="822"/>
    </row>
    <row r="2991">
      <c r="A2991" s="821" t="s">
        <v>37667</v>
      </c>
      <c r="B2991" s="801" t="s">
        <v>4540</v>
      </c>
      <c r="C2991" s="786" t="s">
        <v>39748</v>
      </c>
      <c r="D2991" s="824" t="s">
        <v>39015</v>
      </c>
      <c r="E2991" s="822"/>
      <c r="F2991" s="822"/>
      <c r="G2991" s="822"/>
    </row>
    <row r="2992">
      <c r="A2992" s="821" t="s">
        <v>37667</v>
      </c>
      <c r="B2992" s="801" t="s">
        <v>39749</v>
      </c>
      <c r="C2992" s="846" t="s">
        <v>39750</v>
      </c>
      <c r="D2992" s="824" t="s">
        <v>39015</v>
      </c>
      <c r="E2992" s="822"/>
      <c r="F2992" s="822"/>
      <c r="G2992" s="822"/>
    </row>
    <row r="2993">
      <c r="A2993" s="821" t="s">
        <v>37667</v>
      </c>
      <c r="B2993" s="801" t="s">
        <v>6685</v>
      </c>
      <c r="C2993" s="786" t="s">
        <v>39751</v>
      </c>
      <c r="D2993" s="824" t="s">
        <v>39015</v>
      </c>
      <c r="E2993" s="822"/>
      <c r="F2993" s="822"/>
      <c r="G2993" s="822"/>
    </row>
    <row r="2994">
      <c r="A2994" s="821" t="s">
        <v>37667</v>
      </c>
      <c r="B2994" s="801" t="s">
        <v>6685</v>
      </c>
      <c r="C2994" s="786" t="s">
        <v>38379</v>
      </c>
      <c r="D2994" s="824" t="s">
        <v>39015</v>
      </c>
      <c r="E2994" s="822"/>
      <c r="F2994" s="822"/>
      <c r="G2994" s="822"/>
    </row>
    <row r="2995">
      <c r="A2995" s="821" t="s">
        <v>37667</v>
      </c>
      <c r="B2995" s="801" t="s">
        <v>38402</v>
      </c>
      <c r="C2995" s="786" t="s">
        <v>39752</v>
      </c>
      <c r="D2995" s="824" t="s">
        <v>39015</v>
      </c>
      <c r="E2995" s="822"/>
      <c r="F2995" s="822"/>
      <c r="G2995" s="822"/>
    </row>
    <row r="2996">
      <c r="A2996" s="821" t="s">
        <v>37667</v>
      </c>
      <c r="B2996" s="801" t="s">
        <v>38404</v>
      </c>
      <c r="C2996" s="786" t="s">
        <v>39753</v>
      </c>
      <c r="D2996" s="824" t="s">
        <v>39015</v>
      </c>
      <c r="E2996" s="822"/>
      <c r="F2996" s="822"/>
      <c r="G2996" s="822"/>
    </row>
    <row r="2997">
      <c r="A2997" s="821" t="s">
        <v>37667</v>
      </c>
      <c r="B2997" s="801" t="s">
        <v>248</v>
      </c>
      <c r="C2997" s="786" t="s">
        <v>9851</v>
      </c>
      <c r="D2997" s="824" t="s">
        <v>39015</v>
      </c>
      <c r="E2997" s="822"/>
      <c r="F2997" s="822"/>
      <c r="G2997" s="822"/>
    </row>
    <row r="2998">
      <c r="A2998" s="821" t="s">
        <v>37667</v>
      </c>
      <c r="B2998" s="801" t="s">
        <v>248</v>
      </c>
      <c r="C2998" s="786" t="s">
        <v>9856</v>
      </c>
      <c r="D2998" s="824" t="s">
        <v>39015</v>
      </c>
      <c r="E2998" s="822"/>
      <c r="F2998" s="822"/>
      <c r="G2998" s="822"/>
    </row>
    <row r="2999">
      <c r="A2999" s="821" t="s">
        <v>37667</v>
      </c>
      <c r="B2999" s="801" t="s">
        <v>248</v>
      </c>
      <c r="C2999" s="786" t="s">
        <v>10975</v>
      </c>
      <c r="D2999" s="824" t="s">
        <v>39015</v>
      </c>
      <c r="E2999" s="822"/>
      <c r="F2999" s="822"/>
      <c r="G2999" s="822"/>
    </row>
    <row r="3000">
      <c r="A3000" s="821" t="s">
        <v>37667</v>
      </c>
      <c r="B3000" s="801" t="s">
        <v>248</v>
      </c>
      <c r="C3000" s="786" t="s">
        <v>4580</v>
      </c>
      <c r="D3000" s="824" t="s">
        <v>39015</v>
      </c>
      <c r="E3000" s="822"/>
      <c r="F3000" s="822"/>
      <c r="G3000" s="822"/>
    </row>
    <row r="3001">
      <c r="A3001" s="821" t="s">
        <v>37667</v>
      </c>
      <c r="B3001" s="801" t="s">
        <v>248</v>
      </c>
      <c r="C3001" s="786" t="s">
        <v>39048</v>
      </c>
      <c r="D3001" s="824" t="s">
        <v>39015</v>
      </c>
      <c r="E3001" s="822"/>
      <c r="F3001" s="822"/>
      <c r="G3001" s="822"/>
    </row>
    <row r="3002">
      <c r="A3002" s="821" t="s">
        <v>37667</v>
      </c>
      <c r="B3002" s="801" t="s">
        <v>248</v>
      </c>
      <c r="C3002" s="786" t="s">
        <v>9484</v>
      </c>
      <c r="D3002" s="824" t="s">
        <v>39015</v>
      </c>
      <c r="E3002" s="822"/>
      <c r="F3002" s="822"/>
      <c r="G3002" s="822"/>
    </row>
    <row r="3003">
      <c r="A3003" s="821" t="s">
        <v>37667</v>
      </c>
      <c r="B3003" s="801" t="s">
        <v>248</v>
      </c>
      <c r="C3003" s="786" t="s">
        <v>10537</v>
      </c>
      <c r="D3003" s="824" t="s">
        <v>39015</v>
      </c>
      <c r="E3003" s="822"/>
      <c r="F3003" s="822"/>
      <c r="G3003" s="822"/>
    </row>
    <row r="3004">
      <c r="A3004" s="821" t="s">
        <v>37667</v>
      </c>
      <c r="B3004" s="801" t="s">
        <v>566</v>
      </c>
      <c r="C3004" s="786" t="s">
        <v>39754</v>
      </c>
      <c r="D3004" s="824" t="s">
        <v>39015</v>
      </c>
      <c r="E3004" s="822"/>
      <c r="F3004" s="822"/>
      <c r="G3004" s="822"/>
    </row>
    <row r="3005">
      <c r="A3005" s="821" t="s">
        <v>37667</v>
      </c>
      <c r="B3005" s="801" t="s">
        <v>566</v>
      </c>
      <c r="C3005" s="786" t="s">
        <v>7612</v>
      </c>
      <c r="D3005" s="824" t="s">
        <v>39015</v>
      </c>
      <c r="E3005" s="822"/>
      <c r="F3005" s="822"/>
      <c r="G3005" s="822"/>
    </row>
    <row r="3006">
      <c r="A3006" s="812"/>
      <c r="B3006" s="833"/>
      <c r="C3006" s="834"/>
      <c r="D3006" s="835"/>
      <c r="E3006" s="836"/>
      <c r="F3006" s="836"/>
      <c r="G3006" s="836"/>
    </row>
    <row r="3007">
      <c r="A3007" s="799"/>
    </row>
    <row r="3008">
      <c r="A3008" s="812"/>
      <c r="B3008" s="833"/>
      <c r="C3008" s="834"/>
      <c r="D3008" s="835"/>
      <c r="E3008" s="836"/>
      <c r="F3008" s="836"/>
      <c r="G3008" s="836"/>
    </row>
    <row r="3009">
      <c r="A3009" s="31" t="s">
        <v>39755</v>
      </c>
      <c r="B3009" s="823"/>
      <c r="C3009" s="823"/>
      <c r="D3009" s="823"/>
      <c r="E3009" s="823"/>
      <c r="F3009" s="823"/>
      <c r="G3009" s="823"/>
    </row>
    <row r="3010">
      <c r="A3010" s="812"/>
      <c r="B3010" s="833"/>
      <c r="C3010" s="834"/>
      <c r="D3010" s="835"/>
      <c r="E3010" s="836"/>
      <c r="F3010" s="836"/>
      <c r="G3010" s="836"/>
    </row>
    <row r="3011">
      <c r="A3011" s="821" t="s">
        <v>37663</v>
      </c>
      <c r="B3011" s="801" t="s">
        <v>4521</v>
      </c>
      <c r="C3011" s="786" t="s">
        <v>39756</v>
      </c>
      <c r="D3011" s="824" t="s">
        <v>39757</v>
      </c>
      <c r="E3011" s="822" t="s">
        <v>39758</v>
      </c>
      <c r="F3011" s="822"/>
      <c r="G3011" s="822"/>
    </row>
    <row r="3012">
      <c r="A3012" s="821" t="s">
        <v>37663</v>
      </c>
      <c r="B3012" s="801" t="s">
        <v>8825</v>
      </c>
      <c r="C3012" s="786" t="s">
        <v>39759</v>
      </c>
      <c r="D3012" s="824" t="s">
        <v>39757</v>
      </c>
      <c r="E3012" s="822" t="s">
        <v>39758</v>
      </c>
      <c r="F3012" s="822"/>
      <c r="G3012" s="822"/>
    </row>
    <row r="3013">
      <c r="A3013" s="821" t="s">
        <v>37667</v>
      </c>
      <c r="B3013" s="801" t="s">
        <v>642</v>
      </c>
      <c r="C3013" s="786" t="s">
        <v>38198</v>
      </c>
      <c r="D3013" s="824" t="s">
        <v>39757</v>
      </c>
      <c r="E3013" s="822" t="s">
        <v>39758</v>
      </c>
      <c r="F3013" s="822"/>
      <c r="G3013" s="822"/>
    </row>
    <row r="3014">
      <c r="A3014" s="821" t="s">
        <v>37667</v>
      </c>
      <c r="B3014" s="801" t="s">
        <v>6685</v>
      </c>
      <c r="C3014" s="786" t="s">
        <v>6686</v>
      </c>
      <c r="D3014" s="824" t="s">
        <v>39757</v>
      </c>
      <c r="E3014" s="822" t="s">
        <v>39758</v>
      </c>
      <c r="F3014" s="822"/>
      <c r="G3014" s="822"/>
    </row>
    <row r="3015">
      <c r="A3015" s="821" t="s">
        <v>37667</v>
      </c>
      <c r="B3015" s="801" t="s">
        <v>248</v>
      </c>
      <c r="C3015" s="786" t="s">
        <v>4496</v>
      </c>
      <c r="D3015" s="824" t="s">
        <v>39757</v>
      </c>
      <c r="E3015" s="822" t="s">
        <v>39758</v>
      </c>
      <c r="F3015" s="822"/>
      <c r="G3015" s="822"/>
    </row>
    <row r="3016">
      <c r="A3016" s="821" t="s">
        <v>37667</v>
      </c>
      <c r="B3016" s="801" t="s">
        <v>248</v>
      </c>
      <c r="C3016" s="786" t="s">
        <v>5135</v>
      </c>
      <c r="D3016" s="824" t="s">
        <v>38093</v>
      </c>
      <c r="E3016" s="162"/>
      <c r="F3016" s="822"/>
      <c r="G3016" s="822"/>
    </row>
    <row r="3017">
      <c r="A3017" s="821" t="s">
        <v>37667</v>
      </c>
      <c r="B3017" s="801" t="s">
        <v>248</v>
      </c>
      <c r="C3017" s="786" t="s">
        <v>10975</v>
      </c>
      <c r="D3017" s="824" t="s">
        <v>38093</v>
      </c>
      <c r="E3017" s="162"/>
      <c r="F3017" s="822"/>
      <c r="G3017" s="822"/>
    </row>
    <row r="3018">
      <c r="A3018" s="821" t="s">
        <v>37667</v>
      </c>
      <c r="B3018" s="801" t="s">
        <v>248</v>
      </c>
      <c r="C3018" s="786" t="s">
        <v>4580</v>
      </c>
      <c r="D3018" s="824" t="s">
        <v>38093</v>
      </c>
      <c r="E3018" s="162" t="s">
        <v>39760</v>
      </c>
      <c r="F3018" s="822"/>
      <c r="G3018" s="822"/>
    </row>
    <row r="3019">
      <c r="A3019" s="821" t="s">
        <v>37712</v>
      </c>
      <c r="B3019" s="801" t="s">
        <v>316</v>
      </c>
      <c r="C3019" s="786" t="s">
        <v>1446</v>
      </c>
      <c r="D3019" s="824" t="s">
        <v>39757</v>
      </c>
      <c r="E3019" s="822" t="s">
        <v>39758</v>
      </c>
      <c r="F3019" s="822"/>
      <c r="G3019" s="822"/>
    </row>
    <row r="3020">
      <c r="A3020" s="821" t="s">
        <v>37712</v>
      </c>
      <c r="B3020" s="801" t="s">
        <v>316</v>
      </c>
      <c r="C3020" s="786" t="s">
        <v>5427</v>
      </c>
      <c r="D3020" s="824" t="s">
        <v>39757</v>
      </c>
      <c r="E3020" s="822" t="s">
        <v>39758</v>
      </c>
      <c r="F3020" s="822"/>
      <c r="G3020" s="822"/>
    </row>
    <row r="3021">
      <c r="A3021" s="821" t="s">
        <v>37712</v>
      </c>
      <c r="B3021" s="801" t="s">
        <v>326</v>
      </c>
      <c r="C3021" s="786" t="s">
        <v>19235</v>
      </c>
      <c r="D3021" s="824" t="s">
        <v>39757</v>
      </c>
      <c r="E3021" s="822" t="s">
        <v>39761</v>
      </c>
      <c r="F3021" s="822"/>
      <c r="G3021" s="822"/>
    </row>
    <row r="3022">
      <c r="A3022" s="821" t="s">
        <v>37712</v>
      </c>
      <c r="B3022" s="801" t="s">
        <v>326</v>
      </c>
      <c r="C3022" s="786" t="s">
        <v>1225</v>
      </c>
      <c r="D3022" s="824" t="s">
        <v>39757</v>
      </c>
      <c r="E3022" s="822" t="s">
        <v>39758</v>
      </c>
      <c r="F3022" s="822"/>
      <c r="G3022" s="822"/>
    </row>
    <row r="3023">
      <c r="A3023" s="821" t="s">
        <v>37712</v>
      </c>
      <c r="B3023" s="801" t="s">
        <v>6685</v>
      </c>
      <c r="C3023" s="786" t="s">
        <v>8322</v>
      </c>
      <c r="D3023" s="824" t="s">
        <v>39757</v>
      </c>
      <c r="E3023" s="822" t="s">
        <v>39761</v>
      </c>
      <c r="F3023" s="822"/>
      <c r="G3023" s="822"/>
    </row>
    <row r="3024">
      <c r="A3024" s="821" t="s">
        <v>37712</v>
      </c>
      <c r="B3024" s="801" t="s">
        <v>5016</v>
      </c>
      <c r="C3024" s="786" t="s">
        <v>6079</v>
      </c>
      <c r="D3024" s="824" t="s">
        <v>39757</v>
      </c>
      <c r="E3024" s="822" t="s">
        <v>39758</v>
      </c>
      <c r="F3024" s="822"/>
      <c r="G3024" s="822"/>
    </row>
    <row r="3025">
      <c r="A3025" s="821" t="s">
        <v>37712</v>
      </c>
      <c r="B3025" s="801" t="s">
        <v>5496</v>
      </c>
      <c r="C3025" s="786" t="s">
        <v>658</v>
      </c>
      <c r="D3025" s="824" t="s">
        <v>39757</v>
      </c>
      <c r="E3025" s="822" t="s">
        <v>39761</v>
      </c>
      <c r="F3025" s="822"/>
      <c r="G3025" s="822"/>
    </row>
    <row r="3026">
      <c r="A3026" s="821" t="s">
        <v>37712</v>
      </c>
      <c r="B3026" s="801" t="s">
        <v>388</v>
      </c>
      <c r="C3026" s="786" t="s">
        <v>14575</v>
      </c>
      <c r="D3026" s="824" t="s">
        <v>39757</v>
      </c>
      <c r="E3026" s="822" t="s">
        <v>39761</v>
      </c>
      <c r="F3026" s="822"/>
      <c r="G3026" s="822"/>
    </row>
    <row r="3027">
      <c r="A3027" s="812"/>
      <c r="B3027" s="833"/>
      <c r="C3027" s="834"/>
      <c r="D3027" s="835"/>
      <c r="E3027" s="836"/>
      <c r="F3027" s="836"/>
      <c r="G3027" s="836"/>
    </row>
    <row r="3028">
      <c r="A3028" s="799"/>
    </row>
    <row r="3029">
      <c r="A3029" s="812"/>
      <c r="B3029" s="833"/>
      <c r="C3029" s="834"/>
      <c r="D3029" s="835"/>
      <c r="E3029" s="836"/>
      <c r="F3029" s="836"/>
      <c r="G3029" s="836"/>
    </row>
    <row r="3030">
      <c r="A3030" s="31" t="s">
        <v>39762</v>
      </c>
      <c r="B3030" s="823"/>
      <c r="C3030" s="823"/>
      <c r="D3030" s="823"/>
      <c r="E3030" s="823"/>
      <c r="F3030" s="823"/>
      <c r="G3030" s="823"/>
    </row>
    <row r="3031">
      <c r="A3031" s="812"/>
      <c r="B3031" s="833"/>
      <c r="C3031" s="834"/>
      <c r="D3031" s="835"/>
      <c r="E3031" s="836"/>
      <c r="F3031" s="836"/>
      <c r="G3031" s="836"/>
    </row>
    <row r="3032">
      <c r="A3032" s="821" t="s">
        <v>37663</v>
      </c>
      <c r="B3032" s="801" t="s">
        <v>23955</v>
      </c>
      <c r="C3032" s="786" t="s">
        <v>39763</v>
      </c>
      <c r="D3032" s="824" t="s">
        <v>39015</v>
      </c>
      <c r="E3032" s="822"/>
      <c r="F3032" s="822"/>
      <c r="G3032" s="822"/>
    </row>
    <row r="3033">
      <c r="A3033" s="821" t="s">
        <v>37663</v>
      </c>
      <c r="B3033" s="801" t="s">
        <v>23955</v>
      </c>
      <c r="C3033" s="786" t="s">
        <v>39764</v>
      </c>
      <c r="D3033" s="824" t="s">
        <v>39015</v>
      </c>
      <c r="E3033" s="822"/>
      <c r="F3033" s="822"/>
      <c r="G3033" s="822"/>
    </row>
    <row r="3034">
      <c r="A3034" s="821" t="s">
        <v>37663</v>
      </c>
      <c r="B3034" s="801" t="s">
        <v>39314</v>
      </c>
      <c r="C3034" s="786" t="s">
        <v>39765</v>
      </c>
      <c r="D3034" s="824" t="s">
        <v>39015</v>
      </c>
      <c r="E3034" s="822"/>
      <c r="F3034" s="822"/>
      <c r="G3034" s="822"/>
    </row>
    <row r="3035">
      <c r="A3035" s="821" t="s">
        <v>37663</v>
      </c>
      <c r="B3035" s="801" t="s">
        <v>3600</v>
      </c>
      <c r="C3035" s="786" t="s">
        <v>39511</v>
      </c>
      <c r="D3035" s="824" t="s">
        <v>39015</v>
      </c>
      <c r="E3035" s="822"/>
      <c r="F3035" s="822"/>
      <c r="G3035" s="822"/>
    </row>
    <row r="3036">
      <c r="A3036" s="821" t="s">
        <v>37663</v>
      </c>
      <c r="B3036" s="801" t="s">
        <v>37924</v>
      </c>
      <c r="C3036" s="786" t="s">
        <v>37925</v>
      </c>
      <c r="D3036" s="824" t="s">
        <v>39015</v>
      </c>
      <c r="E3036" s="822"/>
      <c r="F3036" s="822"/>
      <c r="G3036" s="822"/>
    </row>
    <row r="3037">
      <c r="A3037" s="821" t="s">
        <v>37812</v>
      </c>
      <c r="B3037" s="801" t="s">
        <v>687</v>
      </c>
      <c r="C3037" s="786" t="s">
        <v>39766</v>
      </c>
      <c r="D3037" s="824" t="s">
        <v>39015</v>
      </c>
      <c r="E3037" s="822"/>
      <c r="F3037" s="822"/>
      <c r="G3037" s="822"/>
    </row>
    <row r="3038">
      <c r="A3038" s="821" t="s">
        <v>37708</v>
      </c>
      <c r="B3038" s="801" t="s">
        <v>39767</v>
      </c>
      <c r="C3038" s="786" t="s">
        <v>39768</v>
      </c>
      <c r="D3038" s="824" t="s">
        <v>39015</v>
      </c>
      <c r="E3038" s="822"/>
      <c r="F3038" s="822"/>
      <c r="G3038" s="822"/>
    </row>
    <row r="3039">
      <c r="A3039" s="821" t="s">
        <v>37708</v>
      </c>
      <c r="B3039" s="801" t="s">
        <v>388</v>
      </c>
      <c r="C3039" s="786" t="s">
        <v>1010</v>
      </c>
      <c r="D3039" s="824" t="s">
        <v>39015</v>
      </c>
      <c r="E3039" s="822"/>
      <c r="F3039" s="822"/>
      <c r="G3039" s="822"/>
    </row>
    <row r="3040">
      <c r="A3040" s="821" t="s">
        <v>37708</v>
      </c>
      <c r="B3040" s="801" t="s">
        <v>38302</v>
      </c>
      <c r="C3040" s="786" t="s">
        <v>39619</v>
      </c>
      <c r="D3040" s="824" t="s">
        <v>39015</v>
      </c>
      <c r="E3040" s="822"/>
      <c r="F3040" s="822"/>
      <c r="G3040" s="822"/>
    </row>
    <row r="3041">
      <c r="A3041" s="821" t="s">
        <v>37708</v>
      </c>
      <c r="B3041" s="801" t="s">
        <v>38302</v>
      </c>
      <c r="C3041" s="786" t="s">
        <v>39769</v>
      </c>
      <c r="D3041" s="824" t="s">
        <v>39015</v>
      </c>
      <c r="E3041" s="822"/>
      <c r="F3041" s="822"/>
      <c r="G3041" s="822"/>
    </row>
    <row r="3042">
      <c r="A3042" s="821" t="s">
        <v>37708</v>
      </c>
      <c r="B3042" s="801" t="s">
        <v>38302</v>
      </c>
      <c r="C3042" s="786" t="s">
        <v>39770</v>
      </c>
      <c r="D3042" s="824" t="s">
        <v>39015</v>
      </c>
      <c r="E3042" s="822"/>
      <c r="F3042" s="822"/>
      <c r="G3042" s="822"/>
    </row>
    <row r="3043">
      <c r="A3043" s="821" t="s">
        <v>37712</v>
      </c>
      <c r="B3043" s="801" t="s">
        <v>37999</v>
      </c>
      <c r="C3043" s="786" t="s">
        <v>39771</v>
      </c>
      <c r="D3043" s="824" t="s">
        <v>39015</v>
      </c>
      <c r="E3043" s="822"/>
      <c r="F3043" s="822"/>
      <c r="G3043" s="822"/>
    </row>
    <row r="3044">
      <c r="A3044" s="821" t="s">
        <v>37712</v>
      </c>
      <c r="B3044" s="801" t="s">
        <v>3675</v>
      </c>
      <c r="C3044" s="786" t="s">
        <v>39772</v>
      </c>
      <c r="D3044" s="824" t="s">
        <v>39015</v>
      </c>
      <c r="E3044" s="822"/>
      <c r="F3044" s="822"/>
      <c r="G3044" s="822"/>
    </row>
    <row r="3045">
      <c r="A3045" s="821" t="s">
        <v>37712</v>
      </c>
      <c r="B3045" s="801" t="s">
        <v>3675</v>
      </c>
      <c r="C3045" s="786" t="s">
        <v>39773</v>
      </c>
      <c r="D3045" s="824" t="s">
        <v>39015</v>
      </c>
      <c r="E3045" s="822"/>
      <c r="F3045" s="822"/>
      <c r="G3045" s="822"/>
    </row>
    <row r="3046">
      <c r="A3046" s="821" t="s">
        <v>37712</v>
      </c>
      <c r="B3046" s="801" t="s">
        <v>3675</v>
      </c>
      <c r="C3046" s="786" t="s">
        <v>39774</v>
      </c>
      <c r="D3046" s="824" t="s">
        <v>39015</v>
      </c>
      <c r="E3046" s="822"/>
      <c r="F3046" s="822"/>
      <c r="G3046" s="822"/>
    </row>
    <row r="3047">
      <c r="A3047" s="821" t="s">
        <v>37712</v>
      </c>
      <c r="B3047" s="801" t="s">
        <v>3675</v>
      </c>
      <c r="C3047" s="786" t="s">
        <v>39775</v>
      </c>
      <c r="D3047" s="824" t="s">
        <v>39015</v>
      </c>
      <c r="E3047" s="822"/>
      <c r="F3047" s="822"/>
      <c r="G3047" s="822"/>
    </row>
    <row r="3048">
      <c r="A3048" s="821" t="s">
        <v>37712</v>
      </c>
      <c r="B3048" s="801" t="s">
        <v>3675</v>
      </c>
      <c r="C3048" s="786" t="s">
        <v>39776</v>
      </c>
      <c r="D3048" s="824" t="s">
        <v>39015</v>
      </c>
      <c r="E3048" s="822"/>
      <c r="F3048" s="822"/>
      <c r="G3048" s="822"/>
    </row>
    <row r="3049">
      <c r="A3049" s="821" t="s">
        <v>37712</v>
      </c>
      <c r="B3049" s="801" t="s">
        <v>3675</v>
      </c>
      <c r="C3049" s="786" t="s">
        <v>39777</v>
      </c>
      <c r="D3049" s="824" t="s">
        <v>39015</v>
      </c>
      <c r="E3049" s="822"/>
      <c r="F3049" s="822"/>
      <c r="G3049" s="822"/>
    </row>
    <row r="3050">
      <c r="A3050" s="821" t="s">
        <v>37712</v>
      </c>
      <c r="B3050" s="801" t="s">
        <v>3675</v>
      </c>
      <c r="C3050" s="786" t="s">
        <v>39778</v>
      </c>
      <c r="D3050" s="824" t="s">
        <v>39015</v>
      </c>
      <c r="E3050" s="822"/>
      <c r="F3050" s="822"/>
      <c r="G3050" s="822"/>
    </row>
    <row r="3051">
      <c r="A3051" s="821" t="s">
        <v>37712</v>
      </c>
      <c r="B3051" s="801" t="s">
        <v>3675</v>
      </c>
      <c r="C3051" s="786" t="s">
        <v>39779</v>
      </c>
      <c r="D3051" s="824" t="s">
        <v>39015</v>
      </c>
      <c r="E3051" s="822"/>
      <c r="F3051" s="822"/>
      <c r="G3051" s="822"/>
    </row>
    <row r="3052">
      <c r="A3052" s="821" t="s">
        <v>37712</v>
      </c>
      <c r="B3052" s="801" t="s">
        <v>3675</v>
      </c>
      <c r="C3052" s="786" t="s">
        <v>39780</v>
      </c>
      <c r="D3052" s="824" t="s">
        <v>39015</v>
      </c>
      <c r="E3052" s="822"/>
      <c r="F3052" s="822"/>
      <c r="G3052" s="822"/>
    </row>
    <row r="3053">
      <c r="A3053" s="821" t="s">
        <v>37712</v>
      </c>
      <c r="B3053" s="801" t="s">
        <v>3675</v>
      </c>
      <c r="C3053" s="786" t="s">
        <v>39781</v>
      </c>
      <c r="D3053" s="824" t="s">
        <v>39015</v>
      </c>
      <c r="E3053" s="822"/>
      <c r="F3053" s="822"/>
      <c r="G3053" s="822"/>
    </row>
    <row r="3054">
      <c r="A3054" s="821" t="s">
        <v>37712</v>
      </c>
      <c r="B3054" s="801" t="s">
        <v>3675</v>
      </c>
      <c r="C3054" s="786" t="s">
        <v>26280</v>
      </c>
      <c r="D3054" s="824" t="s">
        <v>39015</v>
      </c>
      <c r="E3054" s="822"/>
      <c r="F3054" s="822"/>
      <c r="G3054" s="822"/>
    </row>
    <row r="3055">
      <c r="A3055" s="821" t="s">
        <v>37712</v>
      </c>
      <c r="B3055" s="801" t="s">
        <v>3675</v>
      </c>
      <c r="C3055" s="786" t="s">
        <v>39782</v>
      </c>
      <c r="D3055" s="824" t="s">
        <v>39015</v>
      </c>
      <c r="E3055" s="822"/>
      <c r="F3055" s="822"/>
      <c r="G3055" s="822"/>
    </row>
    <row r="3056">
      <c r="A3056" s="821" t="s">
        <v>37712</v>
      </c>
      <c r="B3056" s="801" t="s">
        <v>3675</v>
      </c>
      <c r="C3056" s="786" t="s">
        <v>39783</v>
      </c>
      <c r="D3056" s="824" t="s">
        <v>39015</v>
      </c>
      <c r="E3056" s="822"/>
      <c r="F3056" s="822"/>
      <c r="G3056" s="822"/>
    </row>
    <row r="3057">
      <c r="A3057" s="821" t="s">
        <v>37712</v>
      </c>
      <c r="B3057" s="801" t="s">
        <v>18729</v>
      </c>
      <c r="C3057" s="786" t="s">
        <v>36234</v>
      </c>
      <c r="D3057" s="824" t="s">
        <v>39015</v>
      </c>
      <c r="E3057" s="822"/>
      <c r="F3057" s="822"/>
      <c r="G3057" s="822"/>
    </row>
    <row r="3058">
      <c r="A3058" s="821" t="s">
        <v>37712</v>
      </c>
      <c r="B3058" s="801" t="s">
        <v>18729</v>
      </c>
      <c r="C3058" s="786" t="s">
        <v>39784</v>
      </c>
      <c r="D3058" s="824" t="s">
        <v>39015</v>
      </c>
      <c r="E3058" s="822"/>
      <c r="F3058" s="822"/>
      <c r="G3058" s="822"/>
    </row>
    <row r="3059">
      <c r="A3059" s="821" t="s">
        <v>37712</v>
      </c>
      <c r="B3059" s="801" t="s">
        <v>18729</v>
      </c>
      <c r="C3059" s="786" t="s">
        <v>39785</v>
      </c>
      <c r="D3059" s="824" t="s">
        <v>39015</v>
      </c>
      <c r="E3059" s="822"/>
      <c r="F3059" s="822"/>
      <c r="G3059" s="822"/>
    </row>
    <row r="3060">
      <c r="A3060" s="821" t="s">
        <v>37712</v>
      </c>
      <c r="B3060" s="801" t="s">
        <v>18729</v>
      </c>
      <c r="C3060" s="786" t="s">
        <v>39786</v>
      </c>
      <c r="D3060" s="824" t="s">
        <v>39015</v>
      </c>
      <c r="E3060" s="822"/>
      <c r="F3060" s="822"/>
      <c r="G3060" s="822"/>
    </row>
    <row r="3061">
      <c r="A3061" s="821" t="s">
        <v>37712</v>
      </c>
      <c r="B3061" s="801" t="s">
        <v>4835</v>
      </c>
      <c r="C3061" s="786" t="s">
        <v>34161</v>
      </c>
      <c r="D3061" s="824" t="s">
        <v>39015</v>
      </c>
      <c r="E3061" s="822"/>
      <c r="F3061" s="822"/>
      <c r="G3061" s="822"/>
    </row>
    <row r="3062">
      <c r="A3062" s="821" t="s">
        <v>37712</v>
      </c>
      <c r="B3062" s="801" t="s">
        <v>4835</v>
      </c>
      <c r="C3062" s="786" t="s">
        <v>39787</v>
      </c>
      <c r="D3062" s="824" t="s">
        <v>39015</v>
      </c>
      <c r="E3062" s="822"/>
      <c r="F3062" s="822"/>
      <c r="G3062" s="822"/>
    </row>
    <row r="3063">
      <c r="A3063" s="821" t="s">
        <v>37712</v>
      </c>
      <c r="B3063" s="801" t="s">
        <v>20299</v>
      </c>
      <c r="C3063" s="786" t="s">
        <v>32090</v>
      </c>
      <c r="D3063" s="824" t="s">
        <v>39015</v>
      </c>
      <c r="E3063" s="822"/>
      <c r="F3063" s="822"/>
      <c r="G3063" s="822"/>
    </row>
    <row r="3064">
      <c r="A3064" s="821" t="s">
        <v>37712</v>
      </c>
      <c r="B3064" s="801" t="s">
        <v>20299</v>
      </c>
      <c r="C3064" s="786" t="s">
        <v>39788</v>
      </c>
      <c r="D3064" s="824" t="s">
        <v>39015</v>
      </c>
      <c r="E3064" s="822"/>
      <c r="F3064" s="822"/>
      <c r="G3064" s="822"/>
    </row>
    <row r="3065">
      <c r="A3065" s="821" t="s">
        <v>37712</v>
      </c>
      <c r="B3065" s="801" t="s">
        <v>20299</v>
      </c>
      <c r="C3065" s="786" t="s">
        <v>39789</v>
      </c>
      <c r="D3065" s="824" t="s">
        <v>39015</v>
      </c>
      <c r="E3065" s="822"/>
      <c r="F3065" s="822"/>
      <c r="G3065" s="822"/>
    </row>
    <row r="3066">
      <c r="A3066" s="821" t="s">
        <v>37712</v>
      </c>
      <c r="B3066" s="801" t="s">
        <v>20299</v>
      </c>
      <c r="C3066" s="786" t="s">
        <v>39790</v>
      </c>
      <c r="D3066" s="824" t="s">
        <v>39015</v>
      </c>
      <c r="E3066" s="822"/>
      <c r="F3066" s="822"/>
      <c r="G3066" s="822"/>
    </row>
    <row r="3067">
      <c r="A3067" s="821" t="s">
        <v>37712</v>
      </c>
      <c r="B3067" s="801" t="s">
        <v>20299</v>
      </c>
      <c r="C3067" s="786" t="s">
        <v>39791</v>
      </c>
      <c r="D3067" s="824" t="s">
        <v>39015</v>
      </c>
      <c r="E3067" s="822"/>
      <c r="F3067" s="822"/>
      <c r="G3067" s="822"/>
    </row>
    <row r="3068">
      <c r="A3068" s="821" t="s">
        <v>37712</v>
      </c>
      <c r="B3068" s="801" t="s">
        <v>20299</v>
      </c>
      <c r="C3068" s="786" t="s">
        <v>39792</v>
      </c>
      <c r="D3068" s="824" t="s">
        <v>39015</v>
      </c>
      <c r="E3068" s="822"/>
      <c r="F3068" s="822"/>
      <c r="G3068" s="822"/>
    </row>
    <row r="3069">
      <c r="A3069" s="821" t="s">
        <v>37712</v>
      </c>
      <c r="B3069" s="801" t="s">
        <v>20299</v>
      </c>
      <c r="C3069" s="786" t="s">
        <v>39793</v>
      </c>
      <c r="D3069" s="824" t="s">
        <v>39015</v>
      </c>
      <c r="E3069" s="822"/>
      <c r="F3069" s="822"/>
      <c r="G3069" s="822"/>
    </row>
    <row r="3070">
      <c r="A3070" s="821" t="s">
        <v>37712</v>
      </c>
      <c r="B3070" s="801" t="s">
        <v>20299</v>
      </c>
      <c r="C3070" s="786" t="s">
        <v>39794</v>
      </c>
      <c r="D3070" s="824" t="s">
        <v>39015</v>
      </c>
      <c r="E3070" s="822"/>
      <c r="F3070" s="822"/>
      <c r="G3070" s="822"/>
    </row>
    <row r="3071">
      <c r="A3071" s="821" t="s">
        <v>37712</v>
      </c>
      <c r="B3071" s="801" t="s">
        <v>20299</v>
      </c>
      <c r="C3071" s="786" t="s">
        <v>39795</v>
      </c>
      <c r="D3071" s="824" t="s">
        <v>39015</v>
      </c>
      <c r="E3071" s="822"/>
      <c r="F3071" s="822"/>
      <c r="G3071" s="822"/>
    </row>
    <row r="3072">
      <c r="A3072" s="821" t="s">
        <v>37712</v>
      </c>
      <c r="B3072" s="801" t="s">
        <v>20299</v>
      </c>
      <c r="C3072" s="786" t="s">
        <v>39796</v>
      </c>
      <c r="D3072" s="824" t="s">
        <v>39015</v>
      </c>
      <c r="E3072" s="822"/>
      <c r="F3072" s="822"/>
      <c r="G3072" s="822"/>
    </row>
    <row r="3073">
      <c r="A3073" s="821" t="s">
        <v>37712</v>
      </c>
      <c r="B3073" s="801" t="s">
        <v>20299</v>
      </c>
      <c r="C3073" s="786" t="s">
        <v>39797</v>
      </c>
      <c r="D3073" s="824" t="s">
        <v>39015</v>
      </c>
      <c r="E3073" s="822"/>
      <c r="F3073" s="822"/>
      <c r="G3073" s="822"/>
    </row>
    <row r="3074">
      <c r="A3074" s="821" t="s">
        <v>37712</v>
      </c>
      <c r="B3074" s="801" t="s">
        <v>20299</v>
      </c>
      <c r="C3074" s="786" t="s">
        <v>39798</v>
      </c>
      <c r="D3074" s="824" t="s">
        <v>39015</v>
      </c>
      <c r="E3074" s="822"/>
      <c r="F3074" s="822"/>
      <c r="G3074" s="822"/>
    </row>
    <row r="3075">
      <c r="A3075" s="821" t="s">
        <v>37712</v>
      </c>
      <c r="B3075" s="801" t="s">
        <v>20299</v>
      </c>
      <c r="C3075" s="786" t="s">
        <v>39799</v>
      </c>
      <c r="D3075" s="824" t="s">
        <v>39015</v>
      </c>
      <c r="E3075" s="822"/>
      <c r="F3075" s="822"/>
      <c r="G3075" s="822"/>
    </row>
    <row r="3076">
      <c r="A3076" s="821" t="s">
        <v>37712</v>
      </c>
      <c r="B3076" s="801" t="s">
        <v>20299</v>
      </c>
      <c r="C3076" s="786" t="s">
        <v>39800</v>
      </c>
      <c r="D3076" s="824" t="s">
        <v>39015</v>
      </c>
      <c r="E3076" s="822"/>
      <c r="F3076" s="822"/>
      <c r="G3076" s="822"/>
    </row>
    <row r="3077">
      <c r="A3077" s="821" t="s">
        <v>37712</v>
      </c>
      <c r="B3077" s="801" t="s">
        <v>20299</v>
      </c>
      <c r="C3077" s="786" t="s">
        <v>20300</v>
      </c>
      <c r="D3077" s="824" t="s">
        <v>39015</v>
      </c>
      <c r="E3077" s="822"/>
      <c r="F3077" s="822"/>
      <c r="G3077" s="822"/>
    </row>
    <row r="3078">
      <c r="A3078" s="821" t="s">
        <v>37712</v>
      </c>
      <c r="B3078" s="801" t="s">
        <v>20299</v>
      </c>
      <c r="C3078" s="786" t="s">
        <v>39801</v>
      </c>
      <c r="D3078" s="824" t="s">
        <v>39015</v>
      </c>
      <c r="E3078" s="822"/>
      <c r="F3078" s="822"/>
      <c r="G3078" s="822"/>
    </row>
    <row r="3079">
      <c r="A3079" s="821" t="s">
        <v>37712</v>
      </c>
      <c r="B3079" s="801" t="s">
        <v>20299</v>
      </c>
      <c r="C3079" s="786" t="s">
        <v>39802</v>
      </c>
      <c r="D3079" s="824" t="s">
        <v>39015</v>
      </c>
      <c r="E3079" s="822"/>
      <c r="F3079" s="822"/>
      <c r="G3079" s="822"/>
    </row>
    <row r="3080">
      <c r="A3080" s="821" t="s">
        <v>37712</v>
      </c>
      <c r="B3080" s="801" t="s">
        <v>20299</v>
      </c>
      <c r="C3080" s="786" t="s">
        <v>36998</v>
      </c>
      <c r="D3080" s="824" t="s">
        <v>39015</v>
      </c>
      <c r="E3080" s="822"/>
      <c r="F3080" s="822"/>
      <c r="G3080" s="822"/>
    </row>
    <row r="3081">
      <c r="A3081" s="821" t="s">
        <v>37712</v>
      </c>
      <c r="B3081" s="801" t="s">
        <v>20299</v>
      </c>
      <c r="C3081" s="786" t="s">
        <v>39803</v>
      </c>
      <c r="D3081" s="824" t="s">
        <v>39015</v>
      </c>
      <c r="E3081" s="822"/>
      <c r="F3081" s="822"/>
      <c r="G3081" s="822"/>
    </row>
    <row r="3082">
      <c r="A3082" s="821" t="s">
        <v>37712</v>
      </c>
      <c r="B3082" s="801" t="s">
        <v>20299</v>
      </c>
      <c r="C3082" s="786" t="s">
        <v>24473</v>
      </c>
      <c r="D3082" s="824" t="s">
        <v>39015</v>
      </c>
      <c r="E3082" s="822"/>
      <c r="F3082" s="822"/>
      <c r="G3082" s="822"/>
    </row>
    <row r="3083">
      <c r="A3083" s="821" t="s">
        <v>37712</v>
      </c>
      <c r="B3083" s="801" t="s">
        <v>20299</v>
      </c>
      <c r="C3083" s="786" t="s">
        <v>39804</v>
      </c>
      <c r="D3083" s="824" t="s">
        <v>39015</v>
      </c>
      <c r="E3083" s="822"/>
      <c r="F3083" s="822"/>
      <c r="G3083" s="822"/>
    </row>
    <row r="3084">
      <c r="A3084" s="821" t="s">
        <v>37712</v>
      </c>
      <c r="B3084" s="801" t="s">
        <v>20299</v>
      </c>
      <c r="C3084" s="786" t="s">
        <v>39805</v>
      </c>
      <c r="D3084" s="824" t="s">
        <v>39015</v>
      </c>
      <c r="E3084" s="822"/>
      <c r="F3084" s="822"/>
      <c r="G3084" s="822"/>
    </row>
    <row r="3085">
      <c r="A3085" s="812"/>
      <c r="B3085" s="833"/>
      <c r="C3085" s="834"/>
      <c r="D3085" s="835"/>
      <c r="E3085" s="836"/>
      <c r="F3085" s="836"/>
      <c r="G3085" s="836"/>
    </row>
    <row r="3086">
      <c r="A3086" s="799"/>
    </row>
    <row r="3087">
      <c r="A3087" s="812"/>
      <c r="B3087" s="833"/>
      <c r="C3087" s="834"/>
      <c r="D3087" s="835"/>
      <c r="E3087" s="836"/>
      <c r="F3087" s="836"/>
      <c r="G3087" s="836"/>
    </row>
    <row r="3088">
      <c r="A3088" s="31" t="s">
        <v>39806</v>
      </c>
      <c r="B3088" s="823"/>
      <c r="C3088" s="823"/>
      <c r="D3088" s="823"/>
      <c r="E3088" s="823"/>
      <c r="F3088" s="823"/>
      <c r="G3088" s="823"/>
    </row>
    <row r="3089">
      <c r="A3089" s="812"/>
      <c r="B3089" s="833"/>
      <c r="C3089" s="834"/>
      <c r="D3089" s="835"/>
      <c r="E3089" s="836"/>
      <c r="F3089" s="836"/>
      <c r="G3089" s="836"/>
    </row>
    <row r="3090">
      <c r="A3090" s="821" t="s">
        <v>37667</v>
      </c>
      <c r="B3090" s="801" t="s">
        <v>248</v>
      </c>
      <c r="C3090" s="786" t="s">
        <v>5459</v>
      </c>
      <c r="D3090" s="824" t="s">
        <v>39807</v>
      </c>
      <c r="E3090" s="822"/>
      <c r="F3090" s="822"/>
      <c r="G3090" s="822"/>
    </row>
    <row r="3091">
      <c r="A3091" s="821" t="s">
        <v>37667</v>
      </c>
      <c r="B3091" s="801" t="s">
        <v>248</v>
      </c>
      <c r="C3091" s="786" t="s">
        <v>31938</v>
      </c>
      <c r="D3091" s="824" t="s">
        <v>39807</v>
      </c>
      <c r="E3091" s="822"/>
      <c r="F3091" s="822"/>
      <c r="G3091" s="822"/>
    </row>
    <row r="3092">
      <c r="A3092" s="821" t="s">
        <v>37667</v>
      </c>
      <c r="B3092" s="801" t="s">
        <v>248</v>
      </c>
      <c r="C3092" s="786" t="s">
        <v>4908</v>
      </c>
      <c r="D3092" s="824" t="s">
        <v>39807</v>
      </c>
      <c r="E3092" s="822"/>
      <c r="F3092" s="822"/>
      <c r="G3092" s="822"/>
    </row>
    <row r="3093">
      <c r="A3093" s="821" t="s">
        <v>37667</v>
      </c>
      <c r="B3093" s="801" t="s">
        <v>248</v>
      </c>
      <c r="C3093" s="786" t="s">
        <v>16996</v>
      </c>
      <c r="D3093" s="824" t="s">
        <v>39807</v>
      </c>
      <c r="E3093" s="822"/>
      <c r="F3093" s="822"/>
      <c r="G3093" s="822"/>
    </row>
    <row r="3094">
      <c r="A3094" s="821" t="s">
        <v>37667</v>
      </c>
      <c r="B3094" s="801" t="s">
        <v>566</v>
      </c>
      <c r="C3094" s="786" t="s">
        <v>39808</v>
      </c>
      <c r="D3094" s="824" t="s">
        <v>39807</v>
      </c>
      <c r="E3094" s="822"/>
      <c r="F3094" s="822"/>
      <c r="G3094" s="822"/>
    </row>
    <row r="3095">
      <c r="A3095" s="812"/>
      <c r="B3095" s="833"/>
      <c r="C3095" s="834"/>
      <c r="D3095" s="835"/>
      <c r="E3095" s="836"/>
      <c r="F3095" s="836"/>
      <c r="G3095" s="836"/>
    </row>
    <row r="3096">
      <c r="A3096" s="799"/>
    </row>
    <row r="3097">
      <c r="A3097" s="812"/>
      <c r="B3097" s="833"/>
      <c r="C3097" s="834"/>
      <c r="D3097" s="835"/>
      <c r="E3097" s="836"/>
      <c r="F3097" s="836"/>
      <c r="G3097" s="836"/>
    </row>
    <row r="3098">
      <c r="A3098" s="31" t="s">
        <v>39809</v>
      </c>
      <c r="B3098" s="823"/>
      <c r="C3098" s="823"/>
      <c r="D3098" s="823"/>
      <c r="E3098" s="823"/>
      <c r="F3098" s="823"/>
      <c r="G3098" s="823"/>
    </row>
    <row r="3099">
      <c r="A3099" s="812"/>
      <c r="B3099" s="833"/>
      <c r="C3099" s="834"/>
      <c r="D3099" s="835"/>
      <c r="E3099" s="836"/>
      <c r="F3099" s="836"/>
      <c r="G3099" s="836"/>
    </row>
    <row r="3100">
      <c r="A3100" s="821" t="s">
        <v>37708</v>
      </c>
      <c r="B3100" s="801" t="s">
        <v>19613</v>
      </c>
      <c r="C3100" s="786" t="s">
        <v>39612</v>
      </c>
      <c r="D3100" s="824" t="s">
        <v>39810</v>
      </c>
      <c r="E3100" s="822"/>
      <c r="F3100" s="822"/>
      <c r="G3100" s="822"/>
    </row>
    <row r="3101">
      <c r="A3101" s="821" t="s">
        <v>37708</v>
      </c>
      <c r="B3101" s="801" t="s">
        <v>19613</v>
      </c>
      <c r="C3101" s="786" t="s">
        <v>38084</v>
      </c>
      <c r="D3101" s="824" t="s">
        <v>39810</v>
      </c>
      <c r="E3101" s="822"/>
      <c r="F3101" s="822"/>
      <c r="G3101" s="822"/>
    </row>
    <row r="3102">
      <c r="A3102" s="821" t="s">
        <v>37708</v>
      </c>
      <c r="B3102" s="801" t="s">
        <v>19613</v>
      </c>
      <c r="C3102" s="786" t="s">
        <v>39811</v>
      </c>
      <c r="D3102" s="824" t="s">
        <v>39810</v>
      </c>
      <c r="E3102" s="822"/>
      <c r="F3102" s="822"/>
      <c r="G3102" s="822"/>
    </row>
    <row r="3103">
      <c r="A3103" s="821" t="s">
        <v>37708</v>
      </c>
      <c r="B3103" s="801" t="s">
        <v>388</v>
      </c>
      <c r="C3103" s="786" t="s">
        <v>1006</v>
      </c>
      <c r="D3103" s="824" t="s">
        <v>39810</v>
      </c>
      <c r="E3103" s="822"/>
      <c r="F3103" s="822"/>
      <c r="G3103" s="822"/>
    </row>
    <row r="3104">
      <c r="A3104" s="821" t="s">
        <v>37708</v>
      </c>
      <c r="B3104" s="801" t="s">
        <v>23155</v>
      </c>
      <c r="C3104" s="786" t="s">
        <v>23168</v>
      </c>
      <c r="D3104" s="824" t="s">
        <v>39810</v>
      </c>
      <c r="E3104" s="822"/>
      <c r="F3104" s="822"/>
      <c r="G3104" s="822"/>
    </row>
    <row r="3105">
      <c r="A3105" s="812"/>
      <c r="B3105" s="833"/>
      <c r="C3105" s="834"/>
      <c r="D3105" s="835"/>
      <c r="E3105" s="836"/>
      <c r="F3105" s="836"/>
      <c r="G3105" s="836"/>
    </row>
    <row r="3106">
      <c r="A3106" s="799"/>
    </row>
    <row r="3107">
      <c r="A3107" s="812"/>
      <c r="B3107" s="833"/>
      <c r="C3107" s="834"/>
      <c r="D3107" s="835"/>
      <c r="E3107" s="836"/>
      <c r="F3107" s="836"/>
      <c r="G3107" s="836"/>
    </row>
    <row r="3108">
      <c r="A3108" s="31" t="s">
        <v>39812</v>
      </c>
      <c r="B3108" s="823"/>
      <c r="C3108" s="823"/>
      <c r="D3108" s="823"/>
      <c r="E3108" s="823"/>
      <c r="F3108" s="823"/>
      <c r="G3108" s="823"/>
    </row>
    <row r="3109">
      <c r="A3109" s="812"/>
      <c r="B3109" s="833"/>
      <c r="C3109" s="834"/>
      <c r="D3109" s="835"/>
      <c r="E3109" s="836"/>
      <c r="F3109" s="836"/>
      <c r="G3109" s="836"/>
    </row>
    <row r="3110">
      <c r="A3110" s="821" t="s">
        <v>37667</v>
      </c>
      <c r="B3110" s="801" t="s">
        <v>5964</v>
      </c>
      <c r="C3110" s="786" t="s">
        <v>39813</v>
      </c>
      <c r="D3110" s="824" t="s">
        <v>38093</v>
      </c>
      <c r="E3110" s="822"/>
      <c r="F3110" s="822"/>
      <c r="G3110" s="822"/>
    </row>
    <row r="3111">
      <c r="A3111" s="821" t="s">
        <v>37667</v>
      </c>
      <c r="B3111" s="801" t="s">
        <v>5964</v>
      </c>
      <c r="C3111" s="786" t="s">
        <v>39814</v>
      </c>
      <c r="D3111" s="824" t="s">
        <v>38093</v>
      </c>
      <c r="E3111" s="822"/>
      <c r="F3111" s="822"/>
      <c r="G3111" s="822"/>
    </row>
    <row r="3112">
      <c r="A3112" s="821" t="s">
        <v>37667</v>
      </c>
      <c r="B3112" s="801" t="s">
        <v>248</v>
      </c>
      <c r="C3112" s="786" t="s">
        <v>39815</v>
      </c>
      <c r="D3112" s="824" t="s">
        <v>38093</v>
      </c>
      <c r="E3112" s="822"/>
      <c r="F3112" s="822"/>
      <c r="G3112" s="822"/>
    </row>
    <row r="3113">
      <c r="A3113" s="821" t="s">
        <v>37667</v>
      </c>
      <c r="B3113" s="801" t="s">
        <v>248</v>
      </c>
      <c r="C3113" s="786" t="s">
        <v>12875</v>
      </c>
      <c r="D3113" s="824" t="s">
        <v>38093</v>
      </c>
      <c r="E3113" s="822"/>
      <c r="F3113" s="822"/>
      <c r="G3113" s="822"/>
    </row>
    <row r="3114">
      <c r="A3114" s="821" t="s">
        <v>37667</v>
      </c>
      <c r="B3114" s="801" t="s">
        <v>248</v>
      </c>
      <c r="C3114" s="786" t="s">
        <v>33374</v>
      </c>
      <c r="D3114" s="824" t="s">
        <v>38093</v>
      </c>
      <c r="E3114" s="822" t="s">
        <v>39816</v>
      </c>
      <c r="F3114" s="822"/>
      <c r="G3114" s="822"/>
    </row>
    <row r="3115">
      <c r="A3115" s="821" t="s">
        <v>37667</v>
      </c>
      <c r="B3115" s="801" t="s">
        <v>248</v>
      </c>
      <c r="C3115" s="786" t="s">
        <v>38215</v>
      </c>
      <c r="D3115" s="824" t="s">
        <v>38093</v>
      </c>
      <c r="E3115" s="822"/>
      <c r="F3115" s="822"/>
      <c r="G3115" s="822"/>
    </row>
    <row r="3116">
      <c r="A3116" s="821" t="s">
        <v>37667</v>
      </c>
      <c r="B3116" s="801" t="s">
        <v>248</v>
      </c>
      <c r="C3116" s="786" t="s">
        <v>10840</v>
      </c>
      <c r="D3116" s="824" t="s">
        <v>38093</v>
      </c>
      <c r="E3116" s="822" t="s">
        <v>39817</v>
      </c>
      <c r="F3116" s="822" t="s">
        <v>39818</v>
      </c>
      <c r="G3116" s="822"/>
    </row>
    <row r="3117">
      <c r="A3117" s="812"/>
      <c r="B3117" s="833"/>
      <c r="C3117" s="834"/>
      <c r="D3117" s="835"/>
      <c r="E3117" s="836"/>
      <c r="F3117" s="836"/>
      <c r="G3117" s="836"/>
    </row>
    <row r="3118">
      <c r="A3118" s="799"/>
    </row>
    <row r="3119">
      <c r="A3119" s="812"/>
      <c r="B3119" s="833"/>
      <c r="C3119" s="834"/>
      <c r="D3119" s="835"/>
      <c r="E3119" s="836"/>
      <c r="F3119" s="836"/>
      <c r="G3119" s="836"/>
    </row>
    <row r="3120">
      <c r="A3120" s="31" t="s">
        <v>39819</v>
      </c>
      <c r="B3120" s="823"/>
      <c r="C3120" s="823"/>
      <c r="D3120" s="823"/>
      <c r="E3120" s="823"/>
      <c r="F3120" s="823"/>
      <c r="G3120" s="823"/>
    </row>
    <row r="3121">
      <c r="A3121" s="812"/>
      <c r="B3121" s="833"/>
      <c r="C3121" s="834"/>
      <c r="D3121" s="835"/>
      <c r="E3121" s="836"/>
      <c r="F3121" s="836"/>
      <c r="G3121" s="836"/>
    </row>
    <row r="3122">
      <c r="A3122" s="821" t="s">
        <v>37663</v>
      </c>
      <c r="B3122" s="801" t="s">
        <v>4788</v>
      </c>
      <c r="C3122" s="786" t="s">
        <v>5289</v>
      </c>
      <c r="D3122" s="824" t="s">
        <v>39820</v>
      </c>
      <c r="E3122" s="822"/>
      <c r="F3122" s="822"/>
      <c r="G3122" s="822"/>
    </row>
    <row r="3123">
      <c r="A3123" s="821" t="s">
        <v>37663</v>
      </c>
      <c r="B3123" s="801" t="s">
        <v>678</v>
      </c>
      <c r="C3123" s="786" t="s">
        <v>37895</v>
      </c>
      <c r="D3123" s="824" t="s">
        <v>39820</v>
      </c>
      <c r="E3123" s="822"/>
      <c r="F3123" s="822"/>
      <c r="G3123" s="822"/>
    </row>
    <row r="3124">
      <c r="A3124" s="821" t="s">
        <v>37812</v>
      </c>
      <c r="B3124" s="801" t="s">
        <v>687</v>
      </c>
      <c r="C3124" s="786" t="s">
        <v>38088</v>
      </c>
      <c r="D3124" s="824"/>
      <c r="E3124" s="822"/>
      <c r="F3124" s="822"/>
      <c r="G3124" s="822"/>
    </row>
    <row r="3125">
      <c r="A3125" s="821" t="s">
        <v>37667</v>
      </c>
      <c r="B3125" s="801" t="s">
        <v>248</v>
      </c>
      <c r="C3125" s="786" t="s">
        <v>4908</v>
      </c>
      <c r="D3125" s="824"/>
      <c r="E3125" s="822"/>
      <c r="F3125" s="822"/>
      <c r="G3125" s="822"/>
    </row>
    <row r="3126">
      <c r="A3126" s="821" t="s">
        <v>37667</v>
      </c>
      <c r="B3126" s="801" t="s">
        <v>230</v>
      </c>
      <c r="C3126" s="786" t="s">
        <v>240</v>
      </c>
      <c r="D3126" s="824"/>
      <c r="E3126" s="822"/>
      <c r="F3126" s="822"/>
      <c r="G3126" s="822"/>
    </row>
    <row r="3127">
      <c r="A3127" s="821" t="s">
        <v>37708</v>
      </c>
      <c r="B3127" s="801" t="s">
        <v>326</v>
      </c>
      <c r="C3127" s="786" t="s">
        <v>39821</v>
      </c>
      <c r="D3127" s="824"/>
      <c r="E3127" s="822"/>
      <c r="F3127" s="822"/>
      <c r="G3127" s="822"/>
    </row>
    <row r="3128">
      <c r="A3128" s="821" t="s">
        <v>37708</v>
      </c>
      <c r="B3128" s="801" t="s">
        <v>230</v>
      </c>
      <c r="C3128" s="786" t="s">
        <v>2597</v>
      </c>
      <c r="D3128" s="824"/>
      <c r="E3128" s="822"/>
      <c r="F3128" s="822"/>
      <c r="G3128" s="822"/>
    </row>
    <row r="3129">
      <c r="A3129" s="821" t="s">
        <v>37708</v>
      </c>
      <c r="B3129" s="801" t="s">
        <v>24857</v>
      </c>
      <c r="C3129" s="786" t="s">
        <v>24858</v>
      </c>
      <c r="D3129" s="824"/>
      <c r="E3129" s="822"/>
      <c r="F3129" s="822"/>
      <c r="G3129" s="822"/>
    </row>
    <row r="3130">
      <c r="A3130" s="821" t="s">
        <v>37708</v>
      </c>
      <c r="B3130" s="801" t="s">
        <v>687</v>
      </c>
      <c r="C3130" s="786" t="s">
        <v>1293</v>
      </c>
      <c r="D3130" s="824"/>
      <c r="E3130" s="822"/>
      <c r="F3130" s="822"/>
      <c r="G3130" s="822"/>
    </row>
    <row r="3131">
      <c r="A3131" s="821" t="s">
        <v>37708</v>
      </c>
      <c r="B3131" s="801" t="s">
        <v>687</v>
      </c>
      <c r="C3131" s="786" t="s">
        <v>4329</v>
      </c>
      <c r="D3131" s="824"/>
      <c r="E3131" s="822"/>
      <c r="F3131" s="822"/>
      <c r="G3131" s="822"/>
    </row>
    <row r="3132">
      <c r="A3132" s="821" t="s">
        <v>37708</v>
      </c>
      <c r="B3132" s="801" t="s">
        <v>687</v>
      </c>
      <c r="C3132" s="786" t="s">
        <v>2648</v>
      </c>
      <c r="D3132" s="824"/>
      <c r="E3132" s="822"/>
      <c r="F3132" s="822"/>
      <c r="G3132" s="822"/>
    </row>
    <row r="3133">
      <c r="A3133" s="821" t="s">
        <v>37708</v>
      </c>
      <c r="B3133" s="801" t="s">
        <v>687</v>
      </c>
      <c r="C3133" s="786" t="s">
        <v>1306</v>
      </c>
      <c r="D3133" s="824"/>
      <c r="E3133" s="822"/>
      <c r="F3133" s="822"/>
      <c r="G3133" s="822"/>
    </row>
    <row r="3134">
      <c r="A3134" s="821" t="s">
        <v>37708</v>
      </c>
      <c r="B3134" s="801" t="s">
        <v>687</v>
      </c>
      <c r="C3134" s="786" t="s">
        <v>1638</v>
      </c>
      <c r="D3134" s="824"/>
      <c r="E3134" s="822"/>
      <c r="F3134" s="822"/>
      <c r="G3134" s="822"/>
    </row>
    <row r="3135">
      <c r="A3135" s="821" t="s">
        <v>37708</v>
      </c>
      <c r="B3135" s="801" t="s">
        <v>4808</v>
      </c>
      <c r="C3135" s="786" t="s">
        <v>27882</v>
      </c>
      <c r="D3135" s="824"/>
      <c r="E3135" s="822"/>
      <c r="F3135" s="822"/>
      <c r="G3135" s="822"/>
    </row>
    <row r="3136">
      <c r="A3136" s="821" t="s">
        <v>37708</v>
      </c>
      <c r="B3136" s="801" t="s">
        <v>388</v>
      </c>
      <c r="C3136" s="786" t="s">
        <v>1006</v>
      </c>
      <c r="D3136" s="824"/>
      <c r="E3136" s="822"/>
      <c r="F3136" s="822"/>
      <c r="G3136" s="822"/>
    </row>
    <row r="3137">
      <c r="A3137" s="821" t="s">
        <v>37708</v>
      </c>
      <c r="B3137" s="801" t="s">
        <v>388</v>
      </c>
      <c r="C3137" s="786" t="s">
        <v>1010</v>
      </c>
      <c r="D3137" s="824"/>
      <c r="E3137" s="822"/>
      <c r="F3137" s="822"/>
      <c r="G3137" s="822"/>
    </row>
    <row r="3138">
      <c r="A3138" s="821" t="s">
        <v>37708</v>
      </c>
      <c r="B3138" s="801" t="s">
        <v>388</v>
      </c>
      <c r="C3138" s="786" t="s">
        <v>1392</v>
      </c>
      <c r="D3138" s="824"/>
      <c r="E3138" s="822"/>
      <c r="F3138" s="822"/>
      <c r="G3138" s="822"/>
    </row>
    <row r="3139">
      <c r="A3139" s="821" t="s">
        <v>37708</v>
      </c>
      <c r="B3139" s="801" t="s">
        <v>1016</v>
      </c>
      <c r="C3139" s="786" t="s">
        <v>5628</v>
      </c>
      <c r="D3139" s="824"/>
      <c r="E3139" s="822"/>
      <c r="F3139" s="822"/>
      <c r="G3139" s="822"/>
    </row>
    <row r="3140">
      <c r="A3140" s="821" t="s">
        <v>37708</v>
      </c>
      <c r="B3140" s="801" t="s">
        <v>1402</v>
      </c>
      <c r="C3140" s="786" t="s">
        <v>1403</v>
      </c>
      <c r="D3140" s="824"/>
      <c r="E3140" s="822"/>
      <c r="F3140" s="822"/>
      <c r="G3140" s="822"/>
    </row>
    <row r="3141">
      <c r="A3141" s="821" t="s">
        <v>37712</v>
      </c>
      <c r="B3141" s="801" t="s">
        <v>316</v>
      </c>
      <c r="C3141" s="786" t="s">
        <v>31117</v>
      </c>
      <c r="D3141" s="824"/>
      <c r="E3141" s="822"/>
      <c r="F3141" s="822"/>
      <c r="G3141" s="822"/>
    </row>
    <row r="3142">
      <c r="A3142" s="821" t="s">
        <v>37712</v>
      </c>
      <c r="B3142" s="801" t="s">
        <v>316</v>
      </c>
      <c r="C3142" s="786" t="s">
        <v>9657</v>
      </c>
      <c r="D3142" s="824"/>
      <c r="E3142" s="822"/>
      <c r="F3142" s="822"/>
      <c r="G3142" s="822"/>
    </row>
    <row r="3143">
      <c r="A3143" s="821" t="s">
        <v>37712</v>
      </c>
      <c r="B3143" s="801" t="s">
        <v>326</v>
      </c>
      <c r="C3143" s="786" t="s">
        <v>1545</v>
      </c>
      <c r="D3143" s="824"/>
      <c r="E3143" s="822"/>
      <c r="F3143" s="822"/>
      <c r="G3143" s="822"/>
    </row>
    <row r="3144">
      <c r="A3144" s="821" t="s">
        <v>37712</v>
      </c>
      <c r="B3144" s="801" t="s">
        <v>2562</v>
      </c>
      <c r="C3144" s="786" t="s">
        <v>2563</v>
      </c>
      <c r="D3144" s="824"/>
      <c r="E3144" s="822"/>
      <c r="F3144" s="822"/>
      <c r="G3144" s="822"/>
    </row>
    <row r="3145">
      <c r="A3145" s="821" t="s">
        <v>37712</v>
      </c>
      <c r="B3145" s="801" t="s">
        <v>20299</v>
      </c>
      <c r="C3145" s="786" t="s">
        <v>31398</v>
      </c>
      <c r="D3145" s="824"/>
      <c r="E3145" s="822"/>
      <c r="F3145" s="822"/>
      <c r="G3145" s="822"/>
    </row>
    <row r="3146">
      <c r="A3146" s="821" t="s">
        <v>37712</v>
      </c>
      <c r="B3146" s="801" t="s">
        <v>388</v>
      </c>
      <c r="C3146" s="786" t="s">
        <v>1347</v>
      </c>
      <c r="D3146" s="824"/>
      <c r="E3146" s="822"/>
      <c r="F3146" s="822"/>
      <c r="G3146" s="822"/>
    </row>
    <row r="3147">
      <c r="A3147" s="821" t="s">
        <v>37712</v>
      </c>
      <c r="B3147" s="801" t="s">
        <v>234</v>
      </c>
      <c r="C3147" s="786" t="s">
        <v>31200</v>
      </c>
      <c r="D3147" s="824"/>
      <c r="E3147" s="822"/>
      <c r="F3147" s="822"/>
      <c r="G3147" s="822"/>
    </row>
    <row r="3148">
      <c r="A3148" s="263"/>
      <c r="B3148" s="847"/>
      <c r="C3148" s="263"/>
      <c r="D3148" s="847"/>
      <c r="E3148" s="263"/>
      <c r="F3148" s="263"/>
      <c r="G3148" s="263"/>
    </row>
    <row r="3149">
      <c r="A3149" s="799"/>
    </row>
    <row r="3150">
      <c r="A3150" s="812"/>
      <c r="B3150" s="833"/>
      <c r="C3150" s="834"/>
      <c r="D3150" s="835"/>
      <c r="E3150" s="836"/>
      <c r="F3150" s="836"/>
      <c r="G3150" s="836"/>
    </row>
    <row r="3151">
      <c r="A3151" s="31" t="s">
        <v>39822</v>
      </c>
      <c r="B3151" s="823"/>
      <c r="C3151" s="823"/>
      <c r="D3151" s="823"/>
      <c r="E3151" s="823"/>
      <c r="F3151" s="823"/>
      <c r="G3151" s="823"/>
    </row>
    <row r="3152">
      <c r="A3152" s="812"/>
      <c r="B3152" s="833"/>
      <c r="C3152" s="834"/>
      <c r="D3152" s="835"/>
      <c r="E3152" s="836"/>
      <c r="F3152" s="836"/>
      <c r="G3152" s="836"/>
    </row>
    <row r="3153">
      <c r="A3153" s="821" t="s">
        <v>37663</v>
      </c>
      <c r="B3153" s="801" t="s">
        <v>4521</v>
      </c>
      <c r="C3153" s="786" t="s">
        <v>38650</v>
      </c>
      <c r="D3153" s="824" t="s">
        <v>39823</v>
      </c>
      <c r="E3153" s="822"/>
      <c r="F3153" s="822"/>
      <c r="G3153" s="822"/>
    </row>
    <row r="3154">
      <c r="A3154" s="821" t="s">
        <v>37708</v>
      </c>
      <c r="B3154" s="801" t="s">
        <v>326</v>
      </c>
      <c r="C3154" s="786" t="s">
        <v>37821</v>
      </c>
      <c r="D3154" s="824"/>
      <c r="E3154" s="822" t="s">
        <v>33902</v>
      </c>
      <c r="F3154" s="822"/>
      <c r="G3154" s="822"/>
    </row>
    <row r="3155">
      <c r="A3155" s="821" t="s">
        <v>37708</v>
      </c>
      <c r="B3155" s="801" t="s">
        <v>388</v>
      </c>
      <c r="C3155" s="786" t="s">
        <v>1006</v>
      </c>
      <c r="D3155" s="824"/>
      <c r="E3155" s="822" t="s">
        <v>39824</v>
      </c>
      <c r="F3155" s="822"/>
      <c r="G3155" s="822"/>
    </row>
    <row r="3156">
      <c r="A3156" s="821" t="s">
        <v>37708</v>
      </c>
      <c r="B3156" s="801" t="s">
        <v>388</v>
      </c>
      <c r="C3156" s="786" t="s">
        <v>1010</v>
      </c>
      <c r="D3156" s="824"/>
      <c r="E3156" s="822" t="s">
        <v>39824</v>
      </c>
      <c r="F3156" s="822"/>
      <c r="G3156" s="822"/>
    </row>
    <row r="3157">
      <c r="A3157" s="821" t="s">
        <v>37708</v>
      </c>
      <c r="B3157" s="801" t="s">
        <v>687</v>
      </c>
      <c r="C3157" s="786" t="s">
        <v>33903</v>
      </c>
      <c r="D3157" s="824"/>
      <c r="E3157" s="822" t="s">
        <v>33902</v>
      </c>
      <c r="F3157" s="822"/>
      <c r="G3157" s="822"/>
    </row>
    <row r="3158">
      <c r="A3158" s="821" t="s">
        <v>37712</v>
      </c>
      <c r="B3158" s="801" t="s">
        <v>326</v>
      </c>
      <c r="C3158" s="786" t="s">
        <v>2009</v>
      </c>
      <c r="D3158" s="824"/>
      <c r="E3158" s="822" t="s">
        <v>33902</v>
      </c>
      <c r="F3158" s="822"/>
      <c r="G3158" s="822"/>
    </row>
    <row r="3159">
      <c r="A3159" s="821" t="s">
        <v>37712</v>
      </c>
      <c r="B3159" s="801" t="s">
        <v>326</v>
      </c>
      <c r="C3159" s="786" t="s">
        <v>8049</v>
      </c>
      <c r="D3159" s="824"/>
      <c r="E3159" s="822" t="s">
        <v>33902</v>
      </c>
      <c r="F3159" s="822"/>
      <c r="G3159" s="822"/>
    </row>
    <row r="3160">
      <c r="A3160" s="821" t="s">
        <v>37712</v>
      </c>
      <c r="B3160" s="801" t="s">
        <v>326</v>
      </c>
      <c r="C3160" s="786" t="s">
        <v>864</v>
      </c>
      <c r="D3160" s="824"/>
      <c r="E3160" s="822" t="s">
        <v>33902</v>
      </c>
      <c r="F3160" s="822"/>
      <c r="G3160" s="822"/>
    </row>
    <row r="3161">
      <c r="A3161" s="812"/>
      <c r="B3161" s="833"/>
      <c r="C3161" s="834"/>
      <c r="D3161" s="835"/>
      <c r="E3161" s="836"/>
      <c r="F3161" s="836"/>
      <c r="G3161" s="836"/>
    </row>
    <row r="3162">
      <c r="A3162" s="799"/>
    </row>
    <row r="3163">
      <c r="A3163" s="812"/>
      <c r="B3163" s="833"/>
      <c r="C3163" s="834"/>
      <c r="D3163" s="835"/>
      <c r="E3163" s="836"/>
      <c r="F3163" s="836"/>
      <c r="G3163" s="836"/>
    </row>
    <row r="3164">
      <c r="A3164" s="31" t="s">
        <v>39825</v>
      </c>
      <c r="B3164" s="823"/>
      <c r="C3164" s="823"/>
      <c r="D3164" s="823"/>
      <c r="E3164" s="823"/>
      <c r="F3164" s="823"/>
      <c r="G3164" s="823"/>
    </row>
    <row r="3165">
      <c r="A3165" s="812"/>
      <c r="B3165" s="833"/>
      <c r="C3165" s="834"/>
      <c r="D3165" s="835"/>
      <c r="E3165" s="836"/>
      <c r="F3165" s="836"/>
      <c r="G3165" s="836"/>
    </row>
    <row r="3166">
      <c r="A3166" s="821" t="s">
        <v>37667</v>
      </c>
      <c r="B3166" s="801" t="s">
        <v>306</v>
      </c>
      <c r="C3166" s="786" t="s">
        <v>31935</v>
      </c>
      <c r="D3166" s="824" t="s">
        <v>39172</v>
      </c>
      <c r="E3166" s="822"/>
      <c r="F3166" s="822"/>
      <c r="G3166" s="822"/>
    </row>
    <row r="3167">
      <c r="A3167" s="821" t="s">
        <v>37667</v>
      </c>
      <c r="B3167" s="801" t="s">
        <v>306</v>
      </c>
      <c r="C3167" s="786" t="s">
        <v>39826</v>
      </c>
      <c r="D3167" s="824" t="s">
        <v>39172</v>
      </c>
      <c r="E3167" s="822"/>
      <c r="F3167" s="822"/>
      <c r="G3167" s="822"/>
    </row>
    <row r="3168">
      <c r="A3168" s="821" t="s">
        <v>37667</v>
      </c>
      <c r="B3168" s="801" t="s">
        <v>248</v>
      </c>
      <c r="C3168" s="786" t="s">
        <v>16996</v>
      </c>
      <c r="D3168" s="824" t="s">
        <v>39172</v>
      </c>
      <c r="E3168" s="822"/>
      <c r="F3168" s="822"/>
      <c r="G3168" s="822"/>
    </row>
    <row r="3169">
      <c r="A3169" s="821" t="s">
        <v>37667</v>
      </c>
      <c r="B3169" s="801" t="s">
        <v>248</v>
      </c>
      <c r="C3169" s="786" t="s">
        <v>249</v>
      </c>
      <c r="D3169" s="824" t="s">
        <v>39172</v>
      </c>
      <c r="E3169" s="822"/>
      <c r="F3169" s="822"/>
      <c r="G3169" s="822"/>
    </row>
    <row r="3170">
      <c r="A3170" s="821" t="s">
        <v>37667</v>
      </c>
      <c r="B3170" s="801" t="s">
        <v>248</v>
      </c>
      <c r="C3170" s="786" t="s">
        <v>31938</v>
      </c>
      <c r="D3170" s="824" t="s">
        <v>39172</v>
      </c>
      <c r="E3170" s="822"/>
      <c r="F3170" s="822"/>
      <c r="G3170" s="822"/>
    </row>
    <row r="3171">
      <c r="A3171" s="821" t="s">
        <v>37712</v>
      </c>
      <c r="B3171" s="801" t="s">
        <v>326</v>
      </c>
      <c r="C3171" s="786" t="s">
        <v>39162</v>
      </c>
      <c r="D3171" s="824" t="s">
        <v>39172</v>
      </c>
      <c r="E3171" s="822"/>
      <c r="F3171" s="822"/>
      <c r="G3171" s="822"/>
    </row>
    <row r="3172">
      <c r="A3172" s="812"/>
      <c r="B3172" s="833"/>
      <c r="C3172" s="834"/>
      <c r="D3172" s="835"/>
      <c r="E3172" s="836"/>
      <c r="F3172" s="836"/>
      <c r="G3172" s="836"/>
    </row>
    <row r="3173">
      <c r="A3173" s="799"/>
    </row>
    <row r="3174">
      <c r="A3174" s="812"/>
      <c r="B3174" s="833"/>
      <c r="C3174" s="834"/>
      <c r="D3174" s="835"/>
      <c r="E3174" s="836"/>
      <c r="F3174" s="836"/>
      <c r="G3174" s="836"/>
    </row>
    <row r="3175">
      <c r="A3175" s="31" t="s">
        <v>39827</v>
      </c>
      <c r="B3175" s="823"/>
      <c r="C3175" s="823"/>
      <c r="D3175" s="823"/>
      <c r="E3175" s="823"/>
      <c r="F3175" s="823"/>
      <c r="G3175" s="823"/>
    </row>
    <row r="3176">
      <c r="A3176" s="812"/>
      <c r="B3176" s="833"/>
      <c r="C3176" s="834"/>
      <c r="D3176" s="835"/>
      <c r="E3176" s="836"/>
      <c r="F3176" s="836"/>
      <c r="G3176" s="836"/>
    </row>
    <row r="3177">
      <c r="A3177" s="821" t="s">
        <v>37663</v>
      </c>
      <c r="B3177" s="801" t="s">
        <v>1016</v>
      </c>
      <c r="C3177" s="786" t="s">
        <v>38426</v>
      </c>
      <c r="D3177" s="824" t="s">
        <v>39828</v>
      </c>
      <c r="E3177" s="822"/>
      <c r="F3177" s="822"/>
      <c r="G3177" s="822"/>
    </row>
    <row r="3178">
      <c r="A3178" s="821" t="s">
        <v>37667</v>
      </c>
      <c r="B3178" s="801" t="s">
        <v>4540</v>
      </c>
      <c r="C3178" s="786" t="s">
        <v>13086</v>
      </c>
      <c r="D3178" s="824" t="s">
        <v>39828</v>
      </c>
      <c r="E3178" s="822"/>
      <c r="F3178" s="822"/>
      <c r="G3178" s="822"/>
    </row>
    <row r="3179">
      <c r="A3179" s="821" t="s">
        <v>37667</v>
      </c>
      <c r="B3179" s="801" t="s">
        <v>248</v>
      </c>
      <c r="C3179" s="786" t="s">
        <v>4496</v>
      </c>
      <c r="D3179" s="824" t="s">
        <v>39828</v>
      </c>
      <c r="E3179" s="822"/>
      <c r="F3179" s="822"/>
      <c r="G3179" s="822"/>
    </row>
    <row r="3180">
      <c r="A3180" s="821" t="s">
        <v>37667</v>
      </c>
      <c r="B3180" s="801" t="s">
        <v>230</v>
      </c>
      <c r="C3180" s="786" t="s">
        <v>12701</v>
      </c>
      <c r="D3180" s="824" t="s">
        <v>39828</v>
      </c>
      <c r="E3180" s="822"/>
      <c r="F3180" s="822"/>
      <c r="G3180" s="822"/>
    </row>
    <row r="3181">
      <c r="A3181" s="821" t="s">
        <v>37667</v>
      </c>
      <c r="B3181" s="801" t="s">
        <v>230</v>
      </c>
      <c r="C3181" s="786" t="s">
        <v>25398</v>
      </c>
      <c r="D3181" s="824" t="s">
        <v>39828</v>
      </c>
      <c r="E3181" s="822"/>
      <c r="F3181" s="822"/>
      <c r="G3181" s="822"/>
    </row>
    <row r="3182">
      <c r="A3182" s="821" t="s">
        <v>37667</v>
      </c>
      <c r="B3182" s="801" t="s">
        <v>6685</v>
      </c>
      <c r="C3182" s="786" t="s">
        <v>30314</v>
      </c>
      <c r="D3182" s="824" t="s">
        <v>39828</v>
      </c>
      <c r="E3182" s="822"/>
      <c r="F3182" s="822"/>
      <c r="G3182" s="822"/>
    </row>
    <row r="3183">
      <c r="A3183" s="821" t="s">
        <v>37667</v>
      </c>
      <c r="B3183" s="801" t="s">
        <v>30837</v>
      </c>
      <c r="C3183" s="786" t="s">
        <v>39829</v>
      </c>
      <c r="D3183" s="824" t="s">
        <v>39828</v>
      </c>
      <c r="E3183" s="822"/>
      <c r="F3183" s="822"/>
      <c r="G3183" s="822"/>
    </row>
    <row r="3184">
      <c r="A3184" s="821" t="s">
        <v>37667</v>
      </c>
      <c r="B3184" s="801" t="s">
        <v>38818</v>
      </c>
      <c r="C3184" s="786" t="s">
        <v>39830</v>
      </c>
      <c r="D3184" s="824" t="s">
        <v>39828</v>
      </c>
      <c r="E3184" s="822"/>
      <c r="F3184" s="822"/>
      <c r="G3184" s="822"/>
    </row>
    <row r="3185">
      <c r="A3185" s="812"/>
      <c r="B3185" s="833"/>
      <c r="C3185" s="834"/>
      <c r="D3185" s="835"/>
      <c r="E3185" s="836"/>
      <c r="F3185" s="836"/>
      <c r="G3185" s="836"/>
    </row>
    <row r="3186">
      <c r="A3186" s="799"/>
    </row>
    <row r="3187">
      <c r="A3187" s="812"/>
      <c r="B3187" s="833"/>
      <c r="C3187" s="834"/>
      <c r="D3187" s="835"/>
      <c r="E3187" s="836"/>
      <c r="F3187" s="836"/>
      <c r="G3187" s="836"/>
    </row>
    <row r="3188">
      <c r="A3188" s="31" t="s">
        <v>39831</v>
      </c>
      <c r="B3188" s="823"/>
      <c r="C3188" s="823"/>
      <c r="D3188" s="823"/>
      <c r="E3188" s="823"/>
      <c r="F3188" s="823"/>
      <c r="G3188" s="823"/>
    </row>
    <row r="3189">
      <c r="A3189" s="812"/>
      <c r="B3189" s="833"/>
      <c r="C3189" s="834"/>
      <c r="D3189" s="835"/>
      <c r="E3189" s="836"/>
      <c r="F3189" s="836"/>
      <c r="G3189" s="836"/>
    </row>
    <row r="3190">
      <c r="A3190" s="821" t="s">
        <v>37663</v>
      </c>
      <c r="B3190" s="801" t="s">
        <v>4788</v>
      </c>
      <c r="C3190" s="580" t="s">
        <v>5289</v>
      </c>
      <c r="D3190" s="824"/>
      <c r="E3190" s="822"/>
      <c r="F3190" s="822"/>
      <c r="G3190" s="822"/>
    </row>
    <row r="3191">
      <c r="A3191" s="821" t="s">
        <v>37663</v>
      </c>
      <c r="B3191" s="801" t="s">
        <v>4788</v>
      </c>
      <c r="C3191" s="580" t="s">
        <v>17284</v>
      </c>
      <c r="D3191" s="824" t="s">
        <v>38730</v>
      </c>
      <c r="E3191" s="822"/>
      <c r="F3191" s="822"/>
      <c r="G3191" s="822"/>
    </row>
    <row r="3192">
      <c r="A3192" s="821" t="s">
        <v>37812</v>
      </c>
      <c r="B3192" s="801" t="s">
        <v>687</v>
      </c>
      <c r="C3192" s="786" t="s">
        <v>38088</v>
      </c>
      <c r="D3192" s="824" t="s">
        <v>38730</v>
      </c>
      <c r="E3192" s="822"/>
      <c r="F3192" s="822"/>
      <c r="G3192" s="822"/>
    </row>
    <row r="3193">
      <c r="A3193" s="821" t="s">
        <v>37667</v>
      </c>
      <c r="B3193" s="801" t="s">
        <v>230</v>
      </c>
      <c r="C3193" s="786" t="s">
        <v>10943</v>
      </c>
      <c r="D3193" s="824"/>
      <c r="E3193" s="822"/>
      <c r="F3193" s="822"/>
      <c r="G3193" s="822"/>
    </row>
    <row r="3194">
      <c r="A3194" s="821" t="s">
        <v>37667</v>
      </c>
      <c r="B3194" s="801" t="s">
        <v>230</v>
      </c>
      <c r="C3194" s="786" t="s">
        <v>6370</v>
      </c>
      <c r="D3194" s="824" t="s">
        <v>38730</v>
      </c>
      <c r="E3194" s="822"/>
      <c r="F3194" s="822"/>
      <c r="G3194" s="822"/>
    </row>
    <row r="3195">
      <c r="A3195" s="821" t="s">
        <v>37708</v>
      </c>
      <c r="B3195" s="801" t="s">
        <v>326</v>
      </c>
      <c r="C3195" s="580" t="s">
        <v>1206</v>
      </c>
      <c r="D3195" s="824"/>
      <c r="E3195" s="822"/>
      <c r="F3195" s="822"/>
      <c r="G3195" s="822"/>
    </row>
    <row r="3196">
      <c r="A3196" s="821" t="s">
        <v>37708</v>
      </c>
      <c r="B3196" s="801" t="s">
        <v>326</v>
      </c>
      <c r="C3196" s="580" t="s">
        <v>658</v>
      </c>
      <c r="D3196" s="824"/>
      <c r="E3196" s="822"/>
      <c r="F3196" s="822"/>
      <c r="G3196" s="822"/>
    </row>
    <row r="3197">
      <c r="A3197" s="821" t="s">
        <v>37708</v>
      </c>
      <c r="B3197" s="801" t="s">
        <v>326</v>
      </c>
      <c r="C3197" s="580" t="s">
        <v>1215</v>
      </c>
      <c r="D3197" s="824"/>
      <c r="E3197" s="822"/>
      <c r="F3197" s="822"/>
      <c r="G3197" s="822"/>
    </row>
    <row r="3198">
      <c r="A3198" s="821" t="s">
        <v>37708</v>
      </c>
      <c r="B3198" s="801" t="s">
        <v>2562</v>
      </c>
      <c r="C3198" s="580" t="s">
        <v>2563</v>
      </c>
      <c r="D3198" s="824"/>
      <c r="E3198" s="822"/>
      <c r="F3198" s="822"/>
      <c r="G3198" s="822"/>
    </row>
    <row r="3199">
      <c r="A3199" s="821" t="s">
        <v>37708</v>
      </c>
      <c r="B3199" s="294" t="s">
        <v>687</v>
      </c>
      <c r="C3199" s="580" t="s">
        <v>688</v>
      </c>
      <c r="D3199" s="824" t="s">
        <v>38730</v>
      </c>
      <c r="E3199" s="822"/>
      <c r="F3199" s="822"/>
      <c r="G3199" s="822"/>
    </row>
    <row r="3200">
      <c r="A3200" s="821" t="s">
        <v>37708</v>
      </c>
      <c r="B3200" s="294" t="s">
        <v>687</v>
      </c>
      <c r="C3200" s="580" t="s">
        <v>1306</v>
      </c>
      <c r="D3200" s="824"/>
      <c r="E3200" s="822"/>
      <c r="F3200" s="822"/>
      <c r="G3200" s="822"/>
    </row>
    <row r="3201">
      <c r="A3201" s="821" t="s">
        <v>37708</v>
      </c>
      <c r="B3201" s="294" t="s">
        <v>687</v>
      </c>
      <c r="C3201" s="580" t="s">
        <v>1638</v>
      </c>
      <c r="D3201" s="824"/>
      <c r="E3201" s="822"/>
      <c r="F3201" s="822"/>
      <c r="G3201" s="822"/>
    </row>
    <row r="3202">
      <c r="A3202" s="821" t="s">
        <v>37708</v>
      </c>
      <c r="B3202" s="294" t="s">
        <v>687</v>
      </c>
      <c r="C3202" s="580" t="s">
        <v>18771</v>
      </c>
      <c r="D3202" s="824" t="s">
        <v>38730</v>
      </c>
      <c r="E3202" s="822"/>
      <c r="F3202" s="822"/>
      <c r="G3202" s="822"/>
    </row>
    <row r="3203">
      <c r="A3203" s="821" t="s">
        <v>37708</v>
      </c>
      <c r="B3203" s="294" t="s">
        <v>388</v>
      </c>
      <c r="C3203" s="580" t="s">
        <v>1010</v>
      </c>
      <c r="D3203" s="824"/>
      <c r="E3203" s="822"/>
      <c r="F3203" s="822"/>
      <c r="G3203" s="822"/>
    </row>
    <row r="3204">
      <c r="A3204" s="821" t="s">
        <v>37708</v>
      </c>
      <c r="B3204" s="294" t="s">
        <v>388</v>
      </c>
      <c r="C3204" s="580" t="s">
        <v>1392</v>
      </c>
      <c r="D3204" s="824"/>
      <c r="E3204" s="822"/>
      <c r="F3204" s="822"/>
      <c r="G3204" s="822"/>
    </row>
    <row r="3205">
      <c r="A3205" s="812"/>
      <c r="B3205" s="833"/>
      <c r="C3205" s="834"/>
      <c r="D3205" s="835"/>
      <c r="E3205" s="836"/>
      <c r="F3205" s="836"/>
      <c r="G3205" s="836"/>
    </row>
    <row r="3206">
      <c r="A3206" s="799"/>
    </row>
    <row r="3207">
      <c r="A3207" s="812"/>
      <c r="B3207" s="833"/>
      <c r="C3207" s="834"/>
      <c r="D3207" s="835"/>
      <c r="E3207" s="836"/>
      <c r="F3207" s="836"/>
      <c r="G3207" s="836"/>
    </row>
    <row r="3208">
      <c r="A3208" s="31" t="s">
        <v>39832</v>
      </c>
      <c r="B3208" s="823"/>
      <c r="C3208" s="823"/>
      <c r="D3208" s="823"/>
      <c r="E3208" s="823"/>
      <c r="F3208" s="823"/>
      <c r="G3208" s="823"/>
    </row>
    <row r="3209">
      <c r="A3209" s="812"/>
      <c r="B3209" s="833"/>
      <c r="C3209" s="834"/>
      <c r="D3209" s="835"/>
      <c r="E3209" s="836"/>
      <c r="F3209" s="836"/>
      <c r="G3209" s="836"/>
    </row>
    <row r="3210">
      <c r="A3210" s="821" t="s">
        <v>37663</v>
      </c>
      <c r="B3210" s="801" t="s">
        <v>23260</v>
      </c>
      <c r="C3210" s="786" t="s">
        <v>39833</v>
      </c>
      <c r="D3210" s="824" t="s">
        <v>39834</v>
      </c>
      <c r="E3210" s="822"/>
      <c r="F3210" s="822"/>
      <c r="G3210" s="822"/>
    </row>
    <row r="3211">
      <c r="A3211" s="821" t="s">
        <v>37663</v>
      </c>
      <c r="B3211" s="801" t="s">
        <v>10783</v>
      </c>
      <c r="C3211" s="786" t="s">
        <v>39835</v>
      </c>
      <c r="D3211" s="824" t="s">
        <v>39834</v>
      </c>
      <c r="E3211" s="822"/>
      <c r="F3211" s="822"/>
      <c r="G3211" s="822"/>
    </row>
    <row r="3212">
      <c r="A3212" s="821" t="s">
        <v>37663</v>
      </c>
      <c r="B3212" s="801" t="s">
        <v>10783</v>
      </c>
      <c r="C3212" s="786" t="s">
        <v>39836</v>
      </c>
      <c r="D3212" s="824" t="s">
        <v>39834</v>
      </c>
      <c r="E3212" s="822"/>
      <c r="F3212" s="822"/>
      <c r="G3212" s="822"/>
    </row>
    <row r="3213">
      <c r="A3213" s="821" t="s">
        <v>37663</v>
      </c>
      <c r="B3213" s="801" t="s">
        <v>39837</v>
      </c>
      <c r="C3213" s="786" t="s">
        <v>39838</v>
      </c>
      <c r="D3213" s="824" t="s">
        <v>39834</v>
      </c>
      <c r="E3213" s="822"/>
      <c r="F3213" s="822"/>
      <c r="G3213" s="822"/>
    </row>
    <row r="3214">
      <c r="A3214" s="821" t="s">
        <v>37667</v>
      </c>
      <c r="B3214" s="801" t="s">
        <v>248</v>
      </c>
      <c r="C3214" s="786" t="s">
        <v>16996</v>
      </c>
      <c r="D3214" s="824" t="s">
        <v>39834</v>
      </c>
      <c r="E3214" s="822"/>
      <c r="F3214" s="822"/>
      <c r="G3214" s="822"/>
    </row>
    <row r="3215">
      <c r="A3215" s="821" t="s">
        <v>37667</v>
      </c>
      <c r="B3215" s="801" t="s">
        <v>248</v>
      </c>
      <c r="C3215" s="786" t="s">
        <v>22428</v>
      </c>
      <c r="D3215" s="824" t="s">
        <v>39839</v>
      </c>
      <c r="E3215" s="822"/>
      <c r="F3215" s="822"/>
      <c r="G3215" s="822"/>
    </row>
    <row r="3216">
      <c r="A3216" s="821" t="s">
        <v>37667</v>
      </c>
      <c r="B3216" s="801" t="s">
        <v>248</v>
      </c>
      <c r="C3216" s="786" t="s">
        <v>4496</v>
      </c>
      <c r="D3216" s="824" t="s">
        <v>39834</v>
      </c>
      <c r="E3216" s="822"/>
      <c r="F3216" s="822"/>
      <c r="G3216" s="822"/>
    </row>
    <row r="3217">
      <c r="A3217" s="821" t="s">
        <v>37667</v>
      </c>
      <c r="B3217" s="801" t="s">
        <v>248</v>
      </c>
      <c r="C3217" s="786" t="s">
        <v>11975</v>
      </c>
      <c r="D3217" s="824" t="s">
        <v>39834</v>
      </c>
      <c r="E3217" s="822"/>
      <c r="F3217" s="822"/>
      <c r="G3217" s="822"/>
    </row>
    <row r="3218">
      <c r="A3218" s="821" t="s">
        <v>37667</v>
      </c>
      <c r="B3218" s="801" t="s">
        <v>248</v>
      </c>
      <c r="C3218" s="786" t="s">
        <v>11069</v>
      </c>
      <c r="D3218" s="824" t="s">
        <v>39834</v>
      </c>
      <c r="E3218" s="822"/>
      <c r="F3218" s="822"/>
      <c r="G3218" s="822"/>
    </row>
    <row r="3219">
      <c r="A3219" s="821" t="s">
        <v>37667</v>
      </c>
      <c r="B3219" s="801" t="s">
        <v>248</v>
      </c>
      <c r="C3219" s="786" t="s">
        <v>7691</v>
      </c>
      <c r="D3219" s="824" t="s">
        <v>39834</v>
      </c>
      <c r="E3219" s="822"/>
      <c r="F3219" s="822"/>
      <c r="G3219" s="822"/>
    </row>
    <row r="3220">
      <c r="A3220" s="821" t="s">
        <v>37667</v>
      </c>
      <c r="B3220" s="801" t="s">
        <v>248</v>
      </c>
      <c r="C3220" s="786" t="s">
        <v>19213</v>
      </c>
      <c r="D3220" s="824" t="s">
        <v>39834</v>
      </c>
      <c r="E3220" s="822"/>
      <c r="F3220" s="822"/>
      <c r="G3220" s="822"/>
    </row>
    <row r="3221">
      <c r="A3221" s="821" t="s">
        <v>37667</v>
      </c>
      <c r="B3221" s="801" t="s">
        <v>248</v>
      </c>
      <c r="C3221" s="786" t="s">
        <v>22841</v>
      </c>
      <c r="D3221" s="824" t="s">
        <v>39834</v>
      </c>
      <c r="E3221" s="822"/>
      <c r="F3221" s="822"/>
      <c r="G3221" s="822"/>
    </row>
    <row r="3222">
      <c r="A3222" s="821" t="s">
        <v>37667</v>
      </c>
      <c r="B3222" s="801" t="s">
        <v>248</v>
      </c>
      <c r="C3222" s="786" t="s">
        <v>6924</v>
      </c>
      <c r="D3222" s="824" t="s">
        <v>39834</v>
      </c>
      <c r="E3222" s="822"/>
      <c r="F3222" s="822"/>
      <c r="G3222" s="822"/>
    </row>
    <row r="3223">
      <c r="A3223" s="821" t="s">
        <v>37667</v>
      </c>
      <c r="B3223" s="801" t="s">
        <v>248</v>
      </c>
      <c r="C3223" s="786" t="s">
        <v>5459</v>
      </c>
      <c r="D3223" s="824" t="s">
        <v>39834</v>
      </c>
      <c r="E3223" s="822"/>
      <c r="F3223" s="822"/>
      <c r="G3223" s="822"/>
    </row>
    <row r="3224">
      <c r="A3224" s="812"/>
      <c r="B3224" s="833"/>
      <c r="C3224" s="834"/>
      <c r="D3224" s="835"/>
      <c r="E3224" s="836"/>
      <c r="F3224" s="836"/>
      <c r="G3224" s="836"/>
    </row>
    <row r="3225">
      <c r="A3225" s="799"/>
    </row>
    <row r="3226">
      <c r="A3226" s="812"/>
    </row>
    <row r="3227">
      <c r="A3227" s="31" t="s">
        <v>39840</v>
      </c>
      <c r="B3227" s="823"/>
      <c r="C3227" s="823"/>
      <c r="D3227" s="823"/>
      <c r="E3227" s="823"/>
      <c r="F3227" s="823"/>
      <c r="G3227" s="823"/>
    </row>
    <row r="3228">
      <c r="A3228" s="812"/>
      <c r="B3228" s="833"/>
      <c r="C3228" s="834"/>
      <c r="D3228" s="835"/>
      <c r="E3228" s="836"/>
      <c r="F3228" s="836"/>
      <c r="G3228" s="836"/>
    </row>
    <row r="3229">
      <c r="A3229" s="821" t="s">
        <v>37708</v>
      </c>
      <c r="B3229" s="801" t="s">
        <v>5424</v>
      </c>
      <c r="C3229" s="580" t="s">
        <v>368</v>
      </c>
      <c r="D3229" s="824" t="s">
        <v>39841</v>
      </c>
      <c r="E3229" s="822"/>
      <c r="F3229" s="822"/>
      <c r="G3229" s="822"/>
    </row>
    <row r="3230">
      <c r="A3230" s="821" t="s">
        <v>37708</v>
      </c>
      <c r="B3230" s="801" t="s">
        <v>326</v>
      </c>
      <c r="C3230" s="580" t="s">
        <v>38639</v>
      </c>
      <c r="D3230" s="824" t="s">
        <v>39842</v>
      </c>
      <c r="E3230" s="822"/>
      <c r="F3230" s="822"/>
      <c r="G3230" s="822"/>
    </row>
    <row r="3231">
      <c r="A3231" s="821" t="s">
        <v>37708</v>
      </c>
      <c r="B3231" s="801" t="s">
        <v>38700</v>
      </c>
      <c r="C3231" s="580" t="s">
        <v>368</v>
      </c>
      <c r="D3231" s="824"/>
      <c r="E3231" s="822"/>
      <c r="F3231" s="822"/>
      <c r="G3231" s="822"/>
    </row>
    <row r="3232">
      <c r="A3232" s="821" t="s">
        <v>37708</v>
      </c>
      <c r="B3232" s="801" t="s">
        <v>18032</v>
      </c>
      <c r="C3232" s="580" t="s">
        <v>3515</v>
      </c>
      <c r="D3232" s="824"/>
      <c r="E3232" s="822" t="s">
        <v>39843</v>
      </c>
      <c r="F3232" s="822"/>
      <c r="G3232" s="822"/>
    </row>
    <row r="3233">
      <c r="A3233" s="821" t="s">
        <v>37708</v>
      </c>
      <c r="B3233" s="801" t="s">
        <v>388</v>
      </c>
      <c r="C3233" s="580" t="s">
        <v>1392</v>
      </c>
      <c r="D3233" s="824"/>
      <c r="E3233" s="822"/>
      <c r="F3233" s="822"/>
      <c r="G3233" s="822"/>
    </row>
    <row r="3234">
      <c r="A3234" s="821" t="s">
        <v>37708</v>
      </c>
      <c r="B3234" s="801" t="s">
        <v>388</v>
      </c>
      <c r="C3234" s="580" t="s">
        <v>1006</v>
      </c>
      <c r="D3234" s="824"/>
      <c r="E3234" s="822"/>
      <c r="F3234" s="822"/>
      <c r="G3234" s="822"/>
    </row>
    <row r="3235">
      <c r="A3235" s="821" t="s">
        <v>37708</v>
      </c>
      <c r="B3235" s="801" t="s">
        <v>3123</v>
      </c>
      <c r="C3235" s="580" t="s">
        <v>3124</v>
      </c>
      <c r="D3235" s="824"/>
      <c r="E3235" s="822" t="s">
        <v>39843</v>
      </c>
      <c r="F3235" s="822"/>
      <c r="G3235" s="822"/>
    </row>
    <row r="3236">
      <c r="A3236" s="821" t="s">
        <v>37712</v>
      </c>
      <c r="B3236" s="801" t="s">
        <v>39844</v>
      </c>
      <c r="C3236" s="580" t="s">
        <v>39845</v>
      </c>
      <c r="D3236" s="824"/>
      <c r="E3236" s="822"/>
      <c r="F3236" s="822"/>
      <c r="G3236" s="822"/>
    </row>
    <row r="3237">
      <c r="A3237" s="821" t="s">
        <v>37712</v>
      </c>
      <c r="B3237" s="801" t="s">
        <v>39846</v>
      </c>
      <c r="C3237" s="580" t="s">
        <v>39847</v>
      </c>
      <c r="D3237" s="824"/>
      <c r="E3237" s="822"/>
      <c r="F3237" s="822"/>
      <c r="G3237" s="822"/>
    </row>
    <row r="3238">
      <c r="A3238" s="821" t="s">
        <v>37712</v>
      </c>
      <c r="B3238" s="801" t="s">
        <v>3788</v>
      </c>
      <c r="C3238" s="580" t="s">
        <v>368</v>
      </c>
      <c r="D3238" s="824" t="s">
        <v>39841</v>
      </c>
      <c r="E3238" s="822"/>
      <c r="F3238" s="822"/>
      <c r="G3238" s="822"/>
    </row>
    <row r="3239">
      <c r="A3239" s="821" t="s">
        <v>37712</v>
      </c>
      <c r="B3239" s="801" t="s">
        <v>39848</v>
      </c>
      <c r="C3239" s="580" t="s">
        <v>368</v>
      </c>
      <c r="D3239" s="824"/>
      <c r="E3239" s="822"/>
      <c r="F3239" s="822"/>
      <c r="G3239" s="822"/>
    </row>
    <row r="3240">
      <c r="A3240" s="821" t="s">
        <v>37712</v>
      </c>
      <c r="B3240" s="801" t="s">
        <v>687</v>
      </c>
      <c r="C3240" s="580" t="s">
        <v>4668</v>
      </c>
      <c r="D3240" s="824"/>
      <c r="E3240" s="822"/>
      <c r="F3240" s="822"/>
      <c r="G3240" s="822"/>
    </row>
    <row r="3241">
      <c r="A3241" s="821" t="s">
        <v>37712</v>
      </c>
      <c r="B3241" s="801" t="s">
        <v>39849</v>
      </c>
      <c r="C3241" s="580"/>
      <c r="D3241" s="824"/>
      <c r="E3241" s="822"/>
      <c r="F3241" s="822"/>
      <c r="G3241" s="822"/>
    </row>
    <row r="3242">
      <c r="A3242" s="812"/>
      <c r="B3242" s="833"/>
      <c r="C3242" s="834"/>
      <c r="D3242" s="835"/>
      <c r="E3242" s="836"/>
      <c r="F3242" s="836"/>
      <c r="G3242" s="836"/>
    </row>
    <row r="3243">
      <c r="A3243" s="799"/>
    </row>
    <row r="3244">
      <c r="A3244" s="812"/>
    </row>
    <row r="3245">
      <c r="A3245" s="31" t="s">
        <v>39850</v>
      </c>
      <c r="B3245" s="823"/>
      <c r="C3245" s="823"/>
      <c r="D3245" s="823"/>
      <c r="E3245" s="823"/>
      <c r="F3245" s="823"/>
      <c r="G3245" s="823"/>
    </row>
    <row r="3246">
      <c r="A3246" s="812"/>
    </row>
    <row r="3247">
      <c r="A3247" s="821" t="s">
        <v>37663</v>
      </c>
      <c r="B3247" s="801" t="s">
        <v>1016</v>
      </c>
      <c r="C3247" s="580" t="s">
        <v>37755</v>
      </c>
      <c r="D3247" s="824"/>
      <c r="E3247" s="822"/>
      <c r="F3247" s="822"/>
      <c r="G3247" s="822"/>
    </row>
    <row r="3248">
      <c r="A3248" s="821" t="s">
        <v>37663</v>
      </c>
      <c r="B3248" s="801" t="s">
        <v>1016</v>
      </c>
      <c r="C3248" s="580" t="s">
        <v>38580</v>
      </c>
      <c r="D3248" s="824"/>
      <c r="E3248" s="822"/>
      <c r="F3248" s="822"/>
      <c r="G3248" s="822"/>
    </row>
    <row r="3249">
      <c r="A3249" s="821" t="s">
        <v>37663</v>
      </c>
      <c r="B3249" s="801" t="s">
        <v>37924</v>
      </c>
      <c r="C3249" s="580" t="s">
        <v>38748</v>
      </c>
      <c r="D3249" s="824"/>
      <c r="E3249" s="822"/>
      <c r="F3249" s="822"/>
      <c r="G3249" s="822"/>
    </row>
    <row r="3250">
      <c r="A3250" s="821" t="s">
        <v>37667</v>
      </c>
      <c r="B3250" s="801" t="s">
        <v>687</v>
      </c>
      <c r="C3250" s="580" t="s">
        <v>39851</v>
      </c>
      <c r="D3250" s="824"/>
      <c r="E3250" s="822"/>
      <c r="F3250" s="822"/>
      <c r="G3250" s="822"/>
    </row>
    <row r="3251">
      <c r="A3251" s="821" t="s">
        <v>37708</v>
      </c>
      <c r="B3251" s="801" t="s">
        <v>19613</v>
      </c>
      <c r="C3251" s="580" t="s">
        <v>19614</v>
      </c>
      <c r="D3251" s="824"/>
      <c r="E3251" s="822"/>
      <c r="F3251" s="822"/>
      <c r="G3251" s="822"/>
    </row>
    <row r="3252">
      <c r="A3252" s="821" t="s">
        <v>37708</v>
      </c>
      <c r="B3252" s="801" t="s">
        <v>326</v>
      </c>
      <c r="C3252" s="580" t="s">
        <v>37821</v>
      </c>
      <c r="D3252" s="824"/>
      <c r="E3252" s="822"/>
      <c r="F3252" s="822"/>
      <c r="G3252" s="822"/>
    </row>
    <row r="3253">
      <c r="A3253" s="821" t="s">
        <v>37708</v>
      </c>
      <c r="B3253" s="801" t="s">
        <v>687</v>
      </c>
      <c r="C3253" s="580" t="s">
        <v>2635</v>
      </c>
      <c r="D3253" s="824"/>
      <c r="E3253" s="822"/>
      <c r="F3253" s="822"/>
      <c r="G3253" s="822"/>
    </row>
    <row r="3254">
      <c r="A3254" s="821" t="s">
        <v>37708</v>
      </c>
      <c r="B3254" s="801" t="s">
        <v>687</v>
      </c>
      <c r="C3254" s="580" t="s">
        <v>2648</v>
      </c>
      <c r="D3254" s="824" t="s">
        <v>39852</v>
      </c>
      <c r="E3254" s="822"/>
      <c r="F3254" s="822"/>
      <c r="G3254" s="822"/>
    </row>
    <row r="3255">
      <c r="A3255" s="821" t="s">
        <v>37708</v>
      </c>
      <c r="B3255" s="801" t="s">
        <v>687</v>
      </c>
      <c r="C3255" s="580" t="s">
        <v>1306</v>
      </c>
      <c r="D3255" s="824"/>
      <c r="E3255" s="822"/>
      <c r="F3255" s="822"/>
      <c r="G3255" s="822"/>
    </row>
    <row r="3256">
      <c r="A3256" s="821" t="s">
        <v>37708</v>
      </c>
      <c r="B3256" s="801" t="s">
        <v>687</v>
      </c>
      <c r="C3256" s="580" t="s">
        <v>35468</v>
      </c>
      <c r="D3256" s="824"/>
      <c r="E3256" s="822"/>
      <c r="F3256" s="822"/>
      <c r="G3256" s="822"/>
    </row>
    <row r="3257">
      <c r="A3257" s="821" t="s">
        <v>37708</v>
      </c>
      <c r="B3257" s="801" t="s">
        <v>687</v>
      </c>
      <c r="C3257" s="580" t="s">
        <v>39853</v>
      </c>
      <c r="D3257" s="824" t="s">
        <v>39852</v>
      </c>
      <c r="E3257" s="822"/>
      <c r="F3257" s="822"/>
      <c r="G3257" s="822"/>
    </row>
    <row r="3258">
      <c r="A3258" s="821" t="s">
        <v>37708</v>
      </c>
      <c r="B3258" s="801" t="s">
        <v>687</v>
      </c>
      <c r="C3258" s="580" t="s">
        <v>1638</v>
      </c>
      <c r="D3258" s="824" t="s">
        <v>39852</v>
      </c>
      <c r="E3258" s="822"/>
      <c r="F3258" s="822"/>
      <c r="G3258" s="822"/>
    </row>
    <row r="3259">
      <c r="A3259" s="821" t="s">
        <v>37708</v>
      </c>
      <c r="B3259" s="801" t="s">
        <v>687</v>
      </c>
      <c r="C3259" s="580" t="s">
        <v>35469</v>
      </c>
      <c r="D3259" s="824"/>
      <c r="E3259" s="822"/>
      <c r="F3259" s="822"/>
      <c r="G3259" s="822"/>
    </row>
    <row r="3260">
      <c r="A3260" s="821" t="s">
        <v>37708</v>
      </c>
      <c r="B3260" s="801" t="s">
        <v>687</v>
      </c>
      <c r="C3260" s="580" t="s">
        <v>39854</v>
      </c>
      <c r="D3260" s="824"/>
      <c r="E3260" s="822"/>
      <c r="F3260" s="822"/>
      <c r="G3260" s="822"/>
    </row>
    <row r="3261">
      <c r="A3261" s="821" t="s">
        <v>37708</v>
      </c>
      <c r="B3261" s="801" t="s">
        <v>4808</v>
      </c>
      <c r="C3261" s="580" t="s">
        <v>5440</v>
      </c>
      <c r="D3261" s="824" t="s">
        <v>39852</v>
      </c>
      <c r="E3261" s="822"/>
      <c r="F3261" s="822"/>
      <c r="G3261" s="822"/>
    </row>
    <row r="3262">
      <c r="A3262" s="821" t="s">
        <v>37708</v>
      </c>
      <c r="B3262" s="801" t="s">
        <v>388</v>
      </c>
      <c r="C3262" s="580" t="s">
        <v>3110</v>
      </c>
      <c r="D3262" s="824"/>
      <c r="E3262" s="822"/>
      <c r="F3262" s="822"/>
      <c r="G3262" s="822"/>
    </row>
    <row r="3263">
      <c r="A3263" s="821" t="s">
        <v>37708</v>
      </c>
      <c r="B3263" s="801" t="s">
        <v>388</v>
      </c>
      <c r="C3263" s="580" t="s">
        <v>1010</v>
      </c>
      <c r="D3263" s="824"/>
      <c r="E3263" s="822"/>
      <c r="F3263" s="822"/>
      <c r="G3263" s="822"/>
    </row>
    <row r="3264">
      <c r="A3264" s="821" t="s">
        <v>37708</v>
      </c>
      <c r="B3264" s="801" t="s">
        <v>388</v>
      </c>
      <c r="C3264" s="580" t="s">
        <v>1392</v>
      </c>
      <c r="D3264" s="824" t="s">
        <v>39852</v>
      </c>
      <c r="E3264" s="822"/>
      <c r="F3264" s="822"/>
      <c r="G3264" s="822"/>
    </row>
    <row r="3265">
      <c r="A3265" s="821" t="s">
        <v>37708</v>
      </c>
      <c r="B3265" s="801" t="s">
        <v>1016</v>
      </c>
      <c r="C3265" s="580" t="s">
        <v>38344</v>
      </c>
      <c r="D3265" s="824"/>
      <c r="E3265" s="822"/>
      <c r="F3265" s="822"/>
      <c r="G3265" s="822"/>
    </row>
    <row r="3266">
      <c r="A3266" s="821" t="s">
        <v>37708</v>
      </c>
      <c r="B3266" s="801" t="s">
        <v>39855</v>
      </c>
      <c r="C3266" s="580" t="s">
        <v>19552</v>
      </c>
      <c r="D3266" s="824"/>
      <c r="E3266" s="822"/>
      <c r="F3266" s="822"/>
      <c r="G3266" s="822"/>
    </row>
    <row r="3267">
      <c r="A3267" s="821" t="s">
        <v>37708</v>
      </c>
      <c r="B3267" s="801" t="s">
        <v>2927</v>
      </c>
      <c r="C3267" s="580" t="s">
        <v>39856</v>
      </c>
      <c r="D3267" s="824"/>
      <c r="E3267" s="822"/>
      <c r="F3267" s="822"/>
      <c r="G3267" s="822"/>
    </row>
    <row r="3268">
      <c r="A3268" s="821" t="s">
        <v>37708</v>
      </c>
      <c r="B3268" s="801" t="s">
        <v>1107</v>
      </c>
      <c r="C3268" s="580" t="s">
        <v>27969</v>
      </c>
      <c r="D3268" s="824" t="s">
        <v>39852</v>
      </c>
      <c r="E3268" s="822"/>
      <c r="F3268" s="822"/>
      <c r="G3268" s="822"/>
    </row>
    <row r="3269">
      <c r="A3269" s="821" t="s">
        <v>37708</v>
      </c>
      <c r="B3269" s="801" t="s">
        <v>1402</v>
      </c>
      <c r="C3269" s="580" t="s">
        <v>1403</v>
      </c>
      <c r="D3269" s="824"/>
      <c r="E3269" s="822"/>
      <c r="F3269" s="822"/>
      <c r="G3269" s="822"/>
    </row>
    <row r="3270">
      <c r="A3270" s="821" t="s">
        <v>37712</v>
      </c>
      <c r="B3270" s="801" t="s">
        <v>10828</v>
      </c>
      <c r="C3270" s="580" t="s">
        <v>10832</v>
      </c>
      <c r="D3270" s="824"/>
      <c r="E3270" s="822"/>
      <c r="F3270" s="822"/>
      <c r="G3270" s="822"/>
    </row>
    <row r="3271">
      <c r="A3271" s="821" t="s">
        <v>37712</v>
      </c>
      <c r="B3271" s="801" t="s">
        <v>1454</v>
      </c>
      <c r="C3271" s="580" t="s">
        <v>8757</v>
      </c>
      <c r="D3271" s="824"/>
      <c r="E3271" s="822"/>
      <c r="F3271" s="822"/>
      <c r="G3271" s="822"/>
    </row>
    <row r="3272">
      <c r="A3272" s="821" t="s">
        <v>37712</v>
      </c>
      <c r="B3272" s="801" t="s">
        <v>2562</v>
      </c>
      <c r="C3272" s="580" t="s">
        <v>2563</v>
      </c>
      <c r="D3272" s="824"/>
      <c r="E3272" s="822"/>
      <c r="F3272" s="822"/>
      <c r="G3272" s="822"/>
    </row>
    <row r="3273">
      <c r="A3273" s="821" t="s">
        <v>37712</v>
      </c>
      <c r="B3273" s="801" t="s">
        <v>2562</v>
      </c>
      <c r="C3273" s="580" t="s">
        <v>39857</v>
      </c>
      <c r="D3273" s="824"/>
      <c r="E3273" s="822"/>
      <c r="F3273" s="822"/>
      <c r="G3273" s="822"/>
    </row>
    <row r="3274">
      <c r="A3274" s="821" t="s">
        <v>37712</v>
      </c>
      <c r="B3274" s="801" t="s">
        <v>2562</v>
      </c>
      <c r="C3274" s="580" t="s">
        <v>39858</v>
      </c>
      <c r="D3274" s="824"/>
      <c r="E3274" s="822"/>
      <c r="F3274" s="822"/>
      <c r="G3274" s="822"/>
    </row>
    <row r="3275">
      <c r="A3275" s="821" t="s">
        <v>37712</v>
      </c>
      <c r="B3275" s="801" t="s">
        <v>2562</v>
      </c>
      <c r="C3275" s="580" t="s">
        <v>39859</v>
      </c>
      <c r="D3275" s="824"/>
      <c r="E3275" s="822"/>
      <c r="F3275" s="822"/>
      <c r="G3275" s="822"/>
    </row>
    <row r="3276">
      <c r="A3276" s="821" t="s">
        <v>37712</v>
      </c>
      <c r="B3276" s="801" t="s">
        <v>687</v>
      </c>
      <c r="C3276" s="580" t="s">
        <v>39860</v>
      </c>
      <c r="D3276" s="824"/>
      <c r="E3276" s="822"/>
      <c r="F3276" s="822"/>
      <c r="G3276" s="822"/>
    </row>
    <row r="3277">
      <c r="A3277" s="821" t="s">
        <v>37712</v>
      </c>
      <c r="B3277" s="801" t="s">
        <v>687</v>
      </c>
      <c r="C3277" s="580" t="s">
        <v>2669</v>
      </c>
      <c r="D3277" s="824"/>
      <c r="E3277" s="822"/>
      <c r="F3277" s="822"/>
      <c r="G3277" s="822"/>
    </row>
    <row r="3278">
      <c r="A3278" s="821" t="s">
        <v>37712</v>
      </c>
      <c r="B3278" s="801" t="s">
        <v>687</v>
      </c>
      <c r="C3278" s="580" t="s">
        <v>39861</v>
      </c>
      <c r="D3278" s="824"/>
      <c r="E3278" s="822"/>
      <c r="F3278" s="822"/>
      <c r="G3278" s="822"/>
    </row>
    <row r="3279">
      <c r="A3279" s="821" t="s">
        <v>37712</v>
      </c>
      <c r="B3279" s="801" t="s">
        <v>687</v>
      </c>
      <c r="C3279" s="580" t="s">
        <v>39862</v>
      </c>
      <c r="D3279" s="824" t="s">
        <v>39852</v>
      </c>
      <c r="E3279" s="822"/>
      <c r="F3279" s="822"/>
      <c r="G3279" s="822"/>
    </row>
    <row r="3280">
      <c r="A3280" s="821" t="s">
        <v>37712</v>
      </c>
      <c r="B3280" s="801" t="s">
        <v>687</v>
      </c>
      <c r="C3280" s="580" t="s">
        <v>39863</v>
      </c>
      <c r="D3280" s="824"/>
      <c r="E3280" s="822"/>
      <c r="F3280" s="822"/>
      <c r="G3280" s="822"/>
    </row>
    <row r="3281">
      <c r="A3281" s="821" t="s">
        <v>37712</v>
      </c>
      <c r="B3281" s="801" t="s">
        <v>687</v>
      </c>
      <c r="C3281" s="580" t="s">
        <v>2736</v>
      </c>
      <c r="D3281" s="824"/>
      <c r="E3281" s="822"/>
      <c r="F3281" s="822"/>
      <c r="G3281" s="822"/>
    </row>
    <row r="3282">
      <c r="A3282" s="821" t="s">
        <v>37712</v>
      </c>
      <c r="B3282" s="801" t="s">
        <v>687</v>
      </c>
      <c r="C3282" s="580" t="s">
        <v>2464</v>
      </c>
      <c r="D3282" s="824"/>
      <c r="E3282" s="822"/>
      <c r="F3282" s="822"/>
      <c r="G3282" s="822"/>
    </row>
    <row r="3283">
      <c r="A3283" s="821" t="s">
        <v>37712</v>
      </c>
      <c r="B3283" s="801" t="s">
        <v>687</v>
      </c>
      <c r="C3283" s="580" t="s">
        <v>39864</v>
      </c>
      <c r="D3283" s="824"/>
      <c r="E3283" s="822"/>
      <c r="F3283" s="822"/>
      <c r="G3283" s="822"/>
    </row>
    <row r="3284">
      <c r="A3284" s="821" t="s">
        <v>37712</v>
      </c>
      <c r="B3284" s="801" t="s">
        <v>687</v>
      </c>
      <c r="C3284" s="580" t="s">
        <v>39865</v>
      </c>
      <c r="D3284" s="824"/>
      <c r="E3284" s="822"/>
      <c r="F3284" s="822"/>
      <c r="G3284" s="822"/>
    </row>
    <row r="3285">
      <c r="A3285" s="821" t="s">
        <v>37712</v>
      </c>
      <c r="B3285" s="801" t="s">
        <v>687</v>
      </c>
      <c r="C3285" s="580" t="s">
        <v>39866</v>
      </c>
      <c r="D3285" s="824"/>
      <c r="E3285" s="822"/>
      <c r="F3285" s="822"/>
      <c r="G3285" s="822"/>
    </row>
    <row r="3286">
      <c r="A3286" s="821" t="s">
        <v>37712</v>
      </c>
      <c r="B3286" s="801" t="s">
        <v>3681</v>
      </c>
      <c r="C3286" s="580" t="s">
        <v>3682</v>
      </c>
      <c r="D3286" s="824"/>
      <c r="E3286" s="822"/>
      <c r="F3286" s="822"/>
      <c r="G3286" s="822"/>
    </row>
    <row r="3287">
      <c r="A3287" s="821" t="s">
        <v>37712</v>
      </c>
      <c r="B3287" s="801" t="s">
        <v>39867</v>
      </c>
      <c r="C3287" s="580" t="s">
        <v>39868</v>
      </c>
      <c r="D3287" s="824"/>
      <c r="E3287" s="822"/>
      <c r="F3287" s="822"/>
      <c r="G3287" s="822"/>
    </row>
    <row r="3288">
      <c r="A3288" s="821" t="s">
        <v>37712</v>
      </c>
      <c r="B3288" s="801" t="s">
        <v>24297</v>
      </c>
      <c r="C3288" s="580" t="s">
        <v>11702</v>
      </c>
      <c r="D3288" s="824"/>
      <c r="E3288" s="822"/>
      <c r="F3288" s="822"/>
      <c r="G3288" s="822"/>
    </row>
    <row r="3289">
      <c r="A3289" s="821" t="s">
        <v>37712</v>
      </c>
      <c r="B3289" s="801" t="s">
        <v>24297</v>
      </c>
      <c r="C3289" s="580" t="s">
        <v>19492</v>
      </c>
      <c r="D3289" s="824"/>
      <c r="E3289" s="822"/>
      <c r="F3289" s="822"/>
      <c r="G3289" s="822"/>
    </row>
    <row r="3290">
      <c r="A3290" s="821" t="s">
        <v>37712</v>
      </c>
      <c r="B3290" s="801" t="s">
        <v>24297</v>
      </c>
      <c r="C3290" s="580" t="s">
        <v>19495</v>
      </c>
      <c r="D3290" s="824"/>
      <c r="E3290" s="822"/>
      <c r="F3290" s="822"/>
      <c r="G3290" s="822"/>
    </row>
    <row r="3291">
      <c r="A3291" s="821" t="s">
        <v>37712</v>
      </c>
      <c r="B3291" s="801" t="s">
        <v>388</v>
      </c>
      <c r="C3291" s="580" t="s">
        <v>5355</v>
      </c>
      <c r="D3291" s="824"/>
      <c r="E3291" s="822"/>
      <c r="F3291" s="822"/>
      <c r="G3291" s="822"/>
    </row>
    <row r="3292">
      <c r="A3292" s="821" t="s">
        <v>37712</v>
      </c>
      <c r="B3292" s="801" t="s">
        <v>388</v>
      </c>
      <c r="C3292" s="580" t="s">
        <v>1347</v>
      </c>
      <c r="D3292" s="824"/>
      <c r="E3292" s="822"/>
      <c r="F3292" s="822"/>
      <c r="G3292" s="822"/>
    </row>
    <row r="3293">
      <c r="A3293" s="821" t="s">
        <v>37712</v>
      </c>
      <c r="B3293" s="801" t="s">
        <v>3788</v>
      </c>
      <c r="C3293" s="580" t="s">
        <v>39869</v>
      </c>
      <c r="D3293" s="824"/>
      <c r="E3293" s="822"/>
      <c r="F3293" s="822"/>
      <c r="G3293" s="822"/>
    </row>
    <row r="3294">
      <c r="A3294" s="821" t="s">
        <v>37712</v>
      </c>
      <c r="B3294" s="801" t="s">
        <v>3788</v>
      </c>
      <c r="C3294" s="580" t="s">
        <v>39870</v>
      </c>
      <c r="D3294" s="824"/>
      <c r="E3294" s="822"/>
      <c r="F3294" s="822"/>
      <c r="G3294" s="822"/>
    </row>
    <row r="3295">
      <c r="A3295" s="821" t="s">
        <v>37712</v>
      </c>
      <c r="B3295" s="801" t="s">
        <v>3788</v>
      </c>
      <c r="C3295" s="580" t="s">
        <v>39871</v>
      </c>
      <c r="D3295" s="824"/>
      <c r="E3295" s="822"/>
      <c r="F3295" s="822"/>
      <c r="G3295" s="822"/>
    </row>
    <row r="3296">
      <c r="A3296" s="821" t="s">
        <v>37712</v>
      </c>
      <c r="B3296" s="801" t="s">
        <v>3788</v>
      </c>
      <c r="C3296" s="580" t="s">
        <v>39473</v>
      </c>
      <c r="D3296" s="824"/>
      <c r="E3296" s="822"/>
      <c r="F3296" s="822"/>
      <c r="G3296" s="822"/>
    </row>
    <row r="3297">
      <c r="A3297" s="821" t="s">
        <v>37712</v>
      </c>
      <c r="B3297" s="801" t="s">
        <v>13609</v>
      </c>
      <c r="C3297" s="580" t="s">
        <v>13610</v>
      </c>
      <c r="D3297" s="824"/>
      <c r="E3297" s="822"/>
      <c r="F3297" s="822"/>
      <c r="G3297" s="822"/>
    </row>
    <row r="3298">
      <c r="A3298" s="821" t="s">
        <v>37712</v>
      </c>
      <c r="B3298" s="801" t="s">
        <v>2927</v>
      </c>
      <c r="C3298" s="580" t="s">
        <v>39872</v>
      </c>
      <c r="D3298" s="824" t="s">
        <v>39852</v>
      </c>
      <c r="E3298" s="822"/>
      <c r="F3298" s="822"/>
      <c r="G3298" s="822"/>
    </row>
    <row r="3299">
      <c r="A3299" s="821" t="s">
        <v>37712</v>
      </c>
      <c r="B3299" s="801" t="s">
        <v>1035</v>
      </c>
      <c r="C3299" s="580" t="s">
        <v>17713</v>
      </c>
      <c r="D3299" s="824"/>
      <c r="E3299" s="822"/>
      <c r="F3299" s="822"/>
      <c r="G3299" s="822"/>
    </row>
    <row r="3300">
      <c r="A3300" s="821" t="s">
        <v>37712</v>
      </c>
      <c r="B3300" s="801" t="s">
        <v>636</v>
      </c>
      <c r="C3300" s="580" t="s">
        <v>19564</v>
      </c>
      <c r="D3300" s="824"/>
      <c r="E3300" s="822"/>
      <c r="F3300" s="822"/>
      <c r="G3300" s="822"/>
    </row>
    <row r="3301">
      <c r="A3301" s="821" t="s">
        <v>37712</v>
      </c>
      <c r="B3301" s="801" t="s">
        <v>234</v>
      </c>
      <c r="C3301" s="580" t="s">
        <v>1115</v>
      </c>
      <c r="D3301" s="824"/>
      <c r="E3301" s="822"/>
      <c r="F3301" s="822"/>
      <c r="G3301" s="822"/>
    </row>
    <row r="3302">
      <c r="A3302" s="821" t="s">
        <v>37712</v>
      </c>
      <c r="B3302" s="801" t="s">
        <v>234</v>
      </c>
      <c r="C3302" s="580" t="s">
        <v>19123</v>
      </c>
      <c r="D3302" s="824"/>
      <c r="E3302" s="822"/>
      <c r="F3302" s="822"/>
      <c r="G3302" s="822"/>
    </row>
    <row r="3303">
      <c r="A3303" s="821" t="s">
        <v>37712</v>
      </c>
      <c r="B3303" s="801" t="s">
        <v>234</v>
      </c>
      <c r="C3303" s="580" t="s">
        <v>19577</v>
      </c>
      <c r="D3303" s="824"/>
      <c r="E3303" s="822"/>
      <c r="F3303" s="822"/>
      <c r="G3303" s="822"/>
    </row>
    <row r="3304">
      <c r="A3304" s="821" t="s">
        <v>37712</v>
      </c>
      <c r="B3304" s="801" t="s">
        <v>234</v>
      </c>
      <c r="C3304" s="580" t="s">
        <v>3064</v>
      </c>
      <c r="D3304" s="824"/>
      <c r="E3304" s="822"/>
      <c r="F3304" s="822"/>
      <c r="G3304" s="822"/>
    </row>
    <row r="3305">
      <c r="A3305" s="821" t="s">
        <v>37712</v>
      </c>
      <c r="B3305" s="801" t="s">
        <v>234</v>
      </c>
      <c r="C3305" s="580" t="s">
        <v>1943</v>
      </c>
      <c r="D3305" s="824"/>
      <c r="E3305" s="822"/>
      <c r="F3305" s="822"/>
      <c r="G3305" s="822"/>
    </row>
    <row r="3306">
      <c r="A3306" s="821" t="s">
        <v>37712</v>
      </c>
      <c r="B3306" s="801" t="s">
        <v>234</v>
      </c>
      <c r="C3306" s="580" t="s">
        <v>1172</v>
      </c>
      <c r="D3306" s="824"/>
      <c r="E3306" s="822"/>
      <c r="F3306" s="822"/>
      <c r="G3306" s="822"/>
    </row>
    <row r="3307">
      <c r="A3307" s="821" t="s">
        <v>37712</v>
      </c>
      <c r="B3307" s="801" t="s">
        <v>234</v>
      </c>
      <c r="C3307" s="580" t="s">
        <v>1951</v>
      </c>
      <c r="D3307" s="824"/>
      <c r="E3307" s="822"/>
      <c r="F3307" s="822"/>
      <c r="G3307" s="822"/>
    </row>
    <row r="3308">
      <c r="A3308" s="821" t="s">
        <v>37712</v>
      </c>
      <c r="B3308" s="801" t="s">
        <v>234</v>
      </c>
      <c r="C3308" s="580" t="s">
        <v>1953</v>
      </c>
      <c r="D3308" s="824"/>
      <c r="E3308" s="822"/>
      <c r="F3308" s="822"/>
      <c r="G3308" s="822"/>
    </row>
    <row r="3309">
      <c r="A3309" s="821" t="s">
        <v>37712</v>
      </c>
      <c r="B3309" s="801" t="s">
        <v>234</v>
      </c>
      <c r="C3309" s="580" t="s">
        <v>19569</v>
      </c>
      <c r="D3309" s="824"/>
      <c r="E3309" s="822"/>
      <c r="F3309" s="822"/>
      <c r="G3309" s="822"/>
    </row>
    <row r="3310">
      <c r="A3310" s="821" t="s">
        <v>37712</v>
      </c>
      <c r="B3310" s="801" t="s">
        <v>234</v>
      </c>
      <c r="C3310" s="580" t="s">
        <v>19786</v>
      </c>
      <c r="D3310" s="824"/>
      <c r="E3310" s="822"/>
      <c r="F3310" s="822"/>
      <c r="G3310" s="822"/>
    </row>
    <row r="3311">
      <c r="A3311" s="812"/>
      <c r="B3311" s="812"/>
      <c r="C3311" s="812"/>
      <c r="D3311" s="812"/>
      <c r="E3311" s="812"/>
      <c r="F3311" s="812"/>
      <c r="G3311" s="812"/>
    </row>
    <row r="3312">
      <c r="A3312" s="799"/>
    </row>
    <row r="3313">
      <c r="A3313" s="812"/>
    </row>
    <row r="3314">
      <c r="A3314" s="31" t="s">
        <v>39873</v>
      </c>
      <c r="B3314" s="823"/>
      <c r="C3314" s="823"/>
      <c r="D3314" s="823"/>
      <c r="E3314" s="823"/>
      <c r="F3314" s="823"/>
      <c r="G3314" s="823"/>
    </row>
    <row r="3315">
      <c r="A3315" s="812"/>
    </row>
    <row r="3316">
      <c r="A3316" s="821" t="s">
        <v>37663</v>
      </c>
      <c r="B3316" s="801" t="s">
        <v>1016</v>
      </c>
      <c r="C3316" s="580" t="s">
        <v>38426</v>
      </c>
      <c r="D3316" s="824" t="s">
        <v>39874</v>
      </c>
      <c r="E3316" s="822"/>
      <c r="F3316" s="822"/>
      <c r="G3316" s="822"/>
    </row>
    <row r="3317">
      <c r="A3317" s="821" t="s">
        <v>37667</v>
      </c>
      <c r="B3317" s="801" t="s">
        <v>230</v>
      </c>
      <c r="C3317" s="580" t="s">
        <v>4547</v>
      </c>
      <c r="D3317" s="824" t="s">
        <v>39874</v>
      </c>
      <c r="E3317" s="822"/>
      <c r="F3317" s="822"/>
      <c r="G3317" s="822"/>
    </row>
    <row r="3318">
      <c r="A3318" s="821" t="s">
        <v>37667</v>
      </c>
      <c r="B3318" s="801" t="s">
        <v>230</v>
      </c>
      <c r="C3318" s="580" t="s">
        <v>39389</v>
      </c>
      <c r="D3318" s="824" t="s">
        <v>38058</v>
      </c>
      <c r="E3318" s="822"/>
      <c r="F3318" s="822"/>
      <c r="G3318" s="822"/>
    </row>
    <row r="3319">
      <c r="A3319" s="821" t="s">
        <v>37667</v>
      </c>
      <c r="B3319" s="801" t="s">
        <v>230</v>
      </c>
      <c r="C3319" s="580" t="s">
        <v>10912</v>
      </c>
      <c r="D3319" s="824" t="s">
        <v>38058</v>
      </c>
      <c r="E3319" s="822"/>
      <c r="F3319" s="822"/>
      <c r="G3319" s="822"/>
    </row>
    <row r="3320">
      <c r="A3320" s="821" t="s">
        <v>37667</v>
      </c>
      <c r="B3320" s="801" t="s">
        <v>230</v>
      </c>
      <c r="C3320" s="580" t="s">
        <v>12759</v>
      </c>
      <c r="D3320" s="824" t="s">
        <v>38058</v>
      </c>
      <c r="E3320" s="822"/>
      <c r="F3320" s="822"/>
      <c r="G3320" s="822"/>
    </row>
    <row r="3321">
      <c r="A3321" s="821" t="s">
        <v>37667</v>
      </c>
      <c r="B3321" s="801" t="s">
        <v>230</v>
      </c>
      <c r="C3321" s="580" t="s">
        <v>39875</v>
      </c>
      <c r="D3321" s="824" t="s">
        <v>39874</v>
      </c>
      <c r="E3321" s="822"/>
      <c r="F3321" s="822"/>
      <c r="G3321" s="822"/>
    </row>
    <row r="3322">
      <c r="A3322" s="821" t="s">
        <v>37667</v>
      </c>
      <c r="B3322" s="801" t="s">
        <v>6685</v>
      </c>
      <c r="C3322" s="580" t="s">
        <v>21492</v>
      </c>
      <c r="D3322" s="824" t="s">
        <v>38058</v>
      </c>
      <c r="E3322" s="822"/>
      <c r="F3322" s="822"/>
      <c r="G3322" s="822"/>
    </row>
    <row r="3323">
      <c r="A3323" s="821" t="s">
        <v>37667</v>
      </c>
      <c r="B3323" s="801" t="s">
        <v>6685</v>
      </c>
      <c r="C3323" s="580" t="s">
        <v>6686</v>
      </c>
      <c r="D3323" s="824" t="s">
        <v>38058</v>
      </c>
      <c r="E3323" s="822"/>
      <c r="F3323" s="822"/>
      <c r="G3323" s="822"/>
    </row>
    <row r="3324">
      <c r="A3324" s="821" t="s">
        <v>37667</v>
      </c>
      <c r="B3324" s="801" t="s">
        <v>37807</v>
      </c>
      <c r="C3324" s="580" t="s">
        <v>368</v>
      </c>
      <c r="D3324" s="824" t="s">
        <v>39874</v>
      </c>
      <c r="E3324" s="822"/>
      <c r="F3324" s="822"/>
      <c r="G3324" s="822"/>
    </row>
    <row r="3325">
      <c r="A3325" s="821" t="s">
        <v>37667</v>
      </c>
      <c r="B3325" s="801" t="s">
        <v>248</v>
      </c>
      <c r="C3325" s="580" t="s">
        <v>4496</v>
      </c>
      <c r="D3325" s="824" t="s">
        <v>37750</v>
      </c>
      <c r="E3325" s="822"/>
      <c r="F3325" s="822"/>
      <c r="G3325" s="822"/>
    </row>
    <row r="3326">
      <c r="A3326" s="821" t="s">
        <v>37667</v>
      </c>
      <c r="B3326" s="801" t="s">
        <v>248</v>
      </c>
      <c r="C3326" s="580" t="s">
        <v>9856</v>
      </c>
      <c r="D3326" s="824" t="s">
        <v>37750</v>
      </c>
      <c r="E3326" s="822"/>
      <c r="F3326" s="822"/>
      <c r="G3326" s="822"/>
    </row>
    <row r="3327">
      <c r="A3327" s="821" t="s">
        <v>37667</v>
      </c>
      <c r="B3327" s="801" t="s">
        <v>248</v>
      </c>
      <c r="C3327" s="580" t="s">
        <v>4580</v>
      </c>
      <c r="D3327" s="824" t="s">
        <v>37750</v>
      </c>
      <c r="E3327" s="822"/>
      <c r="F3327" s="822"/>
      <c r="G3327" s="822"/>
    </row>
    <row r="3328">
      <c r="A3328" s="821" t="s">
        <v>37667</v>
      </c>
      <c r="B3328" s="801" t="s">
        <v>248</v>
      </c>
      <c r="C3328" s="580" t="s">
        <v>39050</v>
      </c>
      <c r="D3328" s="824" t="s">
        <v>37750</v>
      </c>
      <c r="E3328" s="822"/>
      <c r="F3328" s="822"/>
      <c r="G3328" s="822"/>
    </row>
    <row r="3329">
      <c r="A3329" s="821" t="s">
        <v>37667</v>
      </c>
      <c r="B3329" s="801" t="s">
        <v>248</v>
      </c>
      <c r="C3329" s="580" t="s">
        <v>22841</v>
      </c>
      <c r="D3329" s="824" t="s">
        <v>37750</v>
      </c>
      <c r="E3329" s="822"/>
      <c r="F3329" s="822"/>
      <c r="G3329" s="822"/>
    </row>
    <row r="3330">
      <c r="A3330" s="821" t="s">
        <v>37667</v>
      </c>
      <c r="B3330" s="801" t="s">
        <v>248</v>
      </c>
      <c r="C3330" s="580" t="s">
        <v>30960</v>
      </c>
      <c r="D3330" s="824" t="s">
        <v>38058</v>
      </c>
      <c r="E3330" s="822"/>
      <c r="F3330" s="822"/>
      <c r="G3330" s="822"/>
    </row>
    <row r="3331">
      <c r="A3331" s="821" t="s">
        <v>37667</v>
      </c>
      <c r="B3331" s="801" t="s">
        <v>248</v>
      </c>
      <c r="C3331" s="580" t="s">
        <v>5459</v>
      </c>
      <c r="D3331" s="824" t="s">
        <v>39874</v>
      </c>
      <c r="E3331" s="822"/>
      <c r="F3331" s="822"/>
      <c r="G3331" s="822"/>
    </row>
    <row r="3332">
      <c r="A3332" s="821" t="s">
        <v>37667</v>
      </c>
      <c r="B3332" s="801" t="s">
        <v>566</v>
      </c>
      <c r="C3332" s="580" t="s">
        <v>39876</v>
      </c>
      <c r="D3332" s="824" t="s">
        <v>39874</v>
      </c>
      <c r="E3332" s="822"/>
      <c r="F3332" s="822"/>
      <c r="G3332" s="822"/>
    </row>
    <row r="3333">
      <c r="A3333" s="821" t="s">
        <v>37667</v>
      </c>
      <c r="B3333" s="801" t="s">
        <v>566</v>
      </c>
      <c r="C3333" s="580" t="s">
        <v>39877</v>
      </c>
      <c r="D3333" s="824" t="s">
        <v>38058</v>
      </c>
      <c r="E3333" s="822"/>
      <c r="F3333" s="822"/>
      <c r="G3333" s="822"/>
    </row>
    <row r="3334">
      <c r="A3334" s="821" t="s">
        <v>37667</v>
      </c>
      <c r="B3334" s="801" t="s">
        <v>566</v>
      </c>
      <c r="C3334" s="580" t="s">
        <v>39878</v>
      </c>
      <c r="D3334" s="824" t="s">
        <v>38058</v>
      </c>
      <c r="E3334" s="822"/>
      <c r="F3334" s="822"/>
      <c r="G3334" s="822"/>
    </row>
    <row r="3335">
      <c r="A3335" s="821" t="s">
        <v>37712</v>
      </c>
      <c r="B3335" s="801" t="s">
        <v>326</v>
      </c>
      <c r="C3335" s="580" t="s">
        <v>658</v>
      </c>
      <c r="D3335" s="824" t="s">
        <v>39874</v>
      </c>
      <c r="E3335" s="822"/>
      <c r="F3335" s="822"/>
      <c r="G3335" s="822" t="s">
        <v>39879</v>
      </c>
    </row>
    <row r="3336">
      <c r="A3336" s="821" t="s">
        <v>37712</v>
      </c>
      <c r="B3336" s="801" t="s">
        <v>39880</v>
      </c>
      <c r="C3336" s="580" t="s">
        <v>39881</v>
      </c>
      <c r="D3336" s="822" t="s">
        <v>38058</v>
      </c>
      <c r="E3336" s="822"/>
      <c r="F3336" s="822"/>
      <c r="G3336" s="822"/>
    </row>
    <row r="3337">
      <c r="A3337" s="821" t="s">
        <v>37784</v>
      </c>
      <c r="B3337" s="801" t="s">
        <v>19613</v>
      </c>
      <c r="C3337" s="580" t="s">
        <v>368</v>
      </c>
      <c r="D3337" s="824" t="s">
        <v>38058</v>
      </c>
      <c r="E3337" s="822"/>
      <c r="F3337" s="822"/>
      <c r="G3337" s="822"/>
    </row>
    <row r="3338">
      <c r="A3338" s="821" t="s">
        <v>37784</v>
      </c>
      <c r="B3338" s="801" t="s">
        <v>230</v>
      </c>
      <c r="C3338" s="580" t="s">
        <v>2597</v>
      </c>
      <c r="D3338" s="824" t="s">
        <v>39874</v>
      </c>
      <c r="E3338" s="822"/>
      <c r="F3338" s="822"/>
      <c r="G3338" s="822"/>
    </row>
    <row r="3339">
      <c r="A3339" s="821" t="s">
        <v>37784</v>
      </c>
      <c r="B3339" s="801" t="s">
        <v>230</v>
      </c>
      <c r="C3339" s="580" t="s">
        <v>2601</v>
      </c>
      <c r="D3339" s="824" t="s">
        <v>39874</v>
      </c>
      <c r="E3339" s="822"/>
      <c r="F3339" s="822"/>
      <c r="G3339" s="822"/>
    </row>
    <row r="3340">
      <c r="A3340" s="821" t="s">
        <v>37784</v>
      </c>
      <c r="B3340" s="801" t="s">
        <v>230</v>
      </c>
      <c r="C3340" s="580" t="s">
        <v>2614</v>
      </c>
      <c r="D3340" s="824" t="s">
        <v>39874</v>
      </c>
      <c r="E3340" s="822"/>
      <c r="F3340" s="822"/>
      <c r="G3340" s="822"/>
    </row>
    <row r="3341">
      <c r="A3341" s="821" t="s">
        <v>37784</v>
      </c>
      <c r="B3341" s="801" t="s">
        <v>230</v>
      </c>
      <c r="C3341" s="580" t="s">
        <v>2620</v>
      </c>
      <c r="D3341" s="824" t="s">
        <v>38869</v>
      </c>
      <c r="E3341" s="822"/>
      <c r="F3341" s="822"/>
      <c r="G3341" s="822"/>
    </row>
    <row r="3342">
      <c r="A3342" s="821" t="s">
        <v>37784</v>
      </c>
      <c r="B3342" s="801" t="s">
        <v>687</v>
      </c>
      <c r="C3342" s="580" t="s">
        <v>11081</v>
      </c>
      <c r="D3342" s="824" t="s">
        <v>39874</v>
      </c>
      <c r="E3342" s="822"/>
      <c r="F3342" s="822"/>
      <c r="G3342" s="822"/>
    </row>
    <row r="3343">
      <c r="A3343" s="821" t="s">
        <v>37784</v>
      </c>
      <c r="B3343" s="801" t="s">
        <v>687</v>
      </c>
      <c r="C3343" s="580" t="s">
        <v>1306</v>
      </c>
      <c r="D3343" s="824" t="s">
        <v>38869</v>
      </c>
      <c r="E3343" s="822"/>
      <c r="F3343" s="822"/>
      <c r="G3343" s="822"/>
    </row>
    <row r="3344">
      <c r="A3344" s="821" t="s">
        <v>37784</v>
      </c>
      <c r="B3344" s="801" t="s">
        <v>687</v>
      </c>
      <c r="C3344" s="580" t="s">
        <v>38083</v>
      </c>
      <c r="D3344" s="824" t="s">
        <v>39874</v>
      </c>
      <c r="E3344" s="822"/>
      <c r="F3344" s="822"/>
      <c r="G3344" s="822"/>
    </row>
    <row r="3345">
      <c r="A3345" s="821" t="s">
        <v>37784</v>
      </c>
      <c r="B3345" s="801" t="s">
        <v>4808</v>
      </c>
      <c r="C3345" s="580" t="s">
        <v>27882</v>
      </c>
      <c r="D3345" s="824" t="s">
        <v>38869</v>
      </c>
      <c r="E3345" s="822"/>
      <c r="F3345" s="822"/>
      <c r="G3345" s="822"/>
    </row>
    <row r="3346">
      <c r="A3346" s="821" t="s">
        <v>37784</v>
      </c>
      <c r="B3346" s="801" t="s">
        <v>4808</v>
      </c>
      <c r="C3346" s="580" t="s">
        <v>38339</v>
      </c>
      <c r="D3346" s="824" t="s">
        <v>39874</v>
      </c>
      <c r="E3346" s="822" t="s">
        <v>39882</v>
      </c>
      <c r="F3346" s="822"/>
      <c r="G3346" s="822"/>
    </row>
    <row r="3347">
      <c r="A3347" s="821" t="s">
        <v>37784</v>
      </c>
      <c r="B3347" s="801" t="s">
        <v>248</v>
      </c>
      <c r="C3347" s="580" t="s">
        <v>368</v>
      </c>
      <c r="D3347" s="824" t="s">
        <v>38058</v>
      </c>
      <c r="E3347" s="822"/>
      <c r="F3347" s="822"/>
      <c r="G3347" s="822"/>
    </row>
    <row r="3348">
      <c r="A3348" s="821" t="s">
        <v>37784</v>
      </c>
      <c r="B3348" s="801" t="s">
        <v>388</v>
      </c>
      <c r="C3348" s="580" t="s">
        <v>1006</v>
      </c>
      <c r="D3348" s="824" t="s">
        <v>39874</v>
      </c>
      <c r="E3348" s="822"/>
      <c r="F3348" s="822"/>
      <c r="G3348" s="822"/>
    </row>
    <row r="3349">
      <c r="A3349" s="821" t="s">
        <v>37784</v>
      </c>
      <c r="B3349" s="801" t="s">
        <v>1016</v>
      </c>
      <c r="C3349" s="580" t="s">
        <v>1017</v>
      </c>
      <c r="D3349" s="824" t="s">
        <v>39874</v>
      </c>
      <c r="E3349" s="822"/>
      <c r="F3349" s="822"/>
      <c r="G3349" s="822"/>
    </row>
    <row r="3350">
      <c r="A3350" s="821" t="s">
        <v>37784</v>
      </c>
      <c r="B3350" s="801" t="s">
        <v>39883</v>
      </c>
      <c r="C3350" s="580" t="s">
        <v>39884</v>
      </c>
      <c r="D3350" s="824" t="s">
        <v>38869</v>
      </c>
      <c r="E3350" s="822"/>
      <c r="F3350" s="822"/>
      <c r="G3350" s="822"/>
    </row>
    <row r="3351">
      <c r="A3351" s="812"/>
    </row>
    <row r="3352">
      <c r="A3352" s="799"/>
    </row>
    <row r="3353">
      <c r="A3353" s="812"/>
    </row>
    <row r="3354">
      <c r="A3354" s="31" t="s">
        <v>39885</v>
      </c>
      <c r="B3354" s="823"/>
      <c r="C3354" s="823"/>
      <c r="D3354" s="823"/>
      <c r="E3354" s="823"/>
      <c r="F3354" s="823"/>
      <c r="G3354" s="823"/>
    </row>
    <row r="3355">
      <c r="A3355" s="812"/>
    </row>
    <row r="3356">
      <c r="A3356" s="821" t="s">
        <v>37667</v>
      </c>
      <c r="B3356" s="801" t="s">
        <v>5954</v>
      </c>
      <c r="C3356" s="580" t="s">
        <v>39886</v>
      </c>
      <c r="D3356" s="822" t="s">
        <v>37750</v>
      </c>
      <c r="E3356" s="822"/>
      <c r="F3356" s="822"/>
      <c r="G3356" s="822"/>
    </row>
    <row r="3357">
      <c r="A3357" s="821" t="s">
        <v>37667</v>
      </c>
      <c r="B3357" s="801" t="s">
        <v>230</v>
      </c>
      <c r="C3357" s="580" t="s">
        <v>10943</v>
      </c>
      <c r="D3357" s="822" t="s">
        <v>37750</v>
      </c>
      <c r="E3357" s="822"/>
      <c r="F3357" s="822"/>
      <c r="G3357" s="822"/>
    </row>
    <row r="3358">
      <c r="A3358" s="821" t="s">
        <v>37667</v>
      </c>
      <c r="B3358" s="801" t="s">
        <v>6685</v>
      </c>
      <c r="C3358" s="580" t="s">
        <v>6686</v>
      </c>
      <c r="D3358" s="822" t="s">
        <v>39887</v>
      </c>
      <c r="E3358" s="822"/>
      <c r="F3358" s="822"/>
      <c r="G3358" s="822"/>
    </row>
    <row r="3359">
      <c r="A3359" s="821" t="s">
        <v>37667</v>
      </c>
      <c r="B3359" s="801" t="s">
        <v>38802</v>
      </c>
      <c r="C3359" s="580" t="s">
        <v>39888</v>
      </c>
      <c r="D3359" s="822" t="s">
        <v>39889</v>
      </c>
      <c r="E3359" s="822"/>
      <c r="F3359" s="822"/>
      <c r="G3359" s="822"/>
    </row>
    <row r="3360">
      <c r="A3360" s="821" t="s">
        <v>37667</v>
      </c>
      <c r="B3360" s="801" t="s">
        <v>248</v>
      </c>
      <c r="C3360" s="580" t="s">
        <v>4496</v>
      </c>
      <c r="D3360" s="822" t="s">
        <v>39889</v>
      </c>
      <c r="E3360" s="822"/>
      <c r="F3360" s="822"/>
      <c r="G3360" s="822"/>
    </row>
    <row r="3361">
      <c r="A3361" s="821" t="s">
        <v>37667</v>
      </c>
      <c r="B3361" s="801" t="s">
        <v>23675</v>
      </c>
      <c r="C3361" s="580" t="s">
        <v>39890</v>
      </c>
      <c r="D3361" s="822" t="s">
        <v>39889</v>
      </c>
      <c r="E3361" s="822"/>
      <c r="F3361" s="822"/>
      <c r="G3361" s="822"/>
    </row>
    <row r="3362">
      <c r="A3362" s="821" t="s">
        <v>37667</v>
      </c>
      <c r="B3362" s="801" t="s">
        <v>566</v>
      </c>
      <c r="C3362" s="580" t="s">
        <v>39891</v>
      </c>
      <c r="D3362" s="822" t="s">
        <v>37750</v>
      </c>
      <c r="E3362" s="822"/>
      <c r="F3362" s="822"/>
      <c r="G3362" s="822"/>
    </row>
    <row r="3363">
      <c r="A3363" s="821" t="s">
        <v>37667</v>
      </c>
      <c r="B3363" s="801" t="s">
        <v>566</v>
      </c>
      <c r="C3363" s="580" t="s">
        <v>39892</v>
      </c>
      <c r="D3363" s="822" t="s">
        <v>37750</v>
      </c>
      <c r="E3363" s="822"/>
      <c r="F3363" s="822"/>
      <c r="G3363" s="822"/>
    </row>
    <row r="3364">
      <c r="A3364" s="821" t="s">
        <v>37667</v>
      </c>
      <c r="B3364" s="801" t="s">
        <v>566</v>
      </c>
      <c r="C3364" s="580" t="s">
        <v>39893</v>
      </c>
      <c r="D3364" s="822" t="s">
        <v>37750</v>
      </c>
      <c r="E3364" s="822"/>
      <c r="F3364" s="822"/>
      <c r="G3364" s="822"/>
    </row>
    <row r="3365">
      <c r="A3365" s="821" t="s">
        <v>37667</v>
      </c>
      <c r="B3365" s="801" t="s">
        <v>566</v>
      </c>
      <c r="C3365" s="580" t="s">
        <v>14588</v>
      </c>
      <c r="D3365" s="822" t="s">
        <v>39889</v>
      </c>
      <c r="E3365" s="822"/>
      <c r="F3365" s="822"/>
      <c r="G3365" s="822"/>
    </row>
    <row r="3366">
      <c r="A3366" s="821" t="s">
        <v>37784</v>
      </c>
      <c r="B3366" s="801" t="s">
        <v>248</v>
      </c>
      <c r="C3366" s="580" t="s">
        <v>4496</v>
      </c>
      <c r="D3366" s="822" t="s">
        <v>39894</v>
      </c>
      <c r="E3366" s="822"/>
      <c r="F3366" s="822"/>
      <c r="G3366" s="822"/>
    </row>
    <row r="3367">
      <c r="A3367" s="812"/>
    </row>
    <row r="3368">
      <c r="A3368" s="799"/>
    </row>
    <row r="3369">
      <c r="A3369" s="812"/>
    </row>
    <row r="3370">
      <c r="A3370" s="31" t="s">
        <v>39895</v>
      </c>
      <c r="B3370" s="823"/>
      <c r="C3370" s="823"/>
      <c r="D3370" s="823"/>
      <c r="E3370" s="823"/>
      <c r="F3370" s="823"/>
      <c r="G3370" s="823"/>
    </row>
    <row r="3371">
      <c r="A3371" s="812"/>
    </row>
    <row r="3372">
      <c r="A3372" s="821" t="s">
        <v>37663</v>
      </c>
      <c r="B3372" s="801" t="s">
        <v>4521</v>
      </c>
      <c r="C3372" s="580" t="s">
        <v>39896</v>
      </c>
      <c r="D3372" s="824" t="s">
        <v>38356</v>
      </c>
      <c r="E3372" s="822"/>
      <c r="F3372" s="822"/>
      <c r="G3372" s="822"/>
    </row>
    <row r="3373">
      <c r="A3373" s="821" t="s">
        <v>37663</v>
      </c>
      <c r="B3373" s="801" t="s">
        <v>678</v>
      </c>
      <c r="C3373" s="580" t="s">
        <v>37895</v>
      </c>
      <c r="D3373" s="824" t="s">
        <v>38356</v>
      </c>
      <c r="E3373" s="822"/>
      <c r="F3373" s="822"/>
      <c r="G3373" s="822"/>
    </row>
    <row r="3374">
      <c r="A3374" s="821" t="s">
        <v>37663</v>
      </c>
      <c r="B3374" s="801" t="s">
        <v>12439</v>
      </c>
      <c r="C3374" s="580" t="s">
        <v>39897</v>
      </c>
      <c r="D3374" s="824" t="s">
        <v>38356</v>
      </c>
      <c r="E3374" s="822"/>
      <c r="F3374" s="822"/>
      <c r="G3374" s="822"/>
    </row>
    <row r="3375">
      <c r="A3375" s="821" t="s">
        <v>37663</v>
      </c>
      <c r="B3375" s="801" t="s">
        <v>24297</v>
      </c>
      <c r="C3375" s="580" t="s">
        <v>39898</v>
      </c>
      <c r="D3375" s="824" t="s">
        <v>38356</v>
      </c>
      <c r="E3375" s="822"/>
      <c r="F3375" s="822"/>
      <c r="G3375" s="822"/>
    </row>
    <row r="3376">
      <c r="A3376" s="821" t="s">
        <v>37667</v>
      </c>
      <c r="B3376" s="801" t="s">
        <v>8313</v>
      </c>
      <c r="C3376" s="580" t="s">
        <v>39899</v>
      </c>
      <c r="D3376" s="824" t="s">
        <v>38356</v>
      </c>
      <c r="E3376" s="822"/>
      <c r="F3376" s="822"/>
      <c r="G3376" s="822"/>
    </row>
    <row r="3377">
      <c r="A3377" s="821" t="s">
        <v>37667</v>
      </c>
      <c r="B3377" s="801" t="s">
        <v>8313</v>
      </c>
      <c r="C3377" s="580" t="s">
        <v>39900</v>
      </c>
      <c r="D3377" s="824" t="s">
        <v>38356</v>
      </c>
      <c r="E3377" s="822"/>
      <c r="F3377" s="822"/>
      <c r="G3377" s="822"/>
    </row>
    <row r="3378">
      <c r="A3378" s="821" t="s">
        <v>37667</v>
      </c>
      <c r="B3378" s="801" t="s">
        <v>8313</v>
      </c>
      <c r="C3378" s="580" t="s">
        <v>39901</v>
      </c>
      <c r="D3378" s="824" t="s">
        <v>38356</v>
      </c>
      <c r="E3378" s="822"/>
      <c r="F3378" s="822"/>
      <c r="G3378" s="822"/>
    </row>
    <row r="3379">
      <c r="A3379" s="821" t="s">
        <v>37667</v>
      </c>
      <c r="B3379" s="801" t="s">
        <v>4540</v>
      </c>
      <c r="C3379" s="580" t="s">
        <v>37930</v>
      </c>
      <c r="D3379" s="824" t="s">
        <v>38356</v>
      </c>
      <c r="E3379" s="822"/>
      <c r="F3379" s="822"/>
      <c r="G3379" s="822"/>
    </row>
    <row r="3380">
      <c r="A3380" s="821" t="s">
        <v>37667</v>
      </c>
      <c r="B3380" s="801" t="s">
        <v>230</v>
      </c>
      <c r="C3380" s="580" t="s">
        <v>4547</v>
      </c>
      <c r="D3380" s="824" t="s">
        <v>38356</v>
      </c>
      <c r="E3380" s="822"/>
      <c r="F3380" s="822"/>
      <c r="G3380" s="822"/>
    </row>
    <row r="3381">
      <c r="A3381" s="821" t="s">
        <v>37667</v>
      </c>
      <c r="B3381" s="801" t="s">
        <v>230</v>
      </c>
      <c r="C3381" s="580" t="s">
        <v>6092</v>
      </c>
      <c r="D3381" s="824" t="s">
        <v>38356</v>
      </c>
      <c r="E3381" s="822"/>
      <c r="F3381" s="822"/>
      <c r="G3381" s="822"/>
    </row>
    <row r="3382">
      <c r="A3382" s="821" t="s">
        <v>37667</v>
      </c>
      <c r="B3382" s="801" t="s">
        <v>6685</v>
      </c>
      <c r="C3382" s="580" t="s">
        <v>39902</v>
      </c>
      <c r="D3382" s="824" t="s">
        <v>38356</v>
      </c>
      <c r="E3382" s="822"/>
      <c r="F3382" s="822"/>
      <c r="G3382" s="822"/>
    </row>
    <row r="3383">
      <c r="A3383" s="821" t="s">
        <v>37667</v>
      </c>
      <c r="B3383" s="801" t="s">
        <v>6685</v>
      </c>
      <c r="C3383" s="580" t="s">
        <v>39903</v>
      </c>
      <c r="D3383" s="824" t="s">
        <v>38356</v>
      </c>
      <c r="E3383" s="822"/>
      <c r="F3383" s="822"/>
      <c r="G3383" s="822"/>
    </row>
    <row r="3384">
      <c r="A3384" s="821" t="s">
        <v>37667</v>
      </c>
      <c r="B3384" s="801" t="s">
        <v>248</v>
      </c>
      <c r="C3384" s="580" t="s">
        <v>12852</v>
      </c>
      <c r="D3384" s="824" t="s">
        <v>38356</v>
      </c>
      <c r="E3384" s="822"/>
      <c r="F3384" s="822"/>
      <c r="G3384" s="822"/>
    </row>
    <row r="3385">
      <c r="A3385" s="821" t="s">
        <v>37667</v>
      </c>
      <c r="B3385" s="801" t="s">
        <v>248</v>
      </c>
      <c r="C3385" s="580" t="s">
        <v>33374</v>
      </c>
      <c r="D3385" s="824" t="s">
        <v>38356</v>
      </c>
      <c r="E3385" s="822"/>
      <c r="F3385" s="822"/>
      <c r="G3385" s="822"/>
    </row>
    <row r="3386">
      <c r="A3386" s="821" t="s">
        <v>37667</v>
      </c>
      <c r="B3386" s="801" t="s">
        <v>248</v>
      </c>
      <c r="C3386" s="580" t="s">
        <v>38215</v>
      </c>
      <c r="D3386" s="824" t="s">
        <v>38356</v>
      </c>
      <c r="E3386" s="822"/>
      <c r="F3386" s="822"/>
      <c r="G3386" s="822"/>
    </row>
    <row r="3387">
      <c r="A3387" s="821" t="s">
        <v>37667</v>
      </c>
      <c r="B3387" s="801" t="s">
        <v>248</v>
      </c>
      <c r="C3387" s="580" t="s">
        <v>39397</v>
      </c>
      <c r="D3387" s="824" t="s">
        <v>38356</v>
      </c>
      <c r="E3387" s="822"/>
      <c r="F3387" s="822"/>
      <c r="G3387" s="822"/>
    </row>
    <row r="3388">
      <c r="A3388" s="821" t="s">
        <v>37667</v>
      </c>
      <c r="B3388" s="801" t="s">
        <v>566</v>
      </c>
      <c r="C3388" s="580" t="s">
        <v>26645</v>
      </c>
      <c r="D3388" s="824" t="s">
        <v>38356</v>
      </c>
      <c r="E3388" s="822"/>
      <c r="F3388" s="822"/>
      <c r="G3388" s="822"/>
    </row>
    <row r="3389">
      <c r="A3389" s="821" t="s">
        <v>37712</v>
      </c>
      <c r="B3389" s="801" t="s">
        <v>4371</v>
      </c>
      <c r="C3389" s="580" t="s">
        <v>4372</v>
      </c>
      <c r="D3389" s="824" t="s">
        <v>38356</v>
      </c>
      <c r="E3389" s="822"/>
      <c r="F3389" s="822"/>
      <c r="G3389" s="822"/>
    </row>
    <row r="3390">
      <c r="A3390" s="821" t="s">
        <v>37712</v>
      </c>
      <c r="B3390" s="801" t="s">
        <v>4371</v>
      </c>
      <c r="C3390" s="580" t="s">
        <v>10573</v>
      </c>
      <c r="D3390" s="824" t="s">
        <v>38356</v>
      </c>
      <c r="E3390" s="822"/>
      <c r="F3390" s="822"/>
      <c r="G3390" s="822"/>
    </row>
    <row r="3391">
      <c r="A3391" s="821" t="s">
        <v>37712</v>
      </c>
      <c r="B3391" s="801" t="s">
        <v>4371</v>
      </c>
      <c r="C3391" s="580" t="s">
        <v>368</v>
      </c>
      <c r="D3391" s="824" t="s">
        <v>38356</v>
      </c>
      <c r="E3391" s="822"/>
      <c r="F3391" s="822"/>
      <c r="G3391" s="822" t="s">
        <v>39904</v>
      </c>
    </row>
    <row r="3392">
      <c r="A3392" s="821" t="s">
        <v>37712</v>
      </c>
      <c r="B3392" s="801" t="s">
        <v>988</v>
      </c>
      <c r="C3392" s="580" t="s">
        <v>39905</v>
      </c>
      <c r="D3392" s="824" t="s">
        <v>38356</v>
      </c>
      <c r="E3392" s="822"/>
      <c r="F3392" s="822"/>
      <c r="G3392" s="822"/>
    </row>
    <row r="3393">
      <c r="A3393" s="821" t="s">
        <v>37712</v>
      </c>
      <c r="B3393" s="801" t="s">
        <v>988</v>
      </c>
      <c r="C3393" s="580" t="s">
        <v>39906</v>
      </c>
      <c r="D3393" s="824" t="s">
        <v>38356</v>
      </c>
      <c r="E3393" s="822"/>
      <c r="F3393" s="822"/>
      <c r="G3393" s="822"/>
    </row>
    <row r="3394">
      <c r="A3394" s="821" t="s">
        <v>37712</v>
      </c>
      <c r="B3394" s="801" t="s">
        <v>988</v>
      </c>
      <c r="C3394" s="580" t="s">
        <v>6938</v>
      </c>
      <c r="D3394" s="824" t="s">
        <v>38356</v>
      </c>
      <c r="E3394" s="822"/>
      <c r="F3394" s="822"/>
      <c r="G3394" s="822"/>
    </row>
    <row r="3395">
      <c r="A3395" s="821" t="s">
        <v>37712</v>
      </c>
      <c r="B3395" s="801" t="s">
        <v>988</v>
      </c>
      <c r="C3395" s="580" t="s">
        <v>6513</v>
      </c>
      <c r="D3395" s="824" t="s">
        <v>38356</v>
      </c>
      <c r="E3395" s="822"/>
      <c r="F3395" s="822"/>
      <c r="G3395" s="822"/>
    </row>
    <row r="3396">
      <c r="A3396" s="821" t="s">
        <v>37712</v>
      </c>
      <c r="B3396" s="801" t="s">
        <v>988</v>
      </c>
      <c r="C3396" s="580" t="s">
        <v>39907</v>
      </c>
      <c r="D3396" s="824" t="s">
        <v>38356</v>
      </c>
      <c r="E3396" s="822"/>
      <c r="F3396" s="822"/>
      <c r="G3396" s="822"/>
    </row>
    <row r="3397">
      <c r="A3397" s="821" t="s">
        <v>37712</v>
      </c>
      <c r="B3397" s="801" t="s">
        <v>988</v>
      </c>
      <c r="C3397" s="580" t="s">
        <v>39908</v>
      </c>
      <c r="D3397" s="824" t="s">
        <v>38356</v>
      </c>
      <c r="E3397" s="822"/>
      <c r="F3397" s="822"/>
      <c r="G3397" s="822"/>
    </row>
    <row r="3398">
      <c r="A3398" s="821" t="s">
        <v>37712</v>
      </c>
      <c r="B3398" s="801" t="s">
        <v>988</v>
      </c>
      <c r="C3398" s="580" t="s">
        <v>39909</v>
      </c>
      <c r="D3398" s="824" t="s">
        <v>38356</v>
      </c>
      <c r="E3398" s="822"/>
      <c r="F3398" s="822"/>
      <c r="G3398" s="822"/>
    </row>
    <row r="3399">
      <c r="A3399" s="821" t="s">
        <v>37712</v>
      </c>
      <c r="B3399" s="801" t="s">
        <v>988</v>
      </c>
      <c r="C3399" s="580" t="s">
        <v>22614</v>
      </c>
      <c r="D3399" s="824" t="s">
        <v>38356</v>
      </c>
      <c r="E3399" s="822"/>
      <c r="F3399" s="822"/>
      <c r="G3399" s="822"/>
    </row>
    <row r="3400">
      <c r="A3400" s="821" t="s">
        <v>37712</v>
      </c>
      <c r="B3400" s="801" t="s">
        <v>988</v>
      </c>
      <c r="C3400" s="580" t="s">
        <v>4377</v>
      </c>
      <c r="D3400" s="824" t="s">
        <v>38356</v>
      </c>
      <c r="E3400" s="822"/>
      <c r="F3400" s="822"/>
      <c r="G3400" s="822"/>
    </row>
    <row r="3401">
      <c r="A3401" s="821" t="s">
        <v>37712</v>
      </c>
      <c r="B3401" s="801" t="s">
        <v>988</v>
      </c>
      <c r="C3401" s="580" t="s">
        <v>11599</v>
      </c>
      <c r="D3401" s="824" t="s">
        <v>38356</v>
      </c>
      <c r="E3401" s="822"/>
      <c r="F3401" s="822"/>
      <c r="G3401" s="822"/>
    </row>
    <row r="3402">
      <c r="A3402" s="821" t="s">
        <v>37712</v>
      </c>
      <c r="B3402" s="801" t="s">
        <v>988</v>
      </c>
      <c r="C3402" s="580" t="s">
        <v>994</v>
      </c>
      <c r="D3402" s="824" t="s">
        <v>38356</v>
      </c>
      <c r="E3402" s="822"/>
      <c r="F3402" s="822"/>
      <c r="G3402" s="822"/>
    </row>
    <row r="3403">
      <c r="A3403" s="821" t="s">
        <v>37712</v>
      </c>
      <c r="B3403" s="801" t="s">
        <v>988</v>
      </c>
      <c r="C3403" s="580" t="s">
        <v>18246</v>
      </c>
      <c r="D3403" s="824" t="s">
        <v>38356</v>
      </c>
      <c r="E3403" s="822"/>
      <c r="F3403" s="822"/>
      <c r="G3403" s="822"/>
    </row>
    <row r="3404">
      <c r="A3404" s="821" t="s">
        <v>37712</v>
      </c>
      <c r="B3404" s="801" t="s">
        <v>988</v>
      </c>
      <c r="C3404" s="580" t="s">
        <v>39910</v>
      </c>
      <c r="D3404" s="824" t="s">
        <v>38356</v>
      </c>
      <c r="E3404" s="822"/>
      <c r="F3404" s="822"/>
      <c r="G3404" s="822"/>
    </row>
    <row r="3405">
      <c r="A3405" s="821" t="s">
        <v>37712</v>
      </c>
      <c r="B3405" s="801" t="s">
        <v>988</v>
      </c>
      <c r="C3405" s="580" t="s">
        <v>39911</v>
      </c>
      <c r="D3405" s="824" t="s">
        <v>38356</v>
      </c>
      <c r="E3405" s="822"/>
      <c r="F3405" s="822"/>
      <c r="G3405" s="822"/>
    </row>
    <row r="3406">
      <c r="A3406" s="821" t="s">
        <v>37712</v>
      </c>
      <c r="B3406" s="801" t="s">
        <v>988</v>
      </c>
      <c r="C3406" s="580" t="s">
        <v>6219</v>
      </c>
      <c r="D3406" s="824" t="s">
        <v>38356</v>
      </c>
      <c r="E3406" s="822"/>
      <c r="F3406" s="822"/>
      <c r="G3406" s="822"/>
    </row>
    <row r="3407">
      <c r="A3407" s="812"/>
      <c r="B3407" s="812"/>
      <c r="C3407" s="812"/>
      <c r="D3407" s="812"/>
      <c r="E3407" s="812"/>
      <c r="F3407" s="812"/>
      <c r="G3407" s="812"/>
    </row>
    <row r="3408">
      <c r="A3408" s="799"/>
    </row>
    <row r="3409">
      <c r="A3409" s="812"/>
    </row>
    <row r="3410">
      <c r="A3410" s="31" t="s">
        <v>39912</v>
      </c>
      <c r="B3410" s="823"/>
      <c r="C3410" s="823"/>
      <c r="D3410" s="823"/>
      <c r="E3410" s="823"/>
      <c r="F3410" s="823"/>
      <c r="G3410" s="823"/>
    </row>
    <row r="3411">
      <c r="A3411" s="812"/>
    </row>
    <row r="3412">
      <c r="A3412" s="821" t="s">
        <v>37667</v>
      </c>
      <c r="B3412" s="801" t="s">
        <v>8313</v>
      </c>
      <c r="C3412" s="580" t="s">
        <v>39913</v>
      </c>
      <c r="D3412" s="822" t="s">
        <v>39530</v>
      </c>
      <c r="E3412" s="822"/>
      <c r="F3412" s="822"/>
      <c r="G3412" s="822"/>
    </row>
    <row r="3413">
      <c r="A3413" s="821" t="s">
        <v>37667</v>
      </c>
      <c r="B3413" s="801" t="s">
        <v>5954</v>
      </c>
      <c r="C3413" s="580" t="s">
        <v>34224</v>
      </c>
      <c r="D3413" s="822" t="s">
        <v>39530</v>
      </c>
      <c r="E3413" s="822" t="s">
        <v>39914</v>
      </c>
      <c r="F3413" s="822"/>
      <c r="G3413" s="822"/>
    </row>
    <row r="3414">
      <c r="A3414" s="821" t="s">
        <v>37667</v>
      </c>
      <c r="B3414" s="801" t="s">
        <v>248</v>
      </c>
      <c r="C3414" s="580" t="s">
        <v>8329</v>
      </c>
      <c r="D3414" s="822" t="s">
        <v>39530</v>
      </c>
      <c r="E3414" s="822"/>
      <c r="F3414" s="822"/>
      <c r="G3414" s="822"/>
    </row>
    <row r="3415">
      <c r="A3415" s="812"/>
    </row>
    <row r="3416">
      <c r="A3416" s="799"/>
    </row>
    <row r="3417">
      <c r="A3417" s="812"/>
    </row>
    <row r="3418">
      <c r="A3418" s="31" t="s">
        <v>39915</v>
      </c>
      <c r="B3418" s="823"/>
      <c r="C3418" s="823"/>
      <c r="D3418" s="823"/>
      <c r="E3418" s="823"/>
      <c r="F3418" s="823"/>
      <c r="G3418" s="823"/>
    </row>
    <row r="3419">
      <c r="A3419" s="812"/>
    </row>
    <row r="3420">
      <c r="A3420" s="821" t="s">
        <v>37663</v>
      </c>
      <c r="B3420" s="801" t="s">
        <v>23260</v>
      </c>
      <c r="C3420" s="580" t="s">
        <v>39916</v>
      </c>
      <c r="D3420" s="822" t="s">
        <v>39530</v>
      </c>
      <c r="E3420" s="822" t="s">
        <v>39917</v>
      </c>
      <c r="F3420" s="822"/>
      <c r="G3420" s="822"/>
    </row>
    <row r="3421">
      <c r="A3421" s="821" t="s">
        <v>37667</v>
      </c>
      <c r="B3421" s="801" t="s">
        <v>230</v>
      </c>
      <c r="C3421" s="580" t="s">
        <v>23865</v>
      </c>
      <c r="D3421" s="822" t="s">
        <v>39530</v>
      </c>
      <c r="E3421" s="822" t="s">
        <v>39917</v>
      </c>
      <c r="F3421" s="822"/>
      <c r="G3421" s="822"/>
    </row>
    <row r="3422">
      <c r="A3422" s="821" t="s">
        <v>37784</v>
      </c>
      <c r="B3422" s="801" t="s">
        <v>24297</v>
      </c>
      <c r="C3422" s="580" t="s">
        <v>38340</v>
      </c>
      <c r="D3422" s="822" t="s">
        <v>39530</v>
      </c>
      <c r="E3422" s="822"/>
      <c r="F3422" s="822"/>
      <c r="G3422" s="822" t="s">
        <v>39918</v>
      </c>
    </row>
    <row r="3423">
      <c r="A3423" s="821" t="s">
        <v>37708</v>
      </c>
      <c r="B3423" s="801" t="s">
        <v>23260</v>
      </c>
      <c r="C3423" s="580" t="s">
        <v>23261</v>
      </c>
      <c r="D3423" s="822" t="s">
        <v>39919</v>
      </c>
      <c r="E3423" s="822" t="s">
        <v>39917</v>
      </c>
      <c r="F3423" s="822"/>
      <c r="G3423" s="822"/>
    </row>
    <row r="3424">
      <c r="A3424" s="821" t="s">
        <v>37708</v>
      </c>
      <c r="B3424" s="801" t="s">
        <v>306</v>
      </c>
      <c r="C3424" s="580" t="s">
        <v>4962</v>
      </c>
      <c r="D3424" s="822" t="s">
        <v>39920</v>
      </c>
      <c r="E3424" s="822" t="s">
        <v>39917</v>
      </c>
      <c r="F3424" s="822"/>
      <c r="G3424" s="822"/>
    </row>
    <row r="3425">
      <c r="A3425" s="821" t="s">
        <v>37708</v>
      </c>
      <c r="B3425" s="801" t="s">
        <v>3514</v>
      </c>
      <c r="C3425" s="580" t="s">
        <v>39921</v>
      </c>
      <c r="D3425" s="822" t="s">
        <v>39920</v>
      </c>
      <c r="E3425" s="822"/>
      <c r="F3425" s="822"/>
      <c r="G3425" s="822"/>
    </row>
    <row r="3426">
      <c r="A3426" s="821" t="s">
        <v>37708</v>
      </c>
      <c r="B3426" s="801" t="s">
        <v>248</v>
      </c>
      <c r="C3426" s="580" t="s">
        <v>23876</v>
      </c>
      <c r="D3426" s="822" t="s">
        <v>39920</v>
      </c>
      <c r="E3426" s="822" t="s">
        <v>39917</v>
      </c>
      <c r="F3426" s="822"/>
      <c r="G3426" s="822"/>
    </row>
    <row r="3427">
      <c r="A3427" s="821" t="s">
        <v>37712</v>
      </c>
      <c r="B3427" s="801" t="s">
        <v>326</v>
      </c>
      <c r="C3427" s="580" t="s">
        <v>1206</v>
      </c>
      <c r="D3427" s="822" t="s">
        <v>39919</v>
      </c>
      <c r="E3427" s="822" t="s">
        <v>39922</v>
      </c>
      <c r="F3427" s="822"/>
      <c r="G3427" s="822"/>
    </row>
    <row r="3428">
      <c r="A3428" s="812"/>
    </row>
    <row r="3429">
      <c r="A3429" s="799"/>
    </row>
    <row r="3430">
      <c r="A3430" s="812"/>
    </row>
    <row r="3431">
      <c r="A3431" s="31" t="s">
        <v>39923</v>
      </c>
      <c r="B3431" s="823"/>
      <c r="C3431" s="823"/>
      <c r="D3431" s="823"/>
      <c r="E3431" s="823"/>
      <c r="F3431" s="823"/>
      <c r="G3431" s="823"/>
    </row>
    <row r="3432">
      <c r="A3432" s="812"/>
    </row>
    <row r="3433">
      <c r="A3433" s="821" t="s">
        <v>37663</v>
      </c>
      <c r="B3433" s="801" t="s">
        <v>23955</v>
      </c>
      <c r="C3433" s="580" t="s">
        <v>37894</v>
      </c>
      <c r="D3433" s="822" t="s">
        <v>39530</v>
      </c>
      <c r="E3433" s="822"/>
      <c r="F3433" s="822"/>
      <c r="G3433" s="822"/>
    </row>
    <row r="3434">
      <c r="A3434" s="821" t="s">
        <v>37663</v>
      </c>
      <c r="B3434" s="801" t="s">
        <v>678</v>
      </c>
      <c r="C3434" s="580" t="s">
        <v>37895</v>
      </c>
      <c r="D3434" s="822" t="s">
        <v>39530</v>
      </c>
      <c r="E3434" s="822"/>
      <c r="F3434" s="822"/>
      <c r="G3434" s="822"/>
    </row>
    <row r="3435">
      <c r="A3435" s="821" t="s">
        <v>37667</v>
      </c>
      <c r="B3435" s="801" t="s">
        <v>6685</v>
      </c>
      <c r="C3435" s="580" t="s">
        <v>13019</v>
      </c>
      <c r="D3435" s="822"/>
      <c r="E3435" s="822" t="s">
        <v>39924</v>
      </c>
      <c r="F3435" s="822"/>
      <c r="G3435" s="822"/>
    </row>
    <row r="3436">
      <c r="A3436" s="821" t="s">
        <v>37667</v>
      </c>
      <c r="B3436" s="801" t="s">
        <v>6685</v>
      </c>
      <c r="C3436" s="580" t="s">
        <v>8322</v>
      </c>
      <c r="D3436" s="822"/>
      <c r="E3436" s="822" t="s">
        <v>39924</v>
      </c>
      <c r="F3436" s="822"/>
      <c r="G3436" s="822"/>
    </row>
    <row r="3437">
      <c r="A3437" s="821" t="s">
        <v>37667</v>
      </c>
      <c r="B3437" s="801" t="s">
        <v>4788</v>
      </c>
      <c r="C3437" s="580" t="s">
        <v>39925</v>
      </c>
      <c r="D3437" s="822" t="s">
        <v>39530</v>
      </c>
      <c r="E3437" s="822"/>
      <c r="F3437" s="822"/>
      <c r="G3437" s="822"/>
    </row>
    <row r="3438">
      <c r="A3438" s="821" t="s">
        <v>37667</v>
      </c>
      <c r="B3438" s="801" t="s">
        <v>30774</v>
      </c>
      <c r="C3438" s="580" t="s">
        <v>39926</v>
      </c>
      <c r="D3438" s="822" t="s">
        <v>39530</v>
      </c>
      <c r="E3438" s="822"/>
      <c r="F3438" s="822"/>
      <c r="G3438" s="822"/>
    </row>
    <row r="3439">
      <c r="A3439" s="821" t="s">
        <v>37667</v>
      </c>
      <c r="B3439" s="801" t="s">
        <v>39927</v>
      </c>
      <c r="C3439" s="580" t="s">
        <v>39928</v>
      </c>
      <c r="D3439" s="822" t="s">
        <v>39530</v>
      </c>
      <c r="E3439" s="822"/>
      <c r="F3439" s="822"/>
      <c r="G3439" s="822"/>
    </row>
    <row r="3440">
      <c r="A3440" s="821" t="s">
        <v>37667</v>
      </c>
      <c r="B3440" s="801" t="s">
        <v>38882</v>
      </c>
      <c r="C3440" s="580" t="s">
        <v>39929</v>
      </c>
      <c r="D3440" s="822" t="s">
        <v>39530</v>
      </c>
      <c r="E3440" s="822"/>
      <c r="F3440" s="822"/>
      <c r="G3440" s="822"/>
    </row>
    <row r="3441">
      <c r="A3441" s="821" t="s">
        <v>37784</v>
      </c>
      <c r="B3441" s="801" t="s">
        <v>1107</v>
      </c>
      <c r="C3441" s="580" t="s">
        <v>38351</v>
      </c>
      <c r="D3441" s="822" t="s">
        <v>39530</v>
      </c>
      <c r="E3441" s="822"/>
      <c r="F3441" s="822"/>
      <c r="G3441" s="822" t="s">
        <v>39930</v>
      </c>
    </row>
    <row r="3442">
      <c r="A3442" s="821" t="s">
        <v>37708</v>
      </c>
      <c r="B3442" s="801" t="s">
        <v>5283</v>
      </c>
      <c r="C3442" s="580" t="s">
        <v>23956</v>
      </c>
      <c r="D3442" s="822" t="s">
        <v>37691</v>
      </c>
      <c r="E3442" s="822" t="s">
        <v>39931</v>
      </c>
      <c r="F3442" s="822"/>
      <c r="G3442" s="822"/>
    </row>
    <row r="3443">
      <c r="A3443" s="821" t="s">
        <v>37708</v>
      </c>
      <c r="B3443" s="801" t="s">
        <v>5283</v>
      </c>
      <c r="C3443" s="580" t="s">
        <v>10890</v>
      </c>
      <c r="D3443" s="822" t="s">
        <v>37691</v>
      </c>
      <c r="E3443" s="822" t="s">
        <v>39931</v>
      </c>
      <c r="F3443" s="822"/>
      <c r="G3443" s="822"/>
    </row>
    <row r="3444">
      <c r="A3444" s="821" t="s">
        <v>37708</v>
      </c>
      <c r="B3444" s="801" t="s">
        <v>5283</v>
      </c>
      <c r="C3444" s="580" t="s">
        <v>5284</v>
      </c>
      <c r="D3444" s="822" t="s">
        <v>37691</v>
      </c>
      <c r="E3444" s="822" t="s">
        <v>39931</v>
      </c>
      <c r="F3444" s="822"/>
      <c r="G3444" s="822"/>
    </row>
    <row r="3445">
      <c r="A3445" s="821" t="s">
        <v>37712</v>
      </c>
      <c r="B3445" s="801" t="s">
        <v>316</v>
      </c>
      <c r="C3445" s="580" t="s">
        <v>1446</v>
      </c>
      <c r="D3445" s="822"/>
      <c r="E3445" s="822" t="s">
        <v>39924</v>
      </c>
      <c r="F3445" s="822"/>
      <c r="G3445" s="822"/>
    </row>
    <row r="3446">
      <c r="A3446" s="821" t="s">
        <v>37712</v>
      </c>
      <c r="B3446" s="801" t="s">
        <v>316</v>
      </c>
      <c r="C3446" s="580" t="s">
        <v>39932</v>
      </c>
      <c r="D3446" s="822" t="s">
        <v>37691</v>
      </c>
      <c r="E3446" s="822" t="s">
        <v>39933</v>
      </c>
      <c r="F3446" s="822"/>
      <c r="G3446" s="822"/>
    </row>
    <row r="3447">
      <c r="A3447" s="821" t="s">
        <v>37712</v>
      </c>
      <c r="B3447" s="801" t="s">
        <v>326</v>
      </c>
      <c r="C3447" s="580" t="s">
        <v>8049</v>
      </c>
      <c r="D3447" s="822" t="s">
        <v>37691</v>
      </c>
      <c r="E3447" s="822" t="s">
        <v>39931</v>
      </c>
      <c r="F3447" s="822"/>
      <c r="G3447" s="822"/>
    </row>
    <row r="3448">
      <c r="A3448" s="821" t="s">
        <v>37712</v>
      </c>
      <c r="B3448" s="801" t="s">
        <v>326</v>
      </c>
      <c r="C3448" s="580" t="s">
        <v>658</v>
      </c>
      <c r="D3448" s="822"/>
      <c r="E3448" s="822" t="s">
        <v>39933</v>
      </c>
      <c r="F3448" s="822"/>
      <c r="G3448" s="822"/>
    </row>
    <row r="3449">
      <c r="A3449" s="821" t="s">
        <v>37712</v>
      </c>
      <c r="B3449" s="801" t="s">
        <v>3453</v>
      </c>
      <c r="C3449" s="580" t="s">
        <v>368</v>
      </c>
      <c r="D3449" s="822" t="s">
        <v>37691</v>
      </c>
      <c r="E3449" s="822" t="s">
        <v>39931</v>
      </c>
      <c r="F3449" s="822"/>
      <c r="G3449" s="822" t="s">
        <v>39934</v>
      </c>
    </row>
    <row r="3450">
      <c r="A3450" s="821" t="s">
        <v>37712</v>
      </c>
      <c r="B3450" s="801" t="s">
        <v>1107</v>
      </c>
      <c r="C3450" s="580" t="s">
        <v>368</v>
      </c>
      <c r="D3450" s="822" t="s">
        <v>37691</v>
      </c>
      <c r="E3450" s="822" t="s">
        <v>39935</v>
      </c>
      <c r="F3450" s="822"/>
      <c r="G3450" s="822"/>
    </row>
    <row r="3451">
      <c r="A3451" s="812"/>
    </row>
    <row r="3452">
      <c r="A3452" s="799"/>
    </row>
    <row r="3453">
      <c r="A3453" s="812"/>
    </row>
    <row r="3454">
      <c r="A3454" s="31" t="s">
        <v>39936</v>
      </c>
      <c r="B3454" s="823"/>
      <c r="C3454" s="823"/>
      <c r="D3454" s="823"/>
      <c r="E3454" s="823"/>
      <c r="F3454" s="823"/>
      <c r="G3454" s="823"/>
    </row>
    <row r="3455">
      <c r="A3455" s="812"/>
    </row>
    <row r="3456">
      <c r="A3456" s="821" t="s">
        <v>37667</v>
      </c>
      <c r="B3456" s="801" t="s">
        <v>4540</v>
      </c>
      <c r="C3456" s="580" t="s">
        <v>39937</v>
      </c>
      <c r="D3456" s="822" t="s">
        <v>39938</v>
      </c>
      <c r="E3456" s="822"/>
      <c r="F3456" s="822"/>
      <c r="G3456" s="822"/>
    </row>
    <row r="3457">
      <c r="A3457" s="821" t="s">
        <v>37667</v>
      </c>
      <c r="B3457" s="801" t="s">
        <v>39939</v>
      </c>
      <c r="C3457" s="580" t="s">
        <v>39940</v>
      </c>
      <c r="D3457" s="822" t="s">
        <v>39941</v>
      </c>
      <c r="E3457" s="822"/>
      <c r="F3457" s="822"/>
      <c r="G3457" s="822" t="s">
        <v>39942</v>
      </c>
    </row>
    <row r="3458">
      <c r="A3458" s="821" t="s">
        <v>37667</v>
      </c>
      <c r="B3458" s="801" t="s">
        <v>6685</v>
      </c>
      <c r="C3458" s="580" t="s">
        <v>13019</v>
      </c>
      <c r="D3458" s="822" t="s">
        <v>39938</v>
      </c>
      <c r="E3458" s="822" t="s">
        <v>39943</v>
      </c>
      <c r="F3458" s="822"/>
      <c r="G3458" s="822"/>
    </row>
    <row r="3459">
      <c r="A3459" s="821" t="s">
        <v>37667</v>
      </c>
      <c r="B3459" s="801" t="s">
        <v>6685</v>
      </c>
      <c r="C3459" s="580" t="s">
        <v>8322</v>
      </c>
      <c r="D3459" s="822"/>
      <c r="E3459" s="822" t="s">
        <v>39943</v>
      </c>
      <c r="F3459" s="822"/>
      <c r="G3459" s="822"/>
    </row>
    <row r="3460">
      <c r="A3460" s="821" t="s">
        <v>37667</v>
      </c>
      <c r="B3460" s="801" t="s">
        <v>26214</v>
      </c>
      <c r="C3460" s="580" t="s">
        <v>39944</v>
      </c>
      <c r="D3460" s="822" t="s">
        <v>39941</v>
      </c>
      <c r="E3460" s="822"/>
      <c r="F3460" s="822"/>
      <c r="G3460" s="822"/>
    </row>
    <row r="3461">
      <c r="A3461" s="821" t="s">
        <v>37667</v>
      </c>
      <c r="B3461" s="801" t="s">
        <v>248</v>
      </c>
      <c r="C3461" s="580" t="s">
        <v>4496</v>
      </c>
      <c r="D3461" s="822" t="s">
        <v>39938</v>
      </c>
      <c r="E3461" s="822" t="s">
        <v>39945</v>
      </c>
      <c r="F3461" s="822"/>
      <c r="G3461" s="822"/>
    </row>
    <row r="3462">
      <c r="A3462" s="821" t="s">
        <v>37667</v>
      </c>
      <c r="B3462" s="801" t="s">
        <v>248</v>
      </c>
      <c r="C3462" s="580" t="s">
        <v>4580</v>
      </c>
      <c r="D3462" s="822"/>
      <c r="E3462" s="822" t="s">
        <v>39943</v>
      </c>
      <c r="F3462" s="822" t="s">
        <v>39945</v>
      </c>
      <c r="G3462" s="822"/>
    </row>
    <row r="3463">
      <c r="A3463" s="821" t="s">
        <v>37667</v>
      </c>
      <c r="B3463" s="801" t="s">
        <v>248</v>
      </c>
      <c r="C3463" s="580" t="s">
        <v>11069</v>
      </c>
      <c r="D3463" s="822"/>
      <c r="E3463" s="822" t="s">
        <v>39943</v>
      </c>
      <c r="F3463" s="822" t="s">
        <v>39945</v>
      </c>
      <c r="G3463" s="822"/>
    </row>
    <row r="3464">
      <c r="A3464" s="812"/>
      <c r="B3464" s="812"/>
      <c r="C3464" s="812"/>
      <c r="D3464" s="812"/>
      <c r="E3464" s="812"/>
      <c r="F3464" s="812"/>
      <c r="G3464" s="812"/>
    </row>
    <row r="3465">
      <c r="A3465" s="799"/>
    </row>
    <row r="3466">
      <c r="A3466" s="812"/>
    </row>
    <row r="3467">
      <c r="A3467" s="31" t="s">
        <v>39946</v>
      </c>
      <c r="B3467" s="823"/>
      <c r="C3467" s="823"/>
      <c r="D3467" s="823"/>
      <c r="E3467" s="823"/>
      <c r="F3467" s="823"/>
      <c r="G3467" s="823"/>
    </row>
    <row r="3468">
      <c r="A3468" s="812"/>
    </row>
    <row r="3469">
      <c r="A3469" s="821" t="s">
        <v>37663</v>
      </c>
      <c r="B3469" s="801" t="s">
        <v>23666</v>
      </c>
      <c r="C3469" s="580" t="s">
        <v>38041</v>
      </c>
      <c r="D3469" s="822" t="s">
        <v>39947</v>
      </c>
      <c r="E3469" s="822" t="s">
        <v>39948</v>
      </c>
      <c r="F3469" s="822"/>
      <c r="G3469" s="822"/>
    </row>
    <row r="3470">
      <c r="A3470" s="821" t="s">
        <v>37708</v>
      </c>
      <c r="B3470" s="801" t="s">
        <v>39949</v>
      </c>
      <c r="C3470" s="580" t="s">
        <v>39950</v>
      </c>
      <c r="D3470" s="822" t="s">
        <v>39947</v>
      </c>
      <c r="E3470" s="822"/>
      <c r="F3470" s="822"/>
      <c r="G3470" s="822"/>
    </row>
    <row r="3471">
      <c r="A3471" s="821" t="s">
        <v>37708</v>
      </c>
      <c r="B3471" s="801" t="s">
        <v>39951</v>
      </c>
      <c r="C3471" s="580" t="s">
        <v>39952</v>
      </c>
      <c r="D3471" s="822" t="s">
        <v>39947</v>
      </c>
      <c r="E3471" s="822"/>
      <c r="F3471" s="822"/>
      <c r="G3471" s="822"/>
    </row>
    <row r="3472">
      <c r="A3472" s="821" t="s">
        <v>37708</v>
      </c>
      <c r="B3472" s="801" t="s">
        <v>39199</v>
      </c>
      <c r="C3472" s="580" t="s">
        <v>38629</v>
      </c>
      <c r="D3472" s="822" t="s">
        <v>39947</v>
      </c>
      <c r="E3472" s="822"/>
      <c r="F3472" s="822"/>
      <c r="G3472" s="822"/>
    </row>
    <row r="3473">
      <c r="A3473" s="821" t="s">
        <v>37708</v>
      </c>
      <c r="B3473" s="801" t="s">
        <v>16850</v>
      </c>
      <c r="C3473" s="580" t="s">
        <v>10755</v>
      </c>
      <c r="D3473" s="822" t="s">
        <v>39947</v>
      </c>
      <c r="E3473" s="822"/>
      <c r="F3473" s="822"/>
      <c r="G3473" s="822"/>
    </row>
    <row r="3474">
      <c r="A3474" s="821" t="s">
        <v>37708</v>
      </c>
      <c r="B3474" s="801" t="s">
        <v>35220</v>
      </c>
      <c r="C3474" s="580" t="s">
        <v>35221</v>
      </c>
      <c r="D3474" s="822" t="s">
        <v>39530</v>
      </c>
      <c r="E3474" s="822" t="s">
        <v>39948</v>
      </c>
      <c r="F3474" s="822"/>
      <c r="G3474" s="822"/>
    </row>
    <row r="3475">
      <c r="A3475" s="821" t="s">
        <v>37708</v>
      </c>
      <c r="B3475" s="801" t="s">
        <v>23260</v>
      </c>
      <c r="C3475" s="580" t="s">
        <v>39953</v>
      </c>
      <c r="D3475" s="822" t="s">
        <v>39947</v>
      </c>
      <c r="E3475" s="822"/>
      <c r="F3475" s="822"/>
      <c r="G3475" s="822"/>
    </row>
    <row r="3476">
      <c r="A3476" s="821" t="s">
        <v>37708</v>
      </c>
      <c r="B3476" s="801" t="s">
        <v>39954</v>
      </c>
      <c r="C3476" s="580" t="s">
        <v>39955</v>
      </c>
      <c r="D3476" s="822" t="s">
        <v>39947</v>
      </c>
      <c r="E3476" s="822"/>
      <c r="F3476" s="822"/>
      <c r="G3476" s="822"/>
    </row>
    <row r="3477">
      <c r="A3477" s="821" t="s">
        <v>37708</v>
      </c>
      <c r="B3477" s="801" t="s">
        <v>39954</v>
      </c>
      <c r="C3477" s="580" t="s">
        <v>39956</v>
      </c>
      <c r="D3477" s="822" t="s">
        <v>39947</v>
      </c>
      <c r="E3477" s="822"/>
      <c r="F3477" s="822"/>
      <c r="G3477" s="822"/>
    </row>
    <row r="3478">
      <c r="A3478" s="821" t="s">
        <v>37708</v>
      </c>
      <c r="B3478" s="801" t="s">
        <v>26149</v>
      </c>
      <c r="C3478" s="580" t="s">
        <v>39957</v>
      </c>
      <c r="D3478" s="822" t="s">
        <v>39947</v>
      </c>
      <c r="E3478" s="822"/>
      <c r="F3478" s="822"/>
      <c r="G3478" s="822"/>
    </row>
    <row r="3479">
      <c r="A3479" s="821" t="s">
        <v>37708</v>
      </c>
      <c r="B3479" s="801" t="s">
        <v>26149</v>
      </c>
      <c r="C3479" s="580" t="s">
        <v>39958</v>
      </c>
      <c r="D3479" s="822" t="s">
        <v>39947</v>
      </c>
      <c r="E3479" s="822"/>
      <c r="F3479" s="822"/>
      <c r="G3479" s="822"/>
    </row>
    <row r="3480">
      <c r="A3480" s="821" t="s">
        <v>37708</v>
      </c>
      <c r="B3480" s="801" t="s">
        <v>26149</v>
      </c>
      <c r="C3480" s="580" t="s">
        <v>39332</v>
      </c>
      <c r="D3480" s="822" t="s">
        <v>39947</v>
      </c>
      <c r="E3480" s="822"/>
      <c r="F3480" s="822"/>
      <c r="G3480" s="822"/>
    </row>
    <row r="3481">
      <c r="A3481" s="821" t="s">
        <v>37708</v>
      </c>
      <c r="B3481" s="801" t="s">
        <v>39959</v>
      </c>
      <c r="C3481" s="580" t="s">
        <v>39960</v>
      </c>
      <c r="D3481" s="822" t="s">
        <v>39947</v>
      </c>
      <c r="E3481" s="822"/>
      <c r="F3481" s="822"/>
      <c r="G3481" s="822"/>
    </row>
    <row r="3482">
      <c r="A3482" s="821" t="s">
        <v>37708</v>
      </c>
      <c r="B3482" s="801" t="s">
        <v>37907</v>
      </c>
      <c r="C3482" s="580" t="s">
        <v>368</v>
      </c>
      <c r="D3482" s="822" t="s">
        <v>39947</v>
      </c>
      <c r="E3482" s="822"/>
      <c r="F3482" s="822"/>
      <c r="G3482" s="822"/>
    </row>
    <row r="3483">
      <c r="A3483" s="821" t="s">
        <v>37708</v>
      </c>
      <c r="B3483" s="801" t="s">
        <v>39399</v>
      </c>
      <c r="C3483" s="580" t="s">
        <v>39400</v>
      </c>
      <c r="D3483" s="822" t="s">
        <v>39947</v>
      </c>
      <c r="E3483" s="822"/>
      <c r="F3483" s="822"/>
      <c r="G3483" s="822"/>
    </row>
    <row r="3484">
      <c r="A3484" s="821" t="s">
        <v>37708</v>
      </c>
      <c r="B3484" s="801" t="s">
        <v>39961</v>
      </c>
      <c r="C3484" s="580" t="s">
        <v>39962</v>
      </c>
      <c r="D3484" s="822" t="s">
        <v>39947</v>
      </c>
      <c r="E3484" s="822"/>
      <c r="F3484" s="822"/>
      <c r="G3484" s="822"/>
    </row>
    <row r="3485">
      <c r="A3485" s="821" t="s">
        <v>37708</v>
      </c>
      <c r="B3485" s="801" t="s">
        <v>39963</v>
      </c>
      <c r="C3485" s="580" t="s">
        <v>39964</v>
      </c>
      <c r="D3485" s="822" t="s">
        <v>39947</v>
      </c>
      <c r="E3485" s="822"/>
      <c r="F3485" s="822"/>
      <c r="G3485" s="822"/>
    </row>
    <row r="3486">
      <c r="A3486" s="812"/>
    </row>
    <row r="3487">
      <c r="A3487" s="799"/>
    </row>
    <row r="3488">
      <c r="A3488" s="812"/>
    </row>
    <row r="3489">
      <c r="A3489" s="38" t="s">
        <v>39965</v>
      </c>
      <c r="B3489" s="38"/>
      <c r="C3489" s="38"/>
      <c r="D3489" s="38"/>
      <c r="E3489" s="38"/>
      <c r="F3489" s="38"/>
      <c r="G3489" s="38"/>
    </row>
    <row r="3490">
      <c r="A3490" s="812"/>
    </row>
    <row r="3491">
      <c r="A3491" s="808" t="s">
        <v>37663</v>
      </c>
      <c r="B3491" s="294" t="s">
        <v>4788</v>
      </c>
      <c r="C3491" s="18" t="s">
        <v>17284</v>
      </c>
      <c r="D3491" s="9" t="s">
        <v>39966</v>
      </c>
      <c r="E3491" s="91"/>
      <c r="F3491" s="91"/>
      <c r="G3491" s="91"/>
    </row>
    <row r="3492">
      <c r="A3492" s="808" t="s">
        <v>37663</v>
      </c>
      <c r="B3492" s="801" t="s">
        <v>23955</v>
      </c>
      <c r="C3492" s="580" t="s">
        <v>37894</v>
      </c>
      <c r="D3492" s="9" t="s">
        <v>39966</v>
      </c>
      <c r="E3492" s="91"/>
      <c r="F3492" s="91"/>
      <c r="G3492" s="91"/>
    </row>
    <row r="3493">
      <c r="A3493" s="808" t="s">
        <v>37667</v>
      </c>
      <c r="B3493" s="294" t="s">
        <v>8313</v>
      </c>
      <c r="C3493" s="18" t="s">
        <v>13024</v>
      </c>
      <c r="D3493" s="358" t="s">
        <v>39966</v>
      </c>
      <c r="E3493" s="91"/>
      <c r="F3493" s="91"/>
      <c r="G3493" s="91" t="s">
        <v>18520</v>
      </c>
    </row>
    <row r="3494">
      <c r="A3494" s="808" t="s">
        <v>37667</v>
      </c>
      <c r="B3494" s="294" t="s">
        <v>8313</v>
      </c>
      <c r="C3494" s="18" t="s">
        <v>39967</v>
      </c>
      <c r="D3494" s="358" t="s">
        <v>39966</v>
      </c>
      <c r="E3494" s="91"/>
      <c r="F3494" s="91"/>
      <c r="G3494" s="91" t="s">
        <v>18520</v>
      </c>
    </row>
    <row r="3495">
      <c r="A3495" s="808" t="s">
        <v>37667</v>
      </c>
      <c r="B3495" s="294" t="s">
        <v>13312</v>
      </c>
      <c r="C3495" s="18" t="s">
        <v>37928</v>
      </c>
      <c r="D3495" s="9" t="s">
        <v>39968</v>
      </c>
      <c r="E3495" s="91"/>
      <c r="F3495" s="745"/>
      <c r="G3495" s="91" t="s">
        <v>39969</v>
      </c>
    </row>
    <row r="3496">
      <c r="A3496" s="808" t="s">
        <v>37667</v>
      </c>
      <c r="B3496" s="294" t="s">
        <v>13312</v>
      </c>
      <c r="C3496" s="18" t="s">
        <v>368</v>
      </c>
      <c r="D3496" s="91" t="s">
        <v>39970</v>
      </c>
      <c r="E3496" s="91"/>
      <c r="F3496" s="745"/>
      <c r="G3496" s="91" t="s">
        <v>18520</v>
      </c>
    </row>
    <row r="3497">
      <c r="A3497" s="808" t="s">
        <v>37667</v>
      </c>
      <c r="B3497" s="294" t="s">
        <v>4540</v>
      </c>
      <c r="C3497" s="18" t="s">
        <v>39971</v>
      </c>
      <c r="D3497" s="9" t="s">
        <v>39966</v>
      </c>
      <c r="E3497" s="91"/>
      <c r="F3497" s="745"/>
      <c r="G3497" s="91" t="s">
        <v>39969</v>
      </c>
    </row>
    <row r="3498">
      <c r="A3498" s="808" t="s">
        <v>37667</v>
      </c>
      <c r="B3498" s="294" t="s">
        <v>4540</v>
      </c>
      <c r="C3498" s="18" t="s">
        <v>38436</v>
      </c>
      <c r="D3498" s="9" t="s">
        <v>39968</v>
      </c>
      <c r="E3498" s="91"/>
      <c r="F3498" s="745"/>
      <c r="G3498" s="91" t="s">
        <v>39969</v>
      </c>
    </row>
    <row r="3499">
      <c r="A3499" s="808" t="s">
        <v>37667</v>
      </c>
      <c r="B3499" s="294" t="s">
        <v>4540</v>
      </c>
      <c r="C3499" s="18" t="s">
        <v>31672</v>
      </c>
      <c r="D3499" s="9" t="s">
        <v>39966</v>
      </c>
      <c r="E3499" s="91"/>
      <c r="F3499" s="745"/>
      <c r="G3499" s="91" t="s">
        <v>39969</v>
      </c>
    </row>
    <row r="3500">
      <c r="A3500" s="808" t="s">
        <v>37667</v>
      </c>
      <c r="B3500" s="294" t="s">
        <v>4540</v>
      </c>
      <c r="C3500" s="18" t="s">
        <v>4614</v>
      </c>
      <c r="D3500" s="9" t="s">
        <v>39966</v>
      </c>
      <c r="E3500" s="91"/>
      <c r="F3500" s="745"/>
      <c r="G3500" s="91" t="s">
        <v>39969</v>
      </c>
    </row>
    <row r="3501">
      <c r="A3501" s="808" t="s">
        <v>37667</v>
      </c>
      <c r="B3501" s="294" t="s">
        <v>4540</v>
      </c>
      <c r="C3501" s="18" t="s">
        <v>16918</v>
      </c>
      <c r="D3501" s="9" t="s">
        <v>39966</v>
      </c>
      <c r="E3501" s="91"/>
      <c r="F3501" s="745"/>
      <c r="G3501" s="91" t="s">
        <v>39969</v>
      </c>
    </row>
    <row r="3502">
      <c r="A3502" s="808" t="s">
        <v>37667</v>
      </c>
      <c r="B3502" s="294" t="s">
        <v>4540</v>
      </c>
      <c r="C3502" s="18" t="s">
        <v>30881</v>
      </c>
      <c r="D3502" s="9" t="s">
        <v>39966</v>
      </c>
      <c r="E3502" s="91"/>
      <c r="F3502" s="745"/>
      <c r="G3502" s="91" t="s">
        <v>39969</v>
      </c>
    </row>
    <row r="3503">
      <c r="A3503" s="808" t="s">
        <v>37667</v>
      </c>
      <c r="B3503" s="294" t="s">
        <v>248</v>
      </c>
      <c r="C3503" s="18" t="s">
        <v>39972</v>
      </c>
      <c r="D3503" s="9" t="s">
        <v>39966</v>
      </c>
      <c r="E3503" s="91"/>
      <c r="F3503" s="745"/>
      <c r="G3503" s="91" t="s">
        <v>18520</v>
      </c>
    </row>
    <row r="3504">
      <c r="A3504" s="808" t="s">
        <v>37667</v>
      </c>
      <c r="B3504" s="294" t="s">
        <v>248</v>
      </c>
      <c r="C3504" s="18" t="s">
        <v>4496</v>
      </c>
      <c r="D3504" s="9" t="s">
        <v>39966</v>
      </c>
      <c r="E3504" s="91"/>
      <c r="F3504" s="745"/>
      <c r="G3504" s="91" t="s">
        <v>39969</v>
      </c>
    </row>
    <row r="3505">
      <c r="A3505" s="808" t="s">
        <v>37667</v>
      </c>
      <c r="B3505" s="294" t="s">
        <v>248</v>
      </c>
      <c r="C3505" s="18" t="s">
        <v>21781</v>
      </c>
      <c r="D3505" s="9" t="s">
        <v>39966</v>
      </c>
      <c r="E3505" s="91"/>
      <c r="F3505" s="745"/>
      <c r="G3505" s="91" t="s">
        <v>39969</v>
      </c>
    </row>
    <row r="3506">
      <c r="A3506" s="808" t="s">
        <v>37667</v>
      </c>
      <c r="B3506" s="294" t="s">
        <v>248</v>
      </c>
      <c r="C3506" s="18" t="s">
        <v>31938</v>
      </c>
      <c r="D3506" s="9" t="s">
        <v>39966</v>
      </c>
      <c r="E3506" s="91"/>
      <c r="F3506" s="745"/>
      <c r="G3506" s="9" t="s">
        <v>39973</v>
      </c>
    </row>
    <row r="3507">
      <c r="A3507" s="808" t="s">
        <v>37667</v>
      </c>
      <c r="B3507" s="294" t="s">
        <v>566</v>
      </c>
      <c r="C3507" s="18" t="s">
        <v>11324</v>
      </c>
      <c r="D3507" s="9" t="s">
        <v>39966</v>
      </c>
      <c r="E3507" s="91"/>
      <c r="F3507" s="745"/>
      <c r="G3507" s="9" t="s">
        <v>39974</v>
      </c>
    </row>
    <row r="3508">
      <c r="A3508" s="808" t="s">
        <v>37712</v>
      </c>
      <c r="B3508" s="294" t="s">
        <v>326</v>
      </c>
      <c r="C3508" s="18" t="s">
        <v>658</v>
      </c>
      <c r="D3508" s="358"/>
      <c r="E3508" s="91" t="s">
        <v>39975</v>
      </c>
      <c r="F3508" s="91"/>
      <c r="G3508" s="91"/>
    </row>
    <row r="3509">
      <c r="A3509" s="808" t="s">
        <v>37784</v>
      </c>
      <c r="B3509" s="294" t="s">
        <v>39199</v>
      </c>
      <c r="C3509" s="18" t="s">
        <v>39976</v>
      </c>
      <c r="D3509" s="358" t="s">
        <v>39977</v>
      </c>
      <c r="E3509" s="91"/>
      <c r="F3509" s="91"/>
      <c r="G3509" s="91"/>
    </row>
    <row r="3510">
      <c r="A3510" s="812"/>
    </row>
    <row r="3511">
      <c r="A3511" s="799"/>
    </row>
    <row r="3512">
      <c r="A3512" s="812"/>
    </row>
    <row r="3513">
      <c r="A3513" s="38" t="s">
        <v>39978</v>
      </c>
      <c r="B3513" s="38"/>
      <c r="C3513" s="38"/>
      <c r="D3513" s="38"/>
      <c r="E3513" s="38"/>
      <c r="F3513" s="38"/>
      <c r="G3513" s="38"/>
    </row>
    <row r="3514">
      <c r="A3514" s="812"/>
    </row>
    <row r="3515">
      <c r="A3515" s="808" t="s">
        <v>37663</v>
      </c>
      <c r="B3515" s="294" t="s">
        <v>13682</v>
      </c>
      <c r="C3515" s="18" t="s">
        <v>38239</v>
      </c>
      <c r="D3515" s="9" t="s">
        <v>37750</v>
      </c>
      <c r="E3515" s="91"/>
      <c r="F3515" s="91"/>
      <c r="G3515" s="91"/>
    </row>
    <row r="3516">
      <c r="A3516" s="808" t="s">
        <v>37667</v>
      </c>
      <c r="B3516" s="294" t="s">
        <v>248</v>
      </c>
      <c r="C3516" s="18" t="s">
        <v>249</v>
      </c>
      <c r="D3516" s="9" t="s">
        <v>37750</v>
      </c>
      <c r="E3516" s="91"/>
      <c r="F3516" s="91"/>
      <c r="G3516" s="91"/>
    </row>
    <row r="3517">
      <c r="A3517" s="812"/>
      <c r="B3517" s="812"/>
      <c r="C3517" s="812"/>
      <c r="D3517" s="812"/>
      <c r="E3517" s="812"/>
      <c r="F3517" s="812"/>
      <c r="G3517" s="812"/>
    </row>
    <row r="3518">
      <c r="A3518" s="799"/>
    </row>
    <row r="3519">
      <c r="A3519" s="812"/>
    </row>
    <row r="3520">
      <c r="A3520" s="38" t="s">
        <v>19846</v>
      </c>
      <c r="B3520" s="38"/>
      <c r="C3520" s="38"/>
      <c r="D3520" s="38"/>
      <c r="E3520" s="38"/>
      <c r="F3520" s="38"/>
      <c r="G3520" s="38"/>
    </row>
    <row r="3521">
      <c r="A3521" s="812"/>
    </row>
    <row r="3522">
      <c r="A3522" s="808" t="s">
        <v>37663</v>
      </c>
      <c r="B3522" s="294" t="s">
        <v>4788</v>
      </c>
      <c r="C3522" s="18" t="s">
        <v>39014</v>
      </c>
      <c r="D3522" s="91" t="s">
        <v>39874</v>
      </c>
      <c r="E3522" s="91"/>
      <c r="F3522" s="91"/>
      <c r="G3522" s="91"/>
    </row>
    <row r="3523">
      <c r="A3523" s="808" t="s">
        <v>37667</v>
      </c>
      <c r="B3523" s="294" t="s">
        <v>642</v>
      </c>
      <c r="C3523" s="18" t="s">
        <v>38373</v>
      </c>
      <c r="D3523" s="91" t="s">
        <v>38197</v>
      </c>
      <c r="E3523" s="91"/>
      <c r="F3523" s="91"/>
      <c r="G3523" s="91"/>
    </row>
    <row r="3524">
      <c r="A3524" s="808" t="s">
        <v>37667</v>
      </c>
      <c r="B3524" s="294" t="s">
        <v>248</v>
      </c>
      <c r="C3524" s="18" t="s">
        <v>4908</v>
      </c>
      <c r="D3524" s="91" t="s">
        <v>38197</v>
      </c>
      <c r="E3524" s="91"/>
      <c r="F3524" s="91"/>
      <c r="G3524" s="91"/>
    </row>
    <row r="3525">
      <c r="A3525" s="808" t="s">
        <v>37667</v>
      </c>
      <c r="B3525" s="294" t="s">
        <v>248</v>
      </c>
      <c r="C3525" s="18" t="s">
        <v>38216</v>
      </c>
      <c r="D3525" s="91" t="s">
        <v>38197</v>
      </c>
      <c r="E3525" s="91"/>
      <c r="F3525" s="91"/>
      <c r="G3525" s="91" t="s">
        <v>38217</v>
      </c>
    </row>
    <row r="3526">
      <c r="A3526" s="808" t="s">
        <v>37812</v>
      </c>
      <c r="B3526" s="294" t="s">
        <v>37819</v>
      </c>
      <c r="C3526" s="18" t="s">
        <v>39979</v>
      </c>
      <c r="D3526" s="91" t="s">
        <v>39874</v>
      </c>
      <c r="E3526" s="91"/>
      <c r="F3526" s="91"/>
      <c r="G3526" s="91"/>
    </row>
    <row r="3527">
      <c r="A3527" s="808" t="s">
        <v>37784</v>
      </c>
      <c r="B3527" s="294" t="s">
        <v>39980</v>
      </c>
      <c r="C3527" s="18" t="s">
        <v>39981</v>
      </c>
      <c r="D3527" s="91" t="s">
        <v>39874</v>
      </c>
      <c r="E3527" s="91"/>
      <c r="F3527" s="91"/>
      <c r="G3527" s="91"/>
    </row>
    <row r="3528">
      <c r="A3528" s="808" t="s">
        <v>37784</v>
      </c>
      <c r="B3528" s="294" t="s">
        <v>1016</v>
      </c>
      <c r="C3528" s="18" t="s">
        <v>38346</v>
      </c>
      <c r="D3528" s="91" t="s">
        <v>39874</v>
      </c>
      <c r="E3528" s="91"/>
      <c r="F3528" s="91"/>
      <c r="G3528" s="91"/>
    </row>
    <row r="3529">
      <c r="A3529" s="812"/>
      <c r="B3529" s="812"/>
      <c r="C3529" s="812"/>
      <c r="D3529" s="812"/>
      <c r="E3529" s="812"/>
      <c r="F3529" s="812"/>
      <c r="G3529" s="812"/>
    </row>
    <row r="3530">
      <c r="A3530" s="799"/>
    </row>
    <row r="3531">
      <c r="A3531" s="812"/>
    </row>
    <row r="3532">
      <c r="A3532" s="38" t="s">
        <v>39982</v>
      </c>
      <c r="B3532" s="38"/>
      <c r="C3532" s="38"/>
      <c r="D3532" s="38"/>
      <c r="E3532" s="38"/>
      <c r="F3532" s="38"/>
      <c r="G3532" s="38"/>
    </row>
    <row r="3533">
      <c r="A3533" s="812"/>
    </row>
    <row r="3534">
      <c r="A3534" s="808" t="s">
        <v>37667</v>
      </c>
      <c r="B3534" s="294" t="s">
        <v>248</v>
      </c>
      <c r="C3534" s="18" t="s">
        <v>39983</v>
      </c>
      <c r="D3534" s="91" t="s">
        <v>39530</v>
      </c>
      <c r="E3534" s="91"/>
      <c r="F3534" s="91"/>
      <c r="G3534" s="91"/>
    </row>
    <row r="3535">
      <c r="A3535" s="808" t="s">
        <v>37667</v>
      </c>
      <c r="B3535" s="294" t="s">
        <v>248</v>
      </c>
      <c r="C3535" s="18" t="s">
        <v>9404</v>
      </c>
      <c r="D3535" s="91" t="s">
        <v>39530</v>
      </c>
      <c r="E3535" s="91"/>
      <c r="F3535" s="91"/>
      <c r="G3535" s="91"/>
    </row>
    <row r="3536">
      <c r="A3536" s="808" t="s">
        <v>37667</v>
      </c>
      <c r="B3536" s="294" t="s">
        <v>248</v>
      </c>
      <c r="C3536" s="18" t="s">
        <v>249</v>
      </c>
      <c r="D3536" s="91" t="s">
        <v>39530</v>
      </c>
      <c r="E3536" s="91"/>
      <c r="F3536" s="91"/>
      <c r="G3536" s="91"/>
    </row>
    <row r="3537">
      <c r="A3537" s="808" t="s">
        <v>37667</v>
      </c>
      <c r="B3537" s="294" t="s">
        <v>248</v>
      </c>
      <c r="C3537" s="18" t="s">
        <v>5459</v>
      </c>
      <c r="D3537" s="91" t="s">
        <v>39530</v>
      </c>
      <c r="E3537" s="91"/>
      <c r="F3537" s="91"/>
      <c r="G3537" s="91"/>
    </row>
    <row r="3538">
      <c r="A3538" s="808" t="s">
        <v>37667</v>
      </c>
      <c r="B3538" s="294" t="s">
        <v>39984</v>
      </c>
      <c r="C3538" s="18" t="s">
        <v>20416</v>
      </c>
      <c r="D3538" s="91" t="s">
        <v>39530</v>
      </c>
      <c r="E3538" s="91"/>
      <c r="F3538" s="91"/>
      <c r="G3538" s="91"/>
    </row>
    <row r="3539">
      <c r="A3539" s="812"/>
    </row>
    <row r="3540">
      <c r="A3540" s="799"/>
    </row>
    <row r="3541">
      <c r="A3541" s="812"/>
    </row>
    <row r="3542">
      <c r="A3542" s="38" t="s">
        <v>39985</v>
      </c>
      <c r="B3542" s="38"/>
      <c r="C3542" s="38"/>
      <c r="D3542" s="38"/>
      <c r="E3542" s="38"/>
      <c r="F3542" s="38"/>
      <c r="G3542" s="38"/>
    </row>
    <row r="3543">
      <c r="A3543" s="812"/>
    </row>
    <row r="3544">
      <c r="A3544" s="808" t="s">
        <v>37667</v>
      </c>
      <c r="B3544" s="294" t="s">
        <v>39986</v>
      </c>
      <c r="C3544" s="18" t="s">
        <v>39987</v>
      </c>
      <c r="D3544" s="91" t="s">
        <v>39530</v>
      </c>
      <c r="E3544" s="91"/>
      <c r="F3544" s="91"/>
      <c r="G3544" s="91"/>
    </row>
    <row r="3545">
      <c r="A3545" s="808" t="s">
        <v>37667</v>
      </c>
      <c r="B3545" s="294" t="s">
        <v>4540</v>
      </c>
      <c r="C3545" s="18" t="s">
        <v>39988</v>
      </c>
      <c r="D3545" s="91" t="s">
        <v>39530</v>
      </c>
      <c r="E3545" s="91"/>
      <c r="F3545" s="91"/>
      <c r="G3545" s="91" t="s">
        <v>39989</v>
      </c>
    </row>
    <row r="3546">
      <c r="A3546" s="808" t="s">
        <v>37667</v>
      </c>
      <c r="B3546" s="294" t="s">
        <v>4540</v>
      </c>
      <c r="C3546" s="18" t="s">
        <v>39990</v>
      </c>
      <c r="D3546" s="91" t="s">
        <v>39530</v>
      </c>
      <c r="E3546" s="91"/>
      <c r="F3546" s="91"/>
      <c r="G3546" s="91" t="s">
        <v>39991</v>
      </c>
    </row>
    <row r="3547">
      <c r="A3547" s="808" t="s">
        <v>37667</v>
      </c>
      <c r="B3547" s="294" t="s">
        <v>4540</v>
      </c>
      <c r="C3547" s="18" t="s">
        <v>25186</v>
      </c>
      <c r="D3547" s="91" t="s">
        <v>39530</v>
      </c>
      <c r="E3547" s="91"/>
      <c r="F3547" s="91"/>
      <c r="G3547" s="91"/>
    </row>
    <row r="3548">
      <c r="A3548" s="808" t="s">
        <v>37667</v>
      </c>
      <c r="B3548" s="294" t="s">
        <v>4540</v>
      </c>
      <c r="C3548" s="18" t="s">
        <v>38519</v>
      </c>
      <c r="D3548" s="91" t="s">
        <v>39530</v>
      </c>
      <c r="E3548" s="91"/>
      <c r="F3548" s="91"/>
      <c r="G3548" s="91"/>
    </row>
    <row r="3549">
      <c r="A3549" s="808" t="s">
        <v>37667</v>
      </c>
      <c r="B3549" s="294" t="s">
        <v>4540</v>
      </c>
      <c r="C3549" s="18" t="s">
        <v>39387</v>
      </c>
      <c r="D3549" s="91" t="s">
        <v>39530</v>
      </c>
      <c r="E3549" s="91"/>
      <c r="F3549" s="91"/>
      <c r="G3549" s="91"/>
    </row>
    <row r="3550">
      <c r="A3550" s="808" t="s">
        <v>37667</v>
      </c>
      <c r="B3550" s="294" t="s">
        <v>4540</v>
      </c>
      <c r="C3550" s="18" t="s">
        <v>39992</v>
      </c>
      <c r="D3550" s="91" t="s">
        <v>39530</v>
      </c>
      <c r="E3550" s="91"/>
      <c r="F3550" s="91"/>
      <c r="G3550" s="91"/>
    </row>
    <row r="3551">
      <c r="A3551" s="808" t="s">
        <v>37667</v>
      </c>
      <c r="B3551" s="294" t="s">
        <v>4540</v>
      </c>
      <c r="C3551" s="18" t="s">
        <v>31672</v>
      </c>
      <c r="D3551" s="91" t="s">
        <v>39993</v>
      </c>
      <c r="E3551" s="91"/>
      <c r="F3551" s="91"/>
      <c r="G3551" s="91"/>
    </row>
    <row r="3552">
      <c r="A3552" s="808" t="s">
        <v>37667</v>
      </c>
      <c r="B3552" s="294" t="s">
        <v>4540</v>
      </c>
      <c r="C3552" s="18" t="s">
        <v>39994</v>
      </c>
      <c r="D3552" s="91" t="s">
        <v>39530</v>
      </c>
      <c r="E3552" s="91"/>
      <c r="F3552" s="91"/>
      <c r="G3552" s="91"/>
    </row>
    <row r="3553">
      <c r="A3553" s="808" t="s">
        <v>37667</v>
      </c>
      <c r="B3553" s="294" t="s">
        <v>6685</v>
      </c>
      <c r="C3553" s="18" t="s">
        <v>368</v>
      </c>
      <c r="D3553" s="91" t="s">
        <v>39530</v>
      </c>
      <c r="E3553" s="91"/>
      <c r="F3553" s="91"/>
      <c r="G3553" s="91" t="s">
        <v>39995</v>
      </c>
    </row>
    <row r="3554">
      <c r="A3554" s="808" t="s">
        <v>37667</v>
      </c>
      <c r="B3554" s="294" t="s">
        <v>23674</v>
      </c>
      <c r="C3554" s="18" t="s">
        <v>368</v>
      </c>
      <c r="D3554" s="91" t="s">
        <v>39530</v>
      </c>
      <c r="E3554" s="91"/>
      <c r="F3554" s="91"/>
      <c r="G3554" s="91"/>
    </row>
    <row r="3555">
      <c r="A3555" s="808" t="s">
        <v>37667</v>
      </c>
      <c r="B3555" s="294" t="s">
        <v>248</v>
      </c>
      <c r="C3555" s="18" t="s">
        <v>12844</v>
      </c>
      <c r="D3555" s="91" t="s">
        <v>39530</v>
      </c>
      <c r="E3555" s="91"/>
      <c r="F3555" s="91"/>
      <c r="G3555" s="91"/>
    </row>
    <row r="3556">
      <c r="A3556" s="808" t="s">
        <v>37667</v>
      </c>
      <c r="B3556" s="294" t="s">
        <v>248</v>
      </c>
      <c r="C3556" s="18" t="s">
        <v>39996</v>
      </c>
      <c r="D3556" s="91" t="s">
        <v>39530</v>
      </c>
      <c r="E3556" s="91"/>
      <c r="F3556" s="91"/>
      <c r="G3556" s="91" t="s">
        <v>39997</v>
      </c>
    </row>
    <row r="3557">
      <c r="A3557" s="808" t="s">
        <v>37667</v>
      </c>
      <c r="B3557" s="294" t="s">
        <v>38222</v>
      </c>
      <c r="C3557" s="18" t="s">
        <v>39998</v>
      </c>
      <c r="D3557" s="91" t="s">
        <v>39530</v>
      </c>
      <c r="E3557" s="91"/>
      <c r="F3557" s="91"/>
      <c r="G3557" s="91"/>
    </row>
    <row r="3558">
      <c r="A3558" s="808" t="s">
        <v>37667</v>
      </c>
      <c r="B3558" s="294" t="s">
        <v>566</v>
      </c>
      <c r="C3558" s="18" t="s">
        <v>26645</v>
      </c>
      <c r="D3558" s="91" t="s">
        <v>39530</v>
      </c>
      <c r="E3558" s="91"/>
      <c r="F3558" s="91"/>
      <c r="G3558" s="91"/>
    </row>
    <row r="3559">
      <c r="A3559" s="808" t="s">
        <v>37712</v>
      </c>
      <c r="B3559" s="294" t="s">
        <v>23571</v>
      </c>
      <c r="C3559" s="18" t="s">
        <v>39999</v>
      </c>
      <c r="D3559" s="91"/>
      <c r="E3559" s="91" t="s">
        <v>40000</v>
      </c>
      <c r="F3559" s="91" t="s">
        <v>40001</v>
      </c>
      <c r="G3559" s="91"/>
    </row>
    <row r="3560">
      <c r="A3560" s="808" t="s">
        <v>37784</v>
      </c>
      <c r="B3560" s="294" t="s">
        <v>13682</v>
      </c>
      <c r="C3560" s="18" t="s">
        <v>39309</v>
      </c>
      <c r="D3560" s="91" t="s">
        <v>39530</v>
      </c>
      <c r="E3560" s="91"/>
      <c r="F3560" s="91"/>
      <c r="G3560" s="91" t="s">
        <v>40002</v>
      </c>
    </row>
    <row r="3561">
      <c r="A3561" s="812"/>
    </row>
    <row r="3562">
      <c r="A3562" s="799"/>
    </row>
    <row r="3565">
      <c r="A3565" s="531" t="s">
        <v>12601</v>
      </c>
    </row>
    <row r="3566">
      <c r="A3566" s="221" t="s">
        <v>40003</v>
      </c>
    </row>
  </sheetData>
  <mergeCells count="210">
    <mergeCell ref="A756:G756"/>
    <mergeCell ref="A757:G757"/>
    <mergeCell ref="A758:G758"/>
    <mergeCell ref="A760:G760"/>
    <mergeCell ref="A806:G806"/>
    <mergeCell ref="A807:G807"/>
    <mergeCell ref="A808:G808"/>
    <mergeCell ref="A809:G809"/>
    <mergeCell ref="A810:G810"/>
    <mergeCell ref="A811:G811"/>
    <mergeCell ref="A812:G812"/>
    <mergeCell ref="A928:G928"/>
    <mergeCell ref="A929:G929"/>
    <mergeCell ref="A930:G930"/>
    <mergeCell ref="A932:G932"/>
    <mergeCell ref="A961:G961"/>
    <mergeCell ref="A962:G962"/>
    <mergeCell ref="A963:G963"/>
    <mergeCell ref="A964:G964"/>
    <mergeCell ref="A965:G965"/>
    <mergeCell ref="A975:G975"/>
    <mergeCell ref="A976:G976"/>
    <mergeCell ref="A978:G978"/>
    <mergeCell ref="A979:G979"/>
    <mergeCell ref="A1023:G1023"/>
    <mergeCell ref="A1025:G1025"/>
    <mergeCell ref="A1026:G1026"/>
    <mergeCell ref="A1027:G1027"/>
    <mergeCell ref="A1059:G1059"/>
    <mergeCell ref="A1060:G1060"/>
    <mergeCell ref="A1061:G1061"/>
    <mergeCell ref="A1062:G1062"/>
    <mergeCell ref="A1063:G1063"/>
    <mergeCell ref="A1073:G1073"/>
    <mergeCell ref="A1074:G1074"/>
    <mergeCell ref="A1075:G1075"/>
    <mergeCell ref="A1086:G1086"/>
    <mergeCell ref="A1087:G1087"/>
    <mergeCell ref="A1092:G1092"/>
    <mergeCell ref="A1093:G1093"/>
    <mergeCell ref="A1101:G1101"/>
    <mergeCell ref="A1102:G1102"/>
    <mergeCell ref="A1117:G1117"/>
    <mergeCell ref="A1118:G1118"/>
    <mergeCell ref="A1120:G1120"/>
    <mergeCell ref="A1179:G1179"/>
    <mergeCell ref="A1180:G1180"/>
    <mergeCell ref="A1182:G1182"/>
    <mergeCell ref="A1207:G1207"/>
    <mergeCell ref="A1208:G1208"/>
    <mergeCell ref="A1210:G1210"/>
    <mergeCell ref="A1229:G1229"/>
    <mergeCell ref="A1230:G1230"/>
    <mergeCell ref="A1232:G1232"/>
    <mergeCell ref="A1258:G1258"/>
    <mergeCell ref="A1259:G1259"/>
    <mergeCell ref="A2:F2"/>
    <mergeCell ref="A3:G4"/>
    <mergeCell ref="A5:G5"/>
    <mergeCell ref="A6:G6"/>
    <mergeCell ref="A15:G15"/>
    <mergeCell ref="A16:G16"/>
    <mergeCell ref="A17:G17"/>
    <mergeCell ref="A91:G91"/>
    <mergeCell ref="A92:G92"/>
    <mergeCell ref="A93:G93"/>
    <mergeCell ref="A95:G95"/>
    <mergeCell ref="A96:G96"/>
    <mergeCell ref="A97:G97"/>
    <mergeCell ref="A126:G126"/>
    <mergeCell ref="A127:G127"/>
    <mergeCell ref="A128:G128"/>
    <mergeCell ref="A129:G129"/>
    <mergeCell ref="A130:G130"/>
    <mergeCell ref="A131:G131"/>
    <mergeCell ref="A132:G132"/>
    <mergeCell ref="A230:G230"/>
    <mergeCell ref="A243:G243"/>
    <mergeCell ref="A337:G337"/>
    <mergeCell ref="A340:G340"/>
    <mergeCell ref="A368:G368"/>
    <mergeCell ref="A369:G369"/>
    <mergeCell ref="A412:G412"/>
    <mergeCell ref="A472:G472"/>
    <mergeCell ref="A598:G598"/>
    <mergeCell ref="A599:G599"/>
    <mergeCell ref="A600:G600"/>
    <mergeCell ref="A601:G601"/>
    <mergeCell ref="A602:G602"/>
    <mergeCell ref="A603:G603"/>
    <mergeCell ref="A604:G604"/>
    <mergeCell ref="A646:G646"/>
    <mergeCell ref="A647:G647"/>
    <mergeCell ref="A648:G648"/>
    <mergeCell ref="A649:G649"/>
    <mergeCell ref="A650:G650"/>
    <mergeCell ref="A651:G651"/>
    <mergeCell ref="A652:G652"/>
    <mergeCell ref="A1261:G1261"/>
    <mergeCell ref="A1270:G1270"/>
    <mergeCell ref="A1271:G1271"/>
    <mergeCell ref="A1272:G1272"/>
    <mergeCell ref="A1274:G1274"/>
    <mergeCell ref="A1328:G1328"/>
    <mergeCell ref="A1336:G1336"/>
    <mergeCell ref="A3225:G3225"/>
    <mergeCell ref="A3226:G3226"/>
    <mergeCell ref="A3243:G3243"/>
    <mergeCell ref="A3244:G3244"/>
    <mergeCell ref="A3246:G3246"/>
    <mergeCell ref="A3312:G3312"/>
    <mergeCell ref="A3313:G3313"/>
    <mergeCell ref="A3315:G3315"/>
    <mergeCell ref="A3351:G3351"/>
    <mergeCell ref="A3352:G3352"/>
    <mergeCell ref="A3353:G3353"/>
    <mergeCell ref="A3355:G3355"/>
    <mergeCell ref="A3367:G3367"/>
    <mergeCell ref="A3368:G3368"/>
    <mergeCell ref="A3369:G3369"/>
    <mergeCell ref="A3371:G3371"/>
    <mergeCell ref="A3408:G3408"/>
    <mergeCell ref="A3409:G3409"/>
    <mergeCell ref="A3411:G3411"/>
    <mergeCell ref="A3415:G3415"/>
    <mergeCell ref="A3416:G3416"/>
    <mergeCell ref="A3417:G3417"/>
    <mergeCell ref="A3419:G3419"/>
    <mergeCell ref="A3428:G3428"/>
    <mergeCell ref="A3429:G3429"/>
    <mergeCell ref="A3430:G3430"/>
    <mergeCell ref="A3432:G3432"/>
    <mergeCell ref="A3451:G3451"/>
    <mergeCell ref="A3452:G3452"/>
    <mergeCell ref="A3453:G3453"/>
    <mergeCell ref="A3455:G3455"/>
    <mergeCell ref="A3465:G3465"/>
    <mergeCell ref="A3466:G3466"/>
    <mergeCell ref="A3468:G3468"/>
    <mergeCell ref="A3486:G3486"/>
    <mergeCell ref="A3487:G3487"/>
    <mergeCell ref="A3488:G3488"/>
    <mergeCell ref="A3490:G3490"/>
    <mergeCell ref="A3510:G3510"/>
    <mergeCell ref="A3511:G3511"/>
    <mergeCell ref="A3512:G3512"/>
    <mergeCell ref="A3514:G3514"/>
    <mergeCell ref="A3540:G3540"/>
    <mergeCell ref="A3541:G3541"/>
    <mergeCell ref="A3543:G3543"/>
    <mergeCell ref="A3561:G3561"/>
    <mergeCell ref="A3562:G3564"/>
    <mergeCell ref="A3565:G3565"/>
    <mergeCell ref="A3566:G3566"/>
    <mergeCell ref="A3518:G3518"/>
    <mergeCell ref="A3519:G3519"/>
    <mergeCell ref="A3521:G3521"/>
    <mergeCell ref="A3530:G3530"/>
    <mergeCell ref="A3531:G3531"/>
    <mergeCell ref="A3533:G3533"/>
    <mergeCell ref="A3539:G3539"/>
    <mergeCell ref="A1373:G1373"/>
    <mergeCell ref="A1385:G1385"/>
    <mergeCell ref="A1426:G1426"/>
    <mergeCell ref="A1443:G1443"/>
    <mergeCell ref="A1455:G1455"/>
    <mergeCell ref="A1510:G1510"/>
    <mergeCell ref="A1625:G1625"/>
    <mergeCell ref="A1627:G1627"/>
    <mergeCell ref="A1664:G1664"/>
    <mergeCell ref="A1685:G1685"/>
    <mergeCell ref="A1686:G1686"/>
    <mergeCell ref="A1687:G1687"/>
    <mergeCell ref="A1688:G1688"/>
    <mergeCell ref="A1739:G1739"/>
    <mergeCell ref="A1740:G1740"/>
    <mergeCell ref="A1851:G1851"/>
    <mergeCell ref="A1952:G1952"/>
    <mergeCell ref="A1959:G1959"/>
    <mergeCell ref="A1984:G1984"/>
    <mergeCell ref="A2033:G2033"/>
    <mergeCell ref="A2051:G2051"/>
    <mergeCell ref="A2081:G2081"/>
    <mergeCell ref="A2105:G2105"/>
    <mergeCell ref="A2148:G2148"/>
    <mergeCell ref="A2160:G2160"/>
    <mergeCell ref="A2219:G2219"/>
    <mergeCell ref="A2223:F2223"/>
    <mergeCell ref="A2252:G2252"/>
    <mergeCell ref="A2442:G2442"/>
    <mergeCell ref="A2454:G2454"/>
    <mergeCell ref="A2526:G2526"/>
    <mergeCell ref="A2625:G2625"/>
    <mergeCell ref="A2750:G2750"/>
    <mergeCell ref="A2792:G2792"/>
    <mergeCell ref="A2835:G2835"/>
    <mergeCell ref="A2881:G2881"/>
    <mergeCell ref="A2895:G2895"/>
    <mergeCell ref="A2978:G2978"/>
    <mergeCell ref="A3007:G3007"/>
    <mergeCell ref="A3028:G3028"/>
    <mergeCell ref="A3086:G3086"/>
    <mergeCell ref="A3096:G3096"/>
    <mergeCell ref="A3106:G3106"/>
    <mergeCell ref="A3118:G3118"/>
    <mergeCell ref="A3149:G3149"/>
    <mergeCell ref="A3162:G3162"/>
    <mergeCell ref="A3173:G3173"/>
    <mergeCell ref="A3186:G3186"/>
    <mergeCell ref="A3206:G3206"/>
  </mergeCells>
  <hyperlinks>
    <hyperlink display="Capcom" location="Composer Equipment!A15:G15" ref="B8"/>
    <hyperlink display="HAL Laboratory" location="Composer Equipment!A83:G83" ref="B9"/>
    <hyperlink display="GAME FREAK" location="Composer Equipment!A82:G82" ref="B10"/>
    <hyperlink display="Mutato Muzika" location="Composer Equipment!A591:G591" ref="B11"/>
    <hyperlink display="Nintendo" location="Composer Equipment!A632:G632" ref="B12"/>
    <hyperlink display="SEGA of Japan" location="Composer Equipment!A1495" ref="B13"/>
    <hyperlink display="Rare" location="Composer Equipment!A793:G793" ref="B14"/>
    <hyperlink r:id="rId2" ref="D240"/>
  </hyperlinks>
  <drawing r:id="rId3"/>
  <legacyDrawing r:id="rId4"/>
</worksheet>
</file>